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324"/>
  <workbookPr defaultThemeVersion="166925"/>
  <mc:AlternateContent xmlns:mc="http://schemas.openxmlformats.org/markup-compatibility/2006">
    <mc:Choice Requires="x15">
      <x15ac:absPath xmlns:x15ac="http://schemas.microsoft.com/office/spreadsheetml/2010/11/ac" url="C:\Users\zlhte\OneDrive\Desktop\X\02_screening\023_Momentums\data\"/>
    </mc:Choice>
  </mc:AlternateContent>
  <xr:revisionPtr revIDLastSave="0" documentId="13_ncr:1_{1A429901-4C87-49D0-9CE2-A70E4D7B49D1}" xr6:coauthVersionLast="47" xr6:coauthVersionMax="47" xr10:uidLastSave="{00000000-0000-0000-0000-000000000000}"/>
  <bookViews>
    <workbookView xWindow="-28920" yWindow="-120" windowWidth="29040" windowHeight="15720" firstSheet="1" activeTab="1" xr2:uid="{5BA6BA1B-3C69-4E0E-9843-526B8414B5F1}"/>
  </bookViews>
  <sheets>
    <sheet name="__snloffice" sheetId="3" state="veryHidden" r:id="rId1"/>
    <sheet name="sp500" sheetId="12" r:id="rId2"/>
    <sheet name="sp400" sheetId="11" r:id="rId3"/>
    <sheet name="sp600" sheetId="10" r:id="rId4"/>
    <sheet name="template (2)" sheetId="4" state="hidden" r:id="rId5"/>
    <sheet name="alternative" sheetId="2" state="hidden" r:id="rId6"/>
    <sheet name="template" sheetId="1" state="hidden" r:id="rId7"/>
  </sheets>
  <definedNames>
    <definedName name="_xlnm._FilterDatabase" localSheetId="5" hidden="1">alternative!$A$5:$R$5</definedName>
    <definedName name="_xlnm._FilterDatabase" localSheetId="4" hidden="1">'template (2)'!$A$2:$R$507</definedName>
    <definedName name="IQ_CH">110000</definedName>
    <definedName name="IQ_CQ">5000</definedName>
    <definedName name="IQ_CY">10000</definedName>
    <definedName name="IQ_DAILY">500000</definedName>
    <definedName name="IQ_FH">100000</definedName>
    <definedName name="IQ_FQ">500</definedName>
    <definedName name="IQ_FWD_CY" hidden="1">10001</definedName>
    <definedName name="IQ_FWD_CY1" hidden="1">10002</definedName>
    <definedName name="IQ_FWD_CY2" hidden="1">10003</definedName>
    <definedName name="IQ_FWD_FY" hidden="1">1001</definedName>
    <definedName name="IQ_FWD_FY1" hidden="1">1002</definedName>
    <definedName name="IQ_FWD_FY2" hidden="1">1003</definedName>
    <definedName name="IQ_FWD_Q" hidden="1">501</definedName>
    <definedName name="IQ_FWD_Q1" hidden="1">502</definedName>
    <definedName name="IQ_FWD_Q2" hidden="1">503</definedName>
    <definedName name="IQ_FY">1000</definedName>
    <definedName name="IQ_LATESTK" hidden="1">1000</definedName>
    <definedName name="IQ_LATESTQ" hidden="1">500</definedName>
    <definedName name="IQ_LTM">2000</definedName>
    <definedName name="IQ_LTMMONTH" hidden="1">120000</definedName>
    <definedName name="IQ_MONTH">15000</definedName>
    <definedName name="IQ_NTM">6000</definedName>
    <definedName name="IQ_TODAY" hidden="1">0</definedName>
    <definedName name="IQ_WEEK">50000</definedName>
    <definedName name="IQ_YTD">3000</definedName>
    <definedName name="IQ_YTDMONTH" hidden="1">130000</definedName>
    <definedName name="snl__2114FB33_A0EE_471B_8751_959DE3F9157D_" localSheetId="3" hidden="1">'sp600'!$A$1:$A$603</definedName>
    <definedName name="snl__2F9F0C82_69DC_4B77_8FF2_91AAB3B89665_" localSheetId="4" hidden="1">'template (2)'!$A$3:$A$506</definedName>
    <definedName name="snl__49318357_8C0C_48D9_B966_BCC130BB6AFA_" localSheetId="5" hidden="1">alternative!$K$5:$K$508</definedName>
    <definedName name="snl__5EC764D5_EF47_40E2_BF79_3B9350134B65_" localSheetId="5" hidden="1">alternative!$U$5:$U$508</definedName>
    <definedName name="snl__6E64293F_5AD3_415B_ADEE_10D7809FC97C_" localSheetId="6" hidden="1">template!$A$3:$A$506</definedName>
    <definedName name="snl__6F177959_37F2_4838_8207_88D023B6D0FB_" localSheetId="2" hidden="1">'sp400'!$A$1:$A$402</definedName>
    <definedName name="snl__CD3F27C5_BEB8_4F47_830A_641983622631_" localSheetId="6" hidden="1">template!$G$3:$G$506</definedName>
    <definedName name="snl__E7E22388_C3E7_45CF_A059_009F3D7404AE_" localSheetId="1" hidden="1">'sp500'!$A$1:$A$504</definedName>
    <definedName name="snl__FDD4CF1A_8D4C_4919_90E1_341AB5100948_" localSheetId="5" hidden="1">alternative!$A$5:$A$508</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F2" i="12" l="1"/>
  <c r="E2" i="12"/>
  <c r="D2" i="12"/>
  <c r="C2" i="12"/>
  <c r="B3" i="10"/>
  <c r="B19" i="10"/>
  <c r="B35" i="10"/>
  <c r="B51" i="10"/>
  <c r="B67" i="10"/>
  <c r="B83" i="10"/>
  <c r="B99" i="10"/>
  <c r="B115" i="10"/>
  <c r="B131" i="10"/>
  <c r="B147" i="10"/>
  <c r="B163" i="10"/>
  <c r="B179" i="10"/>
  <c r="B195" i="10"/>
  <c r="B211" i="10"/>
  <c r="B227" i="10"/>
  <c r="B243" i="10"/>
  <c r="B259" i="10"/>
  <c r="B275" i="10"/>
  <c r="B291" i="10"/>
  <c r="B307" i="10"/>
  <c r="B323" i="10"/>
  <c r="B339" i="10"/>
  <c r="B355" i="10"/>
  <c r="B371" i="10"/>
  <c r="B387" i="10"/>
  <c r="B403" i="10"/>
  <c r="B419" i="10"/>
  <c r="B435" i="10"/>
  <c r="B451" i="10"/>
  <c r="B467" i="10"/>
  <c r="B483" i="10"/>
  <c r="B499" i="10"/>
  <c r="B515" i="10"/>
  <c r="B595" i="10"/>
  <c r="B516" i="10"/>
  <c r="B261" i="10"/>
  <c r="B4" i="10"/>
  <c r="B20" i="10"/>
  <c r="B36" i="10"/>
  <c r="B52" i="10"/>
  <c r="B68" i="10"/>
  <c r="B84" i="10"/>
  <c r="B100" i="10"/>
  <c r="B116" i="10"/>
  <c r="B132" i="10"/>
  <c r="B148" i="10"/>
  <c r="B164" i="10"/>
  <c r="B180" i="10"/>
  <c r="B196" i="10"/>
  <c r="B212" i="10"/>
  <c r="B228" i="10"/>
  <c r="B244" i="10"/>
  <c r="B260" i="10"/>
  <c r="B276" i="10"/>
  <c r="B292" i="10"/>
  <c r="B308" i="10"/>
  <c r="B324" i="10"/>
  <c r="B340" i="10"/>
  <c r="B356" i="10"/>
  <c r="B372" i="10"/>
  <c r="B388" i="10"/>
  <c r="B5" i="10"/>
  <c r="B21" i="10"/>
  <c r="B37" i="10"/>
  <c r="B53" i="10"/>
  <c r="B69" i="10"/>
  <c r="B85" i="10"/>
  <c r="B101" i="10"/>
  <c r="B117" i="10"/>
  <c r="B133" i="10"/>
  <c r="B149" i="10"/>
  <c r="B165" i="10"/>
  <c r="B181" i="10"/>
  <c r="B197" i="10"/>
  <c r="B213" i="10"/>
  <c r="B229" i="10"/>
  <c r="B6" i="10"/>
  <c r="B22" i="10"/>
  <c r="B38" i="10"/>
  <c r="B54" i="10"/>
  <c r="B70" i="10"/>
  <c r="B86" i="10"/>
  <c r="B102" i="10"/>
  <c r="B118" i="10"/>
  <c r="B134" i="10"/>
  <c r="B150" i="10"/>
  <c r="B166" i="10"/>
  <c r="B182" i="10"/>
  <c r="B198" i="10"/>
  <c r="B214" i="10"/>
  <c r="B230" i="10"/>
  <c r="B246" i="10"/>
  <c r="B262" i="10"/>
  <c r="B278" i="10"/>
  <c r="B294" i="10"/>
  <c r="B310" i="10"/>
  <c r="B326" i="10"/>
  <c r="B342" i="10"/>
  <c r="B358" i="10"/>
  <c r="B374" i="10"/>
  <c r="B390" i="10"/>
  <c r="B406" i="10"/>
  <c r="B422" i="10"/>
  <c r="B438" i="10"/>
  <c r="B454" i="10"/>
  <c r="B470" i="10"/>
  <c r="B486" i="10"/>
  <c r="B502" i="10"/>
  <c r="B518" i="10"/>
  <c r="B534" i="10"/>
  <c r="B550" i="10"/>
  <c r="B566" i="10"/>
  <c r="B582" i="10"/>
  <c r="B598" i="10"/>
  <c r="B503" i="10"/>
  <c r="B551" i="10"/>
  <c r="B567" i="10"/>
  <c r="B583" i="10"/>
  <c r="B599" i="10"/>
  <c r="B584" i="10"/>
  <c r="B363" i="10"/>
  <c r="B459" i="10"/>
  <c r="B539" i="10"/>
  <c r="B587" i="10"/>
  <c r="B381" i="10"/>
  <c r="B510" i="10"/>
  <c r="B79" i="10"/>
  <c r="B159" i="10"/>
  <c r="B207" i="10"/>
  <c r="B287" i="10"/>
  <c r="B463" i="10"/>
  <c r="B527" i="10"/>
  <c r="B575" i="10"/>
  <c r="B453" i="10"/>
  <c r="B7" i="10"/>
  <c r="B23" i="10"/>
  <c r="B39" i="10"/>
  <c r="B55" i="10"/>
  <c r="B71" i="10"/>
  <c r="B87" i="10"/>
  <c r="B103" i="10"/>
  <c r="B119" i="10"/>
  <c r="B135" i="10"/>
  <c r="B151" i="10"/>
  <c r="B167" i="10"/>
  <c r="B183" i="10"/>
  <c r="B199" i="10"/>
  <c r="B215" i="10"/>
  <c r="B231" i="10"/>
  <c r="B247" i="10"/>
  <c r="B263" i="10"/>
  <c r="B279" i="10"/>
  <c r="B295" i="10"/>
  <c r="B311" i="10"/>
  <c r="B327" i="10"/>
  <c r="B343" i="10"/>
  <c r="B359" i="10"/>
  <c r="B375" i="10"/>
  <c r="B391" i="10"/>
  <c r="B407" i="10"/>
  <c r="B423" i="10"/>
  <c r="B439" i="10"/>
  <c r="B455" i="10"/>
  <c r="B471" i="10"/>
  <c r="B487" i="10"/>
  <c r="B519" i="10"/>
  <c r="B535" i="10"/>
  <c r="B600" i="10"/>
  <c r="B443" i="10"/>
  <c r="B8" i="10"/>
  <c r="B24" i="10"/>
  <c r="B40" i="10"/>
  <c r="B56" i="10"/>
  <c r="B72" i="10"/>
  <c r="B88" i="10"/>
  <c r="B104" i="10"/>
  <c r="B120" i="10"/>
  <c r="B136" i="10"/>
  <c r="B152" i="10"/>
  <c r="B168" i="10"/>
  <c r="B184" i="10"/>
  <c r="B200" i="10"/>
  <c r="B216" i="10"/>
  <c r="B232" i="10"/>
  <c r="B248" i="10"/>
  <c r="B264" i="10"/>
  <c r="B280" i="10"/>
  <c r="B296" i="10"/>
  <c r="B312" i="10"/>
  <c r="B328" i="10"/>
  <c r="B344" i="10"/>
  <c r="B360" i="10"/>
  <c r="B376" i="10"/>
  <c r="B392" i="10"/>
  <c r="B408" i="10"/>
  <c r="B424" i="10"/>
  <c r="B440" i="10"/>
  <c r="B456" i="10"/>
  <c r="B472" i="10"/>
  <c r="B488" i="10"/>
  <c r="B504" i="10"/>
  <c r="B520" i="10"/>
  <c r="B536" i="10"/>
  <c r="B552" i="10"/>
  <c r="B568" i="10"/>
  <c r="B347" i="10"/>
  <c r="B395" i="10"/>
  <c r="B411" i="10"/>
  <c r="B573" i="10"/>
  <c r="B605" i="10"/>
  <c r="B494" i="10"/>
  <c r="B47" i="10"/>
  <c r="B191" i="10"/>
  <c r="B223" i="10"/>
  <c r="B479" i="10"/>
  <c r="B421" i="10"/>
  <c r="B533" i="10"/>
  <c r="B9" i="10"/>
  <c r="B25" i="10"/>
  <c r="B41" i="10"/>
  <c r="B57" i="10"/>
  <c r="B73" i="10"/>
  <c r="B89" i="10"/>
  <c r="B105" i="10"/>
  <c r="B121" i="10"/>
  <c r="B137" i="10"/>
  <c r="B153" i="10"/>
  <c r="B169" i="10"/>
  <c r="B185" i="10"/>
  <c r="B201" i="10"/>
  <c r="B217" i="10"/>
  <c r="B233" i="10"/>
  <c r="B249" i="10"/>
  <c r="B265" i="10"/>
  <c r="B281" i="10"/>
  <c r="B297" i="10"/>
  <c r="B313" i="10"/>
  <c r="B329" i="10"/>
  <c r="B345" i="10"/>
  <c r="B361" i="10"/>
  <c r="B377" i="10"/>
  <c r="B393" i="10"/>
  <c r="B409" i="10"/>
  <c r="B425" i="10"/>
  <c r="B441" i="10"/>
  <c r="B457" i="10"/>
  <c r="B473" i="10"/>
  <c r="B489" i="10"/>
  <c r="B505" i="10"/>
  <c r="B521" i="10"/>
  <c r="B537" i="10"/>
  <c r="B553" i="10"/>
  <c r="B569" i="10"/>
  <c r="B585" i="10"/>
  <c r="B601" i="10"/>
  <c r="B427" i="10"/>
  <c r="B475" i="10"/>
  <c r="B523" i="10"/>
  <c r="B571" i="10"/>
  <c r="B603" i="10"/>
  <c r="B365" i="10"/>
  <c r="B413" i="10"/>
  <c r="B493" i="10"/>
  <c r="B557" i="10"/>
  <c r="B430" i="10"/>
  <c r="B446" i="10"/>
  <c r="B478" i="10"/>
  <c r="B606" i="10"/>
  <c r="B95" i="10"/>
  <c r="B239" i="10"/>
  <c r="B303" i="10"/>
  <c r="B559" i="10"/>
  <c r="B437" i="10"/>
  <c r="B10" i="10"/>
  <c r="B26" i="10"/>
  <c r="B42" i="10"/>
  <c r="B58" i="10"/>
  <c r="B74" i="10"/>
  <c r="B90" i="10"/>
  <c r="B106" i="10"/>
  <c r="B122" i="10"/>
  <c r="B138" i="10"/>
  <c r="B154" i="10"/>
  <c r="B170" i="10"/>
  <c r="B186" i="10"/>
  <c r="B202" i="10"/>
  <c r="B218" i="10"/>
  <c r="B234" i="10"/>
  <c r="B250" i="10"/>
  <c r="B266" i="10"/>
  <c r="B282" i="10"/>
  <c r="B298" i="10"/>
  <c r="B314" i="10"/>
  <c r="B330" i="10"/>
  <c r="B346" i="10"/>
  <c r="B362" i="10"/>
  <c r="B378" i="10"/>
  <c r="B394" i="10"/>
  <c r="B410" i="10"/>
  <c r="B426" i="10"/>
  <c r="B442" i="10"/>
  <c r="B458" i="10"/>
  <c r="B474" i="10"/>
  <c r="B490" i="10"/>
  <c r="B506" i="10"/>
  <c r="B522" i="10"/>
  <c r="B538" i="10"/>
  <c r="B554" i="10"/>
  <c r="B570" i="10"/>
  <c r="B586" i="10"/>
  <c r="B602" i="10"/>
  <c r="B331" i="10"/>
  <c r="B379" i="10"/>
  <c r="B491" i="10"/>
  <c r="B507" i="10"/>
  <c r="B555" i="10"/>
  <c r="B397" i="10"/>
  <c r="B429" i="10"/>
  <c r="B445" i="10"/>
  <c r="B461" i="10"/>
  <c r="B509" i="10"/>
  <c r="B526" i="10"/>
  <c r="B63" i="10"/>
  <c r="B143" i="10"/>
  <c r="B11" i="10"/>
  <c r="B27" i="10"/>
  <c r="B43" i="10"/>
  <c r="B59" i="10"/>
  <c r="B75" i="10"/>
  <c r="B91" i="10"/>
  <c r="B107" i="10"/>
  <c r="B123" i="10"/>
  <c r="B139" i="10"/>
  <c r="B155" i="10"/>
  <c r="B171" i="10"/>
  <c r="B187" i="10"/>
  <c r="B203" i="10"/>
  <c r="B219" i="10"/>
  <c r="B235" i="10"/>
  <c r="B251" i="10"/>
  <c r="B267" i="10"/>
  <c r="B283" i="10"/>
  <c r="B299" i="10"/>
  <c r="B315" i="10"/>
  <c r="B12" i="10"/>
  <c r="B28" i="10"/>
  <c r="B44" i="10"/>
  <c r="B60" i="10"/>
  <c r="B76" i="10"/>
  <c r="B92" i="10"/>
  <c r="B108" i="10"/>
  <c r="B124" i="10"/>
  <c r="B140" i="10"/>
  <c r="B156" i="10"/>
  <c r="B172" i="10"/>
  <c r="B188" i="10"/>
  <c r="B204" i="10"/>
  <c r="B220" i="10"/>
  <c r="B236" i="10"/>
  <c r="B252" i="10"/>
  <c r="B268" i="10"/>
  <c r="B284" i="10"/>
  <c r="B300" i="10"/>
  <c r="B316" i="10"/>
  <c r="B332" i="10"/>
  <c r="B348" i="10"/>
  <c r="B364" i="10"/>
  <c r="B380" i="10"/>
  <c r="B396" i="10"/>
  <c r="B412" i="10"/>
  <c r="B428" i="10"/>
  <c r="B444" i="10"/>
  <c r="B460" i="10"/>
  <c r="B476" i="10"/>
  <c r="B492" i="10"/>
  <c r="B508" i="10"/>
  <c r="B524" i="10"/>
  <c r="B540" i="10"/>
  <c r="B556" i="10"/>
  <c r="B572" i="10"/>
  <c r="B588" i="10"/>
  <c r="B604" i="10"/>
  <c r="B317" i="10"/>
  <c r="B333" i="10"/>
  <c r="B541" i="10"/>
  <c r="B589" i="10"/>
  <c r="B542" i="10"/>
  <c r="B590" i="10"/>
  <c r="B127" i="10"/>
  <c r="B255" i="10"/>
  <c r="B319" i="10"/>
  <c r="B383" i="10"/>
  <c r="B399" i="10"/>
  <c r="B447" i="10"/>
  <c r="B469" i="10"/>
  <c r="B581" i="10"/>
  <c r="B13" i="10"/>
  <c r="B29" i="10"/>
  <c r="B45" i="10"/>
  <c r="B61" i="10"/>
  <c r="B77" i="10"/>
  <c r="B93" i="10"/>
  <c r="B109" i="10"/>
  <c r="B125" i="10"/>
  <c r="B141" i="10"/>
  <c r="B157" i="10"/>
  <c r="B173" i="10"/>
  <c r="B189" i="10"/>
  <c r="B205" i="10"/>
  <c r="B221" i="10"/>
  <c r="B237" i="10"/>
  <c r="B253" i="10"/>
  <c r="B269" i="10"/>
  <c r="B285" i="10"/>
  <c r="B301" i="10"/>
  <c r="B349" i="10"/>
  <c r="B477" i="10"/>
  <c r="B525" i="10"/>
  <c r="B462" i="10"/>
  <c r="B574" i="10"/>
  <c r="B111" i="10"/>
  <c r="B351" i="10"/>
  <c r="B415" i="10"/>
  <c r="B591" i="10"/>
  <c r="B517" i="10"/>
  <c r="B597" i="10"/>
  <c r="B14" i="10"/>
  <c r="B30" i="10"/>
  <c r="B46" i="10"/>
  <c r="B62" i="10"/>
  <c r="B78" i="10"/>
  <c r="B94" i="10"/>
  <c r="B110" i="10"/>
  <c r="B126" i="10"/>
  <c r="B142" i="10"/>
  <c r="B158" i="10"/>
  <c r="B174" i="10"/>
  <c r="B190" i="10"/>
  <c r="B206" i="10"/>
  <c r="B222" i="10"/>
  <c r="B238" i="10"/>
  <c r="B254" i="10"/>
  <c r="B270" i="10"/>
  <c r="B286" i="10"/>
  <c r="B302" i="10"/>
  <c r="B318" i="10"/>
  <c r="B334" i="10"/>
  <c r="B350" i="10"/>
  <c r="B366" i="10"/>
  <c r="B382" i="10"/>
  <c r="B398" i="10"/>
  <c r="B414" i="10"/>
  <c r="B558" i="10"/>
  <c r="B175" i="10"/>
  <c r="B271" i="10"/>
  <c r="B335" i="10"/>
  <c r="B431" i="10"/>
  <c r="B511" i="10"/>
  <c r="B607" i="10"/>
  <c r="B549" i="10"/>
  <c r="B15" i="10"/>
  <c r="B31" i="10"/>
  <c r="B367" i="10"/>
  <c r="B495" i="10"/>
  <c r="B543" i="10"/>
  <c r="B485" i="10"/>
  <c r="B16" i="10"/>
  <c r="B32" i="10"/>
  <c r="B48" i="10"/>
  <c r="B64" i="10"/>
  <c r="B80" i="10"/>
  <c r="B96" i="10"/>
  <c r="B112" i="10"/>
  <c r="B128" i="10"/>
  <c r="B144" i="10"/>
  <c r="B160" i="10"/>
  <c r="B176" i="10"/>
  <c r="B192" i="10"/>
  <c r="B208" i="10"/>
  <c r="B224" i="10"/>
  <c r="B240" i="10"/>
  <c r="B256" i="10"/>
  <c r="B272" i="10"/>
  <c r="B288" i="10"/>
  <c r="B304" i="10"/>
  <c r="B320" i="10"/>
  <c r="B336" i="10"/>
  <c r="B352" i="10"/>
  <c r="B368" i="10"/>
  <c r="B384" i="10"/>
  <c r="B400" i="10"/>
  <c r="B416" i="10"/>
  <c r="B432" i="10"/>
  <c r="B448" i="10"/>
  <c r="B464" i="10"/>
  <c r="B480" i="10"/>
  <c r="B496" i="10"/>
  <c r="B512" i="10"/>
  <c r="B528" i="10"/>
  <c r="B544" i="10"/>
  <c r="B560" i="10"/>
  <c r="B576" i="10"/>
  <c r="B592" i="10"/>
  <c r="B404" i="10"/>
  <c r="B452" i="10"/>
  <c r="B484" i="10"/>
  <c r="B548" i="10"/>
  <c r="B580" i="10"/>
  <c r="B245" i="10"/>
  <c r="B341" i="10"/>
  <c r="B373" i="10"/>
  <c r="B389" i="10"/>
  <c r="B405" i="10"/>
  <c r="B501" i="10"/>
  <c r="B17" i="10"/>
  <c r="B33" i="10"/>
  <c r="B49" i="10"/>
  <c r="B65" i="10"/>
  <c r="B81" i="10"/>
  <c r="B97" i="10"/>
  <c r="B113" i="10"/>
  <c r="B129" i="10"/>
  <c r="B145" i="10"/>
  <c r="B161" i="10"/>
  <c r="B177" i="10"/>
  <c r="B193" i="10"/>
  <c r="B209" i="10"/>
  <c r="B225" i="10"/>
  <c r="B241" i="10"/>
  <c r="B257" i="10"/>
  <c r="B273" i="10"/>
  <c r="B289" i="10"/>
  <c r="B305" i="10"/>
  <c r="B321" i="10"/>
  <c r="B337" i="10"/>
  <c r="B353" i="10"/>
  <c r="B369" i="10"/>
  <c r="B385" i="10"/>
  <c r="B401" i="10"/>
  <c r="B417" i="10"/>
  <c r="B433" i="10"/>
  <c r="B449" i="10"/>
  <c r="B465" i="10"/>
  <c r="B481" i="10"/>
  <c r="B497" i="10"/>
  <c r="B513" i="10"/>
  <c r="B529" i="10"/>
  <c r="B545" i="10"/>
  <c r="B561" i="10"/>
  <c r="B577" i="10"/>
  <c r="B593" i="10"/>
  <c r="B498" i="10"/>
  <c r="B530" i="10"/>
  <c r="B546" i="10"/>
  <c r="B562" i="10"/>
  <c r="B547" i="10"/>
  <c r="B579" i="10"/>
  <c r="B420" i="10"/>
  <c r="B532" i="10"/>
  <c r="B596" i="10"/>
  <c r="B293" i="10"/>
  <c r="B325" i="10"/>
  <c r="B357" i="10"/>
  <c r="B565" i="10"/>
  <c r="B18" i="10"/>
  <c r="B34" i="10"/>
  <c r="B50" i="10"/>
  <c r="B66" i="10"/>
  <c r="B82" i="10"/>
  <c r="B98" i="10"/>
  <c r="B114" i="10"/>
  <c r="B130" i="10"/>
  <c r="B146" i="10"/>
  <c r="B162" i="10"/>
  <c r="B178" i="10"/>
  <c r="B194" i="10"/>
  <c r="B210" i="10"/>
  <c r="B226" i="10"/>
  <c r="B242" i="10"/>
  <c r="B258" i="10"/>
  <c r="B274" i="10"/>
  <c r="B290" i="10"/>
  <c r="B306" i="10"/>
  <c r="B322" i="10"/>
  <c r="B338" i="10"/>
  <c r="B354" i="10"/>
  <c r="B370" i="10"/>
  <c r="B386" i="10"/>
  <c r="B402" i="10"/>
  <c r="B418" i="10"/>
  <c r="B434" i="10"/>
  <c r="B450" i="10"/>
  <c r="B466" i="10"/>
  <c r="B482" i="10"/>
  <c r="B514" i="10"/>
  <c r="B578" i="10"/>
  <c r="B594" i="10"/>
  <c r="B531" i="10"/>
  <c r="B563" i="10"/>
  <c r="B436" i="10"/>
  <c r="B468" i="10"/>
  <c r="B500" i="10"/>
  <c r="B564" i="10"/>
  <c r="B277" i="10"/>
  <c r="B309" i="10"/>
  <c r="B2" i="10"/>
  <c r="B3" i="11"/>
  <c r="B19" i="11"/>
  <c r="B35" i="11"/>
  <c r="B51" i="11"/>
  <c r="B67" i="11"/>
  <c r="B83" i="11"/>
  <c r="B99" i="11"/>
  <c r="B115" i="11"/>
  <c r="B131" i="11"/>
  <c r="B147" i="11"/>
  <c r="B163" i="11"/>
  <c r="B179" i="11"/>
  <c r="B195" i="11"/>
  <c r="B211" i="11"/>
  <c r="B227" i="11"/>
  <c r="B243" i="11"/>
  <c r="B259" i="11"/>
  <c r="B275" i="11"/>
  <c r="B291" i="11"/>
  <c r="B307" i="11"/>
  <c r="B323" i="11"/>
  <c r="B339" i="11"/>
  <c r="B355" i="11"/>
  <c r="B371" i="11"/>
  <c r="B387" i="11"/>
  <c r="B403" i="11"/>
  <c r="B372" i="11"/>
  <c r="B293" i="11"/>
  <c r="B309" i="11"/>
  <c r="B325" i="11"/>
  <c r="B341" i="11"/>
  <c r="B373" i="11"/>
  <c r="B389" i="11"/>
  <c r="B166" i="11"/>
  <c r="B198" i="11"/>
  <c r="B230" i="11"/>
  <c r="B294" i="11"/>
  <c r="B310" i="11"/>
  <c r="B127" i="11"/>
  <c r="B223" i="11"/>
  <c r="B49" i="11"/>
  <c r="B113" i="11"/>
  <c r="B369" i="11"/>
  <c r="B162" i="11"/>
  <c r="B290" i="11"/>
  <c r="B402" i="11"/>
  <c r="B4" i="11"/>
  <c r="B20" i="11"/>
  <c r="B36" i="11"/>
  <c r="B52" i="11"/>
  <c r="B68" i="11"/>
  <c r="B84" i="11"/>
  <c r="B100" i="11"/>
  <c r="B116" i="11"/>
  <c r="B132" i="11"/>
  <c r="B148" i="11"/>
  <c r="B164" i="11"/>
  <c r="B180" i="11"/>
  <c r="B196" i="11"/>
  <c r="B212" i="11"/>
  <c r="B228" i="11"/>
  <c r="B244" i="11"/>
  <c r="B260" i="11"/>
  <c r="B276" i="11"/>
  <c r="B292" i="11"/>
  <c r="B308" i="11"/>
  <c r="B324" i="11"/>
  <c r="B340" i="11"/>
  <c r="B356" i="11"/>
  <c r="B388" i="11"/>
  <c r="B404" i="11"/>
  <c r="B182" i="11"/>
  <c r="B278" i="11"/>
  <c r="B326" i="11"/>
  <c r="B374" i="11"/>
  <c r="B406" i="11"/>
  <c r="B215" i="11"/>
  <c r="B263" i="11"/>
  <c r="B295" i="11"/>
  <c r="B311" i="11"/>
  <c r="B343" i="11"/>
  <c r="B375" i="11"/>
  <c r="B407" i="11"/>
  <c r="B95" i="11"/>
  <c r="B335" i="11"/>
  <c r="B384" i="11"/>
  <c r="B225" i="11"/>
  <c r="B210" i="11"/>
  <c r="B306" i="11"/>
  <c r="B5" i="11"/>
  <c r="B21" i="11"/>
  <c r="B37" i="11"/>
  <c r="B53" i="11"/>
  <c r="B69" i="11"/>
  <c r="B85" i="11"/>
  <c r="B101" i="11"/>
  <c r="B117" i="11"/>
  <c r="B133" i="11"/>
  <c r="B149" i="11"/>
  <c r="B165" i="11"/>
  <c r="B181" i="11"/>
  <c r="B197" i="11"/>
  <c r="B213" i="11"/>
  <c r="B229" i="11"/>
  <c r="B245" i="11"/>
  <c r="B261" i="11"/>
  <c r="B277" i="11"/>
  <c r="B357" i="11"/>
  <c r="B405" i="11"/>
  <c r="B150" i="11"/>
  <c r="B246" i="11"/>
  <c r="B342" i="11"/>
  <c r="B358" i="11"/>
  <c r="B6" i="11"/>
  <c r="B22" i="11"/>
  <c r="B38" i="11"/>
  <c r="B54" i="11"/>
  <c r="B70" i="11"/>
  <c r="B86" i="11"/>
  <c r="B102" i="11"/>
  <c r="B118" i="11"/>
  <c r="B134" i="11"/>
  <c r="B214" i="11"/>
  <c r="B262" i="11"/>
  <c r="B390" i="11"/>
  <c r="B247" i="11"/>
  <c r="B279" i="11"/>
  <c r="B398" i="11"/>
  <c r="B159" i="11"/>
  <c r="B271" i="11"/>
  <c r="B321" i="11"/>
  <c r="B385" i="11"/>
  <c r="B194" i="11"/>
  <c r="B322" i="11"/>
  <c r="B7" i="11"/>
  <c r="B23" i="11"/>
  <c r="B39" i="11"/>
  <c r="B55" i="11"/>
  <c r="B71" i="11"/>
  <c r="B87" i="11"/>
  <c r="B103" i="11"/>
  <c r="B119" i="11"/>
  <c r="B135" i="11"/>
  <c r="B151" i="11"/>
  <c r="B167" i="11"/>
  <c r="B183" i="11"/>
  <c r="B199" i="11"/>
  <c r="B231" i="11"/>
  <c r="B327" i="11"/>
  <c r="B359" i="11"/>
  <c r="B391" i="11"/>
  <c r="B63" i="11"/>
  <c r="B319" i="11"/>
  <c r="B399" i="11"/>
  <c r="B400" i="11"/>
  <c r="B129" i="11"/>
  <c r="B209" i="11"/>
  <c r="B353" i="11"/>
  <c r="B354" i="11"/>
  <c r="B8" i="11"/>
  <c r="B24" i="11"/>
  <c r="B40" i="11"/>
  <c r="B56" i="11"/>
  <c r="B72" i="11"/>
  <c r="B88" i="11"/>
  <c r="B104" i="11"/>
  <c r="B120" i="11"/>
  <c r="B136" i="11"/>
  <c r="B152" i="11"/>
  <c r="B168" i="11"/>
  <c r="B184" i="11"/>
  <c r="B200" i="11"/>
  <c r="B216" i="11"/>
  <c r="B232" i="11"/>
  <c r="B248" i="11"/>
  <c r="B264" i="11"/>
  <c r="B280" i="11"/>
  <c r="B296" i="11"/>
  <c r="B312" i="11"/>
  <c r="B328" i="11"/>
  <c r="B344" i="11"/>
  <c r="B360" i="11"/>
  <c r="B376" i="11"/>
  <c r="B392" i="11"/>
  <c r="B408" i="11"/>
  <c r="B393" i="11"/>
  <c r="B266" i="11"/>
  <c r="B298" i="11"/>
  <c r="B314" i="11"/>
  <c r="B330" i="11"/>
  <c r="B346" i="11"/>
  <c r="B378" i="11"/>
  <c r="B394" i="11"/>
  <c r="B235" i="11"/>
  <c r="B347" i="11"/>
  <c r="B379" i="11"/>
  <c r="B269" i="11"/>
  <c r="B333" i="11"/>
  <c r="B79" i="11"/>
  <c r="B367" i="11"/>
  <c r="B257" i="11"/>
  <c r="B274" i="11"/>
  <c r="B9" i="11"/>
  <c r="B25" i="11"/>
  <c r="B41" i="11"/>
  <c r="B57" i="11"/>
  <c r="B73" i="11"/>
  <c r="B89" i="11"/>
  <c r="B105" i="11"/>
  <c r="B121" i="11"/>
  <c r="B137" i="11"/>
  <c r="B153" i="11"/>
  <c r="B169" i="11"/>
  <c r="B185" i="11"/>
  <c r="B201" i="11"/>
  <c r="B217" i="11"/>
  <c r="B233" i="11"/>
  <c r="B249" i="11"/>
  <c r="B265" i="11"/>
  <c r="B281" i="11"/>
  <c r="B297" i="11"/>
  <c r="B313" i="11"/>
  <c r="B329" i="11"/>
  <c r="B345" i="11"/>
  <c r="B361" i="11"/>
  <c r="B377" i="11"/>
  <c r="B409" i="11"/>
  <c r="B282" i="11"/>
  <c r="B362" i="11"/>
  <c r="B410" i="11"/>
  <c r="B251" i="11"/>
  <c r="B267" i="11"/>
  <c r="B283" i="11"/>
  <c r="B315" i="11"/>
  <c r="B395" i="11"/>
  <c r="B173" i="11"/>
  <c r="B237" i="11"/>
  <c r="B381" i="11"/>
  <c r="B334" i="11"/>
  <c r="B382" i="11"/>
  <c r="B111" i="11"/>
  <c r="B207" i="11"/>
  <c r="B239" i="11"/>
  <c r="B303" i="11"/>
  <c r="B383" i="11"/>
  <c r="B17" i="11"/>
  <c r="B145" i="11"/>
  <c r="B193" i="11"/>
  <c r="B241" i="11"/>
  <c r="B289" i="11"/>
  <c r="B401" i="11"/>
  <c r="B258" i="11"/>
  <c r="B370" i="11"/>
  <c r="B10" i="11"/>
  <c r="B26" i="11"/>
  <c r="B42" i="11"/>
  <c r="B58" i="11"/>
  <c r="B74" i="11"/>
  <c r="B90" i="11"/>
  <c r="B106" i="11"/>
  <c r="B122" i="11"/>
  <c r="B138" i="11"/>
  <c r="B154" i="11"/>
  <c r="B170" i="11"/>
  <c r="B186" i="11"/>
  <c r="B202" i="11"/>
  <c r="B218" i="11"/>
  <c r="B234" i="11"/>
  <c r="B250" i="11"/>
  <c r="B299" i="11"/>
  <c r="B331" i="11"/>
  <c r="B363" i="11"/>
  <c r="B189" i="11"/>
  <c r="B253" i="11"/>
  <c r="B317" i="11"/>
  <c r="B365" i="11"/>
  <c r="B397" i="11"/>
  <c r="B318" i="11"/>
  <c r="B350" i="11"/>
  <c r="B47" i="11"/>
  <c r="B191" i="11"/>
  <c r="B255" i="11"/>
  <c r="B352" i="11"/>
  <c r="B368" i="11"/>
  <c r="B65" i="11"/>
  <c r="B11" i="11"/>
  <c r="B27" i="11"/>
  <c r="B43" i="11"/>
  <c r="B59" i="11"/>
  <c r="B75" i="11"/>
  <c r="B91" i="11"/>
  <c r="B107" i="11"/>
  <c r="B123" i="11"/>
  <c r="B139" i="11"/>
  <c r="B155" i="11"/>
  <c r="B171" i="11"/>
  <c r="B187" i="11"/>
  <c r="B203" i="11"/>
  <c r="B219" i="11"/>
  <c r="B12" i="11"/>
  <c r="B28" i="11"/>
  <c r="B44" i="11"/>
  <c r="B60" i="11"/>
  <c r="B76" i="11"/>
  <c r="B92" i="11"/>
  <c r="B108" i="11"/>
  <c r="B124" i="11"/>
  <c r="B140" i="11"/>
  <c r="B156" i="11"/>
  <c r="B172" i="11"/>
  <c r="B188" i="11"/>
  <c r="B204" i="11"/>
  <c r="B220" i="11"/>
  <c r="B236" i="11"/>
  <c r="B252" i="11"/>
  <c r="B268" i="11"/>
  <c r="B284" i="11"/>
  <c r="B300" i="11"/>
  <c r="B316" i="11"/>
  <c r="B332" i="11"/>
  <c r="B348" i="11"/>
  <c r="B364" i="11"/>
  <c r="B380" i="11"/>
  <c r="B396" i="11"/>
  <c r="B125" i="11"/>
  <c r="B141" i="11"/>
  <c r="B157" i="11"/>
  <c r="B13" i="11"/>
  <c r="B29" i="11"/>
  <c r="B45" i="11"/>
  <c r="B61" i="11"/>
  <c r="B77" i="11"/>
  <c r="B93" i="11"/>
  <c r="B109" i="11"/>
  <c r="B205" i="11"/>
  <c r="B221" i="11"/>
  <c r="B285" i="11"/>
  <c r="B301" i="11"/>
  <c r="B349" i="11"/>
  <c r="B270" i="11"/>
  <c r="B302" i="11"/>
  <c r="B366" i="11"/>
  <c r="B175" i="11"/>
  <c r="B287" i="11"/>
  <c r="B97" i="11"/>
  <c r="B14" i="11"/>
  <c r="B30" i="11"/>
  <c r="B46" i="11"/>
  <c r="B62" i="11"/>
  <c r="B78" i="11"/>
  <c r="B94" i="11"/>
  <c r="B110" i="11"/>
  <c r="B126" i="11"/>
  <c r="B142" i="11"/>
  <c r="B158" i="11"/>
  <c r="B174" i="11"/>
  <c r="B190" i="11"/>
  <c r="B206" i="11"/>
  <c r="B222" i="11"/>
  <c r="B238" i="11"/>
  <c r="B254" i="11"/>
  <c r="B286" i="11"/>
  <c r="B143" i="11"/>
  <c r="B351" i="11"/>
  <c r="B33" i="11"/>
  <c r="B161" i="11"/>
  <c r="B337" i="11"/>
  <c r="B146" i="11"/>
  <c r="B226" i="11"/>
  <c r="B386" i="11"/>
  <c r="B15" i="11"/>
  <c r="B31" i="11"/>
  <c r="B16" i="11"/>
  <c r="B32" i="11"/>
  <c r="B48" i="11"/>
  <c r="B64" i="11"/>
  <c r="B80" i="11"/>
  <c r="B96" i="11"/>
  <c r="B112" i="11"/>
  <c r="B128" i="11"/>
  <c r="B144" i="11"/>
  <c r="B160" i="11"/>
  <c r="B176" i="11"/>
  <c r="B192" i="11"/>
  <c r="B208" i="11"/>
  <c r="B224" i="11"/>
  <c r="B240" i="11"/>
  <c r="B256" i="11"/>
  <c r="B272" i="11"/>
  <c r="B288" i="11"/>
  <c r="B304" i="11"/>
  <c r="B320" i="11"/>
  <c r="B336" i="11"/>
  <c r="B81" i="11"/>
  <c r="B177" i="11"/>
  <c r="B273" i="11"/>
  <c r="B305" i="11"/>
  <c r="B18" i="11"/>
  <c r="B34" i="11"/>
  <c r="B50" i="11"/>
  <c r="B66" i="11"/>
  <c r="B82" i="11"/>
  <c r="B98" i="11"/>
  <c r="B114" i="11"/>
  <c r="B130" i="11"/>
  <c r="B178" i="11"/>
  <c r="B242" i="11"/>
  <c r="B338" i="11"/>
  <c r="B2" i="11"/>
  <c r="B3" i="12"/>
  <c r="B19" i="12"/>
  <c r="B35" i="12"/>
  <c r="B51" i="12"/>
  <c r="B67" i="12"/>
  <c r="B83" i="12"/>
  <c r="B99" i="12"/>
  <c r="B115" i="12"/>
  <c r="B131" i="12"/>
  <c r="B147" i="12"/>
  <c r="B163" i="12"/>
  <c r="B179" i="12"/>
  <c r="B195" i="12"/>
  <c r="B211" i="12"/>
  <c r="B227" i="12"/>
  <c r="B243" i="12"/>
  <c r="B259" i="12"/>
  <c r="B275" i="12"/>
  <c r="B291" i="12"/>
  <c r="B307" i="12"/>
  <c r="B323" i="12"/>
  <c r="B339" i="12"/>
  <c r="B355" i="12"/>
  <c r="B371" i="12"/>
  <c r="B387" i="12"/>
  <c r="B403" i="12"/>
  <c r="B419" i="12"/>
  <c r="B435" i="12"/>
  <c r="B451" i="12"/>
  <c r="B467" i="12"/>
  <c r="B483" i="12"/>
  <c r="B499" i="12"/>
  <c r="B389" i="12"/>
  <c r="B453" i="12"/>
  <c r="B182" i="12"/>
  <c r="B230" i="12"/>
  <c r="B262" i="12"/>
  <c r="B310" i="12"/>
  <c r="B326" i="12"/>
  <c r="B342" i="12"/>
  <c r="B231" i="12"/>
  <c r="B359" i="12"/>
  <c r="B375" i="12"/>
  <c r="B407" i="12"/>
  <c r="B423" i="12"/>
  <c r="B471" i="12"/>
  <c r="B503" i="12"/>
  <c r="B312" i="12"/>
  <c r="B392" i="12"/>
  <c r="B424" i="12"/>
  <c r="B488" i="12"/>
  <c r="B491" i="12"/>
  <c r="B444" i="12"/>
  <c r="B302" i="12"/>
  <c r="B414" i="12"/>
  <c r="B494" i="12"/>
  <c r="B383" i="12"/>
  <c r="B4" i="12"/>
  <c r="B20" i="12"/>
  <c r="B36" i="12"/>
  <c r="B52" i="12"/>
  <c r="B68" i="12"/>
  <c r="B84" i="12"/>
  <c r="B100" i="12"/>
  <c r="B116" i="12"/>
  <c r="B132" i="12"/>
  <c r="B148" i="12"/>
  <c r="B164" i="12"/>
  <c r="B180" i="12"/>
  <c r="B196" i="12"/>
  <c r="B212" i="12"/>
  <c r="B228" i="12"/>
  <c r="B244" i="12"/>
  <c r="B260" i="12"/>
  <c r="B276" i="12"/>
  <c r="B292" i="12"/>
  <c r="B308" i="12"/>
  <c r="B324" i="12"/>
  <c r="B340" i="12"/>
  <c r="B356" i="12"/>
  <c r="B372" i="12"/>
  <c r="B388" i="12"/>
  <c r="B404" i="12"/>
  <c r="B420" i="12"/>
  <c r="B436" i="12"/>
  <c r="B452" i="12"/>
  <c r="B468" i="12"/>
  <c r="B484" i="12"/>
  <c r="B500" i="12"/>
  <c r="B373" i="12"/>
  <c r="B437" i="12"/>
  <c r="B485" i="12"/>
  <c r="B501" i="12"/>
  <c r="B22" i="12"/>
  <c r="B5" i="12"/>
  <c r="B21" i="12"/>
  <c r="B37" i="12"/>
  <c r="B53" i="12"/>
  <c r="B69" i="12"/>
  <c r="B85" i="12"/>
  <c r="B101" i="12"/>
  <c r="B117" i="12"/>
  <c r="B133" i="12"/>
  <c r="B149" i="12"/>
  <c r="B165" i="12"/>
  <c r="B181" i="12"/>
  <c r="B197" i="12"/>
  <c r="B213" i="12"/>
  <c r="B229" i="12"/>
  <c r="B245" i="12"/>
  <c r="B261" i="12"/>
  <c r="B277" i="12"/>
  <c r="B293" i="12"/>
  <c r="B309" i="12"/>
  <c r="B325" i="12"/>
  <c r="B341" i="12"/>
  <c r="B357" i="12"/>
  <c r="B405" i="12"/>
  <c r="B421" i="12"/>
  <c r="B469" i="12"/>
  <c r="B38" i="12"/>
  <c r="B54" i="12"/>
  <c r="B70" i="12"/>
  <c r="B86" i="12"/>
  <c r="B102" i="12"/>
  <c r="B150" i="12"/>
  <c r="B376" i="12"/>
  <c r="B408" i="12"/>
  <c r="B472" i="12"/>
  <c r="B504" i="12"/>
  <c r="B459" i="12"/>
  <c r="B366" i="12"/>
  <c r="B462" i="12"/>
  <c r="B399" i="12"/>
  <c r="B511" i="12"/>
  <c r="B6" i="12"/>
  <c r="B118" i="12"/>
  <c r="B134" i="12"/>
  <c r="B166" i="12"/>
  <c r="B198" i="12"/>
  <c r="B214" i="12"/>
  <c r="B246" i="12"/>
  <c r="B278" i="12"/>
  <c r="B294" i="12"/>
  <c r="B358" i="12"/>
  <c r="B374" i="12"/>
  <c r="B390" i="12"/>
  <c r="B406" i="12"/>
  <c r="B422" i="12"/>
  <c r="B438" i="12"/>
  <c r="B454" i="12"/>
  <c r="B470" i="12"/>
  <c r="B486" i="12"/>
  <c r="B502" i="12"/>
  <c r="B247" i="12"/>
  <c r="B279" i="12"/>
  <c r="B295" i="12"/>
  <c r="B311" i="12"/>
  <c r="B327" i="12"/>
  <c r="B343" i="12"/>
  <c r="B391" i="12"/>
  <c r="B487" i="12"/>
  <c r="B328" i="12"/>
  <c r="B360" i="12"/>
  <c r="B440" i="12"/>
  <c r="B456" i="12"/>
  <c r="B492" i="12"/>
  <c r="B382" i="12"/>
  <c r="B430" i="12"/>
  <c r="B7" i="12"/>
  <c r="B23" i="12"/>
  <c r="B39" i="12"/>
  <c r="B55" i="12"/>
  <c r="B71" i="12"/>
  <c r="B87" i="12"/>
  <c r="B103" i="12"/>
  <c r="B119" i="12"/>
  <c r="B135" i="12"/>
  <c r="B151" i="12"/>
  <c r="B167" i="12"/>
  <c r="B183" i="12"/>
  <c r="B199" i="12"/>
  <c r="B215" i="12"/>
  <c r="B263" i="12"/>
  <c r="B439" i="12"/>
  <c r="B455" i="12"/>
  <c r="B296" i="12"/>
  <c r="B443" i="12"/>
  <c r="B350" i="12"/>
  <c r="B512" i="12"/>
  <c r="B8" i="12"/>
  <c r="B24" i="12"/>
  <c r="B40" i="12"/>
  <c r="B56" i="12"/>
  <c r="B72" i="12"/>
  <c r="B88" i="12"/>
  <c r="B104" i="12"/>
  <c r="B120" i="12"/>
  <c r="B136" i="12"/>
  <c r="B152" i="12"/>
  <c r="B168" i="12"/>
  <c r="B184" i="12"/>
  <c r="B200" i="12"/>
  <c r="B216" i="12"/>
  <c r="B232" i="12"/>
  <c r="B248" i="12"/>
  <c r="B264" i="12"/>
  <c r="B280" i="12"/>
  <c r="B344" i="12"/>
  <c r="B475" i="12"/>
  <c r="B507" i="12"/>
  <c r="B348" i="12"/>
  <c r="B318" i="12"/>
  <c r="B398" i="12"/>
  <c r="B463" i="12"/>
  <c r="B9" i="12"/>
  <c r="B25" i="12"/>
  <c r="B41" i="12"/>
  <c r="B57" i="12"/>
  <c r="B73" i="12"/>
  <c r="B89" i="12"/>
  <c r="B105" i="12"/>
  <c r="B121" i="12"/>
  <c r="B137" i="12"/>
  <c r="B153" i="12"/>
  <c r="B169" i="12"/>
  <c r="B185" i="12"/>
  <c r="B201" i="12"/>
  <c r="B217" i="12"/>
  <c r="B233" i="12"/>
  <c r="B249" i="12"/>
  <c r="B265" i="12"/>
  <c r="B281" i="12"/>
  <c r="B297" i="12"/>
  <c r="B313" i="12"/>
  <c r="B329" i="12"/>
  <c r="B345" i="12"/>
  <c r="B361" i="12"/>
  <c r="B377" i="12"/>
  <c r="B393" i="12"/>
  <c r="B409" i="12"/>
  <c r="B425" i="12"/>
  <c r="B441" i="12"/>
  <c r="B457" i="12"/>
  <c r="B473" i="12"/>
  <c r="B489" i="12"/>
  <c r="B505" i="12"/>
  <c r="B332" i="12"/>
  <c r="B380" i="12"/>
  <c r="B412" i="12"/>
  <c r="B460" i="12"/>
  <c r="B238" i="12"/>
  <c r="B495" i="12"/>
  <c r="B10" i="12"/>
  <c r="B26" i="12"/>
  <c r="B42" i="12"/>
  <c r="B58" i="12"/>
  <c r="B74" i="12"/>
  <c r="B90" i="12"/>
  <c r="B106" i="12"/>
  <c r="B122" i="12"/>
  <c r="B138" i="12"/>
  <c r="B154" i="12"/>
  <c r="B170" i="12"/>
  <c r="B186" i="12"/>
  <c r="B202" i="12"/>
  <c r="B218" i="12"/>
  <c r="B234" i="12"/>
  <c r="B250" i="12"/>
  <c r="B266" i="12"/>
  <c r="B282" i="12"/>
  <c r="B298" i="12"/>
  <c r="B314" i="12"/>
  <c r="B330" i="12"/>
  <c r="B346" i="12"/>
  <c r="B362" i="12"/>
  <c r="B378" i="12"/>
  <c r="B394" i="12"/>
  <c r="B410" i="12"/>
  <c r="B426" i="12"/>
  <c r="B442" i="12"/>
  <c r="B458" i="12"/>
  <c r="B474" i="12"/>
  <c r="B490" i="12"/>
  <c r="B506" i="12"/>
  <c r="B315" i="12"/>
  <c r="B347" i="12"/>
  <c r="B363" i="12"/>
  <c r="B396" i="12"/>
  <c r="B478" i="12"/>
  <c r="B431" i="12"/>
  <c r="B11" i="12"/>
  <c r="B27" i="12"/>
  <c r="B43" i="12"/>
  <c r="B59" i="12"/>
  <c r="B75" i="12"/>
  <c r="B91" i="12"/>
  <c r="B107" i="12"/>
  <c r="B123" i="12"/>
  <c r="B139" i="12"/>
  <c r="B155" i="12"/>
  <c r="B171" i="12"/>
  <c r="B187" i="12"/>
  <c r="B203" i="12"/>
  <c r="B219" i="12"/>
  <c r="B235" i="12"/>
  <c r="B251" i="12"/>
  <c r="B267" i="12"/>
  <c r="B283" i="12"/>
  <c r="B299" i="12"/>
  <c r="B331" i="12"/>
  <c r="B379" i="12"/>
  <c r="B395" i="12"/>
  <c r="B411" i="12"/>
  <c r="B427" i="12"/>
  <c r="B364" i="12"/>
  <c r="B428" i="12"/>
  <c r="B476" i="12"/>
  <c r="B254" i="12"/>
  <c r="B447" i="12"/>
  <c r="B12" i="12"/>
  <c r="B28" i="12"/>
  <c r="B44" i="12"/>
  <c r="B60" i="12"/>
  <c r="B76" i="12"/>
  <c r="B92" i="12"/>
  <c r="B108" i="12"/>
  <c r="B124" i="12"/>
  <c r="B140" i="12"/>
  <c r="B156" i="12"/>
  <c r="B172" i="12"/>
  <c r="B188" i="12"/>
  <c r="B204" i="12"/>
  <c r="B220" i="12"/>
  <c r="B236" i="12"/>
  <c r="B252" i="12"/>
  <c r="B268" i="12"/>
  <c r="B284" i="12"/>
  <c r="B300" i="12"/>
  <c r="B316" i="12"/>
  <c r="B508" i="12"/>
  <c r="B286" i="12"/>
  <c r="B446" i="12"/>
  <c r="B415" i="12"/>
  <c r="B479" i="12"/>
  <c r="B13" i="12"/>
  <c r="B29" i="12"/>
  <c r="B45" i="12"/>
  <c r="B61" i="12"/>
  <c r="B77" i="12"/>
  <c r="B93" i="12"/>
  <c r="B109" i="12"/>
  <c r="B125" i="12"/>
  <c r="B141" i="12"/>
  <c r="B157" i="12"/>
  <c r="B173" i="12"/>
  <c r="B189" i="12"/>
  <c r="B205" i="12"/>
  <c r="B221" i="12"/>
  <c r="B237" i="12"/>
  <c r="B253" i="12"/>
  <c r="B269" i="12"/>
  <c r="B285" i="12"/>
  <c r="B301" i="12"/>
  <c r="B317" i="12"/>
  <c r="B333" i="12"/>
  <c r="B349" i="12"/>
  <c r="B365" i="12"/>
  <c r="B381" i="12"/>
  <c r="B397" i="12"/>
  <c r="B413" i="12"/>
  <c r="B429" i="12"/>
  <c r="B445" i="12"/>
  <c r="B461" i="12"/>
  <c r="B477" i="12"/>
  <c r="B493" i="12"/>
  <c r="B509" i="12"/>
  <c r="B30" i="12"/>
  <c r="B94" i="12"/>
  <c r="B190" i="12"/>
  <c r="B206" i="12"/>
  <c r="B222" i="12"/>
  <c r="B270" i="12"/>
  <c r="B510" i="12"/>
  <c r="B498" i="12"/>
  <c r="B14" i="12"/>
  <c r="B46" i="12"/>
  <c r="B62" i="12"/>
  <c r="B78" i="12"/>
  <c r="B110" i="12"/>
  <c r="B126" i="12"/>
  <c r="B142" i="12"/>
  <c r="B158" i="12"/>
  <c r="B174" i="12"/>
  <c r="B334" i="12"/>
  <c r="B15" i="12"/>
  <c r="B31" i="12"/>
  <c r="B47" i="12"/>
  <c r="B63" i="12"/>
  <c r="B79" i="12"/>
  <c r="B95" i="12"/>
  <c r="B111" i="12"/>
  <c r="B127" i="12"/>
  <c r="B143" i="12"/>
  <c r="B159" i="12"/>
  <c r="B175" i="12"/>
  <c r="B191" i="12"/>
  <c r="B207" i="12"/>
  <c r="B223" i="12"/>
  <c r="B239" i="12"/>
  <c r="B255" i="12"/>
  <c r="B271" i="12"/>
  <c r="B287" i="12"/>
  <c r="B303" i="12"/>
  <c r="B319" i="12"/>
  <c r="B335" i="12"/>
  <c r="B351" i="12"/>
  <c r="B367" i="12"/>
  <c r="B16" i="12"/>
  <c r="B32" i="12"/>
  <c r="B48" i="12"/>
  <c r="B64" i="12"/>
  <c r="B80" i="12"/>
  <c r="B96" i="12"/>
  <c r="B112" i="12"/>
  <c r="B128" i="12"/>
  <c r="B144" i="12"/>
  <c r="B160" i="12"/>
  <c r="B176" i="12"/>
  <c r="B192" i="12"/>
  <c r="B208" i="12"/>
  <c r="B224" i="12"/>
  <c r="B240" i="12"/>
  <c r="B256" i="12"/>
  <c r="B272" i="12"/>
  <c r="B288" i="12"/>
  <c r="B304" i="12"/>
  <c r="B320" i="12"/>
  <c r="B336" i="12"/>
  <c r="B352" i="12"/>
  <c r="B368" i="12"/>
  <c r="B384" i="12"/>
  <c r="B400" i="12"/>
  <c r="B416" i="12"/>
  <c r="B432" i="12"/>
  <c r="B448" i="12"/>
  <c r="B464" i="12"/>
  <c r="B480" i="12"/>
  <c r="B496" i="12"/>
  <c r="B17" i="12"/>
  <c r="B33" i="12"/>
  <c r="B49" i="12"/>
  <c r="B65" i="12"/>
  <c r="B81" i="12"/>
  <c r="B97" i="12"/>
  <c r="B113" i="12"/>
  <c r="B129" i="12"/>
  <c r="B145" i="12"/>
  <c r="B161" i="12"/>
  <c r="B177" i="12"/>
  <c r="B193" i="12"/>
  <c r="B209" i="12"/>
  <c r="B225" i="12"/>
  <c r="B241" i="12"/>
  <c r="B257" i="12"/>
  <c r="B273" i="12"/>
  <c r="B289" i="12"/>
  <c r="B305" i="12"/>
  <c r="B321" i="12"/>
  <c r="B337" i="12"/>
  <c r="B353" i="12"/>
  <c r="B369" i="12"/>
  <c r="B385" i="12"/>
  <c r="B401" i="12"/>
  <c r="B417" i="12"/>
  <c r="B433" i="12"/>
  <c r="B449" i="12"/>
  <c r="B465" i="12"/>
  <c r="B481" i="12"/>
  <c r="B497" i="12"/>
  <c r="B194" i="12"/>
  <c r="B210" i="12"/>
  <c r="B226" i="12"/>
  <c r="B242" i="12"/>
  <c r="B258" i="12"/>
  <c r="B274" i="12"/>
  <c r="B290" i="12"/>
  <c r="B306" i="12"/>
  <c r="B322" i="12"/>
  <c r="B338" i="12"/>
  <c r="B354" i="12"/>
  <c r="B370" i="12"/>
  <c r="B386" i="12"/>
  <c r="B402" i="12"/>
  <c r="B418" i="12"/>
  <c r="B434" i="12"/>
  <c r="B450" i="12"/>
  <c r="B466" i="12"/>
  <c r="B482" i="12"/>
  <c r="B18" i="12"/>
  <c r="B34" i="12"/>
  <c r="B50" i="12"/>
  <c r="B66" i="12"/>
  <c r="B82" i="12"/>
  <c r="B98" i="12"/>
  <c r="B114" i="12"/>
  <c r="B130" i="12"/>
  <c r="B146" i="12"/>
  <c r="B162" i="12"/>
  <c r="B178" i="12"/>
  <c r="B2" i="12"/>
  <c r="B4" i="1" l="1" a="1"/>
  <c r="B8" i="1" a="1"/>
  <c r="B12" i="1" a="1"/>
  <c r="B16" i="1" a="1"/>
  <c r="B20" i="1" a="1"/>
  <c r="B24" i="1" a="1"/>
  <c r="B28" i="1" a="1"/>
  <c r="B32" i="1" a="1"/>
  <c r="B36" i="1" a="1"/>
  <c r="B40" i="1" a="1"/>
  <c r="B44" i="1" a="1"/>
  <c r="B48" i="1" a="1"/>
  <c r="B52" i="1" a="1"/>
  <c r="B56" i="1" a="1"/>
  <c r="B60" i="1" a="1"/>
  <c r="B64" i="1" a="1"/>
  <c r="B68" i="1" a="1"/>
  <c r="B72" i="1" a="1"/>
  <c r="B76" i="1" a="1"/>
  <c r="B80" i="1" a="1"/>
  <c r="B84" i="1" a="1"/>
  <c r="B88" i="1" a="1"/>
  <c r="B92" i="1" a="1"/>
  <c r="B96" i="1" a="1"/>
  <c r="B100" i="1" a="1"/>
  <c r="B104" i="1" a="1"/>
  <c r="B108" i="1" a="1"/>
  <c r="B112" i="1" a="1"/>
  <c r="B116" i="1" a="1"/>
  <c r="B120" i="1" a="1"/>
  <c r="B124" i="1" a="1"/>
  <c r="B128" i="1" a="1"/>
  <c r="B132" i="1" a="1"/>
  <c r="B136" i="1" a="1"/>
  <c r="B140" i="1" a="1"/>
  <c r="B144" i="1" a="1"/>
  <c r="B148" i="1" a="1"/>
  <c r="B152" i="1" a="1"/>
  <c r="B156" i="1" a="1"/>
  <c r="B160" i="1" a="1"/>
  <c r="B164" i="1" a="1"/>
  <c r="B168" i="1" a="1"/>
  <c r="C4" i="1"/>
  <c r="C8" i="1"/>
  <c r="C12" i="1"/>
  <c r="C16" i="1"/>
  <c r="C20" i="1"/>
  <c r="C24" i="1"/>
  <c r="C28" i="1"/>
  <c r="C32" i="1"/>
  <c r="C36" i="1"/>
  <c r="C40" i="1"/>
  <c r="C44" i="1"/>
  <c r="C48" i="1"/>
  <c r="C52" i="1"/>
  <c r="C56" i="1"/>
  <c r="C60" i="1"/>
  <c r="C64" i="1"/>
  <c r="C68" i="1"/>
  <c r="C72" i="1"/>
  <c r="C76" i="1"/>
  <c r="C80" i="1"/>
  <c r="C84" i="1"/>
  <c r="C88" i="1"/>
  <c r="C92" i="1"/>
  <c r="C96" i="1"/>
  <c r="C100" i="1"/>
  <c r="C104" i="1"/>
  <c r="C108" i="1"/>
  <c r="C112" i="1"/>
  <c r="C116" i="1"/>
  <c r="C120" i="1"/>
  <c r="C124" i="1"/>
  <c r="C128" i="1"/>
  <c r="C132" i="1"/>
  <c r="C136" i="1"/>
  <c r="C140" i="1"/>
  <c r="C144" i="1"/>
  <c r="D4" i="1"/>
  <c r="D8" i="1"/>
  <c r="D12" i="1"/>
  <c r="D16" i="1"/>
  <c r="D20" i="1"/>
  <c r="D24" i="1"/>
  <c r="D28" i="1"/>
  <c r="D32" i="1"/>
  <c r="D36" i="1"/>
  <c r="D40" i="1"/>
  <c r="D44" i="1"/>
  <c r="D48" i="1"/>
  <c r="D52" i="1"/>
  <c r="D56" i="1"/>
  <c r="D60" i="1"/>
  <c r="D64" i="1"/>
  <c r="D68" i="1"/>
  <c r="B5" i="1" a="1"/>
  <c r="B9" i="1" a="1"/>
  <c r="B13" i="1" a="1"/>
  <c r="B17" i="1" a="1"/>
  <c r="B21" i="1" a="1"/>
  <c r="B25" i="1" a="1"/>
  <c r="B29" i="1" a="1"/>
  <c r="B33" i="1" a="1"/>
  <c r="B37" i="1" a="1"/>
  <c r="B41" i="1" a="1"/>
  <c r="C5" i="1"/>
  <c r="C9" i="1"/>
  <c r="C13" i="1"/>
  <c r="C17" i="1"/>
  <c r="C21" i="1"/>
  <c r="C25" i="1"/>
  <c r="C29" i="1"/>
  <c r="C33" i="1"/>
  <c r="C37" i="1"/>
  <c r="C41" i="1"/>
  <c r="C45" i="1"/>
  <c r="D5" i="1"/>
  <c r="D9" i="1"/>
  <c r="D13" i="1"/>
  <c r="D17" i="1"/>
  <c r="D21" i="1"/>
  <c r="D25" i="1"/>
  <c r="D29" i="1"/>
  <c r="D33" i="1"/>
  <c r="D37" i="1"/>
  <c r="D41" i="1"/>
  <c r="D45" i="1"/>
  <c r="D49" i="1"/>
  <c r="D53" i="1"/>
  <c r="B6" i="1" a="1"/>
  <c r="C6" i="1"/>
  <c r="C10" i="1"/>
  <c r="C14" i="1"/>
  <c r="C18" i="1"/>
  <c r="C22" i="1"/>
  <c r="D6" i="1"/>
  <c r="D10" i="1"/>
  <c r="D14" i="1"/>
  <c r="D18" i="1"/>
  <c r="D22" i="1"/>
  <c r="B7" i="1" a="1"/>
  <c r="B11" i="1" a="1"/>
  <c r="C7" i="1"/>
  <c r="C11" i="1"/>
  <c r="C15" i="1"/>
  <c r="C19" i="1"/>
  <c r="C23" i="1"/>
  <c r="C27" i="1"/>
  <c r="C31" i="1"/>
  <c r="C35" i="1"/>
  <c r="C39" i="1"/>
  <c r="C43" i="1"/>
  <c r="C47" i="1"/>
  <c r="C51" i="1"/>
  <c r="C55" i="1"/>
  <c r="C59" i="1"/>
  <c r="C63" i="1"/>
  <c r="C67" i="1"/>
  <c r="C71" i="1"/>
  <c r="C75" i="1"/>
  <c r="C79" i="1"/>
  <c r="D7" i="1"/>
  <c r="D11" i="1"/>
  <c r="D15" i="1"/>
  <c r="D19" i="1"/>
  <c r="D23" i="1"/>
  <c r="D27" i="1"/>
  <c r="D31" i="1"/>
  <c r="D35" i="1"/>
  <c r="D39" i="1"/>
  <c r="D43" i="1"/>
  <c r="D47" i="1"/>
  <c r="D51" i="1"/>
  <c r="D55" i="1"/>
  <c r="D59" i="1"/>
  <c r="D63" i="1"/>
  <c r="D67" i="1"/>
  <c r="D71" i="1"/>
  <c r="D75" i="1"/>
  <c r="B10" i="1" a="1"/>
  <c r="C34" i="1"/>
  <c r="B49" i="1" a="1"/>
  <c r="C58" i="1"/>
  <c r="B67" i="1" a="1"/>
  <c r="D76" i="1"/>
  <c r="B83" i="1" a="1"/>
  <c r="D89" i="1"/>
  <c r="D95" i="1"/>
  <c r="C102" i="1"/>
  <c r="B109" i="1" a="1"/>
  <c r="B115" i="1" a="1"/>
  <c r="D121" i="1"/>
  <c r="D127" i="1"/>
  <c r="C134" i="1"/>
  <c r="B141" i="1" a="1"/>
  <c r="B147" i="1" a="1"/>
  <c r="B153" i="1" a="1"/>
  <c r="D158" i="1"/>
  <c r="D164" i="1"/>
  <c r="C170" i="1"/>
  <c r="D175" i="1"/>
  <c r="B181" i="1" a="1"/>
  <c r="C186" i="1"/>
  <c r="D191" i="1"/>
  <c r="B197" i="1" a="1"/>
  <c r="C202" i="1"/>
  <c r="D207" i="1"/>
  <c r="B213" i="1" a="1"/>
  <c r="C218" i="1"/>
  <c r="D223" i="1"/>
  <c r="B229" i="1" a="1"/>
  <c r="C234" i="1"/>
  <c r="D239" i="1"/>
  <c r="B245" i="1" a="1"/>
  <c r="C250" i="1"/>
  <c r="D255" i="1"/>
  <c r="B261" i="1" a="1"/>
  <c r="C266" i="1"/>
  <c r="D271" i="1"/>
  <c r="B277" i="1" a="1"/>
  <c r="C282" i="1"/>
  <c r="D287" i="1"/>
  <c r="B293" i="1" a="1"/>
  <c r="C298" i="1"/>
  <c r="D303" i="1"/>
  <c r="B309" i="1" a="1"/>
  <c r="C314" i="1"/>
  <c r="B14" i="1" a="1"/>
  <c r="D34" i="1"/>
  <c r="C49" i="1"/>
  <c r="D58" i="1"/>
  <c r="B69" i="1" a="1"/>
  <c r="B77" i="1" a="1"/>
  <c r="C83" i="1"/>
  <c r="B90" i="1" a="1"/>
  <c r="D96" i="1"/>
  <c r="D102" i="1"/>
  <c r="C109" i="1"/>
  <c r="C115" i="1"/>
  <c r="B122" i="1" a="1"/>
  <c r="D128" i="1"/>
  <c r="D134" i="1"/>
  <c r="C141" i="1"/>
  <c r="C147" i="1"/>
  <c r="C153" i="1"/>
  <c r="B159" i="1" a="1"/>
  <c r="B165" i="1" a="1"/>
  <c r="D170" i="1"/>
  <c r="B176" i="1" a="1"/>
  <c r="C181" i="1"/>
  <c r="D186" i="1"/>
  <c r="B192" i="1" a="1"/>
  <c r="C197" i="1"/>
  <c r="D202" i="1"/>
  <c r="B208" i="1" a="1"/>
  <c r="C213" i="1"/>
  <c r="D218" i="1"/>
  <c r="B224" i="1" a="1"/>
  <c r="B15" i="1" a="1"/>
  <c r="B35" i="1" a="1"/>
  <c r="B50" i="1" a="1"/>
  <c r="B59" i="1" a="1"/>
  <c r="C69" i="1"/>
  <c r="C77" i="1"/>
  <c r="D83" i="1"/>
  <c r="C90" i="1"/>
  <c r="B97" i="1" a="1"/>
  <c r="B103" i="1" a="1"/>
  <c r="D109" i="1"/>
  <c r="D115" i="1"/>
  <c r="C122" i="1"/>
  <c r="B129" i="1" a="1"/>
  <c r="B135" i="1" a="1"/>
  <c r="D141" i="1"/>
  <c r="D147" i="1"/>
  <c r="D153" i="1"/>
  <c r="C159" i="1"/>
  <c r="C165" i="1"/>
  <c r="B171" i="1" a="1"/>
  <c r="C176" i="1"/>
  <c r="D181" i="1"/>
  <c r="B187" i="1" a="1"/>
  <c r="C192" i="1"/>
  <c r="D197" i="1"/>
  <c r="B203" i="1" a="1"/>
  <c r="C208" i="1"/>
  <c r="D213" i="1"/>
  <c r="B219" i="1" a="1"/>
  <c r="C224" i="1"/>
  <c r="D229" i="1"/>
  <c r="B235" i="1" a="1"/>
  <c r="C240" i="1"/>
  <c r="D245" i="1"/>
  <c r="B251" i="1" a="1"/>
  <c r="C256" i="1"/>
  <c r="D261" i="1"/>
  <c r="B267" i="1" a="1"/>
  <c r="C272" i="1"/>
  <c r="D277" i="1"/>
  <c r="B283" i="1" a="1"/>
  <c r="C288" i="1"/>
  <c r="D293" i="1"/>
  <c r="B299" i="1" a="1"/>
  <c r="C304" i="1"/>
  <c r="D309" i="1"/>
  <c r="B315" i="1" a="1"/>
  <c r="C320" i="1"/>
  <c r="D325" i="1"/>
  <c r="B331" i="1" a="1"/>
  <c r="C336" i="1"/>
  <c r="D341" i="1"/>
  <c r="B18" i="1" a="1"/>
  <c r="B38" i="1" a="1"/>
  <c r="C50" i="1"/>
  <c r="B61" i="1" a="1"/>
  <c r="D69" i="1"/>
  <c r="D77" i="1"/>
  <c r="D84" i="1"/>
  <c r="D90" i="1"/>
  <c r="C97" i="1"/>
  <c r="C103" i="1"/>
  <c r="B110" i="1" a="1"/>
  <c r="D116" i="1"/>
  <c r="D122" i="1"/>
  <c r="C129" i="1"/>
  <c r="C135" i="1"/>
  <c r="B142" i="1" a="1"/>
  <c r="C148" i="1"/>
  <c r="B154" i="1" a="1"/>
  <c r="D159" i="1"/>
  <c r="D165" i="1"/>
  <c r="C171" i="1"/>
  <c r="D176" i="1"/>
  <c r="B182" i="1" a="1"/>
  <c r="C187" i="1"/>
  <c r="D192" i="1"/>
  <c r="B198" i="1" a="1"/>
  <c r="C203" i="1"/>
  <c r="D208" i="1"/>
  <c r="B214" i="1" a="1"/>
  <c r="C219" i="1"/>
  <c r="D224" i="1"/>
  <c r="B230" i="1" a="1"/>
  <c r="C235" i="1"/>
  <c r="D240" i="1"/>
  <c r="B246" i="1" a="1"/>
  <c r="C251" i="1"/>
  <c r="D256" i="1"/>
  <c r="B262" i="1" a="1"/>
  <c r="C267" i="1"/>
  <c r="D272" i="1"/>
  <c r="B278" i="1" a="1"/>
  <c r="C283" i="1"/>
  <c r="D288" i="1"/>
  <c r="B294" i="1" a="1"/>
  <c r="C299" i="1"/>
  <c r="D304" i="1"/>
  <c r="B310" i="1" a="1"/>
  <c r="C315" i="1"/>
  <c r="D320" i="1"/>
  <c r="B326" i="1" a="1"/>
  <c r="C331" i="1"/>
  <c r="D336" i="1"/>
  <c r="B342" i="1" a="1"/>
  <c r="C346" i="1"/>
  <c r="C350" i="1"/>
  <c r="C354" i="1"/>
  <c r="B19" i="1" a="1"/>
  <c r="C38" i="1"/>
  <c r="D50" i="1"/>
  <c r="C61" i="1"/>
  <c r="B70" i="1" a="1"/>
  <c r="B78" i="1" a="1"/>
  <c r="B85" i="1" a="1"/>
  <c r="B91" i="1" a="1"/>
  <c r="D97" i="1"/>
  <c r="D103" i="1"/>
  <c r="C110" i="1"/>
  <c r="B117" i="1" a="1"/>
  <c r="B123" i="1" a="1"/>
  <c r="D129" i="1"/>
  <c r="D135" i="1"/>
  <c r="C142" i="1"/>
  <c r="D148" i="1"/>
  <c r="C154" i="1"/>
  <c r="C160" i="1"/>
  <c r="B166" i="1" a="1"/>
  <c r="D171" i="1"/>
  <c r="B177" i="1" a="1"/>
  <c r="C182" i="1"/>
  <c r="D187" i="1"/>
  <c r="B193" i="1" a="1"/>
  <c r="C198" i="1"/>
  <c r="D203" i="1"/>
  <c r="B209" i="1" a="1"/>
  <c r="C214" i="1"/>
  <c r="D219" i="1"/>
  <c r="B22" i="1" a="1"/>
  <c r="D38" i="1"/>
  <c r="B51" i="1" a="1"/>
  <c r="D61" i="1"/>
  <c r="C70" i="1"/>
  <c r="C78" i="1"/>
  <c r="C85" i="1"/>
  <c r="C91" i="1"/>
  <c r="B98" i="1" a="1"/>
  <c r="D104" i="1"/>
  <c r="D110" i="1"/>
  <c r="C117" i="1"/>
  <c r="C123" i="1"/>
  <c r="B130" i="1" a="1"/>
  <c r="D136" i="1"/>
  <c r="D142" i="1"/>
  <c r="B149" i="1" a="1"/>
  <c r="D154" i="1"/>
  <c r="D160" i="1"/>
  <c r="C166" i="1"/>
  <c r="B172" i="1" a="1"/>
  <c r="C177" i="1"/>
  <c r="D182" i="1"/>
  <c r="B188" i="1" a="1"/>
  <c r="C193" i="1"/>
  <c r="D198" i="1"/>
  <c r="B204" i="1" a="1"/>
  <c r="C209" i="1"/>
  <c r="D214" i="1"/>
  <c r="B220" i="1" a="1"/>
  <c r="C225" i="1"/>
  <c r="D230" i="1"/>
  <c r="B236" i="1" a="1"/>
  <c r="C241" i="1"/>
  <c r="D246" i="1"/>
  <c r="B252" i="1" a="1"/>
  <c r="C257" i="1"/>
  <c r="D262" i="1"/>
  <c r="B268" i="1" a="1"/>
  <c r="C273" i="1"/>
  <c r="D278" i="1"/>
  <c r="B284" i="1" a="1"/>
  <c r="C289" i="1"/>
  <c r="D294" i="1"/>
  <c r="B300" i="1" a="1"/>
  <c r="C305" i="1"/>
  <c r="D310" i="1"/>
  <c r="B316" i="1" a="1"/>
  <c r="C321" i="1"/>
  <c r="D326" i="1"/>
  <c r="B332" i="1" a="1"/>
  <c r="C337" i="1"/>
  <c r="D342" i="1"/>
  <c r="B347" i="1" a="1"/>
  <c r="B351" i="1" a="1"/>
  <c r="B355" i="1" a="1"/>
  <c r="B359" i="1" a="1"/>
  <c r="B363" i="1" a="1"/>
  <c r="B367" i="1" a="1"/>
  <c r="B371" i="1" a="1"/>
  <c r="B375" i="1" a="1"/>
  <c r="B379" i="1" a="1"/>
  <c r="B383" i="1" a="1"/>
  <c r="B23" i="1" a="1"/>
  <c r="B39" i="1" a="1"/>
  <c r="B53" i="1" a="1"/>
  <c r="B62" i="1" a="1"/>
  <c r="D70" i="1"/>
  <c r="D78" i="1"/>
  <c r="D85" i="1"/>
  <c r="D91" i="1"/>
  <c r="C98" i="1"/>
  <c r="B105" i="1" a="1"/>
  <c r="B111" i="1" a="1"/>
  <c r="D117" i="1"/>
  <c r="D123" i="1"/>
  <c r="C130" i="1"/>
  <c r="B137" i="1" a="1"/>
  <c r="B143" i="1" a="1"/>
  <c r="C149" i="1"/>
  <c r="B155" i="1" a="1"/>
  <c r="B161" i="1" a="1"/>
  <c r="D166" i="1"/>
  <c r="C172" i="1"/>
  <c r="D177" i="1"/>
  <c r="B183" i="1" a="1"/>
  <c r="B26" i="1" a="1"/>
  <c r="B42" i="1" a="1"/>
  <c r="C53" i="1"/>
  <c r="C62" i="1"/>
  <c r="B71" i="1" a="1"/>
  <c r="B79" i="1" a="1"/>
  <c r="B86" i="1" a="1"/>
  <c r="D92" i="1"/>
  <c r="D98" i="1"/>
  <c r="C105" i="1"/>
  <c r="C111" i="1"/>
  <c r="B118" i="1" a="1"/>
  <c r="D124" i="1"/>
  <c r="D130" i="1"/>
  <c r="C137" i="1"/>
  <c r="C143" i="1"/>
  <c r="D149" i="1"/>
  <c r="C155" i="1"/>
  <c r="C161" i="1"/>
  <c r="B167" i="1" a="1"/>
  <c r="D172" i="1"/>
  <c r="B178" i="1" a="1"/>
  <c r="C183" i="1"/>
  <c r="D188" i="1"/>
  <c r="B194" i="1" a="1"/>
  <c r="C199" i="1"/>
  <c r="D204" i="1"/>
  <c r="C26" i="1"/>
  <c r="C42" i="1"/>
  <c r="B54" i="1" a="1"/>
  <c r="D62" i="1"/>
  <c r="D72" i="1"/>
  <c r="D79" i="1"/>
  <c r="C86" i="1"/>
  <c r="D26" i="1"/>
  <c r="D42" i="1"/>
  <c r="C54" i="1"/>
  <c r="B63" i="1" a="1"/>
  <c r="B73" i="1" a="1"/>
  <c r="D80" i="1"/>
  <c r="D86" i="1"/>
  <c r="C93" i="1"/>
  <c r="C99" i="1"/>
  <c r="B106" i="1" a="1"/>
  <c r="D112" i="1"/>
  <c r="D118" i="1"/>
  <c r="C125" i="1"/>
  <c r="C131" i="1"/>
  <c r="B138" i="1" a="1"/>
  <c r="D144" i="1"/>
  <c r="B27" i="1" a="1"/>
  <c r="B43" i="1" a="1"/>
  <c r="D54" i="1"/>
  <c r="B65" i="1" a="1"/>
  <c r="C73" i="1"/>
  <c r="B81" i="1" a="1"/>
  <c r="B87" i="1" a="1"/>
  <c r="D93" i="1"/>
  <c r="D99" i="1"/>
  <c r="C106" i="1"/>
  <c r="B113" i="1" a="1"/>
  <c r="B119" i="1" a="1"/>
  <c r="D125" i="1"/>
  <c r="D131" i="1"/>
  <c r="C138" i="1"/>
  <c r="B145" i="1" a="1"/>
  <c r="D150" i="1"/>
  <c r="D156" i="1"/>
  <c r="C162" i="1"/>
  <c r="C168" i="1"/>
  <c r="D173" i="1"/>
  <c r="B179" i="1" a="1"/>
  <c r="C184" i="1"/>
  <c r="D189" i="1"/>
  <c r="B195" i="1" a="1"/>
  <c r="C200" i="1"/>
  <c r="D205" i="1"/>
  <c r="B30" i="1" a="1"/>
  <c r="B45" i="1" a="1"/>
  <c r="B55" i="1" a="1"/>
  <c r="C65" i="1"/>
  <c r="D73" i="1"/>
  <c r="C81" i="1"/>
  <c r="C87" i="1"/>
  <c r="B94" i="1" a="1"/>
  <c r="D100" i="1"/>
  <c r="D106" i="1"/>
  <c r="C113" i="1"/>
  <c r="C119" i="1"/>
  <c r="B126" i="1" a="1"/>
  <c r="D132" i="1"/>
  <c r="D138" i="1"/>
  <c r="C145" i="1"/>
  <c r="B151" i="1" a="1"/>
  <c r="B157" i="1" a="1"/>
  <c r="D162" i="1"/>
  <c r="D168" i="1"/>
  <c r="B174" i="1" a="1"/>
  <c r="C179" i="1"/>
  <c r="D184" i="1"/>
  <c r="B190" i="1" a="1"/>
  <c r="C195" i="1"/>
  <c r="D200" i="1"/>
  <c r="B206" i="1" a="1"/>
  <c r="C211" i="1"/>
  <c r="D216" i="1"/>
  <c r="B222" i="1" a="1"/>
  <c r="C30" i="1"/>
  <c r="B46" i="1" a="1"/>
  <c r="B57" i="1" a="1"/>
  <c r="D65" i="1"/>
  <c r="B74" i="1" a="1"/>
  <c r="D81" i="1"/>
  <c r="D87" i="1"/>
  <c r="C94" i="1"/>
  <c r="B101" i="1" a="1"/>
  <c r="B107" i="1" a="1"/>
  <c r="D113" i="1"/>
  <c r="D119" i="1"/>
  <c r="C126" i="1"/>
  <c r="B133" i="1" a="1"/>
  <c r="B139" i="1" a="1"/>
  <c r="D145" i="1"/>
  <c r="C151" i="1"/>
  <c r="C157" i="1"/>
  <c r="B163" i="1" a="1"/>
  <c r="B169" i="1" a="1"/>
  <c r="C174" i="1"/>
  <c r="D179" i="1"/>
  <c r="B185" i="1" a="1"/>
  <c r="C190" i="1"/>
  <c r="D195" i="1"/>
  <c r="B201" i="1" a="1"/>
  <c r="C206" i="1"/>
  <c r="D211" i="1"/>
  <c r="B217" i="1" a="1"/>
  <c r="C222" i="1"/>
  <c r="D227" i="1"/>
  <c r="B233" i="1" a="1"/>
  <c r="C238" i="1"/>
  <c r="D243" i="1"/>
  <c r="B249" i="1" a="1"/>
  <c r="C254" i="1"/>
  <c r="D259" i="1"/>
  <c r="B265" i="1" a="1"/>
  <c r="D30" i="1"/>
  <c r="C46" i="1"/>
  <c r="C57" i="1"/>
  <c r="B66" i="1" a="1"/>
  <c r="C74" i="1"/>
  <c r="B82" i="1" a="1"/>
  <c r="D88" i="1"/>
  <c r="D94" i="1"/>
  <c r="C101" i="1"/>
  <c r="C107" i="1"/>
  <c r="B114" i="1" a="1"/>
  <c r="D120" i="1"/>
  <c r="D126" i="1"/>
  <c r="C133" i="1"/>
  <c r="C139" i="1"/>
  <c r="B146" i="1" a="1"/>
  <c r="D151" i="1"/>
  <c r="B31" i="1" a="1"/>
  <c r="D46" i="1"/>
  <c r="D57" i="1"/>
  <c r="C66" i="1"/>
  <c r="D74" i="1"/>
  <c r="C82" i="1"/>
  <c r="B89" i="1" a="1"/>
  <c r="B95" i="1" a="1"/>
  <c r="D101" i="1"/>
  <c r="D107" i="1"/>
  <c r="C114" i="1"/>
  <c r="B121" i="1" a="1"/>
  <c r="B127" i="1" a="1"/>
  <c r="D133" i="1"/>
  <c r="D139" i="1"/>
  <c r="C146" i="1"/>
  <c r="C152" i="1"/>
  <c r="B158" i="1" a="1"/>
  <c r="D163" i="1"/>
  <c r="D169" i="1"/>
  <c r="B175" i="1" a="1"/>
  <c r="C180" i="1"/>
  <c r="D185" i="1"/>
  <c r="B191" i="1" a="1"/>
  <c r="C196" i="1"/>
  <c r="B34" i="1" a="1"/>
  <c r="B47" i="1" a="1"/>
  <c r="B58" i="1" a="1"/>
  <c r="D66" i="1"/>
  <c r="B75" i="1" a="1"/>
  <c r="D82" i="1"/>
  <c r="C89" i="1"/>
  <c r="C95" i="1"/>
  <c r="B102" i="1" a="1"/>
  <c r="D108" i="1"/>
  <c r="D114" i="1"/>
  <c r="C121" i="1"/>
  <c r="C127" i="1"/>
  <c r="B134" i="1" a="1"/>
  <c r="D140" i="1"/>
  <c r="D146" i="1"/>
  <c r="D152" i="1"/>
  <c r="C158" i="1"/>
  <c r="C164" i="1"/>
  <c r="B170" i="1" a="1"/>
  <c r="C175" i="1"/>
  <c r="D180" i="1"/>
  <c r="B186" i="1" a="1"/>
  <c r="C191" i="1"/>
  <c r="D196" i="1"/>
  <c r="B202" i="1" a="1"/>
  <c r="C207" i="1"/>
  <c r="D212" i="1"/>
  <c r="B218" i="1" a="1"/>
  <c r="C223" i="1"/>
  <c r="D228" i="1"/>
  <c r="B234" i="1" a="1"/>
  <c r="C239" i="1"/>
  <c r="D244" i="1"/>
  <c r="B93" i="1" a="1"/>
  <c r="C163" i="1"/>
  <c r="D190" i="1"/>
  <c r="B210" i="1" a="1"/>
  <c r="C221" i="1"/>
  <c r="C231" i="1"/>
  <c r="B239" i="1" a="1"/>
  <c r="B248" i="1" a="1"/>
  <c r="C255" i="1"/>
  <c r="D263" i="1"/>
  <c r="D270" i="1"/>
  <c r="C278" i="1"/>
  <c r="C285" i="1"/>
  <c r="B292" i="1" a="1"/>
  <c r="D299" i="1"/>
  <c r="D306" i="1"/>
  <c r="C313" i="1"/>
  <c r="B320" i="1" a="1"/>
  <c r="C327" i="1"/>
  <c r="D333" i="1"/>
  <c r="B340" i="1" a="1"/>
  <c r="D345" i="1"/>
  <c r="B356" i="1" a="1"/>
  <c r="C360" i="1"/>
  <c r="B365" i="1" a="1"/>
  <c r="C369" i="1"/>
  <c r="B374" i="1" a="1"/>
  <c r="D378" i="1"/>
  <c r="C383" i="1"/>
  <c r="D387" i="1"/>
  <c r="B392" i="1" a="1"/>
  <c r="C400" i="1"/>
  <c r="D404" i="1"/>
  <c r="B409" i="1" a="1"/>
  <c r="C417" i="1"/>
  <c r="D421" i="1"/>
  <c r="B426" i="1" a="1"/>
  <c r="C430" i="1"/>
  <c r="D434" i="1"/>
  <c r="B439" i="1" a="1"/>
  <c r="C447" i="1"/>
  <c r="D451" i="1"/>
  <c r="B456" i="1" a="1"/>
  <c r="C464" i="1"/>
  <c r="D468" i="1"/>
  <c r="B473" i="1" a="1"/>
  <c r="C481" i="1"/>
  <c r="D485" i="1"/>
  <c r="B490" i="1" a="1"/>
  <c r="C494" i="1"/>
  <c r="D498" i="1"/>
  <c r="B503" i="1" a="1"/>
  <c r="I8" i="1"/>
  <c r="J12" i="1"/>
  <c r="B99" i="1" a="1"/>
  <c r="C167" i="1"/>
  <c r="D193" i="1"/>
  <c r="C210" i="1"/>
  <c r="D221" i="1"/>
  <c r="D231" i="1"/>
  <c r="B240" i="1" a="1"/>
  <c r="C248" i="1"/>
  <c r="B256" i="1" a="1"/>
  <c r="B264" i="1" a="1"/>
  <c r="B271" i="1" a="1"/>
  <c r="B279" i="1" a="1"/>
  <c r="D285" i="1"/>
  <c r="C292" i="1"/>
  <c r="C300" i="1"/>
  <c r="B307" i="1" a="1"/>
  <c r="D313" i="1"/>
  <c r="B321" i="1" a="1"/>
  <c r="D327" i="1"/>
  <c r="B334" i="1" a="1"/>
  <c r="C340" i="1"/>
  <c r="B346" i="1" a="1"/>
  <c r="C351" i="1"/>
  <c r="D360" i="1"/>
  <c r="D369" i="1"/>
  <c r="C374" i="1"/>
  <c r="D383" i="1"/>
  <c r="B388" i="1" a="1"/>
  <c r="C396" i="1"/>
  <c r="D400" i="1"/>
  <c r="B405" i="1" a="1"/>
  <c r="C413" i="1"/>
  <c r="D417" i="1"/>
  <c r="B422" i="1" a="1"/>
  <c r="C426" i="1"/>
  <c r="D430" i="1"/>
  <c r="B435" i="1" a="1"/>
  <c r="C443" i="1"/>
  <c r="D447" i="1"/>
  <c r="B452" i="1" a="1"/>
  <c r="C460" i="1"/>
  <c r="D464" i="1"/>
  <c r="B469" i="1" a="1"/>
  <c r="C477" i="1"/>
  <c r="D481" i="1"/>
  <c r="B486" i="1" a="1"/>
  <c r="C490" i="1"/>
  <c r="D494" i="1"/>
  <c r="B499" i="1" a="1"/>
  <c r="I4" i="1"/>
  <c r="J8" i="1"/>
  <c r="H13" i="1" a="1"/>
  <c r="I21" i="1"/>
  <c r="J25" i="1"/>
  <c r="H30" i="1" a="1"/>
  <c r="I38" i="1"/>
  <c r="J42" i="1"/>
  <c r="J46" i="1"/>
  <c r="J50" i="1"/>
  <c r="J54" i="1"/>
  <c r="J58" i="1"/>
  <c r="J62" i="1"/>
  <c r="J66" i="1"/>
  <c r="J70" i="1"/>
  <c r="J74" i="1"/>
  <c r="J78" i="1"/>
  <c r="J82" i="1"/>
  <c r="J86" i="1"/>
  <c r="J90" i="1"/>
  <c r="J94" i="1"/>
  <c r="J98" i="1"/>
  <c r="J102" i="1"/>
  <c r="J106" i="1"/>
  <c r="J110" i="1"/>
  <c r="J114" i="1"/>
  <c r="J118" i="1"/>
  <c r="J122" i="1"/>
  <c r="J126" i="1"/>
  <c r="D105" i="1"/>
  <c r="D167" i="1"/>
  <c r="C194" i="1"/>
  <c r="D210" i="1"/>
  <c r="D222" i="1"/>
  <c r="B232" i="1" a="1"/>
  <c r="B241" i="1" a="1"/>
  <c r="D248" i="1"/>
  <c r="B257" i="1" a="1"/>
  <c r="C264" i="1"/>
  <c r="C271" i="1"/>
  <c r="C279" i="1"/>
  <c r="B286" i="1" a="1"/>
  <c r="D292" i="1"/>
  <c r="D300" i="1"/>
  <c r="C307" i="1"/>
  <c r="B314" i="1" a="1"/>
  <c r="D321" i="1"/>
  <c r="B328" i="1" a="1"/>
  <c r="C334" i="1"/>
  <c r="D340" i="1"/>
  <c r="D346" i="1"/>
  <c r="D351" i="1"/>
  <c r="C356" i="1"/>
  <c r="B361" i="1" a="1"/>
  <c r="C365" i="1"/>
  <c r="B370" i="1" a="1"/>
  <c r="D374" i="1"/>
  <c r="C379" i="1"/>
  <c r="B384" i="1" a="1"/>
  <c r="C392" i="1"/>
  <c r="D396" i="1"/>
  <c r="B401" i="1" a="1"/>
  <c r="C409" i="1"/>
  <c r="D413" i="1"/>
  <c r="B418" i="1" a="1"/>
  <c r="C422" i="1"/>
  <c r="D426" i="1"/>
  <c r="B431" i="1" a="1"/>
  <c r="C439" i="1"/>
  <c r="D443" i="1"/>
  <c r="B448" i="1" a="1"/>
  <c r="D111" i="1"/>
  <c r="C169" i="1"/>
  <c r="D194" i="1"/>
  <c r="B211" i="1" a="1"/>
  <c r="B223" i="1" a="1"/>
  <c r="C232" i="1"/>
  <c r="D241" i="1"/>
  <c r="C249" i="1"/>
  <c r="D257" i="1"/>
  <c r="D264" i="1"/>
  <c r="B272" i="1" a="1"/>
  <c r="D279" i="1"/>
  <c r="C286" i="1"/>
  <c r="C293" i="1"/>
  <c r="B301" i="1" a="1"/>
  <c r="D307" i="1"/>
  <c r="D314" i="1"/>
  <c r="B322" i="1" a="1"/>
  <c r="C328" i="1"/>
  <c r="D334" i="1"/>
  <c r="B341" i="1" a="1"/>
  <c r="B352" i="1" a="1"/>
  <c r="D356" i="1"/>
  <c r="D365" i="1"/>
  <c r="C370" i="1"/>
  <c r="D379" i="1"/>
  <c r="C388" i="1"/>
  <c r="D392" i="1"/>
  <c r="B397" i="1" a="1"/>
  <c r="C405" i="1"/>
  <c r="D409" i="1"/>
  <c r="B414" i="1" a="1"/>
  <c r="C418" i="1"/>
  <c r="D422" i="1"/>
  <c r="B427" i="1" a="1"/>
  <c r="C435" i="1"/>
  <c r="D439" i="1"/>
  <c r="B444" i="1" a="1"/>
  <c r="C452" i="1"/>
  <c r="D456" i="1"/>
  <c r="B461" i="1" a="1"/>
  <c r="C469" i="1"/>
  <c r="D473" i="1"/>
  <c r="B478" i="1" a="1"/>
  <c r="C482" i="1"/>
  <c r="D486" i="1"/>
  <c r="B491" i="1" a="1"/>
  <c r="C499" i="1"/>
  <c r="D503" i="1"/>
  <c r="H5" i="1" a="1"/>
  <c r="I13" i="1"/>
  <c r="J17" i="1"/>
  <c r="H22" i="1" a="1"/>
  <c r="C118" i="1"/>
  <c r="B173" i="1" a="1"/>
  <c r="B196" i="1" a="1"/>
  <c r="B212" i="1" a="1"/>
  <c r="B225" i="1" a="1"/>
  <c r="D232" i="1"/>
  <c r="B242" i="1" a="1"/>
  <c r="D249" i="1"/>
  <c r="B258" i="1" a="1"/>
  <c r="C265" i="1"/>
  <c r="B273" i="1" a="1"/>
  <c r="B280" i="1" a="1"/>
  <c r="D286" i="1"/>
  <c r="C294" i="1"/>
  <c r="C301" i="1"/>
  <c r="B308" i="1" a="1"/>
  <c r="D315" i="1"/>
  <c r="C322" i="1"/>
  <c r="D328" i="1"/>
  <c r="B335" i="1" a="1"/>
  <c r="C341" i="1"/>
  <c r="C347" i="1"/>
  <c r="B357" i="1" a="1"/>
  <c r="C361" i="1"/>
  <c r="B366" i="1" a="1"/>
  <c r="D370" i="1"/>
  <c r="C375" i="1"/>
  <c r="B380" i="1" a="1"/>
  <c r="C384" i="1"/>
  <c r="D388" i="1"/>
  <c r="B393" i="1" a="1"/>
  <c r="C401" i="1"/>
  <c r="D405" i="1"/>
  <c r="B410" i="1" a="1"/>
  <c r="C414" i="1"/>
  <c r="B125" i="1" a="1"/>
  <c r="C173" i="1"/>
  <c r="B199" i="1" a="1"/>
  <c r="C212" i="1"/>
  <c r="D225" i="1"/>
  <c r="C233" i="1"/>
  <c r="C242" i="1"/>
  <c r="B250" i="1" a="1"/>
  <c r="C258" i="1"/>
  <c r="D265" i="1"/>
  <c r="D273" i="1"/>
  <c r="C280" i="1"/>
  <c r="B287" i="1" a="1"/>
  <c r="B295" i="1" a="1"/>
  <c r="D301" i="1"/>
  <c r="C308" i="1"/>
  <c r="C316" i="1"/>
  <c r="D322" i="1"/>
  <c r="B329" i="1" a="1"/>
  <c r="C335" i="1"/>
  <c r="C342" i="1"/>
  <c r="D347" i="1"/>
  <c r="C352" i="1"/>
  <c r="D361" i="1"/>
  <c r="C366" i="1"/>
  <c r="D375" i="1"/>
  <c r="D384" i="1"/>
  <c r="B389" i="1" a="1"/>
  <c r="C397" i="1"/>
  <c r="D401" i="1"/>
  <c r="B406" i="1" a="1"/>
  <c r="C410" i="1"/>
  <c r="D414" i="1"/>
  <c r="B419" i="1" a="1"/>
  <c r="C427" i="1"/>
  <c r="D431" i="1"/>
  <c r="B436" i="1" a="1"/>
  <c r="C444" i="1"/>
  <c r="D448" i="1"/>
  <c r="B453" i="1" a="1"/>
  <c r="C461" i="1"/>
  <c r="D465" i="1"/>
  <c r="B470" i="1" a="1"/>
  <c r="C474" i="1"/>
  <c r="D478" i="1"/>
  <c r="B483" i="1" a="1"/>
  <c r="C491" i="1"/>
  <c r="D495" i="1"/>
  <c r="B500" i="1" a="1"/>
  <c r="I5" i="1"/>
  <c r="J9" i="1"/>
  <c r="H14" i="1" a="1"/>
  <c r="I22" i="1"/>
  <c r="J26" i="1"/>
  <c r="B131" i="1" a="1"/>
  <c r="D174" i="1"/>
  <c r="D199" i="1"/>
  <c r="B215" i="1" a="1"/>
  <c r="B226" i="1" a="1"/>
  <c r="D233" i="1"/>
  <c r="D242" i="1"/>
  <c r="D250" i="1"/>
  <c r="D258" i="1"/>
  <c r="B266" i="1" a="1"/>
  <c r="B274" i="1" a="1"/>
  <c r="D280" i="1"/>
  <c r="C287" i="1"/>
  <c r="C295" i="1"/>
  <c r="B302" i="1" a="1"/>
  <c r="D308" i="1"/>
  <c r="D316" i="1"/>
  <c r="B323" i="1" a="1"/>
  <c r="C329" i="1"/>
  <c r="D335" i="1"/>
  <c r="B343" i="1" a="1"/>
  <c r="B348" i="1" a="1"/>
  <c r="D352" i="1"/>
  <c r="C357" i="1"/>
  <c r="B362" i="1" a="1"/>
  <c r="D366" i="1"/>
  <c r="C371" i="1"/>
  <c r="B376" i="1" a="1"/>
  <c r="C380" i="1"/>
  <c r="B385" i="1" a="1"/>
  <c r="C393" i="1"/>
  <c r="D397" i="1"/>
  <c r="B402" i="1" a="1"/>
  <c r="C406" i="1"/>
  <c r="D410" i="1"/>
  <c r="B415" i="1" a="1"/>
  <c r="C423" i="1"/>
  <c r="D427" i="1"/>
  <c r="B432" i="1" a="1"/>
  <c r="C440" i="1"/>
  <c r="D444" i="1"/>
  <c r="D137" i="1"/>
  <c r="C178" i="1"/>
  <c r="B200" i="1" a="1"/>
  <c r="C215" i="1"/>
  <c r="C226" i="1"/>
  <c r="D234" i="1"/>
  <c r="B243" i="1" a="1"/>
  <c r="D251" i="1"/>
  <c r="B259" i="1" a="1"/>
  <c r="D266" i="1"/>
  <c r="C274" i="1"/>
  <c r="B281" i="1" a="1"/>
  <c r="B288" i="1" a="1"/>
  <c r="D295" i="1"/>
  <c r="C302" i="1"/>
  <c r="C309" i="1"/>
  <c r="B317" i="1" a="1"/>
  <c r="C323" i="1"/>
  <c r="D329" i="1"/>
  <c r="B336" i="1" a="1"/>
  <c r="C343" i="1"/>
  <c r="B353" i="1" a="1"/>
  <c r="D357" i="1"/>
  <c r="C362" i="1"/>
  <c r="D371" i="1"/>
  <c r="D380" i="1"/>
  <c r="C389" i="1"/>
  <c r="D393" i="1"/>
  <c r="B398" i="1" a="1"/>
  <c r="C402" i="1"/>
  <c r="D406" i="1"/>
  <c r="B411" i="1" a="1"/>
  <c r="C419" i="1"/>
  <c r="D423" i="1"/>
  <c r="B428" i="1" a="1"/>
  <c r="C436" i="1"/>
  <c r="D440" i="1"/>
  <c r="B445" i="1" a="1"/>
  <c r="C453" i="1"/>
  <c r="D457" i="1"/>
  <c r="B462" i="1" a="1"/>
  <c r="C466" i="1"/>
  <c r="D470" i="1"/>
  <c r="B475" i="1" a="1"/>
  <c r="C483" i="1"/>
  <c r="D487" i="1"/>
  <c r="B492" i="1" a="1"/>
  <c r="C500" i="1"/>
  <c r="D504" i="1"/>
  <c r="H6" i="1" a="1"/>
  <c r="I14" i="1"/>
  <c r="J18" i="1"/>
  <c r="H23" i="1" a="1"/>
  <c r="I27" i="1"/>
  <c r="J31" i="1"/>
  <c r="H36" i="1" a="1"/>
  <c r="D143" i="1"/>
  <c r="D178" i="1"/>
  <c r="C201" i="1"/>
  <c r="D215" i="1"/>
  <c r="D226" i="1"/>
  <c r="D235" i="1"/>
  <c r="C243" i="1"/>
  <c r="C252" i="1"/>
  <c r="C259" i="1"/>
  <c r="D267" i="1"/>
  <c r="D274" i="1"/>
  <c r="C281" i="1"/>
  <c r="B289" i="1" a="1"/>
  <c r="B296" i="1" a="1"/>
  <c r="D302" i="1"/>
  <c r="C310" i="1"/>
  <c r="C317" i="1"/>
  <c r="D323" i="1"/>
  <c r="B330" i="1" a="1"/>
  <c r="B337" i="1" a="1"/>
  <c r="D343" i="1"/>
  <c r="C348" i="1"/>
  <c r="B358" i="1" a="1"/>
  <c r="D362" i="1"/>
  <c r="C367" i="1"/>
  <c r="B372" i="1" a="1"/>
  <c r="C376" i="1"/>
  <c r="B381" i="1" a="1"/>
  <c r="B150" i="1" a="1"/>
  <c r="B180" i="1" a="1"/>
  <c r="D201" i="1"/>
  <c r="B216" i="1" a="1"/>
  <c r="B227" i="1" a="1"/>
  <c r="C236" i="1"/>
  <c r="B244" i="1" a="1"/>
  <c r="D252" i="1"/>
  <c r="B260" i="1" a="1"/>
  <c r="C268" i="1"/>
  <c r="B275" i="1" a="1"/>
  <c r="D281" i="1"/>
  <c r="D289" i="1"/>
  <c r="C296" i="1"/>
  <c r="B303" i="1" a="1"/>
  <c r="B311" i="1" a="1"/>
  <c r="D317" i="1"/>
  <c r="B324" i="1" a="1"/>
  <c r="C330" i="1"/>
  <c r="D337" i="1"/>
  <c r="B344" i="1" a="1"/>
  <c r="D348" i="1"/>
  <c r="C353" i="1"/>
  <c r="C358" i="1"/>
  <c r="D367" i="1"/>
  <c r="D376" i="1"/>
  <c r="D385" i="1"/>
  <c r="B390" i="1" a="1"/>
  <c r="C394" i="1"/>
  <c r="D398" i="1"/>
  <c r="B403" i="1" a="1"/>
  <c r="C411" i="1"/>
  <c r="D415" i="1"/>
  <c r="B420" i="1" a="1"/>
  <c r="C428" i="1"/>
  <c r="D432" i="1"/>
  <c r="B437" i="1" a="1"/>
  <c r="C445" i="1"/>
  <c r="D449" i="1"/>
  <c r="B454" i="1" a="1"/>
  <c r="C458" i="1"/>
  <c r="D462" i="1"/>
  <c r="B467" i="1" a="1"/>
  <c r="C150" i="1"/>
  <c r="D183" i="1"/>
  <c r="C204" i="1"/>
  <c r="C216" i="1"/>
  <c r="C227" i="1"/>
  <c r="D236" i="1"/>
  <c r="C244" i="1"/>
  <c r="B253" i="1" a="1"/>
  <c r="C260" i="1"/>
  <c r="D268" i="1"/>
  <c r="C275" i="1"/>
  <c r="B282" i="1" a="1"/>
  <c r="B290" i="1" a="1"/>
  <c r="D296" i="1"/>
  <c r="C303" i="1"/>
  <c r="C311" i="1"/>
  <c r="B318" i="1" a="1"/>
  <c r="C324" i="1"/>
  <c r="D330" i="1"/>
  <c r="B338" i="1" a="1"/>
  <c r="B349" i="1" a="1"/>
  <c r="D353" i="1"/>
  <c r="D358" i="1"/>
  <c r="C363" i="1"/>
  <c r="B368" i="1" a="1"/>
  <c r="C372" i="1"/>
  <c r="B377" i="1" a="1"/>
  <c r="C381" i="1"/>
  <c r="B386" i="1" a="1"/>
  <c r="C390" i="1"/>
  <c r="D394" i="1"/>
  <c r="B399" i="1" a="1"/>
  <c r="C407" i="1"/>
  <c r="D411" i="1"/>
  <c r="B416" i="1" a="1"/>
  <c r="C424" i="1"/>
  <c r="D428" i="1"/>
  <c r="B433" i="1" a="1"/>
  <c r="C441" i="1"/>
  <c r="D445" i="1"/>
  <c r="B450" i="1" a="1"/>
  <c r="C454" i="1"/>
  <c r="D458" i="1"/>
  <c r="B463" i="1" a="1"/>
  <c r="C471" i="1"/>
  <c r="D475" i="1"/>
  <c r="B480" i="1" a="1"/>
  <c r="C488" i="1"/>
  <c r="D492" i="1"/>
  <c r="B497" i="1" a="1"/>
  <c r="C505" i="1"/>
  <c r="J6" i="1"/>
  <c r="H11" i="1" a="1"/>
  <c r="I15" i="1"/>
  <c r="J19" i="1"/>
  <c r="H24" i="1" a="1"/>
  <c r="I32" i="1"/>
  <c r="J36" i="1"/>
  <c r="H41" i="1" a="1"/>
  <c r="H45" i="1" a="1"/>
  <c r="H49" i="1" a="1"/>
  <c r="H53" i="1" a="1"/>
  <c r="H57" i="1" a="1"/>
  <c r="H61" i="1" a="1"/>
  <c r="H65" i="1" a="1"/>
  <c r="H69" i="1" a="1"/>
  <c r="D155" i="1"/>
  <c r="B184" i="1" a="1"/>
  <c r="B205" i="1" a="1"/>
  <c r="C217" i="1"/>
  <c r="B228" i="1" a="1"/>
  <c r="B237" i="1" a="1"/>
  <c r="C245" i="1"/>
  <c r="C253" i="1"/>
  <c r="D260" i="1"/>
  <c r="B269" i="1" a="1"/>
  <c r="D275" i="1"/>
  <c r="D282" i="1"/>
  <c r="C290" i="1"/>
  <c r="B297" i="1" a="1"/>
  <c r="B304" i="1" a="1"/>
  <c r="D311" i="1"/>
  <c r="C318" i="1"/>
  <c r="D324" i="1"/>
  <c r="D331" i="1"/>
  <c r="C338" i="1"/>
  <c r="C344" i="1"/>
  <c r="B354" i="1" a="1"/>
  <c r="D363" i="1"/>
  <c r="D372" i="1"/>
  <c r="D381" i="1"/>
  <c r="C386" i="1"/>
  <c r="D390" i="1"/>
  <c r="B395" i="1" a="1"/>
  <c r="C403" i="1"/>
  <c r="D407" i="1"/>
  <c r="B412" i="1" a="1"/>
  <c r="C420" i="1"/>
  <c r="D424" i="1"/>
  <c r="B429" i="1" a="1"/>
  <c r="C437" i="1"/>
  <c r="D441" i="1"/>
  <c r="B446" i="1" a="1"/>
  <c r="C450" i="1"/>
  <c r="D454" i="1"/>
  <c r="B459" i="1" a="1"/>
  <c r="C467" i="1"/>
  <c r="D471" i="1"/>
  <c r="C156" i="1"/>
  <c r="C185" i="1"/>
  <c r="C205" i="1"/>
  <c r="D217" i="1"/>
  <c r="C228" i="1"/>
  <c r="C237" i="1"/>
  <c r="C246" i="1"/>
  <c r="D253" i="1"/>
  <c r="C261" i="1"/>
  <c r="C269" i="1"/>
  <c r="B276" i="1" a="1"/>
  <c r="D283" i="1"/>
  <c r="D290" i="1"/>
  <c r="C297" i="1"/>
  <c r="B305" i="1" a="1"/>
  <c r="B312" i="1" a="1"/>
  <c r="D318" i="1"/>
  <c r="B325" i="1" a="1"/>
  <c r="C332" i="1"/>
  <c r="D338" i="1"/>
  <c r="D344" i="1"/>
  <c r="C349" i="1"/>
  <c r="D354" i="1"/>
  <c r="C359" i="1"/>
  <c r="B364" i="1" a="1"/>
  <c r="C368" i="1"/>
  <c r="B373" i="1" a="1"/>
  <c r="C377" i="1"/>
  <c r="B382" i="1" a="1"/>
  <c r="D386" i="1"/>
  <c r="B391" i="1" a="1"/>
  <c r="C399" i="1"/>
  <c r="D403" i="1"/>
  <c r="B408" i="1" a="1"/>
  <c r="C416" i="1"/>
  <c r="D420" i="1"/>
  <c r="B425" i="1" a="1"/>
  <c r="C433" i="1"/>
  <c r="D437" i="1"/>
  <c r="B442" i="1" a="1"/>
  <c r="C446" i="1"/>
  <c r="D450" i="1"/>
  <c r="B455" i="1" a="1"/>
  <c r="C463" i="1"/>
  <c r="D467" i="1"/>
  <c r="B472" i="1" a="1"/>
  <c r="C480" i="1"/>
  <c r="D484" i="1"/>
  <c r="B489" i="1" a="1"/>
  <c r="C497" i="1"/>
  <c r="D501" i="1"/>
  <c r="B506" i="1" a="1"/>
  <c r="I7" i="1"/>
  <c r="J11" i="1"/>
  <c r="H16" i="1" a="1"/>
  <c r="I24" i="1"/>
  <c r="D157" i="1"/>
  <c r="C188" i="1"/>
  <c r="D206" i="1"/>
  <c r="C220" i="1"/>
  <c r="C229" i="1"/>
  <c r="D237" i="1"/>
  <c r="B247" i="1" a="1"/>
  <c r="B254" i="1" a="1"/>
  <c r="C262" i="1"/>
  <c r="D269" i="1"/>
  <c r="C276" i="1"/>
  <c r="C284" i="1"/>
  <c r="B291" i="1" a="1"/>
  <c r="D297" i="1"/>
  <c r="D305" i="1"/>
  <c r="C312" i="1"/>
  <c r="B319" i="1" a="1"/>
  <c r="C325" i="1"/>
  <c r="D332" i="1"/>
  <c r="B339" i="1" a="1"/>
  <c r="B345" i="1" a="1"/>
  <c r="D349" i="1"/>
  <c r="D359" i="1"/>
  <c r="D368" i="1"/>
  <c r="D377" i="1"/>
  <c r="C382" i="1"/>
  <c r="B387" i="1" a="1"/>
  <c r="C395" i="1"/>
  <c r="D399" i="1"/>
  <c r="B404" i="1" a="1"/>
  <c r="C412" i="1"/>
  <c r="D416" i="1"/>
  <c r="B421" i="1" a="1"/>
  <c r="C429" i="1"/>
  <c r="D433" i="1"/>
  <c r="B438" i="1" a="1"/>
  <c r="C442" i="1"/>
  <c r="D446" i="1"/>
  <c r="B451" i="1" a="1"/>
  <c r="C459" i="1"/>
  <c r="D463" i="1"/>
  <c r="B468" i="1" a="1"/>
  <c r="C476" i="1"/>
  <c r="D480" i="1"/>
  <c r="D161" i="1"/>
  <c r="B189" i="1" a="1"/>
  <c r="B207" i="1" a="1"/>
  <c r="D220" i="1"/>
  <c r="C230" i="1"/>
  <c r="B238" i="1" a="1"/>
  <c r="C247" i="1"/>
  <c r="D254" i="1"/>
  <c r="B263" i="1" a="1"/>
  <c r="B270" i="1" a="1"/>
  <c r="D276" i="1"/>
  <c r="D284" i="1"/>
  <c r="C291" i="1"/>
  <c r="B298" i="1" a="1"/>
  <c r="B306" i="1" a="1"/>
  <c r="D312" i="1"/>
  <c r="C319" i="1"/>
  <c r="C326" i="1"/>
  <c r="B333" i="1" a="1"/>
  <c r="C339" i="1"/>
  <c r="B350" i="1" a="1"/>
  <c r="C355" i="1"/>
  <c r="B360" i="1" a="1"/>
  <c r="C364" i="1"/>
  <c r="B369" i="1" a="1"/>
  <c r="C373" i="1"/>
  <c r="B378" i="1" a="1"/>
  <c r="D382" i="1"/>
  <c r="C391" i="1"/>
  <c r="D395" i="1"/>
  <c r="B400" i="1" a="1"/>
  <c r="C408" i="1"/>
  <c r="D412" i="1"/>
  <c r="B417" i="1" a="1"/>
  <c r="C425" i="1"/>
  <c r="D429" i="1"/>
  <c r="B434" i="1" a="1"/>
  <c r="C438" i="1"/>
  <c r="D442" i="1"/>
  <c r="B447" i="1" a="1"/>
  <c r="C455" i="1"/>
  <c r="D459" i="1"/>
  <c r="B464" i="1" a="1"/>
  <c r="C472" i="1"/>
  <c r="D476" i="1"/>
  <c r="B481" i="1" a="1"/>
  <c r="C489" i="1"/>
  <c r="D493" i="1"/>
  <c r="B498" i="1" a="1"/>
  <c r="C502" i="1"/>
  <c r="D506" i="1"/>
  <c r="H8" i="1" a="1"/>
  <c r="I16" i="1"/>
  <c r="J20" i="1"/>
  <c r="H25" i="1" a="1"/>
  <c r="I33" i="1"/>
  <c r="J37" i="1"/>
  <c r="H42" i="1" a="1"/>
  <c r="H46" i="1" a="1"/>
  <c r="B162" i="1" a="1"/>
  <c r="C189" i="1"/>
  <c r="D209" i="1"/>
  <c r="B221" i="1" a="1"/>
  <c r="B231" i="1" a="1"/>
  <c r="D238" i="1"/>
  <c r="D247" i="1"/>
  <c r="B255" i="1" a="1"/>
  <c r="C263" i="1"/>
  <c r="C270" i="1"/>
  <c r="C277" i="1"/>
  <c r="B285" i="1" a="1"/>
  <c r="D291" i="1"/>
  <c r="D298" i="1"/>
  <c r="C306" i="1"/>
  <c r="B313" i="1" a="1"/>
  <c r="D319" i="1"/>
  <c r="B327" i="1" a="1"/>
  <c r="C333" i="1"/>
  <c r="D339" i="1"/>
  <c r="C345" i="1"/>
  <c r="D350" i="1"/>
  <c r="D355" i="1"/>
  <c r="D364" i="1"/>
  <c r="D373" i="1"/>
  <c r="C378" i="1"/>
  <c r="C387" i="1"/>
  <c r="D391" i="1"/>
  <c r="B396" i="1" a="1"/>
  <c r="C404" i="1"/>
  <c r="D408" i="1"/>
  <c r="B413" i="1" a="1"/>
  <c r="C421" i="1"/>
  <c r="D425" i="1"/>
  <c r="B430" i="1" a="1"/>
  <c r="C434" i="1"/>
  <c r="D438" i="1"/>
  <c r="C385" i="1"/>
  <c r="D435" i="1"/>
  <c r="D455" i="1"/>
  <c r="C479" i="1"/>
  <c r="D496" i="1"/>
  <c r="J10" i="1"/>
  <c r="H19" i="1" a="1"/>
  <c r="H38" i="1" a="1"/>
  <c r="I43" i="1"/>
  <c r="J48" i="1"/>
  <c r="J53" i="1"/>
  <c r="I58" i="1"/>
  <c r="I63" i="1"/>
  <c r="I68" i="1"/>
  <c r="J77" i="1"/>
  <c r="H87" i="1" a="1"/>
  <c r="I91" i="1"/>
  <c r="H96" i="1" a="1"/>
  <c r="J100" i="1"/>
  <c r="J109" i="1"/>
  <c r="H119" i="1" a="1"/>
  <c r="I123" i="1"/>
  <c r="H128" i="1" a="1"/>
  <c r="I132" i="1"/>
  <c r="J136" i="1"/>
  <c r="H141" i="1" a="1"/>
  <c r="I149" i="1"/>
  <c r="J153" i="1"/>
  <c r="H158" i="1" a="1"/>
  <c r="I166" i="1"/>
  <c r="J170" i="1"/>
  <c r="H175" i="1" a="1"/>
  <c r="I183" i="1"/>
  <c r="J187" i="1"/>
  <c r="H192" i="1" a="1"/>
  <c r="H196" i="1" a="1"/>
  <c r="H200" i="1" a="1"/>
  <c r="H204" i="1" a="1"/>
  <c r="H208" i="1" a="1"/>
  <c r="H212" i="1" a="1"/>
  <c r="H216" i="1" a="1"/>
  <c r="H220" i="1" a="1"/>
  <c r="H224" i="1" a="1"/>
  <c r="H228" i="1" a="1"/>
  <c r="H232" i="1" a="1"/>
  <c r="H236" i="1" a="1"/>
  <c r="H240" i="1" a="1"/>
  <c r="H244" i="1" a="1"/>
  <c r="H248" i="1" a="1"/>
  <c r="H252" i="1" a="1"/>
  <c r="H256" i="1" a="1"/>
  <c r="H260" i="1" a="1"/>
  <c r="H264" i="1" a="1"/>
  <c r="H268" i="1" a="1"/>
  <c r="H272" i="1" a="1"/>
  <c r="H276" i="1" a="1"/>
  <c r="H280" i="1" a="1"/>
  <c r="H284" i="1" a="1"/>
  <c r="H288" i="1" a="1"/>
  <c r="H292" i="1" a="1"/>
  <c r="H296" i="1" a="1"/>
  <c r="H300" i="1" a="1"/>
  <c r="H304" i="1" a="1"/>
  <c r="H308" i="1" a="1"/>
  <c r="H312" i="1" a="1"/>
  <c r="H316" i="1" a="1"/>
  <c r="H320" i="1" a="1"/>
  <c r="H324" i="1" a="1"/>
  <c r="H328" i="1" a="1"/>
  <c r="H332" i="1" a="1"/>
  <c r="H336" i="1" a="1"/>
  <c r="H340" i="1" a="1"/>
  <c r="D389" i="1"/>
  <c r="D436" i="1"/>
  <c r="C456" i="1"/>
  <c r="D469" i="1"/>
  <c r="D479" i="1"/>
  <c r="D488" i="1"/>
  <c r="D505" i="1"/>
  <c r="I11" i="1"/>
  <c r="I19" i="1"/>
  <c r="I26" i="1"/>
  <c r="J32" i="1"/>
  <c r="J43" i="1"/>
  <c r="H54" i="1" a="1"/>
  <c r="H59" i="1" a="1"/>
  <c r="J63" i="1"/>
  <c r="J68" i="1"/>
  <c r="I73" i="1"/>
  <c r="H78" i="1" a="1"/>
  <c r="I82" i="1"/>
  <c r="J91" i="1"/>
  <c r="I96" i="1"/>
  <c r="H101" i="1" a="1"/>
  <c r="I105" i="1"/>
  <c r="H110" i="1" a="1"/>
  <c r="I114" i="1"/>
  <c r="J123" i="1"/>
  <c r="I128" i="1"/>
  <c r="J132" i="1"/>
  <c r="H137" i="1" a="1"/>
  <c r="I145" i="1"/>
  <c r="J149" i="1"/>
  <c r="H154" i="1" a="1"/>
  <c r="I162" i="1"/>
  <c r="J166" i="1"/>
  <c r="H171" i="1" a="1"/>
  <c r="I179" i="1"/>
  <c r="J183" i="1"/>
  <c r="H188" i="1" a="1"/>
  <c r="B394" i="1" a="1"/>
  <c r="B440" i="1" a="1"/>
  <c r="B457" i="1" a="1"/>
  <c r="C470" i="1"/>
  <c r="D497" i="1"/>
  <c r="C506" i="1"/>
  <c r="H12" i="1" a="1"/>
  <c r="H20" i="1" a="1"/>
  <c r="H27" i="1" a="1"/>
  <c r="H33" i="1" a="1"/>
  <c r="J38" i="1"/>
  <c r="H44" i="1" a="1"/>
  <c r="I49" i="1"/>
  <c r="H64" i="1" a="1"/>
  <c r="J73" i="1"/>
  <c r="H83" i="1" a="1"/>
  <c r="I87" i="1"/>
  <c r="H92" i="1" a="1"/>
  <c r="J96" i="1"/>
  <c r="J105" i="1"/>
  <c r="H115" i="1" a="1"/>
  <c r="I119" i="1"/>
  <c r="H124" i="1" a="1"/>
  <c r="J128" i="1"/>
  <c r="H133" i="1" a="1"/>
  <c r="I141" i="1"/>
  <c r="J145" i="1"/>
  <c r="H150" i="1" a="1"/>
  <c r="I158" i="1"/>
  <c r="J162" i="1"/>
  <c r="H167" i="1" a="1"/>
  <c r="I175" i="1"/>
  <c r="J179" i="1"/>
  <c r="H184" i="1" a="1"/>
  <c r="C398" i="1"/>
  <c r="B441" i="1" a="1"/>
  <c r="C457" i="1"/>
  <c r="B471" i="1" a="1"/>
  <c r="D489" i="1"/>
  <c r="C498" i="1"/>
  <c r="H4" i="1" a="1"/>
  <c r="I12" i="1"/>
  <c r="I20" i="1"/>
  <c r="J27" i="1"/>
  <c r="H39" i="1" a="1"/>
  <c r="I44" i="1"/>
  <c r="J49" i="1"/>
  <c r="I54" i="1"/>
  <c r="I59" i="1"/>
  <c r="I64" i="1"/>
  <c r="I69" i="1"/>
  <c r="H74" i="1" a="1"/>
  <c r="I78" i="1"/>
  <c r="J87" i="1"/>
  <c r="I92" i="1"/>
  <c r="D402" i="1"/>
  <c r="B443" i="1" a="1"/>
  <c r="B458" i="1" a="1"/>
  <c r="B482" i="1" a="1"/>
  <c r="D490" i="1"/>
  <c r="J4" i="1"/>
  <c r="H21" i="1" a="1"/>
  <c r="H28" i="1" a="1"/>
  <c r="J33" i="1"/>
  <c r="I39" i="1"/>
  <c r="J44" i="1"/>
  <c r="H50" i="1" a="1"/>
  <c r="H55" i="1" a="1"/>
  <c r="J59" i="1"/>
  <c r="J64" i="1"/>
  <c r="J69" i="1"/>
  <c r="H79" i="1" a="1"/>
  <c r="I83" i="1"/>
  <c r="H88" i="1" a="1"/>
  <c r="J92" i="1"/>
  <c r="J101" i="1"/>
  <c r="H111" i="1" a="1"/>
  <c r="I115" i="1"/>
  <c r="H120" i="1" a="1"/>
  <c r="J124" i="1"/>
  <c r="I133" i="1"/>
  <c r="J137" i="1"/>
  <c r="H142" i="1" a="1"/>
  <c r="I150" i="1"/>
  <c r="J154" i="1"/>
  <c r="H159" i="1" a="1"/>
  <c r="I167" i="1"/>
  <c r="J171" i="1"/>
  <c r="H176" i="1" a="1"/>
  <c r="I180" i="1"/>
  <c r="J184" i="1"/>
  <c r="B407" i="1" a="1"/>
  <c r="B460" i="1" a="1"/>
  <c r="D472" i="1"/>
  <c r="D482" i="1"/>
  <c r="D499" i="1"/>
  <c r="J13" i="1"/>
  <c r="I28" i="1"/>
  <c r="H34" i="1" a="1"/>
  <c r="J39" i="1"/>
  <c r="H60" i="1" a="1"/>
  <c r="H70" i="1" a="1"/>
  <c r="I74" i="1"/>
  <c r="J83" i="1"/>
  <c r="I88" i="1"/>
  <c r="H93" i="1" a="1"/>
  <c r="I97" i="1"/>
  <c r="H102" i="1" a="1"/>
  <c r="I106" i="1"/>
  <c r="J115" i="1"/>
  <c r="I120" i="1"/>
  <c r="H125" i="1" a="1"/>
  <c r="I129" i="1"/>
  <c r="J133" i="1"/>
  <c r="H138" i="1" a="1"/>
  <c r="I146" i="1"/>
  <c r="J150" i="1"/>
  <c r="H155" i="1" a="1"/>
  <c r="I163" i="1"/>
  <c r="J167" i="1"/>
  <c r="H172" i="1" a="1"/>
  <c r="I176" i="1"/>
  <c r="J180" i="1"/>
  <c r="H185" i="1" a="1"/>
  <c r="D460" i="1"/>
  <c r="C473" i="1"/>
  <c r="D491" i="1"/>
  <c r="J5" i="1"/>
  <c r="J21" i="1"/>
  <c r="J28" i="1"/>
  <c r="I34" i="1"/>
  <c r="H40" i="1" a="1"/>
  <c r="I45" i="1"/>
  <c r="I50" i="1"/>
  <c r="I55" i="1"/>
  <c r="I60" i="1"/>
  <c r="I65" i="1"/>
  <c r="H75" i="1" a="1"/>
  <c r="I79" i="1"/>
  <c r="H84" i="1" a="1"/>
  <c r="J88" i="1"/>
  <c r="J97" i="1"/>
  <c r="H107" i="1" a="1"/>
  <c r="I111" i="1"/>
  <c r="H116" i="1" a="1"/>
  <c r="J120" i="1"/>
  <c r="J129" i="1"/>
  <c r="C415" i="1"/>
  <c r="B474" i="1" a="1"/>
  <c r="D483" i="1"/>
  <c r="D500" i="1"/>
  <c r="J14" i="1"/>
  <c r="H29" i="1" a="1"/>
  <c r="J34" i="1"/>
  <c r="I40" i="1"/>
  <c r="J45" i="1"/>
  <c r="H51" i="1" a="1"/>
  <c r="J55" i="1"/>
  <c r="J60" i="1"/>
  <c r="J65" i="1"/>
  <c r="I70" i="1"/>
  <c r="J79" i="1"/>
  <c r="I84" i="1"/>
  <c r="H89" i="1" a="1"/>
  <c r="I93" i="1"/>
  <c r="H98" i="1" a="1"/>
  <c r="I102" i="1"/>
  <c r="J111" i="1"/>
  <c r="I116" i="1"/>
  <c r="H121" i="1" a="1"/>
  <c r="I125" i="1"/>
  <c r="H130" i="1" a="1"/>
  <c r="I138" i="1"/>
  <c r="J142" i="1"/>
  <c r="H147" i="1" a="1"/>
  <c r="I155" i="1"/>
  <c r="J159" i="1"/>
  <c r="H164" i="1" a="1"/>
  <c r="I168" i="1"/>
  <c r="J172" i="1"/>
  <c r="H177" i="1" a="1"/>
  <c r="I185" i="1"/>
  <c r="J189" i="1"/>
  <c r="J193" i="1"/>
  <c r="J197" i="1"/>
  <c r="J201" i="1"/>
  <c r="J205" i="1"/>
  <c r="J209" i="1"/>
  <c r="J213" i="1"/>
  <c r="J217" i="1"/>
  <c r="J221" i="1"/>
  <c r="J225" i="1"/>
  <c r="J229" i="1"/>
  <c r="J233" i="1"/>
  <c r="D418" i="1"/>
  <c r="C448" i="1"/>
  <c r="D461" i="1"/>
  <c r="D474" i="1"/>
  <c r="B484" i="1" a="1"/>
  <c r="C492" i="1"/>
  <c r="B501" i="1" a="1"/>
  <c r="I6" i="1"/>
  <c r="H15" i="1" a="1"/>
  <c r="J22" i="1"/>
  <c r="I29" i="1"/>
  <c r="H35" i="1" a="1"/>
  <c r="J40" i="1"/>
  <c r="H56" i="1" a="1"/>
  <c r="H66" i="1" a="1"/>
  <c r="H71" i="1" a="1"/>
  <c r="I75" i="1"/>
  <c r="H80" i="1" a="1"/>
  <c r="J84" i="1"/>
  <c r="J93" i="1"/>
  <c r="H103" i="1" a="1"/>
  <c r="I107" i="1"/>
  <c r="H112" i="1" a="1"/>
  <c r="J116" i="1"/>
  <c r="J125" i="1"/>
  <c r="I134" i="1"/>
  <c r="J138" i="1"/>
  <c r="H143" i="1" a="1"/>
  <c r="I151" i="1"/>
  <c r="J155" i="1"/>
  <c r="H160" i="1" a="1"/>
  <c r="I164" i="1"/>
  <c r="J168" i="1"/>
  <c r="H173" i="1" a="1"/>
  <c r="I181" i="1"/>
  <c r="J185" i="1"/>
  <c r="D419" i="1"/>
  <c r="B449" i="1" a="1"/>
  <c r="C462" i="1"/>
  <c r="C484" i="1"/>
  <c r="B493" i="1" a="1"/>
  <c r="C501" i="1"/>
  <c r="H7" i="1" a="1"/>
  <c r="J15" i="1"/>
  <c r="I23" i="1"/>
  <c r="J29" i="1"/>
  <c r="I35" i="1"/>
  <c r="I46" i="1"/>
  <c r="I51" i="1"/>
  <c r="I56" i="1"/>
  <c r="I61" i="1"/>
  <c r="J75" i="1"/>
  <c r="I80" i="1"/>
  <c r="H85" i="1" a="1"/>
  <c r="I89" i="1"/>
  <c r="H94" i="1" a="1"/>
  <c r="I98" i="1"/>
  <c r="J107" i="1"/>
  <c r="I112" i="1"/>
  <c r="H117" i="1" a="1"/>
  <c r="I121" i="1"/>
  <c r="H126" i="1" a="1"/>
  <c r="I130" i="1"/>
  <c r="J134" i="1"/>
  <c r="H139" i="1" a="1"/>
  <c r="I147" i="1"/>
  <c r="J151" i="1"/>
  <c r="H156" i="1" a="1"/>
  <c r="I160" i="1"/>
  <c r="J164" i="1"/>
  <c r="H169" i="1" a="1"/>
  <c r="B423" i="1" a="1"/>
  <c r="C449" i="1"/>
  <c r="C475" i="1"/>
  <c r="B485" i="1" a="1"/>
  <c r="C493" i="1"/>
  <c r="B502" i="1" a="1"/>
  <c r="J7" i="1"/>
  <c r="J23" i="1"/>
  <c r="J35" i="1"/>
  <c r="I41" i="1"/>
  <c r="H47" i="1" a="1"/>
  <c r="J51" i="1"/>
  <c r="J56" i="1"/>
  <c r="J61" i="1"/>
  <c r="I66" i="1"/>
  <c r="I71" i="1"/>
  <c r="H76" i="1" a="1"/>
  <c r="J80" i="1"/>
  <c r="J89" i="1"/>
  <c r="H99" i="1" a="1"/>
  <c r="I103" i="1"/>
  <c r="H108" i="1" a="1"/>
  <c r="J112" i="1"/>
  <c r="J121" i="1"/>
  <c r="J130" i="1"/>
  <c r="H135" i="1" a="1"/>
  <c r="I143" i="1"/>
  <c r="J147" i="1"/>
  <c r="H152" i="1" a="1"/>
  <c r="I156" i="1"/>
  <c r="J160" i="1"/>
  <c r="H165" i="1" a="1"/>
  <c r="I173" i="1"/>
  <c r="J177" i="1"/>
  <c r="B424" i="1" a="1"/>
  <c r="C451" i="1"/>
  <c r="B465" i="1" a="1"/>
  <c r="B476" i="1" a="1"/>
  <c r="C485" i="1"/>
  <c r="B494" i="1" a="1"/>
  <c r="D502" i="1"/>
  <c r="J16" i="1"/>
  <c r="I30" i="1"/>
  <c r="J41" i="1"/>
  <c r="H52" i="1" a="1"/>
  <c r="H62" i="1" a="1"/>
  <c r="H67" i="1" a="1"/>
  <c r="J71" i="1"/>
  <c r="I76" i="1"/>
  <c r="H81" i="1" a="1"/>
  <c r="I85" i="1"/>
  <c r="H90" i="1" a="1"/>
  <c r="I94" i="1"/>
  <c r="J103" i="1"/>
  <c r="I108" i="1"/>
  <c r="H113" i="1" a="1"/>
  <c r="I117" i="1"/>
  <c r="C465" i="1"/>
  <c r="B477" i="1" a="1"/>
  <c r="C486" i="1"/>
  <c r="B495" i="1" a="1"/>
  <c r="C503" i="1"/>
  <c r="H9" i="1" a="1"/>
  <c r="H17" i="1" a="1"/>
  <c r="J24" i="1"/>
  <c r="J30" i="1"/>
  <c r="I36" i="1"/>
  <c r="I47" i="1"/>
  <c r="I52" i="1"/>
  <c r="I57" i="1"/>
  <c r="H72" i="1" a="1"/>
  <c r="J76" i="1"/>
  <c r="J85" i="1"/>
  <c r="H95" i="1" a="1"/>
  <c r="I99" i="1"/>
  <c r="H104" i="1" a="1"/>
  <c r="J108" i="1"/>
  <c r="J117" i="1"/>
  <c r="H127" i="1" a="1"/>
  <c r="I135" i="1"/>
  <c r="J139" i="1"/>
  <c r="H144" i="1" a="1"/>
  <c r="I148" i="1"/>
  <c r="J152" i="1"/>
  <c r="H157" i="1" a="1"/>
  <c r="I165" i="1"/>
  <c r="J169" i="1"/>
  <c r="H174" i="1" a="1"/>
  <c r="D452" i="1"/>
  <c r="B466" i="1" a="1"/>
  <c r="D477" i="1"/>
  <c r="B487" i="1" a="1"/>
  <c r="C495" i="1"/>
  <c r="B504" i="1" a="1"/>
  <c r="I9" i="1"/>
  <c r="I17" i="1"/>
  <c r="H31" i="1" a="1"/>
  <c r="H37" i="1" a="1"/>
  <c r="I42" i="1"/>
  <c r="J47" i="1"/>
  <c r="J52" i="1"/>
  <c r="J57" i="1"/>
  <c r="I62" i="1"/>
  <c r="I67" i="1"/>
  <c r="I72" i="1"/>
  <c r="H77" i="1" a="1"/>
  <c r="I81" i="1"/>
  <c r="H86" i="1" a="1"/>
  <c r="I90" i="1"/>
  <c r="J99" i="1"/>
  <c r="I104" i="1"/>
  <c r="H109" i="1" a="1"/>
  <c r="I113" i="1"/>
  <c r="H118" i="1" a="1"/>
  <c r="I122" i="1"/>
  <c r="I131" i="1"/>
  <c r="J135" i="1"/>
  <c r="H140" i="1" a="1"/>
  <c r="I144" i="1"/>
  <c r="J148" i="1"/>
  <c r="H153" i="1" a="1"/>
  <c r="I161" i="1"/>
  <c r="J165" i="1"/>
  <c r="H170" i="1" a="1"/>
  <c r="I178" i="1"/>
  <c r="C431" i="1"/>
  <c r="D466" i="1"/>
  <c r="C478" i="1"/>
  <c r="C487" i="1"/>
  <c r="B496" i="1" a="1"/>
  <c r="C504" i="1"/>
  <c r="H10" i="1" a="1"/>
  <c r="H18" i="1" a="1"/>
  <c r="I25" i="1"/>
  <c r="I31" i="1"/>
  <c r="H43" i="1" a="1"/>
  <c r="H48" i="1" a="1"/>
  <c r="H58" i="1" a="1"/>
  <c r="H63" i="1" a="1"/>
  <c r="J67" i="1"/>
  <c r="J72" i="1"/>
  <c r="J81" i="1"/>
  <c r="H91" i="1" a="1"/>
  <c r="I95" i="1"/>
  <c r="H100" i="1" a="1"/>
  <c r="J104" i="1"/>
  <c r="J113" i="1"/>
  <c r="H123" i="1" a="1"/>
  <c r="I127" i="1"/>
  <c r="J131" i="1"/>
  <c r="H136" i="1" a="1"/>
  <c r="I140" i="1"/>
  <c r="J144" i="1"/>
  <c r="H149" i="1" a="1"/>
  <c r="I157" i="1"/>
  <c r="J161" i="1"/>
  <c r="H166" i="1" a="1"/>
  <c r="I174" i="1"/>
  <c r="J178" i="1"/>
  <c r="C432" i="1"/>
  <c r="D453" i="1"/>
  <c r="C468" i="1"/>
  <c r="B479" i="1" a="1"/>
  <c r="B488" i="1" a="1"/>
  <c r="C496" i="1"/>
  <c r="B505" i="1" a="1"/>
  <c r="I10" i="1"/>
  <c r="I18" i="1"/>
  <c r="H26" i="1" a="1"/>
  <c r="H32" i="1" a="1"/>
  <c r="I37" i="1"/>
  <c r="I48" i="1"/>
  <c r="I53" i="1"/>
  <c r="H68" i="1" a="1"/>
  <c r="H73" i="1" a="1"/>
  <c r="I77" i="1"/>
  <c r="H82" i="1" a="1"/>
  <c r="I142" i="1"/>
  <c r="I159" i="1"/>
  <c r="J175" i="1"/>
  <c r="H191" i="1" a="1"/>
  <c r="I196" i="1"/>
  <c r="H202" i="1" a="1"/>
  <c r="H207" i="1" a="1"/>
  <c r="I212" i="1"/>
  <c r="H218" i="1" a="1"/>
  <c r="H223" i="1" a="1"/>
  <c r="I228" i="1"/>
  <c r="H234" i="1" a="1"/>
  <c r="J238" i="1"/>
  <c r="I243" i="1"/>
  <c r="J248" i="1"/>
  <c r="J253" i="1"/>
  <c r="I258" i="1"/>
  <c r="I268" i="1"/>
  <c r="I273" i="1"/>
  <c r="H283" i="1" a="1"/>
  <c r="J287" i="1"/>
  <c r="H293" i="1" a="1"/>
  <c r="H298" i="1" a="1"/>
  <c r="J302" i="1"/>
  <c r="I307" i="1"/>
  <c r="J312" i="1"/>
  <c r="J317" i="1"/>
  <c r="I322" i="1"/>
  <c r="I332" i="1"/>
  <c r="I337" i="1"/>
  <c r="J346" i="1"/>
  <c r="J355" i="1"/>
  <c r="I360" i="1"/>
  <c r="H365" i="1" a="1"/>
  <c r="J369" i="1"/>
  <c r="J378" i="1"/>
  <c r="J387" i="1"/>
  <c r="I392" i="1"/>
  <c r="H397" i="1" a="1"/>
  <c r="J401" i="1"/>
  <c r="J410" i="1"/>
  <c r="J419" i="1"/>
  <c r="I424" i="1"/>
  <c r="H429" i="1" a="1"/>
  <c r="J433" i="1"/>
  <c r="J442" i="1"/>
  <c r="J451" i="1"/>
  <c r="I456" i="1"/>
  <c r="H461" i="1" a="1"/>
  <c r="J465" i="1"/>
  <c r="J474" i="1"/>
  <c r="J483" i="1"/>
  <c r="I488" i="1"/>
  <c r="H493" i="1" a="1"/>
  <c r="J497" i="1"/>
  <c r="J506" i="1"/>
  <c r="D14" i="2"/>
  <c r="C19" i="2"/>
  <c r="B24" i="2" a="1"/>
  <c r="D28" i="2"/>
  <c r="D37" i="2"/>
  <c r="D46" i="2"/>
  <c r="C51" i="2"/>
  <c r="B56" i="2" a="1"/>
  <c r="D60" i="2"/>
  <c r="D69" i="2"/>
  <c r="D78" i="2"/>
  <c r="C83" i="2"/>
  <c r="B88" i="2" a="1"/>
  <c r="D92" i="2"/>
  <c r="D101" i="2"/>
  <c r="D110" i="2"/>
  <c r="C115" i="2"/>
  <c r="B120" i="2" a="1"/>
  <c r="D124" i="2"/>
  <c r="D133" i="2"/>
  <c r="D142" i="2"/>
  <c r="C147" i="2"/>
  <c r="B152" i="2" a="1"/>
  <c r="D156" i="2"/>
  <c r="D165" i="2"/>
  <c r="D174" i="2"/>
  <c r="C179" i="2"/>
  <c r="B184" i="2" a="1"/>
  <c r="D188" i="2"/>
  <c r="I86" i="1"/>
  <c r="I124" i="1"/>
  <c r="J143" i="1"/>
  <c r="H161" i="1" a="1"/>
  <c r="J176" i="1"/>
  <c r="H186" i="1" a="1"/>
  <c r="J196" i="1"/>
  <c r="J212" i="1"/>
  <c r="J228" i="1"/>
  <c r="H239" i="1" a="1"/>
  <c r="J243" i="1"/>
  <c r="H249" i="1" a="1"/>
  <c r="H254" i="1" a="1"/>
  <c r="J258" i="1"/>
  <c r="I263" i="1"/>
  <c r="J268" i="1"/>
  <c r="J273" i="1"/>
  <c r="I278" i="1"/>
  <c r="I288" i="1"/>
  <c r="I293" i="1"/>
  <c r="H303" i="1" a="1"/>
  <c r="J307" i="1"/>
  <c r="H313" i="1" a="1"/>
  <c r="H318" i="1" a="1"/>
  <c r="J322" i="1"/>
  <c r="I327" i="1"/>
  <c r="J332" i="1"/>
  <c r="J337" i="1"/>
  <c r="I342" i="1"/>
  <c r="H347" i="1" a="1"/>
  <c r="I351" i="1"/>
  <c r="H356" i="1" a="1"/>
  <c r="J360" i="1"/>
  <c r="I365" i="1"/>
  <c r="H370" i="1" a="1"/>
  <c r="I374" i="1"/>
  <c r="H379" i="1" a="1"/>
  <c r="I383" i="1"/>
  <c r="H388" i="1" a="1"/>
  <c r="J392" i="1"/>
  <c r="I397" i="1"/>
  <c r="H402" i="1" a="1"/>
  <c r="I406" i="1"/>
  <c r="H411" i="1" a="1"/>
  <c r="I415" i="1"/>
  <c r="H420" i="1" a="1"/>
  <c r="J424" i="1"/>
  <c r="I429" i="1"/>
  <c r="H434" i="1" a="1"/>
  <c r="I438" i="1"/>
  <c r="H443" i="1" a="1"/>
  <c r="I447" i="1"/>
  <c r="H452" i="1" a="1"/>
  <c r="J456" i="1"/>
  <c r="I461" i="1"/>
  <c r="H466" i="1" a="1"/>
  <c r="I470" i="1"/>
  <c r="H475" i="1" a="1"/>
  <c r="I479" i="1"/>
  <c r="H484" i="1" a="1"/>
  <c r="J488" i="1"/>
  <c r="I493" i="1"/>
  <c r="H498" i="1" a="1"/>
  <c r="I502" i="1"/>
  <c r="B6" i="2" a="1"/>
  <c r="C10" i="2"/>
  <c r="B15" i="2" a="1"/>
  <c r="D19" i="2"/>
  <c r="C24" i="2"/>
  <c r="B29" i="2" a="1"/>
  <c r="C33" i="2"/>
  <c r="B38" i="2" a="1"/>
  <c r="I126" i="1"/>
  <c r="H145" i="1" a="1"/>
  <c r="H162" i="1" a="1"/>
  <c r="I177" i="1"/>
  <c r="I191" i="1"/>
  <c r="H197" i="1" a="1"/>
  <c r="I202" i="1"/>
  <c r="I207" i="1"/>
  <c r="H213" i="1" a="1"/>
  <c r="I218" i="1"/>
  <c r="I223" i="1"/>
  <c r="H229" i="1" a="1"/>
  <c r="I234" i="1"/>
  <c r="I244" i="1"/>
  <c r="I249" i="1"/>
  <c r="H259" i="1" a="1"/>
  <c r="J263" i="1"/>
  <c r="H269" i="1" a="1"/>
  <c r="H274" i="1" a="1"/>
  <c r="J278" i="1"/>
  <c r="I283" i="1"/>
  <c r="J288" i="1"/>
  <c r="J293" i="1"/>
  <c r="I298" i="1"/>
  <c r="I308" i="1"/>
  <c r="I313" i="1"/>
  <c r="H323" i="1" a="1"/>
  <c r="J327" i="1"/>
  <c r="H333" i="1" a="1"/>
  <c r="H338" i="1" a="1"/>
  <c r="J342" i="1"/>
  <c r="J351" i="1"/>
  <c r="I356" i="1"/>
  <c r="H361" i="1" a="1"/>
  <c r="J365" i="1"/>
  <c r="J374" i="1"/>
  <c r="J383" i="1"/>
  <c r="I388" i="1"/>
  <c r="H393" i="1" a="1"/>
  <c r="J397" i="1"/>
  <c r="J406" i="1"/>
  <c r="J415" i="1"/>
  <c r="I420" i="1"/>
  <c r="H425" i="1" a="1"/>
  <c r="J429" i="1"/>
  <c r="J438" i="1"/>
  <c r="J447" i="1"/>
  <c r="I452" i="1"/>
  <c r="H457" i="1" a="1"/>
  <c r="J461" i="1"/>
  <c r="J470" i="1"/>
  <c r="J479" i="1"/>
  <c r="I484" i="1"/>
  <c r="H489" i="1" a="1"/>
  <c r="J493" i="1"/>
  <c r="J502" i="1"/>
  <c r="D10" i="2"/>
  <c r="C15" i="2"/>
  <c r="B20" i="2" a="1"/>
  <c r="D24" i="2"/>
  <c r="D33" i="2"/>
  <c r="D42" i="2"/>
  <c r="C47" i="2"/>
  <c r="B52" i="2" a="1"/>
  <c r="D56" i="2"/>
  <c r="D65" i="2"/>
  <c r="D74" i="2"/>
  <c r="C79" i="2"/>
  <c r="B84" i="2" a="1"/>
  <c r="D88" i="2"/>
  <c r="D97" i="2"/>
  <c r="D106" i="2"/>
  <c r="C111" i="2"/>
  <c r="B116" i="2" a="1"/>
  <c r="D120" i="2"/>
  <c r="D129" i="2"/>
  <c r="D138" i="2"/>
  <c r="C143" i="2"/>
  <c r="B148" i="2" a="1"/>
  <c r="D152" i="2"/>
  <c r="J95" i="1"/>
  <c r="J127" i="1"/>
  <c r="H146" i="1" a="1"/>
  <c r="H163" i="1" a="1"/>
  <c r="H178" i="1" a="1"/>
  <c r="I186" i="1"/>
  <c r="J191" i="1"/>
  <c r="I197" i="1"/>
  <c r="J202" i="1"/>
  <c r="J207" i="1"/>
  <c r="I213" i="1"/>
  <c r="J218" i="1"/>
  <c r="J223" i="1"/>
  <c r="I229" i="1"/>
  <c r="J234" i="1"/>
  <c r="I239" i="1"/>
  <c r="J244" i="1"/>
  <c r="J249" i="1"/>
  <c r="I254" i="1"/>
  <c r="I264" i="1"/>
  <c r="I269" i="1"/>
  <c r="H279" i="1" a="1"/>
  <c r="J283" i="1"/>
  <c r="H289" i="1" a="1"/>
  <c r="H294" i="1" a="1"/>
  <c r="J298" i="1"/>
  <c r="I303" i="1"/>
  <c r="J308" i="1"/>
  <c r="J313" i="1"/>
  <c r="I318" i="1"/>
  <c r="I328" i="1"/>
  <c r="I333" i="1"/>
  <c r="H343" i="1" a="1"/>
  <c r="I347" i="1"/>
  <c r="H352" i="1" a="1"/>
  <c r="J356" i="1"/>
  <c r="I361" i="1"/>
  <c r="H366" i="1" a="1"/>
  <c r="I370" i="1"/>
  <c r="H375" i="1" a="1"/>
  <c r="I379" i="1"/>
  <c r="H384" i="1" a="1"/>
  <c r="J388" i="1"/>
  <c r="I393" i="1"/>
  <c r="H398" i="1" a="1"/>
  <c r="I402" i="1"/>
  <c r="H407" i="1" a="1"/>
  <c r="I411" i="1"/>
  <c r="H416" i="1" a="1"/>
  <c r="J420" i="1"/>
  <c r="I425" i="1"/>
  <c r="H430" i="1" a="1"/>
  <c r="I434" i="1"/>
  <c r="H439" i="1" a="1"/>
  <c r="I443" i="1"/>
  <c r="H448" i="1" a="1"/>
  <c r="J452" i="1"/>
  <c r="I457" i="1"/>
  <c r="H462" i="1" a="1"/>
  <c r="I466" i="1"/>
  <c r="H471" i="1" a="1"/>
  <c r="I475" i="1"/>
  <c r="H480" i="1" a="1"/>
  <c r="J484" i="1"/>
  <c r="I489" i="1"/>
  <c r="H494" i="1" a="1"/>
  <c r="I498" i="1"/>
  <c r="H503" i="1" a="1"/>
  <c r="H97" i="1" a="1"/>
  <c r="H129" i="1" a="1"/>
  <c r="J146" i="1"/>
  <c r="J163" i="1"/>
  <c r="J186" i="1"/>
  <c r="I192" i="1"/>
  <c r="H198" i="1" a="1"/>
  <c r="H203" i="1" a="1"/>
  <c r="I208" i="1"/>
  <c r="H214" i="1" a="1"/>
  <c r="H219" i="1" a="1"/>
  <c r="I224" i="1"/>
  <c r="H230" i="1" a="1"/>
  <c r="H235" i="1" a="1"/>
  <c r="J239" i="1"/>
  <c r="H245" i="1" a="1"/>
  <c r="H250" i="1" a="1"/>
  <c r="J254" i="1"/>
  <c r="I259" i="1"/>
  <c r="J264" i="1"/>
  <c r="J269" i="1"/>
  <c r="I274" i="1"/>
  <c r="I284" i="1"/>
  <c r="I289" i="1"/>
  <c r="H299" i="1" a="1"/>
  <c r="J303" i="1"/>
  <c r="H309" i="1" a="1"/>
  <c r="H314" i="1" a="1"/>
  <c r="J318" i="1"/>
  <c r="I323" i="1"/>
  <c r="J328" i="1"/>
  <c r="J333" i="1"/>
  <c r="I338" i="1"/>
  <c r="J347" i="1"/>
  <c r="I352" i="1"/>
  <c r="H357" i="1" a="1"/>
  <c r="J361" i="1"/>
  <c r="J370" i="1"/>
  <c r="J379" i="1"/>
  <c r="I384" i="1"/>
  <c r="H389" i="1" a="1"/>
  <c r="J393" i="1"/>
  <c r="J402" i="1"/>
  <c r="J411" i="1"/>
  <c r="I416" i="1"/>
  <c r="H421" i="1" a="1"/>
  <c r="J425" i="1"/>
  <c r="J434" i="1"/>
  <c r="J443" i="1"/>
  <c r="I448" i="1"/>
  <c r="H453" i="1" a="1"/>
  <c r="J457" i="1"/>
  <c r="J466" i="1"/>
  <c r="J475" i="1"/>
  <c r="I480" i="1"/>
  <c r="H485" i="1" a="1"/>
  <c r="J489" i="1"/>
  <c r="J498" i="1"/>
  <c r="D6" i="2"/>
  <c r="C11" i="2"/>
  <c r="B16" i="2" a="1"/>
  <c r="D20" i="2"/>
  <c r="D29" i="2"/>
  <c r="D38" i="2"/>
  <c r="C43" i="2"/>
  <c r="B48" i="2" a="1"/>
  <c r="D52" i="2"/>
  <c r="D61" i="2"/>
  <c r="D70" i="2"/>
  <c r="C75" i="2"/>
  <c r="B80" i="2" a="1"/>
  <c r="I100" i="1"/>
  <c r="H131" i="1" a="1"/>
  <c r="H148" i="1" a="1"/>
  <c r="H179" i="1" a="1"/>
  <c r="H187" i="1" a="1"/>
  <c r="J192" i="1"/>
  <c r="J208" i="1"/>
  <c r="J224" i="1"/>
  <c r="I240" i="1"/>
  <c r="I245" i="1"/>
  <c r="H255" i="1" a="1"/>
  <c r="J259" i="1"/>
  <c r="H265" i="1" a="1"/>
  <c r="H270" i="1" a="1"/>
  <c r="J274" i="1"/>
  <c r="I279" i="1"/>
  <c r="J284" i="1"/>
  <c r="J289" i="1"/>
  <c r="I294" i="1"/>
  <c r="I304" i="1"/>
  <c r="I309" i="1"/>
  <c r="H319" i="1" a="1"/>
  <c r="J323" i="1"/>
  <c r="H329" i="1" a="1"/>
  <c r="H334" i="1" a="1"/>
  <c r="J338" i="1"/>
  <c r="I343" i="1"/>
  <c r="H348" i="1" a="1"/>
  <c r="J352" i="1"/>
  <c r="I357" i="1"/>
  <c r="H362" i="1" a="1"/>
  <c r="I366" i="1"/>
  <c r="H371" i="1" a="1"/>
  <c r="I375" i="1"/>
  <c r="H380" i="1" a="1"/>
  <c r="J384" i="1"/>
  <c r="I389" i="1"/>
  <c r="H394" i="1" a="1"/>
  <c r="I398" i="1"/>
  <c r="H403" i="1" a="1"/>
  <c r="I407" i="1"/>
  <c r="H412" i="1" a="1"/>
  <c r="J416" i="1"/>
  <c r="I421" i="1"/>
  <c r="H426" i="1" a="1"/>
  <c r="I430" i="1"/>
  <c r="H435" i="1" a="1"/>
  <c r="I439" i="1"/>
  <c r="H444" i="1" a="1"/>
  <c r="J448" i="1"/>
  <c r="I453" i="1"/>
  <c r="H458" i="1" a="1"/>
  <c r="I462" i="1"/>
  <c r="H467" i="1" a="1"/>
  <c r="I471" i="1"/>
  <c r="H476" i="1" a="1"/>
  <c r="J480" i="1"/>
  <c r="I485" i="1"/>
  <c r="H490" i="1" a="1"/>
  <c r="I494" i="1"/>
  <c r="H499" i="1" a="1"/>
  <c r="I503" i="1"/>
  <c r="B7" i="2" a="1"/>
  <c r="D11" i="2"/>
  <c r="C16" i="2"/>
  <c r="B21" i="2" a="1"/>
  <c r="C25" i="2"/>
  <c r="B30" i="2" a="1"/>
  <c r="C34" i="2"/>
  <c r="B39" i="2" a="1"/>
  <c r="D43" i="2"/>
  <c r="I101" i="1"/>
  <c r="H132" i="1" a="1"/>
  <c r="H180" i="1" a="1"/>
  <c r="H193" i="1" a="1"/>
  <c r="I198" i="1"/>
  <c r="I203" i="1"/>
  <c r="H209" i="1" a="1"/>
  <c r="I214" i="1"/>
  <c r="I219" i="1"/>
  <c r="H225" i="1" a="1"/>
  <c r="I230" i="1"/>
  <c r="I235" i="1"/>
  <c r="J240" i="1"/>
  <c r="J245" i="1"/>
  <c r="I250" i="1"/>
  <c r="I260" i="1"/>
  <c r="I265" i="1"/>
  <c r="H275" i="1" a="1"/>
  <c r="J279" i="1"/>
  <c r="H285" i="1" a="1"/>
  <c r="H290" i="1" a="1"/>
  <c r="J294" i="1"/>
  <c r="I299" i="1"/>
  <c r="J304" i="1"/>
  <c r="J309" i="1"/>
  <c r="I314" i="1"/>
  <c r="I324" i="1"/>
  <c r="I329" i="1"/>
  <c r="H339" i="1" a="1"/>
  <c r="J343" i="1"/>
  <c r="I348" i="1"/>
  <c r="H353" i="1" a="1"/>
  <c r="J357" i="1"/>
  <c r="J366" i="1"/>
  <c r="J375" i="1"/>
  <c r="I380" i="1"/>
  <c r="H385" i="1" a="1"/>
  <c r="J389" i="1"/>
  <c r="J398" i="1"/>
  <c r="J407" i="1"/>
  <c r="I412" i="1"/>
  <c r="H417" i="1" a="1"/>
  <c r="J421" i="1"/>
  <c r="J430" i="1"/>
  <c r="J439" i="1"/>
  <c r="I444" i="1"/>
  <c r="H449" i="1" a="1"/>
  <c r="J453" i="1"/>
  <c r="J462" i="1"/>
  <c r="J471" i="1"/>
  <c r="I476" i="1"/>
  <c r="H481" i="1" a="1"/>
  <c r="J485" i="1"/>
  <c r="J494" i="1"/>
  <c r="J503" i="1"/>
  <c r="C7" i="2"/>
  <c r="B12" i="2" a="1"/>
  <c r="D16" i="2"/>
  <c r="D25" i="2"/>
  <c r="D34" i="2"/>
  <c r="C39" i="2"/>
  <c r="B44" i="2" a="1"/>
  <c r="D48" i="2"/>
  <c r="H105" i="1" a="1"/>
  <c r="H181" i="1" a="1"/>
  <c r="I187" i="1"/>
  <c r="I193" i="1"/>
  <c r="J198" i="1"/>
  <c r="J203" i="1"/>
  <c r="I209" i="1"/>
  <c r="J214" i="1"/>
  <c r="J219" i="1"/>
  <c r="I225" i="1"/>
  <c r="J230" i="1"/>
  <c r="J235" i="1"/>
  <c r="H241" i="1" a="1"/>
  <c r="H246" i="1" a="1"/>
  <c r="J250" i="1"/>
  <c r="I255" i="1"/>
  <c r="J260" i="1"/>
  <c r="J265" i="1"/>
  <c r="I270" i="1"/>
  <c r="I280" i="1"/>
  <c r="I285" i="1"/>
  <c r="H295" i="1" a="1"/>
  <c r="J299" i="1"/>
  <c r="H305" i="1" a="1"/>
  <c r="H310" i="1" a="1"/>
  <c r="J314" i="1"/>
  <c r="I319" i="1"/>
  <c r="J324" i="1"/>
  <c r="J329" i="1"/>
  <c r="I334" i="1"/>
  <c r="H344" i="1" a="1"/>
  <c r="J348" i="1"/>
  <c r="I353" i="1"/>
  <c r="H358" i="1" a="1"/>
  <c r="I362" i="1"/>
  <c r="H367" i="1" a="1"/>
  <c r="I371" i="1"/>
  <c r="H376" i="1" a="1"/>
  <c r="J380" i="1"/>
  <c r="I385" i="1"/>
  <c r="H390" i="1" a="1"/>
  <c r="I394" i="1"/>
  <c r="H399" i="1" a="1"/>
  <c r="I403" i="1"/>
  <c r="H408" i="1" a="1"/>
  <c r="J412" i="1"/>
  <c r="I417" i="1"/>
  <c r="H422" i="1" a="1"/>
  <c r="I426" i="1"/>
  <c r="H431" i="1" a="1"/>
  <c r="I435" i="1"/>
  <c r="H440" i="1" a="1"/>
  <c r="J444" i="1"/>
  <c r="I449" i="1"/>
  <c r="H454" i="1" a="1"/>
  <c r="I458" i="1"/>
  <c r="H463" i="1" a="1"/>
  <c r="I467" i="1"/>
  <c r="H472" i="1" a="1"/>
  <c r="J476" i="1"/>
  <c r="I481" i="1"/>
  <c r="H486" i="1" a="1"/>
  <c r="I490" i="1"/>
  <c r="H495" i="1" a="1"/>
  <c r="I499" i="1"/>
  <c r="H504" i="1" a="1"/>
  <c r="D7" i="2"/>
  <c r="C12" i="2"/>
  <c r="B17" i="2" a="1"/>
  <c r="C21" i="2"/>
  <c r="B26" i="2" a="1"/>
  <c r="H106" i="1" a="1"/>
  <c r="H134" i="1" a="1"/>
  <c r="H151" i="1" a="1"/>
  <c r="H168" i="1" a="1"/>
  <c r="J181" i="1"/>
  <c r="I188" i="1"/>
  <c r="H194" i="1" a="1"/>
  <c r="H199" i="1" a="1"/>
  <c r="I204" i="1"/>
  <c r="H210" i="1" a="1"/>
  <c r="H215" i="1" a="1"/>
  <c r="I220" i="1"/>
  <c r="H226" i="1" a="1"/>
  <c r="I109" i="1"/>
  <c r="I152" i="1"/>
  <c r="I169" i="1"/>
  <c r="H182" i="1" a="1"/>
  <c r="J188" i="1"/>
  <c r="J204" i="1"/>
  <c r="J220" i="1"/>
  <c r="J236" i="1"/>
  <c r="J241" i="1"/>
  <c r="I246" i="1"/>
  <c r="I256" i="1"/>
  <c r="I261" i="1"/>
  <c r="H271" i="1" a="1"/>
  <c r="J275" i="1"/>
  <c r="H281" i="1" a="1"/>
  <c r="H286" i="1" a="1"/>
  <c r="J290" i="1"/>
  <c r="I295" i="1"/>
  <c r="J300" i="1"/>
  <c r="J305" i="1"/>
  <c r="I310" i="1"/>
  <c r="I320" i="1"/>
  <c r="I325" i="1"/>
  <c r="H335" i="1" a="1"/>
  <c r="J339" i="1"/>
  <c r="J344" i="1"/>
  <c r="I349" i="1"/>
  <c r="H354" i="1" a="1"/>
  <c r="I358" i="1"/>
  <c r="H363" i="1" a="1"/>
  <c r="I367" i="1"/>
  <c r="H372" i="1" a="1"/>
  <c r="J376" i="1"/>
  <c r="I381" i="1"/>
  <c r="H386" i="1" a="1"/>
  <c r="I390" i="1"/>
  <c r="H395" i="1" a="1"/>
  <c r="I399" i="1"/>
  <c r="H404" i="1" a="1"/>
  <c r="J408" i="1"/>
  <c r="I413" i="1"/>
  <c r="H418" i="1" a="1"/>
  <c r="I422" i="1"/>
  <c r="H427" i="1" a="1"/>
  <c r="I431" i="1"/>
  <c r="H436" i="1" a="1"/>
  <c r="J440" i="1"/>
  <c r="I445" i="1"/>
  <c r="H450" i="1" a="1"/>
  <c r="I454" i="1"/>
  <c r="H459" i="1" a="1"/>
  <c r="I463" i="1"/>
  <c r="H468" i="1" a="1"/>
  <c r="J472" i="1"/>
  <c r="I477" i="1"/>
  <c r="H482" i="1" a="1"/>
  <c r="I486" i="1"/>
  <c r="H491" i="1" a="1"/>
  <c r="I495" i="1"/>
  <c r="H500" i="1" a="1"/>
  <c r="J504" i="1"/>
  <c r="C8" i="2"/>
  <c r="B13" i="2" a="1"/>
  <c r="C17" i="2"/>
  <c r="B22" i="2" a="1"/>
  <c r="C26" i="2"/>
  <c r="B31" i="2" a="1"/>
  <c r="I110" i="1"/>
  <c r="I136" i="1"/>
  <c r="I153" i="1"/>
  <c r="I170" i="1"/>
  <c r="H189" i="1" a="1"/>
  <c r="I194" i="1"/>
  <c r="I199" i="1"/>
  <c r="H205" i="1" a="1"/>
  <c r="I210" i="1"/>
  <c r="I215" i="1"/>
  <c r="H221" i="1" a="1"/>
  <c r="I226" i="1"/>
  <c r="I231" i="1"/>
  <c r="H237" i="1" a="1"/>
  <c r="H242" i="1" a="1"/>
  <c r="J246" i="1"/>
  <c r="I251" i="1"/>
  <c r="J256" i="1"/>
  <c r="J261" i="1"/>
  <c r="I266" i="1"/>
  <c r="I276" i="1"/>
  <c r="I281" i="1"/>
  <c r="H291" i="1" a="1"/>
  <c r="J295" i="1"/>
  <c r="H301" i="1" a="1"/>
  <c r="H306" i="1" a="1"/>
  <c r="J310" i="1"/>
  <c r="I315" i="1"/>
  <c r="J320" i="1"/>
  <c r="J325" i="1"/>
  <c r="I330" i="1"/>
  <c r="I340" i="1"/>
  <c r="H345" i="1" a="1"/>
  <c r="J349" i="1"/>
  <c r="J358" i="1"/>
  <c r="J367" i="1"/>
  <c r="I372" i="1"/>
  <c r="H377" i="1" a="1"/>
  <c r="J381" i="1"/>
  <c r="J390" i="1"/>
  <c r="J399" i="1"/>
  <c r="I404" i="1"/>
  <c r="H409" i="1" a="1"/>
  <c r="J413" i="1"/>
  <c r="J422" i="1"/>
  <c r="J431" i="1"/>
  <c r="I436" i="1"/>
  <c r="H441" i="1" a="1"/>
  <c r="J445" i="1"/>
  <c r="J454" i="1"/>
  <c r="J463" i="1"/>
  <c r="I468" i="1"/>
  <c r="H473" i="1" a="1"/>
  <c r="J477" i="1"/>
  <c r="J486" i="1"/>
  <c r="J495" i="1"/>
  <c r="I500" i="1"/>
  <c r="H505" i="1" a="1"/>
  <c r="D8" i="2"/>
  <c r="D17" i="2"/>
  <c r="D26" i="2"/>
  <c r="C31" i="2"/>
  <c r="B36" i="2" a="1"/>
  <c r="D40" i="2"/>
  <c r="D49" i="2"/>
  <c r="D58" i="2"/>
  <c r="C63" i="2"/>
  <c r="B68" i="2" a="1"/>
  <c r="D72" i="2"/>
  <c r="D81" i="2"/>
  <c r="H114" i="1" a="1"/>
  <c r="I137" i="1"/>
  <c r="I154" i="1"/>
  <c r="I171" i="1"/>
  <c r="I182" i="1"/>
  <c r="I189" i="1"/>
  <c r="J194" i="1"/>
  <c r="J199" i="1"/>
  <c r="I205" i="1"/>
  <c r="J210" i="1"/>
  <c r="J215" i="1"/>
  <c r="I221" i="1"/>
  <c r="J226" i="1"/>
  <c r="J231" i="1"/>
  <c r="I237" i="1"/>
  <c r="H247" i="1" a="1"/>
  <c r="J251" i="1"/>
  <c r="H257" i="1" a="1"/>
  <c r="H262" i="1" a="1"/>
  <c r="J266" i="1"/>
  <c r="I271" i="1"/>
  <c r="J276" i="1"/>
  <c r="J281" i="1"/>
  <c r="I286" i="1"/>
  <c r="I296" i="1"/>
  <c r="I301" i="1"/>
  <c r="H311" i="1" a="1"/>
  <c r="J315" i="1"/>
  <c r="H321" i="1" a="1"/>
  <c r="H326" i="1" a="1"/>
  <c r="J330" i="1"/>
  <c r="I335" i="1"/>
  <c r="J340" i="1"/>
  <c r="I345" i="1"/>
  <c r="H350" i="1" a="1"/>
  <c r="I354" i="1"/>
  <c r="H359" i="1" a="1"/>
  <c r="I363" i="1"/>
  <c r="H368" i="1" a="1"/>
  <c r="J372" i="1"/>
  <c r="I377" i="1"/>
  <c r="H382" i="1" a="1"/>
  <c r="I386" i="1"/>
  <c r="H391" i="1" a="1"/>
  <c r="I395" i="1"/>
  <c r="H400" i="1" a="1"/>
  <c r="J404" i="1"/>
  <c r="I409" i="1"/>
  <c r="H414" i="1" a="1"/>
  <c r="I418" i="1"/>
  <c r="H423" i="1" a="1"/>
  <c r="I427" i="1"/>
  <c r="H432" i="1" a="1"/>
  <c r="J436" i="1"/>
  <c r="I441" i="1"/>
  <c r="H446" i="1" a="1"/>
  <c r="I450" i="1"/>
  <c r="H455" i="1" a="1"/>
  <c r="I459" i="1"/>
  <c r="H464" i="1" a="1"/>
  <c r="J468" i="1"/>
  <c r="I473" i="1"/>
  <c r="H478" i="1" a="1"/>
  <c r="I482" i="1"/>
  <c r="H487" i="1" a="1"/>
  <c r="I491" i="1"/>
  <c r="H496" i="1" a="1"/>
  <c r="J500" i="1"/>
  <c r="I505" i="1"/>
  <c r="I172" i="1"/>
  <c r="J182" i="1"/>
  <c r="H190" i="1" a="1"/>
  <c r="H195" i="1" a="1"/>
  <c r="I200" i="1"/>
  <c r="H206" i="1" a="1"/>
  <c r="H211" i="1" a="1"/>
  <c r="I216" i="1"/>
  <c r="H222" i="1" a="1"/>
  <c r="H227" i="1" a="1"/>
  <c r="I232" i="1"/>
  <c r="J237" i="1"/>
  <c r="I242" i="1"/>
  <c r="I252" i="1"/>
  <c r="I257" i="1"/>
  <c r="H267" i="1" a="1"/>
  <c r="J271" i="1"/>
  <c r="H277" i="1" a="1"/>
  <c r="H282" i="1" a="1"/>
  <c r="J286" i="1"/>
  <c r="I291" i="1"/>
  <c r="J296" i="1"/>
  <c r="J301" i="1"/>
  <c r="I306" i="1"/>
  <c r="I316" i="1"/>
  <c r="I321" i="1"/>
  <c r="H331" i="1" a="1"/>
  <c r="J335" i="1"/>
  <c r="H341" i="1" a="1"/>
  <c r="J345" i="1"/>
  <c r="J354" i="1"/>
  <c r="J363" i="1"/>
  <c r="I368" i="1"/>
  <c r="H373" i="1" a="1"/>
  <c r="J377" i="1"/>
  <c r="J386" i="1"/>
  <c r="J395" i="1"/>
  <c r="I400" i="1"/>
  <c r="H405" i="1" a="1"/>
  <c r="J409" i="1"/>
  <c r="J418" i="1"/>
  <c r="J427" i="1"/>
  <c r="I432" i="1"/>
  <c r="H437" i="1" a="1"/>
  <c r="J441" i="1"/>
  <c r="J450" i="1"/>
  <c r="J459" i="1"/>
  <c r="I464" i="1"/>
  <c r="H469" i="1" a="1"/>
  <c r="J473" i="1"/>
  <c r="J482" i="1"/>
  <c r="J491" i="1"/>
  <c r="I496" i="1"/>
  <c r="H501" i="1" a="1"/>
  <c r="J505" i="1"/>
  <c r="D13" i="2"/>
  <c r="D22" i="2"/>
  <c r="C27" i="2"/>
  <c r="B32" i="2" a="1"/>
  <c r="D36" i="2"/>
  <c r="D45" i="2"/>
  <c r="D54" i="2"/>
  <c r="C59" i="2"/>
  <c r="B64" i="2" a="1"/>
  <c r="D68" i="2"/>
  <c r="D77" i="2"/>
  <c r="D86" i="2"/>
  <c r="I118" i="1"/>
  <c r="I139" i="1"/>
  <c r="J156" i="1"/>
  <c r="H183" i="1" a="1"/>
  <c r="J200" i="1"/>
  <c r="J216" i="1"/>
  <c r="J232" i="1"/>
  <c r="H238" i="1" a="1"/>
  <c r="J242" i="1"/>
  <c r="I247" i="1"/>
  <c r="J252" i="1"/>
  <c r="J257" i="1"/>
  <c r="I262" i="1"/>
  <c r="I272" i="1"/>
  <c r="I277" i="1"/>
  <c r="H287" i="1" a="1"/>
  <c r="J291" i="1"/>
  <c r="H297" i="1" a="1"/>
  <c r="H302" i="1" a="1"/>
  <c r="J306" i="1"/>
  <c r="I311" i="1"/>
  <c r="J316" i="1"/>
  <c r="J321" i="1"/>
  <c r="I326" i="1"/>
  <c r="I336" i="1"/>
  <c r="I341" i="1"/>
  <c r="H346" i="1" a="1"/>
  <c r="I350" i="1"/>
  <c r="H355" i="1" a="1"/>
  <c r="I359" i="1"/>
  <c r="H364" i="1" a="1"/>
  <c r="J368" i="1"/>
  <c r="I373" i="1"/>
  <c r="H378" i="1" a="1"/>
  <c r="I382" i="1"/>
  <c r="H387" i="1" a="1"/>
  <c r="I391" i="1"/>
  <c r="H396" i="1" a="1"/>
  <c r="J400" i="1"/>
  <c r="I405" i="1"/>
  <c r="H410" i="1" a="1"/>
  <c r="I414" i="1"/>
  <c r="H419" i="1" a="1"/>
  <c r="I423" i="1"/>
  <c r="H428" i="1" a="1"/>
  <c r="J432" i="1"/>
  <c r="I437" i="1"/>
  <c r="H442" i="1" a="1"/>
  <c r="I446" i="1"/>
  <c r="H451" i="1" a="1"/>
  <c r="I455" i="1"/>
  <c r="H460" i="1" a="1"/>
  <c r="J464" i="1"/>
  <c r="I469" i="1"/>
  <c r="H474" i="1" a="1"/>
  <c r="I478" i="1"/>
  <c r="H483" i="1" a="1"/>
  <c r="I487" i="1"/>
  <c r="H492" i="1" a="1"/>
  <c r="J496" i="1"/>
  <c r="I501" i="1"/>
  <c r="H506" i="1" a="1"/>
  <c r="C9" i="2"/>
  <c r="B14" i="2" a="1"/>
  <c r="C18" i="2"/>
  <c r="B23" i="2" a="1"/>
  <c r="D27" i="2"/>
  <c r="C32" i="2"/>
  <c r="B37" i="2" a="1"/>
  <c r="C41" i="2"/>
  <c r="B46" i="2" a="1"/>
  <c r="C50" i="2"/>
  <c r="B55" i="2" a="1"/>
  <c r="D59" i="2"/>
  <c r="C64" i="2"/>
  <c r="B69" i="2" a="1"/>
  <c r="C73" i="2"/>
  <c r="B78" i="2" a="1"/>
  <c r="C82" i="2"/>
  <c r="B87" i="2" a="1"/>
  <c r="D91" i="2"/>
  <c r="J119" i="1"/>
  <c r="J140" i="1"/>
  <c r="J157" i="1"/>
  <c r="J173" i="1"/>
  <c r="I190" i="1"/>
  <c r="I195" i="1"/>
  <c r="H201" i="1" a="1"/>
  <c r="I206" i="1"/>
  <c r="I211" i="1"/>
  <c r="H217" i="1" a="1"/>
  <c r="I222" i="1"/>
  <c r="I227" i="1"/>
  <c r="H233" i="1" a="1"/>
  <c r="H243" i="1" a="1"/>
  <c r="J247" i="1"/>
  <c r="H253" i="1" a="1"/>
  <c r="H258" i="1" a="1"/>
  <c r="J262" i="1"/>
  <c r="I267" i="1"/>
  <c r="J272" i="1"/>
  <c r="J277" i="1"/>
  <c r="I282" i="1"/>
  <c r="I292" i="1"/>
  <c r="I297" i="1"/>
  <c r="H307" i="1" a="1"/>
  <c r="J311" i="1"/>
  <c r="H317" i="1" a="1"/>
  <c r="H322" i="1" a="1"/>
  <c r="J326" i="1"/>
  <c r="I331" i="1"/>
  <c r="J336" i="1"/>
  <c r="J341" i="1"/>
  <c r="J350" i="1"/>
  <c r="J359" i="1"/>
  <c r="I364" i="1"/>
  <c r="H369" i="1" a="1"/>
  <c r="J373" i="1"/>
  <c r="J382" i="1"/>
  <c r="J391" i="1"/>
  <c r="I396" i="1"/>
  <c r="H401" i="1" a="1"/>
  <c r="J405" i="1"/>
  <c r="J414" i="1"/>
  <c r="J423" i="1"/>
  <c r="I428" i="1"/>
  <c r="H433" i="1" a="1"/>
  <c r="J437" i="1"/>
  <c r="J446" i="1"/>
  <c r="J455" i="1"/>
  <c r="I460" i="1"/>
  <c r="H465" i="1" a="1"/>
  <c r="J469" i="1"/>
  <c r="J478" i="1"/>
  <c r="J487" i="1"/>
  <c r="I492" i="1"/>
  <c r="H497" i="1" a="1"/>
  <c r="J501" i="1"/>
  <c r="D9" i="2"/>
  <c r="D18" i="2"/>
  <c r="C23" i="2"/>
  <c r="B28" i="2" a="1"/>
  <c r="D32" i="2"/>
  <c r="D41" i="2"/>
  <c r="D50" i="2"/>
  <c r="C55" i="2"/>
  <c r="B60" i="2" a="1"/>
  <c r="D64" i="2"/>
  <c r="D73" i="2"/>
  <c r="D82" i="2"/>
  <c r="C87" i="2"/>
  <c r="B92" i="2" a="1"/>
  <c r="D96" i="2"/>
  <c r="D105" i="2"/>
  <c r="D114" i="2"/>
  <c r="C119" i="2"/>
  <c r="H122" i="1" a="1"/>
  <c r="J141" i="1"/>
  <c r="J158" i="1"/>
  <c r="J174" i="1"/>
  <c r="I184" i="1"/>
  <c r="J190" i="1"/>
  <c r="J195" i="1"/>
  <c r="I201" i="1"/>
  <c r="J206" i="1"/>
  <c r="J211" i="1"/>
  <c r="I217" i="1"/>
  <c r="J222" i="1"/>
  <c r="J227" i="1"/>
  <c r="I233" i="1"/>
  <c r="I238" i="1"/>
  <c r="I248" i="1"/>
  <c r="I253" i="1"/>
  <c r="H263" i="1" a="1"/>
  <c r="J267" i="1"/>
  <c r="H273" i="1" a="1"/>
  <c r="H278" i="1" a="1"/>
  <c r="J282" i="1"/>
  <c r="I287" i="1"/>
  <c r="J292" i="1"/>
  <c r="J297" i="1"/>
  <c r="I302" i="1"/>
  <c r="I312" i="1"/>
  <c r="I317" i="1"/>
  <c r="H327" i="1" a="1"/>
  <c r="J331" i="1"/>
  <c r="H337" i="1" a="1"/>
  <c r="H342" i="1" a="1"/>
  <c r="I346" i="1"/>
  <c r="H351" i="1" a="1"/>
  <c r="I355" i="1"/>
  <c r="H360" i="1" a="1"/>
  <c r="J364" i="1"/>
  <c r="I369" i="1"/>
  <c r="H374" i="1" a="1"/>
  <c r="I378" i="1"/>
  <c r="H383" i="1" a="1"/>
  <c r="I387" i="1"/>
  <c r="H392" i="1" a="1"/>
  <c r="J396" i="1"/>
  <c r="I401" i="1"/>
  <c r="H406" i="1" a="1"/>
  <c r="H231" i="1" a="1"/>
  <c r="J385" i="1"/>
  <c r="I433" i="1"/>
  <c r="H470" i="1" a="1"/>
  <c r="I506" i="1"/>
  <c r="D23" i="2"/>
  <c r="C38" i="2"/>
  <c r="B49" i="2" a="1"/>
  <c r="C57" i="2"/>
  <c r="C65" i="2"/>
  <c r="B73" i="2" a="1"/>
  <c r="B89" i="2" a="1"/>
  <c r="C94" i="2"/>
  <c r="B100" i="2" a="1"/>
  <c r="C105" i="2"/>
  <c r="D111" i="2"/>
  <c r="C122" i="2"/>
  <c r="D127" i="2"/>
  <c r="B133" i="2" a="1"/>
  <c r="B138" i="2" a="1"/>
  <c r="D143" i="2"/>
  <c r="B149" i="2" a="1"/>
  <c r="B154" i="2" a="1"/>
  <c r="D158" i="2"/>
  <c r="D163" i="2"/>
  <c r="D168" i="2"/>
  <c r="C173" i="2"/>
  <c r="B183" i="2" a="1"/>
  <c r="B188" i="2" a="1"/>
  <c r="B193" i="2" a="1"/>
  <c r="D197" i="2"/>
  <c r="D206" i="2"/>
  <c r="C211" i="2"/>
  <c r="B216" i="2" a="1"/>
  <c r="D220" i="2"/>
  <c r="D229" i="2"/>
  <c r="B234" i="2" a="1"/>
  <c r="B238" i="2" a="1"/>
  <c r="B242" i="2" a="1"/>
  <c r="B246" i="2" a="1"/>
  <c r="B250" i="2" a="1"/>
  <c r="B254" i="2" a="1"/>
  <c r="B258" i="2" a="1"/>
  <c r="B262" i="2" a="1"/>
  <c r="B266" i="2" a="1"/>
  <c r="B270" i="2" a="1"/>
  <c r="B274" i="2" a="1"/>
  <c r="B278" i="2" a="1"/>
  <c r="B282" i="2" a="1"/>
  <c r="B286" i="2" a="1"/>
  <c r="B290" i="2" a="1"/>
  <c r="B294" i="2" a="1"/>
  <c r="B298" i="2" a="1"/>
  <c r="B302" i="2" a="1"/>
  <c r="B306" i="2" a="1"/>
  <c r="B310" i="2" a="1"/>
  <c r="B314" i="2" a="1"/>
  <c r="B318" i="2" a="1"/>
  <c r="B322" i="2" a="1"/>
  <c r="B326" i="2" a="1"/>
  <c r="B330" i="2" a="1"/>
  <c r="B334" i="2" a="1"/>
  <c r="B338" i="2" a="1"/>
  <c r="B342" i="2" a="1"/>
  <c r="B346" i="2" a="1"/>
  <c r="B350" i="2" a="1"/>
  <c r="B354" i="2" a="1"/>
  <c r="B358" i="2" a="1"/>
  <c r="B362" i="2" a="1"/>
  <c r="B366" i="2" a="1"/>
  <c r="B370" i="2" a="1"/>
  <c r="B374" i="2" a="1"/>
  <c r="B378" i="2" a="1"/>
  <c r="B382" i="2" a="1"/>
  <c r="B386" i="2" a="1"/>
  <c r="B390" i="2" a="1"/>
  <c r="B394" i="2" a="1"/>
  <c r="B398" i="2" a="1"/>
  <c r="B402" i="2" a="1"/>
  <c r="B406" i="2" a="1"/>
  <c r="B410" i="2" a="1"/>
  <c r="B414" i="2" a="1"/>
  <c r="B418" i="2" a="1"/>
  <c r="B422" i="2" a="1"/>
  <c r="B426" i="2" a="1"/>
  <c r="B430" i="2" a="1"/>
  <c r="B434" i="2" a="1"/>
  <c r="B438" i="2" a="1"/>
  <c r="B442" i="2" a="1"/>
  <c r="B446" i="2" a="1"/>
  <c r="B450" i="2" a="1"/>
  <c r="B454" i="2" a="1"/>
  <c r="B458" i="2" a="1"/>
  <c r="B462" i="2" a="1"/>
  <c r="B466" i="2" a="1"/>
  <c r="B470" i="2" a="1"/>
  <c r="B474" i="2" a="1"/>
  <c r="B478" i="2" a="1"/>
  <c r="B482" i="2" a="1"/>
  <c r="B486" i="2" a="1"/>
  <c r="B490" i="2" a="1"/>
  <c r="B494" i="2" a="1"/>
  <c r="B498" i="2" a="1"/>
  <c r="B502" i="2" a="1"/>
  <c r="B506" i="2" a="1"/>
  <c r="G10" i="2"/>
  <c r="G26" i="2"/>
  <c r="G42" i="2"/>
  <c r="G58" i="2"/>
  <c r="G74" i="2"/>
  <c r="G90" i="2"/>
  <c r="G106" i="2"/>
  <c r="I236" i="1"/>
  <c r="H315" i="1" a="1"/>
  <c r="J435" i="1"/>
  <c r="I472" i="1"/>
  <c r="C6" i="2"/>
  <c r="B25" i="2" a="1"/>
  <c r="D39" i="2"/>
  <c r="D57" i="2"/>
  <c r="B66" i="2" a="1"/>
  <c r="B74" i="2" a="1"/>
  <c r="C81" i="2"/>
  <c r="D94" i="2"/>
  <c r="C100" i="2"/>
  <c r="B106" i="2" a="1"/>
  <c r="B112" i="2" a="1"/>
  <c r="C117" i="2"/>
  <c r="D122" i="2"/>
  <c r="B128" i="2" a="1"/>
  <c r="C138" i="2"/>
  <c r="B144" i="2" a="1"/>
  <c r="B159" i="2" a="1"/>
  <c r="B164" i="2" a="1"/>
  <c r="B169" i="2" a="1"/>
  <c r="D173" i="2"/>
  <c r="C178" i="2"/>
  <c r="C183" i="2"/>
  <c r="C188" i="2"/>
  <c r="C193" i="2"/>
  <c r="B198" i="2" a="1"/>
  <c r="C202" i="2"/>
  <c r="B207" i="2" a="1"/>
  <c r="D211" i="2"/>
  <c r="C216" i="2"/>
  <c r="B221" i="2" a="1"/>
  <c r="C225" i="2"/>
  <c r="B230" i="2" a="1"/>
  <c r="G11" i="2"/>
  <c r="G27" i="2"/>
  <c r="G43" i="2"/>
  <c r="G59" i="2"/>
  <c r="G75" i="2"/>
  <c r="G91" i="2"/>
  <c r="G107" i="2"/>
  <c r="G123" i="2"/>
  <c r="G139" i="2"/>
  <c r="G155" i="2"/>
  <c r="G171" i="2"/>
  <c r="G187" i="2"/>
  <c r="G203" i="2"/>
  <c r="G219" i="2"/>
  <c r="G235" i="2"/>
  <c r="G251" i="2"/>
  <c r="G267" i="2"/>
  <c r="G283" i="2"/>
  <c r="G299" i="2"/>
  <c r="G315" i="2"/>
  <c r="G331" i="2"/>
  <c r="G347" i="2"/>
  <c r="G363" i="2"/>
  <c r="G379" i="2"/>
  <c r="G395" i="2"/>
  <c r="G411" i="2"/>
  <c r="G427" i="2"/>
  <c r="G443" i="2"/>
  <c r="G459" i="2"/>
  <c r="G475" i="2"/>
  <c r="G491" i="2"/>
  <c r="G507" i="2"/>
  <c r="M9" i="2"/>
  <c r="M13" i="2"/>
  <c r="M17" i="2"/>
  <c r="M21" i="2"/>
  <c r="M25" i="2"/>
  <c r="M29" i="2"/>
  <c r="M33" i="2"/>
  <c r="M37" i="2"/>
  <c r="I241" i="1"/>
  <c r="J319" i="1"/>
  <c r="J394" i="1"/>
  <c r="H438" i="1" a="1"/>
  <c r="I474" i="1"/>
  <c r="B8" i="2" a="1"/>
  <c r="B40" i="2" a="1"/>
  <c r="C49" i="2"/>
  <c r="B58" i="2" a="1"/>
  <c r="C66" i="2"/>
  <c r="C74" i="2"/>
  <c r="B82" i="2" a="1"/>
  <c r="C89" i="2"/>
  <c r="B95" i="2" a="1"/>
  <c r="D100" i="2"/>
  <c r="C106" i="2"/>
  <c r="C112" i="2"/>
  <c r="D117" i="2"/>
  <c r="B123" i="2" a="1"/>
  <c r="C128" i="2"/>
  <c r="C133" i="2"/>
  <c r="B139" i="2" a="1"/>
  <c r="C144" i="2"/>
  <c r="C149" i="2"/>
  <c r="C154" i="2"/>
  <c r="C159" i="2"/>
  <c r="C164" i="2"/>
  <c r="B174" i="2" a="1"/>
  <c r="D178" i="2"/>
  <c r="D183" i="2"/>
  <c r="B189" i="2" a="1"/>
  <c r="D193" i="2"/>
  <c r="D202" i="2"/>
  <c r="C207" i="2"/>
  <c r="B212" i="2" a="1"/>
  <c r="D216" i="2"/>
  <c r="D225" i="2"/>
  <c r="C234" i="2"/>
  <c r="C238" i="2"/>
  <c r="C242" i="2"/>
  <c r="C246" i="2"/>
  <c r="C250" i="2"/>
  <c r="C254" i="2"/>
  <c r="C258" i="2"/>
  <c r="C262" i="2"/>
  <c r="C266" i="2"/>
  <c r="C270" i="2"/>
  <c r="C274" i="2"/>
  <c r="C278" i="2"/>
  <c r="C282" i="2"/>
  <c r="C286" i="2"/>
  <c r="C290" i="2"/>
  <c r="C294" i="2"/>
  <c r="C298" i="2"/>
  <c r="C302" i="2"/>
  <c r="C306" i="2"/>
  <c r="C310" i="2"/>
  <c r="C314" i="2"/>
  <c r="C318" i="2"/>
  <c r="C322" i="2"/>
  <c r="C326" i="2"/>
  <c r="C330" i="2"/>
  <c r="C334" i="2"/>
  <c r="C338" i="2"/>
  <c r="C342" i="2"/>
  <c r="C346" i="2"/>
  <c r="C350" i="2"/>
  <c r="C354" i="2"/>
  <c r="C358" i="2"/>
  <c r="C362" i="2"/>
  <c r="C366" i="2"/>
  <c r="C370" i="2"/>
  <c r="C374" i="2"/>
  <c r="C378" i="2"/>
  <c r="C382" i="2"/>
  <c r="C386" i="2"/>
  <c r="C390" i="2"/>
  <c r="C394" i="2"/>
  <c r="C398" i="2"/>
  <c r="C402" i="2"/>
  <c r="C406" i="2"/>
  <c r="C410" i="2"/>
  <c r="C414" i="2"/>
  <c r="C418" i="2"/>
  <c r="C422" i="2"/>
  <c r="C426" i="2"/>
  <c r="C430" i="2"/>
  <c r="C434" i="2"/>
  <c r="C438" i="2"/>
  <c r="C442" i="2"/>
  <c r="C446" i="2"/>
  <c r="C450" i="2"/>
  <c r="C454" i="2"/>
  <c r="C458" i="2"/>
  <c r="C462" i="2"/>
  <c r="C466" i="2"/>
  <c r="C470" i="2"/>
  <c r="C474" i="2"/>
  <c r="C478" i="2"/>
  <c r="C482" i="2"/>
  <c r="C486" i="2"/>
  <c r="C490" i="2"/>
  <c r="C494" i="2"/>
  <c r="C498" i="2"/>
  <c r="C502" i="2"/>
  <c r="C506" i="2"/>
  <c r="G12" i="2"/>
  <c r="G28" i="2"/>
  <c r="G44" i="2"/>
  <c r="G60" i="2"/>
  <c r="G76" i="2"/>
  <c r="G92" i="2"/>
  <c r="G108" i="2"/>
  <c r="G124" i="2"/>
  <c r="G140" i="2"/>
  <c r="G156" i="2"/>
  <c r="G172" i="2"/>
  <c r="G188" i="2"/>
  <c r="G204" i="2"/>
  <c r="G220" i="2"/>
  <c r="G236" i="2"/>
  <c r="G252" i="2"/>
  <c r="G268" i="2"/>
  <c r="G284" i="2"/>
  <c r="H325" i="1" a="1"/>
  <c r="I440" i="1"/>
  <c r="H477" i="1" a="1"/>
  <c r="B9" i="2" a="1"/>
  <c r="B27" i="2" a="1"/>
  <c r="C40" i="2"/>
  <c r="B50" i="2" a="1"/>
  <c r="D66" i="2"/>
  <c r="B75" i="2" a="1"/>
  <c r="B83" i="2" a="1"/>
  <c r="D89" i="2"/>
  <c r="C95" i="2"/>
  <c r="B101" i="2" a="1"/>
  <c r="B107" i="2" a="1"/>
  <c r="D112" i="2"/>
  <c r="B118" i="2" a="1"/>
  <c r="C123" i="2"/>
  <c r="D128" i="2"/>
  <c r="B134" i="2" a="1"/>
  <c r="C139" i="2"/>
  <c r="D144" i="2"/>
  <c r="D149" i="2"/>
  <c r="D154" i="2"/>
  <c r="D159" i="2"/>
  <c r="D164" i="2"/>
  <c r="C169" i="2"/>
  <c r="B179" i="2" a="1"/>
  <c r="C184" i="2"/>
  <c r="B194" i="2" a="1"/>
  <c r="C198" i="2"/>
  <c r="B203" i="2" a="1"/>
  <c r="D207" i="2"/>
  <c r="C212" i="2"/>
  <c r="B217" i="2" a="1"/>
  <c r="C221" i="2"/>
  <c r="B226" i="2" a="1"/>
  <c r="C230" i="2"/>
  <c r="D234" i="2"/>
  <c r="D238" i="2"/>
  <c r="D242" i="2"/>
  <c r="D246" i="2"/>
  <c r="D250" i="2"/>
  <c r="D254" i="2"/>
  <c r="D258" i="2"/>
  <c r="D262" i="2"/>
  <c r="D266" i="2"/>
  <c r="D270" i="2"/>
  <c r="D274" i="2"/>
  <c r="D278" i="2"/>
  <c r="D282" i="2"/>
  <c r="D286" i="2"/>
  <c r="D290" i="2"/>
  <c r="D294" i="2"/>
  <c r="D298" i="2"/>
  <c r="D302" i="2"/>
  <c r="D306" i="2"/>
  <c r="D310" i="2"/>
  <c r="D314" i="2"/>
  <c r="D318" i="2"/>
  <c r="D322" i="2"/>
  <c r="D326" i="2"/>
  <c r="D330" i="2"/>
  <c r="D334" i="2"/>
  <c r="D338" i="2"/>
  <c r="D342" i="2"/>
  <c r="D346" i="2"/>
  <c r="D350" i="2"/>
  <c r="D354" i="2"/>
  <c r="D358" i="2"/>
  <c r="D362" i="2"/>
  <c r="D366" i="2"/>
  <c r="D370" i="2"/>
  <c r="D374" i="2"/>
  <c r="D378" i="2"/>
  <c r="D382" i="2"/>
  <c r="D386" i="2"/>
  <c r="D390" i="2"/>
  <c r="D394" i="2"/>
  <c r="D398" i="2"/>
  <c r="D402" i="2"/>
  <c r="D406" i="2"/>
  <c r="D410" i="2"/>
  <c r="D414" i="2"/>
  <c r="D418" i="2"/>
  <c r="D422" i="2"/>
  <c r="D426" i="2"/>
  <c r="D430" i="2"/>
  <c r="D434" i="2"/>
  <c r="D438" i="2"/>
  <c r="D442" i="2"/>
  <c r="D446" i="2"/>
  <c r="D450" i="2"/>
  <c r="D454" i="2"/>
  <c r="D458" i="2"/>
  <c r="D462" i="2"/>
  <c r="D466" i="2"/>
  <c r="H251" i="1" a="1"/>
  <c r="H330" i="1" a="1"/>
  <c r="J403" i="1"/>
  <c r="I442" i="1"/>
  <c r="H479" i="1" a="1"/>
  <c r="B10" i="2" a="1"/>
  <c r="C28" i="2"/>
  <c r="B41" i="2" a="1"/>
  <c r="B51" i="2" a="1"/>
  <c r="C58" i="2"/>
  <c r="B67" i="2" a="1"/>
  <c r="D75" i="2"/>
  <c r="D83" i="2"/>
  <c r="B90" i="2" a="1"/>
  <c r="D95" i="2"/>
  <c r="C101" i="2"/>
  <c r="C107" i="2"/>
  <c r="B113" i="2" a="1"/>
  <c r="D123" i="2"/>
  <c r="B129" i="2" a="1"/>
  <c r="C134" i="2"/>
  <c r="D139" i="2"/>
  <c r="B145" i="2" a="1"/>
  <c r="B150" i="2" a="1"/>
  <c r="B155" i="2" a="1"/>
  <c r="B160" i="2" a="1"/>
  <c r="B165" i="2" a="1"/>
  <c r="D169" i="2"/>
  <c r="C174" i="2"/>
  <c r="D179" i="2"/>
  <c r="D184" i="2"/>
  <c r="C189" i="2"/>
  <c r="D198" i="2"/>
  <c r="C203" i="2"/>
  <c r="B208" i="2" a="1"/>
  <c r="D212" i="2"/>
  <c r="D221" i="2"/>
  <c r="D230" i="2"/>
  <c r="B235" i="2" a="1"/>
  <c r="B239" i="2" a="1"/>
  <c r="B243" i="2" a="1"/>
  <c r="B247" i="2" a="1"/>
  <c r="B251" i="2" a="1"/>
  <c r="B255" i="2" a="1"/>
  <c r="B259" i="2" a="1"/>
  <c r="B263" i="2" a="1"/>
  <c r="B267" i="2" a="1"/>
  <c r="B271" i="2" a="1"/>
  <c r="B275" i="2" a="1"/>
  <c r="B279" i="2" a="1"/>
  <c r="B283" i="2" a="1"/>
  <c r="B287" i="2" a="1"/>
  <c r="B291" i="2" a="1"/>
  <c r="B295" i="2" a="1"/>
  <c r="B299" i="2" a="1"/>
  <c r="B303" i="2" a="1"/>
  <c r="B307" i="2" a="1"/>
  <c r="B311" i="2" a="1"/>
  <c r="B315" i="2" a="1"/>
  <c r="B319" i="2" a="1"/>
  <c r="B323" i="2" a="1"/>
  <c r="B327" i="2" a="1"/>
  <c r="B331" i="2" a="1"/>
  <c r="B335" i="2" a="1"/>
  <c r="B339" i="2" a="1"/>
  <c r="B343" i="2" a="1"/>
  <c r="B347" i="2" a="1"/>
  <c r="B351" i="2" a="1"/>
  <c r="B355" i="2" a="1"/>
  <c r="B359" i="2" a="1"/>
  <c r="B363" i="2" a="1"/>
  <c r="B367" i="2" a="1"/>
  <c r="B371" i="2" a="1"/>
  <c r="B375" i="2" a="1"/>
  <c r="B379" i="2" a="1"/>
  <c r="B383" i="2" a="1"/>
  <c r="B387" i="2" a="1"/>
  <c r="B391" i="2" a="1"/>
  <c r="B395" i="2" a="1"/>
  <c r="B399" i="2" a="1"/>
  <c r="B403" i="2" a="1"/>
  <c r="B407" i="2" a="1"/>
  <c r="B411" i="2" a="1"/>
  <c r="B415" i="2" a="1"/>
  <c r="B419" i="2" a="1"/>
  <c r="B423" i="2" a="1"/>
  <c r="B427" i="2" a="1"/>
  <c r="B431" i="2" a="1"/>
  <c r="B435" i="2" a="1"/>
  <c r="B439" i="2" a="1"/>
  <c r="B443" i="2" a="1"/>
  <c r="J255" i="1"/>
  <c r="J334" i="1"/>
  <c r="I408" i="1"/>
  <c r="H445" i="1" a="1"/>
  <c r="J481" i="1"/>
  <c r="B11" i="2" a="1"/>
  <c r="C29" i="2"/>
  <c r="B42" i="2" a="1"/>
  <c r="D51" i="2"/>
  <c r="B59" i="2" a="1"/>
  <c r="C67" i="2"/>
  <c r="B76" i="2" a="1"/>
  <c r="C84" i="2"/>
  <c r="B96" i="2" a="1"/>
  <c r="B102" i="2" a="1"/>
  <c r="D107" i="2"/>
  <c r="C118" i="2"/>
  <c r="B124" i="2" a="1"/>
  <c r="C129" i="2"/>
  <c r="D134" i="2"/>
  <c r="B140" i="2" a="1"/>
  <c r="C155" i="2"/>
  <c r="C160" i="2"/>
  <c r="B170" i="2" a="1"/>
  <c r="B175" i="2" a="1"/>
  <c r="B180" i="2" a="1"/>
  <c r="B185" i="2" a="1"/>
  <c r="D189" i="2"/>
  <c r="C194" i="2"/>
  <c r="B199" i="2" a="1"/>
  <c r="D203" i="2"/>
  <c r="C208" i="2"/>
  <c r="B213" i="2" a="1"/>
  <c r="C217" i="2"/>
  <c r="B222" i="2" a="1"/>
  <c r="C226" i="2"/>
  <c r="B231" i="2" a="1"/>
  <c r="G15" i="2"/>
  <c r="G31" i="2"/>
  <c r="G47" i="2"/>
  <c r="G63" i="2"/>
  <c r="G79" i="2"/>
  <c r="G95" i="2"/>
  <c r="G111" i="2"/>
  <c r="G127" i="2"/>
  <c r="G143" i="2"/>
  <c r="G159" i="2"/>
  <c r="G175" i="2"/>
  <c r="G191" i="2"/>
  <c r="G207" i="2"/>
  <c r="G223" i="2"/>
  <c r="G239" i="2"/>
  <c r="G255" i="2"/>
  <c r="G271" i="2"/>
  <c r="G287" i="2"/>
  <c r="G303" i="2"/>
  <c r="G319" i="2"/>
  <c r="G335" i="2"/>
  <c r="G351" i="2"/>
  <c r="G367" i="2"/>
  <c r="G383" i="2"/>
  <c r="G399" i="2"/>
  <c r="G415" i="2"/>
  <c r="G431" i="2"/>
  <c r="G447" i="2"/>
  <c r="G463" i="2"/>
  <c r="G479" i="2"/>
  <c r="G495" i="2"/>
  <c r="M6" i="2"/>
  <c r="M10" i="2"/>
  <c r="M14" i="2"/>
  <c r="M18" i="2"/>
  <c r="M22" i="2"/>
  <c r="M26" i="2"/>
  <c r="M30" i="2"/>
  <c r="M34" i="2"/>
  <c r="M38" i="2"/>
  <c r="M42" i="2"/>
  <c r="M46" i="2"/>
  <c r="M50" i="2"/>
  <c r="M54" i="2"/>
  <c r="M58" i="2"/>
  <c r="M62" i="2"/>
  <c r="M66" i="2"/>
  <c r="M70" i="2"/>
  <c r="M74" i="2"/>
  <c r="M78" i="2"/>
  <c r="M82" i="2"/>
  <c r="M86" i="2"/>
  <c r="M90" i="2"/>
  <c r="H261" i="1" a="1"/>
  <c r="I339" i="1"/>
  <c r="I410" i="1"/>
  <c r="H447" i="1" a="1"/>
  <c r="I483" i="1"/>
  <c r="D12" i="2"/>
  <c r="C30" i="2"/>
  <c r="C42" i="2"/>
  <c r="C52" i="2"/>
  <c r="C60" i="2"/>
  <c r="D67" i="2"/>
  <c r="C76" i="2"/>
  <c r="D84" i="2"/>
  <c r="C90" i="2"/>
  <c r="C96" i="2"/>
  <c r="C102" i="2"/>
  <c r="B108" i="2" a="1"/>
  <c r="C113" i="2"/>
  <c r="D118" i="2"/>
  <c r="C124" i="2"/>
  <c r="B130" i="2" a="1"/>
  <c r="B135" i="2" a="1"/>
  <c r="C140" i="2"/>
  <c r="C145" i="2"/>
  <c r="C150" i="2"/>
  <c r="D155" i="2"/>
  <c r="D160" i="2"/>
  <c r="C165" i="2"/>
  <c r="C170" i="2"/>
  <c r="C175" i="2"/>
  <c r="C180" i="2"/>
  <c r="B190" i="2" a="1"/>
  <c r="D194" i="2"/>
  <c r="C199" i="2"/>
  <c r="B204" i="2" a="1"/>
  <c r="D208" i="2"/>
  <c r="D217" i="2"/>
  <c r="D226" i="2"/>
  <c r="C231" i="2"/>
  <c r="C235" i="2"/>
  <c r="C239" i="2"/>
  <c r="C243" i="2"/>
  <c r="C247" i="2"/>
  <c r="C251" i="2"/>
  <c r="C255" i="2"/>
  <c r="C259" i="2"/>
  <c r="C263" i="2"/>
  <c r="C267" i="2"/>
  <c r="C271" i="2"/>
  <c r="C275" i="2"/>
  <c r="C279" i="2"/>
  <c r="C283" i="2"/>
  <c r="C287" i="2"/>
  <c r="C291" i="2"/>
  <c r="C295" i="2"/>
  <c r="C299" i="2"/>
  <c r="C303" i="2"/>
  <c r="C307" i="2"/>
  <c r="C311" i="2"/>
  <c r="C315" i="2"/>
  <c r="C319" i="2"/>
  <c r="C323" i="2"/>
  <c r="C327" i="2"/>
  <c r="C331" i="2"/>
  <c r="C335" i="2"/>
  <c r="C339" i="2"/>
  <c r="C343" i="2"/>
  <c r="C347" i="2"/>
  <c r="C351" i="2"/>
  <c r="C355" i="2"/>
  <c r="C359" i="2"/>
  <c r="C363" i="2"/>
  <c r="C367" i="2"/>
  <c r="C371" i="2"/>
  <c r="C375" i="2"/>
  <c r="C379" i="2"/>
  <c r="C383" i="2"/>
  <c r="C387" i="2"/>
  <c r="C391" i="2"/>
  <c r="C395" i="2"/>
  <c r="C399" i="2"/>
  <c r="C403" i="2"/>
  <c r="H266" i="1" a="1"/>
  <c r="I344" i="1"/>
  <c r="H413" i="1" a="1"/>
  <c r="J449" i="1"/>
  <c r="C13" i="2"/>
  <c r="D30" i="2"/>
  <c r="B43" i="2" a="1"/>
  <c r="B53" i="2" a="1"/>
  <c r="B61" i="2" a="1"/>
  <c r="C68" i="2"/>
  <c r="D76" i="2"/>
  <c r="B85" i="2" a="1"/>
  <c r="D90" i="2"/>
  <c r="B97" i="2" a="1"/>
  <c r="D102" i="2"/>
  <c r="C108" i="2"/>
  <c r="D113" i="2"/>
  <c r="B119" i="2" a="1"/>
  <c r="B125" i="2" a="1"/>
  <c r="C135" i="2"/>
  <c r="D140" i="2"/>
  <c r="D145" i="2"/>
  <c r="D150" i="2"/>
  <c r="B156" i="2" a="1"/>
  <c r="B161" i="2" a="1"/>
  <c r="B166" i="2" a="1"/>
  <c r="D170" i="2"/>
  <c r="D175" i="2"/>
  <c r="D180" i="2"/>
  <c r="C185" i="2"/>
  <c r="B195" i="2" a="1"/>
  <c r="D199" i="2"/>
  <c r="C204" i="2"/>
  <c r="B209" i="2" a="1"/>
  <c r="C213" i="2"/>
  <c r="B218" i="2" a="1"/>
  <c r="C222" i="2"/>
  <c r="B227" i="2" a="1"/>
  <c r="D231" i="2"/>
  <c r="D235" i="2"/>
  <c r="D239" i="2"/>
  <c r="D243" i="2"/>
  <c r="D247" i="2"/>
  <c r="D251" i="2"/>
  <c r="D255" i="2"/>
  <c r="D259" i="2"/>
  <c r="D263" i="2"/>
  <c r="D267" i="2"/>
  <c r="D271" i="2"/>
  <c r="D275" i="2"/>
  <c r="D279" i="2"/>
  <c r="D283" i="2"/>
  <c r="D287" i="2"/>
  <c r="D291" i="2"/>
  <c r="D295" i="2"/>
  <c r="D299" i="2"/>
  <c r="D303" i="2"/>
  <c r="D307" i="2"/>
  <c r="D311" i="2"/>
  <c r="D315" i="2"/>
  <c r="D319" i="2"/>
  <c r="D323" i="2"/>
  <c r="D327" i="2"/>
  <c r="D331" i="2"/>
  <c r="D335" i="2"/>
  <c r="D339" i="2"/>
  <c r="D343" i="2"/>
  <c r="D347" i="2"/>
  <c r="D351" i="2"/>
  <c r="D355" i="2"/>
  <c r="D359" i="2"/>
  <c r="D363" i="2"/>
  <c r="D367" i="2"/>
  <c r="D371" i="2"/>
  <c r="D375" i="2"/>
  <c r="D379" i="2"/>
  <c r="D383" i="2"/>
  <c r="D387" i="2"/>
  <c r="D391" i="2"/>
  <c r="D395" i="2"/>
  <c r="D399" i="2"/>
  <c r="D403" i="2"/>
  <c r="D407" i="2"/>
  <c r="D411" i="2"/>
  <c r="D415" i="2"/>
  <c r="D419" i="2"/>
  <c r="D423" i="2"/>
  <c r="D427" i="2"/>
  <c r="D431" i="2"/>
  <c r="D435" i="2"/>
  <c r="D439" i="2"/>
  <c r="D443" i="2"/>
  <c r="D447" i="2"/>
  <c r="D451" i="2"/>
  <c r="D455" i="2"/>
  <c r="D459" i="2"/>
  <c r="D463" i="2"/>
  <c r="D467" i="2"/>
  <c r="D471" i="2"/>
  <c r="D475" i="2"/>
  <c r="D479" i="2"/>
  <c r="D483" i="2"/>
  <c r="J270" i="1"/>
  <c r="H349" i="1" a="1"/>
  <c r="H415" i="1" a="1"/>
  <c r="I451" i="1"/>
  <c r="H488" i="1" a="1"/>
  <c r="C14" i="2"/>
  <c r="D31" i="2"/>
  <c r="C44" i="2"/>
  <c r="C61" i="2"/>
  <c r="C69" i="2"/>
  <c r="B77" i="2" a="1"/>
  <c r="B91" i="2" a="1"/>
  <c r="C97" i="2"/>
  <c r="B103" i="2" a="1"/>
  <c r="D108" i="2"/>
  <c r="B114" i="2" a="1"/>
  <c r="D119" i="2"/>
  <c r="C125" i="2"/>
  <c r="C130" i="2"/>
  <c r="D135" i="2"/>
  <c r="B141" i="2" a="1"/>
  <c r="B146" i="2" a="1"/>
  <c r="B151" i="2" a="1"/>
  <c r="C156" i="2"/>
  <c r="C161" i="2"/>
  <c r="B171" i="2" a="1"/>
  <c r="B176" i="2" a="1"/>
  <c r="B181" i="2" a="1"/>
  <c r="D185" i="2"/>
  <c r="C190" i="2"/>
  <c r="C195" i="2"/>
  <c r="B200" i="2" a="1"/>
  <c r="D204" i="2"/>
  <c r="D213" i="2"/>
  <c r="D222" i="2"/>
  <c r="C227" i="2"/>
  <c r="B232" i="2" a="1"/>
  <c r="B236" i="2" a="1"/>
  <c r="B240" i="2" a="1"/>
  <c r="B244" i="2" a="1"/>
  <c r="B248" i="2" a="1"/>
  <c r="B252" i="2" a="1"/>
  <c r="B256" i="2" a="1"/>
  <c r="B260" i="2" a="1"/>
  <c r="B264" i="2" a="1"/>
  <c r="B268" i="2" a="1"/>
  <c r="B272" i="2" a="1"/>
  <c r="B276" i="2" a="1"/>
  <c r="B280" i="2" a="1"/>
  <c r="B284" i="2" a="1"/>
  <c r="B288" i="2" a="1"/>
  <c r="B292" i="2" a="1"/>
  <c r="B296" i="2" a="1"/>
  <c r="B300" i="2" a="1"/>
  <c r="B304" i="2" a="1"/>
  <c r="B308" i="2" a="1"/>
  <c r="B312" i="2" a="1"/>
  <c r="B316" i="2" a="1"/>
  <c r="B320" i="2" a="1"/>
  <c r="B324" i="2" a="1"/>
  <c r="B328" i="2" a="1"/>
  <c r="B332" i="2" a="1"/>
  <c r="B336" i="2" a="1"/>
  <c r="B340" i="2" a="1"/>
  <c r="B344" i="2" a="1"/>
  <c r="B348" i="2" a="1"/>
  <c r="B352" i="2" a="1"/>
  <c r="B356" i="2" a="1"/>
  <c r="B360" i="2" a="1"/>
  <c r="B364" i="2" a="1"/>
  <c r="B368" i="2" a="1"/>
  <c r="B372" i="2" a="1"/>
  <c r="B376" i="2" a="1"/>
  <c r="B380" i="2" a="1"/>
  <c r="B384" i="2" a="1"/>
  <c r="B388" i="2" a="1"/>
  <c r="B392" i="2" a="1"/>
  <c r="B396" i="2" a="1"/>
  <c r="B400" i="2" a="1"/>
  <c r="B404" i="2" a="1"/>
  <c r="B408" i="2" a="1"/>
  <c r="B412" i="2" a="1"/>
  <c r="B416" i="2" a="1"/>
  <c r="B420" i="2" a="1"/>
  <c r="B424" i="2" a="1"/>
  <c r="B428" i="2" a="1"/>
  <c r="B432" i="2" a="1"/>
  <c r="B436" i="2" a="1"/>
  <c r="B440" i="2" a="1"/>
  <c r="B444" i="2" a="1"/>
  <c r="B448" i="2" a="1"/>
  <c r="B452" i="2" a="1"/>
  <c r="B456" i="2" a="1"/>
  <c r="B460" i="2" a="1"/>
  <c r="B464" i="2" a="1"/>
  <c r="B468" i="2" a="1"/>
  <c r="I275" i="1"/>
  <c r="J353" i="1"/>
  <c r="J417" i="1"/>
  <c r="J490" i="1"/>
  <c r="D15" i="2"/>
  <c r="B33" i="2" a="1"/>
  <c r="D44" i="2"/>
  <c r="C53" i="2"/>
  <c r="B62" i="2" a="1"/>
  <c r="B70" i="2" a="1"/>
  <c r="C77" i="2"/>
  <c r="C85" i="2"/>
  <c r="C91" i="2"/>
  <c r="B98" i="2" a="1"/>
  <c r="C103" i="2"/>
  <c r="B109" i="2" a="1"/>
  <c r="C120" i="2"/>
  <c r="D125" i="2"/>
  <c r="D130" i="2"/>
  <c r="B136" i="2" a="1"/>
  <c r="C151" i="2"/>
  <c r="B157" i="2" a="1"/>
  <c r="D161" i="2"/>
  <c r="C166" i="2"/>
  <c r="C171" i="2"/>
  <c r="C176" i="2"/>
  <c r="B186" i="2" a="1"/>
  <c r="D190" i="2"/>
  <c r="D195" i="2"/>
  <c r="C200" i="2"/>
  <c r="B205" i="2" a="1"/>
  <c r="C209" i="2"/>
  <c r="B214" i="2" a="1"/>
  <c r="C218" i="2"/>
  <c r="B223" i="2" a="1"/>
  <c r="D227" i="2"/>
  <c r="G19" i="2"/>
  <c r="G35" i="2"/>
  <c r="G51" i="2"/>
  <c r="G67" i="2"/>
  <c r="G83" i="2"/>
  <c r="G99" i="2"/>
  <c r="G115" i="2"/>
  <c r="G131" i="2"/>
  <c r="G147" i="2"/>
  <c r="G163" i="2"/>
  <c r="G179" i="2"/>
  <c r="G195" i="2"/>
  <c r="G211" i="2"/>
  <c r="G227" i="2"/>
  <c r="G243" i="2"/>
  <c r="G259" i="2"/>
  <c r="G275" i="2"/>
  <c r="G291" i="2"/>
  <c r="G307" i="2"/>
  <c r="G323" i="2"/>
  <c r="G339" i="2"/>
  <c r="G355" i="2"/>
  <c r="G371" i="2"/>
  <c r="G387" i="2"/>
  <c r="G403" i="2"/>
  <c r="G419" i="2"/>
  <c r="G435" i="2"/>
  <c r="G451" i="2"/>
  <c r="G467" i="2"/>
  <c r="G483" i="2"/>
  <c r="G499" i="2"/>
  <c r="M7" i="2"/>
  <c r="M11" i="2"/>
  <c r="J280" i="1"/>
  <c r="I419" i="1"/>
  <c r="H456" i="1" a="1"/>
  <c r="J492" i="1"/>
  <c r="B34" i="2" a="1"/>
  <c r="B45" i="2" a="1"/>
  <c r="D53" i="2"/>
  <c r="C70" i="2"/>
  <c r="C78" i="2"/>
  <c r="D85" i="2"/>
  <c r="C92" i="2"/>
  <c r="D103" i="2"/>
  <c r="C114" i="2"/>
  <c r="B121" i="2" a="1"/>
  <c r="B126" i="2" a="1"/>
  <c r="B131" i="2" a="1"/>
  <c r="C136" i="2"/>
  <c r="C141" i="2"/>
  <c r="C146" i="2"/>
  <c r="D151" i="2"/>
  <c r="B162" i="2" a="1"/>
  <c r="D166" i="2"/>
  <c r="D171" i="2"/>
  <c r="D176" i="2"/>
  <c r="C181" i="2"/>
  <c r="B191" i="2" a="1"/>
  <c r="B196" i="2" a="1"/>
  <c r="D200" i="2"/>
  <c r="D209" i="2"/>
  <c r="D218" i="2"/>
  <c r="C223" i="2"/>
  <c r="B228" i="2" a="1"/>
  <c r="C232" i="2"/>
  <c r="C236" i="2"/>
  <c r="C240" i="2"/>
  <c r="C244" i="2"/>
  <c r="C248" i="2"/>
  <c r="C252" i="2"/>
  <c r="C256" i="2"/>
  <c r="C260" i="2"/>
  <c r="C264" i="2"/>
  <c r="C268" i="2"/>
  <c r="C272" i="2"/>
  <c r="C276" i="2"/>
  <c r="C280" i="2"/>
  <c r="C284" i="2"/>
  <c r="C288" i="2"/>
  <c r="C292" i="2"/>
  <c r="C296" i="2"/>
  <c r="C300" i="2"/>
  <c r="C304" i="2"/>
  <c r="C308" i="2"/>
  <c r="C312" i="2"/>
  <c r="C316" i="2"/>
  <c r="C320" i="2"/>
  <c r="C324" i="2"/>
  <c r="C328" i="2"/>
  <c r="C332" i="2"/>
  <c r="C336" i="2"/>
  <c r="C340" i="2"/>
  <c r="C344" i="2"/>
  <c r="C348" i="2"/>
  <c r="C352" i="2"/>
  <c r="C356" i="2"/>
  <c r="C360" i="2"/>
  <c r="C364" i="2"/>
  <c r="C368" i="2"/>
  <c r="C372" i="2"/>
  <c r="C376" i="2"/>
  <c r="C380" i="2"/>
  <c r="C384" i="2"/>
  <c r="C388" i="2"/>
  <c r="C392" i="2"/>
  <c r="C396" i="2"/>
  <c r="C400" i="2"/>
  <c r="C404" i="2"/>
  <c r="C408" i="2"/>
  <c r="C412" i="2"/>
  <c r="C416" i="2"/>
  <c r="C420" i="2"/>
  <c r="C424" i="2"/>
  <c r="C428" i="2"/>
  <c r="C432" i="2"/>
  <c r="C436" i="2"/>
  <c r="J285" i="1"/>
  <c r="J362" i="1"/>
  <c r="J458" i="1"/>
  <c r="B18" i="2" a="1"/>
  <c r="B35" i="2" a="1"/>
  <c r="C45" i="2"/>
  <c r="B54" i="2" a="1"/>
  <c r="C62" i="2"/>
  <c r="B71" i="2" a="1"/>
  <c r="B79" i="2" a="1"/>
  <c r="B86" i="2" a="1"/>
  <c r="B93" i="2" a="1"/>
  <c r="C98" i="2"/>
  <c r="B104" i="2" a="1"/>
  <c r="C109" i="2"/>
  <c r="B115" i="2" a="1"/>
  <c r="C131" i="2"/>
  <c r="D136" i="2"/>
  <c r="D141" i="2"/>
  <c r="D146" i="2"/>
  <c r="C152" i="2"/>
  <c r="C157" i="2"/>
  <c r="B167" i="2" a="1"/>
  <c r="B172" i="2" a="1"/>
  <c r="B177" i="2" a="1"/>
  <c r="D181" i="2"/>
  <c r="C186" i="2"/>
  <c r="C191" i="2"/>
  <c r="C196" i="2"/>
  <c r="B201" i="2" a="1"/>
  <c r="C205" i="2"/>
  <c r="B210" i="2" a="1"/>
  <c r="C214" i="2"/>
  <c r="B219" i="2" a="1"/>
  <c r="D223" i="2"/>
  <c r="C228" i="2"/>
  <c r="D232" i="2"/>
  <c r="D236" i="2"/>
  <c r="D240" i="2"/>
  <c r="D244" i="2"/>
  <c r="D248" i="2"/>
  <c r="D252" i="2"/>
  <c r="D256" i="2"/>
  <c r="D260" i="2"/>
  <c r="D264" i="2"/>
  <c r="D268" i="2"/>
  <c r="D272" i="2"/>
  <c r="D276" i="2"/>
  <c r="D280" i="2"/>
  <c r="D284" i="2"/>
  <c r="D288" i="2"/>
  <c r="D292" i="2"/>
  <c r="D296" i="2"/>
  <c r="D300" i="2"/>
  <c r="D304" i="2"/>
  <c r="D308" i="2"/>
  <c r="D312" i="2"/>
  <c r="D316" i="2"/>
  <c r="D320" i="2"/>
  <c r="D324" i="2"/>
  <c r="D328" i="2"/>
  <c r="D332" i="2"/>
  <c r="D336" i="2"/>
  <c r="D340" i="2"/>
  <c r="D344" i="2"/>
  <c r="D348" i="2"/>
  <c r="D352" i="2"/>
  <c r="D356" i="2"/>
  <c r="D360" i="2"/>
  <c r="D364" i="2"/>
  <c r="D368" i="2"/>
  <c r="D372" i="2"/>
  <c r="D376" i="2"/>
  <c r="D380" i="2"/>
  <c r="D384" i="2"/>
  <c r="D388" i="2"/>
  <c r="D392" i="2"/>
  <c r="D396" i="2"/>
  <c r="D400" i="2"/>
  <c r="D404" i="2"/>
  <c r="D408" i="2"/>
  <c r="D412" i="2"/>
  <c r="D416" i="2"/>
  <c r="D420" i="2"/>
  <c r="D424" i="2"/>
  <c r="D428" i="2"/>
  <c r="D432" i="2"/>
  <c r="D436" i="2"/>
  <c r="D440" i="2"/>
  <c r="D444" i="2"/>
  <c r="D448" i="2"/>
  <c r="D452" i="2"/>
  <c r="D456" i="2"/>
  <c r="D460" i="2"/>
  <c r="D464" i="2"/>
  <c r="D468" i="2"/>
  <c r="D472" i="2"/>
  <c r="D476" i="2"/>
  <c r="D480" i="2"/>
  <c r="I290" i="1"/>
  <c r="H424" i="1" a="1"/>
  <c r="J460" i="1"/>
  <c r="I497" i="1"/>
  <c r="B19" i="2" a="1"/>
  <c r="C35" i="2"/>
  <c r="C46" i="2"/>
  <c r="C54" i="2"/>
  <c r="D62" i="2"/>
  <c r="C71" i="2"/>
  <c r="D79" i="2"/>
  <c r="C93" i="2"/>
  <c r="D98" i="2"/>
  <c r="C104" i="2"/>
  <c r="D109" i="2"/>
  <c r="D115" i="2"/>
  <c r="C121" i="2"/>
  <c r="C126" i="2"/>
  <c r="D131" i="2"/>
  <c r="B137" i="2" a="1"/>
  <c r="B142" i="2" a="1"/>
  <c r="B147" i="2" a="1"/>
  <c r="B153" i="2" a="1"/>
  <c r="D157" i="2"/>
  <c r="C162" i="2"/>
  <c r="C167" i="2"/>
  <c r="C172" i="2"/>
  <c r="B182" i="2" a="1"/>
  <c r="D186" i="2"/>
  <c r="D191" i="2"/>
  <c r="D196" i="2"/>
  <c r="D205" i="2"/>
  <c r="D214" i="2"/>
  <c r="C219" i="2"/>
  <c r="B224" i="2" a="1"/>
  <c r="D228" i="2"/>
  <c r="B233" i="2" a="1"/>
  <c r="B237" i="2" a="1"/>
  <c r="B241" i="2" a="1"/>
  <c r="B245" i="2" a="1"/>
  <c r="B249" i="2" a="1"/>
  <c r="B253" i="2" a="1"/>
  <c r="B257" i="2" a="1"/>
  <c r="B261" i="2" a="1"/>
  <c r="B265" i="2" a="1"/>
  <c r="B269" i="2" a="1"/>
  <c r="B273" i="2" a="1"/>
  <c r="B277" i="2" a="1"/>
  <c r="B281" i="2" a="1"/>
  <c r="B285" i="2" a="1"/>
  <c r="B289" i="2" a="1"/>
  <c r="B293" i="2" a="1"/>
  <c r="B297" i="2" a="1"/>
  <c r="B301" i="2" a="1"/>
  <c r="B305" i="2" a="1"/>
  <c r="B309" i="2" a="1"/>
  <c r="B313" i="2" a="1"/>
  <c r="B317" i="2" a="1"/>
  <c r="B321" i="2" a="1"/>
  <c r="B325" i="2" a="1"/>
  <c r="B329" i="2" a="1"/>
  <c r="B333" i="2" a="1"/>
  <c r="B337" i="2" a="1"/>
  <c r="B341" i="2" a="1"/>
  <c r="B345" i="2" a="1"/>
  <c r="B349" i="2" a="1"/>
  <c r="B353" i="2" a="1"/>
  <c r="B357" i="2" a="1"/>
  <c r="B361" i="2" a="1"/>
  <c r="B365" i="2" a="1"/>
  <c r="B369" i="2" a="1"/>
  <c r="B373" i="2" a="1"/>
  <c r="B377" i="2" a="1"/>
  <c r="B381" i="2" a="1"/>
  <c r="B385" i="2" a="1"/>
  <c r="B389" i="2" a="1"/>
  <c r="B393" i="2" a="1"/>
  <c r="B397" i="2" a="1"/>
  <c r="B401" i="2" a="1"/>
  <c r="B405" i="2" a="1"/>
  <c r="B409" i="2" a="1"/>
  <c r="B413" i="2" a="1"/>
  <c r="B417" i="2" a="1"/>
  <c r="B421" i="2" a="1"/>
  <c r="B425" i="2" a="1"/>
  <c r="B429" i="2" a="1"/>
  <c r="B433" i="2" a="1"/>
  <c r="B437" i="2" a="1"/>
  <c r="B441" i="2" a="1"/>
  <c r="B445" i="2" a="1"/>
  <c r="B449" i="2" a="1"/>
  <c r="B453" i="2" a="1"/>
  <c r="J371" i="1"/>
  <c r="J426" i="1"/>
  <c r="J499" i="1"/>
  <c r="C20" i="2"/>
  <c r="D35" i="2"/>
  <c r="B47" i="2" a="1"/>
  <c r="D55" i="2"/>
  <c r="B63" i="2" a="1"/>
  <c r="D71" i="2"/>
  <c r="C80" i="2"/>
  <c r="C86" i="2"/>
  <c r="D93" i="2"/>
  <c r="B99" i="2" a="1"/>
  <c r="D104" i="2"/>
  <c r="B110" i="2" a="1"/>
  <c r="C116" i="2"/>
  <c r="D121" i="2"/>
  <c r="D126" i="2"/>
  <c r="B132" i="2" a="1"/>
  <c r="D147" i="2"/>
  <c r="B158" i="2" a="1"/>
  <c r="D162" i="2"/>
  <c r="D167" i="2"/>
  <c r="D172" i="2"/>
  <c r="C177" i="2"/>
  <c r="B187" i="2" a="1"/>
  <c r="B192" i="2" a="1"/>
  <c r="B197" i="2" a="1"/>
  <c r="C201" i="2"/>
  <c r="B206" i="2" a="1"/>
  <c r="C210" i="2"/>
  <c r="B215" i="2" a="1"/>
  <c r="D219" i="2"/>
  <c r="C224" i="2"/>
  <c r="B229" i="2" a="1"/>
  <c r="G7" i="2"/>
  <c r="G23" i="2"/>
  <c r="G39" i="2"/>
  <c r="G55" i="2"/>
  <c r="G71" i="2"/>
  <c r="G87" i="2"/>
  <c r="G103" i="2"/>
  <c r="G119" i="2"/>
  <c r="G135" i="2"/>
  <c r="G151" i="2"/>
  <c r="G167" i="2"/>
  <c r="G183" i="2"/>
  <c r="G199" i="2"/>
  <c r="G215" i="2"/>
  <c r="G231" i="2"/>
  <c r="G247" i="2"/>
  <c r="G263" i="2"/>
  <c r="G279" i="2"/>
  <c r="G295" i="2"/>
  <c r="G311" i="2"/>
  <c r="G327" i="2"/>
  <c r="G343" i="2"/>
  <c r="G359" i="2"/>
  <c r="G375" i="2"/>
  <c r="G391" i="2"/>
  <c r="G407" i="2"/>
  <c r="G423" i="2"/>
  <c r="G439" i="2"/>
  <c r="G455" i="2"/>
  <c r="G471" i="2"/>
  <c r="G487" i="2"/>
  <c r="G503" i="2"/>
  <c r="M8" i="2"/>
  <c r="M12" i="2"/>
  <c r="M16" i="2"/>
  <c r="M20" i="2"/>
  <c r="M24" i="2"/>
  <c r="M28" i="2"/>
  <c r="M32" i="2"/>
  <c r="M36" i="2"/>
  <c r="M40" i="2"/>
  <c r="M44" i="2"/>
  <c r="M48" i="2"/>
  <c r="M52" i="2"/>
  <c r="M56" i="2"/>
  <c r="M60" i="2"/>
  <c r="M64" i="2"/>
  <c r="M68" i="2"/>
  <c r="M72" i="2"/>
  <c r="M76" i="2"/>
  <c r="M80" i="2"/>
  <c r="M84" i="2"/>
  <c r="I300" i="1"/>
  <c r="I376" i="1"/>
  <c r="J428" i="1"/>
  <c r="I465" i="1"/>
  <c r="H502" i="1" a="1"/>
  <c r="D21" i="2"/>
  <c r="C36" i="2"/>
  <c r="D47" i="2"/>
  <c r="C56" i="2"/>
  <c r="D63" i="2"/>
  <c r="B72" i="2" a="1"/>
  <c r="D80" i="2"/>
  <c r="D87" i="2"/>
  <c r="B94" i="2" a="1"/>
  <c r="C99" i="2"/>
  <c r="B105" i="2" a="1"/>
  <c r="C110" i="2"/>
  <c r="D116" i="2"/>
  <c r="B122" i="2" a="1"/>
  <c r="B127" i="2" a="1"/>
  <c r="C132" i="2"/>
  <c r="C137" i="2"/>
  <c r="C142" i="2"/>
  <c r="C148" i="2"/>
  <c r="C153" i="2"/>
  <c r="B163" i="2" a="1"/>
  <c r="B168" i="2" a="1"/>
  <c r="B173" i="2" a="1"/>
  <c r="D177" i="2"/>
  <c r="C182" i="2"/>
  <c r="C187" i="2"/>
  <c r="C192" i="2"/>
  <c r="D201" i="2"/>
  <c r="D210" i="2"/>
  <c r="C215" i="2"/>
  <c r="B220" i="2" a="1"/>
  <c r="D224" i="2"/>
  <c r="C233" i="2"/>
  <c r="C237" i="2"/>
  <c r="C241" i="2"/>
  <c r="C245" i="2"/>
  <c r="C249" i="2"/>
  <c r="C253" i="2"/>
  <c r="C257" i="2"/>
  <c r="C261" i="2"/>
  <c r="C265" i="2"/>
  <c r="C269" i="2"/>
  <c r="C273" i="2"/>
  <c r="C277" i="2"/>
  <c r="C281" i="2"/>
  <c r="C285" i="2"/>
  <c r="C289" i="2"/>
  <c r="C293" i="2"/>
  <c r="C297" i="2"/>
  <c r="C301" i="2"/>
  <c r="C305" i="2"/>
  <c r="C309" i="2"/>
  <c r="C313" i="2"/>
  <c r="C317" i="2"/>
  <c r="C321" i="2"/>
  <c r="C325" i="2"/>
  <c r="C329" i="2"/>
  <c r="C333" i="2"/>
  <c r="C337" i="2"/>
  <c r="C341" i="2"/>
  <c r="C345" i="2"/>
  <c r="C349" i="2"/>
  <c r="C353" i="2"/>
  <c r="C357" i="2"/>
  <c r="C361" i="2"/>
  <c r="C365" i="2"/>
  <c r="C369" i="2"/>
  <c r="C373" i="2"/>
  <c r="C377" i="2"/>
  <c r="C381" i="2"/>
  <c r="C385" i="2"/>
  <c r="C389" i="2"/>
  <c r="C393" i="2"/>
  <c r="C397" i="2"/>
  <c r="C401" i="2"/>
  <c r="C405" i="2"/>
  <c r="C409" i="2"/>
  <c r="C413" i="2"/>
  <c r="C417" i="2"/>
  <c r="C421" i="2"/>
  <c r="C425" i="2"/>
  <c r="C429" i="2"/>
  <c r="C433" i="2"/>
  <c r="C437" i="2"/>
  <c r="C441" i="2"/>
  <c r="C445" i="2"/>
  <c r="C449" i="2"/>
  <c r="C453" i="2"/>
  <c r="C457" i="2"/>
  <c r="C461" i="2"/>
  <c r="C465" i="2"/>
  <c r="C469" i="2"/>
  <c r="C473" i="2"/>
  <c r="C477" i="2"/>
  <c r="C481" i="2"/>
  <c r="C485" i="2"/>
  <c r="C489" i="2"/>
  <c r="C493" i="2"/>
  <c r="C497" i="2"/>
  <c r="C501" i="2"/>
  <c r="C505" i="2"/>
  <c r="G8" i="2"/>
  <c r="G24" i="2"/>
  <c r="G40" i="2"/>
  <c r="G56" i="2"/>
  <c r="G72" i="2"/>
  <c r="G88" i="2"/>
  <c r="G104" i="2"/>
  <c r="G120" i="2"/>
  <c r="G136" i="2"/>
  <c r="G152" i="2"/>
  <c r="G168" i="2"/>
  <c r="G184" i="2"/>
  <c r="G200" i="2"/>
  <c r="G216" i="2"/>
  <c r="G232" i="2"/>
  <c r="I305" i="1"/>
  <c r="H381" i="1" a="1"/>
  <c r="J467" i="1"/>
  <c r="I504" i="1"/>
  <c r="C22" i="2"/>
  <c r="C37" i="2"/>
  <c r="C48" i="2"/>
  <c r="B57" i="2" a="1"/>
  <c r="B65" i="2" a="1"/>
  <c r="C72" i="2"/>
  <c r="B81" i="2" a="1"/>
  <c r="C88" i="2"/>
  <c r="D99" i="2"/>
  <c r="B111" i="2" a="1"/>
  <c r="B117" i="2" a="1"/>
  <c r="C127" i="2"/>
  <c r="D132" i="2"/>
  <c r="D137" i="2"/>
  <c r="B143" i="2" a="1"/>
  <c r="D148" i="2"/>
  <c r="D153" i="2"/>
  <c r="C158" i="2"/>
  <c r="C163" i="2"/>
  <c r="C168" i="2"/>
  <c r="B178" i="2" a="1"/>
  <c r="D182" i="2"/>
  <c r="D187" i="2"/>
  <c r="D192" i="2"/>
  <c r="C197" i="2"/>
  <c r="B202" i="2" a="1"/>
  <c r="C206" i="2"/>
  <c r="B211" i="2" a="1"/>
  <c r="D215" i="2"/>
  <c r="C220" i="2"/>
  <c r="B225" i="2" a="1"/>
  <c r="C229" i="2"/>
  <c r="D233" i="2"/>
  <c r="D237" i="2"/>
  <c r="D241" i="2"/>
  <c r="D245" i="2"/>
  <c r="D249" i="2"/>
  <c r="D253" i="2"/>
  <c r="D257" i="2"/>
  <c r="D261" i="2"/>
  <c r="D265" i="2"/>
  <c r="D269" i="2"/>
  <c r="D273" i="2"/>
  <c r="D277" i="2"/>
  <c r="D281" i="2"/>
  <c r="D285" i="2"/>
  <c r="D289" i="2"/>
  <c r="D293" i="2"/>
  <c r="D297" i="2"/>
  <c r="D301" i="2"/>
  <c r="D305" i="2"/>
  <c r="D309" i="2"/>
  <c r="D313" i="2"/>
  <c r="D317" i="2"/>
  <c r="D321" i="2"/>
  <c r="D325" i="2"/>
  <c r="D329" i="2"/>
  <c r="D333" i="2"/>
  <c r="D337" i="2"/>
  <c r="D341" i="2"/>
  <c r="D345" i="2"/>
  <c r="D349" i="2"/>
  <c r="D353" i="2"/>
  <c r="D357" i="2"/>
  <c r="D361" i="2"/>
  <c r="D365" i="2"/>
  <c r="D369" i="2"/>
  <c r="D373" i="2"/>
  <c r="D377" i="2"/>
  <c r="D381" i="2"/>
  <c r="D385" i="2"/>
  <c r="D389" i="2"/>
  <c r="D393" i="2"/>
  <c r="D397" i="2"/>
  <c r="D401" i="2"/>
  <c r="D405" i="2"/>
  <c r="D409" i="2"/>
  <c r="D413" i="2"/>
  <c r="D417" i="2"/>
  <c r="D421" i="2"/>
  <c r="D425" i="2"/>
  <c r="D429" i="2"/>
  <c r="D433" i="2"/>
  <c r="D437" i="2"/>
  <c r="D441" i="2"/>
  <c r="D445" i="2"/>
  <c r="D449" i="2"/>
  <c r="D453" i="2"/>
  <c r="D457" i="2"/>
  <c r="D461" i="2"/>
  <c r="D465" i="2"/>
  <c r="D469" i="2"/>
  <c r="D473" i="2"/>
  <c r="D477" i="2"/>
  <c r="D481" i="2"/>
  <c r="D485" i="2"/>
  <c r="D489" i="2"/>
  <c r="D493" i="2"/>
  <c r="D497" i="2"/>
  <c r="D501" i="2"/>
  <c r="D505" i="2"/>
  <c r="G9" i="2"/>
  <c r="G25" i="2"/>
  <c r="G41" i="2"/>
  <c r="G57" i="2"/>
  <c r="G73" i="2"/>
  <c r="G89" i="2"/>
  <c r="G105" i="2"/>
  <c r="G121" i="2"/>
  <c r="G137" i="2"/>
  <c r="G153" i="2"/>
  <c r="G169" i="2"/>
  <c r="G185" i="2"/>
  <c r="C407" i="2"/>
  <c r="C451" i="2"/>
  <c r="C468" i="2"/>
  <c r="C479" i="2"/>
  <c r="C488" i="2"/>
  <c r="C496" i="2"/>
  <c r="C504" i="2"/>
  <c r="G20" i="2"/>
  <c r="G52" i="2"/>
  <c r="G84" i="2"/>
  <c r="G116" i="2"/>
  <c r="G145" i="2"/>
  <c r="G174" i="2"/>
  <c r="G201" i="2"/>
  <c r="G226" i="2"/>
  <c r="G250" i="2"/>
  <c r="G274" i="2"/>
  <c r="G297" i="2"/>
  <c r="G318" i="2"/>
  <c r="G340" i="2"/>
  <c r="G361" i="2"/>
  <c r="G382" i="2"/>
  <c r="G404" i="2"/>
  <c r="G425" i="2"/>
  <c r="G446" i="2"/>
  <c r="G468" i="2"/>
  <c r="G489" i="2"/>
  <c r="N11" i="2"/>
  <c r="N16" i="2"/>
  <c r="N21" i="2"/>
  <c r="N26" i="2"/>
  <c r="M31" i="2"/>
  <c r="N45" i="2"/>
  <c r="L55" i="2" a="1"/>
  <c r="M59" i="2"/>
  <c r="L64" i="2" a="1"/>
  <c r="N68" i="2"/>
  <c r="N77" i="2"/>
  <c r="L87" i="2" a="1"/>
  <c r="C411" i="2"/>
  <c r="C452" i="2"/>
  <c r="B469" i="2" a="1"/>
  <c r="B480" i="2" a="1"/>
  <c r="D488" i="2"/>
  <c r="D496" i="2"/>
  <c r="D504" i="2"/>
  <c r="G21" i="2"/>
  <c r="G53" i="2"/>
  <c r="G85" i="2"/>
  <c r="G117" i="2"/>
  <c r="G146" i="2"/>
  <c r="G176" i="2"/>
  <c r="G202" i="2"/>
  <c r="G228" i="2"/>
  <c r="G253" i="2"/>
  <c r="G276" i="2"/>
  <c r="G298" i="2"/>
  <c r="G320" i="2"/>
  <c r="G341" i="2"/>
  <c r="G362" i="2"/>
  <c r="G384" i="2"/>
  <c r="G405" i="2"/>
  <c r="G426" i="2"/>
  <c r="G448" i="2"/>
  <c r="G469" i="2"/>
  <c r="G490" i="2"/>
  <c r="N6" i="2"/>
  <c r="L12" i="2" a="1"/>
  <c r="L17" i="2" a="1"/>
  <c r="L22" i="2" a="1"/>
  <c r="L27" i="2" a="1"/>
  <c r="N31" i="2"/>
  <c r="N36" i="2"/>
  <c r="M41" i="2"/>
  <c r="L46" i="2" a="1"/>
  <c r="N50" i="2"/>
  <c r="N59" i="2"/>
  <c r="L69" i="2" a="1"/>
  <c r="M73" i="2"/>
  <c r="L78" i="2" a="1"/>
  <c r="N82" i="2"/>
  <c r="M91" i="2"/>
  <c r="M95" i="2"/>
  <c r="M99" i="2"/>
  <c r="M103" i="2"/>
  <c r="M107" i="2"/>
  <c r="M111" i="2"/>
  <c r="M115" i="2"/>
  <c r="M119" i="2"/>
  <c r="M123" i="2"/>
  <c r="M127" i="2"/>
  <c r="M131" i="2"/>
  <c r="M135" i="2"/>
  <c r="M139" i="2"/>
  <c r="M143" i="2"/>
  <c r="M147" i="2"/>
  <c r="M151" i="2"/>
  <c r="M155" i="2"/>
  <c r="C415" i="2"/>
  <c r="B455" i="2" a="1"/>
  <c r="D470" i="2"/>
  <c r="C480" i="2"/>
  <c r="B489" i="2" a="1"/>
  <c r="B497" i="2" a="1"/>
  <c r="B505" i="2" a="1"/>
  <c r="G22" i="2"/>
  <c r="G54" i="2"/>
  <c r="G86" i="2"/>
  <c r="G118" i="2"/>
  <c r="G148" i="2"/>
  <c r="G177" i="2"/>
  <c r="G205" i="2"/>
  <c r="G229" i="2"/>
  <c r="G254" i="2"/>
  <c r="G277" i="2"/>
  <c r="G300" i="2"/>
  <c r="G321" i="2"/>
  <c r="G342" i="2"/>
  <c r="G364" i="2"/>
  <c r="G385" i="2"/>
  <c r="G406" i="2"/>
  <c r="G428" i="2"/>
  <c r="G449" i="2"/>
  <c r="G470" i="2"/>
  <c r="G492" i="2"/>
  <c r="L7" i="2" a="1"/>
  <c r="L32" i="2" a="1"/>
  <c r="L37" i="2" a="1"/>
  <c r="N41" i="2"/>
  <c r="L51" i="2" a="1"/>
  <c r="M55" i="2"/>
  <c r="L60" i="2" a="1"/>
  <c r="N64" i="2"/>
  <c r="N73" i="2"/>
  <c r="L83" i="2" a="1"/>
  <c r="M87" i="2"/>
  <c r="N91" i="2"/>
  <c r="N95" i="2"/>
  <c r="N99" i="2"/>
  <c r="N103" i="2"/>
  <c r="N107" i="2"/>
  <c r="N111" i="2"/>
  <c r="N115" i="2"/>
  <c r="N119" i="2"/>
  <c r="C419" i="2"/>
  <c r="C455" i="2"/>
  <c r="B471" i="2" a="1"/>
  <c r="B481" i="2" a="1"/>
  <c r="D490" i="2"/>
  <c r="D498" i="2"/>
  <c r="D506" i="2"/>
  <c r="G29" i="2"/>
  <c r="G61" i="2"/>
  <c r="G93" i="2"/>
  <c r="G122" i="2"/>
  <c r="G149" i="2"/>
  <c r="G178" i="2"/>
  <c r="G206" i="2"/>
  <c r="G230" i="2"/>
  <c r="G256" i="2"/>
  <c r="G278" i="2"/>
  <c r="G301" i="2"/>
  <c r="G322" i="2"/>
  <c r="G344" i="2"/>
  <c r="G365" i="2"/>
  <c r="G386" i="2"/>
  <c r="G408" i="2"/>
  <c r="G429" i="2"/>
  <c r="G450" i="2"/>
  <c r="G472" i="2"/>
  <c r="G493" i="2"/>
  <c r="N12" i="2"/>
  <c r="N17" i="2"/>
  <c r="N22" i="2"/>
  <c r="M27" i="2"/>
  <c r="L42" i="2" a="1"/>
  <c r="N46" i="2"/>
  <c r="N55" i="2"/>
  <c r="L65" i="2" a="1"/>
  <c r="M69" i="2"/>
  <c r="L74" i="2" a="1"/>
  <c r="N78" i="2"/>
  <c r="N87" i="2"/>
  <c r="L92" i="2" a="1"/>
  <c r="L96" i="2" a="1"/>
  <c r="L100" i="2" a="1"/>
  <c r="L104" i="2" a="1"/>
  <c r="L108" i="2" a="1"/>
  <c r="L112" i="2" a="1"/>
  <c r="L116" i="2" a="1"/>
  <c r="L120" i="2" a="1"/>
  <c r="L124" i="2" a="1"/>
  <c r="L128" i="2" a="1"/>
  <c r="L132" i="2" a="1"/>
  <c r="L136" i="2" a="1"/>
  <c r="L140" i="2" a="1"/>
  <c r="L144" i="2" a="1"/>
  <c r="L148" i="2" a="1"/>
  <c r="L152" i="2" a="1"/>
  <c r="L156" i="2" a="1"/>
  <c r="L160" i="2" a="1"/>
  <c r="L164" i="2" a="1"/>
  <c r="L168" i="2" a="1"/>
  <c r="L172" i="2" a="1"/>
  <c r="L176" i="2" a="1"/>
  <c r="L180" i="2" a="1"/>
  <c r="L184" i="2" a="1"/>
  <c r="L188" i="2" a="1"/>
  <c r="C423" i="2"/>
  <c r="C456" i="2"/>
  <c r="C471" i="2"/>
  <c r="D482" i="2"/>
  <c r="B491" i="2" a="1"/>
  <c r="B499" i="2" a="1"/>
  <c r="B507" i="2" a="1"/>
  <c r="G30" i="2"/>
  <c r="G62" i="2"/>
  <c r="G94" i="2"/>
  <c r="G125" i="2"/>
  <c r="G150" i="2"/>
  <c r="G180" i="2"/>
  <c r="G208" i="2"/>
  <c r="G233" i="2"/>
  <c r="G257" i="2"/>
  <c r="G280" i="2"/>
  <c r="G302" i="2"/>
  <c r="G324" i="2"/>
  <c r="G345" i="2"/>
  <c r="G366" i="2"/>
  <c r="G388" i="2"/>
  <c r="G409" i="2"/>
  <c r="G430" i="2"/>
  <c r="G452" i="2"/>
  <c r="G473" i="2"/>
  <c r="G494" i="2"/>
  <c r="N7" i="2"/>
  <c r="L13" i="2" a="1"/>
  <c r="L18" i="2" a="1"/>
  <c r="L23" i="2" a="1"/>
  <c r="N27" i="2"/>
  <c r="N32" i="2"/>
  <c r="N37" i="2"/>
  <c r="L47" i="2" a="1"/>
  <c r="M51" i="2"/>
  <c r="L56" i="2" a="1"/>
  <c r="N60" i="2"/>
  <c r="N69" i="2"/>
  <c r="L79" i="2" a="1"/>
  <c r="M83" i="2"/>
  <c r="L88" i="2" a="1"/>
  <c r="C427" i="2"/>
  <c r="B457" i="2" a="1"/>
  <c r="B472" i="2" a="1"/>
  <c r="B483" i="2" a="1"/>
  <c r="C491" i="2"/>
  <c r="C499" i="2"/>
  <c r="C507" i="2"/>
  <c r="G32" i="2"/>
  <c r="G64" i="2"/>
  <c r="G96" i="2"/>
  <c r="G126" i="2"/>
  <c r="G154" i="2"/>
  <c r="G181" i="2"/>
  <c r="G209" i="2"/>
  <c r="G234" i="2"/>
  <c r="G258" i="2"/>
  <c r="G281" i="2"/>
  <c r="G304" i="2"/>
  <c r="G325" i="2"/>
  <c r="G346" i="2"/>
  <c r="G368" i="2"/>
  <c r="G389" i="2"/>
  <c r="G410" i="2"/>
  <c r="G432" i="2"/>
  <c r="G453" i="2"/>
  <c r="G474" i="2"/>
  <c r="G496" i="2"/>
  <c r="L8" i="2" a="1"/>
  <c r="L28" i="2" a="1"/>
  <c r="L33" i="2" a="1"/>
  <c r="L38" i="2" a="1"/>
  <c r="N42" i="2"/>
  <c r="N51" i="2"/>
  <c r="L61" i="2" a="1"/>
  <c r="M65" i="2"/>
  <c r="L70" i="2" a="1"/>
  <c r="N74" i="2"/>
  <c r="N83" i="2"/>
  <c r="M92" i="2"/>
  <c r="M96" i="2"/>
  <c r="M100" i="2"/>
  <c r="M104" i="2"/>
  <c r="M108" i="2"/>
  <c r="M112" i="2"/>
  <c r="M116" i="2"/>
  <c r="C431" i="2"/>
  <c r="B459" i="2" a="1"/>
  <c r="C472" i="2"/>
  <c r="C483" i="2"/>
  <c r="D491" i="2"/>
  <c r="D499" i="2"/>
  <c r="D507" i="2"/>
  <c r="G33" i="2"/>
  <c r="G65" i="2"/>
  <c r="G97" i="2"/>
  <c r="G128" i="2"/>
  <c r="G157" i="2"/>
  <c r="G182" i="2"/>
  <c r="G210" i="2"/>
  <c r="G237" i="2"/>
  <c r="G260" i="2"/>
  <c r="G282" i="2"/>
  <c r="G305" i="2"/>
  <c r="G326" i="2"/>
  <c r="G348" i="2"/>
  <c r="G369" i="2"/>
  <c r="G390" i="2"/>
  <c r="G412" i="2"/>
  <c r="G433" i="2"/>
  <c r="G454" i="2"/>
  <c r="G476" i="2"/>
  <c r="G497" i="2"/>
  <c r="N13" i="2"/>
  <c r="N18" i="2"/>
  <c r="M23" i="2"/>
  <c r="L43" i="2" a="1"/>
  <c r="M47" i="2"/>
  <c r="L52" i="2" a="1"/>
  <c r="N56" i="2"/>
  <c r="N65" i="2"/>
  <c r="L75" i="2" a="1"/>
  <c r="M79" i="2"/>
  <c r="L84" i="2" a="1"/>
  <c r="M88" i="2"/>
  <c r="N92" i="2"/>
  <c r="N96" i="2"/>
  <c r="N100" i="2"/>
  <c r="N104" i="2"/>
  <c r="N108" i="2"/>
  <c r="N112" i="2"/>
  <c r="N116" i="2"/>
  <c r="N120" i="2"/>
  <c r="C435" i="2"/>
  <c r="C459" i="2"/>
  <c r="B473" i="2" a="1"/>
  <c r="B484" i="2" a="1"/>
  <c r="B492" i="2" a="1"/>
  <c r="B500" i="2" a="1"/>
  <c r="B508" i="2" a="1"/>
  <c r="G34" i="2"/>
  <c r="G66" i="2"/>
  <c r="G98" i="2"/>
  <c r="G129" i="2"/>
  <c r="G158" i="2"/>
  <c r="G186" i="2"/>
  <c r="G212" i="2"/>
  <c r="G238" i="2"/>
  <c r="G261" i="2"/>
  <c r="G285" i="2"/>
  <c r="G306" i="2"/>
  <c r="G328" i="2"/>
  <c r="G349" i="2"/>
  <c r="G370" i="2"/>
  <c r="G392" i="2"/>
  <c r="G413" i="2"/>
  <c r="G434" i="2"/>
  <c r="G456" i="2"/>
  <c r="G477" i="2"/>
  <c r="G498" i="2"/>
  <c r="N8" i="2"/>
  <c r="L14" i="2" a="1"/>
  <c r="L19" i="2" a="1"/>
  <c r="N23" i="2"/>
  <c r="N28" i="2"/>
  <c r="N33" i="2"/>
  <c r="N38" i="2"/>
  <c r="N47" i="2"/>
  <c r="L57" i="2" a="1"/>
  <c r="M61" i="2"/>
  <c r="L66" i="2" a="1"/>
  <c r="N70" i="2"/>
  <c r="N79" i="2"/>
  <c r="C439" i="2"/>
  <c r="C460" i="2"/>
  <c r="D474" i="2"/>
  <c r="C484" i="2"/>
  <c r="C492" i="2"/>
  <c r="C500" i="2"/>
  <c r="C508" i="2"/>
  <c r="G36" i="2"/>
  <c r="G68" i="2"/>
  <c r="G100" i="2"/>
  <c r="G130" i="2"/>
  <c r="G160" i="2"/>
  <c r="G189" i="2"/>
  <c r="G213" i="2"/>
  <c r="G240" i="2"/>
  <c r="G262" i="2"/>
  <c r="G286" i="2"/>
  <c r="G308" i="2"/>
  <c r="G329" i="2"/>
  <c r="G350" i="2"/>
  <c r="G372" i="2"/>
  <c r="G393" i="2"/>
  <c r="G414" i="2"/>
  <c r="G436" i="2"/>
  <c r="G457" i="2"/>
  <c r="G478" i="2"/>
  <c r="G500" i="2"/>
  <c r="L9" i="2" a="1"/>
  <c r="L24" i="2" a="1"/>
  <c r="L29" i="2" a="1"/>
  <c r="L34" i="2" a="1"/>
  <c r="L39" i="2" a="1"/>
  <c r="M43" i="2"/>
  <c r="L48" i="2" a="1"/>
  <c r="N52" i="2"/>
  <c r="C440" i="2"/>
  <c r="B461" i="2" a="1"/>
  <c r="B475" i="2" a="1"/>
  <c r="D484" i="2"/>
  <c r="D492" i="2"/>
  <c r="D500" i="2"/>
  <c r="D508" i="2"/>
  <c r="G37" i="2"/>
  <c r="G69" i="2"/>
  <c r="G101" i="2"/>
  <c r="G132" i="2"/>
  <c r="G161" i="2"/>
  <c r="G190" i="2"/>
  <c r="G214" i="2"/>
  <c r="G241" i="2"/>
  <c r="G264" i="2"/>
  <c r="G288" i="2"/>
  <c r="G309" i="2"/>
  <c r="G330" i="2"/>
  <c r="G352" i="2"/>
  <c r="G373" i="2"/>
  <c r="G394" i="2"/>
  <c r="G416" i="2"/>
  <c r="G437" i="2"/>
  <c r="G458" i="2"/>
  <c r="G480" i="2"/>
  <c r="G501" i="2"/>
  <c r="N14" i="2"/>
  <c r="M19" i="2"/>
  <c r="N43" i="2"/>
  <c r="L53" i="2" a="1"/>
  <c r="M57" i="2"/>
  <c r="L62" i="2" a="1"/>
  <c r="N66" i="2"/>
  <c r="N75" i="2"/>
  <c r="L85" i="2" a="1"/>
  <c r="M93" i="2"/>
  <c r="M97" i="2"/>
  <c r="M101" i="2"/>
  <c r="M105" i="2"/>
  <c r="M109" i="2"/>
  <c r="C443" i="2"/>
  <c r="B463" i="2" a="1"/>
  <c r="C475" i="2"/>
  <c r="B485" i="2" a="1"/>
  <c r="B493" i="2" a="1"/>
  <c r="B501" i="2" a="1"/>
  <c r="G6" i="2"/>
  <c r="G38" i="2"/>
  <c r="G70" i="2"/>
  <c r="G102" i="2"/>
  <c r="C444" i="2"/>
  <c r="C463" i="2"/>
  <c r="B476" i="2" a="1"/>
  <c r="D486" i="2"/>
  <c r="D494" i="2"/>
  <c r="D502" i="2"/>
  <c r="G13" i="2"/>
  <c r="G45" i="2"/>
  <c r="G77" i="2"/>
  <c r="G109" i="2"/>
  <c r="G134" i="2"/>
  <c r="G164" i="2"/>
  <c r="G193" i="2"/>
  <c r="G218" i="2"/>
  <c r="G244" i="2"/>
  <c r="G266" i="2"/>
  <c r="G290" i="2"/>
  <c r="G312" i="2"/>
  <c r="G333" i="2"/>
  <c r="G354" i="2"/>
  <c r="G376" i="2"/>
  <c r="G397" i="2"/>
  <c r="G418" i="2"/>
  <c r="G440" i="2"/>
  <c r="G461" i="2"/>
  <c r="G482" i="2"/>
  <c r="G504" i="2"/>
  <c r="L10" i="2" a="1"/>
  <c r="L20" i="2" a="1"/>
  <c r="L25" i="2" a="1"/>
  <c r="L30" i="2" a="1"/>
  <c r="L35" i="2" a="1"/>
  <c r="N39" i="2"/>
  <c r="L49" i="2" a="1"/>
  <c r="M53" i="2"/>
  <c r="L58" i="2" a="1"/>
  <c r="N62" i="2"/>
  <c r="N71" i="2"/>
  <c r="L81" i="2" a="1"/>
  <c r="M85" i="2"/>
  <c r="N89" i="2"/>
  <c r="L94" i="2" a="1"/>
  <c r="L98" i="2" a="1"/>
  <c r="L102" i="2" a="1"/>
  <c r="L106" i="2" a="1"/>
  <c r="L110" i="2" a="1"/>
  <c r="L114" i="2" a="1"/>
  <c r="L118" i="2" a="1"/>
  <c r="L122" i="2" a="1"/>
  <c r="L126" i="2" a="1"/>
  <c r="L130" i="2" a="1"/>
  <c r="B447" i="2" a="1"/>
  <c r="C464" i="2"/>
  <c r="C476" i="2"/>
  <c r="B487" i="2" a="1"/>
  <c r="B495" i="2" a="1"/>
  <c r="B503" i="2" a="1"/>
  <c r="G14" i="2"/>
  <c r="G46" i="2"/>
  <c r="G78" i="2"/>
  <c r="G110" i="2"/>
  <c r="G138" i="2"/>
  <c r="G165" i="2"/>
  <c r="G194" i="2"/>
  <c r="G221" i="2"/>
  <c r="G245" i="2"/>
  <c r="G269" i="2"/>
  <c r="G292" i="2"/>
  <c r="G313" i="2"/>
  <c r="G334" i="2"/>
  <c r="G356" i="2"/>
  <c r="G377" i="2"/>
  <c r="G398" i="2"/>
  <c r="G420" i="2"/>
  <c r="G441" i="2"/>
  <c r="G462" i="2"/>
  <c r="G484" i="2"/>
  <c r="G505" i="2"/>
  <c r="M15" i="2"/>
  <c r="L40" i="2" a="1"/>
  <c r="N44" i="2"/>
  <c r="N53" i="2"/>
  <c r="L63" i="2" a="1"/>
  <c r="M67" i="2"/>
  <c r="L72" i="2" a="1"/>
  <c r="N76" i="2"/>
  <c r="N85" i="2"/>
  <c r="L90" i="2" a="1"/>
  <c r="C447" i="2"/>
  <c r="B465" i="2" a="1"/>
  <c r="B477" i="2" a="1"/>
  <c r="C487" i="2"/>
  <c r="C495" i="2"/>
  <c r="C503" i="2"/>
  <c r="G16" i="2"/>
  <c r="G48" i="2"/>
  <c r="G80" i="2"/>
  <c r="G112" i="2"/>
  <c r="G141" i="2"/>
  <c r="G166" i="2"/>
  <c r="G196" i="2"/>
  <c r="G222" i="2"/>
  <c r="G246" i="2"/>
  <c r="G270" i="2"/>
  <c r="G293" i="2"/>
  <c r="G314" i="2"/>
  <c r="G336" i="2"/>
  <c r="G357" i="2"/>
  <c r="G378" i="2"/>
  <c r="G400" i="2"/>
  <c r="G421" i="2"/>
  <c r="G442" i="2"/>
  <c r="G464" i="2"/>
  <c r="G485" i="2"/>
  <c r="G506" i="2"/>
  <c r="N10" i="2"/>
  <c r="N15" i="2"/>
  <c r="N20" i="2"/>
  <c r="N25" i="2"/>
  <c r="N30" i="2"/>
  <c r="M35" i="2"/>
  <c r="L45" i="2" a="1"/>
  <c r="M49" i="2"/>
  <c r="L54" i="2" a="1"/>
  <c r="N58" i="2"/>
  <c r="N67" i="2"/>
  <c r="C448" i="2"/>
  <c r="B467" i="2" a="1"/>
  <c r="D478" i="2"/>
  <c r="D487" i="2"/>
  <c r="D495" i="2"/>
  <c r="D503" i="2"/>
  <c r="G17" i="2"/>
  <c r="G49" i="2"/>
  <c r="G81" i="2"/>
  <c r="G113" i="2"/>
  <c r="G142" i="2"/>
  <c r="G170" i="2"/>
  <c r="G197" i="2"/>
  <c r="G224" i="2"/>
  <c r="G248" i="2"/>
  <c r="G272" i="2"/>
  <c r="G294" i="2"/>
  <c r="G316" i="2"/>
  <c r="G337" i="2"/>
  <c r="G358" i="2"/>
  <c r="G380" i="2"/>
  <c r="G401" i="2"/>
  <c r="G422" i="2"/>
  <c r="G444" i="2"/>
  <c r="G465" i="2"/>
  <c r="G486" i="2"/>
  <c r="G508" i="2"/>
  <c r="L11" i="2" a="1"/>
  <c r="L16" i="2" a="1"/>
  <c r="L21" i="2" a="1"/>
  <c r="L26" i="2" a="1"/>
  <c r="L31" i="2" a="1"/>
  <c r="N35" i="2"/>
  <c r="B451" i="2" a="1"/>
  <c r="C467" i="2"/>
  <c r="B479" i="2" a="1"/>
  <c r="B488" i="2" a="1"/>
  <c r="B496" i="2" a="1"/>
  <c r="B504" i="2" a="1"/>
  <c r="G18" i="2"/>
  <c r="G50" i="2"/>
  <c r="G82" i="2"/>
  <c r="G114" i="2"/>
  <c r="G144" i="2"/>
  <c r="G173" i="2"/>
  <c r="G198" i="2"/>
  <c r="G225" i="2"/>
  <c r="G249" i="2"/>
  <c r="G273" i="2"/>
  <c r="G296" i="2"/>
  <c r="G317" i="2"/>
  <c r="G338" i="2"/>
  <c r="G360" i="2"/>
  <c r="G381" i="2"/>
  <c r="G402" i="2"/>
  <c r="G424" i="2"/>
  <c r="G445" i="2"/>
  <c r="G466" i="2"/>
  <c r="G488" i="2"/>
  <c r="L6" i="2" a="1"/>
  <c r="L36" i="2" a="1"/>
  <c r="L41" i="2" a="1"/>
  <c r="M45" i="2"/>
  <c r="L50" i="2" a="1"/>
  <c r="N54" i="2"/>
  <c r="N63" i="2"/>
  <c r="L73" i="2" a="1"/>
  <c r="M77" i="2"/>
  <c r="L82" i="2" a="1"/>
  <c r="N86" i="2"/>
  <c r="L91" i="2" a="1"/>
  <c r="L95" i="2" a="1"/>
  <c r="L99" i="2" a="1"/>
  <c r="L103" i="2" a="1"/>
  <c r="L107" i="2" a="1"/>
  <c r="L111" i="2" a="1"/>
  <c r="L115" i="2" a="1"/>
  <c r="G133" i="2"/>
  <c r="G502" i="2"/>
  <c r="N57" i="2"/>
  <c r="L80" i="2" a="1"/>
  <c r="N93" i="2"/>
  <c r="M106" i="2"/>
  <c r="N117" i="2"/>
  <c r="N131" i="2"/>
  <c r="M137" i="2"/>
  <c r="L143" i="2" a="1"/>
  <c r="N154" i="2"/>
  <c r="N160" i="2"/>
  <c r="N165" i="2"/>
  <c r="L171" i="2" a="1"/>
  <c r="N176" i="2"/>
  <c r="N181" i="2"/>
  <c r="L187" i="2" a="1"/>
  <c r="M192" i="2"/>
  <c r="L202" i="2" a="1"/>
  <c r="L207" i="2" a="1"/>
  <c r="L212" i="2" a="1"/>
  <c r="L217" i="2" a="1"/>
  <c r="N221" i="2"/>
  <c r="N226" i="2"/>
  <c r="N231" i="2"/>
  <c r="N236" i="2"/>
  <c r="M241" i="2"/>
  <c r="M246" i="2"/>
  <c r="M251" i="2"/>
  <c r="M256" i="2"/>
  <c r="L266" i="2" a="1"/>
  <c r="L271" i="2" a="1"/>
  <c r="L276" i="2" a="1"/>
  <c r="L281" i="2" a="1"/>
  <c r="N285" i="2"/>
  <c r="N290" i="2"/>
  <c r="N295" i="2"/>
  <c r="N300" i="2"/>
  <c r="N304" i="2"/>
  <c r="G162" i="2"/>
  <c r="N9" i="2"/>
  <c r="L59" i="2" a="1"/>
  <c r="N80" i="2"/>
  <c r="M94" i="2"/>
  <c r="N106" i="2"/>
  <c r="M118" i="2"/>
  <c r="M125" i="2"/>
  <c r="M132" i="2"/>
  <c r="N137" i="2"/>
  <c r="N143" i="2"/>
  <c r="M149" i="2"/>
  <c r="L155" i="2" a="1"/>
  <c r="L161" i="2" a="1"/>
  <c r="L166" i="2" a="1"/>
  <c r="M171" i="2"/>
  <c r="L177" i="2" a="1"/>
  <c r="L182" i="2" a="1"/>
  <c r="M187" i="2"/>
  <c r="N192" i="2"/>
  <c r="M197" i="2"/>
  <c r="M202" i="2"/>
  <c r="M207" i="2"/>
  <c r="M212" i="2"/>
  <c r="L222" i="2" a="1"/>
  <c r="L227" i="2" a="1"/>
  <c r="L232" i="2" a="1"/>
  <c r="L237" i="2" a="1"/>
  <c r="N241" i="2"/>
  <c r="N246" i="2"/>
  <c r="G192" i="2"/>
  <c r="L15" i="2" a="1"/>
  <c r="N61" i="2"/>
  <c r="M81" i="2"/>
  <c r="N94" i="2"/>
  <c r="L109" i="2" a="1"/>
  <c r="N118" i="2"/>
  <c r="N125" i="2"/>
  <c r="N132" i="2"/>
  <c r="L138" i="2" a="1"/>
  <c r="M144" i="2"/>
  <c r="N149" i="2"/>
  <c r="N155" i="2"/>
  <c r="M166" i="2"/>
  <c r="N171" i="2"/>
  <c r="M182" i="2"/>
  <c r="N187" i="2"/>
  <c r="L193" i="2" a="1"/>
  <c r="N197" i="2"/>
  <c r="N202" i="2"/>
  <c r="N207" i="2"/>
  <c r="N212" i="2"/>
  <c r="M217" i="2"/>
  <c r="M222" i="2"/>
  <c r="M227" i="2"/>
  <c r="M232" i="2"/>
  <c r="L242" i="2" a="1"/>
  <c r="L247" i="2" a="1"/>
  <c r="L252" i="2" a="1"/>
  <c r="L257" i="2" a="1"/>
  <c r="N261" i="2"/>
  <c r="N266" i="2"/>
  <c r="N271" i="2"/>
  <c r="N276" i="2"/>
  <c r="M281" i="2"/>
  <c r="M286" i="2"/>
  <c r="M291" i="2"/>
  <c r="M296" i="2"/>
  <c r="Q7" i="2"/>
  <c r="Q23" i="2"/>
  <c r="G217" i="2"/>
  <c r="N19" i="2"/>
  <c r="N81" i="2"/>
  <c r="L97" i="2" a="1"/>
  <c r="L119" i="2" a="1"/>
  <c r="M126" i="2"/>
  <c r="L133" i="2" a="1"/>
  <c r="M138" i="2"/>
  <c r="N144" i="2"/>
  <c r="L150" i="2" a="1"/>
  <c r="M156" i="2"/>
  <c r="M161" i="2"/>
  <c r="N166" i="2"/>
  <c r="M172" i="2"/>
  <c r="M177" i="2"/>
  <c r="N182" i="2"/>
  <c r="M188" i="2"/>
  <c r="L198" i="2" a="1"/>
  <c r="L203" i="2" a="1"/>
  <c r="L208" i="2" a="1"/>
  <c r="L213" i="2" a="1"/>
  <c r="N217" i="2"/>
  <c r="N222" i="2"/>
  <c r="N227" i="2"/>
  <c r="N232" i="2"/>
  <c r="M237" i="2"/>
  <c r="M242" i="2"/>
  <c r="M247" i="2"/>
  <c r="M252" i="2"/>
  <c r="L262" i="2" a="1"/>
  <c r="L267" i="2" a="1"/>
  <c r="L272" i="2" a="1"/>
  <c r="L277" i="2" a="1"/>
  <c r="N281" i="2"/>
  <c r="N286" i="2"/>
  <c r="N291" i="2"/>
  <c r="G242" i="2"/>
  <c r="N24" i="2"/>
  <c r="M63" i="2"/>
  <c r="N109" i="2"/>
  <c r="M120" i="2"/>
  <c r="N126" i="2"/>
  <c r="N138" i="2"/>
  <c r="L145" i="2" a="1"/>
  <c r="M150" i="2"/>
  <c r="N156" i="2"/>
  <c r="N161" i="2"/>
  <c r="L167" i="2" a="1"/>
  <c r="N172" i="2"/>
  <c r="N177" i="2"/>
  <c r="L183" i="2" a="1"/>
  <c r="N188" i="2"/>
  <c r="M193" i="2"/>
  <c r="M198" i="2"/>
  <c r="M203" i="2"/>
  <c r="M208" i="2"/>
  <c r="L218" i="2" a="1"/>
  <c r="L223" i="2" a="1"/>
  <c r="L228" i="2" a="1"/>
  <c r="L233" i="2" a="1"/>
  <c r="N237" i="2"/>
  <c r="N242" i="2"/>
  <c r="N247" i="2"/>
  <c r="N252" i="2"/>
  <c r="M257" i="2"/>
  <c r="M262" i="2"/>
  <c r="G265" i="2"/>
  <c r="N29" i="2"/>
  <c r="N84" i="2"/>
  <c r="N97" i="2"/>
  <c r="M110" i="2"/>
  <c r="L121" i="2" a="1"/>
  <c r="L127" i="2" a="1"/>
  <c r="M133" i="2"/>
  <c r="L139" i="2" a="1"/>
  <c r="N150" i="2"/>
  <c r="L157" i="2" a="1"/>
  <c r="L162" i="2" a="1"/>
  <c r="M167" i="2"/>
  <c r="L173" i="2" a="1"/>
  <c r="L178" i="2" a="1"/>
  <c r="M183" i="2"/>
  <c r="L189" i="2" a="1"/>
  <c r="N193" i="2"/>
  <c r="N198" i="2"/>
  <c r="N203" i="2"/>
  <c r="N208" i="2"/>
  <c r="M213" i="2"/>
  <c r="M218" i="2"/>
  <c r="M223" i="2"/>
  <c r="M228" i="2"/>
  <c r="L238" i="2" a="1"/>
  <c r="L243" i="2" a="1"/>
  <c r="L248" i="2" a="1"/>
  <c r="L253" i="2" a="1"/>
  <c r="N257" i="2"/>
  <c r="N262" i="2"/>
  <c r="N267" i="2"/>
  <c r="N272" i="2"/>
  <c r="M277" i="2"/>
  <c r="M282" i="2"/>
  <c r="M287" i="2"/>
  <c r="M292" i="2"/>
  <c r="L302" i="2" a="1"/>
  <c r="L306" i="2" a="1"/>
  <c r="L310" i="2" a="1"/>
  <c r="L314" i="2" a="1"/>
  <c r="L318" i="2" a="1"/>
  <c r="L322" i="2" a="1"/>
  <c r="L326" i="2" a="1"/>
  <c r="L330" i="2" a="1"/>
  <c r="L334" i="2" a="1"/>
  <c r="L338" i="2" a="1"/>
  <c r="L342" i="2" a="1"/>
  <c r="G289" i="2"/>
  <c r="N34" i="2"/>
  <c r="L67" i="2" a="1"/>
  <c r="M98" i="2"/>
  <c r="N110" i="2"/>
  <c r="N127" i="2"/>
  <c r="N133" i="2"/>
  <c r="N139" i="2"/>
  <c r="M145" i="2"/>
  <c r="L151" i="2" a="1"/>
  <c r="M162" i="2"/>
  <c r="N167" i="2"/>
  <c r="M178" i="2"/>
  <c r="N183" i="2"/>
  <c r="L194" i="2" a="1"/>
  <c r="L199" i="2" a="1"/>
  <c r="L204" i="2" a="1"/>
  <c r="L209" i="2" a="1"/>
  <c r="N213" i="2"/>
  <c r="N218" i="2"/>
  <c r="N223" i="2"/>
  <c r="N228" i="2"/>
  <c r="M233" i="2"/>
  <c r="M238" i="2"/>
  <c r="M243" i="2"/>
  <c r="M248" i="2"/>
  <c r="L258" i="2" a="1"/>
  <c r="L263" i="2" a="1"/>
  <c r="L268" i="2" a="1"/>
  <c r="L273" i="2" a="1"/>
  <c r="N277" i="2"/>
  <c r="N282" i="2"/>
  <c r="N287" i="2"/>
  <c r="N292" i="2"/>
  <c r="M297" i="2"/>
  <c r="Q11" i="2"/>
  <c r="G310" i="2"/>
  <c r="M39" i="2"/>
  <c r="L68" i="2" a="1"/>
  <c r="L86" i="2" a="1"/>
  <c r="N98" i="2"/>
  <c r="L113" i="2" a="1"/>
  <c r="M121" i="2"/>
  <c r="M128" i="2"/>
  <c r="L134" i="2" a="1"/>
  <c r="M140" i="2"/>
  <c r="N145" i="2"/>
  <c r="N151" i="2"/>
  <c r="M157" i="2"/>
  <c r="N162" i="2"/>
  <c r="M168" i="2"/>
  <c r="M173" i="2"/>
  <c r="N178" i="2"/>
  <c r="M184" i="2"/>
  <c r="M189" i="2"/>
  <c r="M194" i="2"/>
  <c r="M199" i="2"/>
  <c r="M204" i="2"/>
  <c r="L214" i="2" a="1"/>
  <c r="L219" i="2" a="1"/>
  <c r="L224" i="2" a="1"/>
  <c r="L229" i="2" a="1"/>
  <c r="N233" i="2"/>
  <c r="N238" i="2"/>
  <c r="N243" i="2"/>
  <c r="N248" i="2"/>
  <c r="M253" i="2"/>
  <c r="M258" i="2"/>
  <c r="M263" i="2"/>
  <c r="M268" i="2"/>
  <c r="L278" i="2" a="1"/>
  <c r="L283" i="2" a="1"/>
  <c r="L288" i="2" a="1"/>
  <c r="L293" i="2" a="1"/>
  <c r="N297" i="2"/>
  <c r="M302" i="2"/>
  <c r="M306" i="2"/>
  <c r="M310" i="2"/>
  <c r="M314" i="2"/>
  <c r="M318" i="2"/>
  <c r="M322" i="2"/>
  <c r="G332" i="2"/>
  <c r="N40" i="2"/>
  <c r="L71" i="2" a="1"/>
  <c r="L101" i="2" a="1"/>
  <c r="N121" i="2"/>
  <c r="N128" i="2"/>
  <c r="M134" i="2"/>
  <c r="N140" i="2"/>
  <c r="L146" i="2" a="1"/>
  <c r="M152" i="2"/>
  <c r="N157" i="2"/>
  <c r="L163" i="2" a="1"/>
  <c r="N168" i="2"/>
  <c r="N173" i="2"/>
  <c r="L179" i="2" a="1"/>
  <c r="N184" i="2"/>
  <c r="N189" i="2"/>
  <c r="N194" i="2"/>
  <c r="N199" i="2"/>
  <c r="N204" i="2"/>
  <c r="M209" i="2"/>
  <c r="M214" i="2"/>
  <c r="M219" i="2"/>
  <c r="M224" i="2"/>
  <c r="L234" i="2" a="1"/>
  <c r="L239" i="2" a="1"/>
  <c r="L244" i="2" a="1"/>
  <c r="L249" i="2" a="1"/>
  <c r="N253" i="2"/>
  <c r="N258" i="2"/>
  <c r="N263" i="2"/>
  <c r="N268" i="2"/>
  <c r="M273" i="2"/>
  <c r="M278" i="2"/>
  <c r="M283" i="2"/>
  <c r="M288" i="2"/>
  <c r="L298" i="2" a="1"/>
  <c r="N302" i="2"/>
  <c r="N306" i="2"/>
  <c r="N310" i="2"/>
  <c r="N314" i="2"/>
  <c r="N318" i="2"/>
  <c r="N322" i="2"/>
  <c r="N326" i="2"/>
  <c r="N330" i="2"/>
  <c r="N334" i="2"/>
  <c r="G353" i="2"/>
  <c r="L44" i="2" a="1"/>
  <c r="M71" i="2"/>
  <c r="N88" i="2"/>
  <c r="M113" i="2"/>
  <c r="M122" i="2"/>
  <c r="L129" i="2" a="1"/>
  <c r="N134" i="2"/>
  <c r="L141" i="2" a="1"/>
  <c r="M146" i="2"/>
  <c r="N152" i="2"/>
  <c r="L158" i="2" a="1"/>
  <c r="M163" i="2"/>
  <c r="L169" i="2" a="1"/>
  <c r="L174" i="2" a="1"/>
  <c r="M179" i="2"/>
  <c r="L185" i="2" a="1"/>
  <c r="L190" i="2" a="1"/>
  <c r="L195" i="2" a="1"/>
  <c r="L200" i="2" a="1"/>
  <c r="L205" i="2" a="1"/>
  <c r="N209" i="2"/>
  <c r="N214" i="2"/>
  <c r="N219" i="2"/>
  <c r="N224" i="2"/>
  <c r="M229" i="2"/>
  <c r="M234" i="2"/>
  <c r="M239" i="2"/>
  <c r="M244" i="2"/>
  <c r="L254" i="2" a="1"/>
  <c r="L259" i="2" a="1"/>
  <c r="L264" i="2" a="1"/>
  <c r="L269" i="2" a="1"/>
  <c r="N273" i="2"/>
  <c r="N278" i="2"/>
  <c r="N283" i="2"/>
  <c r="G374" i="2"/>
  <c r="L89" i="2" a="1"/>
  <c r="N101" i="2"/>
  <c r="N113" i="2"/>
  <c r="N122" i="2"/>
  <c r="L135" i="2" a="1"/>
  <c r="N146" i="2"/>
  <c r="L153" i="2" a="1"/>
  <c r="M158" i="2"/>
  <c r="N163" i="2"/>
  <c r="M174" i="2"/>
  <c r="N179" i="2"/>
  <c r="M190" i="2"/>
  <c r="M195" i="2"/>
  <c r="M200" i="2"/>
  <c r="L210" i="2" a="1"/>
  <c r="L215" i="2" a="1"/>
  <c r="L220" i="2" a="1"/>
  <c r="L225" i="2" a="1"/>
  <c r="N229" i="2"/>
  <c r="N234" i="2"/>
  <c r="N239" i="2"/>
  <c r="N244" i="2"/>
  <c r="M249" i="2"/>
  <c r="M254" i="2"/>
  <c r="M259" i="2"/>
  <c r="M264" i="2"/>
  <c r="L274" i="2" a="1"/>
  <c r="L279" i="2" a="1"/>
  <c r="L284" i="2" a="1"/>
  <c r="L289" i="2" a="1"/>
  <c r="N293" i="2"/>
  <c r="N298" i="2"/>
  <c r="Q15" i="2"/>
  <c r="Q31" i="2"/>
  <c r="Q47" i="2"/>
  <c r="Q63" i="2"/>
  <c r="G396" i="2"/>
  <c r="N48" i="2"/>
  <c r="N72" i="2"/>
  <c r="M89" i="2"/>
  <c r="M102" i="2"/>
  <c r="M114" i="2"/>
  <c r="L123" i="2" a="1"/>
  <c r="M129" i="2"/>
  <c r="N135" i="2"/>
  <c r="M141" i="2"/>
  <c r="L147" i="2" a="1"/>
  <c r="N158" i="2"/>
  <c r="M164" i="2"/>
  <c r="M169" i="2"/>
  <c r="N174" i="2"/>
  <c r="M180" i="2"/>
  <c r="M185" i="2"/>
  <c r="N190" i="2"/>
  <c r="N195" i="2"/>
  <c r="N200" i="2"/>
  <c r="M205" i="2"/>
  <c r="M210" i="2"/>
  <c r="M215" i="2"/>
  <c r="M220" i="2"/>
  <c r="L230" i="2" a="1"/>
  <c r="L235" i="2" a="1"/>
  <c r="L240" i="2" a="1"/>
  <c r="L245" i="2" a="1"/>
  <c r="N249" i="2"/>
  <c r="N254" i="2"/>
  <c r="G417" i="2"/>
  <c r="N49" i="2"/>
  <c r="M75" i="2"/>
  <c r="N102" i="2"/>
  <c r="N114" i="2"/>
  <c r="N123" i="2"/>
  <c r="N129" i="2"/>
  <c r="M136" i="2"/>
  <c r="N141" i="2"/>
  <c r="N147" i="2"/>
  <c r="M153" i="2"/>
  <c r="L159" i="2" a="1"/>
  <c r="N164" i="2"/>
  <c r="N169" i="2"/>
  <c r="L175" i="2" a="1"/>
  <c r="N180" i="2"/>
  <c r="N185" i="2"/>
  <c r="L191" i="2" a="1"/>
  <c r="L196" i="2" a="1"/>
  <c r="L201" i="2" a="1"/>
  <c r="N205" i="2"/>
  <c r="N210" i="2"/>
  <c r="N215" i="2"/>
  <c r="N220" i="2"/>
  <c r="M225" i="2"/>
  <c r="M230" i="2"/>
  <c r="M235" i="2"/>
  <c r="M240" i="2"/>
  <c r="L250" i="2" a="1"/>
  <c r="L255" i="2" a="1"/>
  <c r="L260" i="2" a="1"/>
  <c r="L265" i="2" a="1"/>
  <c r="N269" i="2"/>
  <c r="N274" i="2"/>
  <c r="G438" i="2"/>
  <c r="L76" i="2" a="1"/>
  <c r="N90" i="2"/>
  <c r="L105" i="2" a="1"/>
  <c r="L117" i="2" a="1"/>
  <c r="M124" i="2"/>
  <c r="M130" i="2"/>
  <c r="N136" i="2"/>
  <c r="L142" i="2" a="1"/>
  <c r="M148" i="2"/>
  <c r="N153" i="2"/>
  <c r="M159" i="2"/>
  <c r="L165" i="2" a="1"/>
  <c r="L170" i="2" a="1"/>
  <c r="M175" i="2"/>
  <c r="L181" i="2" a="1"/>
  <c r="L186" i="2" a="1"/>
  <c r="M191" i="2"/>
  <c r="M196" i="2"/>
  <c r="L206" i="2" a="1"/>
  <c r="L211" i="2" a="1"/>
  <c r="L216" i="2" a="1"/>
  <c r="L221" i="2" a="1"/>
  <c r="N225" i="2"/>
  <c r="N230" i="2"/>
  <c r="N235" i="2"/>
  <c r="N240" i="2"/>
  <c r="M245" i="2"/>
  <c r="G460" i="2"/>
  <c r="L77" i="2" a="1"/>
  <c r="L93" i="2" a="1"/>
  <c r="N124" i="2"/>
  <c r="N130" i="2"/>
  <c r="L137" i="2" a="1"/>
  <c r="M142" i="2"/>
  <c r="N148" i="2"/>
  <c r="L154" i="2" a="1"/>
  <c r="N159" i="2"/>
  <c r="M170" i="2"/>
  <c r="N175" i="2"/>
  <c r="M186" i="2"/>
  <c r="N191" i="2"/>
  <c r="N196" i="2"/>
  <c r="M201" i="2"/>
  <c r="M206" i="2"/>
  <c r="M211" i="2"/>
  <c r="M216" i="2"/>
  <c r="L226" i="2" a="1"/>
  <c r="L231" i="2" a="1"/>
  <c r="L236" i="2" a="1"/>
  <c r="L241" i="2" a="1"/>
  <c r="N245" i="2"/>
  <c r="G481" i="2"/>
  <c r="N105" i="2"/>
  <c r="M117" i="2"/>
  <c r="L125" i="2" a="1"/>
  <c r="L131" i="2" a="1"/>
  <c r="N142" i="2"/>
  <c r="L149" i="2" a="1"/>
  <c r="M154" i="2"/>
  <c r="M160" i="2"/>
  <c r="M165" i="2"/>
  <c r="N170" i="2"/>
  <c r="M176" i="2"/>
  <c r="M181" i="2"/>
  <c r="N186" i="2"/>
  <c r="L192" i="2" a="1"/>
  <c r="L197" i="2" a="1"/>
  <c r="N201" i="2"/>
  <c r="N206" i="2"/>
  <c r="N211" i="2"/>
  <c r="N216" i="2"/>
  <c r="M221" i="2"/>
  <c r="M226" i="2"/>
  <c r="M231" i="2"/>
  <c r="M236" i="2"/>
  <c r="L246" i="2" a="1"/>
  <c r="L251" i="2" a="1"/>
  <c r="M250" i="2"/>
  <c r="M266" i="2"/>
  <c r="L280" i="2" a="1"/>
  <c r="L290" i="2" a="1"/>
  <c r="N299" i="2"/>
  <c r="M307" i="2"/>
  <c r="L313" i="2" a="1"/>
  <c r="L320" i="2" a="1"/>
  <c r="N325" i="2"/>
  <c r="L332" i="2" a="1"/>
  <c r="M337" i="2"/>
  <c r="L343" i="2" a="1"/>
  <c r="L348" i="2" a="1"/>
  <c r="N352" i="2"/>
  <c r="N357" i="2"/>
  <c r="N362" i="2"/>
  <c r="N367" i="2"/>
  <c r="M372" i="2"/>
  <c r="M377" i="2"/>
  <c r="M382" i="2"/>
  <c r="M387" i="2"/>
  <c r="L397" i="2" a="1"/>
  <c r="L402" i="2" a="1"/>
  <c r="L407" i="2" a="1"/>
  <c r="L412" i="2" a="1"/>
  <c r="N416" i="2"/>
  <c r="N421" i="2"/>
  <c r="N426" i="2"/>
  <c r="N431" i="2"/>
  <c r="M436" i="2"/>
  <c r="M441" i="2"/>
  <c r="M446" i="2"/>
  <c r="M451" i="2"/>
  <c r="L461" i="2" a="1"/>
  <c r="L466" i="2" a="1"/>
  <c r="L471" i="2" a="1"/>
  <c r="L476" i="2" a="1"/>
  <c r="N480" i="2"/>
  <c r="N485" i="2"/>
  <c r="N490" i="2"/>
  <c r="N495" i="2"/>
  <c r="M500" i="2"/>
  <c r="M505" i="2"/>
  <c r="Q12" i="2"/>
  <c r="Q30" i="2"/>
  <c r="Q48" i="2"/>
  <c r="Q65" i="2"/>
  <c r="Q81" i="2"/>
  <c r="Q97" i="2"/>
  <c r="Q113" i="2"/>
  <c r="Q129" i="2"/>
  <c r="Q145" i="2"/>
  <c r="Q161" i="2"/>
  <c r="Q177" i="2"/>
  <c r="Q193" i="2"/>
  <c r="Q209" i="2"/>
  <c r="Q225" i="2"/>
  <c r="Q241" i="2"/>
  <c r="Q257" i="2"/>
  <c r="Q273" i="2"/>
  <c r="Q289" i="2"/>
  <c r="Q305" i="2"/>
  <c r="Q321" i="2"/>
  <c r="Q337" i="2"/>
  <c r="Q353" i="2"/>
  <c r="Q369" i="2"/>
  <c r="Q385" i="2"/>
  <c r="Q401" i="2"/>
  <c r="N250" i="2"/>
  <c r="M267" i="2"/>
  <c r="M280" i="2"/>
  <c r="M290" i="2"/>
  <c r="L300" i="2" a="1"/>
  <c r="N307" i="2"/>
  <c r="M313" i="2"/>
  <c r="M326" i="2"/>
  <c r="N337" i="2"/>
  <c r="M343" i="2"/>
  <c r="L353" i="2" a="1"/>
  <c r="L358" i="2" a="1"/>
  <c r="L363" i="2" a="1"/>
  <c r="L368" i="2" a="1"/>
  <c r="N372" i="2"/>
  <c r="N377" i="2"/>
  <c r="N382" i="2"/>
  <c r="N387" i="2"/>
  <c r="M392" i="2"/>
  <c r="M397" i="2"/>
  <c r="M402" i="2"/>
  <c r="M407" i="2"/>
  <c r="L417" i="2" a="1"/>
  <c r="L422" i="2" a="1"/>
  <c r="L427" i="2" a="1"/>
  <c r="L432" i="2" a="1"/>
  <c r="N436" i="2"/>
  <c r="N441" i="2"/>
  <c r="N446" i="2"/>
  <c r="N451" i="2"/>
  <c r="M456" i="2"/>
  <c r="M461" i="2"/>
  <c r="M466" i="2"/>
  <c r="M471" i="2"/>
  <c r="L481" i="2" a="1"/>
  <c r="L486" i="2" a="1"/>
  <c r="L491" i="2" a="1"/>
  <c r="L496" i="2" a="1"/>
  <c r="N500" i="2"/>
  <c r="N505" i="2"/>
  <c r="Q13" i="2"/>
  <c r="Q32" i="2"/>
  <c r="Q49" i="2"/>
  <c r="Q66" i="2"/>
  <c r="Q82" i="2"/>
  <c r="Q98" i="2"/>
  <c r="Q114" i="2"/>
  <c r="Q130" i="2"/>
  <c r="Q146" i="2"/>
  <c r="Q162" i="2"/>
  <c r="Q178" i="2"/>
  <c r="Q194" i="2"/>
  <c r="Q210" i="2"/>
  <c r="Q226" i="2"/>
  <c r="Q242" i="2"/>
  <c r="Q258" i="2"/>
  <c r="Q274" i="2"/>
  <c r="Q290" i="2"/>
  <c r="Q306" i="2"/>
  <c r="Q322" i="2"/>
  <c r="Q338" i="2"/>
  <c r="Q354" i="2"/>
  <c r="Q370" i="2"/>
  <c r="Q386" i="2"/>
  <c r="Q402" i="2"/>
  <c r="Q418" i="2"/>
  <c r="Q434" i="2"/>
  <c r="Q450" i="2"/>
  <c r="Q466" i="2"/>
  <c r="Q482" i="2"/>
  <c r="Q498" i="2"/>
  <c r="N251" i="2"/>
  <c r="M269" i="2"/>
  <c r="N280" i="2"/>
  <c r="L291" i="2" a="1"/>
  <c r="M300" i="2"/>
  <c r="L308" i="2" a="1"/>
  <c r="N313" i="2"/>
  <c r="M320" i="2"/>
  <c r="L327" i="2" a="1"/>
  <c r="M332" i="2"/>
  <c r="M338" i="2"/>
  <c r="N343" i="2"/>
  <c r="M348" i="2"/>
  <c r="M353" i="2"/>
  <c r="M358" i="2"/>
  <c r="M363" i="2"/>
  <c r="L373" i="2" a="1"/>
  <c r="L378" i="2" a="1"/>
  <c r="L383" i="2" a="1"/>
  <c r="L388" i="2" a="1"/>
  <c r="N392" i="2"/>
  <c r="N397" i="2"/>
  <c r="N402" i="2"/>
  <c r="N407" i="2"/>
  <c r="M412" i="2"/>
  <c r="M417" i="2"/>
  <c r="M422" i="2"/>
  <c r="M427" i="2"/>
  <c r="L437" i="2" a="1"/>
  <c r="L442" i="2" a="1"/>
  <c r="L447" i="2" a="1"/>
  <c r="L452" i="2" a="1"/>
  <c r="N456" i="2"/>
  <c r="N461" i="2"/>
  <c r="N466" i="2"/>
  <c r="N471" i="2"/>
  <c r="M476" i="2"/>
  <c r="M481" i="2"/>
  <c r="M486" i="2"/>
  <c r="M491" i="2"/>
  <c r="L501" i="2" a="1"/>
  <c r="L506" i="2" a="1"/>
  <c r="Q14" i="2"/>
  <c r="Q33" i="2"/>
  <c r="Q50" i="2"/>
  <c r="Q67" i="2"/>
  <c r="Q83" i="2"/>
  <c r="Q99" i="2"/>
  <c r="Q115" i="2"/>
  <c r="Q131" i="2"/>
  <c r="Q147" i="2"/>
  <c r="Q163" i="2"/>
  <c r="Q179" i="2"/>
  <c r="Q195" i="2"/>
  <c r="Q211" i="2"/>
  <c r="Q227" i="2"/>
  <c r="Q243" i="2"/>
  <c r="Q259" i="2"/>
  <c r="Q275" i="2"/>
  <c r="Q291" i="2"/>
  <c r="Q307" i="2"/>
  <c r="Q323" i="2"/>
  <c r="Q339" i="2"/>
  <c r="Q355" i="2"/>
  <c r="Q371" i="2"/>
  <c r="Q387" i="2"/>
  <c r="Q403" i="2"/>
  <c r="Q419" i="2"/>
  <c r="Q435" i="2"/>
  <c r="Q451" i="2"/>
  <c r="Q467" i="2"/>
  <c r="Q483" i="2"/>
  <c r="Q499" i="2"/>
  <c r="W7" i="2"/>
  <c r="W11" i="2"/>
  <c r="W15" i="2"/>
  <c r="W19" i="2"/>
  <c r="W23" i="2"/>
  <c r="W27" i="2"/>
  <c r="W31" i="2"/>
  <c r="W35" i="2"/>
  <c r="W39" i="2"/>
  <c r="W43" i="2"/>
  <c r="W47" i="2"/>
  <c r="W51" i="2"/>
  <c r="W55" i="2"/>
  <c r="W59" i="2"/>
  <c r="W63" i="2"/>
  <c r="W67" i="2"/>
  <c r="W71" i="2"/>
  <c r="W75" i="2"/>
  <c r="W79" i="2"/>
  <c r="W83" i="2"/>
  <c r="W87" i="2"/>
  <c r="M255" i="2"/>
  <c r="L270" i="2" a="1"/>
  <c r="L292" i="2" a="1"/>
  <c r="L301" i="2" a="1"/>
  <c r="L315" i="2" a="1"/>
  <c r="N320" i="2"/>
  <c r="M327" i="2"/>
  <c r="N332" i="2"/>
  <c r="N338" i="2"/>
  <c r="L344" i="2" a="1"/>
  <c r="N348" i="2"/>
  <c r="N353" i="2"/>
  <c r="N358" i="2"/>
  <c r="N363" i="2"/>
  <c r="M368" i="2"/>
  <c r="M373" i="2"/>
  <c r="M378" i="2"/>
  <c r="M383" i="2"/>
  <c r="L393" i="2" a="1"/>
  <c r="L398" i="2" a="1"/>
  <c r="L403" i="2" a="1"/>
  <c r="L408" i="2" a="1"/>
  <c r="N412" i="2"/>
  <c r="N417" i="2"/>
  <c r="N422" i="2"/>
  <c r="N427" i="2"/>
  <c r="M432" i="2"/>
  <c r="M437" i="2"/>
  <c r="M442" i="2"/>
  <c r="M447" i="2"/>
  <c r="L457" i="2" a="1"/>
  <c r="L462" i="2" a="1"/>
  <c r="L467" i="2" a="1"/>
  <c r="L472" i="2" a="1"/>
  <c r="N476" i="2"/>
  <c r="N481" i="2"/>
  <c r="N486" i="2"/>
  <c r="N491" i="2"/>
  <c r="M496" i="2"/>
  <c r="M501" i="2"/>
  <c r="M506" i="2"/>
  <c r="Q16" i="2"/>
  <c r="Q34" i="2"/>
  <c r="Q51" i="2"/>
  <c r="Q68" i="2"/>
  <c r="Q84" i="2"/>
  <c r="Q100" i="2"/>
  <c r="Q116" i="2"/>
  <c r="Q132" i="2"/>
  <c r="Q148" i="2"/>
  <c r="Q164" i="2"/>
  <c r="Q180" i="2"/>
  <c r="Q196" i="2"/>
  <c r="Q212" i="2"/>
  <c r="Q228" i="2"/>
  <c r="Q244" i="2"/>
  <c r="Q260" i="2"/>
  <c r="Q276" i="2"/>
  <c r="Q292" i="2"/>
  <c r="Q308" i="2"/>
  <c r="Q324" i="2"/>
  <c r="Q340" i="2"/>
  <c r="Q356" i="2"/>
  <c r="Q372" i="2"/>
  <c r="Q388" i="2"/>
  <c r="Q404" i="2"/>
  <c r="Q420" i="2"/>
  <c r="Q436" i="2"/>
  <c r="Q452" i="2"/>
  <c r="N255" i="2"/>
  <c r="M270" i="2"/>
  <c r="L282" i="2" a="1"/>
  <c r="M293" i="2"/>
  <c r="M301" i="2"/>
  <c r="M308" i="2"/>
  <c r="M315" i="2"/>
  <c r="L321" i="2" a="1"/>
  <c r="N327" i="2"/>
  <c r="L333" i="2" a="1"/>
  <c r="L339" i="2" a="1"/>
  <c r="L349" i="2" a="1"/>
  <c r="L354" i="2" a="1"/>
  <c r="L359" i="2" a="1"/>
  <c r="L364" i="2" a="1"/>
  <c r="N368" i="2"/>
  <c r="N373" i="2"/>
  <c r="N378" i="2"/>
  <c r="N383" i="2"/>
  <c r="M388" i="2"/>
  <c r="M393" i="2"/>
  <c r="M398" i="2"/>
  <c r="M403" i="2"/>
  <c r="L413" i="2" a="1"/>
  <c r="L418" i="2" a="1"/>
  <c r="L423" i="2" a="1"/>
  <c r="L428" i="2" a="1"/>
  <c r="N432" i="2"/>
  <c r="N437" i="2"/>
  <c r="N442" i="2"/>
  <c r="N447" i="2"/>
  <c r="M452" i="2"/>
  <c r="M457" i="2"/>
  <c r="M462" i="2"/>
  <c r="M467" i="2"/>
  <c r="L477" i="2" a="1"/>
  <c r="L482" i="2" a="1"/>
  <c r="L487" i="2" a="1"/>
  <c r="L492" i="2" a="1"/>
  <c r="N496" i="2"/>
  <c r="N501" i="2"/>
  <c r="N506" i="2"/>
  <c r="Q17" i="2"/>
  <c r="Q35" i="2"/>
  <c r="Q52" i="2"/>
  <c r="Q69" i="2"/>
  <c r="Q85" i="2"/>
  <c r="Q101" i="2"/>
  <c r="Q117" i="2"/>
  <c r="Q133" i="2"/>
  <c r="Q149" i="2"/>
  <c r="Q165" i="2"/>
  <c r="Q181" i="2"/>
  <c r="Q197" i="2"/>
  <c r="Q213" i="2"/>
  <c r="Q229" i="2"/>
  <c r="Q245" i="2"/>
  <c r="Q261" i="2"/>
  <c r="Q277" i="2"/>
  <c r="Q293" i="2"/>
  <c r="Q309" i="2"/>
  <c r="Q325" i="2"/>
  <c r="L256" i="2" a="1"/>
  <c r="N270" i="2"/>
  <c r="M284" i="2"/>
  <c r="L294" i="2" a="1"/>
  <c r="N301" i="2"/>
  <c r="N308" i="2"/>
  <c r="N315" i="2"/>
  <c r="M321" i="2"/>
  <c r="L328" i="2" a="1"/>
  <c r="M333" i="2"/>
  <c r="M339" i="2"/>
  <c r="M344" i="2"/>
  <c r="M349" i="2"/>
  <c r="M354" i="2"/>
  <c r="M359" i="2"/>
  <c r="L369" i="2" a="1"/>
  <c r="L374" i="2" a="1"/>
  <c r="L379" i="2" a="1"/>
  <c r="L384" i="2" a="1"/>
  <c r="N388" i="2"/>
  <c r="N393" i="2"/>
  <c r="N398" i="2"/>
  <c r="N403" i="2"/>
  <c r="M408" i="2"/>
  <c r="M413" i="2"/>
  <c r="M418" i="2"/>
  <c r="M423" i="2"/>
  <c r="L433" i="2" a="1"/>
  <c r="L438" i="2" a="1"/>
  <c r="L443" i="2" a="1"/>
  <c r="L448" i="2" a="1"/>
  <c r="N452" i="2"/>
  <c r="N457" i="2"/>
  <c r="N462" i="2"/>
  <c r="N467" i="2"/>
  <c r="M472" i="2"/>
  <c r="M477" i="2"/>
  <c r="M482" i="2"/>
  <c r="M487" i="2"/>
  <c r="L497" i="2" a="1"/>
  <c r="L502" i="2" a="1"/>
  <c r="L507" i="2" a="1"/>
  <c r="Q18" i="2"/>
  <c r="Q36" i="2"/>
  <c r="Q53" i="2"/>
  <c r="Q70" i="2"/>
  <c r="Q86" i="2"/>
  <c r="Q102" i="2"/>
  <c r="Q118" i="2"/>
  <c r="Q134" i="2"/>
  <c r="Q150" i="2"/>
  <c r="Q166" i="2"/>
  <c r="Q182" i="2"/>
  <c r="Q198" i="2"/>
  <c r="Q214" i="2"/>
  <c r="Q230" i="2"/>
  <c r="Q246" i="2"/>
  <c r="Q262" i="2"/>
  <c r="Q278" i="2"/>
  <c r="Q294" i="2"/>
  <c r="Q310" i="2"/>
  <c r="Q326" i="2"/>
  <c r="Q342" i="2"/>
  <c r="Q358" i="2"/>
  <c r="Q374" i="2"/>
  <c r="Q390" i="2"/>
  <c r="N256" i="2"/>
  <c r="M271" i="2"/>
  <c r="N284" i="2"/>
  <c r="M294" i="2"/>
  <c r="L303" i="2" a="1"/>
  <c r="L309" i="2" a="1"/>
  <c r="L316" i="2" a="1"/>
  <c r="N321" i="2"/>
  <c r="N333" i="2"/>
  <c r="N339" i="2"/>
  <c r="N344" i="2"/>
  <c r="N349" i="2"/>
  <c r="N354" i="2"/>
  <c r="N359" i="2"/>
  <c r="M364" i="2"/>
  <c r="M369" i="2"/>
  <c r="M374" i="2"/>
  <c r="M379" i="2"/>
  <c r="L389" i="2" a="1"/>
  <c r="L394" i="2" a="1"/>
  <c r="L399" i="2" a="1"/>
  <c r="L404" i="2" a="1"/>
  <c r="N408" i="2"/>
  <c r="N413" i="2"/>
  <c r="N418" i="2"/>
  <c r="N423" i="2"/>
  <c r="M428" i="2"/>
  <c r="M433" i="2"/>
  <c r="M438" i="2"/>
  <c r="M443" i="2"/>
  <c r="L453" i="2" a="1"/>
  <c r="L458" i="2" a="1"/>
  <c r="L463" i="2" a="1"/>
  <c r="L468" i="2" a="1"/>
  <c r="N472" i="2"/>
  <c r="N477" i="2"/>
  <c r="N482" i="2"/>
  <c r="N487" i="2"/>
  <c r="M492" i="2"/>
  <c r="M497" i="2"/>
  <c r="M502" i="2"/>
  <c r="M507" i="2"/>
  <c r="Q19" i="2"/>
  <c r="Q37" i="2"/>
  <c r="Q54" i="2"/>
  <c r="Q71" i="2"/>
  <c r="Q87" i="2"/>
  <c r="Q103" i="2"/>
  <c r="Q119" i="2"/>
  <c r="Q135" i="2"/>
  <c r="Q151" i="2"/>
  <c r="Q167" i="2"/>
  <c r="Q183" i="2"/>
  <c r="Q199" i="2"/>
  <c r="Q215" i="2"/>
  <c r="Q231" i="2"/>
  <c r="Q247" i="2"/>
  <c r="Q263" i="2"/>
  <c r="Q279" i="2"/>
  <c r="Q295" i="2"/>
  <c r="Q311" i="2"/>
  <c r="Q327" i="2"/>
  <c r="Q343" i="2"/>
  <c r="Q359" i="2"/>
  <c r="Q375" i="2"/>
  <c r="Q391" i="2"/>
  <c r="Q407" i="2"/>
  <c r="Q423" i="2"/>
  <c r="Q439" i="2"/>
  <c r="Q455" i="2"/>
  <c r="N259" i="2"/>
  <c r="M272" i="2"/>
  <c r="L285" i="2" a="1"/>
  <c r="N294" i="2"/>
  <c r="M303" i="2"/>
  <c r="M309" i="2"/>
  <c r="L323" i="2" a="1"/>
  <c r="M328" i="2"/>
  <c r="M334" i="2"/>
  <c r="L340" i="2" a="1"/>
  <c r="L345" i="2" a="1"/>
  <c r="L350" i="2" a="1"/>
  <c r="L355" i="2" a="1"/>
  <c r="L360" i="2" a="1"/>
  <c r="N364" i="2"/>
  <c r="N369" i="2"/>
  <c r="N374" i="2"/>
  <c r="N379" i="2"/>
  <c r="M384" i="2"/>
  <c r="M389" i="2"/>
  <c r="M394" i="2"/>
  <c r="M399" i="2"/>
  <c r="L409" i="2" a="1"/>
  <c r="L414" i="2" a="1"/>
  <c r="L419" i="2" a="1"/>
  <c r="L424" i="2" a="1"/>
  <c r="N428" i="2"/>
  <c r="N433" i="2"/>
  <c r="N438" i="2"/>
  <c r="N443" i="2"/>
  <c r="M448" i="2"/>
  <c r="M453" i="2"/>
  <c r="M458" i="2"/>
  <c r="M463" i="2"/>
  <c r="L473" i="2" a="1"/>
  <c r="L478" i="2" a="1"/>
  <c r="L483" i="2" a="1"/>
  <c r="L488" i="2" a="1"/>
  <c r="N492" i="2"/>
  <c r="N497" i="2"/>
  <c r="N502" i="2"/>
  <c r="N507" i="2"/>
  <c r="Q20" i="2"/>
  <c r="Q38" i="2"/>
  <c r="Q55" i="2"/>
  <c r="Q72" i="2"/>
  <c r="Q88" i="2"/>
  <c r="Q104" i="2"/>
  <c r="Q120" i="2"/>
  <c r="Q136" i="2"/>
  <c r="Q152" i="2"/>
  <c r="Q168" i="2"/>
  <c r="Q184" i="2"/>
  <c r="Q200" i="2"/>
  <c r="Q216" i="2"/>
  <c r="Q232" i="2"/>
  <c r="Q248" i="2"/>
  <c r="Q264" i="2"/>
  <c r="Q280" i="2"/>
  <c r="Q296" i="2"/>
  <c r="M260" i="2"/>
  <c r="M274" i="2"/>
  <c r="L295" i="2" a="1"/>
  <c r="N303" i="2"/>
  <c r="N309" i="2"/>
  <c r="M316" i="2"/>
  <c r="M323" i="2"/>
  <c r="N328" i="2"/>
  <c r="L335" i="2" a="1"/>
  <c r="M345" i="2"/>
  <c r="M350" i="2"/>
  <c r="M355" i="2"/>
  <c r="L365" i="2" a="1"/>
  <c r="L370" i="2" a="1"/>
  <c r="L375" i="2" a="1"/>
  <c r="L380" i="2" a="1"/>
  <c r="N384" i="2"/>
  <c r="N389" i="2"/>
  <c r="N394" i="2"/>
  <c r="N399" i="2"/>
  <c r="M404" i="2"/>
  <c r="M409" i="2"/>
  <c r="M414" i="2"/>
  <c r="M419" i="2"/>
  <c r="L429" i="2" a="1"/>
  <c r="L434" i="2" a="1"/>
  <c r="L439" i="2" a="1"/>
  <c r="L444" i="2" a="1"/>
  <c r="N448" i="2"/>
  <c r="N453" i="2"/>
  <c r="N458" i="2"/>
  <c r="N463" i="2"/>
  <c r="M468" i="2"/>
  <c r="M473" i="2"/>
  <c r="M478" i="2"/>
  <c r="M483" i="2"/>
  <c r="L493" i="2" a="1"/>
  <c r="L498" i="2" a="1"/>
  <c r="L503" i="2" a="1"/>
  <c r="L508" i="2" a="1"/>
  <c r="Q21" i="2"/>
  <c r="Q39" i="2"/>
  <c r="Q56" i="2"/>
  <c r="Q73" i="2"/>
  <c r="Q89" i="2"/>
  <c r="Q105" i="2"/>
  <c r="Q121" i="2"/>
  <c r="Q137" i="2"/>
  <c r="Q153" i="2"/>
  <c r="Q169" i="2"/>
  <c r="Q185" i="2"/>
  <c r="Q201" i="2"/>
  <c r="Q217" i="2"/>
  <c r="Q233" i="2"/>
  <c r="Q249" i="2"/>
  <c r="Q265" i="2"/>
  <c r="N260" i="2"/>
  <c r="L275" i="2" a="1"/>
  <c r="M285" i="2"/>
  <c r="M295" i="2"/>
  <c r="L304" i="2" a="1"/>
  <c r="L311" i="2" a="1"/>
  <c r="N316" i="2"/>
  <c r="N323" i="2"/>
  <c r="L329" i="2" a="1"/>
  <c r="M335" i="2"/>
  <c r="M340" i="2"/>
  <c r="N345" i="2"/>
  <c r="N350" i="2"/>
  <c r="N355" i="2"/>
  <c r="M360" i="2"/>
  <c r="M365" i="2"/>
  <c r="M370" i="2"/>
  <c r="M375" i="2"/>
  <c r="L385" i="2" a="1"/>
  <c r="L390" i="2" a="1"/>
  <c r="L395" i="2" a="1"/>
  <c r="L400" i="2" a="1"/>
  <c r="N404" i="2"/>
  <c r="N409" i="2"/>
  <c r="N414" i="2"/>
  <c r="N419" i="2"/>
  <c r="M424" i="2"/>
  <c r="M429" i="2"/>
  <c r="M434" i="2"/>
  <c r="M439" i="2"/>
  <c r="L449" i="2" a="1"/>
  <c r="L454" i="2" a="1"/>
  <c r="L459" i="2" a="1"/>
  <c r="L464" i="2" a="1"/>
  <c r="L261" i="2" a="1"/>
  <c r="M275" i="2"/>
  <c r="L286" i="2" a="1"/>
  <c r="L296" i="2" a="1"/>
  <c r="M311" i="2"/>
  <c r="L317" i="2" a="1"/>
  <c r="L324" i="2" a="1"/>
  <c r="M329" i="2"/>
  <c r="N335" i="2"/>
  <c r="N340" i="2"/>
  <c r="L346" i="2" a="1"/>
  <c r="L351" i="2" a="1"/>
  <c r="L356" i="2" a="1"/>
  <c r="N360" i="2"/>
  <c r="N365" i="2"/>
  <c r="N370" i="2"/>
  <c r="N375" i="2"/>
  <c r="M380" i="2"/>
  <c r="M385" i="2"/>
  <c r="M390" i="2"/>
  <c r="M395" i="2"/>
  <c r="L405" i="2" a="1"/>
  <c r="L410" i="2" a="1"/>
  <c r="L415" i="2" a="1"/>
  <c r="L420" i="2" a="1"/>
  <c r="N424" i="2"/>
  <c r="N429" i="2"/>
  <c r="N434" i="2"/>
  <c r="N439" i="2"/>
  <c r="M444" i="2"/>
  <c r="M449" i="2"/>
  <c r="M454" i="2"/>
  <c r="M459" i="2"/>
  <c r="L469" i="2" a="1"/>
  <c r="L474" i="2" a="1"/>
  <c r="L479" i="2" a="1"/>
  <c r="L484" i="2" a="1"/>
  <c r="N488" i="2"/>
  <c r="N493" i="2"/>
  <c r="N498" i="2"/>
  <c r="N503" i="2"/>
  <c r="M508" i="2"/>
  <c r="Q24" i="2"/>
  <c r="Q41" i="2"/>
  <c r="Q58" i="2"/>
  <c r="Q75" i="2"/>
  <c r="Q91" i="2"/>
  <c r="Q107" i="2"/>
  <c r="Q123" i="2"/>
  <c r="Q139" i="2"/>
  <c r="Q155" i="2"/>
  <c r="Q171" i="2"/>
  <c r="Q187" i="2"/>
  <c r="Q203" i="2"/>
  <c r="Q219" i="2"/>
  <c r="Q235" i="2"/>
  <c r="Q251" i="2"/>
  <c r="Q267" i="2"/>
  <c r="Q283" i="2"/>
  <c r="Q299" i="2"/>
  <c r="Q315" i="2"/>
  <c r="Q331" i="2"/>
  <c r="Q347" i="2"/>
  <c r="Q363" i="2"/>
  <c r="Q379" i="2"/>
  <c r="Q395" i="2"/>
  <c r="Q411" i="2"/>
  <c r="Q427" i="2"/>
  <c r="Q443" i="2"/>
  <c r="Q459" i="2"/>
  <c r="Q475" i="2"/>
  <c r="Q491" i="2"/>
  <c r="Q507" i="2"/>
  <c r="W9" i="2"/>
  <c r="W13" i="2"/>
  <c r="W17" i="2"/>
  <c r="W21" i="2"/>
  <c r="W25" i="2"/>
  <c r="W29" i="2"/>
  <c r="W33" i="2"/>
  <c r="W37" i="2"/>
  <c r="W41" i="2"/>
  <c r="W45" i="2"/>
  <c r="W49" i="2"/>
  <c r="W53" i="2"/>
  <c r="W57" i="2"/>
  <c r="W61" i="2"/>
  <c r="M261" i="2"/>
  <c r="N275" i="2"/>
  <c r="L287" i="2" a="1"/>
  <c r="N296" i="2"/>
  <c r="M304" i="2"/>
  <c r="N311" i="2"/>
  <c r="M317" i="2"/>
  <c r="N329" i="2"/>
  <c r="L336" i="2" a="1"/>
  <c r="L341" i="2" a="1"/>
  <c r="M346" i="2"/>
  <c r="M351" i="2"/>
  <c r="L361" i="2" a="1"/>
  <c r="L366" i="2" a="1"/>
  <c r="L371" i="2" a="1"/>
  <c r="L376" i="2" a="1"/>
  <c r="N380" i="2"/>
  <c r="N385" i="2"/>
  <c r="N390" i="2"/>
  <c r="N395" i="2"/>
  <c r="M400" i="2"/>
  <c r="M405" i="2"/>
  <c r="M410" i="2"/>
  <c r="M415" i="2"/>
  <c r="L425" i="2" a="1"/>
  <c r="L430" i="2" a="1"/>
  <c r="L435" i="2" a="1"/>
  <c r="L440" i="2" a="1"/>
  <c r="N444" i="2"/>
  <c r="N449" i="2"/>
  <c r="N454" i="2"/>
  <c r="N459" i="2"/>
  <c r="M464" i="2"/>
  <c r="M469" i="2"/>
  <c r="M474" i="2"/>
  <c r="M479" i="2"/>
  <c r="L489" i="2" a="1"/>
  <c r="L494" i="2" a="1"/>
  <c r="L499" i="2" a="1"/>
  <c r="L504" i="2" a="1"/>
  <c r="N508" i="2"/>
  <c r="Q25" i="2"/>
  <c r="Q42" i="2"/>
  <c r="Q59" i="2"/>
  <c r="Q76" i="2"/>
  <c r="Q92" i="2"/>
  <c r="Q108" i="2"/>
  <c r="Q124" i="2"/>
  <c r="Q140" i="2"/>
  <c r="Q156" i="2"/>
  <c r="Q172" i="2"/>
  <c r="Q188" i="2"/>
  <c r="Q204" i="2"/>
  <c r="Q220" i="2"/>
  <c r="Q236" i="2"/>
  <c r="Q252" i="2"/>
  <c r="Q268" i="2"/>
  <c r="Q284" i="2"/>
  <c r="Q300" i="2"/>
  <c r="Q316" i="2"/>
  <c r="Q332" i="2"/>
  <c r="Q348" i="2"/>
  <c r="Q364" i="2"/>
  <c r="Q380" i="2"/>
  <c r="Q396" i="2"/>
  <c r="Q412" i="2"/>
  <c r="Q428" i="2"/>
  <c r="Q444" i="2"/>
  <c r="Q460" i="2"/>
  <c r="Q476" i="2"/>
  <c r="Q492" i="2"/>
  <c r="Q508" i="2"/>
  <c r="X9" i="2"/>
  <c r="X13" i="2"/>
  <c r="X17" i="2"/>
  <c r="N264" i="2"/>
  <c r="M276" i="2"/>
  <c r="N288" i="2"/>
  <c r="L297" i="2" a="1"/>
  <c r="L305" i="2" a="1"/>
  <c r="L312" i="2" a="1"/>
  <c r="N317" i="2"/>
  <c r="M324" i="2"/>
  <c r="M330" i="2"/>
  <c r="M341" i="2"/>
  <c r="N346" i="2"/>
  <c r="N351" i="2"/>
  <c r="M356" i="2"/>
  <c r="M361" i="2"/>
  <c r="M366" i="2"/>
  <c r="M371" i="2"/>
  <c r="L381" i="2" a="1"/>
  <c r="L386" i="2" a="1"/>
  <c r="L391" i="2" a="1"/>
  <c r="L396" i="2" a="1"/>
  <c r="N400" i="2"/>
  <c r="N405" i="2"/>
  <c r="N410" i="2"/>
  <c r="N415" i="2"/>
  <c r="M420" i="2"/>
  <c r="M425" i="2"/>
  <c r="M430" i="2"/>
  <c r="M435" i="2"/>
  <c r="L445" i="2" a="1"/>
  <c r="L450" i="2" a="1"/>
  <c r="L455" i="2" a="1"/>
  <c r="L460" i="2" a="1"/>
  <c r="N464" i="2"/>
  <c r="N469" i="2"/>
  <c r="N474" i="2"/>
  <c r="N479" i="2"/>
  <c r="M484" i="2"/>
  <c r="M489" i="2"/>
  <c r="M494" i="2"/>
  <c r="M499" i="2"/>
  <c r="Q6" i="2"/>
  <c r="Q26" i="2"/>
  <c r="Q43" i="2"/>
  <c r="Q60" i="2"/>
  <c r="Q77" i="2"/>
  <c r="Q93" i="2"/>
  <c r="Q109" i="2"/>
  <c r="Q125" i="2"/>
  <c r="Q141" i="2"/>
  <c r="Q157" i="2"/>
  <c r="M298" i="2"/>
  <c r="M305" i="2"/>
  <c r="L319" i="2" a="1"/>
  <c r="N324" i="2"/>
  <c r="L331" i="2" a="1"/>
  <c r="M336" i="2"/>
  <c r="N341" i="2"/>
  <c r="L347" i="2" a="1"/>
  <c r="L352" i="2" a="1"/>
  <c r="N356" i="2"/>
  <c r="N361" i="2"/>
  <c r="N366" i="2"/>
  <c r="N371" i="2"/>
  <c r="M376" i="2"/>
  <c r="M381" i="2"/>
  <c r="M386" i="2"/>
  <c r="M391" i="2"/>
  <c r="L401" i="2" a="1"/>
  <c r="L406" i="2" a="1"/>
  <c r="L411" i="2" a="1"/>
  <c r="L416" i="2" a="1"/>
  <c r="N420" i="2"/>
  <c r="N425" i="2"/>
  <c r="N430" i="2"/>
  <c r="N435" i="2"/>
  <c r="M440" i="2"/>
  <c r="M445" i="2"/>
  <c r="M450" i="2"/>
  <c r="M455" i="2"/>
  <c r="L465" i="2" a="1"/>
  <c r="L470" i="2" a="1"/>
  <c r="L475" i="2" a="1"/>
  <c r="L480" i="2" a="1"/>
  <c r="N484" i="2"/>
  <c r="N489" i="2"/>
  <c r="N494" i="2"/>
  <c r="N499" i="2"/>
  <c r="M504" i="2"/>
  <c r="Q8" i="2"/>
  <c r="Q27" i="2"/>
  <c r="Q44" i="2"/>
  <c r="Q61" i="2"/>
  <c r="Q78" i="2"/>
  <c r="Q94" i="2"/>
  <c r="Q110" i="2"/>
  <c r="Q126" i="2"/>
  <c r="Q142" i="2"/>
  <c r="Q158" i="2"/>
  <c r="Q174" i="2"/>
  <c r="Q190" i="2"/>
  <c r="Q206" i="2"/>
  <c r="Q222" i="2"/>
  <c r="Q238" i="2"/>
  <c r="Q254" i="2"/>
  <c r="Q270" i="2"/>
  <c r="Q286" i="2"/>
  <c r="Q302" i="2"/>
  <c r="Q318" i="2"/>
  <c r="Q334" i="2"/>
  <c r="Q350" i="2"/>
  <c r="Q366" i="2"/>
  <c r="Q382" i="2"/>
  <c r="Q398" i="2"/>
  <c r="Q414" i="2"/>
  <c r="Q430" i="2"/>
  <c r="Q446" i="2"/>
  <c r="Q462" i="2"/>
  <c r="Q478" i="2"/>
  <c r="Q494" i="2"/>
  <c r="M265" i="2"/>
  <c r="M279" i="2"/>
  <c r="M289" i="2"/>
  <c r="L299" i="2" a="1"/>
  <c r="N305" i="2"/>
  <c r="M312" i="2"/>
  <c r="M319" i="2"/>
  <c r="L325" i="2" a="1"/>
  <c r="M331" i="2"/>
  <c r="N336" i="2"/>
  <c r="M342" i="2"/>
  <c r="M347" i="2"/>
  <c r="L357" i="2" a="1"/>
  <c r="L362" i="2" a="1"/>
  <c r="L367" i="2" a="1"/>
  <c r="L372" i="2" a="1"/>
  <c r="N376" i="2"/>
  <c r="N381" i="2"/>
  <c r="N386" i="2"/>
  <c r="N391" i="2"/>
  <c r="M396" i="2"/>
  <c r="M401" i="2"/>
  <c r="M406" i="2"/>
  <c r="M411" i="2"/>
  <c r="L421" i="2" a="1"/>
  <c r="L426" i="2" a="1"/>
  <c r="L431" i="2" a="1"/>
  <c r="L436" i="2" a="1"/>
  <c r="N440" i="2"/>
  <c r="N445" i="2"/>
  <c r="N450" i="2"/>
  <c r="N455" i="2"/>
  <c r="M460" i="2"/>
  <c r="M465" i="2"/>
  <c r="M470" i="2"/>
  <c r="M475" i="2"/>
  <c r="L485" i="2" a="1"/>
  <c r="L490" i="2" a="1"/>
  <c r="L495" i="2" a="1"/>
  <c r="L500" i="2" a="1"/>
  <c r="N504" i="2"/>
  <c r="Q9" i="2"/>
  <c r="Q28" i="2"/>
  <c r="Q45" i="2"/>
  <c r="Q62" i="2"/>
  <c r="Q79" i="2"/>
  <c r="Q95" i="2"/>
  <c r="Q111" i="2"/>
  <c r="Q127" i="2"/>
  <c r="Q143" i="2"/>
  <c r="Q159" i="2"/>
  <c r="Q175" i="2"/>
  <c r="Q191" i="2"/>
  <c r="Q207" i="2"/>
  <c r="Q223" i="2"/>
  <c r="Q239" i="2"/>
  <c r="Q255" i="2"/>
  <c r="Q271" i="2"/>
  <c r="Q287" i="2"/>
  <c r="Q303" i="2"/>
  <c r="Q319" i="2"/>
  <c r="Q335" i="2"/>
  <c r="Q351" i="2"/>
  <c r="Q367" i="2"/>
  <c r="Q383" i="2"/>
  <c r="Q399" i="2"/>
  <c r="Q415" i="2"/>
  <c r="Q431" i="2"/>
  <c r="Q447" i="2"/>
  <c r="Q463" i="2"/>
  <c r="Q479" i="2"/>
  <c r="Q495" i="2"/>
  <c r="N265" i="2"/>
  <c r="N279" i="2"/>
  <c r="N289" i="2"/>
  <c r="M299" i="2"/>
  <c r="L307" i="2" a="1"/>
  <c r="N312" i="2"/>
  <c r="N319" i="2"/>
  <c r="M325" i="2"/>
  <c r="N331" i="2"/>
  <c r="L337" i="2" a="1"/>
  <c r="N342" i="2"/>
  <c r="N347" i="2"/>
  <c r="M352" i="2"/>
  <c r="M357" i="2"/>
  <c r="M362" i="2"/>
  <c r="M367" i="2"/>
  <c r="L377" i="2" a="1"/>
  <c r="L382" i="2" a="1"/>
  <c r="L387" i="2" a="1"/>
  <c r="L392" i="2" a="1"/>
  <c r="N396" i="2"/>
  <c r="N401" i="2"/>
  <c r="N406" i="2"/>
  <c r="N411" i="2"/>
  <c r="M416" i="2"/>
  <c r="M421" i="2"/>
  <c r="M426" i="2"/>
  <c r="M431" i="2"/>
  <c r="L441" i="2" a="1"/>
  <c r="L446" i="2" a="1"/>
  <c r="L451" i="2" a="1"/>
  <c r="L456" i="2" a="1"/>
  <c r="N460" i="2"/>
  <c r="N465" i="2"/>
  <c r="N470" i="2"/>
  <c r="N475" i="2"/>
  <c r="M480" i="2"/>
  <c r="M485" i="2"/>
  <c r="M490" i="2"/>
  <c r="M495" i="2"/>
  <c r="L505" i="2" a="1"/>
  <c r="Q10" i="2"/>
  <c r="Q29" i="2"/>
  <c r="Q46" i="2"/>
  <c r="Q64" i="2"/>
  <c r="Q80" i="2"/>
  <c r="Q96" i="2"/>
  <c r="Q112" i="2"/>
  <c r="Q128" i="2"/>
  <c r="Q144" i="2"/>
  <c r="Q160" i="2"/>
  <c r="Q176" i="2"/>
  <c r="Q192" i="2"/>
  <c r="Q208" i="2"/>
  <c r="Q224" i="2"/>
  <c r="Q240" i="2"/>
  <c r="Q256" i="2"/>
  <c r="Q272" i="2"/>
  <c r="Q288" i="2"/>
  <c r="N468" i="2"/>
  <c r="Q138" i="2"/>
  <c r="Q281" i="2"/>
  <c r="Q336" i="2"/>
  <c r="Q378" i="2"/>
  <c r="Q417" i="2"/>
  <c r="Q449" i="2"/>
  <c r="Q477" i="2"/>
  <c r="Q503" i="2"/>
  <c r="W10" i="2"/>
  <c r="X21" i="2"/>
  <c r="V27" i="2" a="1"/>
  <c r="V37" i="2" a="1"/>
  <c r="V42" i="2" a="1"/>
  <c r="X46" i="2"/>
  <c r="V52" i="2" a="1"/>
  <c r="X56" i="2"/>
  <c r="X61" i="2"/>
  <c r="X70" i="2"/>
  <c r="X75" i="2"/>
  <c r="X84" i="2"/>
  <c r="W93" i="2"/>
  <c r="X97" i="2"/>
  <c r="V102" i="2" a="1"/>
  <c r="W110" i="2"/>
  <c r="X114" i="2"/>
  <c r="V119" i="2" a="1"/>
  <c r="W123" i="2"/>
  <c r="X127" i="2"/>
  <c r="V132" i="2" a="1"/>
  <c r="W140" i="2"/>
  <c r="X144" i="2"/>
  <c r="V149" i="2" a="1"/>
  <c r="W157" i="2"/>
  <c r="X161" i="2"/>
  <c r="V166" i="2" a="1"/>
  <c r="W174" i="2"/>
  <c r="X178" i="2"/>
  <c r="V183" i="2" a="1"/>
  <c r="W187" i="2"/>
  <c r="X191" i="2"/>
  <c r="V196" i="2" a="1"/>
  <c r="W204" i="2"/>
  <c r="X208" i="2"/>
  <c r="V213" i="2" a="1"/>
  <c r="W221" i="2"/>
  <c r="X225" i="2"/>
  <c r="V230" i="2" a="1"/>
  <c r="W238" i="2"/>
  <c r="X242" i="2"/>
  <c r="V247" i="2" a="1"/>
  <c r="W251" i="2"/>
  <c r="X255" i="2"/>
  <c r="V260" i="2" a="1"/>
  <c r="W268" i="2"/>
  <c r="X272" i="2"/>
  <c r="V277" i="2" a="1"/>
  <c r="W285" i="2"/>
  <c r="X289" i="2"/>
  <c r="V294" i="2" a="1"/>
  <c r="W302" i="2"/>
  <c r="X306" i="2"/>
  <c r="V311" i="2" a="1"/>
  <c r="W315" i="2"/>
  <c r="X319" i="2"/>
  <c r="V324" i="2" a="1"/>
  <c r="W332" i="2"/>
  <c r="X336" i="2"/>
  <c r="V341" i="2" a="1"/>
  <c r="W349" i="2"/>
  <c r="X353" i="2"/>
  <c r="V358" i="2" a="1"/>
  <c r="W366" i="2"/>
  <c r="X370" i="2"/>
  <c r="V375" i="2" a="1"/>
  <c r="W379" i="2"/>
  <c r="X383" i="2"/>
  <c r="V388" i="2" a="1"/>
  <c r="W396" i="2"/>
  <c r="X400" i="2"/>
  <c r="V405" i="2" a="1"/>
  <c r="W413" i="2"/>
  <c r="X417" i="2"/>
  <c r="V422" i="2" a="1"/>
  <c r="W430" i="2"/>
  <c r="X434" i="2"/>
  <c r="V439" i="2" a="1"/>
  <c r="W443" i="2"/>
  <c r="X447" i="2"/>
  <c r="V452" i="2" a="1"/>
  <c r="W460" i="2"/>
  <c r="X464" i="2"/>
  <c r="V469" i="2" a="1"/>
  <c r="N473" i="2"/>
  <c r="Q154" i="2"/>
  <c r="Q282" i="2"/>
  <c r="Q341" i="2"/>
  <c r="Q381" i="2"/>
  <c r="Q421" i="2"/>
  <c r="Q453" i="2"/>
  <c r="Q480" i="2"/>
  <c r="Q504" i="2"/>
  <c r="X10" i="2"/>
  <c r="W16" i="2"/>
  <c r="V22" i="2" a="1"/>
  <c r="X27" i="2"/>
  <c r="W32" i="2"/>
  <c r="V47" i="2" a="1"/>
  <c r="V57" i="2" a="1"/>
  <c r="V62" i="2" a="1"/>
  <c r="W66" i="2"/>
  <c r="V71" i="2" a="1"/>
  <c r="V76" i="2" a="1"/>
  <c r="W80" i="2"/>
  <c r="V85" i="2" a="1"/>
  <c r="W89" i="2"/>
  <c r="X93" i="2"/>
  <c r="V98" i="2" a="1"/>
  <c r="W106" i="2"/>
  <c r="X110" i="2"/>
  <c r="V115" i="2" a="1"/>
  <c r="W119" i="2"/>
  <c r="X123" i="2"/>
  <c r="V128" i="2" a="1"/>
  <c r="W136" i="2"/>
  <c r="X140" i="2"/>
  <c r="V145" i="2" a="1"/>
  <c r="W153" i="2"/>
  <c r="X157" i="2"/>
  <c r="V162" i="2" a="1"/>
  <c r="W170" i="2"/>
  <c r="X174" i="2"/>
  <c r="V179" i="2" a="1"/>
  <c r="W183" i="2"/>
  <c r="X187" i="2"/>
  <c r="V192" i="2" a="1"/>
  <c r="W200" i="2"/>
  <c r="X204" i="2"/>
  <c r="V209" i="2" a="1"/>
  <c r="W217" i="2"/>
  <c r="X221" i="2"/>
  <c r="V226" i="2" a="1"/>
  <c r="W234" i="2"/>
  <c r="X238" i="2"/>
  <c r="V243" i="2" a="1"/>
  <c r="W247" i="2"/>
  <c r="X251" i="2"/>
  <c r="V256" i="2" a="1"/>
  <c r="W264" i="2"/>
  <c r="X268" i="2"/>
  <c r="V273" i="2" a="1"/>
  <c r="W281" i="2"/>
  <c r="X285" i="2"/>
  <c r="V290" i="2" a="1"/>
  <c r="W298" i="2"/>
  <c r="X302" i="2"/>
  <c r="V307" i="2" a="1"/>
  <c r="W311" i="2"/>
  <c r="X315" i="2"/>
  <c r="V320" i="2" a="1"/>
  <c r="W328" i="2"/>
  <c r="X332" i="2"/>
  <c r="V337" i="2" a="1"/>
  <c r="W345" i="2"/>
  <c r="X349" i="2"/>
  <c r="V354" i="2" a="1"/>
  <c r="W362" i="2"/>
  <c r="X366" i="2"/>
  <c r="V371" i="2" a="1"/>
  <c r="W375" i="2"/>
  <c r="X379" i="2"/>
  <c r="V384" i="2" a="1"/>
  <c r="W392" i="2"/>
  <c r="X396" i="2"/>
  <c r="V401" i="2" a="1"/>
  <c r="W409" i="2"/>
  <c r="X413" i="2"/>
  <c r="V418" i="2" a="1"/>
  <c r="W426" i="2"/>
  <c r="X430" i="2"/>
  <c r="V435" i="2" a="1"/>
  <c r="W439" i="2"/>
  <c r="X443" i="2"/>
  <c r="V448" i="2" a="1"/>
  <c r="W456" i="2"/>
  <c r="X460" i="2"/>
  <c r="V465" i="2" a="1"/>
  <c r="N478" i="2"/>
  <c r="Q170" i="2"/>
  <c r="Q285" i="2"/>
  <c r="Q344" i="2"/>
  <c r="Q384" i="2"/>
  <c r="Q422" i="2"/>
  <c r="Q454" i="2"/>
  <c r="Q481" i="2"/>
  <c r="Q505" i="2"/>
  <c r="V11" i="2" a="1"/>
  <c r="X16" i="2"/>
  <c r="W22" i="2"/>
  <c r="V28" i="2" a="1"/>
  <c r="X32" i="2"/>
  <c r="X37" i="2"/>
  <c r="W42" i="2"/>
  <c r="X47" i="2"/>
  <c r="W52" i="2"/>
  <c r="X66" i="2"/>
  <c r="X71" i="2"/>
  <c r="X80" i="2"/>
  <c r="X89" i="2"/>
  <c r="V94" i="2" a="1"/>
  <c r="W102" i="2"/>
  <c r="X106" i="2"/>
  <c r="V111" i="2" a="1"/>
  <c r="W115" i="2"/>
  <c r="X119" i="2"/>
  <c r="V124" i="2" a="1"/>
  <c r="W132" i="2"/>
  <c r="X136" i="2"/>
  <c r="V141" i="2" a="1"/>
  <c r="W149" i="2"/>
  <c r="X153" i="2"/>
  <c r="V158" i="2" a="1"/>
  <c r="W166" i="2"/>
  <c r="X170" i="2"/>
  <c r="V175" i="2" a="1"/>
  <c r="W179" i="2"/>
  <c r="X183" i="2"/>
  <c r="V188" i="2" a="1"/>
  <c r="W196" i="2"/>
  <c r="X200" i="2"/>
  <c r="V205" i="2" a="1"/>
  <c r="W213" i="2"/>
  <c r="X217" i="2"/>
  <c r="V222" i="2" a="1"/>
  <c r="W230" i="2"/>
  <c r="X234" i="2"/>
  <c r="V239" i="2" a="1"/>
  <c r="W243" i="2"/>
  <c r="X247" i="2"/>
  <c r="V252" i="2" a="1"/>
  <c r="W260" i="2"/>
  <c r="X264" i="2"/>
  <c r="V269" i="2" a="1"/>
  <c r="W277" i="2"/>
  <c r="X281" i="2"/>
  <c r="V286" i="2" a="1"/>
  <c r="W294" i="2"/>
  <c r="X298" i="2"/>
  <c r="V303" i="2" a="1"/>
  <c r="W307" i="2"/>
  <c r="X311" i="2"/>
  <c r="V316" i="2" a="1"/>
  <c r="W324" i="2"/>
  <c r="X328" i="2"/>
  <c r="V333" i="2" a="1"/>
  <c r="W341" i="2"/>
  <c r="X345" i="2"/>
  <c r="V350" i="2" a="1"/>
  <c r="W358" i="2"/>
  <c r="X362" i="2"/>
  <c r="V367" i="2" a="1"/>
  <c r="W371" i="2"/>
  <c r="X375" i="2"/>
  <c r="V380" i="2" a="1"/>
  <c r="W388" i="2"/>
  <c r="X392" i="2"/>
  <c r="V397" i="2" a="1"/>
  <c r="W405" i="2"/>
  <c r="X409" i="2"/>
  <c r="V414" i="2" a="1"/>
  <c r="W422" i="2"/>
  <c r="X426" i="2"/>
  <c r="V431" i="2" a="1"/>
  <c r="W435" i="2"/>
  <c r="X439" i="2"/>
  <c r="V444" i="2" a="1"/>
  <c r="W452" i="2"/>
  <c r="X456" i="2"/>
  <c r="V461" i="2" a="1"/>
  <c r="W469" i="2"/>
  <c r="X473" i="2"/>
  <c r="V478" i="2" a="1"/>
  <c r="V482" i="2" a="1"/>
  <c r="N483" i="2"/>
  <c r="Q173" i="2"/>
  <c r="Q297" i="2"/>
  <c r="Q345" i="2"/>
  <c r="Q389" i="2"/>
  <c r="Q424" i="2"/>
  <c r="Q456" i="2"/>
  <c r="Q484" i="2"/>
  <c r="Q506" i="2"/>
  <c r="X11" i="2"/>
  <c r="V17" i="2" a="1"/>
  <c r="X22" i="2"/>
  <c r="V33" i="2" a="1"/>
  <c r="V38" i="2" a="1"/>
  <c r="X42" i="2"/>
  <c r="V48" i="2" a="1"/>
  <c r="X52" i="2"/>
  <c r="X57" i="2"/>
  <c r="W62" i="2"/>
  <c r="V67" i="2" a="1"/>
  <c r="V72" i="2" a="1"/>
  <c r="W76" i="2"/>
  <c r="V81" i="2" a="1"/>
  <c r="W85" i="2"/>
  <c r="V90" i="2" a="1"/>
  <c r="W98" i="2"/>
  <c r="X102" i="2"/>
  <c r="V107" i="2" a="1"/>
  <c r="W111" i="2"/>
  <c r="X115" i="2"/>
  <c r="V120" i="2" a="1"/>
  <c r="W128" i="2"/>
  <c r="X132" i="2"/>
  <c r="V137" i="2" a="1"/>
  <c r="W145" i="2"/>
  <c r="X149" i="2"/>
  <c r="V154" i="2" a="1"/>
  <c r="W162" i="2"/>
  <c r="X166" i="2"/>
  <c r="V171" i="2" a="1"/>
  <c r="W175" i="2"/>
  <c r="X179" i="2"/>
  <c r="V184" i="2" a="1"/>
  <c r="W192" i="2"/>
  <c r="X196" i="2"/>
  <c r="V201" i="2" a="1"/>
  <c r="W209" i="2"/>
  <c r="X213" i="2"/>
  <c r="V218" i="2" a="1"/>
  <c r="W226" i="2"/>
  <c r="X230" i="2"/>
  <c r="V235" i="2" a="1"/>
  <c r="W239" i="2"/>
  <c r="X243" i="2"/>
  <c r="V248" i="2" a="1"/>
  <c r="W256" i="2"/>
  <c r="X260" i="2"/>
  <c r="V265" i="2" a="1"/>
  <c r="W273" i="2"/>
  <c r="X277" i="2"/>
  <c r="V282" i="2" a="1"/>
  <c r="W290" i="2"/>
  <c r="X294" i="2"/>
  <c r="V299" i="2" a="1"/>
  <c r="W303" i="2"/>
  <c r="X307" i="2"/>
  <c r="V312" i="2" a="1"/>
  <c r="W320" i="2"/>
  <c r="X324" i="2"/>
  <c r="V329" i="2" a="1"/>
  <c r="W337" i="2"/>
  <c r="X341" i="2"/>
  <c r="V346" i="2" a="1"/>
  <c r="W354" i="2"/>
  <c r="X358" i="2"/>
  <c r="V363" i="2" a="1"/>
  <c r="W367" i="2"/>
  <c r="X371" i="2"/>
  <c r="V376" i="2" a="1"/>
  <c r="W384" i="2"/>
  <c r="X388" i="2"/>
  <c r="V393" i="2" a="1"/>
  <c r="W401" i="2"/>
  <c r="X405" i="2"/>
  <c r="V410" i="2" a="1"/>
  <c r="W418" i="2"/>
  <c r="X422" i="2"/>
  <c r="V427" i="2" a="1"/>
  <c r="W431" i="2"/>
  <c r="X435" i="2"/>
  <c r="V440" i="2" a="1"/>
  <c r="W448" i="2"/>
  <c r="X452" i="2"/>
  <c r="V457" i="2" a="1"/>
  <c r="W465" i="2"/>
  <c r="M488" i="2"/>
  <c r="Q186" i="2"/>
  <c r="Q298" i="2"/>
  <c r="Q346" i="2"/>
  <c r="Q392" i="2"/>
  <c r="Q425" i="2"/>
  <c r="Q457" i="2"/>
  <c r="Q485" i="2"/>
  <c r="V6" i="2" a="1"/>
  <c r="V12" i="2" a="1"/>
  <c r="V23" i="2" a="1"/>
  <c r="W28" i="2"/>
  <c r="V43" i="2" a="1"/>
  <c r="V53" i="2" a="1"/>
  <c r="V58" i="2" a="1"/>
  <c r="X62" i="2"/>
  <c r="X67" i="2"/>
  <c r="X76" i="2"/>
  <c r="X85" i="2"/>
  <c r="W94" i="2"/>
  <c r="X98" i="2"/>
  <c r="V103" i="2" a="1"/>
  <c r="W107" i="2"/>
  <c r="X111" i="2"/>
  <c r="V116" i="2" a="1"/>
  <c r="W124" i="2"/>
  <c r="X128" i="2"/>
  <c r="V133" i="2" a="1"/>
  <c r="W141" i="2"/>
  <c r="X145" i="2"/>
  <c r="V150" i="2" a="1"/>
  <c r="W158" i="2"/>
  <c r="X162" i="2"/>
  <c r="V167" i="2" a="1"/>
  <c r="W171" i="2"/>
  <c r="X175" i="2"/>
  <c r="V180" i="2" a="1"/>
  <c r="W188" i="2"/>
  <c r="X192" i="2"/>
  <c r="V197" i="2" a="1"/>
  <c r="W205" i="2"/>
  <c r="X209" i="2"/>
  <c r="V214" i="2" a="1"/>
  <c r="W222" i="2"/>
  <c r="X226" i="2"/>
  <c r="V231" i="2" a="1"/>
  <c r="W235" i="2"/>
  <c r="X239" i="2"/>
  <c r="V244" i="2" a="1"/>
  <c r="W252" i="2"/>
  <c r="X256" i="2"/>
  <c r="V261" i="2" a="1"/>
  <c r="W269" i="2"/>
  <c r="X273" i="2"/>
  <c r="V278" i="2" a="1"/>
  <c r="W286" i="2"/>
  <c r="X290" i="2"/>
  <c r="V295" i="2" a="1"/>
  <c r="W299" i="2"/>
  <c r="X303" i="2"/>
  <c r="V308" i="2" a="1"/>
  <c r="W316" i="2"/>
  <c r="X320" i="2"/>
  <c r="V325" i="2" a="1"/>
  <c r="W333" i="2"/>
  <c r="X337" i="2"/>
  <c r="V342" i="2" a="1"/>
  <c r="W350" i="2"/>
  <c r="X354" i="2"/>
  <c r="V359" i="2" a="1"/>
  <c r="W363" i="2"/>
  <c r="X367" i="2"/>
  <c r="V372" i="2" a="1"/>
  <c r="W380" i="2"/>
  <c r="X384" i="2"/>
  <c r="V389" i="2" a="1"/>
  <c r="W397" i="2"/>
  <c r="X401" i="2"/>
  <c r="M493" i="2"/>
  <c r="Q189" i="2"/>
  <c r="Q301" i="2"/>
  <c r="Q349" i="2"/>
  <c r="Q393" i="2"/>
  <c r="Q426" i="2"/>
  <c r="Q458" i="2"/>
  <c r="Q486" i="2"/>
  <c r="W6" i="2"/>
  <c r="V18" i="2" a="1"/>
  <c r="X23" i="2"/>
  <c r="X28" i="2"/>
  <c r="X33" i="2"/>
  <c r="W38" i="2"/>
  <c r="X43" i="2"/>
  <c r="W48" i="2"/>
  <c r="V63" i="2" a="1"/>
  <c r="V68" i="2" a="1"/>
  <c r="W72" i="2"/>
  <c r="V77" i="2" a="1"/>
  <c r="W81" i="2"/>
  <c r="V86" i="2" a="1"/>
  <c r="W90" i="2"/>
  <c r="X94" i="2"/>
  <c r="V99" i="2" a="1"/>
  <c r="W103" i="2"/>
  <c r="X107" i="2"/>
  <c r="V112" i="2" a="1"/>
  <c r="W120" i="2"/>
  <c r="X124" i="2"/>
  <c r="V129" i="2" a="1"/>
  <c r="W137" i="2"/>
  <c r="X141" i="2"/>
  <c r="V146" i="2" a="1"/>
  <c r="W154" i="2"/>
  <c r="X158" i="2"/>
  <c r="V163" i="2" a="1"/>
  <c r="W167" i="2"/>
  <c r="X171" i="2"/>
  <c r="V176" i="2" a="1"/>
  <c r="W184" i="2"/>
  <c r="X188" i="2"/>
  <c r="V193" i="2" a="1"/>
  <c r="W201" i="2"/>
  <c r="X205" i="2"/>
  <c r="V210" i="2" a="1"/>
  <c r="W218" i="2"/>
  <c r="X222" i="2"/>
  <c r="V227" i="2" a="1"/>
  <c r="W231" i="2"/>
  <c r="X235" i="2"/>
  <c r="V240" i="2" a="1"/>
  <c r="W248" i="2"/>
  <c r="X252" i="2"/>
  <c r="V257" i="2" a="1"/>
  <c r="W265" i="2"/>
  <c r="X269" i="2"/>
  <c r="V274" i="2" a="1"/>
  <c r="W282" i="2"/>
  <c r="X286" i="2"/>
  <c r="V291" i="2" a="1"/>
  <c r="W295" i="2"/>
  <c r="X299" i="2"/>
  <c r="V304" i="2" a="1"/>
  <c r="W312" i="2"/>
  <c r="X316" i="2"/>
  <c r="V321" i="2" a="1"/>
  <c r="M498" i="2"/>
  <c r="Q202" i="2"/>
  <c r="Q304" i="2"/>
  <c r="Q352" i="2"/>
  <c r="Q394" i="2"/>
  <c r="Q429" i="2"/>
  <c r="Q461" i="2"/>
  <c r="Q487" i="2"/>
  <c r="X6" i="2"/>
  <c r="W12" i="2"/>
  <c r="W18" i="2"/>
  <c r="V24" i="2" a="1"/>
  <c r="V29" i="2" a="1"/>
  <c r="V34" i="2" a="1"/>
  <c r="X38" i="2"/>
  <c r="V44" i="2" a="1"/>
  <c r="X48" i="2"/>
  <c r="X53" i="2"/>
  <c r="W58" i="2"/>
  <c r="X63" i="2"/>
  <c r="X72" i="2"/>
  <c r="X81" i="2"/>
  <c r="X90" i="2"/>
  <c r="V95" i="2" a="1"/>
  <c r="W99" i="2"/>
  <c r="X103" i="2"/>
  <c r="V108" i="2" a="1"/>
  <c r="W116" i="2"/>
  <c r="X120" i="2"/>
  <c r="V125" i="2" a="1"/>
  <c r="W133" i="2"/>
  <c r="X137" i="2"/>
  <c r="V142" i="2" a="1"/>
  <c r="W150" i="2"/>
  <c r="X154" i="2"/>
  <c r="V159" i="2" a="1"/>
  <c r="W163" i="2"/>
  <c r="X167" i="2"/>
  <c r="V172" i="2" a="1"/>
  <c r="W180" i="2"/>
  <c r="X184" i="2"/>
  <c r="V189" i="2" a="1"/>
  <c r="W197" i="2"/>
  <c r="X201" i="2"/>
  <c r="V206" i="2" a="1"/>
  <c r="W214" i="2"/>
  <c r="X218" i="2"/>
  <c r="V223" i="2" a="1"/>
  <c r="W227" i="2"/>
  <c r="X231" i="2"/>
  <c r="V236" i="2" a="1"/>
  <c r="W244" i="2"/>
  <c r="X248" i="2"/>
  <c r="V253" i="2" a="1"/>
  <c r="W261" i="2"/>
  <c r="X265" i="2"/>
  <c r="V270" i="2" a="1"/>
  <c r="W278" i="2"/>
  <c r="X282" i="2"/>
  <c r="V287" i="2" a="1"/>
  <c r="W291" i="2"/>
  <c r="X295" i="2"/>
  <c r="V300" i="2" a="1"/>
  <c r="M503" i="2"/>
  <c r="Q205" i="2"/>
  <c r="Q312" i="2"/>
  <c r="Q357" i="2"/>
  <c r="Q397" i="2"/>
  <c r="Q432" i="2"/>
  <c r="Q464" i="2"/>
  <c r="Q488" i="2"/>
  <c r="V7" i="2" a="1"/>
  <c r="X12" i="2"/>
  <c r="X18" i="2"/>
  <c r="V39" i="2" a="1"/>
  <c r="V49" i="2" a="1"/>
  <c r="V54" i="2" a="1"/>
  <c r="X58" i="2"/>
  <c r="V64" i="2" a="1"/>
  <c r="W68" i="2"/>
  <c r="V73" i="2" a="1"/>
  <c r="W77" i="2"/>
  <c r="V82" i="2" a="1"/>
  <c r="W86" i="2"/>
  <c r="V91" i="2" a="1"/>
  <c r="W95" i="2"/>
  <c r="X99" i="2"/>
  <c r="V104" i="2" a="1"/>
  <c r="W112" i="2"/>
  <c r="X116" i="2"/>
  <c r="V121" i="2" a="1"/>
  <c r="W129" i="2"/>
  <c r="X133" i="2"/>
  <c r="V138" i="2" a="1"/>
  <c r="W146" i="2"/>
  <c r="X150" i="2"/>
  <c r="V155" i="2" a="1"/>
  <c r="W159" i="2"/>
  <c r="X163" i="2"/>
  <c r="V168" i="2" a="1"/>
  <c r="W176" i="2"/>
  <c r="X180" i="2"/>
  <c r="V185" i="2" a="1"/>
  <c r="W193" i="2"/>
  <c r="X197" i="2"/>
  <c r="V202" i="2" a="1"/>
  <c r="W210" i="2"/>
  <c r="X214" i="2"/>
  <c r="V219" i="2" a="1"/>
  <c r="W223" i="2"/>
  <c r="X227" i="2"/>
  <c r="V232" i="2" a="1"/>
  <c r="W240" i="2"/>
  <c r="X244" i="2"/>
  <c r="V249" i="2" a="1"/>
  <c r="W257" i="2"/>
  <c r="X261" i="2"/>
  <c r="V266" i="2" a="1"/>
  <c r="W274" i="2"/>
  <c r="X278" i="2"/>
  <c r="V283" i="2" a="1"/>
  <c r="W287" i="2"/>
  <c r="X291" i="2"/>
  <c r="V296" i="2" a="1"/>
  <c r="W304" i="2"/>
  <c r="X308" i="2"/>
  <c r="V313" i="2" a="1"/>
  <c r="W321" i="2"/>
  <c r="X325" i="2"/>
  <c r="V330" i="2" a="1"/>
  <c r="W338" i="2"/>
  <c r="X342" i="2"/>
  <c r="V347" i="2" a="1"/>
  <c r="W351" i="2"/>
  <c r="X355" i="2"/>
  <c r="V360" i="2" a="1"/>
  <c r="W368" i="2"/>
  <c r="X372" i="2"/>
  <c r="V377" i="2" a="1"/>
  <c r="W385" i="2"/>
  <c r="X389" i="2"/>
  <c r="V394" i="2" a="1"/>
  <c r="W402" i="2"/>
  <c r="Q218" i="2"/>
  <c r="Q313" i="2"/>
  <c r="Q360" i="2"/>
  <c r="Q400" i="2"/>
  <c r="Q433" i="2"/>
  <c r="Q465" i="2"/>
  <c r="Q489" i="2"/>
  <c r="X7" i="2"/>
  <c r="V13" i="2" a="1"/>
  <c r="V19" i="2" a="1"/>
  <c r="W24" i="2"/>
  <c r="X29" i="2"/>
  <c r="W34" i="2"/>
  <c r="X39" i="2"/>
  <c r="W44" i="2"/>
  <c r="V59" i="2" a="1"/>
  <c r="X68" i="2"/>
  <c r="X77" i="2"/>
  <c r="X86" i="2"/>
  <c r="W91" i="2"/>
  <c r="X95" i="2"/>
  <c r="V100" i="2" a="1"/>
  <c r="W108" i="2"/>
  <c r="X112" i="2"/>
  <c r="V117" i="2" a="1"/>
  <c r="W125" i="2"/>
  <c r="X129" i="2"/>
  <c r="V134" i="2" a="1"/>
  <c r="W142" i="2"/>
  <c r="X146" i="2"/>
  <c r="V151" i="2" a="1"/>
  <c r="W155" i="2"/>
  <c r="X159" i="2"/>
  <c r="V164" i="2" a="1"/>
  <c r="W172" i="2"/>
  <c r="X176" i="2"/>
  <c r="V181" i="2" a="1"/>
  <c r="W189" i="2"/>
  <c r="X193" i="2"/>
  <c r="V198" i="2" a="1"/>
  <c r="W206" i="2"/>
  <c r="X210" i="2"/>
  <c r="V215" i="2" a="1"/>
  <c r="W219" i="2"/>
  <c r="X223" i="2"/>
  <c r="V228" i="2" a="1"/>
  <c r="W236" i="2"/>
  <c r="X240" i="2"/>
  <c r="V245" i="2" a="1"/>
  <c r="W253" i="2"/>
  <c r="X257" i="2"/>
  <c r="V262" i="2" a="1"/>
  <c r="W270" i="2"/>
  <c r="X274" i="2"/>
  <c r="V279" i="2" a="1"/>
  <c r="W283" i="2"/>
  <c r="X287" i="2"/>
  <c r="V292" i="2" a="1"/>
  <c r="W300" i="2"/>
  <c r="X304" i="2"/>
  <c r="V309" i="2" a="1"/>
  <c r="W317" i="2"/>
  <c r="X321" i="2"/>
  <c r="V326" i="2" a="1"/>
  <c r="W334" i="2"/>
  <c r="X338" i="2"/>
  <c r="V343" i="2" a="1"/>
  <c r="W347" i="2"/>
  <c r="X351" i="2"/>
  <c r="V356" i="2" a="1"/>
  <c r="W364" i="2"/>
  <c r="X368" i="2"/>
  <c r="V373" i="2" a="1"/>
  <c r="W381" i="2"/>
  <c r="X385" i="2"/>
  <c r="V390" i="2" a="1"/>
  <c r="Q22" i="2"/>
  <c r="Q221" i="2"/>
  <c r="Q314" i="2"/>
  <c r="Q361" i="2"/>
  <c r="Q405" i="2"/>
  <c r="Q437" i="2"/>
  <c r="Q468" i="2"/>
  <c r="Q490" i="2"/>
  <c r="V8" i="2" a="1"/>
  <c r="X19" i="2"/>
  <c r="X24" i="2"/>
  <c r="V30" i="2" a="1"/>
  <c r="X34" i="2"/>
  <c r="V40" i="2" a="1"/>
  <c r="X44" i="2"/>
  <c r="X49" i="2"/>
  <c r="W54" i="2"/>
  <c r="X59" i="2"/>
  <c r="W64" i="2"/>
  <c r="V69" i="2" a="1"/>
  <c r="W73" i="2"/>
  <c r="V78" i="2" a="1"/>
  <c r="W82" i="2"/>
  <c r="V87" i="2" a="1"/>
  <c r="X91" i="2"/>
  <c r="V96" i="2" a="1"/>
  <c r="W104" i="2"/>
  <c r="X108" i="2"/>
  <c r="V113" i="2" a="1"/>
  <c r="W121" i="2"/>
  <c r="X125" i="2"/>
  <c r="V130" i="2" a="1"/>
  <c r="W138" i="2"/>
  <c r="X142" i="2"/>
  <c r="V147" i="2" a="1"/>
  <c r="W151" i="2"/>
  <c r="X155" i="2"/>
  <c r="V160" i="2" a="1"/>
  <c r="W168" i="2"/>
  <c r="X172" i="2"/>
  <c r="V177" i="2" a="1"/>
  <c r="W185" i="2"/>
  <c r="X189" i="2"/>
  <c r="V194" i="2" a="1"/>
  <c r="W202" i="2"/>
  <c r="X206" i="2"/>
  <c r="V211" i="2" a="1"/>
  <c r="W215" i="2"/>
  <c r="X219" i="2"/>
  <c r="Q40" i="2"/>
  <c r="Q234" i="2"/>
  <c r="Q317" i="2"/>
  <c r="Q362" i="2"/>
  <c r="Q406" i="2"/>
  <c r="Q438" i="2"/>
  <c r="Q469" i="2"/>
  <c r="Q493" i="2"/>
  <c r="V14" i="2" a="1"/>
  <c r="V20" i="2" a="1"/>
  <c r="V25" i="2" a="1"/>
  <c r="V35" i="2" a="1"/>
  <c r="V45" i="2" a="1"/>
  <c r="V50" i="2" a="1"/>
  <c r="X54" i="2"/>
  <c r="V60" i="2" a="1"/>
  <c r="X64" i="2"/>
  <c r="X73" i="2"/>
  <c r="X82" i="2"/>
  <c r="X87" i="2"/>
  <c r="V92" i="2" a="1"/>
  <c r="W100" i="2"/>
  <c r="X104" i="2"/>
  <c r="V109" i="2" a="1"/>
  <c r="W117" i="2"/>
  <c r="X121" i="2"/>
  <c r="V126" i="2" a="1"/>
  <c r="W134" i="2"/>
  <c r="X138" i="2"/>
  <c r="V143" i="2" a="1"/>
  <c r="W147" i="2"/>
  <c r="X151" i="2"/>
  <c r="V156" i="2" a="1"/>
  <c r="W164" i="2"/>
  <c r="X168" i="2"/>
  <c r="V173" i="2" a="1"/>
  <c r="W181" i="2"/>
  <c r="X185" i="2"/>
  <c r="V190" i="2" a="1"/>
  <c r="W198" i="2"/>
  <c r="X202" i="2"/>
  <c r="V207" i="2" a="1"/>
  <c r="W211" i="2"/>
  <c r="X215" i="2"/>
  <c r="V220" i="2" a="1"/>
  <c r="W228" i="2"/>
  <c r="X232" i="2"/>
  <c r="V237" i="2" a="1"/>
  <c r="W245" i="2"/>
  <c r="X249" i="2"/>
  <c r="V254" i="2" a="1"/>
  <c r="W262" i="2"/>
  <c r="X266" i="2"/>
  <c r="V271" i="2" a="1"/>
  <c r="W275" i="2"/>
  <c r="X279" i="2"/>
  <c r="V284" i="2" a="1"/>
  <c r="W292" i="2"/>
  <c r="X296" i="2"/>
  <c r="V301" i="2" a="1"/>
  <c r="W309" i="2"/>
  <c r="X313" i="2"/>
  <c r="V318" i="2" a="1"/>
  <c r="W326" i="2"/>
  <c r="X330" i="2"/>
  <c r="V335" i="2" a="1"/>
  <c r="W339" i="2"/>
  <c r="X343" i="2"/>
  <c r="V348" i="2" a="1"/>
  <c r="W356" i="2"/>
  <c r="X360" i="2"/>
  <c r="V365" i="2" a="1"/>
  <c r="W373" i="2"/>
  <c r="Q57" i="2"/>
  <c r="Q237" i="2"/>
  <c r="Q320" i="2"/>
  <c r="Q365" i="2"/>
  <c r="Q408" i="2"/>
  <c r="Q440" i="2"/>
  <c r="Q470" i="2"/>
  <c r="Q496" i="2"/>
  <c r="W8" i="2"/>
  <c r="W14" i="2"/>
  <c r="W30" i="2"/>
  <c r="X35" i="2"/>
  <c r="W40" i="2"/>
  <c r="V55" i="2" a="1"/>
  <c r="V65" i="2" a="1"/>
  <c r="W69" i="2"/>
  <c r="V74" i="2" a="1"/>
  <c r="W78" i="2"/>
  <c r="V83" i="2" a="1"/>
  <c r="V88" i="2" a="1"/>
  <c r="W96" i="2"/>
  <c r="X100" i="2"/>
  <c r="V105" i="2" a="1"/>
  <c r="W113" i="2"/>
  <c r="X117" i="2"/>
  <c r="V122" i="2" a="1"/>
  <c r="W130" i="2"/>
  <c r="X134" i="2"/>
  <c r="V139" i="2" a="1"/>
  <c r="W143" i="2"/>
  <c r="X147" i="2"/>
  <c r="V152" i="2" a="1"/>
  <c r="W160" i="2"/>
  <c r="X164" i="2"/>
  <c r="V169" i="2" a="1"/>
  <c r="W177" i="2"/>
  <c r="X181" i="2"/>
  <c r="V186" i="2" a="1"/>
  <c r="W194" i="2"/>
  <c r="X198" i="2"/>
  <c r="V203" i="2" a="1"/>
  <c r="W207" i="2"/>
  <c r="X211" i="2"/>
  <c r="V216" i="2" a="1"/>
  <c r="W224" i="2"/>
  <c r="X228" i="2"/>
  <c r="V233" i="2" a="1"/>
  <c r="W241" i="2"/>
  <c r="X245" i="2"/>
  <c r="V250" i="2" a="1"/>
  <c r="W258" i="2"/>
  <c r="X262" i="2"/>
  <c r="V267" i="2" a="1"/>
  <c r="W271" i="2"/>
  <c r="X275" i="2"/>
  <c r="V280" i="2" a="1"/>
  <c r="W288" i="2"/>
  <c r="X292" i="2"/>
  <c r="V297" i="2" a="1"/>
  <c r="W305" i="2"/>
  <c r="X309" i="2"/>
  <c r="V314" i="2" a="1"/>
  <c r="W322" i="2"/>
  <c r="X326" i="2"/>
  <c r="V331" i="2" a="1"/>
  <c r="W335" i="2"/>
  <c r="X339" i="2"/>
  <c r="V344" i="2" a="1"/>
  <c r="W352" i="2"/>
  <c r="X356" i="2"/>
  <c r="V361" i="2" a="1"/>
  <c r="W369" i="2"/>
  <c r="X373" i="2"/>
  <c r="V378" i="2" a="1"/>
  <c r="W386" i="2"/>
  <c r="X390" i="2"/>
  <c r="V395" i="2" a="1"/>
  <c r="W399" i="2"/>
  <c r="X403" i="2"/>
  <c r="V408" i="2" a="1"/>
  <c r="W416" i="2"/>
  <c r="X420" i="2"/>
  <c r="V425" i="2" a="1"/>
  <c r="W433" i="2"/>
  <c r="X437" i="2"/>
  <c r="V442" i="2" a="1"/>
  <c r="W450" i="2"/>
  <c r="X454" i="2"/>
  <c r="V459" i="2" a="1"/>
  <c r="W463" i="2"/>
  <c r="X467" i="2"/>
  <c r="V472" i="2" a="1"/>
  <c r="Q74" i="2"/>
  <c r="Q250" i="2"/>
  <c r="Q328" i="2"/>
  <c r="Q368" i="2"/>
  <c r="Q409" i="2"/>
  <c r="Q441" i="2"/>
  <c r="Q471" i="2"/>
  <c r="Q497" i="2"/>
  <c r="X8" i="2"/>
  <c r="X14" i="2"/>
  <c r="W20" i="2"/>
  <c r="X25" i="2"/>
  <c r="X30" i="2"/>
  <c r="V36" i="2" a="1"/>
  <c r="X40" i="2"/>
  <c r="X45" i="2"/>
  <c r="W50" i="2"/>
  <c r="X55" i="2"/>
  <c r="W60" i="2"/>
  <c r="X69" i="2"/>
  <c r="X78" i="2"/>
  <c r="X83" i="2"/>
  <c r="W92" i="2"/>
  <c r="X96" i="2"/>
  <c r="V101" i="2" a="1"/>
  <c r="W109" i="2"/>
  <c r="X113" i="2"/>
  <c r="V118" i="2" a="1"/>
  <c r="W126" i="2"/>
  <c r="X130" i="2"/>
  <c r="V135" i="2" a="1"/>
  <c r="W139" i="2"/>
  <c r="X143" i="2"/>
  <c r="V148" i="2" a="1"/>
  <c r="W156" i="2"/>
  <c r="X160" i="2"/>
  <c r="V165" i="2" a="1"/>
  <c r="W173" i="2"/>
  <c r="X177" i="2"/>
  <c r="V182" i="2" a="1"/>
  <c r="W190" i="2"/>
  <c r="X194" i="2"/>
  <c r="V199" i="2" a="1"/>
  <c r="W203" i="2"/>
  <c r="X207" i="2"/>
  <c r="V212" i="2" a="1"/>
  <c r="Q90" i="2"/>
  <c r="Q253" i="2"/>
  <c r="Q329" i="2"/>
  <c r="Q373" i="2"/>
  <c r="Q410" i="2"/>
  <c r="Q442" i="2"/>
  <c r="Q472" i="2"/>
  <c r="Q500" i="2"/>
  <c r="V9" i="2" a="1"/>
  <c r="V15" i="2" a="1"/>
  <c r="X20" i="2"/>
  <c r="V26" i="2" a="1"/>
  <c r="V31" i="2" a="1"/>
  <c r="V41" i="2" a="1"/>
  <c r="V46" i="2" a="1"/>
  <c r="X50" i="2"/>
  <c r="V56" i="2" a="1"/>
  <c r="X60" i="2"/>
  <c r="W65" i="2"/>
  <c r="V70" i="2" a="1"/>
  <c r="W74" i="2"/>
  <c r="V79" i="2" a="1"/>
  <c r="V84" i="2" a="1"/>
  <c r="W88" i="2"/>
  <c r="X92" i="2"/>
  <c r="V97" i="2" a="1"/>
  <c r="W105" i="2"/>
  <c r="X109" i="2"/>
  <c r="V114" i="2" a="1"/>
  <c r="W122" i="2"/>
  <c r="X126" i="2"/>
  <c r="V131" i="2" a="1"/>
  <c r="W135" i="2"/>
  <c r="X139" i="2"/>
  <c r="V144" i="2" a="1"/>
  <c r="W152" i="2"/>
  <c r="X156" i="2"/>
  <c r="V161" i="2" a="1"/>
  <c r="W169" i="2"/>
  <c r="X173" i="2"/>
  <c r="V178" i="2" a="1"/>
  <c r="W186" i="2"/>
  <c r="X190" i="2"/>
  <c r="V195" i="2" a="1"/>
  <c r="W199" i="2"/>
  <c r="X203" i="2"/>
  <c r="V208" i="2" a="1"/>
  <c r="W216" i="2"/>
  <c r="X220" i="2"/>
  <c r="V225" i="2" a="1"/>
  <c r="W233" i="2"/>
  <c r="X237" i="2"/>
  <c r="V242" i="2" a="1"/>
  <c r="W250" i="2"/>
  <c r="X254" i="2"/>
  <c r="V259" i="2" a="1"/>
  <c r="W263" i="2"/>
  <c r="X267" i="2"/>
  <c r="V272" i="2" a="1"/>
  <c r="W280" i="2"/>
  <c r="Q106" i="2"/>
  <c r="Q266" i="2"/>
  <c r="Q330" i="2"/>
  <c r="Q376" i="2"/>
  <c r="Q413" i="2"/>
  <c r="Q445" i="2"/>
  <c r="Q473" i="2"/>
  <c r="Q501" i="2"/>
  <c r="X15" i="2"/>
  <c r="V21" i="2" a="1"/>
  <c r="W26" i="2"/>
  <c r="X31" i="2"/>
  <c r="W36" i="2"/>
  <c r="V51" i="2" a="1"/>
  <c r="V61" i="2" a="1"/>
  <c r="X65" i="2"/>
  <c r="X74" i="2"/>
  <c r="X79" i="2"/>
  <c r="X88" i="2"/>
  <c r="V93" i="2" a="1"/>
  <c r="W101" i="2"/>
  <c r="X105" i="2"/>
  <c r="V110" i="2" a="1"/>
  <c r="W118" i="2"/>
  <c r="X122" i="2"/>
  <c r="V127" i="2" a="1"/>
  <c r="W131" i="2"/>
  <c r="X135" i="2"/>
  <c r="V140" i="2" a="1"/>
  <c r="W148" i="2"/>
  <c r="X152" i="2"/>
  <c r="V157" i="2" a="1"/>
  <c r="W165" i="2"/>
  <c r="X169" i="2"/>
  <c r="V174" i="2" a="1"/>
  <c r="W182" i="2"/>
  <c r="X186" i="2"/>
  <c r="V191" i="2" a="1"/>
  <c r="W195" i="2"/>
  <c r="X199" i="2"/>
  <c r="V204" i="2" a="1"/>
  <c r="W212" i="2"/>
  <c r="X216" i="2"/>
  <c r="V221" i="2" a="1"/>
  <c r="W229" i="2"/>
  <c r="X233" i="2"/>
  <c r="V238" i="2" a="1"/>
  <c r="W246" i="2"/>
  <c r="X250" i="2"/>
  <c r="V255" i="2" a="1"/>
  <c r="W259" i="2"/>
  <c r="X263" i="2"/>
  <c r="V268" i="2" a="1"/>
  <c r="W276" i="2"/>
  <c r="X280" i="2"/>
  <c r="V285" i="2" a="1"/>
  <c r="W293" i="2"/>
  <c r="X297" i="2"/>
  <c r="V302" i="2" a="1"/>
  <c r="W310" i="2"/>
  <c r="X314" i="2"/>
  <c r="V319" i="2" a="1"/>
  <c r="W323" i="2"/>
  <c r="X327" i="2"/>
  <c r="V332" i="2" a="1"/>
  <c r="Q122" i="2"/>
  <c r="Q269" i="2"/>
  <c r="Q333" i="2"/>
  <c r="Q377" i="2"/>
  <c r="Q416" i="2"/>
  <c r="Q448" i="2"/>
  <c r="Q474" i="2"/>
  <c r="Q502" i="2"/>
  <c r="V10" i="2" a="1"/>
  <c r="V16" i="2" a="1"/>
  <c r="X26" i="2"/>
  <c r="V32" i="2" a="1"/>
  <c r="X36" i="2"/>
  <c r="X41" i="2"/>
  <c r="W46" i="2"/>
  <c r="X51" i="2"/>
  <c r="W56" i="2"/>
  <c r="V66" i="2" a="1"/>
  <c r="W70" i="2"/>
  <c r="V75" i="2" a="1"/>
  <c r="V80" i="2" a="1"/>
  <c r="W84" i="2"/>
  <c r="V89" i="2" a="1"/>
  <c r="W97" i="2"/>
  <c r="X101" i="2"/>
  <c r="V106" i="2" a="1"/>
  <c r="W114" i="2"/>
  <c r="X118" i="2"/>
  <c r="V123" i="2" a="1"/>
  <c r="W127" i="2"/>
  <c r="X131" i="2"/>
  <c r="V136" i="2" a="1"/>
  <c r="W144" i="2"/>
  <c r="X148" i="2"/>
  <c r="V153" i="2" a="1"/>
  <c r="W161" i="2"/>
  <c r="X165" i="2"/>
  <c r="V170" i="2" a="1"/>
  <c r="W178" i="2"/>
  <c r="X182" i="2"/>
  <c r="V187" i="2" a="1"/>
  <c r="W191" i="2"/>
  <c r="X195" i="2"/>
  <c r="V200" i="2" a="1"/>
  <c r="W208" i="2"/>
  <c r="X212" i="2"/>
  <c r="V217" i="2" a="1"/>
  <c r="W225" i="2"/>
  <c r="X229" i="2"/>
  <c r="V234" i="2" a="1"/>
  <c r="W242" i="2"/>
  <c r="X246" i="2"/>
  <c r="V251" i="2" a="1"/>
  <c r="W255" i="2"/>
  <c r="X259" i="2"/>
  <c r="V264" i="2" a="1"/>
  <c r="W272" i="2"/>
  <c r="X276" i="2"/>
  <c r="V281" i="2" a="1"/>
  <c r="W289" i="2"/>
  <c r="X293" i="2"/>
  <c r="V298" i="2" a="1"/>
  <c r="W306" i="2"/>
  <c r="X310" i="2"/>
  <c r="V315" i="2" a="1"/>
  <c r="W319" i="2"/>
  <c r="X323" i="2"/>
  <c r="V328" i="2" a="1"/>
  <c r="W336" i="2"/>
  <c r="X340" i="2"/>
  <c r="V345" i="2" a="1"/>
  <c r="W353" i="2"/>
  <c r="X357" i="2"/>
  <c r="V362" i="2" a="1"/>
  <c r="W370" i="2"/>
  <c r="X374" i="2"/>
  <c r="V379" i="2" a="1"/>
  <c r="W383" i="2"/>
  <c r="X253" i="2"/>
  <c r="X284" i="2"/>
  <c r="V306" i="2" a="1"/>
  <c r="V323" i="2" a="1"/>
  <c r="W348" i="2"/>
  <c r="X359" i="2"/>
  <c r="X381" i="2"/>
  <c r="W390" i="2"/>
  <c r="W398" i="2"/>
  <c r="V406" i="2" a="1"/>
  <c r="X411" i="2"/>
  <c r="W417" i="2"/>
  <c r="V430" i="2" a="1"/>
  <c r="X436" i="2"/>
  <c r="W442" i="2"/>
  <c r="V455" i="2" a="1"/>
  <c r="X461" i="2"/>
  <c r="W467" i="2"/>
  <c r="X472" i="2"/>
  <c r="W477" i="2"/>
  <c r="X481" i="2"/>
  <c r="V486" i="2" a="1"/>
  <c r="V490" i="2" a="1"/>
  <c r="V494" i="2" a="1"/>
  <c r="V498" i="2" a="1"/>
  <c r="V502" i="2" a="1"/>
  <c r="V506" i="2" a="1"/>
  <c r="AA10" i="2"/>
  <c r="AA26" i="2"/>
  <c r="AA42" i="2"/>
  <c r="AA58" i="2"/>
  <c r="AA74" i="2"/>
  <c r="AA90" i="2"/>
  <c r="AA106" i="2"/>
  <c r="AA122" i="2"/>
  <c r="AA138" i="2"/>
  <c r="AA154" i="2"/>
  <c r="AA170" i="2"/>
  <c r="AA186" i="2"/>
  <c r="AA202" i="2"/>
  <c r="AA218" i="2"/>
  <c r="AA234" i="2"/>
  <c r="AA250" i="2"/>
  <c r="AA266" i="2"/>
  <c r="AA282" i="2"/>
  <c r="AA298" i="2"/>
  <c r="AA314" i="2"/>
  <c r="AA330" i="2"/>
  <c r="AA346" i="2"/>
  <c r="AA362" i="2"/>
  <c r="AA378" i="2"/>
  <c r="W220" i="2"/>
  <c r="W254" i="2"/>
  <c r="V288" i="2" a="1"/>
  <c r="W308" i="2"/>
  <c r="V338" i="2" a="1"/>
  <c r="X348" i="2"/>
  <c r="W360" i="2"/>
  <c r="V382" i="2" a="1"/>
  <c r="V391" i="2" a="1"/>
  <c r="X398" i="2"/>
  <c r="V412" i="2" a="1"/>
  <c r="X418" i="2"/>
  <c r="W424" i="2"/>
  <c r="V437" i="2" a="1"/>
  <c r="X442" i="2"/>
  <c r="W449" i="2"/>
  <c r="W455" i="2"/>
  <c r="V462" i="2" a="1"/>
  <c r="V468" i="2" a="1"/>
  <c r="V473" i="2" a="1"/>
  <c r="X477" i="2"/>
  <c r="AA11" i="2"/>
  <c r="AA27" i="2"/>
  <c r="AA43" i="2"/>
  <c r="AA59" i="2"/>
  <c r="AA75" i="2"/>
  <c r="AA91" i="2"/>
  <c r="AA107" i="2"/>
  <c r="AA123" i="2"/>
  <c r="AA139" i="2"/>
  <c r="AA155" i="2"/>
  <c r="AA171" i="2"/>
  <c r="AA187" i="2"/>
  <c r="AA203" i="2"/>
  <c r="AA219" i="2"/>
  <c r="AA235" i="2"/>
  <c r="AA251" i="2"/>
  <c r="AA267" i="2"/>
  <c r="AA283" i="2"/>
  <c r="AA299" i="2"/>
  <c r="AA315" i="2"/>
  <c r="AA331" i="2"/>
  <c r="AA347" i="2"/>
  <c r="AA363" i="2"/>
  <c r="AA379" i="2"/>
  <c r="AA395" i="2"/>
  <c r="AA411" i="2"/>
  <c r="AA427" i="2"/>
  <c r="AA443" i="2"/>
  <c r="AA459" i="2"/>
  <c r="AA475" i="2"/>
  <c r="AA491" i="2"/>
  <c r="AA507" i="2"/>
  <c r="AA397" i="2"/>
  <c r="AA461" i="2"/>
  <c r="AA405" i="2"/>
  <c r="AA469" i="2"/>
  <c r="AA486" i="2"/>
  <c r="AA248" i="2"/>
  <c r="AA456" i="2"/>
  <c r="AA473" i="2"/>
  <c r="AA426" i="2"/>
  <c r="V224" i="2" a="1"/>
  <c r="V258" i="2" a="1"/>
  <c r="X288" i="2"/>
  <c r="W325" i="2"/>
  <c r="V349" i="2" a="1"/>
  <c r="W372" i="2"/>
  <c r="W382" i="2"/>
  <c r="W391" i="2"/>
  <c r="V399" i="2" a="1"/>
  <c r="W406" i="2"/>
  <c r="W412" i="2"/>
  <c r="V419" i="2" a="1"/>
  <c r="X424" i="2"/>
  <c r="X431" i="2"/>
  <c r="V443" i="2" a="1"/>
  <c r="X449" i="2"/>
  <c r="X455" i="2"/>
  <c r="W482" i="2"/>
  <c r="W486" i="2"/>
  <c r="W490" i="2"/>
  <c r="W494" i="2"/>
  <c r="W498" i="2"/>
  <c r="W502" i="2"/>
  <c r="W506" i="2"/>
  <c r="AA12" i="2"/>
  <c r="AA28" i="2"/>
  <c r="AA44" i="2"/>
  <c r="AA60" i="2"/>
  <c r="AA76" i="2"/>
  <c r="AA92" i="2"/>
  <c r="AA108" i="2"/>
  <c r="AA124" i="2"/>
  <c r="AA140" i="2"/>
  <c r="AA156" i="2"/>
  <c r="AA172" i="2"/>
  <c r="AA188" i="2"/>
  <c r="AA204" i="2"/>
  <c r="AA220" i="2"/>
  <c r="AA236" i="2"/>
  <c r="AA252" i="2"/>
  <c r="AA268" i="2"/>
  <c r="AA284" i="2"/>
  <c r="AA300" i="2"/>
  <c r="AA316" i="2"/>
  <c r="AA332" i="2"/>
  <c r="AA348" i="2"/>
  <c r="AA364" i="2"/>
  <c r="AA380" i="2"/>
  <c r="AA396" i="2"/>
  <c r="AA412" i="2"/>
  <c r="AA428" i="2"/>
  <c r="AA444" i="2"/>
  <c r="AA460" i="2"/>
  <c r="AA476" i="2"/>
  <c r="AA492" i="2"/>
  <c r="AA508" i="2"/>
  <c r="AA189" i="2"/>
  <c r="AA205" i="2"/>
  <c r="AA221" i="2"/>
  <c r="AA237" i="2"/>
  <c r="AA253" i="2"/>
  <c r="AA269" i="2"/>
  <c r="AA285" i="2"/>
  <c r="AA301" i="2"/>
  <c r="AA317" i="2"/>
  <c r="AA333" i="2"/>
  <c r="AA349" i="2"/>
  <c r="AA365" i="2"/>
  <c r="AA381" i="2"/>
  <c r="AA413" i="2"/>
  <c r="AA429" i="2"/>
  <c r="AA445" i="2"/>
  <c r="AA477" i="2"/>
  <c r="AA493" i="2"/>
  <c r="AA453" i="2"/>
  <c r="AA312" i="2"/>
  <c r="X224" i="2"/>
  <c r="X258" i="2"/>
  <c r="V289" i="2" a="1"/>
  <c r="V310" i="2" a="1"/>
  <c r="V339" i="2" a="1"/>
  <c r="X350" i="2"/>
  <c r="W361" i="2"/>
  <c r="X382" i="2"/>
  <c r="X391" i="2"/>
  <c r="X399" i="2"/>
  <c r="X406" i="2"/>
  <c r="X412" i="2"/>
  <c r="W419" i="2"/>
  <c r="V432" i="2" a="1"/>
  <c r="W437" i="2"/>
  <c r="W444" i="2"/>
  <c r="V450" i="2" a="1"/>
  <c r="V456" i="2" a="1"/>
  <c r="W462" i="2"/>
  <c r="W468" i="2"/>
  <c r="W473" i="2"/>
  <c r="W478" i="2"/>
  <c r="X482" i="2"/>
  <c r="X486" i="2"/>
  <c r="X490" i="2"/>
  <c r="X494" i="2"/>
  <c r="X498" i="2"/>
  <c r="X502" i="2"/>
  <c r="X506" i="2"/>
  <c r="AA13" i="2"/>
  <c r="AA29" i="2"/>
  <c r="AA45" i="2"/>
  <c r="AA61" i="2"/>
  <c r="AA77" i="2"/>
  <c r="AA93" i="2"/>
  <c r="AA109" i="2"/>
  <c r="AA125" i="2"/>
  <c r="AA141" i="2"/>
  <c r="AA157" i="2"/>
  <c r="AA173" i="2"/>
  <c r="V327" i="2" a="1"/>
  <c r="V340" i="2" a="1"/>
  <c r="V351" i="2" a="1"/>
  <c r="X361" i="2"/>
  <c r="V374" i="2" a="1"/>
  <c r="V383" i="2" a="1"/>
  <c r="V392" i="2" a="1"/>
  <c r="V400" i="2" a="1"/>
  <c r="V407" i="2" a="1"/>
  <c r="V413" i="2" a="1"/>
  <c r="X419" i="2"/>
  <c r="W425" i="2"/>
  <c r="V438" i="2" a="1"/>
  <c r="X444" i="2"/>
  <c r="X462" i="2"/>
  <c r="X468" i="2"/>
  <c r="V474" i="2" a="1"/>
  <c r="X478" i="2"/>
  <c r="V483" i="2" a="1"/>
  <c r="V487" i="2" a="1"/>
  <c r="V491" i="2" a="1"/>
  <c r="V495" i="2" a="1"/>
  <c r="V499" i="2" a="1"/>
  <c r="V503" i="2" a="1"/>
  <c r="V507" i="2" a="1"/>
  <c r="AA14" i="2"/>
  <c r="AA30" i="2"/>
  <c r="AA46" i="2"/>
  <c r="AA62" i="2"/>
  <c r="AA78" i="2"/>
  <c r="AA94" i="2"/>
  <c r="AA110" i="2"/>
  <c r="AA126" i="2"/>
  <c r="AA142" i="2"/>
  <c r="AA158" i="2"/>
  <c r="AA174" i="2"/>
  <c r="AA190" i="2"/>
  <c r="AA206" i="2"/>
  <c r="AA222" i="2"/>
  <c r="AA238" i="2"/>
  <c r="AA254" i="2"/>
  <c r="AA270" i="2"/>
  <c r="AA286" i="2"/>
  <c r="AA302" i="2"/>
  <c r="AA318" i="2"/>
  <c r="AA334" i="2"/>
  <c r="AA350" i="2"/>
  <c r="AA366" i="2"/>
  <c r="AA382" i="2"/>
  <c r="AA398" i="2"/>
  <c r="AA414" i="2"/>
  <c r="AA430" i="2"/>
  <c r="AA446" i="2"/>
  <c r="AA462" i="2"/>
  <c r="AA478" i="2"/>
  <c r="AA494" i="2"/>
  <c r="AA112" i="2"/>
  <c r="AA160" i="2"/>
  <c r="AA176" i="2"/>
  <c r="AA208" i="2"/>
  <c r="AA224" i="2"/>
  <c r="AA256" i="2"/>
  <c r="AA272" i="2"/>
  <c r="AA288" i="2"/>
  <c r="AA304" i="2"/>
  <c r="AA336" i="2"/>
  <c r="AA400" i="2"/>
  <c r="AA416" i="2"/>
  <c r="AA432" i="2"/>
  <c r="AA480" i="2"/>
  <c r="AA273" i="2"/>
  <c r="AA305" i="2"/>
  <c r="AA321" i="2"/>
  <c r="AA369" i="2"/>
  <c r="AA401" i="2"/>
  <c r="AA433" i="2"/>
  <c r="AA481" i="2"/>
  <c r="AA466" i="2"/>
  <c r="AA371" i="2"/>
  <c r="AA451" i="2"/>
  <c r="AA309" i="2"/>
  <c r="AA357" i="2"/>
  <c r="AA474" i="2"/>
  <c r="V229" i="2" a="1"/>
  <c r="V263" i="2" a="1"/>
  <c r="V293" i="2" a="1"/>
  <c r="X312" i="2"/>
  <c r="W327" i="2"/>
  <c r="V352" i="2" a="1"/>
  <c r="X363" i="2"/>
  <c r="V385" i="2" a="1"/>
  <c r="W393" i="2"/>
  <c r="W407" i="2"/>
  <c r="V420" i="2" a="1"/>
  <c r="X425" i="2"/>
  <c r="W432" i="2"/>
  <c r="V445" i="2" a="1"/>
  <c r="X450" i="2"/>
  <c r="W457" i="2"/>
  <c r="V463" i="2" a="1"/>
  <c r="V479" i="2" a="1"/>
  <c r="AA15" i="2"/>
  <c r="AA31" i="2"/>
  <c r="AA47" i="2"/>
  <c r="AA63" i="2"/>
  <c r="AA79" i="2"/>
  <c r="AA95" i="2"/>
  <c r="AA111" i="2"/>
  <c r="AA127" i="2"/>
  <c r="AA143" i="2"/>
  <c r="AA159" i="2"/>
  <c r="AA175" i="2"/>
  <c r="AA191" i="2"/>
  <c r="AA207" i="2"/>
  <c r="AA223" i="2"/>
  <c r="AA239" i="2"/>
  <c r="AA255" i="2"/>
  <c r="AA271" i="2"/>
  <c r="AA287" i="2"/>
  <c r="AA303" i="2"/>
  <c r="AA319" i="2"/>
  <c r="AA335" i="2"/>
  <c r="AA351" i="2"/>
  <c r="AA367" i="2"/>
  <c r="AA383" i="2"/>
  <c r="AA399" i="2"/>
  <c r="AA415" i="2"/>
  <c r="AA431" i="2"/>
  <c r="AA447" i="2"/>
  <c r="AA463" i="2"/>
  <c r="AA479" i="2"/>
  <c r="AA495" i="2"/>
  <c r="AA64" i="2"/>
  <c r="AA96" i="2"/>
  <c r="AA192" i="2"/>
  <c r="AA240" i="2"/>
  <c r="AA352" i="2"/>
  <c r="AA384" i="2"/>
  <c r="AA464" i="2"/>
  <c r="AA496" i="2"/>
  <c r="AA289" i="2"/>
  <c r="AA337" i="2"/>
  <c r="AA353" i="2"/>
  <c r="AA417" i="2"/>
  <c r="AA449" i="2"/>
  <c r="AA434" i="2"/>
  <c r="AA499" i="2"/>
  <c r="AA437" i="2"/>
  <c r="AA485" i="2"/>
  <c r="AA280" i="2"/>
  <c r="AA410" i="2"/>
  <c r="W232" i="2"/>
  <c r="W266" i="2"/>
  <c r="W313" i="2"/>
  <c r="W329" i="2"/>
  <c r="W340" i="2"/>
  <c r="X352" i="2"/>
  <c r="V364" i="2" a="1"/>
  <c r="W374" i="2"/>
  <c r="X393" i="2"/>
  <c r="W400" i="2"/>
  <c r="X407" i="2"/>
  <c r="W414" i="2"/>
  <c r="V426" i="2" a="1"/>
  <c r="X432" i="2"/>
  <c r="W438" i="2"/>
  <c r="V451" i="2" a="1"/>
  <c r="X457" i="2"/>
  <c r="X463" i="2"/>
  <c r="X469" i="2"/>
  <c r="W474" i="2"/>
  <c r="W483" i="2"/>
  <c r="W487" i="2"/>
  <c r="W491" i="2"/>
  <c r="W495" i="2"/>
  <c r="W499" i="2"/>
  <c r="W503" i="2"/>
  <c r="W507" i="2"/>
  <c r="AA16" i="2"/>
  <c r="AA32" i="2"/>
  <c r="AA48" i="2"/>
  <c r="AA80" i="2"/>
  <c r="AA128" i="2"/>
  <c r="AA144" i="2"/>
  <c r="AA320" i="2"/>
  <c r="AA368" i="2"/>
  <c r="AA448" i="2"/>
  <c r="W267" i="2"/>
  <c r="W296" i="2"/>
  <c r="X329" i="2"/>
  <c r="V353" i="2" a="1"/>
  <c r="X364" i="2"/>
  <c r="W376" i="2"/>
  <c r="V386" i="2" a="1"/>
  <c r="V402" i="2" a="1"/>
  <c r="X414" i="2"/>
  <c r="W420" i="2"/>
  <c r="W427" i="2"/>
  <c r="V433" i="2" a="1"/>
  <c r="X438" i="2"/>
  <c r="W445" i="2"/>
  <c r="W451" i="2"/>
  <c r="V458" i="2" a="1"/>
  <c r="V464" i="2" a="1"/>
  <c r="V470" i="2" a="1"/>
  <c r="X474" i="2"/>
  <c r="W479" i="2"/>
  <c r="X483" i="2"/>
  <c r="X487" i="2"/>
  <c r="X491" i="2"/>
  <c r="X495" i="2"/>
  <c r="X499" i="2"/>
  <c r="X503" i="2"/>
  <c r="X507" i="2"/>
  <c r="AA17" i="2"/>
  <c r="AA33" i="2"/>
  <c r="AA49" i="2"/>
  <c r="AA65" i="2"/>
  <c r="AA81" i="2"/>
  <c r="AA97" i="2"/>
  <c r="AA113" i="2"/>
  <c r="AA129" i="2"/>
  <c r="AA145" i="2"/>
  <c r="AA161" i="2"/>
  <c r="AA177" i="2"/>
  <c r="AA193" i="2"/>
  <c r="AA209" i="2"/>
  <c r="AA225" i="2"/>
  <c r="AA241" i="2"/>
  <c r="AA257" i="2"/>
  <c r="AA385" i="2"/>
  <c r="AA465" i="2"/>
  <c r="AA497" i="2"/>
  <c r="AA450" i="2"/>
  <c r="AA498" i="2"/>
  <c r="AA403" i="2"/>
  <c r="AA435" i="2"/>
  <c r="AA483" i="2"/>
  <c r="AA325" i="2"/>
  <c r="AA502" i="2"/>
  <c r="AA344" i="2"/>
  <c r="AA408" i="2"/>
  <c r="AA457" i="2"/>
  <c r="AA490" i="2"/>
  <c r="X236" i="2"/>
  <c r="X270" i="2"/>
  <c r="W314" i="2"/>
  <c r="W330" i="2"/>
  <c r="W342" i="2"/>
  <c r="W365" i="2"/>
  <c r="X376" i="2"/>
  <c r="W394" i="2"/>
  <c r="W408" i="2"/>
  <c r="V415" i="2" a="1"/>
  <c r="V421" i="2" a="1"/>
  <c r="X427" i="2"/>
  <c r="X445" i="2"/>
  <c r="X451" i="2"/>
  <c r="V475" i="2" a="1"/>
  <c r="X479" i="2"/>
  <c r="V484" i="2" a="1"/>
  <c r="V488" i="2" a="1"/>
  <c r="V492" i="2" a="1"/>
  <c r="V496" i="2" a="1"/>
  <c r="V500" i="2" a="1"/>
  <c r="V504" i="2" a="1"/>
  <c r="V508" i="2" a="1"/>
  <c r="AA18" i="2"/>
  <c r="AA34" i="2"/>
  <c r="AA50" i="2"/>
  <c r="AA66" i="2"/>
  <c r="AA82" i="2"/>
  <c r="AA98" i="2"/>
  <c r="AA114" i="2"/>
  <c r="AA130" i="2"/>
  <c r="AA146" i="2"/>
  <c r="AA162" i="2"/>
  <c r="AA178" i="2"/>
  <c r="AA194" i="2"/>
  <c r="AA210" i="2"/>
  <c r="AA226" i="2"/>
  <c r="AA242" i="2"/>
  <c r="AA258" i="2"/>
  <c r="AA274" i="2"/>
  <c r="AA290" i="2"/>
  <c r="AA306" i="2"/>
  <c r="AA322" i="2"/>
  <c r="AA338" i="2"/>
  <c r="AA354" i="2"/>
  <c r="AA370" i="2"/>
  <c r="AA386" i="2"/>
  <c r="AA402" i="2"/>
  <c r="AA418" i="2"/>
  <c r="AA482" i="2"/>
  <c r="AA387" i="2"/>
  <c r="AA440" i="2"/>
  <c r="AA441" i="2"/>
  <c r="W237" i="2"/>
  <c r="X271" i="2"/>
  <c r="W297" i="2"/>
  <c r="V317" i="2" a="1"/>
  <c r="W331" i="2"/>
  <c r="W343" i="2"/>
  <c r="V355" i="2" a="1"/>
  <c r="X365" i="2"/>
  <c r="W377" i="2"/>
  <c r="X386" i="2"/>
  <c r="X394" i="2"/>
  <c r="X402" i="2"/>
  <c r="X408" i="2"/>
  <c r="W415" i="2"/>
  <c r="V428" i="2" a="1"/>
  <c r="X433" i="2"/>
  <c r="W440" i="2"/>
  <c r="V446" i="2" a="1"/>
  <c r="V453" i="2" a="1"/>
  <c r="W458" i="2"/>
  <c r="W464" i="2"/>
  <c r="W470" i="2"/>
  <c r="W475" i="2"/>
  <c r="V480" i="2" a="1"/>
  <c r="AA19" i="2"/>
  <c r="AA35" i="2"/>
  <c r="AA51" i="2"/>
  <c r="AA67" i="2"/>
  <c r="AA83" i="2"/>
  <c r="AA99" i="2"/>
  <c r="AA115" i="2"/>
  <c r="AA131" i="2"/>
  <c r="AA147" i="2"/>
  <c r="AA163" i="2"/>
  <c r="AA179" i="2"/>
  <c r="AA195" i="2"/>
  <c r="AA211" i="2"/>
  <c r="AA227" i="2"/>
  <c r="AA243" i="2"/>
  <c r="AA259" i="2"/>
  <c r="AA275" i="2"/>
  <c r="AA291" i="2"/>
  <c r="AA307" i="2"/>
  <c r="AA323" i="2"/>
  <c r="AA339" i="2"/>
  <c r="AA355" i="2"/>
  <c r="AA419" i="2"/>
  <c r="AA467" i="2"/>
  <c r="V241" i="2" a="1"/>
  <c r="V275" i="2" a="1"/>
  <c r="X300" i="2"/>
  <c r="X317" i="2"/>
  <c r="X331" i="2"/>
  <c r="W355" i="2"/>
  <c r="V366" i="2" a="1"/>
  <c r="X377" i="2"/>
  <c r="V387" i="2" a="1"/>
  <c r="W395" i="2"/>
  <c r="V403" i="2" a="1"/>
  <c r="V409" i="2" a="1"/>
  <c r="X415" i="2"/>
  <c r="W421" i="2"/>
  <c r="V434" i="2" a="1"/>
  <c r="X440" i="2"/>
  <c r="W446" i="2"/>
  <c r="X458" i="2"/>
  <c r="X465" i="2"/>
  <c r="X470" i="2"/>
  <c r="X475" i="2"/>
  <c r="W484" i="2"/>
  <c r="W488" i="2"/>
  <c r="W492" i="2"/>
  <c r="W496" i="2"/>
  <c r="W500" i="2"/>
  <c r="W504" i="2"/>
  <c r="W508" i="2"/>
  <c r="AA20" i="2"/>
  <c r="AA36" i="2"/>
  <c r="AA52" i="2"/>
  <c r="AA68" i="2"/>
  <c r="AA84" i="2"/>
  <c r="AA100" i="2"/>
  <c r="AA116" i="2"/>
  <c r="AA132" i="2"/>
  <c r="AA148" i="2"/>
  <c r="AA164" i="2"/>
  <c r="AA180" i="2"/>
  <c r="AA196" i="2"/>
  <c r="AA212" i="2"/>
  <c r="AA228" i="2"/>
  <c r="AA244" i="2"/>
  <c r="AA260" i="2"/>
  <c r="AA276" i="2"/>
  <c r="AA292" i="2"/>
  <c r="AA308" i="2"/>
  <c r="AA324" i="2"/>
  <c r="AA340" i="2"/>
  <c r="AA356" i="2"/>
  <c r="AA372" i="2"/>
  <c r="AA388" i="2"/>
  <c r="AA404" i="2"/>
  <c r="AA420" i="2"/>
  <c r="AA436" i="2"/>
  <c r="AA452" i="2"/>
  <c r="AA468" i="2"/>
  <c r="AA484" i="2"/>
  <c r="AA500" i="2"/>
  <c r="AA37" i="2"/>
  <c r="AA53" i="2"/>
  <c r="AA69" i="2"/>
  <c r="AA85" i="2"/>
  <c r="AA101" i="2"/>
  <c r="AA117" i="2"/>
  <c r="AA149" i="2"/>
  <c r="AA165" i="2"/>
  <c r="AA197" i="2"/>
  <c r="AA229" i="2"/>
  <c r="AA245" i="2"/>
  <c r="AA261" i="2"/>
  <c r="AA277" i="2"/>
  <c r="AA373" i="2"/>
  <c r="AA389" i="2"/>
  <c r="AA232" i="2"/>
  <c r="AA360" i="2"/>
  <c r="AA424" i="2"/>
  <c r="AA504" i="2"/>
  <c r="AA505" i="2"/>
  <c r="AA458" i="2"/>
  <c r="X241" i="2"/>
  <c r="V276" i="2" a="1"/>
  <c r="W301" i="2"/>
  <c r="W318" i="2"/>
  <c r="X333" i="2"/>
  <c r="W344" i="2"/>
  <c r="V368" i="2" a="1"/>
  <c r="W387" i="2"/>
  <c r="X395" i="2"/>
  <c r="W403" i="2"/>
  <c r="V416" i="2" a="1"/>
  <c r="X421" i="2"/>
  <c r="W428" i="2"/>
  <c r="V441" i="2" a="1"/>
  <c r="X446" i="2"/>
  <c r="W453" i="2"/>
  <c r="W459" i="2"/>
  <c r="V466" i="2" a="1"/>
  <c r="V471" i="2" a="1"/>
  <c r="V476" i="2" a="1"/>
  <c r="W480" i="2"/>
  <c r="X484" i="2"/>
  <c r="X488" i="2"/>
  <c r="X492" i="2"/>
  <c r="X496" i="2"/>
  <c r="X500" i="2"/>
  <c r="X504" i="2"/>
  <c r="X508" i="2"/>
  <c r="AA21" i="2"/>
  <c r="AA133" i="2"/>
  <c r="AA181" i="2"/>
  <c r="AA213" i="2"/>
  <c r="AA293" i="2"/>
  <c r="AA341" i="2"/>
  <c r="AA421" i="2"/>
  <c r="AA501" i="2"/>
  <c r="AA264" i="2"/>
  <c r="AA376" i="2"/>
  <c r="AA488" i="2"/>
  <c r="AA394" i="2"/>
  <c r="AA506" i="2"/>
  <c r="W279" i="2"/>
  <c r="X301" i="2"/>
  <c r="X318" i="2"/>
  <c r="V334" i="2" a="1"/>
  <c r="X344" i="2"/>
  <c r="V357" i="2" a="1"/>
  <c r="W378" i="2"/>
  <c r="X387" i="2"/>
  <c r="V396" i="2" a="1"/>
  <c r="V404" i="2" a="1"/>
  <c r="W410" i="2"/>
  <c r="V423" i="2" a="1"/>
  <c r="X428" i="2"/>
  <c r="W434" i="2"/>
  <c r="V447" i="2" a="1"/>
  <c r="X453" i="2"/>
  <c r="X459" i="2"/>
  <c r="W471" i="2"/>
  <c r="W476" i="2"/>
  <c r="X480" i="2"/>
  <c r="V485" i="2" a="1"/>
  <c r="V489" i="2" a="1"/>
  <c r="V493" i="2" a="1"/>
  <c r="V497" i="2" a="1"/>
  <c r="V501" i="2" a="1"/>
  <c r="V505" i="2" a="1"/>
  <c r="AA6" i="2"/>
  <c r="AA22" i="2"/>
  <c r="AA38" i="2"/>
  <c r="AA54" i="2"/>
  <c r="AA70" i="2"/>
  <c r="AA86" i="2"/>
  <c r="AA102" i="2"/>
  <c r="AA118" i="2"/>
  <c r="AA134" i="2"/>
  <c r="AA150" i="2"/>
  <c r="AA166" i="2"/>
  <c r="AA182" i="2"/>
  <c r="AA198" i="2"/>
  <c r="AA214" i="2"/>
  <c r="AA230" i="2"/>
  <c r="AA246" i="2"/>
  <c r="AA262" i="2"/>
  <c r="AA278" i="2"/>
  <c r="AA294" i="2"/>
  <c r="AA310" i="2"/>
  <c r="AA326" i="2"/>
  <c r="AA342" i="2"/>
  <c r="AA358" i="2"/>
  <c r="AA374" i="2"/>
  <c r="AA390" i="2"/>
  <c r="AA406" i="2"/>
  <c r="AA422" i="2"/>
  <c r="AA438" i="2"/>
  <c r="AA454" i="2"/>
  <c r="AA470" i="2"/>
  <c r="V246" i="2" a="1"/>
  <c r="X334" i="2"/>
  <c r="W346" i="2"/>
  <c r="V369" i="2" a="1"/>
  <c r="X378" i="2"/>
  <c r="X410" i="2"/>
  <c r="X416" i="2"/>
  <c r="W423" i="2"/>
  <c r="V429" i="2" a="1"/>
  <c r="V436" i="2" a="1"/>
  <c r="W441" i="2"/>
  <c r="W447" i="2"/>
  <c r="V454" i="2" a="1"/>
  <c r="V460" i="2" a="1"/>
  <c r="W466" i="2"/>
  <c r="X471" i="2"/>
  <c r="X476" i="2"/>
  <c r="V481" i="2" a="1"/>
  <c r="AA7" i="2"/>
  <c r="AA23" i="2"/>
  <c r="AA39" i="2"/>
  <c r="AA55" i="2"/>
  <c r="AA71" i="2"/>
  <c r="AA87" i="2"/>
  <c r="AA103" i="2"/>
  <c r="AA119" i="2"/>
  <c r="AA135" i="2"/>
  <c r="AA151" i="2"/>
  <c r="AA167" i="2"/>
  <c r="AA183" i="2"/>
  <c r="AA199" i="2"/>
  <c r="AA215" i="2"/>
  <c r="AA231" i="2"/>
  <c r="AA247" i="2"/>
  <c r="AA263" i="2"/>
  <c r="AA279" i="2"/>
  <c r="AA295" i="2"/>
  <c r="AA311" i="2"/>
  <c r="AA327" i="2"/>
  <c r="AA343" i="2"/>
  <c r="AA359" i="2"/>
  <c r="AA375" i="2"/>
  <c r="AA391" i="2"/>
  <c r="AA407" i="2"/>
  <c r="AA423" i="2"/>
  <c r="AA439" i="2"/>
  <c r="AA455" i="2"/>
  <c r="AA471" i="2"/>
  <c r="AA487" i="2"/>
  <c r="AA503" i="2"/>
  <c r="X346" i="2"/>
  <c r="W357" i="2"/>
  <c r="X369" i="2"/>
  <c r="X380" i="2"/>
  <c r="W389" i="2"/>
  <c r="X397" i="2"/>
  <c r="W404" i="2"/>
  <c r="V411" i="2" a="1"/>
  <c r="V417" i="2" a="1"/>
  <c r="W429" i="2"/>
  <c r="X441" i="2"/>
  <c r="X466" i="2"/>
  <c r="W489" i="2"/>
  <c r="W493" i="2"/>
  <c r="W497" i="2"/>
  <c r="W501" i="2"/>
  <c r="AA8" i="2"/>
  <c r="AA72" i="2"/>
  <c r="AA88" i="2"/>
  <c r="AA152" i="2"/>
  <c r="AA184" i="2"/>
  <c r="AA216" i="2"/>
  <c r="AA328" i="2"/>
  <c r="AA425" i="2"/>
  <c r="W249" i="2"/>
  <c r="X283" i="2"/>
  <c r="V305" i="2" a="1"/>
  <c r="V322" i="2" a="1"/>
  <c r="X335" i="2"/>
  <c r="X423" i="2"/>
  <c r="X448" i="2"/>
  <c r="V477" i="2" a="1"/>
  <c r="W485" i="2"/>
  <c r="W505" i="2"/>
  <c r="AA24" i="2"/>
  <c r="AA40" i="2"/>
  <c r="AA56" i="2"/>
  <c r="AA104" i="2"/>
  <c r="AA120" i="2"/>
  <c r="AA136" i="2"/>
  <c r="AA168" i="2"/>
  <c r="AA200" i="2"/>
  <c r="AA296" i="2"/>
  <c r="AA392" i="2"/>
  <c r="AA472" i="2"/>
  <c r="AA489" i="2"/>
  <c r="AA442" i="2"/>
  <c r="W284" i="2"/>
  <c r="X305" i="2"/>
  <c r="X322" i="2"/>
  <c r="V336" i="2" a="1"/>
  <c r="X347" i="2"/>
  <c r="W359" i="2"/>
  <c r="V370" i="2" a="1"/>
  <c r="V381" i="2" a="1"/>
  <c r="V398" i="2" a="1"/>
  <c r="X404" i="2"/>
  <c r="W411" i="2"/>
  <c r="V424" i="2" a="1"/>
  <c r="X429" i="2"/>
  <c r="W436" i="2"/>
  <c r="V449" i="2" a="1"/>
  <c r="W454" i="2"/>
  <c r="W461" i="2"/>
  <c r="V467" i="2" a="1"/>
  <c r="W472" i="2"/>
  <c r="W481" i="2"/>
  <c r="X485" i="2"/>
  <c r="X489" i="2"/>
  <c r="X493" i="2"/>
  <c r="X497" i="2"/>
  <c r="X501" i="2"/>
  <c r="X505" i="2"/>
  <c r="AA9" i="2"/>
  <c r="AA25" i="2"/>
  <c r="AA41" i="2"/>
  <c r="AA57" i="2"/>
  <c r="AA73" i="2"/>
  <c r="AA89" i="2"/>
  <c r="AA105" i="2"/>
  <c r="AA121" i="2"/>
  <c r="AA137" i="2"/>
  <c r="AA153" i="2"/>
  <c r="AA169" i="2"/>
  <c r="AA185" i="2"/>
  <c r="AA201" i="2"/>
  <c r="AA217" i="2"/>
  <c r="AA233" i="2"/>
  <c r="AA249" i="2"/>
  <c r="AA265" i="2"/>
  <c r="AA281" i="2"/>
  <c r="AA297" i="2"/>
  <c r="AA313" i="2"/>
  <c r="AA329" i="2"/>
  <c r="AA345" i="2"/>
  <c r="AA361" i="2"/>
  <c r="AA377" i="2"/>
  <c r="AA393" i="2"/>
  <c r="AA409" i="2"/>
  <c r="M2" i="10"/>
  <c r="N2" i="10"/>
  <c r="G2" i="10"/>
  <c r="O2" i="10"/>
  <c r="I2" i="10"/>
  <c r="C2" i="10"/>
  <c r="E2" i="10"/>
  <c r="J2" i="10"/>
  <c r="H2" i="10"/>
  <c r="K2" i="10"/>
  <c r="L2" i="10"/>
  <c r="D2" i="10"/>
  <c r="F2" i="10"/>
  <c r="J2" i="11"/>
  <c r="G2" i="12"/>
  <c r="V467" i="2" l="1"/>
  <c r="V449" i="2"/>
  <c r="V424" i="2"/>
  <c r="V398" i="2"/>
  <c r="V381" i="2"/>
  <c r="V370" i="2"/>
  <c r="V336" i="2"/>
  <c r="V477" i="2"/>
  <c r="V322" i="2"/>
  <c r="V305" i="2"/>
  <c r="V417" i="2"/>
  <c r="V411" i="2"/>
  <c r="V481" i="2"/>
  <c r="V460" i="2"/>
  <c r="V454" i="2"/>
  <c r="V436" i="2"/>
  <c r="V429" i="2"/>
  <c r="V369" i="2"/>
  <c r="V246" i="2"/>
  <c r="V505" i="2"/>
  <c r="V501" i="2"/>
  <c r="V497" i="2"/>
  <c r="V493" i="2"/>
  <c r="V489" i="2"/>
  <c r="V485" i="2"/>
  <c r="V447" i="2"/>
  <c r="V423" i="2"/>
  <c r="V404" i="2"/>
  <c r="V396" i="2"/>
  <c r="V357" i="2"/>
  <c r="V334" i="2"/>
  <c r="V476" i="2"/>
  <c r="V471" i="2"/>
  <c r="V466" i="2"/>
  <c r="V441" i="2"/>
  <c r="V416" i="2"/>
  <c r="V368" i="2"/>
  <c r="V276" i="2"/>
  <c r="V434" i="2"/>
  <c r="V409" i="2"/>
  <c r="V403" i="2"/>
  <c r="V387" i="2"/>
  <c r="V366" i="2"/>
  <c r="V275" i="2"/>
  <c r="V241" i="2"/>
  <c r="V480" i="2"/>
  <c r="V453" i="2"/>
  <c r="V446" i="2"/>
  <c r="V428" i="2"/>
  <c r="V355" i="2"/>
  <c r="V317" i="2"/>
  <c r="V508" i="2"/>
  <c r="V504" i="2"/>
  <c r="V500" i="2"/>
  <c r="V496" i="2"/>
  <c r="V492" i="2"/>
  <c r="V488" i="2"/>
  <c r="V484" i="2"/>
  <c r="V475" i="2"/>
  <c r="V421" i="2"/>
  <c r="V415" i="2"/>
  <c r="V470" i="2"/>
  <c r="V464" i="2"/>
  <c r="V458" i="2"/>
  <c r="V433" i="2"/>
  <c r="V402" i="2"/>
  <c r="V386" i="2"/>
  <c r="V353" i="2"/>
  <c r="V451" i="2"/>
  <c r="V426" i="2"/>
  <c r="V364" i="2"/>
  <c r="V479" i="2"/>
  <c r="V463" i="2"/>
  <c r="V445" i="2"/>
  <c r="V420" i="2"/>
  <c r="V385" i="2"/>
  <c r="V352" i="2"/>
  <c r="V293" i="2"/>
  <c r="V263" i="2"/>
  <c r="V229" i="2"/>
  <c r="V507" i="2"/>
  <c r="V503" i="2"/>
  <c r="V499" i="2"/>
  <c r="V495" i="2"/>
  <c r="V491" i="2"/>
  <c r="V487" i="2"/>
  <c r="V483" i="2"/>
  <c r="V474" i="2"/>
  <c r="V438" i="2"/>
  <c r="V413" i="2"/>
  <c r="V407" i="2"/>
  <c r="V400" i="2"/>
  <c r="V392" i="2"/>
  <c r="V383" i="2"/>
  <c r="V374" i="2"/>
  <c r="V351" i="2"/>
  <c r="V340" i="2"/>
  <c r="V327" i="2"/>
  <c r="V456" i="2"/>
  <c r="V450" i="2"/>
  <c r="V432" i="2"/>
  <c r="V339" i="2"/>
  <c r="V310" i="2"/>
  <c r="V289" i="2"/>
  <c r="V443" i="2"/>
  <c r="V419" i="2"/>
  <c r="V399" i="2"/>
  <c r="V349" i="2"/>
  <c r="V258" i="2"/>
  <c r="V224" i="2"/>
  <c r="V473" i="2"/>
  <c r="V468" i="2"/>
  <c r="V462" i="2"/>
  <c r="V437" i="2"/>
  <c r="V412" i="2"/>
  <c r="V391" i="2"/>
  <c r="V382" i="2"/>
  <c r="V338" i="2"/>
  <c r="V288" i="2"/>
  <c r="V506" i="2"/>
  <c r="V502" i="2"/>
  <c r="V498" i="2"/>
  <c r="V494" i="2"/>
  <c r="V490" i="2"/>
  <c r="V486" i="2"/>
  <c r="V455" i="2"/>
  <c r="V430" i="2"/>
  <c r="V406" i="2"/>
  <c r="V323" i="2"/>
  <c r="V306" i="2"/>
  <c r="V379" i="2"/>
  <c r="V362" i="2"/>
  <c r="V345" i="2"/>
  <c r="V328" i="2"/>
  <c r="V315" i="2"/>
  <c r="V298" i="2"/>
  <c r="V281" i="2"/>
  <c r="V264" i="2"/>
  <c r="V251" i="2"/>
  <c r="V234" i="2"/>
  <c r="V217" i="2"/>
  <c r="V200" i="2"/>
  <c r="V187" i="2"/>
  <c r="V170" i="2"/>
  <c r="V153" i="2"/>
  <c r="V136" i="2"/>
  <c r="V123" i="2"/>
  <c r="V106" i="2"/>
  <c r="V89" i="2"/>
  <c r="V80" i="2"/>
  <c r="V75" i="2"/>
  <c r="V66" i="2"/>
  <c r="V32" i="2"/>
  <c r="V16" i="2"/>
  <c r="V10" i="2"/>
  <c r="V332" i="2"/>
  <c r="V319" i="2"/>
  <c r="V302" i="2"/>
  <c r="V285" i="2"/>
  <c r="V268" i="2"/>
  <c r="V255" i="2"/>
  <c r="V238" i="2"/>
  <c r="V221" i="2"/>
  <c r="V204" i="2"/>
  <c r="V191" i="2"/>
  <c r="V174" i="2"/>
  <c r="V157" i="2"/>
  <c r="V140" i="2"/>
  <c r="V127" i="2"/>
  <c r="V110" i="2"/>
  <c r="V93" i="2"/>
  <c r="V61" i="2"/>
  <c r="V51" i="2"/>
  <c r="V21" i="2"/>
  <c r="V272" i="2"/>
  <c r="V259" i="2"/>
  <c r="V242" i="2"/>
  <c r="V225" i="2"/>
  <c r="V208" i="2"/>
  <c r="V195" i="2"/>
  <c r="V178" i="2"/>
  <c r="V161" i="2"/>
  <c r="V144" i="2"/>
  <c r="V131" i="2"/>
  <c r="V114" i="2"/>
  <c r="V97" i="2"/>
  <c r="V84" i="2"/>
  <c r="V79" i="2"/>
  <c r="V70" i="2"/>
  <c r="V56" i="2"/>
  <c r="V46" i="2"/>
  <c r="V41" i="2"/>
  <c r="V31" i="2"/>
  <c r="V26" i="2"/>
  <c r="V15" i="2"/>
  <c r="V9" i="2"/>
  <c r="V212" i="2"/>
  <c r="V199" i="2"/>
  <c r="V182" i="2"/>
  <c r="V165" i="2"/>
  <c r="V148" i="2"/>
  <c r="V135" i="2"/>
  <c r="V118" i="2"/>
  <c r="V101" i="2"/>
  <c r="V36" i="2"/>
  <c r="V472" i="2"/>
  <c r="V459" i="2"/>
  <c r="V442" i="2"/>
  <c r="V425" i="2"/>
  <c r="V408" i="2"/>
  <c r="V395" i="2"/>
  <c r="V378" i="2"/>
  <c r="V361" i="2"/>
  <c r="V344" i="2"/>
  <c r="V331" i="2"/>
  <c r="V314" i="2"/>
  <c r="V297" i="2"/>
  <c r="V280" i="2"/>
  <c r="V267" i="2"/>
  <c r="V250" i="2"/>
  <c r="V233" i="2"/>
  <c r="V216" i="2"/>
  <c r="V203" i="2"/>
  <c r="V186" i="2"/>
  <c r="V169" i="2"/>
  <c r="V152" i="2"/>
  <c r="V139" i="2"/>
  <c r="V122" i="2"/>
  <c r="V105" i="2"/>
  <c r="V88" i="2"/>
  <c r="V83" i="2"/>
  <c r="V74" i="2"/>
  <c r="V65" i="2"/>
  <c r="V55" i="2"/>
  <c r="V365" i="2"/>
  <c r="V348" i="2"/>
  <c r="V335" i="2"/>
  <c r="V318" i="2"/>
  <c r="V301" i="2"/>
  <c r="V284" i="2"/>
  <c r="V271" i="2"/>
  <c r="V254" i="2"/>
  <c r="V237" i="2"/>
  <c r="V220" i="2"/>
  <c r="V207" i="2"/>
  <c r="V190" i="2"/>
  <c r="V173" i="2"/>
  <c r="V156" i="2"/>
  <c r="V143" i="2"/>
  <c r="V126" i="2"/>
  <c r="V109" i="2"/>
  <c r="V92" i="2"/>
  <c r="V60" i="2"/>
  <c r="V50" i="2"/>
  <c r="V45" i="2"/>
  <c r="V35" i="2"/>
  <c r="V25" i="2"/>
  <c r="V20" i="2"/>
  <c r="V14" i="2"/>
  <c r="V211" i="2"/>
  <c r="V194" i="2"/>
  <c r="V177" i="2"/>
  <c r="V160" i="2"/>
  <c r="V147" i="2"/>
  <c r="V130" i="2"/>
  <c r="V113" i="2"/>
  <c r="V96" i="2"/>
  <c r="V87" i="2"/>
  <c r="V78" i="2"/>
  <c r="V69" i="2"/>
  <c r="V40" i="2"/>
  <c r="V30" i="2"/>
  <c r="V8" i="2"/>
  <c r="V390" i="2"/>
  <c r="V373" i="2"/>
  <c r="V356" i="2"/>
  <c r="V343" i="2"/>
  <c r="V326" i="2"/>
  <c r="V309" i="2"/>
  <c r="V292" i="2"/>
  <c r="V279" i="2"/>
  <c r="V262" i="2"/>
  <c r="V245" i="2"/>
  <c r="V228" i="2"/>
  <c r="V215" i="2"/>
  <c r="V198" i="2"/>
  <c r="V181" i="2"/>
  <c r="V164" i="2"/>
  <c r="V151" i="2"/>
  <c r="V134" i="2"/>
  <c r="V117" i="2"/>
  <c r="V100" i="2"/>
  <c r="V59" i="2"/>
  <c r="V19" i="2"/>
  <c r="V13" i="2"/>
  <c r="V394" i="2"/>
  <c r="V377" i="2"/>
  <c r="V360" i="2"/>
  <c r="V347" i="2"/>
  <c r="V330" i="2"/>
  <c r="V313" i="2"/>
  <c r="V296" i="2"/>
  <c r="V283" i="2"/>
  <c r="V266" i="2"/>
  <c r="V249" i="2"/>
  <c r="V232" i="2"/>
  <c r="V219" i="2"/>
  <c r="V202" i="2"/>
  <c r="V185" i="2"/>
  <c r="V168" i="2"/>
  <c r="V155" i="2"/>
  <c r="V138" i="2"/>
  <c r="V121" i="2"/>
  <c r="V104" i="2"/>
  <c r="V91" i="2"/>
  <c r="V82" i="2"/>
  <c r="V73" i="2"/>
  <c r="V64" i="2"/>
  <c r="V54" i="2"/>
  <c r="V49" i="2"/>
  <c r="V39" i="2"/>
  <c r="V7" i="2"/>
  <c r="V300" i="2"/>
  <c r="V287" i="2"/>
  <c r="V270" i="2"/>
  <c r="V253" i="2"/>
  <c r="V236" i="2"/>
  <c r="V223" i="2"/>
  <c r="V206" i="2"/>
  <c r="V189" i="2"/>
  <c r="V172" i="2"/>
  <c r="V159" i="2"/>
  <c r="V142" i="2"/>
  <c r="V125" i="2"/>
  <c r="V108" i="2"/>
  <c r="V95" i="2"/>
  <c r="V44" i="2"/>
  <c r="V34" i="2"/>
  <c r="V29" i="2"/>
  <c r="V24" i="2"/>
  <c r="V321" i="2"/>
  <c r="V304" i="2"/>
  <c r="V291" i="2"/>
  <c r="V274" i="2"/>
  <c r="V257" i="2"/>
  <c r="V240" i="2"/>
  <c r="V227" i="2"/>
  <c r="V210" i="2"/>
  <c r="V193" i="2"/>
  <c r="V176" i="2"/>
  <c r="V163" i="2"/>
  <c r="V146" i="2"/>
  <c r="V129" i="2"/>
  <c r="V112" i="2"/>
  <c r="V99" i="2"/>
  <c r="V86" i="2"/>
  <c r="V77" i="2"/>
  <c r="V68" i="2"/>
  <c r="V63" i="2"/>
  <c r="V18" i="2"/>
  <c r="V389" i="2"/>
  <c r="V372" i="2"/>
  <c r="V359" i="2"/>
  <c r="V342" i="2"/>
  <c r="V325" i="2"/>
  <c r="V308" i="2"/>
  <c r="V295" i="2"/>
  <c r="V278" i="2"/>
  <c r="V261" i="2"/>
  <c r="V244" i="2"/>
  <c r="V231" i="2"/>
  <c r="V214" i="2"/>
  <c r="V197" i="2"/>
  <c r="V180" i="2"/>
  <c r="V167" i="2"/>
  <c r="V150" i="2"/>
  <c r="V133" i="2"/>
  <c r="V116" i="2"/>
  <c r="V103" i="2"/>
  <c r="V58" i="2"/>
  <c r="V53" i="2"/>
  <c r="V43" i="2"/>
  <c r="V23" i="2"/>
  <c r="V12" i="2"/>
  <c r="V6" i="2"/>
  <c r="V457" i="2"/>
  <c r="V440" i="2"/>
  <c r="V427" i="2"/>
  <c r="V410" i="2"/>
  <c r="V393" i="2"/>
  <c r="V376" i="2"/>
  <c r="V363" i="2"/>
  <c r="V346" i="2"/>
  <c r="V329" i="2"/>
  <c r="V312" i="2"/>
  <c r="V299" i="2"/>
  <c r="V282" i="2"/>
  <c r="V265" i="2"/>
  <c r="V248" i="2"/>
  <c r="V235" i="2"/>
  <c r="V218" i="2"/>
  <c r="V201" i="2"/>
  <c r="V184" i="2"/>
  <c r="V171" i="2"/>
  <c r="V154" i="2"/>
  <c r="V137" i="2"/>
  <c r="V120" i="2"/>
  <c r="V107" i="2"/>
  <c r="V90" i="2"/>
  <c r="V81" i="2"/>
  <c r="V72" i="2"/>
  <c r="V67" i="2"/>
  <c r="V48" i="2"/>
  <c r="V38" i="2"/>
  <c r="V33" i="2"/>
  <c r="V17" i="2"/>
  <c r="V482" i="2"/>
  <c r="V478" i="2"/>
  <c r="V461" i="2"/>
  <c r="V444" i="2"/>
  <c r="V431" i="2"/>
  <c r="V414" i="2"/>
  <c r="V397" i="2"/>
  <c r="V380" i="2"/>
  <c r="V367" i="2"/>
  <c r="V350" i="2"/>
  <c r="V333" i="2"/>
  <c r="V316" i="2"/>
  <c r="V303" i="2"/>
  <c r="V286" i="2"/>
  <c r="V269" i="2"/>
  <c r="V252" i="2"/>
  <c r="V239" i="2"/>
  <c r="V222" i="2"/>
  <c r="V205" i="2"/>
  <c r="V188" i="2"/>
  <c r="V175" i="2"/>
  <c r="V158" i="2"/>
  <c r="V141" i="2"/>
  <c r="V124" i="2"/>
  <c r="V111" i="2"/>
  <c r="V94" i="2"/>
  <c r="V28" i="2"/>
  <c r="V11" i="2"/>
  <c r="V465" i="2"/>
  <c r="V448" i="2"/>
  <c r="V435" i="2"/>
  <c r="V418" i="2"/>
  <c r="V401" i="2"/>
  <c r="V384" i="2"/>
  <c r="V371" i="2"/>
  <c r="V354" i="2"/>
  <c r="V337" i="2"/>
  <c r="V320" i="2"/>
  <c r="V307" i="2"/>
  <c r="V290" i="2"/>
  <c r="V273" i="2"/>
  <c r="V256" i="2"/>
  <c r="V243" i="2"/>
  <c r="V226" i="2"/>
  <c r="V209" i="2"/>
  <c r="V192" i="2"/>
  <c r="V179" i="2"/>
  <c r="V162" i="2"/>
  <c r="V145" i="2"/>
  <c r="V128" i="2"/>
  <c r="V115" i="2"/>
  <c r="V98" i="2"/>
  <c r="V85" i="2"/>
  <c r="V76" i="2"/>
  <c r="V71" i="2"/>
  <c r="V62" i="2"/>
  <c r="V57" i="2"/>
  <c r="V47" i="2"/>
  <c r="V22" i="2"/>
  <c r="V469" i="2"/>
  <c r="V452" i="2"/>
  <c r="V439" i="2"/>
  <c r="V422" i="2"/>
  <c r="V405" i="2"/>
  <c r="V388" i="2"/>
  <c r="V375" i="2"/>
  <c r="V358" i="2"/>
  <c r="V341" i="2"/>
  <c r="V324" i="2"/>
  <c r="V311" i="2"/>
  <c r="V294" i="2"/>
  <c r="V277" i="2"/>
  <c r="V260" i="2"/>
  <c r="V247" i="2"/>
  <c r="V230" i="2"/>
  <c r="V213" i="2"/>
  <c r="V196" i="2"/>
  <c r="V183" i="2"/>
  <c r="V166" i="2"/>
  <c r="V149" i="2"/>
  <c r="V132" i="2"/>
  <c r="V119" i="2"/>
  <c r="V102" i="2"/>
  <c r="V52" i="2"/>
  <c r="V42" i="2"/>
  <c r="V37" i="2"/>
  <c r="V27" i="2"/>
  <c r="L505" i="2"/>
  <c r="L456" i="2"/>
  <c r="L451" i="2"/>
  <c r="L446" i="2"/>
  <c r="L441" i="2"/>
  <c r="L392" i="2"/>
  <c r="L387" i="2"/>
  <c r="L382" i="2"/>
  <c r="L377" i="2"/>
  <c r="L337" i="2"/>
  <c r="L307" i="2"/>
  <c r="L500" i="2"/>
  <c r="L495" i="2"/>
  <c r="L490" i="2"/>
  <c r="L485" i="2"/>
  <c r="L436" i="2"/>
  <c r="L431" i="2"/>
  <c r="L426" i="2"/>
  <c r="L421" i="2"/>
  <c r="L372" i="2"/>
  <c r="L367" i="2"/>
  <c r="L362" i="2"/>
  <c r="L357" i="2"/>
  <c r="L325" i="2"/>
  <c r="L299" i="2"/>
  <c r="L480" i="2"/>
  <c r="L475" i="2"/>
  <c r="L470" i="2"/>
  <c r="L465" i="2"/>
  <c r="L416" i="2"/>
  <c r="L411" i="2"/>
  <c r="L406" i="2"/>
  <c r="L401" i="2"/>
  <c r="L352" i="2"/>
  <c r="L347" i="2"/>
  <c r="L331" i="2"/>
  <c r="L319" i="2"/>
  <c r="L460" i="2"/>
  <c r="L455" i="2"/>
  <c r="L450" i="2"/>
  <c r="L445" i="2"/>
  <c r="L396" i="2"/>
  <c r="L391" i="2"/>
  <c r="L386" i="2"/>
  <c r="L381" i="2"/>
  <c r="L312" i="2"/>
  <c r="L305" i="2"/>
  <c r="L297" i="2"/>
  <c r="L504" i="2"/>
  <c r="L499" i="2"/>
  <c r="L494" i="2"/>
  <c r="L489" i="2"/>
  <c r="L440" i="2"/>
  <c r="L435" i="2"/>
  <c r="L430" i="2"/>
  <c r="L425" i="2"/>
  <c r="L376" i="2"/>
  <c r="L371" i="2"/>
  <c r="L366" i="2"/>
  <c r="L361" i="2"/>
  <c r="L341" i="2"/>
  <c r="L336" i="2"/>
  <c r="L287" i="2"/>
  <c r="L484" i="2"/>
  <c r="L479" i="2"/>
  <c r="L474" i="2"/>
  <c r="L469" i="2"/>
  <c r="L420" i="2"/>
  <c r="L415" i="2"/>
  <c r="L410" i="2"/>
  <c r="L405" i="2"/>
  <c r="L356" i="2"/>
  <c r="L351" i="2"/>
  <c r="L346" i="2"/>
  <c r="L324" i="2"/>
  <c r="L317" i="2"/>
  <c r="L296" i="2"/>
  <c r="L286" i="2"/>
  <c r="L261" i="2"/>
  <c r="L464" i="2"/>
  <c r="L459" i="2"/>
  <c r="L454" i="2"/>
  <c r="L449" i="2"/>
  <c r="L400" i="2"/>
  <c r="L395" i="2"/>
  <c r="L390" i="2"/>
  <c r="L385" i="2"/>
  <c r="L329" i="2"/>
  <c r="L311" i="2"/>
  <c r="L304" i="2"/>
  <c r="L275" i="2"/>
  <c r="L508" i="2"/>
  <c r="L503" i="2"/>
  <c r="L498" i="2"/>
  <c r="L493" i="2"/>
  <c r="L444" i="2"/>
  <c r="L439" i="2"/>
  <c r="L434" i="2"/>
  <c r="L429" i="2"/>
  <c r="L380" i="2"/>
  <c r="L375" i="2"/>
  <c r="L370" i="2"/>
  <c r="L365" i="2"/>
  <c r="L335" i="2"/>
  <c r="L295" i="2"/>
  <c r="L488" i="2"/>
  <c r="L483" i="2"/>
  <c r="L478" i="2"/>
  <c r="L473" i="2"/>
  <c r="L424" i="2"/>
  <c r="L419" i="2"/>
  <c r="L414" i="2"/>
  <c r="L409" i="2"/>
  <c r="L360" i="2"/>
  <c r="L355" i="2"/>
  <c r="L350" i="2"/>
  <c r="L345" i="2"/>
  <c r="L340" i="2"/>
  <c r="L323" i="2"/>
  <c r="L285" i="2"/>
  <c r="L468" i="2"/>
  <c r="L463" i="2"/>
  <c r="L458" i="2"/>
  <c r="L453" i="2"/>
  <c r="L404" i="2"/>
  <c r="L399" i="2"/>
  <c r="L394" i="2"/>
  <c r="L389" i="2"/>
  <c r="L316" i="2"/>
  <c r="L309" i="2"/>
  <c r="L303" i="2"/>
  <c r="L507" i="2"/>
  <c r="L502" i="2"/>
  <c r="L497" i="2"/>
  <c r="L448" i="2"/>
  <c r="L443" i="2"/>
  <c r="L438" i="2"/>
  <c r="L433" i="2"/>
  <c r="L384" i="2"/>
  <c r="L379" i="2"/>
  <c r="L374" i="2"/>
  <c r="L369" i="2"/>
  <c r="L328" i="2"/>
  <c r="L294" i="2"/>
  <c r="L256" i="2"/>
  <c r="L492" i="2"/>
  <c r="L487" i="2"/>
  <c r="L482" i="2"/>
  <c r="L477" i="2"/>
  <c r="L428" i="2"/>
  <c r="L423" i="2"/>
  <c r="L418" i="2"/>
  <c r="L413" i="2"/>
  <c r="L364" i="2"/>
  <c r="L359" i="2"/>
  <c r="L354" i="2"/>
  <c r="L349" i="2"/>
  <c r="L339" i="2"/>
  <c r="L333" i="2"/>
  <c r="L321" i="2"/>
  <c r="L282" i="2"/>
  <c r="L472" i="2"/>
  <c r="L467" i="2"/>
  <c r="L462" i="2"/>
  <c r="L457" i="2"/>
  <c r="L408" i="2"/>
  <c r="L403" i="2"/>
  <c r="L398" i="2"/>
  <c r="L393" i="2"/>
  <c r="L344" i="2"/>
  <c r="L315" i="2"/>
  <c r="L301" i="2"/>
  <c r="L292" i="2"/>
  <c r="L270" i="2"/>
  <c r="L506" i="2"/>
  <c r="L501" i="2"/>
  <c r="L452" i="2"/>
  <c r="L447" i="2"/>
  <c r="L442" i="2"/>
  <c r="L437" i="2"/>
  <c r="L388" i="2"/>
  <c r="L383" i="2"/>
  <c r="L378" i="2"/>
  <c r="L373" i="2"/>
  <c r="L327" i="2"/>
  <c r="L308" i="2"/>
  <c r="L291" i="2"/>
  <c r="L496" i="2"/>
  <c r="L491" i="2"/>
  <c r="L486" i="2"/>
  <c r="L481" i="2"/>
  <c r="L432" i="2"/>
  <c r="L427" i="2"/>
  <c r="L422" i="2"/>
  <c r="L417" i="2"/>
  <c r="L368" i="2"/>
  <c r="L363" i="2"/>
  <c r="L358" i="2"/>
  <c r="L353" i="2"/>
  <c r="L300" i="2"/>
  <c r="L476" i="2"/>
  <c r="L471" i="2"/>
  <c r="L466" i="2"/>
  <c r="L461" i="2"/>
  <c r="L412" i="2"/>
  <c r="L407" i="2"/>
  <c r="L402" i="2"/>
  <c r="L397" i="2"/>
  <c r="L348" i="2"/>
  <c r="L343" i="2"/>
  <c r="L332" i="2"/>
  <c r="L320" i="2"/>
  <c r="L313" i="2"/>
  <c r="L290" i="2"/>
  <c r="L280" i="2"/>
  <c r="L251" i="2"/>
  <c r="L246" i="2"/>
  <c r="L197" i="2"/>
  <c r="L192" i="2"/>
  <c r="L149" i="2"/>
  <c r="L131" i="2"/>
  <c r="L125" i="2"/>
  <c r="L241" i="2"/>
  <c r="L236" i="2"/>
  <c r="L231" i="2"/>
  <c r="L226" i="2"/>
  <c r="L154" i="2"/>
  <c r="L137" i="2"/>
  <c r="L93" i="2"/>
  <c r="L77" i="2"/>
  <c r="L221" i="2"/>
  <c r="L216" i="2"/>
  <c r="L211" i="2"/>
  <c r="L206" i="2"/>
  <c r="L186" i="2"/>
  <c r="L181" i="2"/>
  <c r="L170" i="2"/>
  <c r="L165" i="2"/>
  <c r="L142" i="2"/>
  <c r="L117" i="2"/>
  <c r="L105" i="2"/>
  <c r="L76" i="2"/>
  <c r="L265" i="2"/>
  <c r="L260" i="2"/>
  <c r="L255" i="2"/>
  <c r="L250" i="2"/>
  <c r="L201" i="2"/>
  <c r="L196" i="2"/>
  <c r="L191" i="2"/>
  <c r="L175" i="2"/>
  <c r="L159" i="2"/>
  <c r="L245" i="2"/>
  <c r="L240" i="2"/>
  <c r="L235" i="2"/>
  <c r="L230" i="2"/>
  <c r="L147" i="2"/>
  <c r="L123" i="2"/>
  <c r="L289" i="2"/>
  <c r="L284" i="2"/>
  <c r="L279" i="2"/>
  <c r="L274" i="2"/>
  <c r="L225" i="2"/>
  <c r="L220" i="2"/>
  <c r="L215" i="2"/>
  <c r="L210" i="2"/>
  <c r="L153" i="2"/>
  <c r="L135" i="2"/>
  <c r="L89" i="2"/>
  <c r="L269" i="2"/>
  <c r="L264" i="2"/>
  <c r="L259" i="2"/>
  <c r="L254" i="2"/>
  <c r="L205" i="2"/>
  <c r="L200" i="2"/>
  <c r="L195" i="2"/>
  <c r="L190" i="2"/>
  <c r="L185" i="2"/>
  <c r="L174" i="2"/>
  <c r="L169" i="2"/>
  <c r="L158" i="2"/>
  <c r="L141" i="2"/>
  <c r="L129" i="2"/>
  <c r="L44" i="2"/>
  <c r="L298" i="2"/>
  <c r="L249" i="2"/>
  <c r="L244" i="2"/>
  <c r="L239" i="2"/>
  <c r="L234" i="2"/>
  <c r="L179" i="2"/>
  <c r="L163" i="2"/>
  <c r="L146" i="2"/>
  <c r="L101" i="2"/>
  <c r="L71" i="2"/>
  <c r="L293" i="2"/>
  <c r="L288" i="2"/>
  <c r="L283" i="2"/>
  <c r="L278" i="2"/>
  <c r="L229" i="2"/>
  <c r="L224" i="2"/>
  <c r="L219" i="2"/>
  <c r="L214" i="2"/>
  <c r="L134" i="2"/>
  <c r="L113" i="2"/>
  <c r="L86" i="2"/>
  <c r="L68" i="2"/>
  <c r="L273" i="2"/>
  <c r="L268" i="2"/>
  <c r="L263" i="2"/>
  <c r="L258" i="2"/>
  <c r="L209" i="2"/>
  <c r="L204" i="2"/>
  <c r="L199" i="2"/>
  <c r="L194" i="2"/>
  <c r="L151" i="2"/>
  <c r="L67" i="2"/>
  <c r="L342" i="2"/>
  <c r="L338" i="2"/>
  <c r="L334" i="2"/>
  <c r="L330" i="2"/>
  <c r="L326" i="2"/>
  <c r="L322" i="2"/>
  <c r="L318" i="2"/>
  <c r="L314" i="2"/>
  <c r="L310" i="2"/>
  <c r="L306" i="2"/>
  <c r="L302" i="2"/>
  <c r="L253" i="2"/>
  <c r="L248" i="2"/>
  <c r="L243" i="2"/>
  <c r="L238" i="2"/>
  <c r="L189" i="2"/>
  <c r="L178" i="2"/>
  <c r="L173" i="2"/>
  <c r="L162" i="2"/>
  <c r="L157" i="2"/>
  <c r="L139" i="2"/>
  <c r="L127" i="2"/>
  <c r="L121" i="2"/>
  <c r="L233" i="2"/>
  <c r="L228" i="2"/>
  <c r="L223" i="2"/>
  <c r="L218" i="2"/>
  <c r="L183" i="2"/>
  <c r="L167" i="2"/>
  <c r="L145" i="2"/>
  <c r="L277" i="2"/>
  <c r="L272" i="2"/>
  <c r="L267" i="2"/>
  <c r="L262" i="2"/>
  <c r="L213" i="2"/>
  <c r="L208" i="2"/>
  <c r="L203" i="2"/>
  <c r="L198" i="2"/>
  <c r="L150" i="2"/>
  <c r="L133" i="2"/>
  <c r="L119" i="2"/>
  <c r="L97" i="2"/>
  <c r="L257" i="2"/>
  <c r="L252" i="2"/>
  <c r="L247" i="2"/>
  <c r="L242" i="2"/>
  <c r="L193" i="2"/>
  <c r="L138" i="2"/>
  <c r="L109" i="2"/>
  <c r="L15" i="2"/>
  <c r="L237" i="2"/>
  <c r="L232" i="2"/>
  <c r="L227" i="2"/>
  <c r="L222" i="2"/>
  <c r="L182" i="2"/>
  <c r="L177" i="2"/>
  <c r="L166" i="2"/>
  <c r="L161" i="2"/>
  <c r="L155" i="2"/>
  <c r="L59" i="2"/>
  <c r="L281" i="2"/>
  <c r="L276" i="2"/>
  <c r="L271" i="2"/>
  <c r="L266" i="2"/>
  <c r="L217" i="2"/>
  <c r="L212" i="2"/>
  <c r="L207" i="2"/>
  <c r="L202" i="2"/>
  <c r="L187" i="2"/>
  <c r="L171" i="2"/>
  <c r="L143" i="2"/>
  <c r="L80" i="2"/>
  <c r="L115" i="2"/>
  <c r="L111" i="2"/>
  <c r="L107" i="2"/>
  <c r="L103" i="2"/>
  <c r="L99" i="2"/>
  <c r="L95" i="2"/>
  <c r="L91" i="2"/>
  <c r="L82" i="2"/>
  <c r="L73" i="2"/>
  <c r="L50" i="2"/>
  <c r="L41" i="2"/>
  <c r="L36" i="2"/>
  <c r="L6" i="2"/>
  <c r="B504" i="2"/>
  <c r="B496" i="2"/>
  <c r="B488" i="2"/>
  <c r="B479" i="2"/>
  <c r="B451" i="2"/>
  <c r="L31" i="2"/>
  <c r="L26" i="2"/>
  <c r="L21" i="2"/>
  <c r="L16" i="2"/>
  <c r="L11" i="2"/>
  <c r="B467" i="2"/>
  <c r="L54" i="2"/>
  <c r="L45" i="2"/>
  <c r="B477" i="2"/>
  <c r="B465" i="2"/>
  <c r="L90" i="2"/>
  <c r="L72" i="2"/>
  <c r="L63" i="2"/>
  <c r="L40" i="2"/>
  <c r="B503" i="2"/>
  <c r="B495" i="2"/>
  <c r="B487" i="2"/>
  <c r="B447" i="2"/>
  <c r="L130" i="2"/>
  <c r="L126" i="2"/>
  <c r="L122" i="2"/>
  <c r="L118" i="2"/>
  <c r="L114" i="2"/>
  <c r="L110" i="2"/>
  <c r="L106" i="2"/>
  <c r="L102" i="2"/>
  <c r="L98" i="2"/>
  <c r="L94" i="2"/>
  <c r="L81" i="2"/>
  <c r="L58" i="2"/>
  <c r="L49" i="2"/>
  <c r="L35" i="2"/>
  <c r="L30" i="2"/>
  <c r="L25" i="2"/>
  <c r="L20" i="2"/>
  <c r="L10" i="2"/>
  <c r="B476" i="2"/>
  <c r="B501" i="2"/>
  <c r="B493" i="2"/>
  <c r="B485" i="2"/>
  <c r="B463" i="2"/>
  <c r="L85" i="2"/>
  <c r="L62" i="2"/>
  <c r="L53" i="2"/>
  <c r="B475" i="2"/>
  <c r="B461" i="2"/>
  <c r="L48" i="2"/>
  <c r="L39" i="2"/>
  <c r="L34" i="2"/>
  <c r="L29" i="2"/>
  <c r="L24" i="2"/>
  <c r="L9" i="2"/>
  <c r="L66" i="2"/>
  <c r="L57" i="2"/>
  <c r="L19" i="2"/>
  <c r="L14" i="2"/>
  <c r="B508" i="2"/>
  <c r="B500" i="2"/>
  <c r="B492" i="2"/>
  <c r="B484" i="2"/>
  <c r="B473" i="2"/>
  <c r="L84" i="2"/>
  <c r="L75" i="2"/>
  <c r="L52" i="2"/>
  <c r="L43" i="2"/>
  <c r="B459" i="2"/>
  <c r="L70" i="2"/>
  <c r="L61" i="2"/>
  <c r="L38" i="2"/>
  <c r="L33" i="2"/>
  <c r="L28" i="2"/>
  <c r="L8" i="2"/>
  <c r="B483" i="2"/>
  <c r="B472" i="2"/>
  <c r="B457" i="2"/>
  <c r="L88" i="2"/>
  <c r="L79" i="2"/>
  <c r="L56" i="2"/>
  <c r="L47" i="2"/>
  <c r="L23" i="2"/>
  <c r="L18" i="2"/>
  <c r="L13" i="2"/>
  <c r="B507" i="2"/>
  <c r="B499" i="2"/>
  <c r="B491" i="2"/>
  <c r="L188" i="2"/>
  <c r="L184" i="2"/>
  <c r="L180" i="2"/>
  <c r="L176" i="2"/>
  <c r="L172" i="2"/>
  <c r="L168" i="2"/>
  <c r="L164" i="2"/>
  <c r="L160" i="2"/>
  <c r="L156" i="2"/>
  <c r="L152" i="2"/>
  <c r="L148" i="2"/>
  <c r="L144" i="2"/>
  <c r="L140" i="2"/>
  <c r="L136" i="2"/>
  <c r="L132" i="2"/>
  <c r="L128" i="2"/>
  <c r="L124" i="2"/>
  <c r="L120" i="2"/>
  <c r="L116" i="2"/>
  <c r="L112" i="2"/>
  <c r="L108" i="2"/>
  <c r="L104" i="2"/>
  <c r="L100" i="2"/>
  <c r="L96" i="2"/>
  <c r="L92" i="2"/>
  <c r="L74" i="2"/>
  <c r="L65" i="2"/>
  <c r="L42" i="2"/>
  <c r="B481" i="2"/>
  <c r="B471" i="2"/>
  <c r="L83" i="2"/>
  <c r="L60" i="2"/>
  <c r="L51" i="2"/>
  <c r="L37" i="2"/>
  <c r="L32" i="2"/>
  <c r="L7" i="2"/>
  <c r="B505" i="2"/>
  <c r="B497" i="2"/>
  <c r="B489" i="2"/>
  <c r="B455" i="2"/>
  <c r="L78" i="2"/>
  <c r="L69" i="2"/>
  <c r="L46" i="2"/>
  <c r="L27" i="2"/>
  <c r="L22" i="2"/>
  <c r="L17" i="2"/>
  <c r="L12" i="2"/>
  <c r="B480" i="2"/>
  <c r="B469" i="2"/>
  <c r="L87" i="2"/>
  <c r="L64" i="2"/>
  <c r="L55" i="2"/>
  <c r="B225" i="2"/>
  <c r="B211" i="2"/>
  <c r="B202" i="2"/>
  <c r="B178" i="2"/>
  <c r="B143" i="2"/>
  <c r="B117" i="2"/>
  <c r="B111" i="2"/>
  <c r="B81" i="2"/>
  <c r="B65" i="2"/>
  <c r="B57" i="2"/>
  <c r="H381" i="1"/>
  <c r="B220" i="2"/>
  <c r="B173" i="2"/>
  <c r="B168" i="2"/>
  <c r="B163" i="2"/>
  <c r="B127" i="2"/>
  <c r="B122" i="2"/>
  <c r="B105" i="2"/>
  <c r="B94" i="2"/>
  <c r="B72" i="2"/>
  <c r="H502" i="1"/>
  <c r="B229" i="2"/>
  <c r="B215" i="2"/>
  <c r="B206" i="2"/>
  <c r="B197" i="2"/>
  <c r="B192" i="2"/>
  <c r="B187" i="2"/>
  <c r="B158" i="2"/>
  <c r="B132" i="2"/>
  <c r="B110" i="2"/>
  <c r="B99" i="2"/>
  <c r="B63" i="2"/>
  <c r="B47" i="2"/>
  <c r="B453" i="2"/>
  <c r="B449" i="2"/>
  <c r="B445" i="2"/>
  <c r="B441" i="2"/>
  <c r="B437" i="2"/>
  <c r="B433" i="2"/>
  <c r="B429" i="2"/>
  <c r="B425" i="2"/>
  <c r="B421" i="2"/>
  <c r="B417" i="2"/>
  <c r="B413" i="2"/>
  <c r="B409" i="2"/>
  <c r="B405" i="2"/>
  <c r="B401" i="2"/>
  <c r="B397" i="2"/>
  <c r="B393" i="2"/>
  <c r="B389" i="2"/>
  <c r="B385" i="2"/>
  <c r="B381" i="2"/>
  <c r="B377" i="2"/>
  <c r="B373" i="2"/>
  <c r="B369" i="2"/>
  <c r="B365" i="2"/>
  <c r="B361" i="2"/>
  <c r="B357" i="2"/>
  <c r="B353" i="2"/>
  <c r="B349" i="2"/>
  <c r="B345" i="2"/>
  <c r="B341" i="2"/>
  <c r="B337" i="2"/>
  <c r="B333" i="2"/>
  <c r="B329" i="2"/>
  <c r="B325" i="2"/>
  <c r="B321" i="2"/>
  <c r="B317" i="2"/>
  <c r="B313" i="2"/>
  <c r="B309" i="2"/>
  <c r="B305" i="2"/>
  <c r="B301" i="2"/>
  <c r="B297" i="2"/>
  <c r="B293" i="2"/>
  <c r="B289" i="2"/>
  <c r="B285" i="2"/>
  <c r="B281" i="2"/>
  <c r="B277" i="2"/>
  <c r="B273" i="2"/>
  <c r="B269" i="2"/>
  <c r="B265" i="2"/>
  <c r="B261" i="2"/>
  <c r="B257" i="2"/>
  <c r="B253" i="2"/>
  <c r="B249" i="2"/>
  <c r="B245" i="2"/>
  <c r="B241" i="2"/>
  <c r="B237" i="2"/>
  <c r="B233" i="2"/>
  <c r="B224" i="2"/>
  <c r="B182" i="2"/>
  <c r="B153" i="2"/>
  <c r="B147" i="2"/>
  <c r="B142" i="2"/>
  <c r="B137" i="2"/>
  <c r="B19" i="2"/>
  <c r="H424" i="1"/>
  <c r="B219" i="2"/>
  <c r="B210" i="2"/>
  <c r="B201" i="2"/>
  <c r="B177" i="2"/>
  <c r="B172" i="2"/>
  <c r="B167" i="2"/>
  <c r="B115" i="2"/>
  <c r="B104" i="2"/>
  <c r="B93" i="2"/>
  <c r="B86" i="2"/>
  <c r="B79" i="2"/>
  <c r="B71" i="2"/>
  <c r="B54" i="2"/>
  <c r="B35" i="2"/>
  <c r="B18" i="2"/>
  <c r="B228" i="2"/>
  <c r="B196" i="2"/>
  <c r="B191" i="2"/>
  <c r="B162" i="2"/>
  <c r="B131" i="2"/>
  <c r="B126" i="2"/>
  <c r="B121" i="2"/>
  <c r="B45" i="2"/>
  <c r="B34" i="2"/>
  <c r="H456" i="1"/>
  <c r="B223" i="2"/>
  <c r="B214" i="2"/>
  <c r="B205" i="2"/>
  <c r="B186" i="2"/>
  <c r="B157" i="2"/>
  <c r="B136" i="2"/>
  <c r="B109" i="2"/>
  <c r="B98" i="2"/>
  <c r="B70" i="2"/>
  <c r="B62" i="2"/>
  <c r="B33" i="2"/>
  <c r="B468" i="2"/>
  <c r="B464" i="2"/>
  <c r="B460" i="2"/>
  <c r="B456" i="2"/>
  <c r="B452" i="2"/>
  <c r="B448" i="2"/>
  <c r="B444" i="2"/>
  <c r="B440" i="2"/>
  <c r="B436" i="2"/>
  <c r="B432" i="2"/>
  <c r="B428" i="2"/>
  <c r="B424" i="2"/>
  <c r="B420" i="2"/>
  <c r="B416" i="2"/>
  <c r="B412" i="2"/>
  <c r="B408" i="2"/>
  <c r="B404" i="2"/>
  <c r="B400" i="2"/>
  <c r="B396" i="2"/>
  <c r="B392" i="2"/>
  <c r="B388" i="2"/>
  <c r="B384" i="2"/>
  <c r="B380" i="2"/>
  <c r="B376" i="2"/>
  <c r="B372" i="2"/>
  <c r="B368" i="2"/>
  <c r="B364" i="2"/>
  <c r="B360" i="2"/>
  <c r="B356" i="2"/>
  <c r="B352" i="2"/>
  <c r="B348" i="2"/>
  <c r="B344" i="2"/>
  <c r="B340" i="2"/>
  <c r="B336" i="2"/>
  <c r="B332" i="2"/>
  <c r="B328" i="2"/>
  <c r="B324" i="2"/>
  <c r="B320" i="2"/>
  <c r="B316" i="2"/>
  <c r="B312" i="2"/>
  <c r="B308" i="2"/>
  <c r="B304" i="2"/>
  <c r="B300" i="2"/>
  <c r="B296" i="2"/>
  <c r="B292" i="2"/>
  <c r="B288" i="2"/>
  <c r="B284" i="2"/>
  <c r="B280" i="2"/>
  <c r="B276" i="2"/>
  <c r="B272" i="2"/>
  <c r="B268" i="2"/>
  <c r="B264" i="2"/>
  <c r="B260" i="2"/>
  <c r="B256" i="2"/>
  <c r="B252" i="2"/>
  <c r="B248" i="2"/>
  <c r="B244" i="2"/>
  <c r="B240" i="2"/>
  <c r="B236" i="2"/>
  <c r="B232" i="2"/>
  <c r="B200" i="2"/>
  <c r="B181" i="2"/>
  <c r="B176" i="2"/>
  <c r="B171" i="2"/>
  <c r="B151" i="2"/>
  <c r="B146" i="2"/>
  <c r="B141" i="2"/>
  <c r="B114" i="2"/>
  <c r="B103" i="2"/>
  <c r="B91" i="2"/>
  <c r="B77" i="2"/>
  <c r="H488" i="1"/>
  <c r="H415" i="1"/>
  <c r="H349" i="1"/>
  <c r="B227" i="2"/>
  <c r="B218" i="2"/>
  <c r="B209" i="2"/>
  <c r="B195" i="2"/>
  <c r="B166" i="2"/>
  <c r="B161" i="2"/>
  <c r="B156" i="2"/>
  <c r="B125" i="2"/>
  <c r="B119" i="2"/>
  <c r="B97" i="2"/>
  <c r="B85" i="2"/>
  <c r="B61" i="2"/>
  <c r="B53" i="2"/>
  <c r="B43" i="2"/>
  <c r="H413" i="1"/>
  <c r="H266" i="1"/>
  <c r="B204" i="2"/>
  <c r="B190" i="2"/>
  <c r="B135" i="2"/>
  <c r="B130" i="2"/>
  <c r="B108" i="2"/>
  <c r="H447" i="1"/>
  <c r="H261" i="1"/>
  <c r="B231" i="2"/>
  <c r="B222" i="2"/>
  <c r="B213" i="2"/>
  <c r="B199" i="2"/>
  <c r="B185" i="2"/>
  <c r="B180" i="2"/>
  <c r="B175" i="2"/>
  <c r="B170" i="2"/>
  <c r="B140" i="2"/>
  <c r="B124" i="2"/>
  <c r="B102" i="2"/>
  <c r="B96" i="2"/>
  <c r="B76" i="2"/>
  <c r="B59" i="2"/>
  <c r="B42" i="2"/>
  <c r="B11" i="2"/>
  <c r="H445" i="1"/>
  <c r="B443" i="2"/>
  <c r="B439" i="2"/>
  <c r="B435" i="2"/>
  <c r="B431" i="2"/>
  <c r="B427" i="2"/>
  <c r="B423" i="2"/>
  <c r="B419" i="2"/>
  <c r="B415" i="2"/>
  <c r="B411" i="2"/>
  <c r="B407" i="2"/>
  <c r="B403" i="2"/>
  <c r="B399" i="2"/>
  <c r="B395" i="2"/>
  <c r="B391" i="2"/>
  <c r="B387" i="2"/>
  <c r="B383" i="2"/>
  <c r="B379" i="2"/>
  <c r="B375" i="2"/>
  <c r="B371" i="2"/>
  <c r="B367" i="2"/>
  <c r="B363" i="2"/>
  <c r="B359" i="2"/>
  <c r="B355" i="2"/>
  <c r="B351" i="2"/>
  <c r="B347" i="2"/>
  <c r="B343" i="2"/>
  <c r="B339" i="2"/>
  <c r="B335" i="2"/>
  <c r="B331" i="2"/>
  <c r="B327" i="2"/>
  <c r="B323" i="2"/>
  <c r="B319" i="2"/>
  <c r="B315" i="2"/>
  <c r="B311" i="2"/>
  <c r="B307" i="2"/>
  <c r="B303" i="2"/>
  <c r="B299" i="2"/>
  <c r="B295" i="2"/>
  <c r="B291" i="2"/>
  <c r="B287" i="2"/>
  <c r="B283" i="2"/>
  <c r="B279" i="2"/>
  <c r="B275" i="2"/>
  <c r="B271" i="2"/>
  <c r="B267" i="2"/>
  <c r="B263" i="2"/>
  <c r="B259" i="2"/>
  <c r="B255" i="2"/>
  <c r="B251" i="2"/>
  <c r="B247" i="2"/>
  <c r="B243" i="2"/>
  <c r="B239" i="2"/>
  <c r="B235" i="2"/>
  <c r="B208" i="2"/>
  <c r="B165" i="2"/>
  <c r="B160" i="2"/>
  <c r="B155" i="2"/>
  <c r="B150" i="2"/>
  <c r="B145" i="2"/>
  <c r="B129" i="2"/>
  <c r="B113" i="2"/>
  <c r="B90" i="2"/>
  <c r="B67" i="2"/>
  <c r="B51" i="2"/>
  <c r="B41" i="2"/>
  <c r="B10" i="2"/>
  <c r="H479" i="1"/>
  <c r="H330" i="1"/>
  <c r="H251" i="1"/>
  <c r="B226" i="2"/>
  <c r="B217" i="2"/>
  <c r="B203" i="2"/>
  <c r="B194" i="2"/>
  <c r="B179" i="2"/>
  <c r="B134" i="2"/>
  <c r="B118" i="2"/>
  <c r="B107" i="2"/>
  <c r="B101" i="2"/>
  <c r="B83" i="2"/>
  <c r="B75" i="2"/>
  <c r="B50" i="2"/>
  <c r="B27" i="2"/>
  <c r="B9" i="2"/>
  <c r="H477" i="1"/>
  <c r="H325" i="1"/>
  <c r="B212" i="2"/>
  <c r="B189" i="2"/>
  <c r="B174" i="2"/>
  <c r="B139" i="2"/>
  <c r="B123" i="2"/>
  <c r="B95" i="2"/>
  <c r="B82" i="2"/>
  <c r="B58" i="2"/>
  <c r="B40" i="2"/>
  <c r="B8" i="2"/>
  <c r="H438" i="1"/>
  <c r="B230" i="2"/>
  <c r="B221" i="2"/>
  <c r="B207" i="2"/>
  <c r="B198" i="2"/>
  <c r="B169" i="2"/>
  <c r="B164" i="2"/>
  <c r="B159" i="2"/>
  <c r="B144" i="2"/>
  <c r="B128" i="2"/>
  <c r="B112" i="2"/>
  <c r="B106" i="2"/>
  <c r="B74" i="2"/>
  <c r="B66" i="2"/>
  <c r="B25" i="2"/>
  <c r="H315" i="1"/>
  <c r="B506" i="2"/>
  <c r="B502" i="2"/>
  <c r="B498" i="2"/>
  <c r="B494" i="2"/>
  <c r="B490" i="2"/>
  <c r="B486" i="2"/>
  <c r="B482" i="2"/>
  <c r="B478" i="2"/>
  <c r="B474" i="2"/>
  <c r="B470" i="2"/>
  <c r="B466" i="2"/>
  <c r="B462" i="2"/>
  <c r="B458" i="2"/>
  <c r="B454" i="2"/>
  <c r="B450" i="2"/>
  <c r="B446" i="2"/>
  <c r="B442" i="2"/>
  <c r="B438" i="2"/>
  <c r="B434" i="2"/>
  <c r="B430" i="2"/>
  <c r="B426" i="2"/>
  <c r="B422" i="2"/>
  <c r="B418" i="2"/>
  <c r="B414" i="2"/>
  <c r="B410" i="2"/>
  <c r="B406" i="2"/>
  <c r="B402" i="2"/>
  <c r="B398" i="2"/>
  <c r="B394" i="2"/>
  <c r="B390" i="2"/>
  <c r="B386" i="2"/>
  <c r="B382" i="2"/>
  <c r="B378" i="2"/>
  <c r="B374" i="2"/>
  <c r="B370" i="2"/>
  <c r="B366" i="2"/>
  <c r="B362" i="2"/>
  <c r="B358" i="2"/>
  <c r="B354" i="2"/>
  <c r="B350" i="2"/>
  <c r="B346" i="2"/>
  <c r="B342" i="2"/>
  <c r="B338" i="2"/>
  <c r="B334" i="2"/>
  <c r="B330" i="2"/>
  <c r="B326" i="2"/>
  <c r="B322" i="2"/>
  <c r="B318" i="2"/>
  <c r="B314" i="2"/>
  <c r="B310" i="2"/>
  <c r="B306" i="2"/>
  <c r="B302" i="2"/>
  <c r="B298" i="2"/>
  <c r="B294" i="2"/>
  <c r="B290" i="2"/>
  <c r="B286" i="2"/>
  <c r="B282" i="2"/>
  <c r="B278" i="2"/>
  <c r="B274" i="2"/>
  <c r="B270" i="2"/>
  <c r="B266" i="2"/>
  <c r="B262" i="2"/>
  <c r="B258" i="2"/>
  <c r="B254" i="2"/>
  <c r="B250" i="2"/>
  <c r="B246" i="2"/>
  <c r="B242" i="2"/>
  <c r="B238" i="2"/>
  <c r="B234" i="2"/>
  <c r="B216" i="2"/>
  <c r="B193" i="2"/>
  <c r="B188" i="2"/>
  <c r="B183" i="2"/>
  <c r="B154" i="2"/>
  <c r="B149" i="2"/>
  <c r="B138" i="2"/>
  <c r="B133" i="2"/>
  <c r="B100" i="2"/>
  <c r="B89" i="2"/>
  <c r="B73" i="2"/>
  <c r="B49" i="2"/>
  <c r="H470" i="1"/>
  <c r="H231" i="1"/>
  <c r="H406" i="1"/>
  <c r="H392" i="1"/>
  <c r="H383" i="1"/>
  <c r="H374" i="1"/>
  <c r="H360" i="1"/>
  <c r="H351" i="1"/>
  <c r="H342" i="1"/>
  <c r="H337" i="1"/>
  <c r="H327" i="1"/>
  <c r="H278" i="1"/>
  <c r="H273" i="1"/>
  <c r="H263" i="1"/>
  <c r="H122" i="1"/>
  <c r="B92" i="2"/>
  <c r="B60" i="2"/>
  <c r="B28" i="2"/>
  <c r="H497" i="1"/>
  <c r="H465" i="1"/>
  <c r="H433" i="1"/>
  <c r="H401" i="1"/>
  <c r="H369" i="1"/>
  <c r="H322" i="1"/>
  <c r="H317" i="1"/>
  <c r="H307" i="1"/>
  <c r="H258" i="1"/>
  <c r="H253" i="1"/>
  <c r="H243" i="1"/>
  <c r="H233" i="1"/>
  <c r="H217" i="1"/>
  <c r="H201" i="1"/>
  <c r="B87" i="2"/>
  <c r="B78" i="2"/>
  <c r="B69" i="2"/>
  <c r="B55" i="2"/>
  <c r="B46" i="2"/>
  <c r="B37" i="2"/>
  <c r="B23" i="2"/>
  <c r="B14" i="2"/>
  <c r="H506" i="1"/>
  <c r="H492" i="1"/>
  <c r="H483" i="1"/>
  <c r="H474" i="1"/>
  <c r="H460" i="1"/>
  <c r="H451" i="1"/>
  <c r="H442" i="1"/>
  <c r="H428" i="1"/>
  <c r="H419" i="1"/>
  <c r="H410" i="1"/>
  <c r="H396" i="1"/>
  <c r="H387" i="1"/>
  <c r="H378" i="1"/>
  <c r="H364" i="1"/>
  <c r="H355" i="1"/>
  <c r="H346" i="1"/>
  <c r="H302" i="1"/>
  <c r="H297" i="1"/>
  <c r="H287" i="1"/>
  <c r="H238" i="1"/>
  <c r="H183" i="1"/>
  <c r="B64" i="2"/>
  <c r="B32" i="2"/>
  <c r="H501" i="1"/>
  <c r="H469" i="1"/>
  <c r="H437" i="1"/>
  <c r="H405" i="1"/>
  <c r="H373" i="1"/>
  <c r="H341" i="1"/>
  <c r="H331" i="1"/>
  <c r="H282" i="1"/>
  <c r="H277" i="1"/>
  <c r="H267" i="1"/>
  <c r="H227" i="1"/>
  <c r="H222" i="1"/>
  <c r="H211" i="1"/>
  <c r="H206" i="1"/>
  <c r="H195" i="1"/>
  <c r="H190" i="1"/>
  <c r="H496" i="1"/>
  <c r="H487" i="1"/>
  <c r="H478" i="1"/>
  <c r="H464" i="1"/>
  <c r="H455" i="1"/>
  <c r="H446" i="1"/>
  <c r="H432" i="1"/>
  <c r="H423" i="1"/>
  <c r="H414" i="1"/>
  <c r="H400" i="1"/>
  <c r="H391" i="1"/>
  <c r="H382" i="1"/>
  <c r="H368" i="1"/>
  <c r="H359" i="1"/>
  <c r="H350" i="1"/>
  <c r="H326" i="1"/>
  <c r="H321" i="1"/>
  <c r="H311" i="1"/>
  <c r="H262" i="1"/>
  <c r="H257" i="1"/>
  <c r="H247" i="1"/>
  <c r="H114" i="1"/>
  <c r="B68" i="2"/>
  <c r="B36" i="2"/>
  <c r="H505" i="1"/>
  <c r="H473" i="1"/>
  <c r="H441" i="1"/>
  <c r="H409" i="1"/>
  <c r="H377" i="1"/>
  <c r="H345" i="1"/>
  <c r="H306" i="1"/>
  <c r="H301" i="1"/>
  <c r="H291" i="1"/>
  <c r="H242" i="1"/>
  <c r="H237" i="1"/>
  <c r="H221" i="1"/>
  <c r="H205" i="1"/>
  <c r="H189" i="1"/>
  <c r="B31" i="2"/>
  <c r="B22" i="2"/>
  <c r="B13" i="2"/>
  <c r="H500" i="1"/>
  <c r="H491" i="1"/>
  <c r="H482" i="1"/>
  <c r="H468" i="1"/>
  <c r="H459" i="1"/>
  <c r="H450" i="1"/>
  <c r="H436" i="1"/>
  <c r="H427" i="1"/>
  <c r="H418" i="1"/>
  <c r="H404" i="1"/>
  <c r="H395" i="1"/>
  <c r="H386" i="1"/>
  <c r="H372" i="1"/>
  <c r="H363" i="1"/>
  <c r="H354" i="1"/>
  <c r="H335" i="1"/>
  <c r="H286" i="1"/>
  <c r="H281" i="1"/>
  <c r="H271" i="1"/>
  <c r="H182" i="1"/>
  <c r="H226" i="1"/>
  <c r="H215" i="1"/>
  <c r="H210" i="1"/>
  <c r="H199" i="1"/>
  <c r="H194" i="1"/>
  <c r="H168" i="1"/>
  <c r="H151" i="1"/>
  <c r="H134" i="1"/>
  <c r="H106" i="1"/>
  <c r="B26" i="2"/>
  <c r="B17" i="2"/>
  <c r="H504" i="1"/>
  <c r="H495" i="1"/>
  <c r="H486" i="1"/>
  <c r="H472" i="1"/>
  <c r="H463" i="1"/>
  <c r="H454" i="1"/>
  <c r="H440" i="1"/>
  <c r="H431" i="1"/>
  <c r="H422" i="1"/>
  <c r="H408" i="1"/>
  <c r="H399" i="1"/>
  <c r="H390" i="1"/>
  <c r="H376" i="1"/>
  <c r="H367" i="1"/>
  <c r="H358" i="1"/>
  <c r="H344" i="1"/>
  <c r="H310" i="1"/>
  <c r="H305" i="1"/>
  <c r="H295" i="1"/>
  <c r="H246" i="1"/>
  <c r="H241" i="1"/>
  <c r="H181" i="1"/>
  <c r="H105" i="1"/>
  <c r="B44" i="2"/>
  <c r="B12" i="2"/>
  <c r="H481" i="1"/>
  <c r="H449" i="1"/>
  <c r="H417" i="1"/>
  <c r="H385" i="1"/>
  <c r="H353" i="1"/>
  <c r="H339" i="1"/>
  <c r="H290" i="1"/>
  <c r="H285" i="1"/>
  <c r="H275" i="1"/>
  <c r="H225" i="1"/>
  <c r="H209" i="1"/>
  <c r="H193" i="1"/>
  <c r="H180" i="1"/>
  <c r="H132" i="1"/>
  <c r="B39" i="2"/>
  <c r="B30" i="2"/>
  <c r="B21" i="2"/>
  <c r="B7" i="2"/>
  <c r="H499" i="1"/>
  <c r="H490" i="1"/>
  <c r="H476" i="1"/>
  <c r="H467" i="1"/>
  <c r="H458" i="1"/>
  <c r="H444" i="1"/>
  <c r="H435" i="1"/>
  <c r="H426" i="1"/>
  <c r="H412" i="1"/>
  <c r="H403" i="1"/>
  <c r="H394" i="1"/>
  <c r="H380" i="1"/>
  <c r="H371" i="1"/>
  <c r="H362" i="1"/>
  <c r="H348" i="1"/>
  <c r="H334" i="1"/>
  <c r="H329" i="1"/>
  <c r="H319" i="1"/>
  <c r="H270" i="1"/>
  <c r="H265" i="1"/>
  <c r="H255" i="1"/>
  <c r="H187" i="1"/>
  <c r="H179" i="1"/>
  <c r="H148" i="1"/>
  <c r="H131" i="1"/>
  <c r="B80" i="2"/>
  <c r="B48" i="2"/>
  <c r="B16" i="2"/>
  <c r="H485" i="1"/>
  <c r="H453" i="1"/>
  <c r="H421" i="1"/>
  <c r="H389" i="1"/>
  <c r="H357" i="1"/>
  <c r="H314" i="1"/>
  <c r="H309" i="1"/>
  <c r="H299" i="1"/>
  <c r="H250" i="1"/>
  <c r="H245" i="1"/>
  <c r="H235" i="1"/>
  <c r="H230" i="1"/>
  <c r="H219" i="1"/>
  <c r="H214" i="1"/>
  <c r="H203" i="1"/>
  <c r="H198" i="1"/>
  <c r="H129" i="1"/>
  <c r="H97" i="1"/>
  <c r="H503" i="1"/>
  <c r="H494" i="1"/>
  <c r="H480" i="1"/>
  <c r="H471" i="1"/>
  <c r="H462" i="1"/>
  <c r="H448" i="1"/>
  <c r="H439" i="1"/>
  <c r="H430" i="1"/>
  <c r="H416" i="1"/>
  <c r="H407" i="1"/>
  <c r="H398" i="1"/>
  <c r="H384" i="1"/>
  <c r="H375" i="1"/>
  <c r="H366" i="1"/>
  <c r="H352" i="1"/>
  <c r="H343" i="1"/>
  <c r="H294" i="1"/>
  <c r="H289" i="1"/>
  <c r="H279" i="1"/>
  <c r="H178" i="1"/>
  <c r="H163" i="1"/>
  <c r="H146" i="1"/>
  <c r="B148" i="2"/>
  <c r="B116" i="2"/>
  <c r="B84" i="2"/>
  <c r="B52" i="2"/>
  <c r="B20" i="2"/>
  <c r="H489" i="1"/>
  <c r="H457" i="1"/>
  <c r="H425" i="1"/>
  <c r="H393" i="1"/>
  <c r="H361" i="1"/>
  <c r="H338" i="1"/>
  <c r="H333" i="1"/>
  <c r="H323" i="1"/>
  <c r="H274" i="1"/>
  <c r="H269" i="1"/>
  <c r="H259" i="1"/>
  <c r="H229" i="1"/>
  <c r="H213" i="1"/>
  <c r="H197" i="1"/>
  <c r="H162" i="1"/>
  <c r="H145" i="1"/>
  <c r="B38" i="2"/>
  <c r="B29" i="2"/>
  <c r="B15" i="2"/>
  <c r="B6" i="2"/>
  <c r="H498" i="1"/>
  <c r="H484" i="1"/>
  <c r="H475" i="1"/>
  <c r="H466" i="1"/>
  <c r="H452" i="1"/>
  <c r="H443" i="1"/>
  <c r="H434" i="1"/>
  <c r="H420" i="1"/>
  <c r="H411" i="1"/>
  <c r="H402" i="1"/>
  <c r="H388" i="1"/>
  <c r="H379" i="1"/>
  <c r="H370" i="1"/>
  <c r="H356" i="1"/>
  <c r="H347" i="1"/>
  <c r="H318" i="1"/>
  <c r="H313" i="1"/>
  <c r="H303" i="1"/>
  <c r="H254" i="1"/>
  <c r="H249" i="1"/>
  <c r="H239" i="1"/>
  <c r="H186" i="1"/>
  <c r="H161" i="1"/>
  <c r="B184" i="2"/>
  <c r="B152" i="2"/>
  <c r="B120" i="2"/>
  <c r="B88" i="2"/>
  <c r="B56" i="2"/>
  <c r="B24" i="2"/>
  <c r="H493" i="1"/>
  <c r="H461" i="1"/>
  <c r="H429" i="1"/>
  <c r="H397" i="1"/>
  <c r="H365" i="1"/>
  <c r="H298" i="1"/>
  <c r="H293" i="1"/>
  <c r="H283" i="1"/>
  <c r="H234" i="1"/>
  <c r="H223" i="1"/>
  <c r="H218" i="1"/>
  <c r="H207" i="1"/>
  <c r="H202" i="1"/>
  <c r="H191" i="1"/>
  <c r="H82" i="1"/>
  <c r="H73" i="1"/>
  <c r="H68" i="1"/>
  <c r="H32" i="1"/>
  <c r="H26" i="1"/>
  <c r="B505" i="1"/>
  <c r="B488" i="1"/>
  <c r="B479" i="1"/>
  <c r="H166" i="1"/>
  <c r="H149" i="1"/>
  <c r="H136" i="1"/>
  <c r="H123" i="1"/>
  <c r="H100" i="1"/>
  <c r="H91" i="1"/>
  <c r="H63" i="1"/>
  <c r="H58" i="1"/>
  <c r="H48" i="1"/>
  <c r="H43" i="1"/>
  <c r="H18" i="1"/>
  <c r="H10" i="1"/>
  <c r="B496" i="1"/>
  <c r="H170" i="1"/>
  <c r="H153" i="1"/>
  <c r="H140" i="1"/>
  <c r="H118" i="1"/>
  <c r="H109" i="1"/>
  <c r="H86" i="1"/>
  <c r="H77" i="1"/>
  <c r="H37" i="1"/>
  <c r="H31" i="1"/>
  <c r="B504" i="1"/>
  <c r="B487" i="1"/>
  <c r="B466" i="1"/>
  <c r="H174" i="1"/>
  <c r="H157" i="1"/>
  <c r="H144" i="1"/>
  <c r="H127" i="1"/>
  <c r="H104" i="1"/>
  <c r="H95" i="1"/>
  <c r="H72" i="1"/>
  <c r="H17" i="1"/>
  <c r="H9" i="1"/>
  <c r="B495" i="1"/>
  <c r="B477" i="1"/>
  <c r="H113" i="1"/>
  <c r="H90" i="1"/>
  <c r="H81" i="1"/>
  <c r="H67" i="1"/>
  <c r="H62" i="1"/>
  <c r="H52" i="1"/>
  <c r="B494" i="1"/>
  <c r="B476" i="1"/>
  <c r="B465" i="1"/>
  <c r="B424" i="1"/>
  <c r="H165" i="1"/>
  <c r="H152" i="1"/>
  <c r="H135" i="1"/>
  <c r="H108" i="1"/>
  <c r="H99" i="1"/>
  <c r="H76" i="1"/>
  <c r="H47" i="1"/>
  <c r="B502" i="1"/>
  <c r="B485" i="1"/>
  <c r="B423" i="1"/>
  <c r="H169" i="1"/>
  <c r="H156" i="1"/>
  <c r="H139" i="1"/>
  <c r="H126" i="1"/>
  <c r="H117" i="1"/>
  <c r="H94" i="1"/>
  <c r="H85" i="1"/>
  <c r="H7" i="1"/>
  <c r="B493" i="1"/>
  <c r="B449" i="1"/>
  <c r="H173" i="1"/>
  <c r="H160" i="1"/>
  <c r="H143" i="1"/>
  <c r="H112" i="1"/>
  <c r="H103" i="1"/>
  <c r="H80" i="1"/>
  <c r="H71" i="1"/>
  <c r="H66" i="1"/>
  <c r="H56" i="1"/>
  <c r="H35" i="1"/>
  <c r="H15" i="1"/>
  <c r="B501" i="1"/>
  <c r="B484" i="1"/>
  <c r="H177" i="1"/>
  <c r="H164" i="1"/>
  <c r="H147" i="1"/>
  <c r="H130" i="1"/>
  <c r="H121" i="1"/>
  <c r="H98" i="1"/>
  <c r="H89" i="1"/>
  <c r="H51" i="1"/>
  <c r="H29" i="1"/>
  <c r="B474" i="1"/>
  <c r="H116" i="1"/>
  <c r="H107" i="1"/>
  <c r="H84" i="1"/>
  <c r="H75" i="1"/>
  <c r="H40" i="1"/>
  <c r="H185" i="1"/>
  <c r="H172" i="1"/>
  <c r="H155" i="1"/>
  <c r="H138" i="1"/>
  <c r="H125" i="1"/>
  <c r="H102" i="1"/>
  <c r="H93" i="1"/>
  <c r="H70" i="1"/>
  <c r="H60" i="1"/>
  <c r="H34" i="1"/>
  <c r="B460" i="1"/>
  <c r="B407" i="1"/>
  <c r="H176" i="1"/>
  <c r="H159" i="1"/>
  <c r="H142" i="1"/>
  <c r="H120" i="1"/>
  <c r="H111" i="1"/>
  <c r="H88" i="1"/>
  <c r="H79" i="1"/>
  <c r="H55" i="1"/>
  <c r="H50" i="1"/>
  <c r="H28" i="1"/>
  <c r="H21" i="1"/>
  <c r="B482" i="1"/>
  <c r="B458" i="1"/>
  <c r="B443" i="1"/>
  <c r="H74" i="1"/>
  <c r="H39" i="1"/>
  <c r="H4" i="1"/>
  <c r="B471" i="1"/>
  <c r="B441" i="1"/>
  <c r="H184" i="1"/>
  <c r="H167" i="1"/>
  <c r="H150" i="1"/>
  <c r="H133" i="1"/>
  <c r="H124" i="1"/>
  <c r="H115" i="1"/>
  <c r="H92" i="1"/>
  <c r="H83" i="1"/>
  <c r="H64" i="1"/>
  <c r="H44" i="1"/>
  <c r="H33" i="1"/>
  <c r="H27" i="1"/>
  <c r="H20" i="1"/>
  <c r="H12" i="1"/>
  <c r="B457" i="1"/>
  <c r="B440" i="1"/>
  <c r="B394" i="1"/>
  <c r="H188" i="1"/>
  <c r="H171" i="1"/>
  <c r="H154" i="1"/>
  <c r="H137" i="1"/>
  <c r="H110" i="1"/>
  <c r="H101" i="1"/>
  <c r="H78" i="1"/>
  <c r="H59" i="1"/>
  <c r="H54" i="1"/>
  <c r="H340" i="1"/>
  <c r="H336" i="1"/>
  <c r="H332" i="1"/>
  <c r="H328" i="1"/>
  <c r="H324" i="1"/>
  <c r="H320" i="1"/>
  <c r="H316" i="1"/>
  <c r="H312" i="1"/>
  <c r="H308" i="1"/>
  <c r="H304" i="1"/>
  <c r="H300" i="1"/>
  <c r="H296" i="1"/>
  <c r="H292" i="1"/>
  <c r="H288" i="1"/>
  <c r="H284" i="1"/>
  <c r="H280" i="1"/>
  <c r="H276" i="1"/>
  <c r="H272" i="1"/>
  <c r="H268" i="1"/>
  <c r="H264" i="1"/>
  <c r="H260" i="1"/>
  <c r="H256" i="1"/>
  <c r="H252" i="1"/>
  <c r="H248" i="1"/>
  <c r="H244" i="1"/>
  <c r="H240" i="1"/>
  <c r="H236" i="1"/>
  <c r="H232" i="1"/>
  <c r="H228" i="1"/>
  <c r="H224" i="1"/>
  <c r="H220" i="1"/>
  <c r="H216" i="1"/>
  <c r="H212" i="1"/>
  <c r="H208" i="1"/>
  <c r="H204" i="1"/>
  <c r="H200" i="1"/>
  <c r="H196" i="1"/>
  <c r="H192" i="1"/>
  <c r="H175" i="1"/>
  <c r="H158" i="1"/>
  <c r="H141" i="1"/>
  <c r="H128" i="1"/>
  <c r="H119" i="1"/>
  <c r="H96" i="1"/>
  <c r="H87" i="1"/>
  <c r="H38" i="1"/>
  <c r="H19" i="1"/>
  <c r="B430" i="1"/>
  <c r="B413" i="1"/>
  <c r="B396" i="1"/>
  <c r="B327" i="1"/>
  <c r="B313" i="1"/>
  <c r="B285" i="1"/>
  <c r="B255" i="1"/>
  <c r="B231" i="1"/>
  <c r="B221" i="1"/>
  <c r="B162" i="1"/>
  <c r="H46" i="1"/>
  <c r="H42" i="1"/>
  <c r="H25" i="1"/>
  <c r="H8" i="1"/>
  <c r="B498" i="1"/>
  <c r="B481" i="1"/>
  <c r="B464" i="1"/>
  <c r="B447" i="1"/>
  <c r="B434" i="1"/>
  <c r="B417" i="1"/>
  <c r="B400" i="1"/>
  <c r="B378" i="1"/>
  <c r="B369" i="1"/>
  <c r="B360" i="1"/>
  <c r="B350" i="1"/>
  <c r="B333" i="1"/>
  <c r="B306" i="1"/>
  <c r="B298" i="1"/>
  <c r="B270" i="1"/>
  <c r="B263" i="1"/>
  <c r="B238" i="1"/>
  <c r="B207" i="1"/>
  <c r="B189" i="1"/>
  <c r="B468" i="1"/>
  <c r="B451" i="1"/>
  <c r="B438" i="1"/>
  <c r="B421" i="1"/>
  <c r="B404" i="1"/>
  <c r="B387" i="1"/>
  <c r="B345" i="1"/>
  <c r="B339" i="1"/>
  <c r="B319" i="1"/>
  <c r="B291" i="1"/>
  <c r="B254" i="1"/>
  <c r="B247" i="1"/>
  <c r="H16" i="1"/>
  <c r="B506" i="1"/>
  <c r="B489" i="1"/>
  <c r="B472" i="1"/>
  <c r="B455" i="1"/>
  <c r="B442" i="1"/>
  <c r="B425" i="1"/>
  <c r="B408" i="1"/>
  <c r="B391" i="1"/>
  <c r="B382" i="1"/>
  <c r="B373" i="1"/>
  <c r="B364" i="1"/>
  <c r="B325" i="1"/>
  <c r="B312" i="1"/>
  <c r="B305" i="1"/>
  <c r="B276" i="1"/>
  <c r="B459" i="1"/>
  <c r="B446" i="1"/>
  <c r="B429" i="1"/>
  <c r="B412" i="1"/>
  <c r="B395" i="1"/>
  <c r="B354" i="1"/>
  <c r="B304" i="1"/>
  <c r="B297" i="1"/>
  <c r="B269" i="1"/>
  <c r="B237" i="1"/>
  <c r="B228" i="1"/>
  <c r="B205" i="1"/>
  <c r="B184" i="1"/>
  <c r="H69" i="1"/>
  <c r="H65" i="1"/>
  <c r="H61" i="1"/>
  <c r="H57" i="1"/>
  <c r="H53" i="1"/>
  <c r="H49" i="1"/>
  <c r="H45" i="1"/>
  <c r="H41" i="1"/>
  <c r="H24" i="1"/>
  <c r="H11" i="1"/>
  <c r="B497" i="1"/>
  <c r="B480" i="1"/>
  <c r="B463" i="1"/>
  <c r="B450" i="1"/>
  <c r="B433" i="1"/>
  <c r="B416" i="1"/>
  <c r="B399" i="1"/>
  <c r="B386" i="1"/>
  <c r="B377" i="1"/>
  <c r="B368" i="1"/>
  <c r="B349" i="1"/>
  <c r="B338" i="1"/>
  <c r="B318" i="1"/>
  <c r="B290" i="1"/>
  <c r="B282" i="1"/>
  <c r="B253" i="1"/>
  <c r="B467" i="1"/>
  <c r="B454" i="1"/>
  <c r="B437" i="1"/>
  <c r="B420" i="1"/>
  <c r="B403" i="1"/>
  <c r="B390" i="1"/>
  <c r="B344" i="1"/>
  <c r="B324" i="1"/>
  <c r="B311" i="1"/>
  <c r="B303" i="1"/>
  <c r="B275" i="1"/>
  <c r="B260" i="1"/>
  <c r="B244" i="1"/>
  <c r="B227" i="1"/>
  <c r="B216" i="1"/>
  <c r="B180" i="1"/>
  <c r="B150" i="1"/>
  <c r="B381" i="1"/>
  <c r="B372" i="1"/>
  <c r="B358" i="1"/>
  <c r="B337" i="1"/>
  <c r="B330" i="1"/>
  <c r="B296" i="1"/>
  <c r="B289" i="1"/>
  <c r="H36" i="1"/>
  <c r="H23" i="1"/>
  <c r="H6" i="1"/>
  <c r="B492" i="1"/>
  <c r="B475" i="1"/>
  <c r="B462" i="1"/>
  <c r="B445" i="1"/>
  <c r="B428" i="1"/>
  <c r="B411" i="1"/>
  <c r="B398" i="1"/>
  <c r="B353" i="1"/>
  <c r="B336" i="1"/>
  <c r="B317" i="1"/>
  <c r="B288" i="1"/>
  <c r="B281" i="1"/>
  <c r="B259" i="1"/>
  <c r="B243" i="1"/>
  <c r="B200" i="1"/>
  <c r="B432" i="1"/>
  <c r="B415" i="1"/>
  <c r="B402" i="1"/>
  <c r="B385" i="1"/>
  <c r="B376" i="1"/>
  <c r="B362" i="1"/>
  <c r="B348" i="1"/>
  <c r="B343" i="1"/>
  <c r="B323" i="1"/>
  <c r="B302" i="1"/>
  <c r="B274" i="1"/>
  <c r="B266" i="1"/>
  <c r="B226" i="1"/>
  <c r="B215" i="1"/>
  <c r="B131" i="1"/>
  <c r="H14" i="1"/>
  <c r="B500" i="1"/>
  <c r="B483" i="1"/>
  <c r="B470" i="1"/>
  <c r="B453" i="1"/>
  <c r="B436" i="1"/>
  <c r="B419" i="1"/>
  <c r="B406" i="1"/>
  <c r="B389" i="1"/>
  <c r="B329" i="1"/>
  <c r="B295" i="1"/>
  <c r="B287" i="1"/>
  <c r="B250" i="1"/>
  <c r="B199" i="1"/>
  <c r="B125" i="1"/>
  <c r="B410" i="1"/>
  <c r="B393" i="1"/>
  <c r="B380" i="1"/>
  <c r="B366" i="1"/>
  <c r="B357" i="1"/>
  <c r="B335" i="1"/>
  <c r="B308" i="1"/>
  <c r="B280" i="1"/>
  <c r="B273" i="1"/>
  <c r="B258" i="1"/>
  <c r="B242" i="1"/>
  <c r="B225" i="1"/>
  <c r="B212" i="1"/>
  <c r="B196" i="1"/>
  <c r="B173" i="1"/>
  <c r="H22" i="1"/>
  <c r="H5" i="1"/>
  <c r="B491" i="1"/>
  <c r="B478" i="1"/>
  <c r="B461" i="1"/>
  <c r="B444" i="1"/>
  <c r="B427" i="1"/>
  <c r="B414" i="1"/>
  <c r="B397" i="1"/>
  <c r="B352" i="1"/>
  <c r="B341" i="1"/>
  <c r="B322" i="1"/>
  <c r="B301" i="1"/>
  <c r="B272" i="1"/>
  <c r="B223" i="1"/>
  <c r="B211" i="1"/>
  <c r="B448" i="1"/>
  <c r="B431" i="1"/>
  <c r="B418" i="1"/>
  <c r="B401" i="1"/>
  <c r="B384" i="1"/>
  <c r="B370" i="1"/>
  <c r="B361" i="1"/>
  <c r="B328" i="1"/>
  <c r="B314" i="1"/>
  <c r="B286" i="1"/>
  <c r="B257" i="1"/>
  <c r="B241" i="1"/>
  <c r="B232" i="1"/>
  <c r="H30" i="1"/>
  <c r="H13" i="1"/>
  <c r="B499" i="1"/>
  <c r="B486" i="1"/>
  <c r="B469" i="1"/>
  <c r="B452" i="1"/>
  <c r="B435" i="1"/>
  <c r="B422" i="1"/>
  <c r="B405" i="1"/>
  <c r="B388" i="1"/>
  <c r="B346" i="1"/>
  <c r="B334" i="1"/>
  <c r="B321" i="1"/>
  <c r="B307" i="1"/>
  <c r="B279" i="1"/>
  <c r="B271" i="1"/>
  <c r="B264" i="1"/>
  <c r="B256" i="1"/>
  <c r="B240" i="1"/>
  <c r="B99" i="1"/>
  <c r="B503" i="1"/>
  <c r="B490" i="1"/>
  <c r="B473" i="1"/>
  <c r="B456" i="1"/>
  <c r="B439" i="1"/>
  <c r="B426" i="1"/>
  <c r="B409" i="1"/>
  <c r="B392" i="1"/>
  <c r="B374" i="1"/>
  <c r="B365" i="1"/>
  <c r="B356" i="1"/>
  <c r="B340" i="1"/>
  <c r="B320" i="1"/>
  <c r="B292" i="1"/>
  <c r="B248" i="1"/>
  <c r="B239" i="1"/>
  <c r="B210" i="1"/>
  <c r="B93" i="1"/>
  <c r="B234" i="1"/>
  <c r="B218" i="1"/>
  <c r="B202" i="1"/>
  <c r="B186" i="1"/>
  <c r="B170" i="1"/>
  <c r="B134" i="1"/>
  <c r="B102" i="1"/>
  <c r="B75" i="1"/>
  <c r="B58" i="1"/>
  <c r="B47" i="1"/>
  <c r="B34" i="1"/>
  <c r="B191" i="1"/>
  <c r="B175" i="1"/>
  <c r="B158" i="1"/>
  <c r="B127" i="1"/>
  <c r="B121" i="1"/>
  <c r="B95" i="1"/>
  <c r="B89" i="1"/>
  <c r="B31" i="1"/>
  <c r="B146" i="1"/>
  <c r="B114" i="1"/>
  <c r="B82" i="1"/>
  <c r="B66" i="1"/>
  <c r="B265" i="1"/>
  <c r="B249" i="1"/>
  <c r="B233" i="1"/>
  <c r="B217" i="1"/>
  <c r="B201" i="1"/>
  <c r="B185" i="1"/>
  <c r="B169" i="1"/>
  <c r="B163" i="1"/>
  <c r="B139" i="1"/>
  <c r="B133" i="1"/>
  <c r="B107" i="1"/>
  <c r="B101" i="1"/>
  <c r="B74" i="1"/>
  <c r="B57" i="1"/>
  <c r="B46" i="1"/>
  <c r="B222" i="1"/>
  <c r="B206" i="1"/>
  <c r="B190" i="1"/>
  <c r="B174" i="1"/>
  <c r="B157" i="1"/>
  <c r="B151" i="1"/>
  <c r="B126" i="1"/>
  <c r="B94" i="1"/>
  <c r="B55" i="1"/>
  <c r="B45" i="1"/>
  <c r="B30" i="1"/>
  <c r="B195" i="1"/>
  <c r="B179" i="1"/>
  <c r="B145" i="1"/>
  <c r="B119" i="1"/>
  <c r="B113" i="1"/>
  <c r="B87" i="1"/>
  <c r="B81" i="1"/>
  <c r="B65" i="1"/>
  <c r="B43" i="1"/>
  <c r="B27" i="1"/>
  <c r="B138" i="1"/>
  <c r="B106" i="1"/>
  <c r="B73" i="1"/>
  <c r="B63" i="1"/>
  <c r="B54" i="1"/>
  <c r="B194" i="1"/>
  <c r="B178" i="1"/>
  <c r="B167" i="1"/>
  <c r="B118" i="1"/>
  <c r="B86" i="1"/>
  <c r="B79" i="1"/>
  <c r="B71" i="1"/>
  <c r="B42" i="1"/>
  <c r="B26" i="1"/>
  <c r="B183" i="1"/>
  <c r="B161" i="1"/>
  <c r="B155" i="1"/>
  <c r="B143" i="1"/>
  <c r="B137" i="1"/>
  <c r="B111" i="1"/>
  <c r="B105" i="1"/>
  <c r="B62" i="1"/>
  <c r="B53" i="1"/>
  <c r="B39" i="1"/>
  <c r="B23" i="1"/>
  <c r="B383" i="1"/>
  <c r="B379" i="1"/>
  <c r="B375" i="1"/>
  <c r="B371" i="1"/>
  <c r="B367" i="1"/>
  <c r="B363" i="1"/>
  <c r="B359" i="1"/>
  <c r="B355" i="1"/>
  <c r="B351" i="1"/>
  <c r="B347" i="1"/>
  <c r="B332" i="1"/>
  <c r="B316" i="1"/>
  <c r="B300" i="1"/>
  <c r="B284" i="1"/>
  <c r="B268" i="1"/>
  <c r="B252" i="1"/>
  <c r="B236" i="1"/>
  <c r="B220" i="1"/>
  <c r="B204" i="1"/>
  <c r="B188" i="1"/>
  <c r="B172" i="1"/>
  <c r="B149" i="1"/>
  <c r="B130" i="1"/>
  <c r="B98" i="1"/>
  <c r="B51" i="1"/>
  <c r="B22" i="1"/>
  <c r="B209" i="1"/>
  <c r="B193" i="1"/>
  <c r="B177" i="1"/>
  <c r="B166" i="1"/>
  <c r="B123" i="1"/>
  <c r="B117" i="1"/>
  <c r="B91" i="1"/>
  <c r="B85" i="1"/>
  <c r="B78" i="1"/>
  <c r="B70" i="1"/>
  <c r="B19" i="1"/>
  <c r="B342" i="1"/>
  <c r="B326" i="1"/>
  <c r="B310" i="1"/>
  <c r="B294" i="1"/>
  <c r="B278" i="1"/>
  <c r="B262" i="1"/>
  <c r="B246" i="1"/>
  <c r="B230" i="1"/>
  <c r="B214" i="1"/>
  <c r="B198" i="1"/>
  <c r="B182" i="1"/>
  <c r="B154" i="1"/>
  <c r="B142" i="1"/>
  <c r="B110" i="1"/>
  <c r="B61" i="1"/>
  <c r="B38" i="1"/>
  <c r="B18" i="1"/>
  <c r="B331" i="1"/>
  <c r="B315" i="1"/>
  <c r="B299" i="1"/>
  <c r="B283" i="1"/>
  <c r="B267" i="1"/>
  <c r="B251" i="1"/>
  <c r="B235" i="1"/>
  <c r="B219" i="1"/>
  <c r="B203" i="1"/>
  <c r="B187" i="1"/>
  <c r="B171" i="1"/>
  <c r="B135" i="1"/>
  <c r="B129" i="1"/>
  <c r="B103" i="1"/>
  <c r="B97" i="1"/>
  <c r="B59" i="1"/>
  <c r="B50" i="1"/>
  <c r="B35" i="1"/>
  <c r="B15" i="1"/>
  <c r="B224" i="1"/>
  <c r="B208" i="1"/>
  <c r="B192" i="1"/>
  <c r="B176" i="1"/>
  <c r="B165" i="1"/>
  <c r="B159" i="1"/>
  <c r="B122" i="1"/>
  <c r="B90" i="1"/>
  <c r="B77" i="1"/>
  <c r="B69" i="1"/>
  <c r="B14" i="1"/>
  <c r="B309" i="1"/>
  <c r="B293" i="1"/>
  <c r="B277" i="1"/>
  <c r="B261" i="1"/>
  <c r="B245" i="1"/>
  <c r="B229" i="1"/>
  <c r="B213" i="1"/>
  <c r="B197" i="1"/>
  <c r="B181" i="1"/>
  <c r="B153" i="1"/>
  <c r="B147" i="1"/>
  <c r="B141" i="1"/>
  <c r="B115" i="1"/>
  <c r="B109" i="1"/>
  <c r="B83" i="1"/>
  <c r="B67" i="1"/>
  <c r="B49" i="1"/>
  <c r="B10" i="1"/>
  <c r="B11" i="1"/>
  <c r="B7" i="1"/>
  <c r="B6" i="1"/>
  <c r="B41" i="1"/>
  <c r="B37" i="1"/>
  <c r="B33" i="1"/>
  <c r="B29" i="1"/>
  <c r="B25" i="1"/>
  <c r="B21" i="1"/>
  <c r="B17" i="1"/>
  <c r="B13" i="1"/>
  <c r="B9" i="1"/>
  <c r="B5" i="1"/>
  <c r="B168" i="1"/>
  <c r="B164" i="1"/>
  <c r="B160" i="1"/>
  <c r="B156" i="1"/>
  <c r="B152" i="1"/>
  <c r="B148" i="1"/>
  <c r="B144" i="1"/>
  <c r="B140" i="1"/>
  <c r="B136" i="1"/>
  <c r="B132" i="1"/>
  <c r="B128" i="1"/>
  <c r="B124" i="1"/>
  <c r="B120" i="1"/>
  <c r="B116" i="1"/>
  <c r="B112" i="1"/>
  <c r="B108" i="1"/>
  <c r="B104" i="1"/>
  <c r="B100" i="1"/>
  <c r="B96" i="1"/>
  <c r="B92" i="1"/>
  <c r="B88" i="1"/>
  <c r="B84" i="1"/>
  <c r="B80" i="1"/>
  <c r="B76" i="1"/>
  <c r="B72" i="1"/>
  <c r="B68" i="1"/>
  <c r="B64" i="1"/>
  <c r="B60" i="1"/>
  <c r="B56" i="1"/>
  <c r="B52" i="1"/>
  <c r="B48" i="1"/>
  <c r="B44" i="1"/>
  <c r="B40" i="1"/>
  <c r="B36" i="1"/>
  <c r="B32" i="1"/>
  <c r="B28" i="1"/>
  <c r="B24" i="1"/>
  <c r="B20" i="1"/>
  <c r="B16" i="1"/>
  <c r="B12" i="1"/>
  <c r="B8" i="1"/>
  <c r="B4" i="1"/>
  <c r="A3" i="1" a="1"/>
  <c r="C5" i="4"/>
  <c r="C9" i="4"/>
  <c r="C13" i="4"/>
  <c r="C17" i="4"/>
  <c r="C21" i="4"/>
  <c r="C25" i="4"/>
  <c r="C29" i="4"/>
  <c r="C33" i="4"/>
  <c r="C37" i="4"/>
  <c r="C41" i="4"/>
  <c r="C45" i="4"/>
  <c r="C49" i="4"/>
  <c r="C53" i="4"/>
  <c r="C57" i="4"/>
  <c r="C61" i="4"/>
  <c r="C65" i="4"/>
  <c r="C69" i="4"/>
  <c r="C73" i="4"/>
  <c r="D5" i="4"/>
  <c r="D9" i="4"/>
  <c r="D13" i="4"/>
  <c r="D17" i="4"/>
  <c r="D21" i="4"/>
  <c r="D25" i="4"/>
  <c r="D29" i="4"/>
  <c r="D33" i="4"/>
  <c r="D37" i="4"/>
  <c r="D41" i="4"/>
  <c r="D45" i="4"/>
  <c r="D49" i="4"/>
  <c r="D53" i="4"/>
  <c r="D57" i="4"/>
  <c r="D61" i="4"/>
  <c r="D65" i="4"/>
  <c r="D69" i="4"/>
  <c r="D73" i="4"/>
  <c r="D77" i="4"/>
  <c r="D81" i="4"/>
  <c r="D85" i="4"/>
  <c r="D89" i="4"/>
  <c r="D93" i="4"/>
  <c r="D97" i="4"/>
  <c r="D101" i="4"/>
  <c r="G3" i="1" a="1"/>
  <c r="B6" i="4" a="1"/>
  <c r="B10" i="4" a="1"/>
  <c r="B14" i="4" a="1"/>
  <c r="B18" i="4" a="1"/>
  <c r="B22" i="4" a="1"/>
  <c r="B26" i="4" a="1"/>
  <c r="B30" i="4" a="1"/>
  <c r="B34" i="4" a="1"/>
  <c r="A5" i="2" a="1"/>
  <c r="C6" i="4"/>
  <c r="C10" i="4"/>
  <c r="C14" i="4"/>
  <c r="C18" i="4"/>
  <c r="C22" i="4"/>
  <c r="C26" i="4"/>
  <c r="C30" i="4"/>
  <c r="C34" i="4"/>
  <c r="C38" i="4"/>
  <c r="C42" i="4"/>
  <c r="C46" i="4"/>
  <c r="C50" i="4"/>
  <c r="C54" i="4"/>
  <c r="C58" i="4"/>
  <c r="C62" i="4"/>
  <c r="C66" i="4"/>
  <c r="C70" i="4"/>
  <c r="C74" i="4"/>
  <c r="C78" i="4"/>
  <c r="C82" i="4"/>
  <c r="C86" i="4"/>
  <c r="C90" i="4"/>
  <c r="C94" i="4"/>
  <c r="C98" i="4"/>
  <c r="C102" i="4"/>
  <c r="C106" i="4"/>
  <c r="C110" i="4"/>
  <c r="D6" i="4"/>
  <c r="D10" i="4"/>
  <c r="D14" i="4"/>
  <c r="D18" i="4"/>
  <c r="D22" i="4"/>
  <c r="D26" i="4"/>
  <c r="D30" i="4"/>
  <c r="D34" i="4"/>
  <c r="D38" i="4"/>
  <c r="D42" i="4"/>
  <c r="D46" i="4"/>
  <c r="D50" i="4"/>
  <c r="D54" i="4"/>
  <c r="D58" i="4"/>
  <c r="K5" i="2" a="1"/>
  <c r="B7" i="4" a="1"/>
  <c r="B11" i="4" a="1"/>
  <c r="B15" i="4" a="1"/>
  <c r="B19" i="4" a="1"/>
  <c r="B23" i="4" a="1"/>
  <c r="B27" i="4" a="1"/>
  <c r="B31" i="4" a="1"/>
  <c r="B35" i="4" a="1"/>
  <c r="B39" i="4" a="1"/>
  <c r="B43" i="4" a="1"/>
  <c r="B47" i="4" a="1"/>
  <c r="B51" i="4" a="1"/>
  <c r="B55" i="4" a="1"/>
  <c r="B59" i="4" a="1"/>
  <c r="B63" i="4" a="1"/>
  <c r="B67" i="4" a="1"/>
  <c r="B71" i="4" a="1"/>
  <c r="B75" i="4" a="1"/>
  <c r="B79" i="4" a="1"/>
  <c r="B83" i="4" a="1"/>
  <c r="B87" i="4" a="1"/>
  <c r="B91" i="4" a="1"/>
  <c r="U5" i="2" a="1"/>
  <c r="C7" i="4"/>
  <c r="C11" i="4"/>
  <c r="C15" i="4"/>
  <c r="C19" i="4"/>
  <c r="C23" i="4"/>
  <c r="C27" i="4"/>
  <c r="C31" i="4"/>
  <c r="C35" i="4"/>
  <c r="C39" i="4"/>
  <c r="C43" i="4"/>
  <c r="C47" i="4"/>
  <c r="C51" i="4"/>
  <c r="C55" i="4"/>
  <c r="C59" i="4"/>
  <c r="C63" i="4"/>
  <c r="C67" i="4"/>
  <c r="D7" i="4"/>
  <c r="D11" i="4"/>
  <c r="D15" i="4"/>
  <c r="D19" i="4"/>
  <c r="D23" i="4"/>
  <c r="D27" i="4"/>
  <c r="B4" i="4" a="1"/>
  <c r="B8" i="4" a="1"/>
  <c r="B12" i="4" a="1"/>
  <c r="B16" i="4" a="1"/>
  <c r="C4" i="4"/>
  <c r="C8" i="4"/>
  <c r="C12" i="4"/>
  <c r="C16" i="4"/>
  <c r="C20" i="4"/>
  <c r="C24" i="4"/>
  <c r="C28" i="4"/>
  <c r="D4" i="4"/>
  <c r="D8" i="4"/>
  <c r="D12" i="4"/>
  <c r="D16" i="4"/>
  <c r="D20" i="4"/>
  <c r="D24" i="4"/>
  <c r="D28" i="4"/>
  <c r="D32" i="4"/>
  <c r="D36" i="4"/>
  <c r="D40" i="4"/>
  <c r="B5" i="4" a="1"/>
  <c r="B9" i="4" a="1"/>
  <c r="B13" i="4" a="1"/>
  <c r="B17" i="4" a="1"/>
  <c r="B21" i="4" a="1"/>
  <c r="B25" i="4" a="1"/>
  <c r="B29" i="4" a="1"/>
  <c r="B33" i="4" a="1"/>
  <c r="B37" i="4" a="1"/>
  <c r="B41" i="4" a="1"/>
  <c r="B45" i="4" a="1"/>
  <c r="B49" i="4" a="1"/>
  <c r="B20" i="4" a="1"/>
  <c r="C44" i="4"/>
  <c r="C56" i="4"/>
  <c r="B66" i="4" a="1"/>
  <c r="D74" i="4"/>
  <c r="C81" i="4"/>
  <c r="D88" i="4"/>
  <c r="D95" i="4"/>
  <c r="B102" i="4" a="1"/>
  <c r="B108" i="4" a="1"/>
  <c r="D113" i="4"/>
  <c r="B119" i="4" a="1"/>
  <c r="C124" i="4"/>
  <c r="D129" i="4"/>
  <c r="B135" i="4" a="1"/>
  <c r="C140" i="4"/>
  <c r="D145" i="4"/>
  <c r="B151" i="4" a="1"/>
  <c r="C156" i="4"/>
  <c r="D161" i="4"/>
  <c r="B167" i="4" a="1"/>
  <c r="C172" i="4"/>
  <c r="D177" i="4"/>
  <c r="B183" i="4" a="1"/>
  <c r="C188" i="4"/>
  <c r="D193" i="4"/>
  <c r="B199" i="4" a="1"/>
  <c r="C204" i="4"/>
  <c r="D209" i="4"/>
  <c r="B215" i="4" a="1"/>
  <c r="C220" i="4"/>
  <c r="D225" i="4"/>
  <c r="B231" i="4" a="1"/>
  <c r="C236" i="4"/>
  <c r="D241" i="4"/>
  <c r="B247" i="4" a="1"/>
  <c r="C252" i="4"/>
  <c r="D257" i="4"/>
  <c r="B263" i="4" a="1"/>
  <c r="C268" i="4"/>
  <c r="D273" i="4"/>
  <c r="B279" i="4" a="1"/>
  <c r="C284" i="4"/>
  <c r="D289" i="4"/>
  <c r="B295" i="4" a="1"/>
  <c r="C300" i="4"/>
  <c r="D305" i="4"/>
  <c r="B311" i="4" a="1"/>
  <c r="C316" i="4"/>
  <c r="D321" i="4"/>
  <c r="B327" i="4" a="1"/>
  <c r="C332" i="4"/>
  <c r="D337" i="4"/>
  <c r="D342" i="4"/>
  <c r="D346" i="4"/>
  <c r="D350" i="4"/>
  <c r="D354" i="4"/>
  <c r="D358" i="4"/>
  <c r="D362" i="4"/>
  <c r="D366" i="4"/>
  <c r="D370" i="4"/>
  <c r="D374" i="4"/>
  <c r="D378" i="4"/>
  <c r="D382" i="4"/>
  <c r="D386" i="4"/>
  <c r="D390" i="4"/>
  <c r="D394" i="4"/>
  <c r="D398" i="4"/>
  <c r="D402" i="4"/>
  <c r="D406" i="4"/>
  <c r="D410" i="4"/>
  <c r="D414" i="4"/>
  <c r="D418" i="4"/>
  <c r="D422" i="4"/>
  <c r="D426" i="4"/>
  <c r="D430" i="4"/>
  <c r="B24" i="4" a="1"/>
  <c r="D44" i="4"/>
  <c r="D56" i="4"/>
  <c r="D66" i="4"/>
  <c r="C75" i="4"/>
  <c r="B82" i="4" a="1"/>
  <c r="B89" i="4" a="1"/>
  <c r="B96" i="4" a="1"/>
  <c r="D102" i="4"/>
  <c r="C108" i="4"/>
  <c r="B114" i="4" a="1"/>
  <c r="C119" i="4"/>
  <c r="D124" i="4"/>
  <c r="B130" i="4" a="1"/>
  <c r="C135" i="4"/>
  <c r="D140" i="4"/>
  <c r="B146" i="4" a="1"/>
  <c r="C151" i="4"/>
  <c r="D156" i="4"/>
  <c r="B162" i="4" a="1"/>
  <c r="C167" i="4"/>
  <c r="D172" i="4"/>
  <c r="B178" i="4" a="1"/>
  <c r="C183" i="4"/>
  <c r="D188" i="4"/>
  <c r="B194" i="4" a="1"/>
  <c r="C199" i="4"/>
  <c r="D204" i="4"/>
  <c r="B210" i="4" a="1"/>
  <c r="C215" i="4"/>
  <c r="D220" i="4"/>
  <c r="B226" i="4" a="1"/>
  <c r="C231" i="4"/>
  <c r="D236" i="4"/>
  <c r="B242" i="4" a="1"/>
  <c r="C247" i="4"/>
  <c r="D252" i="4"/>
  <c r="B258" i="4" a="1"/>
  <c r="C263" i="4"/>
  <c r="D268" i="4"/>
  <c r="B274" i="4" a="1"/>
  <c r="C279" i="4"/>
  <c r="D284" i="4"/>
  <c r="B290" i="4" a="1"/>
  <c r="C295" i="4"/>
  <c r="D300" i="4"/>
  <c r="B306" i="4" a="1"/>
  <c r="C311" i="4"/>
  <c r="D316" i="4"/>
  <c r="B322" i="4" a="1"/>
  <c r="C327" i="4"/>
  <c r="D332" i="4"/>
  <c r="B338" i="4" a="1"/>
  <c r="B343" i="4" a="1"/>
  <c r="B347" i="4" a="1"/>
  <c r="B351" i="4" a="1"/>
  <c r="B355" i="4" a="1"/>
  <c r="B359" i="4" a="1"/>
  <c r="B363" i="4" a="1"/>
  <c r="B367" i="4" a="1"/>
  <c r="B371" i="4" a="1"/>
  <c r="B375" i="4" a="1"/>
  <c r="B379" i="4" a="1"/>
  <c r="B383" i="4" a="1"/>
  <c r="B387" i="4" a="1"/>
  <c r="B391" i="4" a="1"/>
  <c r="B395" i="4" a="1"/>
  <c r="B399" i="4" a="1"/>
  <c r="B403" i="4" a="1"/>
  <c r="B28" i="4" a="1"/>
  <c r="B46" i="4" a="1"/>
  <c r="B57" i="4" a="1"/>
  <c r="D67" i="4"/>
  <c r="D75" i="4"/>
  <c r="D82" i="4"/>
  <c r="C89" i="4"/>
  <c r="C96" i="4"/>
  <c r="B103" i="4" a="1"/>
  <c r="D108" i="4"/>
  <c r="C114" i="4"/>
  <c r="D119" i="4"/>
  <c r="B125" i="4" a="1"/>
  <c r="C130" i="4"/>
  <c r="D135" i="4"/>
  <c r="B141" i="4" a="1"/>
  <c r="C146" i="4"/>
  <c r="D151" i="4"/>
  <c r="B157" i="4" a="1"/>
  <c r="C162" i="4"/>
  <c r="D167" i="4"/>
  <c r="B173" i="4" a="1"/>
  <c r="C178" i="4"/>
  <c r="D183" i="4"/>
  <c r="B189" i="4" a="1"/>
  <c r="C194" i="4"/>
  <c r="D199" i="4"/>
  <c r="B205" i="4" a="1"/>
  <c r="C210" i="4"/>
  <c r="D215" i="4"/>
  <c r="B221" i="4" a="1"/>
  <c r="C226" i="4"/>
  <c r="D231" i="4"/>
  <c r="B237" i="4" a="1"/>
  <c r="C242" i="4"/>
  <c r="D247" i="4"/>
  <c r="B253" i="4" a="1"/>
  <c r="C258" i="4"/>
  <c r="D263" i="4"/>
  <c r="B269" i="4" a="1"/>
  <c r="C274" i="4"/>
  <c r="D279" i="4"/>
  <c r="B285" i="4" a="1"/>
  <c r="C290" i="4"/>
  <c r="D295" i="4"/>
  <c r="B301" i="4" a="1"/>
  <c r="C306" i="4"/>
  <c r="D311" i="4"/>
  <c r="B317" i="4" a="1"/>
  <c r="C322" i="4"/>
  <c r="D327" i="4"/>
  <c r="B333" i="4" a="1"/>
  <c r="C338" i="4"/>
  <c r="D31" i="4"/>
  <c r="D47" i="4"/>
  <c r="B58" i="4" a="1"/>
  <c r="B68" i="4" a="1"/>
  <c r="B76" i="4" a="1"/>
  <c r="C83" i="4"/>
  <c r="B90" i="4" a="1"/>
  <c r="D96" i="4"/>
  <c r="C103" i="4"/>
  <c r="B109" i="4" a="1"/>
  <c r="D114" i="4"/>
  <c r="B120" i="4" a="1"/>
  <c r="C125" i="4"/>
  <c r="D130" i="4"/>
  <c r="B136" i="4" a="1"/>
  <c r="C141" i="4"/>
  <c r="D146" i="4"/>
  <c r="B152" i="4" a="1"/>
  <c r="C157" i="4"/>
  <c r="D162" i="4"/>
  <c r="B168" i="4" a="1"/>
  <c r="C173" i="4"/>
  <c r="D178" i="4"/>
  <c r="B184" i="4" a="1"/>
  <c r="C189" i="4"/>
  <c r="D194" i="4"/>
  <c r="B200" i="4" a="1"/>
  <c r="C205" i="4"/>
  <c r="D210" i="4"/>
  <c r="B216" i="4" a="1"/>
  <c r="C221" i="4"/>
  <c r="D226" i="4"/>
  <c r="B232" i="4" a="1"/>
  <c r="C237" i="4"/>
  <c r="D242" i="4"/>
  <c r="B248" i="4" a="1"/>
  <c r="C253" i="4"/>
  <c r="D258" i="4"/>
  <c r="B264" i="4" a="1"/>
  <c r="C269" i="4"/>
  <c r="D274" i="4"/>
  <c r="B280" i="4" a="1"/>
  <c r="C285" i="4"/>
  <c r="D290" i="4"/>
  <c r="B296" i="4" a="1"/>
  <c r="C301" i="4"/>
  <c r="D306" i="4"/>
  <c r="B312" i="4" a="1"/>
  <c r="C317" i="4"/>
  <c r="D322" i="4"/>
  <c r="B328" i="4" a="1"/>
  <c r="C333" i="4"/>
  <c r="D338" i="4"/>
  <c r="C343" i="4"/>
  <c r="C347" i="4"/>
  <c r="C351" i="4"/>
  <c r="C355" i="4"/>
  <c r="C359" i="4"/>
  <c r="C363" i="4"/>
  <c r="C367" i="4"/>
  <c r="C371" i="4"/>
  <c r="C375" i="4"/>
  <c r="C379" i="4"/>
  <c r="C383" i="4"/>
  <c r="C387" i="4"/>
  <c r="C391" i="4"/>
  <c r="C395" i="4"/>
  <c r="C399" i="4"/>
  <c r="C403" i="4"/>
  <c r="C407" i="4"/>
  <c r="B32" i="4" a="1"/>
  <c r="B48" i="4" a="1"/>
  <c r="D59" i="4"/>
  <c r="C68" i="4"/>
  <c r="C76" i="4"/>
  <c r="D83" i="4"/>
  <c r="D90" i="4"/>
  <c r="B97" i="4" a="1"/>
  <c r="D103" i="4"/>
  <c r="C109" i="4"/>
  <c r="B115" i="4" a="1"/>
  <c r="C120" i="4"/>
  <c r="D125" i="4"/>
  <c r="B131" i="4" a="1"/>
  <c r="C136" i="4"/>
  <c r="D141" i="4"/>
  <c r="B147" i="4" a="1"/>
  <c r="C152" i="4"/>
  <c r="D157" i="4"/>
  <c r="B163" i="4" a="1"/>
  <c r="C168" i="4"/>
  <c r="D173" i="4"/>
  <c r="B179" i="4" a="1"/>
  <c r="C184" i="4"/>
  <c r="D189" i="4"/>
  <c r="B195" i="4" a="1"/>
  <c r="C200" i="4"/>
  <c r="D205" i="4"/>
  <c r="B211" i="4" a="1"/>
  <c r="C216" i="4"/>
  <c r="D221" i="4"/>
  <c r="B227" i="4" a="1"/>
  <c r="C232" i="4"/>
  <c r="D237" i="4"/>
  <c r="B243" i="4" a="1"/>
  <c r="C248" i="4"/>
  <c r="D253" i="4"/>
  <c r="B259" i="4" a="1"/>
  <c r="C264" i="4"/>
  <c r="D269" i="4"/>
  <c r="B275" i="4" a="1"/>
  <c r="C280" i="4"/>
  <c r="D285" i="4"/>
  <c r="B291" i="4" a="1"/>
  <c r="C296" i="4"/>
  <c r="D301" i="4"/>
  <c r="B307" i="4" a="1"/>
  <c r="C312" i="4"/>
  <c r="D317" i="4"/>
  <c r="B323" i="4" a="1"/>
  <c r="C328" i="4"/>
  <c r="D333" i="4"/>
  <c r="B339" i="4" a="1"/>
  <c r="D343" i="4"/>
  <c r="D347" i="4"/>
  <c r="D351" i="4"/>
  <c r="D355" i="4"/>
  <c r="D359" i="4"/>
  <c r="D363" i="4"/>
  <c r="D367" i="4"/>
  <c r="D371" i="4"/>
  <c r="D375" i="4"/>
  <c r="D379" i="4"/>
  <c r="C32" i="4"/>
  <c r="C48" i="4"/>
  <c r="B60" i="4" a="1"/>
  <c r="D68" i="4"/>
  <c r="D76" i="4"/>
  <c r="B84" i="4" a="1"/>
  <c r="C91" i="4"/>
  <c r="C97" i="4"/>
  <c r="B104" i="4" a="1"/>
  <c r="D109" i="4"/>
  <c r="C115" i="4"/>
  <c r="D120" i="4"/>
  <c r="B126" i="4" a="1"/>
  <c r="C131" i="4"/>
  <c r="D136" i="4"/>
  <c r="B142" i="4" a="1"/>
  <c r="C147" i="4"/>
  <c r="D152" i="4"/>
  <c r="B158" i="4" a="1"/>
  <c r="C163" i="4"/>
  <c r="D168" i="4"/>
  <c r="B174" i="4" a="1"/>
  <c r="C179" i="4"/>
  <c r="D184" i="4"/>
  <c r="B190" i="4" a="1"/>
  <c r="C195" i="4"/>
  <c r="D200" i="4"/>
  <c r="B206" i="4" a="1"/>
  <c r="C211" i="4"/>
  <c r="D216" i="4"/>
  <c r="B222" i="4" a="1"/>
  <c r="C227" i="4"/>
  <c r="D232" i="4"/>
  <c r="B238" i="4" a="1"/>
  <c r="C243" i="4"/>
  <c r="D248" i="4"/>
  <c r="B254" i="4" a="1"/>
  <c r="C259" i="4"/>
  <c r="D264" i="4"/>
  <c r="B270" i="4" a="1"/>
  <c r="C275" i="4"/>
  <c r="D280" i="4"/>
  <c r="B286" i="4" a="1"/>
  <c r="C291" i="4"/>
  <c r="D296" i="4"/>
  <c r="B302" i="4" a="1"/>
  <c r="C307" i="4"/>
  <c r="D312" i="4"/>
  <c r="B318" i="4" a="1"/>
  <c r="C323" i="4"/>
  <c r="D328" i="4"/>
  <c r="B334" i="4" a="1"/>
  <c r="C339" i="4"/>
  <c r="B344" i="4" a="1"/>
  <c r="B348" i="4" a="1"/>
  <c r="B352" i="4" a="1"/>
  <c r="B356" i="4" a="1"/>
  <c r="B360" i="4" a="1"/>
  <c r="D35" i="4"/>
  <c r="D48" i="4"/>
  <c r="C60" i="4"/>
  <c r="B69" i="4" a="1"/>
  <c r="B77" i="4" a="1"/>
  <c r="C84" i="4"/>
  <c r="D91" i="4"/>
  <c r="B98" i="4" a="1"/>
  <c r="C104" i="4"/>
  <c r="B110" i="4" a="1"/>
  <c r="D115" i="4"/>
  <c r="B121" i="4" a="1"/>
  <c r="C126" i="4"/>
  <c r="D131" i="4"/>
  <c r="B137" i="4" a="1"/>
  <c r="C142" i="4"/>
  <c r="D147" i="4"/>
  <c r="B153" i="4" a="1"/>
  <c r="C158" i="4"/>
  <c r="D163" i="4"/>
  <c r="B169" i="4" a="1"/>
  <c r="C174" i="4"/>
  <c r="D179" i="4"/>
  <c r="B185" i="4" a="1"/>
  <c r="C190" i="4"/>
  <c r="D195" i="4"/>
  <c r="B201" i="4" a="1"/>
  <c r="C206" i="4"/>
  <c r="D211" i="4"/>
  <c r="B217" i="4" a="1"/>
  <c r="C222" i="4"/>
  <c r="D227" i="4"/>
  <c r="B233" i="4" a="1"/>
  <c r="C238" i="4"/>
  <c r="D243" i="4"/>
  <c r="B249" i="4" a="1"/>
  <c r="C254" i="4"/>
  <c r="D259" i="4"/>
  <c r="B265" i="4" a="1"/>
  <c r="C270" i="4"/>
  <c r="D275" i="4"/>
  <c r="B281" i="4" a="1"/>
  <c r="C286" i="4"/>
  <c r="D291" i="4"/>
  <c r="B297" i="4" a="1"/>
  <c r="C302" i="4"/>
  <c r="D307" i="4"/>
  <c r="B313" i="4" a="1"/>
  <c r="C318" i="4"/>
  <c r="D323" i="4"/>
  <c r="B329" i="4" a="1"/>
  <c r="C334" i="4"/>
  <c r="D339" i="4"/>
  <c r="B36" i="4" a="1"/>
  <c r="B50" i="4" a="1"/>
  <c r="D60" i="4"/>
  <c r="B70" i="4" a="1"/>
  <c r="C77" i="4"/>
  <c r="D84" i="4"/>
  <c r="B92" i="4" a="1"/>
  <c r="D98" i="4"/>
  <c r="D104" i="4"/>
  <c r="D110" i="4"/>
  <c r="B116" i="4" a="1"/>
  <c r="C121" i="4"/>
  <c r="D126" i="4"/>
  <c r="B132" i="4" a="1"/>
  <c r="C137" i="4"/>
  <c r="D142" i="4"/>
  <c r="B148" i="4" a="1"/>
  <c r="C153" i="4"/>
  <c r="D158" i="4"/>
  <c r="B164" i="4" a="1"/>
  <c r="C169" i="4"/>
  <c r="D174" i="4"/>
  <c r="B180" i="4" a="1"/>
  <c r="C185" i="4"/>
  <c r="D190" i="4"/>
  <c r="B196" i="4" a="1"/>
  <c r="C201" i="4"/>
  <c r="D206" i="4"/>
  <c r="B212" i="4" a="1"/>
  <c r="C217" i="4"/>
  <c r="C36" i="4"/>
  <c r="D51" i="4"/>
  <c r="B61" i="4" a="1"/>
  <c r="D70" i="4"/>
  <c r="B78" i="4" a="1"/>
  <c r="B85" i="4" a="1"/>
  <c r="C92" i="4"/>
  <c r="B99" i="4" a="1"/>
  <c r="B105" i="4" a="1"/>
  <c r="B111" i="4" a="1"/>
  <c r="C116" i="4"/>
  <c r="D121" i="4"/>
  <c r="B127" i="4" a="1"/>
  <c r="C132" i="4"/>
  <c r="D137" i="4"/>
  <c r="B143" i="4" a="1"/>
  <c r="C148" i="4"/>
  <c r="D153" i="4"/>
  <c r="B159" i="4" a="1"/>
  <c r="C164" i="4"/>
  <c r="D169" i="4"/>
  <c r="B175" i="4" a="1"/>
  <c r="C180" i="4"/>
  <c r="D185" i="4"/>
  <c r="B191" i="4" a="1"/>
  <c r="C196" i="4"/>
  <c r="D201" i="4"/>
  <c r="B207" i="4" a="1"/>
  <c r="C212" i="4"/>
  <c r="D217" i="4"/>
  <c r="B223" i="4" a="1"/>
  <c r="C228" i="4"/>
  <c r="D233" i="4"/>
  <c r="B239" i="4" a="1"/>
  <c r="C244" i="4"/>
  <c r="D249" i="4"/>
  <c r="B255" i="4" a="1"/>
  <c r="C260" i="4"/>
  <c r="D265" i="4"/>
  <c r="B271" i="4" a="1"/>
  <c r="C276" i="4"/>
  <c r="D281" i="4"/>
  <c r="B287" i="4" a="1"/>
  <c r="C292" i="4"/>
  <c r="D297" i="4"/>
  <c r="B303" i="4" a="1"/>
  <c r="C308" i="4"/>
  <c r="D313" i="4"/>
  <c r="B319" i="4" a="1"/>
  <c r="C324" i="4"/>
  <c r="B38" i="4" a="1"/>
  <c r="B52" i="4" a="1"/>
  <c r="B62" i="4" a="1"/>
  <c r="C71" i="4"/>
  <c r="D78" i="4"/>
  <c r="C85" i="4"/>
  <c r="D92" i="4"/>
  <c r="C99" i="4"/>
  <c r="C105" i="4"/>
  <c r="C111" i="4"/>
  <c r="D116" i="4"/>
  <c r="B122" i="4" a="1"/>
  <c r="C127" i="4"/>
  <c r="D132" i="4"/>
  <c r="B138" i="4" a="1"/>
  <c r="C143" i="4"/>
  <c r="D148" i="4"/>
  <c r="B154" i="4" a="1"/>
  <c r="C159" i="4"/>
  <c r="D164" i="4"/>
  <c r="B170" i="4" a="1"/>
  <c r="C175" i="4"/>
  <c r="D180" i="4"/>
  <c r="B186" i="4" a="1"/>
  <c r="C191" i="4"/>
  <c r="D196" i="4"/>
  <c r="B202" i="4" a="1"/>
  <c r="C207" i="4"/>
  <c r="D212" i="4"/>
  <c r="D39" i="4"/>
  <c r="C52" i="4"/>
  <c r="D62" i="4"/>
  <c r="D71" i="4"/>
  <c r="C79" i="4"/>
  <c r="B86" i="4" a="1"/>
  <c r="B93" i="4" a="1"/>
  <c r="D99" i="4"/>
  <c r="D105" i="4"/>
  <c r="D111" i="4"/>
  <c r="B117" i="4" a="1"/>
  <c r="C122" i="4"/>
  <c r="D127" i="4"/>
  <c r="B133" i="4" a="1"/>
  <c r="C138" i="4"/>
  <c r="D143" i="4"/>
  <c r="B149" i="4" a="1"/>
  <c r="C154" i="4"/>
  <c r="D159" i="4"/>
  <c r="B165" i="4" a="1"/>
  <c r="C170" i="4"/>
  <c r="D175" i="4"/>
  <c r="B181" i="4" a="1"/>
  <c r="C186" i="4"/>
  <c r="D191" i="4"/>
  <c r="B197" i="4" a="1"/>
  <c r="C202" i="4"/>
  <c r="D207" i="4"/>
  <c r="B213" i="4" a="1"/>
  <c r="C218" i="4"/>
  <c r="D223" i="4"/>
  <c r="B229" i="4" a="1"/>
  <c r="C234" i="4"/>
  <c r="D239" i="4"/>
  <c r="B245" i="4" a="1"/>
  <c r="C250" i="4"/>
  <c r="D255" i="4"/>
  <c r="B261" i="4" a="1"/>
  <c r="C266" i="4"/>
  <c r="D271" i="4"/>
  <c r="B277" i="4" a="1"/>
  <c r="C282" i="4"/>
  <c r="D287" i="4"/>
  <c r="B293" i="4" a="1"/>
  <c r="B40" i="4" a="1"/>
  <c r="D52" i="4"/>
  <c r="D63" i="4"/>
  <c r="B72" i="4" a="1"/>
  <c r="D79" i="4"/>
  <c r="D86" i="4"/>
  <c r="C93" i="4"/>
  <c r="B100" i="4" a="1"/>
  <c r="B106" i="4" a="1"/>
  <c r="B112" i="4" a="1"/>
  <c r="C117" i="4"/>
  <c r="D122" i="4"/>
  <c r="B128" i="4" a="1"/>
  <c r="C133" i="4"/>
  <c r="D138" i="4"/>
  <c r="B144" i="4" a="1"/>
  <c r="C149" i="4"/>
  <c r="D154" i="4"/>
  <c r="B160" i="4" a="1"/>
  <c r="C165" i="4"/>
  <c r="D170" i="4"/>
  <c r="B176" i="4" a="1"/>
  <c r="C181" i="4"/>
  <c r="D186" i="4"/>
  <c r="C40" i="4"/>
  <c r="B53" i="4" a="1"/>
  <c r="B64" i="4" a="1"/>
  <c r="C72" i="4"/>
  <c r="B80" i="4" a="1"/>
  <c r="C87" i="4"/>
  <c r="B94" i="4" a="1"/>
  <c r="C100" i="4"/>
  <c r="D106" i="4"/>
  <c r="C112" i="4"/>
  <c r="D117" i="4"/>
  <c r="B123" i="4" a="1"/>
  <c r="C128" i="4"/>
  <c r="D133" i="4"/>
  <c r="B139" i="4" a="1"/>
  <c r="C144" i="4"/>
  <c r="D149" i="4"/>
  <c r="B155" i="4" a="1"/>
  <c r="C160" i="4"/>
  <c r="D165" i="4"/>
  <c r="B171" i="4" a="1"/>
  <c r="C176" i="4"/>
  <c r="D181" i="4"/>
  <c r="B187" i="4" a="1"/>
  <c r="C192" i="4"/>
  <c r="D197" i="4"/>
  <c r="B203" i="4" a="1"/>
  <c r="C208" i="4"/>
  <c r="D213" i="4"/>
  <c r="B219" i="4" a="1"/>
  <c r="C224" i="4"/>
  <c r="D229" i="4"/>
  <c r="B42" i="4" a="1"/>
  <c r="B54" i="4" a="1"/>
  <c r="C64" i="4"/>
  <c r="D72" i="4"/>
  <c r="C80" i="4"/>
  <c r="D87" i="4"/>
  <c r="D94" i="4"/>
  <c r="D100" i="4"/>
  <c r="B107" i="4" a="1"/>
  <c r="D112" i="4"/>
  <c r="B118" i="4" a="1"/>
  <c r="C123" i="4"/>
  <c r="D128" i="4"/>
  <c r="B134" i="4" a="1"/>
  <c r="C139" i="4"/>
  <c r="D144" i="4"/>
  <c r="B150" i="4" a="1"/>
  <c r="C155" i="4"/>
  <c r="D160" i="4"/>
  <c r="B166" i="4" a="1"/>
  <c r="C171" i="4"/>
  <c r="D176" i="4"/>
  <c r="B182" i="4" a="1"/>
  <c r="C187" i="4"/>
  <c r="D192" i="4"/>
  <c r="B198" i="4" a="1"/>
  <c r="C203" i="4"/>
  <c r="D208" i="4"/>
  <c r="B214" i="4" a="1"/>
  <c r="C219" i="4"/>
  <c r="D224" i="4"/>
  <c r="B230" i="4" a="1"/>
  <c r="C235" i="4"/>
  <c r="D240" i="4"/>
  <c r="B246" i="4" a="1"/>
  <c r="C251" i="4"/>
  <c r="D256" i="4"/>
  <c r="B262" i="4" a="1"/>
  <c r="C267" i="4"/>
  <c r="D272" i="4"/>
  <c r="B278" i="4" a="1"/>
  <c r="C283" i="4"/>
  <c r="D288" i="4"/>
  <c r="D43" i="4"/>
  <c r="D55" i="4"/>
  <c r="D64" i="4"/>
  <c r="B73" i="4" a="1"/>
  <c r="D80" i="4"/>
  <c r="B88" i="4" a="1"/>
  <c r="B95" i="4" a="1"/>
  <c r="B101" i="4" a="1"/>
  <c r="C107" i="4"/>
  <c r="B113" i="4" a="1"/>
  <c r="C118" i="4"/>
  <c r="D123" i="4"/>
  <c r="B129" i="4" a="1"/>
  <c r="C134" i="4"/>
  <c r="D139" i="4"/>
  <c r="B145" i="4" a="1"/>
  <c r="C150" i="4"/>
  <c r="D155" i="4"/>
  <c r="B161" i="4" a="1"/>
  <c r="C166" i="4"/>
  <c r="D171" i="4"/>
  <c r="B177" i="4" a="1"/>
  <c r="C182" i="4"/>
  <c r="D187" i="4"/>
  <c r="B193" i="4" a="1"/>
  <c r="C198" i="4"/>
  <c r="D203" i="4"/>
  <c r="B209" i="4" a="1"/>
  <c r="C214" i="4"/>
  <c r="D219" i="4"/>
  <c r="B225" i="4" a="1"/>
  <c r="C230" i="4"/>
  <c r="D235" i="4"/>
  <c r="B241" i="4" a="1"/>
  <c r="B44" i="4" a="1"/>
  <c r="B56" i="4" a="1"/>
  <c r="B65" i="4" a="1"/>
  <c r="B74" i="4" a="1"/>
  <c r="B81" i="4" a="1"/>
  <c r="C88" i="4"/>
  <c r="C95" i="4"/>
  <c r="C101" i="4"/>
  <c r="D107" i="4"/>
  <c r="C113" i="4"/>
  <c r="D118" i="4"/>
  <c r="B124" i="4" a="1"/>
  <c r="C129" i="4"/>
  <c r="D134" i="4"/>
  <c r="B140" i="4" a="1"/>
  <c r="C145" i="4"/>
  <c r="D150" i="4"/>
  <c r="B156" i="4" a="1"/>
  <c r="C161" i="4"/>
  <c r="D166" i="4"/>
  <c r="B172" i="4" a="1"/>
  <c r="C177" i="4"/>
  <c r="D182" i="4"/>
  <c r="B188" i="4" a="1"/>
  <c r="C193" i="4"/>
  <c r="D198" i="4"/>
  <c r="B204" i="4" a="1"/>
  <c r="C209" i="4"/>
  <c r="D214" i="4"/>
  <c r="B220" i="4" a="1"/>
  <c r="C225" i="4"/>
  <c r="D230" i="4"/>
  <c r="B236" i="4" a="1"/>
  <c r="C241" i="4"/>
  <c r="B192" i="4" a="1"/>
  <c r="B235" i="4" a="1"/>
  <c r="B252" i="4" a="1"/>
  <c r="B267" i="4" a="1"/>
  <c r="B282" i="4" a="1"/>
  <c r="C294" i="4"/>
  <c r="B305" i="4" a="1"/>
  <c r="D315" i="4"/>
  <c r="C326" i="4"/>
  <c r="C336" i="4"/>
  <c r="B345" i="4" a="1"/>
  <c r="C350" i="4"/>
  <c r="C357" i="4"/>
  <c r="C369" i="4"/>
  <c r="B376" i="4" a="1"/>
  <c r="B408" i="4" a="1"/>
  <c r="C412" i="4"/>
  <c r="B417" i="4" a="1"/>
  <c r="C421" i="4"/>
  <c r="B426" i="4" a="1"/>
  <c r="C430" i="4"/>
  <c r="B435" i="4" a="1"/>
  <c r="C439" i="4"/>
  <c r="D443" i="4"/>
  <c r="B448" i="4" a="1"/>
  <c r="C456" i="4"/>
  <c r="D460" i="4"/>
  <c r="B465" i="4" a="1"/>
  <c r="C473" i="4"/>
  <c r="D477" i="4"/>
  <c r="B482" i="4" a="1"/>
  <c r="C490" i="4"/>
  <c r="D494" i="4"/>
  <c r="B499" i="4" a="1"/>
  <c r="C503" i="4"/>
  <c r="J4" i="4"/>
  <c r="H9" i="4" a="1"/>
  <c r="I17" i="4"/>
  <c r="J21" i="4"/>
  <c r="H26" i="4" a="1"/>
  <c r="I34" i="4"/>
  <c r="J38" i="4"/>
  <c r="H43" i="4" a="1"/>
  <c r="I51" i="4"/>
  <c r="J55" i="4"/>
  <c r="H60" i="4" a="1"/>
  <c r="I64" i="4"/>
  <c r="J68" i="4"/>
  <c r="H73" i="4" a="1"/>
  <c r="I81" i="4"/>
  <c r="J85" i="4"/>
  <c r="H90" i="4" a="1"/>
  <c r="I98" i="4"/>
  <c r="J102" i="4"/>
  <c r="H107" i="4" a="1"/>
  <c r="I115" i="4"/>
  <c r="J119" i="4"/>
  <c r="H124" i="4" a="1"/>
  <c r="I128" i="4"/>
  <c r="J132" i="4"/>
  <c r="H137" i="4" a="1"/>
  <c r="I145" i="4"/>
  <c r="J149" i="4"/>
  <c r="H154" i="4" a="1"/>
  <c r="I162" i="4"/>
  <c r="J166" i="4"/>
  <c r="H171" i="4" a="1"/>
  <c r="I179" i="4"/>
  <c r="J183" i="4"/>
  <c r="H188" i="4" a="1"/>
  <c r="I192" i="4"/>
  <c r="J196" i="4"/>
  <c r="H201" i="4" a="1"/>
  <c r="I209" i="4"/>
  <c r="J213" i="4"/>
  <c r="H218" i="4" a="1"/>
  <c r="I226" i="4"/>
  <c r="J230" i="4"/>
  <c r="H235" i="4" a="1"/>
  <c r="I243" i="4"/>
  <c r="J247" i="4"/>
  <c r="H252" i="4" a="1"/>
  <c r="I256" i="4"/>
  <c r="J260" i="4"/>
  <c r="H265" i="4" a="1"/>
  <c r="I273" i="4"/>
  <c r="C197" i="4"/>
  <c r="D238" i="4"/>
  <c r="D254" i="4"/>
  <c r="D267" i="4"/>
  <c r="D282" i="4"/>
  <c r="D294" i="4"/>
  <c r="C305" i="4"/>
  <c r="B316" i="4" a="1"/>
  <c r="D326" i="4"/>
  <c r="D336" i="4"/>
  <c r="D357" i="4"/>
  <c r="C364" i="4"/>
  <c r="D369" i="4"/>
  <c r="C381" i="4"/>
  <c r="C386" i="4"/>
  <c r="C392" i="4"/>
  <c r="C397" i="4"/>
  <c r="C402" i="4"/>
  <c r="D412" i="4"/>
  <c r="D421" i="4"/>
  <c r="B431" i="4" a="1"/>
  <c r="C435" i="4"/>
  <c r="D439" i="4"/>
  <c r="B444" i="4" a="1"/>
  <c r="C452" i="4"/>
  <c r="D456" i="4"/>
  <c r="B461" i="4" a="1"/>
  <c r="C469" i="4"/>
  <c r="D473" i="4"/>
  <c r="B478" i="4" a="1"/>
  <c r="C486" i="4"/>
  <c r="D490" i="4"/>
  <c r="B495" i="4" a="1"/>
  <c r="C499" i="4"/>
  <c r="D503" i="4"/>
  <c r="H5" i="4" a="1"/>
  <c r="I13" i="4"/>
  <c r="J17" i="4"/>
  <c r="H22" i="4" a="1"/>
  <c r="I30" i="4"/>
  <c r="J34" i="4"/>
  <c r="H39" i="4" a="1"/>
  <c r="I47" i="4"/>
  <c r="J51" i="4"/>
  <c r="H56" i="4" a="1"/>
  <c r="I60" i="4"/>
  <c r="J64" i="4"/>
  <c r="H69" i="4" a="1"/>
  <c r="I77" i="4"/>
  <c r="J81" i="4"/>
  <c r="H86" i="4" a="1"/>
  <c r="I94" i="4"/>
  <c r="J98" i="4"/>
  <c r="H103" i="4" a="1"/>
  <c r="I111" i="4"/>
  <c r="J115" i="4"/>
  <c r="H120" i="4" a="1"/>
  <c r="I124" i="4"/>
  <c r="J128" i="4"/>
  <c r="H133" i="4" a="1"/>
  <c r="I141" i="4"/>
  <c r="J145" i="4"/>
  <c r="H150" i="4" a="1"/>
  <c r="I158" i="4"/>
  <c r="J162" i="4"/>
  <c r="H167" i="4" a="1"/>
  <c r="I175" i="4"/>
  <c r="J179" i="4"/>
  <c r="H184" i="4" a="1"/>
  <c r="I188" i="4"/>
  <c r="J192" i="4"/>
  <c r="H197" i="4" a="1"/>
  <c r="I205" i="4"/>
  <c r="J209" i="4"/>
  <c r="H214" i="4" a="1"/>
  <c r="I222" i="4"/>
  <c r="J226" i="4"/>
  <c r="H231" i="4" a="1"/>
  <c r="I239" i="4"/>
  <c r="J243" i="4"/>
  <c r="H248" i="4" a="1"/>
  <c r="I252" i="4"/>
  <c r="J256" i="4"/>
  <c r="H261" i="4" a="1"/>
  <c r="I269" i="4"/>
  <c r="J273" i="4"/>
  <c r="H278" i="4" a="1"/>
  <c r="I286" i="4"/>
  <c r="J290" i="4"/>
  <c r="H295" i="4" a="1"/>
  <c r="I303" i="4"/>
  <c r="J307" i="4"/>
  <c r="H312" i="4" a="1"/>
  <c r="I316" i="4"/>
  <c r="J320" i="4"/>
  <c r="H325" i="4" a="1"/>
  <c r="I333" i="4"/>
  <c r="J337" i="4"/>
  <c r="H342" i="4" a="1"/>
  <c r="I350" i="4"/>
  <c r="J354" i="4"/>
  <c r="H359" i="4" a="1"/>
  <c r="I367" i="4"/>
  <c r="J371" i="4"/>
  <c r="H376" i="4" a="1"/>
  <c r="D202" i="4"/>
  <c r="C239" i="4"/>
  <c r="C255" i="4"/>
  <c r="B268" i="4" a="1"/>
  <c r="B283" i="4" a="1"/>
  <c r="C297" i="4"/>
  <c r="B308" i="4" a="1"/>
  <c r="D318" i="4"/>
  <c r="C329" i="4"/>
  <c r="B337" i="4" a="1"/>
  <c r="C345" i="4"/>
  <c r="C352" i="4"/>
  <c r="B358" i="4" a="1"/>
  <c r="D364" i="4"/>
  <c r="B370" i="4" a="1"/>
  <c r="C376" i="4"/>
  <c r="D381" i="4"/>
  <c r="D387" i="4"/>
  <c r="D392" i="4"/>
  <c r="D397" i="4"/>
  <c r="D403" i="4"/>
  <c r="C408" i="4"/>
  <c r="B413" i="4" a="1"/>
  <c r="C417" i="4"/>
  <c r="B422" i="4" a="1"/>
  <c r="C426" i="4"/>
  <c r="C431" i="4"/>
  <c r="D435" i="4"/>
  <c r="B440" i="4" a="1"/>
  <c r="C448" i="4"/>
  <c r="D452" i="4"/>
  <c r="B457" i="4" a="1"/>
  <c r="C465" i="4"/>
  <c r="D469" i="4"/>
  <c r="B474" i="4" a="1"/>
  <c r="C482" i="4"/>
  <c r="D486" i="4"/>
  <c r="B491" i="4" a="1"/>
  <c r="C495" i="4"/>
  <c r="D499" i="4"/>
  <c r="B504" i="4" a="1"/>
  <c r="I9" i="4"/>
  <c r="J13" i="4"/>
  <c r="H18" i="4" a="1"/>
  <c r="I26" i="4"/>
  <c r="J30" i="4"/>
  <c r="H35" i="4" a="1"/>
  <c r="I43" i="4"/>
  <c r="J47" i="4"/>
  <c r="H52" i="4" a="1"/>
  <c r="I56" i="4"/>
  <c r="J60" i="4"/>
  <c r="H65" i="4" a="1"/>
  <c r="I73" i="4"/>
  <c r="J77" i="4"/>
  <c r="H82" i="4" a="1"/>
  <c r="I90" i="4"/>
  <c r="J94" i="4"/>
  <c r="H99" i="4" a="1"/>
  <c r="I107" i="4"/>
  <c r="J111" i="4"/>
  <c r="H116" i="4" a="1"/>
  <c r="I120" i="4"/>
  <c r="J124" i="4"/>
  <c r="H129" i="4" a="1"/>
  <c r="I137" i="4"/>
  <c r="J141" i="4"/>
  <c r="H146" i="4" a="1"/>
  <c r="I154" i="4"/>
  <c r="J158" i="4"/>
  <c r="H163" i="4" a="1"/>
  <c r="I171" i="4"/>
  <c r="J175" i="4"/>
  <c r="H180" i="4" a="1"/>
  <c r="I184" i="4"/>
  <c r="J188" i="4"/>
  <c r="H193" i="4" a="1"/>
  <c r="I201" i="4"/>
  <c r="J205" i="4"/>
  <c r="H210" i="4" a="1"/>
  <c r="I218" i="4"/>
  <c r="J222" i="4"/>
  <c r="H227" i="4" a="1"/>
  <c r="I235" i="4"/>
  <c r="J239" i="4"/>
  <c r="H244" i="4" a="1"/>
  <c r="I248" i="4"/>
  <c r="J252" i="4"/>
  <c r="H257" i="4" a="1"/>
  <c r="I265" i="4"/>
  <c r="J269" i="4"/>
  <c r="H274" i="4" a="1"/>
  <c r="I282" i="4"/>
  <c r="J286" i="4"/>
  <c r="H291" i="4" a="1"/>
  <c r="I299" i="4"/>
  <c r="J303" i="4"/>
  <c r="H308" i="4" a="1"/>
  <c r="I312" i="4"/>
  <c r="J316" i="4"/>
  <c r="H321" i="4" a="1"/>
  <c r="I329" i="4"/>
  <c r="J333" i="4"/>
  <c r="B208" i="4" a="1"/>
  <c r="B240" i="4" a="1"/>
  <c r="B256" i="4" a="1"/>
  <c r="D270" i="4"/>
  <c r="D283" i="4"/>
  <c r="B298" i="4" a="1"/>
  <c r="D308" i="4"/>
  <c r="C319" i="4"/>
  <c r="D329" i="4"/>
  <c r="C337" i="4"/>
  <c r="D345" i="4"/>
  <c r="D352" i="4"/>
  <c r="B365" i="4" a="1"/>
  <c r="D376" i="4"/>
  <c r="B382" i="4" a="1"/>
  <c r="B388" i="4" a="1"/>
  <c r="B393" i="4" a="1"/>
  <c r="B398" i="4" a="1"/>
  <c r="B404" i="4" a="1"/>
  <c r="D408" i="4"/>
  <c r="D417" i="4"/>
  <c r="B427" i="4" a="1"/>
  <c r="D431" i="4"/>
  <c r="B436" i="4" a="1"/>
  <c r="C444" i="4"/>
  <c r="D448" i="4"/>
  <c r="B453" i="4" a="1"/>
  <c r="C461" i="4"/>
  <c r="D465" i="4"/>
  <c r="B470" i="4" a="1"/>
  <c r="C478" i="4"/>
  <c r="D482" i="4"/>
  <c r="B487" i="4" a="1"/>
  <c r="C491" i="4"/>
  <c r="D495" i="4"/>
  <c r="B500" i="4" a="1"/>
  <c r="I5" i="4"/>
  <c r="J9" i="4"/>
  <c r="H14" i="4" a="1"/>
  <c r="I22" i="4"/>
  <c r="J26" i="4"/>
  <c r="H31" i="4" a="1"/>
  <c r="I39" i="4"/>
  <c r="J43" i="4"/>
  <c r="H48" i="4" a="1"/>
  <c r="I52" i="4"/>
  <c r="J56" i="4"/>
  <c r="H61" i="4" a="1"/>
  <c r="I69" i="4"/>
  <c r="J73" i="4"/>
  <c r="H78" i="4" a="1"/>
  <c r="I86" i="4"/>
  <c r="J90" i="4"/>
  <c r="H95" i="4" a="1"/>
  <c r="I103" i="4"/>
  <c r="J107" i="4"/>
  <c r="H112" i="4" a="1"/>
  <c r="I116" i="4"/>
  <c r="J120" i="4"/>
  <c r="H125" i="4" a="1"/>
  <c r="I133" i="4"/>
  <c r="J137" i="4"/>
  <c r="H142" i="4" a="1"/>
  <c r="I150" i="4"/>
  <c r="J154" i="4"/>
  <c r="H159" i="4" a="1"/>
  <c r="I167" i="4"/>
  <c r="J171" i="4"/>
  <c r="H176" i="4" a="1"/>
  <c r="I180" i="4"/>
  <c r="J184" i="4"/>
  <c r="H189" i="4" a="1"/>
  <c r="I197" i="4"/>
  <c r="J201" i="4"/>
  <c r="H206" i="4" a="1"/>
  <c r="I214" i="4"/>
  <c r="J218" i="4"/>
  <c r="H223" i="4" a="1"/>
  <c r="I231" i="4"/>
  <c r="J235" i="4"/>
  <c r="H240" i="4" a="1"/>
  <c r="I244" i="4"/>
  <c r="J248" i="4"/>
  <c r="H253" i="4" a="1"/>
  <c r="I261" i="4"/>
  <c r="J265" i="4"/>
  <c r="H270" i="4" a="1"/>
  <c r="I278" i="4"/>
  <c r="J282" i="4"/>
  <c r="H287" i="4" a="1"/>
  <c r="I295" i="4"/>
  <c r="J299" i="4"/>
  <c r="H304" i="4" a="1"/>
  <c r="I308" i="4"/>
  <c r="J312" i="4"/>
  <c r="H317" i="4" a="1"/>
  <c r="I325" i="4"/>
  <c r="J329" i="4"/>
  <c r="H334" i="4" a="1"/>
  <c r="I342" i="4"/>
  <c r="J346" i="4"/>
  <c r="H351" i="4" a="1"/>
  <c r="I359" i="4"/>
  <c r="J363" i="4"/>
  <c r="H368" i="4" a="1"/>
  <c r="I372" i="4"/>
  <c r="J376" i="4"/>
  <c r="J380" i="4"/>
  <c r="J384" i="4"/>
  <c r="J388" i="4"/>
  <c r="J392" i="4"/>
  <c r="J396" i="4"/>
  <c r="J400" i="4"/>
  <c r="J404" i="4"/>
  <c r="J408" i="4"/>
  <c r="J412" i="4"/>
  <c r="J416" i="4"/>
  <c r="J420" i="4"/>
  <c r="J424" i="4"/>
  <c r="J428" i="4"/>
  <c r="J432" i="4"/>
  <c r="J436" i="4"/>
  <c r="J440" i="4"/>
  <c r="C213" i="4"/>
  <c r="C240" i="4"/>
  <c r="C256" i="4"/>
  <c r="C271" i="4"/>
  <c r="B284" i="4" a="1"/>
  <c r="C298" i="4"/>
  <c r="B309" i="4" a="1"/>
  <c r="D319" i="4"/>
  <c r="B330" i="4" a="1"/>
  <c r="B340" i="4" a="1"/>
  <c r="B346" i="4" a="1"/>
  <c r="B353" i="4" a="1"/>
  <c r="C358" i="4"/>
  <c r="C370" i="4"/>
  <c r="B377" i="4" a="1"/>
  <c r="B409" i="4" a="1"/>
  <c r="C413" i="4"/>
  <c r="B418" i="4" a="1"/>
  <c r="C422" i="4"/>
  <c r="C427" i="4"/>
  <c r="B432" i="4" a="1"/>
  <c r="C440" i="4"/>
  <c r="D444" i="4"/>
  <c r="B449" i="4" a="1"/>
  <c r="C457" i="4"/>
  <c r="D461" i="4"/>
  <c r="B466" i="4" a="1"/>
  <c r="C474" i="4"/>
  <c r="D478" i="4"/>
  <c r="B483" i="4" a="1"/>
  <c r="C487" i="4"/>
  <c r="D491" i="4"/>
  <c r="B496" i="4" a="1"/>
  <c r="C504" i="4"/>
  <c r="J5" i="4"/>
  <c r="H10" i="4" a="1"/>
  <c r="I18" i="4"/>
  <c r="J22" i="4"/>
  <c r="H27" i="4" a="1"/>
  <c r="I35" i="4"/>
  <c r="J39" i="4"/>
  <c r="H44" i="4" a="1"/>
  <c r="I48" i="4"/>
  <c r="J52" i="4"/>
  <c r="H57" i="4" a="1"/>
  <c r="I65" i="4"/>
  <c r="J69" i="4"/>
  <c r="H74" i="4" a="1"/>
  <c r="I82" i="4"/>
  <c r="J86" i="4"/>
  <c r="H91" i="4" a="1"/>
  <c r="I99" i="4"/>
  <c r="J103" i="4"/>
  <c r="H108" i="4" a="1"/>
  <c r="I112" i="4"/>
  <c r="J116" i="4"/>
  <c r="H121" i="4" a="1"/>
  <c r="I129" i="4"/>
  <c r="J133" i="4"/>
  <c r="H138" i="4" a="1"/>
  <c r="I146" i="4"/>
  <c r="J150" i="4"/>
  <c r="H155" i="4" a="1"/>
  <c r="I163" i="4"/>
  <c r="J167" i="4"/>
  <c r="H172" i="4" a="1"/>
  <c r="I176" i="4"/>
  <c r="J180" i="4"/>
  <c r="H185" i="4" a="1"/>
  <c r="I193" i="4"/>
  <c r="J197" i="4"/>
  <c r="H202" i="4" a="1"/>
  <c r="I210" i="4"/>
  <c r="J214" i="4"/>
  <c r="H219" i="4" a="1"/>
  <c r="I227" i="4"/>
  <c r="J231" i="4"/>
  <c r="H236" i="4" a="1"/>
  <c r="B218" i="4" a="1"/>
  <c r="B244" i="4" a="1"/>
  <c r="B257" i="4" a="1"/>
  <c r="B272" i="4" a="1"/>
  <c r="D286" i="4"/>
  <c r="D298" i="4"/>
  <c r="C309" i="4"/>
  <c r="B320" i="4" a="1"/>
  <c r="C330" i="4"/>
  <c r="C340" i="4"/>
  <c r="C365" i="4"/>
  <c r="B372" i="4" a="1"/>
  <c r="C382" i="4"/>
  <c r="C388" i="4"/>
  <c r="C393" i="4"/>
  <c r="C398" i="4"/>
  <c r="C404" i="4"/>
  <c r="D413" i="4"/>
  <c r="B423" i="4" a="1"/>
  <c r="D427" i="4"/>
  <c r="C436" i="4"/>
  <c r="D440" i="4"/>
  <c r="B445" i="4" a="1"/>
  <c r="C453" i="4"/>
  <c r="D457" i="4"/>
  <c r="B462" i="4" a="1"/>
  <c r="C470" i="4"/>
  <c r="D474" i="4"/>
  <c r="B479" i="4" a="1"/>
  <c r="C483" i="4"/>
  <c r="D487" i="4"/>
  <c r="B492" i="4" a="1"/>
  <c r="C500" i="4"/>
  <c r="D504" i="4"/>
  <c r="H6" i="4" a="1"/>
  <c r="I14" i="4"/>
  <c r="J18" i="4"/>
  <c r="H23" i="4" a="1"/>
  <c r="I31" i="4"/>
  <c r="J35" i="4"/>
  <c r="H40" i="4" a="1"/>
  <c r="I44" i="4"/>
  <c r="J48" i="4"/>
  <c r="H53" i="4" a="1"/>
  <c r="I61" i="4"/>
  <c r="J65" i="4"/>
  <c r="H70" i="4" a="1"/>
  <c r="I78" i="4"/>
  <c r="J82" i="4"/>
  <c r="H87" i="4" a="1"/>
  <c r="I95" i="4"/>
  <c r="J99" i="4"/>
  <c r="H104" i="4" a="1"/>
  <c r="I108" i="4"/>
  <c r="J112" i="4"/>
  <c r="H117" i="4" a="1"/>
  <c r="I125" i="4"/>
  <c r="J129" i="4"/>
  <c r="H134" i="4" a="1"/>
  <c r="I142" i="4"/>
  <c r="J146" i="4"/>
  <c r="H151" i="4" a="1"/>
  <c r="I159" i="4"/>
  <c r="J163" i="4"/>
  <c r="H168" i="4" a="1"/>
  <c r="I172" i="4"/>
  <c r="J176" i="4"/>
  <c r="H181" i="4" a="1"/>
  <c r="I189" i="4"/>
  <c r="J193" i="4"/>
  <c r="H198" i="4" a="1"/>
  <c r="I206" i="4"/>
  <c r="J210" i="4"/>
  <c r="H215" i="4" a="1"/>
  <c r="I223" i="4"/>
  <c r="J227" i="4"/>
  <c r="H232" i="4" a="1"/>
  <c r="I236" i="4"/>
  <c r="J240" i="4"/>
  <c r="H245" i="4" a="1"/>
  <c r="I253" i="4"/>
  <c r="J257" i="4"/>
  <c r="H262" i="4" a="1"/>
  <c r="I270" i="4"/>
  <c r="J274" i="4"/>
  <c r="H279" i="4" a="1"/>
  <c r="I287" i="4"/>
  <c r="J291" i="4"/>
  <c r="H296" i="4" a="1"/>
  <c r="I300" i="4"/>
  <c r="J304" i="4"/>
  <c r="H309" i="4" a="1"/>
  <c r="I317" i="4"/>
  <c r="J321" i="4"/>
  <c r="H326" i="4" a="1"/>
  <c r="I334" i="4"/>
  <c r="J338" i="4"/>
  <c r="H343" i="4" a="1"/>
  <c r="D218" i="4"/>
  <c r="D244" i="4"/>
  <c r="C257" i="4"/>
  <c r="C272" i="4"/>
  <c r="C287" i="4"/>
  <c r="B299" i="4" a="1"/>
  <c r="D309" i="4"/>
  <c r="C320" i="4"/>
  <c r="D330" i="4"/>
  <c r="D340" i="4"/>
  <c r="C346" i="4"/>
  <c r="C353" i="4"/>
  <c r="C360" i="4"/>
  <c r="D365" i="4"/>
  <c r="C377" i="4"/>
  <c r="D383" i="4"/>
  <c r="D388" i="4"/>
  <c r="D393" i="4"/>
  <c r="D399" i="4"/>
  <c r="D404" i="4"/>
  <c r="C409" i="4"/>
  <c r="B414" i="4" a="1"/>
  <c r="C418" i="4"/>
  <c r="C423" i="4"/>
  <c r="B428" i="4" a="1"/>
  <c r="C432" i="4"/>
  <c r="D436" i="4"/>
  <c r="B441" i="4" a="1"/>
  <c r="C449" i="4"/>
  <c r="D453" i="4"/>
  <c r="B458" i="4" a="1"/>
  <c r="C466" i="4"/>
  <c r="D470" i="4"/>
  <c r="B475" i="4" a="1"/>
  <c r="C479" i="4"/>
  <c r="D483" i="4"/>
  <c r="B488" i="4" a="1"/>
  <c r="C496" i="4"/>
  <c r="D500" i="4"/>
  <c r="B505" i="4" a="1"/>
  <c r="I10" i="4"/>
  <c r="J14" i="4"/>
  <c r="H19" i="4" a="1"/>
  <c r="I27" i="4"/>
  <c r="J31" i="4"/>
  <c r="H36" i="4" a="1"/>
  <c r="I40" i="4"/>
  <c r="J44" i="4"/>
  <c r="H49" i="4" a="1"/>
  <c r="I57" i="4"/>
  <c r="J61" i="4"/>
  <c r="H66" i="4" a="1"/>
  <c r="I74" i="4"/>
  <c r="J78" i="4"/>
  <c r="H83" i="4" a="1"/>
  <c r="I91" i="4"/>
  <c r="J95" i="4"/>
  <c r="H100" i="4" a="1"/>
  <c r="I104" i="4"/>
  <c r="J108" i="4"/>
  <c r="H113" i="4" a="1"/>
  <c r="I121" i="4"/>
  <c r="J125" i="4"/>
  <c r="H130" i="4" a="1"/>
  <c r="I138" i="4"/>
  <c r="J142" i="4"/>
  <c r="H147" i="4" a="1"/>
  <c r="I155" i="4"/>
  <c r="J159" i="4"/>
  <c r="H164" i="4" a="1"/>
  <c r="I168" i="4"/>
  <c r="J172" i="4"/>
  <c r="H177" i="4" a="1"/>
  <c r="I185" i="4"/>
  <c r="J189" i="4"/>
  <c r="H194" i="4" a="1"/>
  <c r="I202" i="4"/>
  <c r="J206" i="4"/>
  <c r="H211" i="4" a="1"/>
  <c r="I219" i="4"/>
  <c r="J223" i="4"/>
  <c r="H228" i="4" a="1"/>
  <c r="I232" i="4"/>
  <c r="J236" i="4"/>
  <c r="H241" i="4" a="1"/>
  <c r="I249" i="4"/>
  <c r="J253" i="4"/>
  <c r="H258" i="4" a="1"/>
  <c r="I266" i="4"/>
  <c r="J270" i="4"/>
  <c r="H275" i="4" a="1"/>
  <c r="I283" i="4"/>
  <c r="J287" i="4"/>
  <c r="H292" i="4" a="1"/>
  <c r="I296" i="4"/>
  <c r="J300" i="4"/>
  <c r="H305" i="4" a="1"/>
  <c r="I313" i="4"/>
  <c r="J317" i="4"/>
  <c r="D222" i="4"/>
  <c r="C245" i="4"/>
  <c r="B260" i="4" a="1"/>
  <c r="B273" i="4" a="1"/>
  <c r="B288" i="4" a="1"/>
  <c r="C299" i="4"/>
  <c r="B310" i="4" a="1"/>
  <c r="D320" i="4"/>
  <c r="B331" i="4" a="1"/>
  <c r="B341" i="4" a="1"/>
  <c r="D353" i="4"/>
  <c r="D360" i="4"/>
  <c r="B366" i="4" a="1"/>
  <c r="C372" i="4"/>
  <c r="D377" i="4"/>
  <c r="B384" i="4" a="1"/>
  <c r="B389" i="4" a="1"/>
  <c r="B394" i="4" a="1"/>
  <c r="B400" i="4" a="1"/>
  <c r="B405" i="4" a="1"/>
  <c r="D409" i="4"/>
  <c r="B419" i="4" a="1"/>
  <c r="D423" i="4"/>
  <c r="D432" i="4"/>
  <c r="B437" i="4" a="1"/>
  <c r="C445" i="4"/>
  <c r="D449" i="4"/>
  <c r="B454" i="4" a="1"/>
  <c r="C462" i="4"/>
  <c r="D466" i="4"/>
  <c r="B471" i="4" a="1"/>
  <c r="C475" i="4"/>
  <c r="D479" i="4"/>
  <c r="B484" i="4" a="1"/>
  <c r="C492" i="4"/>
  <c r="D496" i="4"/>
  <c r="B501" i="4" a="1"/>
  <c r="I6" i="4"/>
  <c r="J10" i="4"/>
  <c r="H15" i="4" a="1"/>
  <c r="I23" i="4"/>
  <c r="J27" i="4"/>
  <c r="H32" i="4" a="1"/>
  <c r="I36" i="4"/>
  <c r="J40" i="4"/>
  <c r="H45" i="4" a="1"/>
  <c r="I53" i="4"/>
  <c r="J57" i="4"/>
  <c r="H62" i="4" a="1"/>
  <c r="I70" i="4"/>
  <c r="J74" i="4"/>
  <c r="H79" i="4" a="1"/>
  <c r="I87" i="4"/>
  <c r="J91" i="4"/>
  <c r="H96" i="4" a="1"/>
  <c r="I100" i="4"/>
  <c r="J104" i="4"/>
  <c r="H109" i="4" a="1"/>
  <c r="I117" i="4"/>
  <c r="J121" i="4"/>
  <c r="H126" i="4" a="1"/>
  <c r="I134" i="4"/>
  <c r="J138" i="4"/>
  <c r="H143" i="4" a="1"/>
  <c r="I151" i="4"/>
  <c r="J155" i="4"/>
  <c r="H160" i="4" a="1"/>
  <c r="I164" i="4"/>
  <c r="J168" i="4"/>
  <c r="H173" i="4" a="1"/>
  <c r="C223" i="4"/>
  <c r="D245" i="4"/>
  <c r="D260" i="4"/>
  <c r="C273" i="4"/>
  <c r="C288" i="4"/>
  <c r="D299" i="4"/>
  <c r="C310" i="4"/>
  <c r="B321" i="4" a="1"/>
  <c r="C331" i="4"/>
  <c r="C341" i="4"/>
  <c r="C348" i="4"/>
  <c r="B354" i="4" a="1"/>
  <c r="B361" i="4" a="1"/>
  <c r="D372" i="4"/>
  <c r="B378" i="4" a="1"/>
  <c r="B410" i="4" a="1"/>
  <c r="C414" i="4"/>
  <c r="C419" i="4"/>
  <c r="B424" i="4" a="1"/>
  <c r="C428" i="4"/>
  <c r="B433" i="4" a="1"/>
  <c r="C441" i="4"/>
  <c r="D445" i="4"/>
  <c r="B450" i="4" a="1"/>
  <c r="C458" i="4"/>
  <c r="D462" i="4"/>
  <c r="B467" i="4" a="1"/>
  <c r="C471" i="4"/>
  <c r="D475" i="4"/>
  <c r="B480" i="4" a="1"/>
  <c r="C488" i="4"/>
  <c r="D492" i="4"/>
  <c r="B497" i="4" a="1"/>
  <c r="C505" i="4"/>
  <c r="J6" i="4"/>
  <c r="H11" i="4" a="1"/>
  <c r="I19" i="4"/>
  <c r="J23" i="4"/>
  <c r="H28" i="4" a="1"/>
  <c r="I32" i="4"/>
  <c r="J36" i="4"/>
  <c r="H41" i="4" a="1"/>
  <c r="I49" i="4"/>
  <c r="J53" i="4"/>
  <c r="H58" i="4" a="1"/>
  <c r="I66" i="4"/>
  <c r="J70" i="4"/>
  <c r="H75" i="4" a="1"/>
  <c r="I83" i="4"/>
  <c r="J87" i="4"/>
  <c r="H92" i="4" a="1"/>
  <c r="I96" i="4"/>
  <c r="J100" i="4"/>
  <c r="H105" i="4" a="1"/>
  <c r="I113" i="4"/>
  <c r="J117" i="4"/>
  <c r="H122" i="4" a="1"/>
  <c r="I130" i="4"/>
  <c r="J134" i="4"/>
  <c r="H139" i="4" a="1"/>
  <c r="B224" i="4" a="1"/>
  <c r="C246" i="4"/>
  <c r="C261" i="4"/>
  <c r="B276" i="4" a="1"/>
  <c r="B289" i="4" a="1"/>
  <c r="B300" i="4" a="1"/>
  <c r="D310" i="4"/>
  <c r="C321" i="4"/>
  <c r="D331" i="4"/>
  <c r="D341" i="4"/>
  <c r="D348" i="4"/>
  <c r="C366" i="4"/>
  <c r="B373" i="4" a="1"/>
  <c r="C384" i="4"/>
  <c r="C389" i="4"/>
  <c r="C394" i="4"/>
  <c r="C400" i="4"/>
  <c r="C405" i="4"/>
  <c r="B415" i="4" a="1"/>
  <c r="D419" i="4"/>
  <c r="D428" i="4"/>
  <c r="C437" i="4"/>
  <c r="D441" i="4"/>
  <c r="B446" i="4" a="1"/>
  <c r="C454" i="4"/>
  <c r="D458" i="4"/>
  <c r="B463" i="4" a="1"/>
  <c r="C467" i="4"/>
  <c r="D471" i="4"/>
  <c r="B476" i="4" a="1"/>
  <c r="C484" i="4"/>
  <c r="D488" i="4"/>
  <c r="B493" i="4" a="1"/>
  <c r="C501" i="4"/>
  <c r="D505" i="4"/>
  <c r="H7" i="4" a="1"/>
  <c r="I15" i="4"/>
  <c r="J19" i="4"/>
  <c r="H24" i="4" a="1"/>
  <c r="I28" i="4"/>
  <c r="J32" i="4"/>
  <c r="H37" i="4" a="1"/>
  <c r="I45" i="4"/>
  <c r="J49" i="4"/>
  <c r="H54" i="4" a="1"/>
  <c r="I62" i="4"/>
  <c r="J66" i="4"/>
  <c r="H71" i="4" a="1"/>
  <c r="I79" i="4"/>
  <c r="J83" i="4"/>
  <c r="H88" i="4" a="1"/>
  <c r="I92" i="4"/>
  <c r="J96" i="4"/>
  <c r="H101" i="4" a="1"/>
  <c r="I109" i="4"/>
  <c r="J113" i="4"/>
  <c r="H118" i="4" a="1"/>
  <c r="I126" i="4"/>
  <c r="J130" i="4"/>
  <c r="H135" i="4" a="1"/>
  <c r="I143" i="4"/>
  <c r="J147" i="4"/>
  <c r="H152" i="4" a="1"/>
  <c r="I156" i="4"/>
  <c r="J160" i="4"/>
  <c r="H165" i="4" a="1"/>
  <c r="I173" i="4"/>
  <c r="J177" i="4"/>
  <c r="H182" i="4" a="1"/>
  <c r="I190" i="4"/>
  <c r="J194" i="4"/>
  <c r="H199" i="4" a="1"/>
  <c r="I207" i="4"/>
  <c r="J211" i="4"/>
  <c r="H216" i="4" a="1"/>
  <c r="I220" i="4"/>
  <c r="J224" i="4"/>
  <c r="H229" i="4" a="1"/>
  <c r="I237" i="4"/>
  <c r="J241" i="4"/>
  <c r="H246" i="4" a="1"/>
  <c r="I254" i="4"/>
  <c r="J258" i="4"/>
  <c r="H263" i="4" a="1"/>
  <c r="I271" i="4"/>
  <c r="J275" i="4"/>
  <c r="H280" i="4" a="1"/>
  <c r="I284" i="4"/>
  <c r="B228" i="4" a="1"/>
  <c r="D246" i="4"/>
  <c r="D261" i="4"/>
  <c r="D276" i="4"/>
  <c r="C289" i="4"/>
  <c r="D302" i="4"/>
  <c r="C313" i="4"/>
  <c r="B324" i="4" a="1"/>
  <c r="B332" i="4" a="1"/>
  <c r="B342" i="4" a="1"/>
  <c r="B349" i="4" a="1"/>
  <c r="C354" i="4"/>
  <c r="C361" i="4"/>
  <c r="B368" i="4" a="1"/>
  <c r="C378" i="4"/>
  <c r="D384" i="4"/>
  <c r="D389" i="4"/>
  <c r="D395" i="4"/>
  <c r="D400" i="4"/>
  <c r="D405" i="4"/>
  <c r="C410" i="4"/>
  <c r="C415" i="4"/>
  <c r="B420" i="4" a="1"/>
  <c r="C424" i="4"/>
  <c r="B429" i="4" a="1"/>
  <c r="C433" i="4"/>
  <c r="D437" i="4"/>
  <c r="B442" i="4" a="1"/>
  <c r="C450" i="4"/>
  <c r="D454" i="4"/>
  <c r="B459" i="4" a="1"/>
  <c r="C463" i="4"/>
  <c r="D467" i="4"/>
  <c r="B472" i="4" a="1"/>
  <c r="C480" i="4"/>
  <c r="D484" i="4"/>
  <c r="B489" i="4" a="1"/>
  <c r="C497" i="4"/>
  <c r="D501" i="4"/>
  <c r="B506" i="4" a="1"/>
  <c r="I11" i="4"/>
  <c r="J15" i="4"/>
  <c r="H20" i="4" a="1"/>
  <c r="I24" i="4"/>
  <c r="J28" i="4"/>
  <c r="H33" i="4" a="1"/>
  <c r="I41" i="4"/>
  <c r="J45" i="4"/>
  <c r="H50" i="4" a="1"/>
  <c r="I58" i="4"/>
  <c r="J62" i="4"/>
  <c r="H67" i="4" a="1"/>
  <c r="I75" i="4"/>
  <c r="J79" i="4"/>
  <c r="H84" i="4" a="1"/>
  <c r="I88" i="4"/>
  <c r="J92" i="4"/>
  <c r="H97" i="4" a="1"/>
  <c r="I105" i="4"/>
  <c r="J109" i="4"/>
  <c r="H114" i="4" a="1"/>
  <c r="I122" i="4"/>
  <c r="J126" i="4"/>
  <c r="H131" i="4" a="1"/>
  <c r="I139" i="4"/>
  <c r="J143" i="4"/>
  <c r="H148" i="4" a="1"/>
  <c r="I152" i="4"/>
  <c r="J156" i="4"/>
  <c r="H161" i="4" a="1"/>
  <c r="D228" i="4"/>
  <c r="C249" i="4"/>
  <c r="C262" i="4"/>
  <c r="C277" i="4"/>
  <c r="B292" i="4" a="1"/>
  <c r="C303" i="4"/>
  <c r="B314" i="4" a="1"/>
  <c r="D324" i="4"/>
  <c r="D334" i="4"/>
  <c r="D361" i="4"/>
  <c r="C373" i="4"/>
  <c r="B380" i="4" a="1"/>
  <c r="B385" i="4" a="1"/>
  <c r="B390" i="4" a="1"/>
  <c r="B396" i="4" a="1"/>
  <c r="B401" i="4" a="1"/>
  <c r="B406" i="4" a="1"/>
  <c r="B411" i="4" a="1"/>
  <c r="D415" i="4"/>
  <c r="D424" i="4"/>
  <c r="D433" i="4"/>
  <c r="B438" i="4" a="1"/>
  <c r="C446" i="4"/>
  <c r="D450" i="4"/>
  <c r="B455" i="4" a="1"/>
  <c r="C459" i="4"/>
  <c r="D463" i="4"/>
  <c r="B468" i="4" a="1"/>
  <c r="C476" i="4"/>
  <c r="D480" i="4"/>
  <c r="B485" i="4" a="1"/>
  <c r="C493" i="4"/>
  <c r="D497" i="4"/>
  <c r="B502" i="4" a="1"/>
  <c r="I7" i="4"/>
  <c r="J11" i="4"/>
  <c r="H16" i="4" a="1"/>
  <c r="I20" i="4"/>
  <c r="J24" i="4"/>
  <c r="H29" i="4" a="1"/>
  <c r="I37" i="4"/>
  <c r="J41" i="4"/>
  <c r="H46" i="4" a="1"/>
  <c r="I54" i="4"/>
  <c r="J58" i="4"/>
  <c r="H63" i="4" a="1"/>
  <c r="I71" i="4"/>
  <c r="J75" i="4"/>
  <c r="H80" i="4" a="1"/>
  <c r="I84" i="4"/>
  <c r="J88" i="4"/>
  <c r="H93" i="4" a="1"/>
  <c r="I101" i="4"/>
  <c r="J105" i="4"/>
  <c r="H110" i="4" a="1"/>
  <c r="I118" i="4"/>
  <c r="J122" i="4"/>
  <c r="H127" i="4" a="1"/>
  <c r="I135" i="4"/>
  <c r="J139" i="4"/>
  <c r="H144" i="4" a="1"/>
  <c r="I148" i="4"/>
  <c r="C229" i="4"/>
  <c r="B250" i="4" a="1"/>
  <c r="D262" i="4"/>
  <c r="D277" i="4"/>
  <c r="D292" i="4"/>
  <c r="D303" i="4"/>
  <c r="C314" i="4"/>
  <c r="B325" i="4" a="1"/>
  <c r="B335" i="4" a="1"/>
  <c r="C342" i="4"/>
  <c r="C349" i="4"/>
  <c r="C356" i="4"/>
  <c r="B362" i="4" a="1"/>
  <c r="C368" i="4"/>
  <c r="D373" i="4"/>
  <c r="C411" i="4"/>
  <c r="B416" i="4" a="1"/>
  <c r="C420" i="4"/>
  <c r="B425" i="4" a="1"/>
  <c r="C429" i="4"/>
  <c r="B434" i="4" a="1"/>
  <c r="C442" i="4"/>
  <c r="D446" i="4"/>
  <c r="B451" i="4" a="1"/>
  <c r="C455" i="4"/>
  <c r="D459" i="4"/>
  <c r="B464" i="4" a="1"/>
  <c r="C472" i="4"/>
  <c r="D476" i="4"/>
  <c r="B481" i="4" a="1"/>
  <c r="C489" i="4"/>
  <c r="D493" i="4"/>
  <c r="B498" i="4" a="1"/>
  <c r="C506" i="4"/>
  <c r="J7" i="4"/>
  <c r="H12" i="4" a="1"/>
  <c r="I16" i="4"/>
  <c r="J20" i="4"/>
  <c r="H25" i="4" a="1"/>
  <c r="I33" i="4"/>
  <c r="J37" i="4"/>
  <c r="H42" i="4" a="1"/>
  <c r="I50" i="4"/>
  <c r="J54" i="4"/>
  <c r="H59" i="4" a="1"/>
  <c r="I67" i="4"/>
  <c r="J71" i="4"/>
  <c r="H76" i="4" a="1"/>
  <c r="I80" i="4"/>
  <c r="J84" i="4"/>
  <c r="H89" i="4" a="1"/>
  <c r="I97" i="4"/>
  <c r="J101" i="4"/>
  <c r="H106" i="4" a="1"/>
  <c r="I114" i="4"/>
  <c r="J118" i="4"/>
  <c r="H123" i="4" a="1"/>
  <c r="I131" i="4"/>
  <c r="J135" i="4"/>
  <c r="H140" i="4" a="1"/>
  <c r="I144" i="4"/>
  <c r="J148" i="4"/>
  <c r="H153" i="4" a="1"/>
  <c r="I161" i="4"/>
  <c r="J165" i="4"/>
  <c r="H170" i="4" a="1"/>
  <c r="I178" i="4"/>
  <c r="J182" i="4"/>
  <c r="H187" i="4" a="1"/>
  <c r="I195" i="4"/>
  <c r="J199" i="4"/>
  <c r="H204" i="4" a="1"/>
  <c r="I208" i="4"/>
  <c r="J212" i="4"/>
  <c r="H217" i="4" a="1"/>
  <c r="I225" i="4"/>
  <c r="J229" i="4"/>
  <c r="H234" i="4" a="1"/>
  <c r="I242" i="4"/>
  <c r="J246" i="4"/>
  <c r="C233" i="4"/>
  <c r="D250" i="4"/>
  <c r="C265" i="4"/>
  <c r="C278" i="4"/>
  <c r="C293" i="4"/>
  <c r="B304" i="4" a="1"/>
  <c r="D314" i="4"/>
  <c r="C325" i="4"/>
  <c r="C335" i="4"/>
  <c r="D349" i="4"/>
  <c r="D356" i="4"/>
  <c r="D368" i="4"/>
  <c r="B374" i="4" a="1"/>
  <c r="C380" i="4"/>
  <c r="C385" i="4"/>
  <c r="C390" i="4"/>
  <c r="C396" i="4"/>
  <c r="C401" i="4"/>
  <c r="C406" i="4"/>
  <c r="D411" i="4"/>
  <c r="D420" i="4"/>
  <c r="D429" i="4"/>
  <c r="C438" i="4"/>
  <c r="D442" i="4"/>
  <c r="B447" i="4" a="1"/>
  <c r="C451" i="4"/>
  <c r="D455" i="4"/>
  <c r="B460" i="4" a="1"/>
  <c r="C468" i="4"/>
  <c r="D472" i="4"/>
  <c r="B477" i="4" a="1"/>
  <c r="C485" i="4"/>
  <c r="D489" i="4"/>
  <c r="B494" i="4" a="1"/>
  <c r="C502" i="4"/>
  <c r="D506" i="4"/>
  <c r="H8" i="4" a="1"/>
  <c r="I12" i="4"/>
  <c r="J16" i="4"/>
  <c r="H21" i="4" a="1"/>
  <c r="I29" i="4"/>
  <c r="J33" i="4"/>
  <c r="H38" i="4" a="1"/>
  <c r="I46" i="4"/>
  <c r="J50" i="4"/>
  <c r="H55" i="4" a="1"/>
  <c r="I63" i="4"/>
  <c r="J67" i="4"/>
  <c r="H72" i="4" a="1"/>
  <c r="I76" i="4"/>
  <c r="J80" i="4"/>
  <c r="H85" i="4" a="1"/>
  <c r="I93" i="4"/>
  <c r="J97" i="4"/>
  <c r="H102" i="4" a="1"/>
  <c r="I110" i="4"/>
  <c r="J114" i="4"/>
  <c r="H119" i="4" a="1"/>
  <c r="I127" i="4"/>
  <c r="J131" i="4"/>
  <c r="H136" i="4" a="1"/>
  <c r="I140" i="4"/>
  <c r="J144" i="4"/>
  <c r="H149" i="4" a="1"/>
  <c r="I157" i="4"/>
  <c r="J161" i="4"/>
  <c r="H166" i="4" a="1"/>
  <c r="I174" i="4"/>
  <c r="J178" i="4"/>
  <c r="H183" i="4" a="1"/>
  <c r="I191" i="4"/>
  <c r="J195" i="4"/>
  <c r="H200" i="4" a="1"/>
  <c r="I204" i="4"/>
  <c r="J208" i="4"/>
  <c r="H213" i="4" a="1"/>
  <c r="I221" i="4"/>
  <c r="J225" i="4"/>
  <c r="H230" i="4" a="1"/>
  <c r="I238" i="4"/>
  <c r="J242" i="4"/>
  <c r="H247" i="4" a="1"/>
  <c r="I255" i="4"/>
  <c r="J259" i="4"/>
  <c r="H264" i="4" a="1"/>
  <c r="I268" i="4"/>
  <c r="J272" i="4"/>
  <c r="H277" i="4" a="1"/>
  <c r="I285" i="4"/>
  <c r="J289" i="4"/>
  <c r="H294" i="4" a="1"/>
  <c r="I302" i="4"/>
  <c r="J306" i="4"/>
  <c r="H311" i="4" a="1"/>
  <c r="I319" i="4"/>
  <c r="J323" i="4"/>
  <c r="H328" i="4" a="1"/>
  <c r="I332" i="4"/>
  <c r="J336" i="4"/>
  <c r="H341" i="4" a="1"/>
  <c r="I349" i="4"/>
  <c r="J353" i="4"/>
  <c r="H358" i="4" a="1"/>
  <c r="I366" i="4"/>
  <c r="J370" i="4"/>
  <c r="H375" i="4" a="1"/>
  <c r="B234" i="4" a="1"/>
  <c r="B251" i="4" a="1"/>
  <c r="B266" i="4" a="1"/>
  <c r="D278" i="4"/>
  <c r="D293" i="4"/>
  <c r="C304" i="4"/>
  <c r="B315" i="4" a="1"/>
  <c r="D325" i="4"/>
  <c r="D335" i="4"/>
  <c r="C344" i="4"/>
  <c r="B350" i="4" a="1"/>
  <c r="B357" i="4" a="1"/>
  <c r="C362" i="4"/>
  <c r="B369" i="4" a="1"/>
  <c r="D380" i="4"/>
  <c r="D385" i="4"/>
  <c r="D391" i="4"/>
  <c r="D396" i="4"/>
  <c r="D401" i="4"/>
  <c r="B407" i="4" a="1"/>
  <c r="B412" i="4" a="1"/>
  <c r="C416" i="4"/>
  <c r="B421" i="4" a="1"/>
  <c r="C425" i="4"/>
  <c r="B430" i="4" a="1"/>
  <c r="C434" i="4"/>
  <c r="D438" i="4"/>
  <c r="B443" i="4" a="1"/>
  <c r="C447" i="4"/>
  <c r="D451" i="4"/>
  <c r="B456" i="4" a="1"/>
  <c r="C464" i="4"/>
  <c r="D468" i="4"/>
  <c r="B473" i="4" a="1"/>
  <c r="C481" i="4"/>
  <c r="D485" i="4"/>
  <c r="B490" i="4" a="1"/>
  <c r="C498" i="4"/>
  <c r="D502" i="4"/>
  <c r="H4" i="4" a="1"/>
  <c r="I8" i="4"/>
  <c r="J12" i="4"/>
  <c r="H17" i="4" a="1"/>
  <c r="I25" i="4"/>
  <c r="J29" i="4"/>
  <c r="H34" i="4" a="1"/>
  <c r="I42" i="4"/>
  <c r="J46" i="4"/>
  <c r="H51" i="4" a="1"/>
  <c r="I59" i="4"/>
  <c r="J63" i="4"/>
  <c r="H68" i="4" a="1"/>
  <c r="I72" i="4"/>
  <c r="J76" i="4"/>
  <c r="H81" i="4" a="1"/>
  <c r="I89" i="4"/>
  <c r="J93" i="4"/>
  <c r="H98" i="4" a="1"/>
  <c r="I106" i="4"/>
  <c r="J110" i="4"/>
  <c r="H115" i="4" a="1"/>
  <c r="I123" i="4"/>
  <c r="J127" i="4"/>
  <c r="H132" i="4" a="1"/>
  <c r="I136" i="4"/>
  <c r="J140" i="4"/>
  <c r="H145" i="4" a="1"/>
  <c r="I153" i="4"/>
  <c r="J157" i="4"/>
  <c r="H162" i="4" a="1"/>
  <c r="I170" i="4"/>
  <c r="J174" i="4"/>
  <c r="H179" i="4" a="1"/>
  <c r="I187" i="4"/>
  <c r="J191" i="4"/>
  <c r="H196" i="4" a="1"/>
  <c r="I200" i="4"/>
  <c r="J204" i="4"/>
  <c r="H209" i="4" a="1"/>
  <c r="I217" i="4"/>
  <c r="J221" i="4"/>
  <c r="H226" i="4" a="1"/>
  <c r="D234" i="4"/>
  <c r="D251" i="4"/>
  <c r="D266" i="4"/>
  <c r="C281" i="4"/>
  <c r="B294" i="4" a="1"/>
  <c r="D304" i="4"/>
  <c r="C315" i="4"/>
  <c r="B326" i="4" a="1"/>
  <c r="B336" i="4" a="1"/>
  <c r="D344" i="4"/>
  <c r="B364" i="4" a="1"/>
  <c r="C374" i="4"/>
  <c r="B381" i="4" a="1"/>
  <c r="B386" i="4" a="1"/>
  <c r="B392" i="4" a="1"/>
  <c r="B397" i="4" a="1"/>
  <c r="B402" i="4" a="1"/>
  <c r="D407" i="4"/>
  <c r="D416" i="4"/>
  <c r="D425" i="4"/>
  <c r="D434" i="4"/>
  <c r="B439" i="4" a="1"/>
  <c r="C443" i="4"/>
  <c r="D447" i="4"/>
  <c r="B452" i="4" a="1"/>
  <c r="C460" i="4"/>
  <c r="D464" i="4"/>
  <c r="B469" i="4" a="1"/>
  <c r="C477" i="4"/>
  <c r="D481" i="4"/>
  <c r="B486" i="4" a="1"/>
  <c r="C494" i="4"/>
  <c r="D498" i="4"/>
  <c r="B503" i="4" a="1"/>
  <c r="I4" i="4"/>
  <c r="J8" i="4"/>
  <c r="H13" i="4" a="1"/>
  <c r="I21" i="4"/>
  <c r="J25" i="4"/>
  <c r="H30" i="4" a="1"/>
  <c r="I38" i="4"/>
  <c r="J42" i="4"/>
  <c r="H47" i="4" a="1"/>
  <c r="I55" i="4"/>
  <c r="J59" i="4"/>
  <c r="H64" i="4" a="1"/>
  <c r="I68" i="4"/>
  <c r="J72" i="4"/>
  <c r="H77" i="4" a="1"/>
  <c r="I85" i="4"/>
  <c r="J89" i="4"/>
  <c r="H94" i="4" a="1"/>
  <c r="I102" i="4"/>
  <c r="J106" i="4"/>
  <c r="H111" i="4" a="1"/>
  <c r="I119" i="4"/>
  <c r="J123" i="4"/>
  <c r="H128" i="4" a="1"/>
  <c r="I132" i="4"/>
  <c r="J136" i="4"/>
  <c r="H141" i="4" a="1"/>
  <c r="I149" i="4"/>
  <c r="J153" i="4"/>
  <c r="H158" i="4" a="1"/>
  <c r="I166" i="4"/>
  <c r="J170" i="4"/>
  <c r="H175" i="4" a="1"/>
  <c r="I183" i="4"/>
  <c r="J187" i="4"/>
  <c r="H192" i="4" a="1"/>
  <c r="I196" i="4"/>
  <c r="J200" i="4"/>
  <c r="H205" i="4" a="1"/>
  <c r="I213" i="4"/>
  <c r="J217" i="4"/>
  <c r="H222" i="4" a="1"/>
  <c r="I230" i="4"/>
  <c r="J234" i="4"/>
  <c r="H239" i="4" a="1"/>
  <c r="I247" i="4"/>
  <c r="J251" i="4"/>
  <c r="H256" i="4" a="1"/>
  <c r="I260" i="4"/>
  <c r="J264" i="4"/>
  <c r="H269" i="4" a="1"/>
  <c r="I277" i="4"/>
  <c r="J281" i="4"/>
  <c r="H286" i="4" a="1"/>
  <c r="I294" i="4"/>
  <c r="J298" i="4"/>
  <c r="H303" i="4" a="1"/>
  <c r="I311" i="4"/>
  <c r="J315" i="4"/>
  <c r="H174" i="4" a="1"/>
  <c r="H191" i="4" a="1"/>
  <c r="H208" i="4" a="1"/>
  <c r="I240" i="4"/>
  <c r="J250" i="4"/>
  <c r="H260" i="4" a="1"/>
  <c r="H271" i="4" a="1"/>
  <c r="J279" i="4"/>
  <c r="I288" i="4"/>
  <c r="J295" i="4"/>
  <c r="J302" i="4"/>
  <c r="I310" i="4"/>
  <c r="I318" i="4"/>
  <c r="I324" i="4"/>
  <c r="H331" i="4" a="1"/>
  <c r="H337" i="4" a="1"/>
  <c r="J342" i="4"/>
  <c r="H348" i="4" a="1"/>
  <c r="I358" i="4"/>
  <c r="H364" i="4" a="1"/>
  <c r="I379" i="4"/>
  <c r="I384" i="4"/>
  <c r="I389" i="4"/>
  <c r="H399" i="4" a="1"/>
  <c r="H404" i="4" a="1"/>
  <c r="H414" i="4" a="1"/>
  <c r="J418" i="4"/>
  <c r="J423" i="4"/>
  <c r="H429" i="4" a="1"/>
  <c r="J433" i="4"/>
  <c r="I438" i="4"/>
  <c r="I443" i="4"/>
  <c r="H448" i="4" a="1"/>
  <c r="J452" i="4"/>
  <c r="J461" i="4"/>
  <c r="J470" i="4"/>
  <c r="I475" i="4"/>
  <c r="J479" i="4"/>
  <c r="H484" i="4" a="1"/>
  <c r="I488" i="4"/>
  <c r="J492" i="4"/>
  <c r="J496" i="4"/>
  <c r="J500" i="4"/>
  <c r="J504" i="4"/>
  <c r="P5" i="4"/>
  <c r="P9" i="4"/>
  <c r="P13" i="4"/>
  <c r="P17" i="4"/>
  <c r="P21" i="4"/>
  <c r="P25" i="4"/>
  <c r="P29" i="4"/>
  <c r="P33" i="4"/>
  <c r="P37" i="4"/>
  <c r="P41" i="4"/>
  <c r="P45" i="4"/>
  <c r="P49" i="4"/>
  <c r="P53" i="4"/>
  <c r="P57" i="4"/>
  <c r="P61" i="4"/>
  <c r="P65" i="4"/>
  <c r="P69" i="4"/>
  <c r="P73" i="4"/>
  <c r="P77" i="4"/>
  <c r="P81" i="4"/>
  <c r="P85" i="4"/>
  <c r="P89" i="4"/>
  <c r="P93" i="4"/>
  <c r="P97" i="4"/>
  <c r="P101" i="4"/>
  <c r="P105" i="4"/>
  <c r="I147" i="4"/>
  <c r="I228" i="4"/>
  <c r="H251" i="4" a="1"/>
  <c r="J261" i="4"/>
  <c r="I280" i="4"/>
  <c r="J288" i="4"/>
  <c r="J296" i="4"/>
  <c r="J310" i="4"/>
  <c r="J318" i="4"/>
  <c r="J324" i="4"/>
  <c r="I348" i="4"/>
  <c r="I353" i="4"/>
  <c r="J358" i="4"/>
  <c r="I364" i="4"/>
  <c r="I369" i="4"/>
  <c r="I374" i="4"/>
  <c r="J379" i="4"/>
  <c r="H385" i="4" a="1"/>
  <c r="J389" i="4"/>
  <c r="I394" i="4"/>
  <c r="I399" i="4"/>
  <c r="I404" i="4"/>
  <c r="I409" i="4"/>
  <c r="H419" i="4" a="1"/>
  <c r="H424" i="4" a="1"/>
  <c r="H434" i="4" a="1"/>
  <c r="J438" i="4"/>
  <c r="J443" i="4"/>
  <c r="I448" i="4"/>
  <c r="H453" i="4" a="1"/>
  <c r="I457" i="4"/>
  <c r="H462" i="4" a="1"/>
  <c r="I466" i="4"/>
  <c r="H471" i="4" a="1"/>
  <c r="J475" i="4"/>
  <c r="H480" i="4" a="1"/>
  <c r="I484" i="4"/>
  <c r="J488" i="4"/>
  <c r="H493" i="4" a="1"/>
  <c r="H497" i="4" a="1"/>
  <c r="H501" i="4" a="1"/>
  <c r="H505" i="4" a="1"/>
  <c r="N6" i="4" a="1"/>
  <c r="N10" i="4" a="1"/>
  <c r="N14" i="4" a="1"/>
  <c r="N18" i="4" a="1"/>
  <c r="N22" i="4" a="1"/>
  <c r="N26" i="4" a="1"/>
  <c r="N30" i="4" a="1"/>
  <c r="N34" i="4" a="1"/>
  <c r="N38" i="4" a="1"/>
  <c r="N42" i="4" a="1"/>
  <c r="N46" i="4" a="1"/>
  <c r="N50" i="4" a="1"/>
  <c r="N54" i="4" a="1"/>
  <c r="N58" i="4" a="1"/>
  <c r="N62" i="4" a="1"/>
  <c r="N66" i="4" a="1"/>
  <c r="N70" i="4" a="1"/>
  <c r="N74" i="4" a="1"/>
  <c r="J151" i="4"/>
  <c r="I177" i="4"/>
  <c r="I194" i="4"/>
  <c r="I211" i="4"/>
  <c r="J228" i="4"/>
  <c r="I241" i="4"/>
  <c r="I251" i="4"/>
  <c r="I262" i="4"/>
  <c r="J271" i="4"/>
  <c r="J280" i="4"/>
  <c r="H289" i="4" a="1"/>
  <c r="H297" i="4" a="1"/>
  <c r="I304" i="4"/>
  <c r="H319" i="4" a="1"/>
  <c r="J325" i="4"/>
  <c r="I331" i="4"/>
  <c r="I337" i="4"/>
  <c r="I343" i="4"/>
  <c r="J348" i="4"/>
  <c r="H354" i="4" a="1"/>
  <c r="J364" i="4"/>
  <c r="J369" i="4"/>
  <c r="J374" i="4"/>
  <c r="H380" i="4" a="1"/>
  <c r="H390" i="4" a="1"/>
  <c r="J394" i="4"/>
  <c r="J399" i="4"/>
  <c r="H405" i="4" a="1"/>
  <c r="J409" i="4"/>
  <c r="I414" i="4"/>
  <c r="I419" i="4"/>
  <c r="I424" i="4"/>
  <c r="I429" i="4"/>
  <c r="H439" i="4" a="1"/>
  <c r="H444" i="4" a="1"/>
  <c r="J448" i="4"/>
  <c r="J457" i="4"/>
  <c r="J466" i="4"/>
  <c r="I471" i="4"/>
  <c r="H476" i="4" a="1"/>
  <c r="I480" i="4"/>
  <c r="J484" i="4"/>
  <c r="H489" i="4" a="1"/>
  <c r="I505" i="4"/>
  <c r="O14" i="4"/>
  <c r="O18" i="4"/>
  <c r="O22" i="4"/>
  <c r="O66" i="4"/>
  <c r="J152" i="4"/>
  <c r="H178" i="4" a="1"/>
  <c r="H195" i="4" a="1"/>
  <c r="H212" i="4" a="1"/>
  <c r="H242" i="4" a="1"/>
  <c r="J262" i="4"/>
  <c r="H272" i="4" a="1"/>
  <c r="H281" i="4" a="1"/>
  <c r="J311" i="4"/>
  <c r="J331" i="4"/>
  <c r="H338" i="4" a="1"/>
  <c r="J343" i="4"/>
  <c r="H349" i="4" a="1"/>
  <c r="J359" i="4"/>
  <c r="H365" i="4" a="1"/>
  <c r="H370" i="4" a="1"/>
  <c r="I380" i="4"/>
  <c r="I385" i="4"/>
  <c r="H395" i="4" a="1"/>
  <c r="H400" i="4" a="1"/>
  <c r="H410" i="4" a="1"/>
  <c r="J414" i="4"/>
  <c r="J419" i="4"/>
  <c r="H425" i="4" a="1"/>
  <c r="J429" i="4"/>
  <c r="I434" i="4"/>
  <c r="I439" i="4"/>
  <c r="I444" i="4"/>
  <c r="H449" i="4" a="1"/>
  <c r="I453" i="4"/>
  <c r="H458" i="4" a="1"/>
  <c r="I462" i="4"/>
  <c r="H467" i="4" a="1"/>
  <c r="J471" i="4"/>
  <c r="I476" i="4"/>
  <c r="J480" i="4"/>
  <c r="H485" i="4" a="1"/>
  <c r="I493" i="4"/>
  <c r="I497" i="4"/>
  <c r="I501" i="4"/>
  <c r="O6" i="4"/>
  <c r="O10" i="4"/>
  <c r="O26" i="4"/>
  <c r="O30" i="4"/>
  <c r="O34" i="4"/>
  <c r="O38" i="4"/>
  <c r="O42" i="4"/>
  <c r="O46" i="4"/>
  <c r="O50" i="4"/>
  <c r="O54" i="4"/>
  <c r="O58" i="4"/>
  <c r="O62" i="4"/>
  <c r="H156" i="4" a="1"/>
  <c r="I212" i="4"/>
  <c r="I229" i="4"/>
  <c r="H254" i="4" a="1"/>
  <c r="I272" i="4"/>
  <c r="I281" i="4"/>
  <c r="I289" i="4"/>
  <c r="I297" i="4"/>
  <c r="I305" i="4"/>
  <c r="H313" i="4" a="1"/>
  <c r="J319" i="4"/>
  <c r="I326" i="4"/>
  <c r="H332" i="4" a="1"/>
  <c r="I338" i="4"/>
  <c r="H344" i="4" a="1"/>
  <c r="I354" i="4"/>
  <c r="H360" i="4" a="1"/>
  <c r="I375" i="4"/>
  <c r="H381" i="4" a="1"/>
  <c r="J385" i="4"/>
  <c r="I390" i="4"/>
  <c r="I395" i="4"/>
  <c r="I400" i="4"/>
  <c r="I405" i="4"/>
  <c r="H415" i="4" a="1"/>
  <c r="H420" i="4" a="1"/>
  <c r="H430" i="4" a="1"/>
  <c r="J434" i="4"/>
  <c r="J439" i="4"/>
  <c r="J444" i="4"/>
  <c r="J453" i="4"/>
  <c r="J462" i="4"/>
  <c r="I467" i="4"/>
  <c r="H472" i="4" a="1"/>
  <c r="J476" i="4"/>
  <c r="H481" i="4" a="1"/>
  <c r="I489" i="4"/>
  <c r="J493" i="4"/>
  <c r="J497" i="4"/>
  <c r="J501" i="4"/>
  <c r="J505" i="4"/>
  <c r="P6" i="4"/>
  <c r="P10" i="4"/>
  <c r="P14" i="4"/>
  <c r="P18" i="4"/>
  <c r="P22" i="4"/>
  <c r="P26" i="4"/>
  <c r="P30" i="4"/>
  <c r="P34" i="4"/>
  <c r="P38" i="4"/>
  <c r="P42" i="4"/>
  <c r="P46" i="4"/>
  <c r="P50" i="4"/>
  <c r="P54" i="4"/>
  <c r="P58" i="4"/>
  <c r="H157" i="4" a="1"/>
  <c r="I181" i="4"/>
  <c r="I198" i="4"/>
  <c r="I215" i="4"/>
  <c r="H243" i="4" a="1"/>
  <c r="I263" i="4"/>
  <c r="H273" i="4" a="1"/>
  <c r="H282" i="4" a="1"/>
  <c r="H290" i="4" a="1"/>
  <c r="J297" i="4"/>
  <c r="J305" i="4"/>
  <c r="J313" i="4"/>
  <c r="H320" i="4" a="1"/>
  <c r="J326" i="4"/>
  <c r="J332" i="4"/>
  <c r="H339" i="4" a="1"/>
  <c r="I344" i="4"/>
  <c r="J349" i="4"/>
  <c r="H355" i="4" a="1"/>
  <c r="I360" i="4"/>
  <c r="I365" i="4"/>
  <c r="I370" i="4"/>
  <c r="J375" i="4"/>
  <c r="H386" i="4" a="1"/>
  <c r="J390" i="4"/>
  <c r="J395" i="4"/>
  <c r="H401" i="4" a="1"/>
  <c r="J405" i="4"/>
  <c r="I410" i="4"/>
  <c r="I415" i="4"/>
  <c r="I420" i="4"/>
  <c r="I425" i="4"/>
  <c r="H435" i="4" a="1"/>
  <c r="H440" i="4" a="1"/>
  <c r="H445" i="4" a="1"/>
  <c r="I449" i="4"/>
  <c r="H454" i="4" a="1"/>
  <c r="I458" i="4"/>
  <c r="H463" i="4" a="1"/>
  <c r="J467" i="4"/>
  <c r="I472" i="4"/>
  <c r="H477" i="4" a="1"/>
  <c r="I485" i="4"/>
  <c r="J489" i="4"/>
  <c r="H494" i="4" a="1"/>
  <c r="H498" i="4" a="1"/>
  <c r="H502" i="4" a="1"/>
  <c r="H506" i="4" a="1"/>
  <c r="N7" i="4" a="1"/>
  <c r="N11" i="4" a="1"/>
  <c r="N15" i="4" a="1"/>
  <c r="N19" i="4" a="1"/>
  <c r="I160" i="4"/>
  <c r="J181" i="4"/>
  <c r="J198" i="4"/>
  <c r="J215" i="4"/>
  <c r="J232" i="4"/>
  <c r="J244" i="4"/>
  <c r="J254" i="4"/>
  <c r="J263" i="4"/>
  <c r="I274" i="4"/>
  <c r="H283" i="4" a="1"/>
  <c r="I290" i="4"/>
  <c r="H298" i="4" a="1"/>
  <c r="H306" i="4" a="1"/>
  <c r="H314" i="4" a="1"/>
  <c r="I320" i="4"/>
  <c r="H327" i="4" a="1"/>
  <c r="H333" i="4" a="1"/>
  <c r="J344" i="4"/>
  <c r="H350" i="4" a="1"/>
  <c r="I355" i="4"/>
  <c r="J360" i="4"/>
  <c r="J365" i="4"/>
  <c r="H371" i="4" a="1"/>
  <c r="I376" i="4"/>
  <c r="I381" i="4"/>
  <c r="H391" i="4" a="1"/>
  <c r="H396" i="4" a="1"/>
  <c r="H406" i="4" a="1"/>
  <c r="J410" i="4"/>
  <c r="J415" i="4"/>
  <c r="H421" i="4" a="1"/>
  <c r="J425" i="4"/>
  <c r="I430" i="4"/>
  <c r="I216" i="4"/>
  <c r="H233" i="4" a="1"/>
  <c r="I245" i="4"/>
  <c r="H255" i="4" a="1"/>
  <c r="I264" i="4"/>
  <c r="J283" i="4"/>
  <c r="I291" i="4"/>
  <c r="I298" i="4"/>
  <c r="I321" i="4"/>
  <c r="I339" i="4"/>
  <c r="H345" i="4" a="1"/>
  <c r="J355" i="4"/>
  <c r="H361" i="4" a="1"/>
  <c r="H366" i="4" a="1"/>
  <c r="H377" i="4" a="1"/>
  <c r="J381" i="4"/>
  <c r="I386" i="4"/>
  <c r="I391" i="4"/>
  <c r="I396" i="4"/>
  <c r="I401" i="4"/>
  <c r="H411" i="4" a="1"/>
  <c r="H416" i="4" a="1"/>
  <c r="H426" i="4" a="1"/>
  <c r="J430" i="4"/>
  <c r="J435" i="4"/>
  <c r="H441" i="4" a="1"/>
  <c r="I445" i="4"/>
  <c r="H450" i="4" a="1"/>
  <c r="I454" i="4"/>
  <c r="H459" i="4" a="1"/>
  <c r="J463" i="4"/>
  <c r="I468" i="4"/>
  <c r="H473" i="4" a="1"/>
  <c r="I477" i="4"/>
  <c r="J481" i="4"/>
  <c r="J164" i="4"/>
  <c r="I182" i="4"/>
  <c r="I199" i="4"/>
  <c r="J216" i="4"/>
  <c r="I233" i="4"/>
  <c r="J245" i="4"/>
  <c r="H266" i="4" a="1"/>
  <c r="I275" i="4"/>
  <c r="H284" i="4" a="1"/>
  <c r="I292" i="4"/>
  <c r="H299" i="4" a="1"/>
  <c r="I306" i="4"/>
  <c r="I314" i="4"/>
  <c r="H322" i="4" a="1"/>
  <c r="I327" i="4"/>
  <c r="J339" i="4"/>
  <c r="I345" i="4"/>
  <c r="J350" i="4"/>
  <c r="H356" i="4" a="1"/>
  <c r="I371" i="4"/>
  <c r="H382" i="4" a="1"/>
  <c r="J386" i="4"/>
  <c r="J391" i="4"/>
  <c r="H397" i="4" a="1"/>
  <c r="J401" i="4"/>
  <c r="I406" i="4"/>
  <c r="I411" i="4"/>
  <c r="I416" i="4"/>
  <c r="I421" i="4"/>
  <c r="J185" i="4"/>
  <c r="J202" i="4"/>
  <c r="J219" i="4"/>
  <c r="J233" i="4"/>
  <c r="J255" i="4"/>
  <c r="J266" i="4"/>
  <c r="H276" i="4" a="1"/>
  <c r="J284" i="4"/>
  <c r="J292" i="4"/>
  <c r="H300" i="4" a="1"/>
  <c r="H307" i="4" a="1"/>
  <c r="J314" i="4"/>
  <c r="J327" i="4"/>
  <c r="J334" i="4"/>
  <c r="H340" i="4" a="1"/>
  <c r="J345" i="4"/>
  <c r="I356" i="4"/>
  <c r="I361" i="4"/>
  <c r="J366" i="4"/>
  <c r="H372" i="4" a="1"/>
  <c r="I377" i="4"/>
  <c r="H387" i="4" a="1"/>
  <c r="H392" i="4" a="1"/>
  <c r="H402" i="4" a="1"/>
  <c r="J406" i="4"/>
  <c r="J411" i="4"/>
  <c r="H417" i="4" a="1"/>
  <c r="J421" i="4"/>
  <c r="I426" i="4"/>
  <c r="I431" i="4"/>
  <c r="I436" i="4"/>
  <c r="I441" i="4"/>
  <c r="I165" i="4"/>
  <c r="H186" i="4" a="1"/>
  <c r="H203" i="4" a="1"/>
  <c r="H220" i="4" a="1"/>
  <c r="I234" i="4"/>
  <c r="I246" i="4"/>
  <c r="I257" i="4"/>
  <c r="H267" i="4" a="1"/>
  <c r="I276" i="4"/>
  <c r="H285" i="4" a="1"/>
  <c r="H293" i="4" a="1"/>
  <c r="H301" i="4" a="1"/>
  <c r="I307" i="4"/>
  <c r="H315" i="4" a="1"/>
  <c r="I322" i="4"/>
  <c r="I328" i="4"/>
  <c r="H335" i="4" a="1"/>
  <c r="I340" i="4"/>
  <c r="H346" i="4" a="1"/>
  <c r="I351" i="4"/>
  <c r="J356" i="4"/>
  <c r="J361" i="4"/>
  <c r="H367" i="4" a="1"/>
  <c r="J372" i="4"/>
  <c r="J377" i="4"/>
  <c r="I382" i="4"/>
  <c r="I387" i="4"/>
  <c r="I392" i="4"/>
  <c r="I397" i="4"/>
  <c r="H407" i="4" a="1"/>
  <c r="H412" i="4" a="1"/>
  <c r="H422" i="4" a="1"/>
  <c r="H169" i="4" a="1"/>
  <c r="I186" i="4"/>
  <c r="I203" i="4"/>
  <c r="J220" i="4"/>
  <c r="H237" i="4" a="1"/>
  <c r="I267" i="4"/>
  <c r="J276" i="4"/>
  <c r="J308" i="4"/>
  <c r="I315" i="4"/>
  <c r="J322" i="4"/>
  <c r="J328" i="4"/>
  <c r="J340" i="4"/>
  <c r="I346" i="4"/>
  <c r="J351" i="4"/>
  <c r="H357" i="4" a="1"/>
  <c r="H362" i="4" a="1"/>
  <c r="H373" i="4" a="1"/>
  <c r="H378" i="4" a="1"/>
  <c r="J382" i="4"/>
  <c r="J387" i="4"/>
  <c r="H393" i="4" a="1"/>
  <c r="J397" i="4"/>
  <c r="I402" i="4"/>
  <c r="I407" i="4"/>
  <c r="I412" i="4"/>
  <c r="I417" i="4"/>
  <c r="H427" i="4" a="1"/>
  <c r="H432" i="4" a="1"/>
  <c r="H442" i="4" a="1"/>
  <c r="I446" i="4"/>
  <c r="H451" i="4" a="1"/>
  <c r="J455" i="4"/>
  <c r="I460" i="4"/>
  <c r="H465" i="4" a="1"/>
  <c r="I469" i="4"/>
  <c r="H474" i="4" a="1"/>
  <c r="I478" i="4"/>
  <c r="J482" i="4"/>
  <c r="H487" i="4" a="1"/>
  <c r="I495" i="4"/>
  <c r="I499" i="4"/>
  <c r="I503" i="4"/>
  <c r="O4" i="4"/>
  <c r="O8" i="4"/>
  <c r="O12" i="4"/>
  <c r="O16" i="4"/>
  <c r="O20" i="4"/>
  <c r="O24" i="4"/>
  <c r="O28" i="4"/>
  <c r="O32" i="4"/>
  <c r="O36" i="4"/>
  <c r="O40" i="4"/>
  <c r="O44" i="4"/>
  <c r="I169" i="4"/>
  <c r="J186" i="4"/>
  <c r="J203" i="4"/>
  <c r="H221" i="4" a="1"/>
  <c r="H249" i="4" a="1"/>
  <c r="I258" i="4"/>
  <c r="J267" i="4"/>
  <c r="J285" i="4"/>
  <c r="I293" i="4"/>
  <c r="I301" i="4"/>
  <c r="I309" i="4"/>
  <c r="H316" i="4" a="1"/>
  <c r="H323" i="4" a="1"/>
  <c r="H329" i="4" a="1"/>
  <c r="I335" i="4"/>
  <c r="H347" i="4" a="1"/>
  <c r="H352" i="4" a="1"/>
  <c r="I362" i="4"/>
  <c r="J367" i="4"/>
  <c r="H383" i="4" a="1"/>
  <c r="H388" i="4" a="1"/>
  <c r="H398" i="4" a="1"/>
  <c r="J402" i="4"/>
  <c r="J407" i="4"/>
  <c r="H413" i="4" a="1"/>
  <c r="J417" i="4"/>
  <c r="I422" i="4"/>
  <c r="I427" i="4"/>
  <c r="I432" i="4"/>
  <c r="I437" i="4"/>
  <c r="J446" i="4"/>
  <c r="I451" i="4"/>
  <c r="H456" i="4" a="1"/>
  <c r="J169" i="4"/>
  <c r="H190" i="4" a="1"/>
  <c r="H207" i="4" a="1"/>
  <c r="H224" i="4" a="1"/>
  <c r="J237" i="4"/>
  <c r="J249" i="4"/>
  <c r="H259" i="4" a="1"/>
  <c r="H268" i="4" a="1"/>
  <c r="J277" i="4"/>
  <c r="J293" i="4"/>
  <c r="J301" i="4"/>
  <c r="J309" i="4"/>
  <c r="H330" i="4" a="1"/>
  <c r="J335" i="4"/>
  <c r="I341" i="4"/>
  <c r="I352" i="4"/>
  <c r="I357" i="4"/>
  <c r="J362" i="4"/>
  <c r="I368" i="4"/>
  <c r="I373" i="4"/>
  <c r="I378" i="4"/>
  <c r="I383" i="4"/>
  <c r="I388" i="4"/>
  <c r="I393" i="4"/>
  <c r="H403" i="4" a="1"/>
  <c r="H408" i="4" a="1"/>
  <c r="I224" i="4"/>
  <c r="H238" i="4" a="1"/>
  <c r="H250" i="4" a="1"/>
  <c r="J268" i="4"/>
  <c r="J278" i="4"/>
  <c r="H302" i="4" a="1"/>
  <c r="H310" i="4" a="1"/>
  <c r="H318" i="4" a="1"/>
  <c r="I323" i="4"/>
  <c r="I330" i="4"/>
  <c r="H336" i="4" a="1"/>
  <c r="J341" i="4"/>
  <c r="I347" i="4"/>
  <c r="J352" i="4"/>
  <c r="J357" i="4"/>
  <c r="H363" i="4" a="1"/>
  <c r="J368" i="4"/>
  <c r="J373" i="4"/>
  <c r="J378" i="4"/>
  <c r="J383" i="4"/>
  <c r="H389" i="4" a="1"/>
  <c r="J393" i="4"/>
  <c r="I398" i="4"/>
  <c r="I403" i="4"/>
  <c r="I408" i="4"/>
  <c r="I413" i="4"/>
  <c r="H423" i="4" a="1"/>
  <c r="H428" i="4" a="1"/>
  <c r="H438" i="4" a="1"/>
  <c r="J442" i="4"/>
  <c r="I447" i="4"/>
  <c r="H452" i="4" a="1"/>
  <c r="J456" i="4"/>
  <c r="J465" i="4"/>
  <c r="J474" i="4"/>
  <c r="I483" i="4"/>
  <c r="J487" i="4"/>
  <c r="H492" i="4" a="1"/>
  <c r="H475" i="4" a="1"/>
  <c r="I496" i="4"/>
  <c r="O5" i="4"/>
  <c r="O9" i="4"/>
  <c r="O17" i="4"/>
  <c r="O25" i="4"/>
  <c r="J173" i="4"/>
  <c r="J190" i="4"/>
  <c r="J207" i="4"/>
  <c r="H225" i="4" a="1"/>
  <c r="J238" i="4"/>
  <c r="I250" i="4"/>
  <c r="I259" i="4"/>
  <c r="I279" i="4"/>
  <c r="H288" i="4" a="1"/>
  <c r="J294" i="4"/>
  <c r="H324" i="4" a="1"/>
  <c r="J330" i="4"/>
  <c r="I336" i="4"/>
  <c r="J347" i="4"/>
  <c r="H353" i="4" a="1"/>
  <c r="I363" i="4"/>
  <c r="H369" i="4" a="1"/>
  <c r="H374" i="4" a="1"/>
  <c r="H379" i="4" a="1"/>
  <c r="H384" i="4" a="1"/>
  <c r="H394" i="4" a="1"/>
  <c r="J398" i="4"/>
  <c r="J403" i="4"/>
  <c r="H409" i="4" a="1"/>
  <c r="J413" i="4"/>
  <c r="I418" i="4"/>
  <c r="I423" i="4"/>
  <c r="I428" i="4"/>
  <c r="I433" i="4"/>
  <c r="H443" i="4" a="1"/>
  <c r="J447" i="4"/>
  <c r="I452" i="4"/>
  <c r="H457" i="4" a="1"/>
  <c r="I461" i="4"/>
  <c r="H466" i="4" a="1"/>
  <c r="I470" i="4"/>
  <c r="I479" i="4"/>
  <c r="J483" i="4"/>
  <c r="H488" i="4" a="1"/>
  <c r="I492" i="4"/>
  <c r="I500" i="4"/>
  <c r="I504" i="4"/>
  <c r="O13" i="4"/>
  <c r="O21" i="4"/>
  <c r="O29" i="4"/>
  <c r="O33" i="4"/>
  <c r="I442" i="4"/>
  <c r="J458" i="4"/>
  <c r="J469" i="4"/>
  <c r="I491" i="4"/>
  <c r="P7" i="4"/>
  <c r="P24" i="4"/>
  <c r="P32" i="4"/>
  <c r="P47" i="4"/>
  <c r="O53" i="4"/>
  <c r="P66" i="4"/>
  <c r="P71" i="4"/>
  <c r="P76" i="4"/>
  <c r="N82" i="4" a="1"/>
  <c r="N87" i="4" a="1"/>
  <c r="P91" i="4"/>
  <c r="O96" i="4"/>
  <c r="O101" i="4"/>
  <c r="P106" i="4"/>
  <c r="P115" i="4"/>
  <c r="P124" i="4"/>
  <c r="O129" i="4"/>
  <c r="N134" i="4" a="1"/>
  <c r="P138" i="4"/>
  <c r="P147" i="4"/>
  <c r="P156" i="4"/>
  <c r="O161" i="4"/>
  <c r="N166" i="4" a="1"/>
  <c r="P170" i="4"/>
  <c r="P179" i="4"/>
  <c r="P188" i="4"/>
  <c r="O193" i="4"/>
  <c r="N198" i="4" a="1"/>
  <c r="P202" i="4"/>
  <c r="P211" i="4"/>
  <c r="P220" i="4"/>
  <c r="O225" i="4"/>
  <c r="N230" i="4" a="1"/>
  <c r="P234" i="4"/>
  <c r="P243" i="4"/>
  <c r="P252" i="4"/>
  <c r="O257" i="4"/>
  <c r="N262" i="4" a="1"/>
  <c r="P266" i="4"/>
  <c r="P275" i="4"/>
  <c r="P284" i="4"/>
  <c r="O289" i="4"/>
  <c r="N294" i="4" a="1"/>
  <c r="P298" i="4"/>
  <c r="P307" i="4"/>
  <c r="P316" i="4"/>
  <c r="O321" i="4"/>
  <c r="N326" i="4" a="1"/>
  <c r="P330" i="4"/>
  <c r="P339" i="4"/>
  <c r="P348" i="4"/>
  <c r="O353" i="4"/>
  <c r="N358" i="4" a="1"/>
  <c r="P362" i="4"/>
  <c r="P371" i="4"/>
  <c r="P380" i="4"/>
  <c r="O385" i="4"/>
  <c r="N390" i="4" a="1"/>
  <c r="P394" i="4"/>
  <c r="P403" i="4"/>
  <c r="P412" i="4"/>
  <c r="O417" i="4"/>
  <c r="N422" i="4" a="1"/>
  <c r="P426" i="4"/>
  <c r="P435" i="4"/>
  <c r="P444" i="4"/>
  <c r="O449" i="4"/>
  <c r="N454" i="4" a="1"/>
  <c r="P458" i="4"/>
  <c r="P467" i="4"/>
  <c r="P476" i="4"/>
  <c r="O481" i="4"/>
  <c r="N486" i="4" a="1"/>
  <c r="P490" i="4"/>
  <c r="P499" i="4"/>
  <c r="O504" i="4"/>
  <c r="O372" i="4"/>
  <c r="O395" i="4"/>
  <c r="H418" i="4" a="1"/>
  <c r="I459" i="4"/>
  <c r="H470" i="4" a="1"/>
  <c r="I482" i="4"/>
  <c r="J491" i="4"/>
  <c r="I502" i="4"/>
  <c r="N8" i="4" a="1"/>
  <c r="P16" i="4"/>
  <c r="N25" i="4" a="1"/>
  <c r="N33" i="4" a="1"/>
  <c r="P40" i="4"/>
  <c r="N48" i="4" a="1"/>
  <c r="N55" i="4" a="1"/>
  <c r="O60" i="4"/>
  <c r="N67" i="4" a="1"/>
  <c r="N72" i="4" a="1"/>
  <c r="N77" i="4" a="1"/>
  <c r="O82" i="4"/>
  <c r="N92" i="4" a="1"/>
  <c r="P96" i="4"/>
  <c r="N102" i="4" a="1"/>
  <c r="N107" i="4" a="1"/>
  <c r="O111" i="4"/>
  <c r="N116" i="4" a="1"/>
  <c r="O120" i="4"/>
  <c r="N125" i="4" a="1"/>
  <c r="P129" i="4"/>
  <c r="O134" i="4"/>
  <c r="N139" i="4" a="1"/>
  <c r="O143" i="4"/>
  <c r="N148" i="4" a="1"/>
  <c r="O152" i="4"/>
  <c r="N157" i="4" a="1"/>
  <c r="P161" i="4"/>
  <c r="O166" i="4"/>
  <c r="N171" i="4" a="1"/>
  <c r="O175" i="4"/>
  <c r="N180" i="4" a="1"/>
  <c r="O184" i="4"/>
  <c r="N189" i="4" a="1"/>
  <c r="P193" i="4"/>
  <c r="O198" i="4"/>
  <c r="N203" i="4" a="1"/>
  <c r="O207" i="4"/>
  <c r="N212" i="4" a="1"/>
  <c r="O216" i="4"/>
  <c r="N221" i="4" a="1"/>
  <c r="P225" i="4"/>
  <c r="O230" i="4"/>
  <c r="N235" i="4" a="1"/>
  <c r="O239" i="4"/>
  <c r="N244" i="4" a="1"/>
  <c r="O248" i="4"/>
  <c r="N253" i="4" a="1"/>
  <c r="P257" i="4"/>
  <c r="O262" i="4"/>
  <c r="N267" i="4" a="1"/>
  <c r="O271" i="4"/>
  <c r="N276" i="4" a="1"/>
  <c r="O280" i="4"/>
  <c r="N285" i="4" a="1"/>
  <c r="P289" i="4"/>
  <c r="O294" i="4"/>
  <c r="N299" i="4" a="1"/>
  <c r="O303" i="4"/>
  <c r="N308" i="4" a="1"/>
  <c r="O312" i="4"/>
  <c r="N317" i="4" a="1"/>
  <c r="P321" i="4"/>
  <c r="O326" i="4"/>
  <c r="N331" i="4" a="1"/>
  <c r="O335" i="4"/>
  <c r="N340" i="4" a="1"/>
  <c r="O344" i="4"/>
  <c r="N349" i="4" a="1"/>
  <c r="P353" i="4"/>
  <c r="O358" i="4"/>
  <c r="N363" i="4" a="1"/>
  <c r="O367" i="4"/>
  <c r="N372" i="4" a="1"/>
  <c r="O376" i="4"/>
  <c r="N381" i="4" a="1"/>
  <c r="P385" i="4"/>
  <c r="O390" i="4"/>
  <c r="N395" i="4" a="1"/>
  <c r="O399" i="4"/>
  <c r="N404" i="4" a="1"/>
  <c r="O408" i="4"/>
  <c r="N413" i="4" a="1"/>
  <c r="P417" i="4"/>
  <c r="O422" i="4"/>
  <c r="N427" i="4" a="1"/>
  <c r="O431" i="4"/>
  <c r="N436" i="4" a="1"/>
  <c r="O440" i="4"/>
  <c r="N445" i="4" a="1"/>
  <c r="P449" i="4"/>
  <c r="O454" i="4"/>
  <c r="N459" i="4" a="1"/>
  <c r="O463" i="4"/>
  <c r="N468" i="4" a="1"/>
  <c r="O472" i="4"/>
  <c r="N477" i="4" a="1"/>
  <c r="P481" i="4"/>
  <c r="O486" i="4"/>
  <c r="N491" i="4" a="1"/>
  <c r="O495" i="4"/>
  <c r="N500" i="4" a="1"/>
  <c r="P381" i="4"/>
  <c r="J422" i="4"/>
  <c r="J445" i="4"/>
  <c r="J459" i="4"/>
  <c r="J472" i="4"/>
  <c r="H483" i="4" a="1"/>
  <c r="J502" i="4"/>
  <c r="N17" i="4" a="1"/>
  <c r="N27" i="4" a="1"/>
  <c r="N35" i="4" a="1"/>
  <c r="N41" i="4" a="1"/>
  <c r="P60" i="4"/>
  <c r="O77" i="4"/>
  <c r="P82" i="4"/>
  <c r="O87" i="4"/>
  <c r="N97" i="4" a="1"/>
  <c r="O102" i="4"/>
  <c r="P111" i="4"/>
  <c r="P120" i="4"/>
  <c r="O125" i="4"/>
  <c r="N130" i="4" a="1"/>
  <c r="P134" i="4"/>
  <c r="P143" i="4"/>
  <c r="P152" i="4"/>
  <c r="O157" i="4"/>
  <c r="N162" i="4" a="1"/>
  <c r="P166" i="4"/>
  <c r="P175" i="4"/>
  <c r="P184" i="4"/>
  <c r="O189" i="4"/>
  <c r="N194" i="4" a="1"/>
  <c r="P198" i="4"/>
  <c r="P207" i="4"/>
  <c r="P216" i="4"/>
  <c r="O221" i="4"/>
  <c r="N226" i="4" a="1"/>
  <c r="P230" i="4"/>
  <c r="P239" i="4"/>
  <c r="P248" i="4"/>
  <c r="O253" i="4"/>
  <c r="N258" i="4" a="1"/>
  <c r="P262" i="4"/>
  <c r="P271" i="4"/>
  <c r="P280" i="4"/>
  <c r="O285" i="4"/>
  <c r="N290" i="4" a="1"/>
  <c r="P294" i="4"/>
  <c r="P303" i="4"/>
  <c r="P312" i="4"/>
  <c r="O317" i="4"/>
  <c r="N322" i="4" a="1"/>
  <c r="P326" i="4"/>
  <c r="P335" i="4"/>
  <c r="P344" i="4"/>
  <c r="O349" i="4"/>
  <c r="N354" i="4" a="1"/>
  <c r="P358" i="4"/>
  <c r="P367" i="4"/>
  <c r="P376" i="4"/>
  <c r="O381" i="4"/>
  <c r="N386" i="4" a="1"/>
  <c r="P390" i="4"/>
  <c r="P399" i="4"/>
  <c r="P408" i="4"/>
  <c r="O413" i="4"/>
  <c r="N418" i="4" a="1"/>
  <c r="P422" i="4"/>
  <c r="P431" i="4"/>
  <c r="P440" i="4"/>
  <c r="O445" i="4"/>
  <c r="N450" i="4" a="1"/>
  <c r="P454" i="4"/>
  <c r="P463" i="4"/>
  <c r="P472" i="4"/>
  <c r="O477" i="4"/>
  <c r="N482" i="4" a="1"/>
  <c r="P486" i="4"/>
  <c r="P495" i="4"/>
  <c r="P504" i="4"/>
  <c r="O354" i="4"/>
  <c r="N368" i="4" a="1"/>
  <c r="N377" i="4" a="1"/>
  <c r="O386" i="4"/>
  <c r="N391" i="4" a="1"/>
  <c r="N400" i="4" a="1"/>
  <c r="O404" i="4"/>
  <c r="H446" i="4" a="1"/>
  <c r="H460" i="4" a="1"/>
  <c r="I494" i="4"/>
  <c r="H503" i="4" a="1"/>
  <c r="P8" i="4"/>
  <c r="O41" i="4"/>
  <c r="O48" i="4"/>
  <c r="O55" i="4"/>
  <c r="N61" i="4" a="1"/>
  <c r="O67" i="4"/>
  <c r="O72" i="4"/>
  <c r="N78" i="4" a="1"/>
  <c r="N83" i="4" a="1"/>
  <c r="P87" i="4"/>
  <c r="O92" i="4"/>
  <c r="O97" i="4"/>
  <c r="P102" i="4"/>
  <c r="O107" i="4"/>
  <c r="N112" i="4" a="1"/>
  <c r="O116" i="4"/>
  <c r="N121" i="4" a="1"/>
  <c r="P125" i="4"/>
  <c r="O130" i="4"/>
  <c r="N135" i="4" a="1"/>
  <c r="O139" i="4"/>
  <c r="N144" i="4" a="1"/>
  <c r="O148" i="4"/>
  <c r="N153" i="4" a="1"/>
  <c r="P157" i="4"/>
  <c r="O162" i="4"/>
  <c r="N167" i="4" a="1"/>
  <c r="O171" i="4"/>
  <c r="N176" i="4" a="1"/>
  <c r="O180" i="4"/>
  <c r="N185" i="4" a="1"/>
  <c r="P189" i="4"/>
  <c r="O194" i="4"/>
  <c r="N199" i="4" a="1"/>
  <c r="O203" i="4"/>
  <c r="N208" i="4" a="1"/>
  <c r="O212" i="4"/>
  <c r="N217" i="4" a="1"/>
  <c r="P221" i="4"/>
  <c r="O226" i="4"/>
  <c r="N231" i="4" a="1"/>
  <c r="O235" i="4"/>
  <c r="N240" i="4" a="1"/>
  <c r="O244" i="4"/>
  <c r="N249" i="4" a="1"/>
  <c r="P253" i="4"/>
  <c r="O258" i="4"/>
  <c r="N263" i="4" a="1"/>
  <c r="O267" i="4"/>
  <c r="N272" i="4" a="1"/>
  <c r="O276" i="4"/>
  <c r="N281" i="4" a="1"/>
  <c r="P285" i="4"/>
  <c r="O290" i="4"/>
  <c r="N295" i="4" a="1"/>
  <c r="O299" i="4"/>
  <c r="N304" i="4" a="1"/>
  <c r="O308" i="4"/>
  <c r="N313" i="4" a="1"/>
  <c r="P317" i="4"/>
  <c r="O322" i="4"/>
  <c r="N327" i="4" a="1"/>
  <c r="O331" i="4"/>
  <c r="N336" i="4" a="1"/>
  <c r="O340" i="4"/>
  <c r="N345" i="4" a="1"/>
  <c r="P349" i="4"/>
  <c r="N359" i="4" a="1"/>
  <c r="O363" i="4"/>
  <c r="J426" i="4"/>
  <c r="J460" i="4"/>
  <c r="I473" i="4"/>
  <c r="J485" i="4"/>
  <c r="J494" i="4"/>
  <c r="N9" i="4" a="1"/>
  <c r="O19" i="4"/>
  <c r="O27" i="4"/>
  <c r="O35" i="4"/>
  <c r="N43" i="4" a="1"/>
  <c r="P48" i="4"/>
  <c r="P55" i="4"/>
  <c r="O61" i="4"/>
  <c r="P67" i="4"/>
  <c r="P72" i="4"/>
  <c r="O78" i="4"/>
  <c r="N88" i="4" a="1"/>
  <c r="P92" i="4"/>
  <c r="N98" i="4" a="1"/>
  <c r="N103" i="4" a="1"/>
  <c r="P107" i="4"/>
  <c r="P116" i="4"/>
  <c r="O121" i="4"/>
  <c r="N126" i="4" a="1"/>
  <c r="P130" i="4"/>
  <c r="P139" i="4"/>
  <c r="P148" i="4"/>
  <c r="O153" i="4"/>
  <c r="N158" i="4" a="1"/>
  <c r="P162" i="4"/>
  <c r="P171" i="4"/>
  <c r="P180" i="4"/>
  <c r="O185" i="4"/>
  <c r="N190" i="4" a="1"/>
  <c r="P194" i="4"/>
  <c r="P203" i="4"/>
  <c r="P212" i="4"/>
  <c r="O217" i="4"/>
  <c r="N222" i="4" a="1"/>
  <c r="P226" i="4"/>
  <c r="P235" i="4"/>
  <c r="P244" i="4"/>
  <c r="O249" i="4"/>
  <c r="N254" i="4" a="1"/>
  <c r="P258" i="4"/>
  <c r="P267" i="4"/>
  <c r="P276" i="4"/>
  <c r="O281" i="4"/>
  <c r="N286" i="4" a="1"/>
  <c r="P290" i="4"/>
  <c r="P299" i="4"/>
  <c r="P308" i="4"/>
  <c r="O313" i="4"/>
  <c r="N318" i="4" a="1"/>
  <c r="P322" i="4"/>
  <c r="P331" i="4"/>
  <c r="P340" i="4"/>
  <c r="O345" i="4"/>
  <c r="N350" i="4" a="1"/>
  <c r="P354" i="4"/>
  <c r="P363" i="4"/>
  <c r="P372" i="4"/>
  <c r="O377" i="4"/>
  <c r="N382" i="4" a="1"/>
  <c r="P386" i="4"/>
  <c r="P395" i="4"/>
  <c r="P404" i="4"/>
  <c r="O409" i="4"/>
  <c r="N414" i="4" a="1"/>
  <c r="P418" i="4"/>
  <c r="P427" i="4"/>
  <c r="P436" i="4"/>
  <c r="O441" i="4"/>
  <c r="N446" i="4" a="1"/>
  <c r="P450" i="4"/>
  <c r="P459" i="4"/>
  <c r="P468" i="4"/>
  <c r="O473" i="4"/>
  <c r="N478" i="4" a="1"/>
  <c r="P482" i="4"/>
  <c r="P491" i="4"/>
  <c r="P500" i="4"/>
  <c r="O505" i="4"/>
  <c r="N373" i="4" a="1"/>
  <c r="J427" i="4"/>
  <c r="H447" i="4" a="1"/>
  <c r="H461" i="4" a="1"/>
  <c r="J473" i="4"/>
  <c r="H486" i="4" a="1"/>
  <c r="H495" i="4" a="1"/>
  <c r="J503" i="4"/>
  <c r="P19" i="4"/>
  <c r="P27" i="4"/>
  <c r="P35" i="4"/>
  <c r="N49" i="4" a="1"/>
  <c r="N56" i="4" a="1"/>
  <c r="P62" i="4"/>
  <c r="N68" i="4" a="1"/>
  <c r="N73" i="4" a="1"/>
  <c r="P78" i="4"/>
  <c r="O83" i="4"/>
  <c r="N93" i="4" a="1"/>
  <c r="O98" i="4"/>
  <c r="N108" i="4" a="1"/>
  <c r="O112" i="4"/>
  <c r="N117" i="4" a="1"/>
  <c r="P121" i="4"/>
  <c r="O126" i="4"/>
  <c r="N131" i="4" a="1"/>
  <c r="O135" i="4"/>
  <c r="N140" i="4" a="1"/>
  <c r="O144" i="4"/>
  <c r="N149" i="4" a="1"/>
  <c r="P153" i="4"/>
  <c r="O158" i="4"/>
  <c r="N163" i="4" a="1"/>
  <c r="O167" i="4"/>
  <c r="N172" i="4" a="1"/>
  <c r="O176" i="4"/>
  <c r="N181" i="4" a="1"/>
  <c r="P185" i="4"/>
  <c r="O190" i="4"/>
  <c r="N195" i="4" a="1"/>
  <c r="O199" i="4"/>
  <c r="N204" i="4" a="1"/>
  <c r="O208" i="4"/>
  <c r="N213" i="4" a="1"/>
  <c r="P217" i="4"/>
  <c r="O222" i="4"/>
  <c r="N227" i="4" a="1"/>
  <c r="O231" i="4"/>
  <c r="N236" i="4" a="1"/>
  <c r="O240" i="4"/>
  <c r="N245" i="4" a="1"/>
  <c r="P249" i="4"/>
  <c r="O254" i="4"/>
  <c r="N259" i="4" a="1"/>
  <c r="O263" i="4"/>
  <c r="N268" i="4" a="1"/>
  <c r="O272" i="4"/>
  <c r="N277" i="4" a="1"/>
  <c r="P281" i="4"/>
  <c r="O286" i="4"/>
  <c r="N291" i="4" a="1"/>
  <c r="O295" i="4"/>
  <c r="N300" i="4" a="1"/>
  <c r="O304" i="4"/>
  <c r="N309" i="4" a="1"/>
  <c r="P313" i="4"/>
  <c r="O318" i="4"/>
  <c r="N323" i="4" a="1"/>
  <c r="O327" i="4"/>
  <c r="N332" i="4" a="1"/>
  <c r="O336" i="4"/>
  <c r="N341" i="4" a="1"/>
  <c r="P345" i="4"/>
  <c r="O350" i="4"/>
  <c r="N355" i="4" a="1"/>
  <c r="O359" i="4"/>
  <c r="N364" i="4" a="1"/>
  <c r="O368" i="4"/>
  <c r="P377" i="4"/>
  <c r="H431" i="4" a="1"/>
  <c r="J449" i="4"/>
  <c r="I463" i="4"/>
  <c r="H504" i="4" a="1"/>
  <c r="O11" i="4"/>
  <c r="N20" i="4" a="1"/>
  <c r="N28" i="4" a="1"/>
  <c r="N36" i="4" a="1"/>
  <c r="O43" i="4"/>
  <c r="O49" i="4"/>
  <c r="N63" i="4" a="1"/>
  <c r="O73" i="4"/>
  <c r="N79" i="4" a="1"/>
  <c r="P83" i="4"/>
  <c r="O88" i="4"/>
  <c r="O93" i="4"/>
  <c r="P98" i="4"/>
  <c r="O103" i="4"/>
  <c r="P112" i="4"/>
  <c r="O117" i="4"/>
  <c r="N122" i="4" a="1"/>
  <c r="P126" i="4"/>
  <c r="P135" i="4"/>
  <c r="P144" i="4"/>
  <c r="O149" i="4"/>
  <c r="N154" i="4" a="1"/>
  <c r="P158" i="4"/>
  <c r="P167" i="4"/>
  <c r="P176" i="4"/>
  <c r="O181" i="4"/>
  <c r="N186" i="4" a="1"/>
  <c r="P190" i="4"/>
  <c r="P199" i="4"/>
  <c r="P208" i="4"/>
  <c r="O213" i="4"/>
  <c r="N218" i="4" a="1"/>
  <c r="P222" i="4"/>
  <c r="P231" i="4"/>
  <c r="P240" i="4"/>
  <c r="O245" i="4"/>
  <c r="N250" i="4" a="1"/>
  <c r="P254" i="4"/>
  <c r="P263" i="4"/>
  <c r="P272" i="4"/>
  <c r="O277" i="4"/>
  <c r="N282" i="4" a="1"/>
  <c r="P286" i="4"/>
  <c r="P295" i="4"/>
  <c r="P304" i="4"/>
  <c r="O309" i="4"/>
  <c r="N314" i="4" a="1"/>
  <c r="P318" i="4"/>
  <c r="P327" i="4"/>
  <c r="P336" i="4"/>
  <c r="O341" i="4"/>
  <c r="N346" i="4" a="1"/>
  <c r="P350" i="4"/>
  <c r="P359" i="4"/>
  <c r="P368" i="4"/>
  <c r="O373" i="4"/>
  <c r="N378" i="4" a="1"/>
  <c r="P382" i="4"/>
  <c r="P391" i="4"/>
  <c r="P400" i="4"/>
  <c r="O405" i="4"/>
  <c r="N410" i="4" a="1"/>
  <c r="P414" i="4"/>
  <c r="P423" i="4"/>
  <c r="P432" i="4"/>
  <c r="O437" i="4"/>
  <c r="N442" i="4" a="1"/>
  <c r="P446" i="4"/>
  <c r="P455" i="4"/>
  <c r="P464" i="4"/>
  <c r="O469" i="4"/>
  <c r="N474" i="4" a="1"/>
  <c r="P478" i="4"/>
  <c r="P487" i="4"/>
  <c r="P496" i="4"/>
  <c r="O501" i="4"/>
  <c r="N506" i="4" a="1"/>
  <c r="N351" i="4" a="1"/>
  <c r="P373" i="4"/>
  <c r="O378" i="4"/>
  <c r="N383" i="4" a="1"/>
  <c r="N392" i="4" a="1"/>
  <c r="O396" i="4"/>
  <c r="N401" i="4" a="1"/>
  <c r="O410" i="4"/>
  <c r="N415" i="4" a="1"/>
  <c r="O419" i="4"/>
  <c r="N424" i="4" a="1"/>
  <c r="O428" i="4"/>
  <c r="P437" i="4"/>
  <c r="N447" i="4" a="1"/>
  <c r="N456" i="4" a="1"/>
  <c r="N479" i="4" a="1"/>
  <c r="N497" i="4" a="1"/>
  <c r="P501" i="4"/>
  <c r="P492" i="4"/>
  <c r="J431" i="4"/>
  <c r="H464" i="4" a="1"/>
  <c r="I474" i="4"/>
  <c r="I486" i="4"/>
  <c r="J495" i="4"/>
  <c r="P11" i="4"/>
  <c r="P43" i="4"/>
  <c r="N51" i="4" a="1"/>
  <c r="O56" i="4"/>
  <c r="O68" i="4"/>
  <c r="O74" i="4"/>
  <c r="N84" i="4" a="1"/>
  <c r="P88" i="4"/>
  <c r="N94" i="4" a="1"/>
  <c r="N99" i="4" a="1"/>
  <c r="P103" i="4"/>
  <c r="O108" i="4"/>
  <c r="N113" i="4" a="1"/>
  <c r="P117" i="4"/>
  <c r="O122" i="4"/>
  <c r="N127" i="4" a="1"/>
  <c r="O131" i="4"/>
  <c r="N136" i="4" a="1"/>
  <c r="O140" i="4"/>
  <c r="N145" i="4" a="1"/>
  <c r="P149" i="4"/>
  <c r="O154" i="4"/>
  <c r="N159" i="4" a="1"/>
  <c r="O163" i="4"/>
  <c r="N168" i="4" a="1"/>
  <c r="O172" i="4"/>
  <c r="N177" i="4" a="1"/>
  <c r="P181" i="4"/>
  <c r="O186" i="4"/>
  <c r="N191" i="4" a="1"/>
  <c r="O195" i="4"/>
  <c r="N200" i="4" a="1"/>
  <c r="O204" i="4"/>
  <c r="N209" i="4" a="1"/>
  <c r="P213" i="4"/>
  <c r="O218" i="4"/>
  <c r="N223" i="4" a="1"/>
  <c r="O227" i="4"/>
  <c r="N232" i="4" a="1"/>
  <c r="O236" i="4"/>
  <c r="N241" i="4" a="1"/>
  <c r="P245" i="4"/>
  <c r="O250" i="4"/>
  <c r="N255" i="4" a="1"/>
  <c r="O259" i="4"/>
  <c r="N264" i="4" a="1"/>
  <c r="O268" i="4"/>
  <c r="N273" i="4" a="1"/>
  <c r="P277" i="4"/>
  <c r="O282" i="4"/>
  <c r="N287" i="4" a="1"/>
  <c r="O291" i="4"/>
  <c r="N296" i="4" a="1"/>
  <c r="O300" i="4"/>
  <c r="N305" i="4" a="1"/>
  <c r="P309" i="4"/>
  <c r="O314" i="4"/>
  <c r="N319" i="4" a="1"/>
  <c r="O323" i="4"/>
  <c r="N328" i="4" a="1"/>
  <c r="O332" i="4"/>
  <c r="N337" i="4" a="1"/>
  <c r="P341" i="4"/>
  <c r="O346" i="4"/>
  <c r="O355" i="4"/>
  <c r="N360" i="4" a="1"/>
  <c r="O364" i="4"/>
  <c r="N369" i="4" a="1"/>
  <c r="O387" i="4"/>
  <c r="P405" i="4"/>
  <c r="N433" i="4" a="1"/>
  <c r="O442" i="4"/>
  <c r="O451" i="4"/>
  <c r="O460" i="4"/>
  <c r="N465" i="4" a="1"/>
  <c r="P469" i="4"/>
  <c r="O474" i="4"/>
  <c r="O483" i="4"/>
  <c r="N488" i="4" a="1"/>
  <c r="O492" i="4"/>
  <c r="O506" i="4"/>
  <c r="P483" i="4"/>
  <c r="O497" i="4"/>
  <c r="H433" i="4" a="1"/>
  <c r="I450" i="4"/>
  <c r="I464" i="4"/>
  <c r="J486" i="4"/>
  <c r="H496" i="4" a="1"/>
  <c r="I506" i="4"/>
  <c r="N12" i="4" a="1"/>
  <c r="P20" i="4"/>
  <c r="P28" i="4"/>
  <c r="P36" i="4"/>
  <c r="N44" i="4" a="1"/>
  <c r="P56" i="4"/>
  <c r="O63" i="4"/>
  <c r="P68" i="4"/>
  <c r="P74" i="4"/>
  <c r="O79" i="4"/>
  <c r="N89" i="4" a="1"/>
  <c r="O94" i="4"/>
  <c r="N104" i="4" a="1"/>
  <c r="P108" i="4"/>
  <c r="O113" i="4"/>
  <c r="N118" i="4" a="1"/>
  <c r="P122" i="4"/>
  <c r="P131" i="4"/>
  <c r="P140" i="4"/>
  <c r="O145" i="4"/>
  <c r="N150" i="4" a="1"/>
  <c r="P154" i="4"/>
  <c r="P163" i="4"/>
  <c r="P172" i="4"/>
  <c r="O177" i="4"/>
  <c r="N182" i="4" a="1"/>
  <c r="P186" i="4"/>
  <c r="P195" i="4"/>
  <c r="P204" i="4"/>
  <c r="O209" i="4"/>
  <c r="N214" i="4" a="1"/>
  <c r="P218" i="4"/>
  <c r="P227" i="4"/>
  <c r="P236" i="4"/>
  <c r="O241" i="4"/>
  <c r="N246" i="4" a="1"/>
  <c r="P250" i="4"/>
  <c r="P259" i="4"/>
  <c r="P268" i="4"/>
  <c r="O273" i="4"/>
  <c r="N278" i="4" a="1"/>
  <c r="P282" i="4"/>
  <c r="P291" i="4"/>
  <c r="P300" i="4"/>
  <c r="O305" i="4"/>
  <c r="N310" i="4" a="1"/>
  <c r="P314" i="4"/>
  <c r="P323" i="4"/>
  <c r="P332" i="4"/>
  <c r="O337" i="4"/>
  <c r="N342" i="4" a="1"/>
  <c r="P346" i="4"/>
  <c r="P355" i="4"/>
  <c r="P364" i="4"/>
  <c r="O369" i="4"/>
  <c r="N374" i="4" a="1"/>
  <c r="P378" i="4"/>
  <c r="P387" i="4"/>
  <c r="P396" i="4"/>
  <c r="O401" i="4"/>
  <c r="N406" i="4" a="1"/>
  <c r="P410" i="4"/>
  <c r="P419" i="4"/>
  <c r="P428" i="4"/>
  <c r="O433" i="4"/>
  <c r="N438" i="4" a="1"/>
  <c r="P442" i="4"/>
  <c r="P451" i="4"/>
  <c r="P460" i="4"/>
  <c r="O465" i="4"/>
  <c r="N470" i="4" a="1"/>
  <c r="P474" i="4"/>
  <c r="I435" i="4"/>
  <c r="J450" i="4"/>
  <c r="J464" i="4"/>
  <c r="J477" i="4"/>
  <c r="J506" i="4"/>
  <c r="N21" i="4" a="1"/>
  <c r="N29" i="4" a="1"/>
  <c r="N37" i="4" a="1"/>
  <c r="O51" i="4"/>
  <c r="N57" i="4" a="1"/>
  <c r="P63" i="4"/>
  <c r="N69" i="4" a="1"/>
  <c r="N75" i="4" a="1"/>
  <c r="P79" i="4"/>
  <c r="O84" i="4"/>
  <c r="O89" i="4"/>
  <c r="P94" i="4"/>
  <c r="O99" i="4"/>
  <c r="N109" i="4" a="1"/>
  <c r="P113" i="4"/>
  <c r="O118" i="4"/>
  <c r="N123" i="4" a="1"/>
  <c r="O127" i="4"/>
  <c r="N132" i="4" a="1"/>
  <c r="O136" i="4"/>
  <c r="N141" i="4" a="1"/>
  <c r="P145" i="4"/>
  <c r="O150" i="4"/>
  <c r="N155" i="4" a="1"/>
  <c r="O159" i="4"/>
  <c r="N164" i="4" a="1"/>
  <c r="O168" i="4"/>
  <c r="N173" i="4" a="1"/>
  <c r="P177" i="4"/>
  <c r="O182" i="4"/>
  <c r="N187" i="4" a="1"/>
  <c r="O191" i="4"/>
  <c r="N196" i="4" a="1"/>
  <c r="O200" i="4"/>
  <c r="N205" i="4" a="1"/>
  <c r="P209" i="4"/>
  <c r="O214" i="4"/>
  <c r="N219" i="4" a="1"/>
  <c r="O223" i="4"/>
  <c r="N228" i="4" a="1"/>
  <c r="O232" i="4"/>
  <c r="N237" i="4" a="1"/>
  <c r="P241" i="4"/>
  <c r="O246" i="4"/>
  <c r="N251" i="4" a="1"/>
  <c r="O255" i="4"/>
  <c r="N260" i="4" a="1"/>
  <c r="O264" i="4"/>
  <c r="N269" i="4" a="1"/>
  <c r="P273" i="4"/>
  <c r="O278" i="4"/>
  <c r="N283" i="4" a="1"/>
  <c r="O287" i="4"/>
  <c r="N292" i="4" a="1"/>
  <c r="O296" i="4"/>
  <c r="N301" i="4" a="1"/>
  <c r="P305" i="4"/>
  <c r="O310" i="4"/>
  <c r="N315" i="4" a="1"/>
  <c r="O319" i="4"/>
  <c r="N324" i="4" a="1"/>
  <c r="O328" i="4"/>
  <c r="N333" i="4" a="1"/>
  <c r="P337" i="4"/>
  <c r="O342" i="4"/>
  <c r="N347" i="4" a="1"/>
  <c r="O351" i="4"/>
  <c r="N356" i="4" a="1"/>
  <c r="O360" i="4"/>
  <c r="N365" i="4" a="1"/>
  <c r="P369" i="4"/>
  <c r="O374" i="4"/>
  <c r="N379" i="4" a="1"/>
  <c r="H436" i="4" a="1"/>
  <c r="J451" i="4"/>
  <c r="H478" i="4" a="1"/>
  <c r="I487" i="4"/>
  <c r="I498" i="4"/>
  <c r="N4" i="4" a="1"/>
  <c r="P12" i="4"/>
  <c r="N23" i="4" a="1"/>
  <c r="N31" i="4" a="1"/>
  <c r="O37" i="4"/>
  <c r="P44" i="4"/>
  <c r="P51" i="4"/>
  <c r="O57" i="4"/>
  <c r="N64" i="4" a="1"/>
  <c r="O69" i="4"/>
  <c r="N80" i="4" a="1"/>
  <c r="P84" i="4"/>
  <c r="N90" i="4" a="1"/>
  <c r="N95" i="4" a="1"/>
  <c r="P99" i="4"/>
  <c r="O104" i="4"/>
  <c r="O109" i="4"/>
  <c r="N114" i="4" a="1"/>
  <c r="P118" i="4"/>
  <c r="P127" i="4"/>
  <c r="P136" i="4"/>
  <c r="O141" i="4"/>
  <c r="N146" i="4" a="1"/>
  <c r="P150" i="4"/>
  <c r="P159" i="4"/>
  <c r="P168" i="4"/>
  <c r="O173" i="4"/>
  <c r="N178" i="4" a="1"/>
  <c r="P182" i="4"/>
  <c r="P191" i="4"/>
  <c r="P200" i="4"/>
  <c r="O205" i="4"/>
  <c r="N210" i="4" a="1"/>
  <c r="P214" i="4"/>
  <c r="P223" i="4"/>
  <c r="P232" i="4"/>
  <c r="O237" i="4"/>
  <c r="N242" i="4" a="1"/>
  <c r="P246" i="4"/>
  <c r="P255" i="4"/>
  <c r="P264" i="4"/>
  <c r="O269" i="4"/>
  <c r="N274" i="4" a="1"/>
  <c r="P278" i="4"/>
  <c r="P287" i="4"/>
  <c r="P296" i="4"/>
  <c r="O301" i="4"/>
  <c r="N306" i="4" a="1"/>
  <c r="P310" i="4"/>
  <c r="P319" i="4"/>
  <c r="P328" i="4"/>
  <c r="O333" i="4"/>
  <c r="N338" i="4" a="1"/>
  <c r="P342" i="4"/>
  <c r="P351" i="4"/>
  <c r="P360" i="4"/>
  <c r="O365" i="4"/>
  <c r="N370" i="4" a="1"/>
  <c r="P374" i="4"/>
  <c r="P383" i="4"/>
  <c r="P392" i="4"/>
  <c r="O397" i="4"/>
  <c r="N402" i="4" a="1"/>
  <c r="P406" i="4"/>
  <c r="P415" i="4"/>
  <c r="P424" i="4"/>
  <c r="O429" i="4"/>
  <c r="N434" i="4" a="1"/>
  <c r="P438" i="4"/>
  <c r="P447" i="4"/>
  <c r="P456" i="4"/>
  <c r="O461" i="4"/>
  <c r="N466" i="4" a="1"/>
  <c r="P470" i="4"/>
  <c r="P479" i="4"/>
  <c r="P488" i="4"/>
  <c r="O493" i="4"/>
  <c r="H437" i="4" a="1"/>
  <c r="I465" i="4"/>
  <c r="H490" i="4" a="1"/>
  <c r="J498" i="4"/>
  <c r="N13" i="4" a="1"/>
  <c r="N39" i="4" a="1"/>
  <c r="N45" i="4" a="1"/>
  <c r="N52" i="4" a="1"/>
  <c r="N59" i="4" a="1"/>
  <c r="O70" i="4"/>
  <c r="O75" i="4"/>
  <c r="N85" i="4" a="1"/>
  <c r="O90" i="4"/>
  <c r="N100" i="4" a="1"/>
  <c r="P104" i="4"/>
  <c r="P109" i="4"/>
  <c r="O114" i="4"/>
  <c r="N119" i="4" a="1"/>
  <c r="O123" i="4"/>
  <c r="N128" i="4" a="1"/>
  <c r="O132" i="4"/>
  <c r="N137" i="4" a="1"/>
  <c r="P141" i="4"/>
  <c r="O146" i="4"/>
  <c r="N151" i="4" a="1"/>
  <c r="O155" i="4"/>
  <c r="N160" i="4" a="1"/>
  <c r="O164" i="4"/>
  <c r="N169" i="4" a="1"/>
  <c r="P173" i="4"/>
  <c r="O178" i="4"/>
  <c r="N183" i="4" a="1"/>
  <c r="O187" i="4"/>
  <c r="N192" i="4" a="1"/>
  <c r="O196" i="4"/>
  <c r="N201" i="4" a="1"/>
  <c r="P205" i="4"/>
  <c r="O210" i="4"/>
  <c r="N215" i="4" a="1"/>
  <c r="O219" i="4"/>
  <c r="N224" i="4" a="1"/>
  <c r="O228" i="4"/>
  <c r="N233" i="4" a="1"/>
  <c r="P237" i="4"/>
  <c r="O242" i="4"/>
  <c r="N247" i="4" a="1"/>
  <c r="O251" i="4"/>
  <c r="N256" i="4" a="1"/>
  <c r="O260" i="4"/>
  <c r="N265" i="4" a="1"/>
  <c r="P269" i="4"/>
  <c r="O274" i="4"/>
  <c r="N279" i="4" a="1"/>
  <c r="O283" i="4"/>
  <c r="N288" i="4" a="1"/>
  <c r="O292" i="4"/>
  <c r="N297" i="4" a="1"/>
  <c r="P301" i="4"/>
  <c r="O306" i="4"/>
  <c r="N311" i="4" a="1"/>
  <c r="O315" i="4"/>
  <c r="N320" i="4" a="1"/>
  <c r="O324" i="4"/>
  <c r="N329" i="4" a="1"/>
  <c r="P333" i="4"/>
  <c r="O338" i="4"/>
  <c r="N343" i="4" a="1"/>
  <c r="O347" i="4"/>
  <c r="N352" i="4" a="1"/>
  <c r="O356" i="4"/>
  <c r="N361" i="4" a="1"/>
  <c r="P365" i="4"/>
  <c r="O370" i="4"/>
  <c r="N375" i="4" a="1"/>
  <c r="O379" i="4"/>
  <c r="N384" i="4" a="1"/>
  <c r="O388" i="4"/>
  <c r="N393" i="4" a="1"/>
  <c r="P397" i="4"/>
  <c r="O402" i="4"/>
  <c r="N407" i="4" a="1"/>
  <c r="O411" i="4"/>
  <c r="N416" i="4" a="1"/>
  <c r="O420" i="4"/>
  <c r="N425" i="4" a="1"/>
  <c r="P429" i="4"/>
  <c r="O434" i="4"/>
  <c r="N439" i="4" a="1"/>
  <c r="O443" i="4"/>
  <c r="N448" i="4" a="1"/>
  <c r="O452" i="4"/>
  <c r="N457" i="4" a="1"/>
  <c r="P461" i="4"/>
  <c r="O466" i="4"/>
  <c r="N471" i="4" a="1"/>
  <c r="O475" i="4"/>
  <c r="N480" i="4" a="1"/>
  <c r="O484" i="4"/>
  <c r="N489" i="4" a="1"/>
  <c r="P493" i="4"/>
  <c r="O498" i="4"/>
  <c r="N503" i="4" a="1"/>
  <c r="O507" i="4"/>
  <c r="O343" i="4"/>
  <c r="N348" i="4" a="1"/>
  <c r="O352" i="4"/>
  <c r="N357" i="4" a="1"/>
  <c r="O366" i="4"/>
  <c r="N371" i="4" a="1"/>
  <c r="N380" i="4" a="1"/>
  <c r="O384" i="4"/>
  <c r="N389" i="4" a="1"/>
  <c r="P393" i="4"/>
  <c r="O398" i="4"/>
  <c r="N421" i="4" a="1"/>
  <c r="O439" i="4"/>
  <c r="J437" i="4"/>
  <c r="J454" i="4"/>
  <c r="H468" i="4" a="1"/>
  <c r="J478" i="4"/>
  <c r="H499" i="4" a="1"/>
  <c r="P4" i="4"/>
  <c r="O23" i="4"/>
  <c r="O31" i="4"/>
  <c r="O45" i="4"/>
  <c r="O64" i="4"/>
  <c r="P70" i="4"/>
  <c r="P75" i="4"/>
  <c r="O80" i="4"/>
  <c r="O85" i="4"/>
  <c r="P90" i="4"/>
  <c r="O95" i="4"/>
  <c r="N105" i="4" a="1"/>
  <c r="N110" i="4" a="1"/>
  <c r="P114" i="4"/>
  <c r="P123" i="4"/>
  <c r="P132" i="4"/>
  <c r="O137" i="4"/>
  <c r="N142" i="4" a="1"/>
  <c r="P146" i="4"/>
  <c r="P155" i="4"/>
  <c r="P164" i="4"/>
  <c r="O169" i="4"/>
  <c r="N174" i="4" a="1"/>
  <c r="P178" i="4"/>
  <c r="P187" i="4"/>
  <c r="P196" i="4"/>
  <c r="O201" i="4"/>
  <c r="N206" i="4" a="1"/>
  <c r="P210" i="4"/>
  <c r="P219" i="4"/>
  <c r="P228" i="4"/>
  <c r="O233" i="4"/>
  <c r="N238" i="4" a="1"/>
  <c r="P242" i="4"/>
  <c r="P251" i="4"/>
  <c r="P260" i="4"/>
  <c r="O265" i="4"/>
  <c r="N270" i="4" a="1"/>
  <c r="P274" i="4"/>
  <c r="P283" i="4"/>
  <c r="P292" i="4"/>
  <c r="O297" i="4"/>
  <c r="N302" i="4" a="1"/>
  <c r="P306" i="4"/>
  <c r="P315" i="4"/>
  <c r="P324" i="4"/>
  <c r="O329" i="4"/>
  <c r="N334" i="4" a="1"/>
  <c r="P338" i="4"/>
  <c r="P347" i="4"/>
  <c r="P356" i="4"/>
  <c r="O361" i="4"/>
  <c r="N366" i="4" a="1"/>
  <c r="P370" i="4"/>
  <c r="P379" i="4"/>
  <c r="P388" i="4"/>
  <c r="O393" i="4"/>
  <c r="N398" i="4" a="1"/>
  <c r="P402" i="4"/>
  <c r="P411" i="4"/>
  <c r="P420" i="4"/>
  <c r="O425" i="4"/>
  <c r="N430" i="4" a="1"/>
  <c r="P434" i="4"/>
  <c r="P443" i="4"/>
  <c r="P452" i="4"/>
  <c r="O457" i="4"/>
  <c r="N462" i="4" a="1"/>
  <c r="P466" i="4"/>
  <c r="P475" i="4"/>
  <c r="P484" i="4"/>
  <c r="O489" i="4"/>
  <c r="N494" i="4" a="1"/>
  <c r="P498" i="4"/>
  <c r="P507" i="4"/>
  <c r="N339" i="4" a="1"/>
  <c r="P361" i="4"/>
  <c r="O375" i="4"/>
  <c r="N403" i="4" a="1"/>
  <c r="O407" i="4"/>
  <c r="O416" i="4"/>
  <c r="N435" i="4" a="1"/>
  <c r="N444" i="4" a="1"/>
  <c r="I440" i="4"/>
  <c r="H455" i="4" a="1"/>
  <c r="J468" i="4"/>
  <c r="H479" i="4" a="1"/>
  <c r="I490" i="4"/>
  <c r="N5" i="4" a="1"/>
  <c r="O15" i="4"/>
  <c r="P23" i="4"/>
  <c r="P31" i="4"/>
  <c r="O39" i="4"/>
  <c r="N47" i="4" a="1"/>
  <c r="O52" i="4"/>
  <c r="O59" i="4"/>
  <c r="P64" i="4"/>
  <c r="N71" i="4" a="1"/>
  <c r="N76" i="4" a="1"/>
  <c r="P80" i="4"/>
  <c r="N86" i="4" a="1"/>
  <c r="N91" i="4" a="1"/>
  <c r="P95" i="4"/>
  <c r="O100" i="4"/>
  <c r="O105" i="4"/>
  <c r="O110" i="4"/>
  <c r="N115" i="4" a="1"/>
  <c r="O119" i="4"/>
  <c r="N124" i="4" a="1"/>
  <c r="O128" i="4"/>
  <c r="N133" i="4" a="1"/>
  <c r="P137" i="4"/>
  <c r="O142" i="4"/>
  <c r="N147" i="4" a="1"/>
  <c r="O151" i="4"/>
  <c r="N156" i="4" a="1"/>
  <c r="O160" i="4"/>
  <c r="N165" i="4" a="1"/>
  <c r="P169" i="4"/>
  <c r="O174" i="4"/>
  <c r="N179" i="4" a="1"/>
  <c r="O183" i="4"/>
  <c r="N188" i="4" a="1"/>
  <c r="O192" i="4"/>
  <c r="N197" i="4" a="1"/>
  <c r="P201" i="4"/>
  <c r="O206" i="4"/>
  <c r="N211" i="4" a="1"/>
  <c r="O215" i="4"/>
  <c r="N220" i="4" a="1"/>
  <c r="O224" i="4"/>
  <c r="N229" i="4" a="1"/>
  <c r="P233" i="4"/>
  <c r="O238" i="4"/>
  <c r="N243" i="4" a="1"/>
  <c r="O247" i="4"/>
  <c r="N252" i="4" a="1"/>
  <c r="O256" i="4"/>
  <c r="N261" i="4" a="1"/>
  <c r="P265" i="4"/>
  <c r="O270" i="4"/>
  <c r="N275" i="4" a="1"/>
  <c r="O279" i="4"/>
  <c r="N284" i="4" a="1"/>
  <c r="O288" i="4"/>
  <c r="N293" i="4" a="1"/>
  <c r="P297" i="4"/>
  <c r="O302" i="4"/>
  <c r="N307" i="4" a="1"/>
  <c r="O311" i="4"/>
  <c r="N316" i="4" a="1"/>
  <c r="O320" i="4"/>
  <c r="N325" i="4" a="1"/>
  <c r="P329" i="4"/>
  <c r="O334" i="4"/>
  <c r="N412" i="4" a="1"/>
  <c r="P425" i="4"/>
  <c r="O430" i="4"/>
  <c r="I455" i="4"/>
  <c r="H469" i="4" a="1"/>
  <c r="I481" i="4"/>
  <c r="J490" i="4"/>
  <c r="J499" i="4"/>
  <c r="P15" i="4"/>
  <c r="N24" i="4" a="1"/>
  <c r="N32" i="4" a="1"/>
  <c r="P39" i="4"/>
  <c r="P52" i="4"/>
  <c r="P59" i="4"/>
  <c r="N65" i="4" a="1"/>
  <c r="N81" i="4" a="1"/>
  <c r="O86" i="4"/>
  <c r="N96" i="4" a="1"/>
  <c r="P100" i="4"/>
  <c r="N106" i="4" a="1"/>
  <c r="P110" i="4"/>
  <c r="P119" i="4"/>
  <c r="P128" i="4"/>
  <c r="O133" i="4"/>
  <c r="N138" i="4" a="1"/>
  <c r="P142" i="4"/>
  <c r="P151" i="4"/>
  <c r="P160" i="4"/>
  <c r="O165" i="4"/>
  <c r="N170" i="4" a="1"/>
  <c r="P174" i="4"/>
  <c r="P183" i="4"/>
  <c r="P192" i="4"/>
  <c r="O197" i="4"/>
  <c r="N202" i="4" a="1"/>
  <c r="P206" i="4"/>
  <c r="P215" i="4"/>
  <c r="P224" i="4"/>
  <c r="O229" i="4"/>
  <c r="N234" i="4" a="1"/>
  <c r="P238" i="4"/>
  <c r="P247" i="4"/>
  <c r="P256" i="4"/>
  <c r="O261" i="4"/>
  <c r="N266" i="4" a="1"/>
  <c r="P270" i="4"/>
  <c r="P279" i="4"/>
  <c r="P288" i="4"/>
  <c r="O293" i="4"/>
  <c r="N298" i="4" a="1"/>
  <c r="P302" i="4"/>
  <c r="P311" i="4"/>
  <c r="P320" i="4"/>
  <c r="O325" i="4"/>
  <c r="N330" i="4" a="1"/>
  <c r="P334" i="4"/>
  <c r="P343" i="4"/>
  <c r="P352" i="4"/>
  <c r="O357" i="4"/>
  <c r="N362" i="4" a="1"/>
  <c r="P366" i="4"/>
  <c r="P375" i="4"/>
  <c r="P384" i="4"/>
  <c r="O389" i="4"/>
  <c r="N394" i="4" a="1"/>
  <c r="P398" i="4"/>
  <c r="P407" i="4"/>
  <c r="P416" i="4"/>
  <c r="O421" i="4"/>
  <c r="N426" i="4" a="1"/>
  <c r="P430" i="4"/>
  <c r="P439" i="4"/>
  <c r="P448" i="4"/>
  <c r="O453" i="4"/>
  <c r="N458" i="4" a="1"/>
  <c r="P462" i="4"/>
  <c r="P471" i="4"/>
  <c r="P480" i="4"/>
  <c r="O485" i="4"/>
  <c r="N490" i="4" a="1"/>
  <c r="P494" i="4"/>
  <c r="P503" i="4"/>
  <c r="J441" i="4"/>
  <c r="I456" i="4"/>
  <c r="H482" i="4" a="1"/>
  <c r="H491" i="4" a="1"/>
  <c r="H500" i="4" a="1"/>
  <c r="O7" i="4"/>
  <c r="N16" i="4" a="1"/>
  <c r="N40" i="4" a="1"/>
  <c r="O47" i="4"/>
  <c r="N53" i="4" a="1"/>
  <c r="N60" i="4" a="1"/>
  <c r="O65" i="4"/>
  <c r="O71" i="4"/>
  <c r="O76" i="4"/>
  <c r="O81" i="4"/>
  <c r="P86" i="4"/>
  <c r="O91" i="4"/>
  <c r="N101" i="4" a="1"/>
  <c r="O106" i="4"/>
  <c r="N111" i="4" a="1"/>
  <c r="O115" i="4"/>
  <c r="N120" i="4" a="1"/>
  <c r="O124" i="4"/>
  <c r="N129" i="4" a="1"/>
  <c r="P133" i="4"/>
  <c r="O138" i="4"/>
  <c r="N143" i="4" a="1"/>
  <c r="O147" i="4"/>
  <c r="N152" i="4" a="1"/>
  <c r="O156" i="4"/>
  <c r="N161" i="4" a="1"/>
  <c r="P165" i="4"/>
  <c r="O170" i="4"/>
  <c r="N175" i="4" a="1"/>
  <c r="O179" i="4"/>
  <c r="N184" i="4" a="1"/>
  <c r="O188" i="4"/>
  <c r="N193" i="4" a="1"/>
  <c r="P197" i="4"/>
  <c r="O202" i="4"/>
  <c r="N207" i="4" a="1"/>
  <c r="O211" i="4"/>
  <c r="N216" i="4" a="1"/>
  <c r="O220" i="4"/>
  <c r="N225" i="4" a="1"/>
  <c r="P229" i="4"/>
  <c r="O234" i="4"/>
  <c r="N239" i="4" a="1"/>
  <c r="N312" i="4" a="1"/>
  <c r="O382" i="4"/>
  <c r="O406" i="4"/>
  <c r="O424" i="4"/>
  <c r="N443" i="4" a="1"/>
  <c r="O458" i="4"/>
  <c r="N473" i="4" a="1"/>
  <c r="O487" i="4"/>
  <c r="N501" i="4" a="1"/>
  <c r="O488" i="4"/>
  <c r="O502" i="4"/>
  <c r="N476" i="4" a="1"/>
  <c r="P505" i="4"/>
  <c r="O415" i="4"/>
  <c r="N496" i="4" a="1"/>
  <c r="O496" i="4"/>
  <c r="N437" i="4" a="1"/>
  <c r="N483" i="4" a="1"/>
  <c r="P441" i="4"/>
  <c r="O243" i="4"/>
  <c r="O316" i="4"/>
  <c r="O383" i="4"/>
  <c r="N408" i="4" a="1"/>
  <c r="O426" i="4"/>
  <c r="O444" i="4"/>
  <c r="O459" i="4"/>
  <c r="P473" i="4"/>
  <c r="N502" i="4" a="1"/>
  <c r="O446" i="4"/>
  <c r="P502" i="4"/>
  <c r="N463" i="4" a="1"/>
  <c r="N464" i="4" a="1"/>
  <c r="O450" i="4"/>
  <c r="O494" i="4"/>
  <c r="O480" i="4"/>
  <c r="N481" i="4" a="1"/>
  <c r="P457" i="4"/>
  <c r="N487" i="4" a="1"/>
  <c r="N248" i="4" a="1"/>
  <c r="N321" i="4" a="1"/>
  <c r="N385" i="4" a="1"/>
  <c r="N409" i="4" a="1"/>
  <c r="O427" i="4"/>
  <c r="P445" i="4"/>
  <c r="N460" i="4" a="1"/>
  <c r="N475" i="4" a="1"/>
  <c r="P489" i="4"/>
  <c r="N461" i="4" a="1"/>
  <c r="O462" i="4"/>
  <c r="O491" i="4"/>
  <c r="O503" i="4"/>
  <c r="N492" i="4" a="1"/>
  <c r="N449" i="4" a="1"/>
  <c r="N467" i="4" a="1"/>
  <c r="O482" i="4"/>
  <c r="O455" i="4"/>
  <c r="O423" i="4"/>
  <c r="N472" i="4" a="1"/>
  <c r="O252" i="4"/>
  <c r="P325" i="4"/>
  <c r="N387" i="4" a="1"/>
  <c r="P409" i="4"/>
  <c r="N428" i="4" a="1"/>
  <c r="O490" i="4"/>
  <c r="N431" i="4" a="1"/>
  <c r="N504" i="4" a="1"/>
  <c r="N505" i="4" a="1"/>
  <c r="O394" i="4"/>
  <c r="P433" i="4"/>
  <c r="N498" i="4" a="1"/>
  <c r="N257" i="4" a="1"/>
  <c r="O330" i="4"/>
  <c r="N388" i="4" a="1"/>
  <c r="N411" i="4" a="1"/>
  <c r="N429" i="4" a="1"/>
  <c r="O447" i="4"/>
  <c r="O476" i="4"/>
  <c r="O448" i="4"/>
  <c r="N493" i="4" a="1"/>
  <c r="N495" i="4" a="1"/>
  <c r="O435" i="4"/>
  <c r="N507" i="4" a="1"/>
  <c r="O468" i="4"/>
  <c r="N499" i="4" a="1"/>
  <c r="O471" i="4"/>
  <c r="P261" i="4"/>
  <c r="N335" i="4" a="1"/>
  <c r="P389" i="4"/>
  <c r="O412" i="4"/>
  <c r="P477" i="4"/>
  <c r="O432" i="4"/>
  <c r="O479" i="4"/>
  <c r="P506" i="4"/>
  <c r="N452" i="4" a="1"/>
  <c r="O467" i="4"/>
  <c r="P497" i="4"/>
  <c r="N484" i="4" a="1"/>
  <c r="N405" i="4" a="1"/>
  <c r="O266" i="4"/>
  <c r="O339" i="4"/>
  <c r="O391" i="4"/>
  <c r="P413" i="4"/>
  <c r="N432" i="4" a="1"/>
  <c r="O478" i="4"/>
  <c r="N451" i="4" a="1"/>
  <c r="N271" i="4" a="1"/>
  <c r="N344" i="4" a="1"/>
  <c r="O392" i="4"/>
  <c r="O414" i="4"/>
  <c r="O464" i="4"/>
  <c r="P465" i="4"/>
  <c r="P485" i="4"/>
  <c r="O275" i="4"/>
  <c r="O348" i="4"/>
  <c r="N280" i="4" a="1"/>
  <c r="N353" i="4" a="1"/>
  <c r="N396" i="4" a="1"/>
  <c r="N417" i="4" a="1"/>
  <c r="O284" i="4"/>
  <c r="P357" i="4"/>
  <c r="N397" i="4" a="1"/>
  <c r="O418" i="4"/>
  <c r="O436" i="4"/>
  <c r="N453" i="4" a="1"/>
  <c r="N469" i="4" a="1"/>
  <c r="N485" i="4" a="1"/>
  <c r="N289" i="4" a="1"/>
  <c r="O362" i="4"/>
  <c r="N399" i="4" a="1"/>
  <c r="N419" i="4" a="1"/>
  <c r="P453" i="4"/>
  <c r="O500" i="4"/>
  <c r="P293" i="4"/>
  <c r="N367" i="4" a="1"/>
  <c r="O400" i="4"/>
  <c r="N420" i="4" a="1"/>
  <c r="O438" i="4"/>
  <c r="N455" i="4" a="1"/>
  <c r="O298" i="4"/>
  <c r="O371" i="4"/>
  <c r="P401" i="4"/>
  <c r="P421" i="4"/>
  <c r="N440" i="4" a="1"/>
  <c r="O470" i="4"/>
  <c r="N303" i="4" a="1"/>
  <c r="N376" i="4" a="1"/>
  <c r="O403" i="4"/>
  <c r="N423" i="4" a="1"/>
  <c r="N441" i="4" a="1"/>
  <c r="O456" i="4"/>
  <c r="O499" i="4"/>
  <c r="O307" i="4"/>
  <c r="O380" i="4"/>
  <c r="C4" i="10"/>
  <c r="I5" i="10"/>
  <c r="F6" i="10"/>
  <c r="L7" i="10"/>
  <c r="O8" i="10"/>
  <c r="D10" i="10"/>
  <c r="I11" i="10"/>
  <c r="K12" i="10"/>
  <c r="N13" i="10"/>
  <c r="H15" i="10"/>
  <c r="G16" i="10"/>
  <c r="J17" i="10"/>
  <c r="M18" i="10"/>
  <c r="C20" i="10"/>
  <c r="F21" i="10"/>
  <c r="G22" i="10"/>
  <c r="L23" i="10"/>
  <c r="O24" i="10"/>
  <c r="H26" i="10"/>
  <c r="H27" i="10"/>
  <c r="K28" i="10"/>
  <c r="N29" i="10"/>
  <c r="H31" i="10"/>
  <c r="D32" i="10"/>
  <c r="J33" i="10"/>
  <c r="M34" i="10"/>
  <c r="C36" i="10"/>
  <c r="E37" i="10"/>
  <c r="G38" i="10"/>
  <c r="L39" i="10"/>
  <c r="O40" i="10"/>
  <c r="E42" i="10"/>
  <c r="E43" i="10"/>
  <c r="K44" i="10"/>
  <c r="N45" i="10"/>
  <c r="H47" i="10"/>
  <c r="G48" i="10"/>
  <c r="J49" i="10"/>
  <c r="M50" i="10"/>
  <c r="C52" i="10"/>
  <c r="H53" i="10"/>
  <c r="H54" i="10"/>
  <c r="L55" i="10"/>
  <c r="O56" i="10"/>
  <c r="G58" i="10"/>
  <c r="I59" i="10"/>
  <c r="K60" i="10"/>
  <c r="N61" i="10"/>
  <c r="F63" i="10"/>
  <c r="G64" i="10"/>
  <c r="J65" i="10"/>
  <c r="M66" i="10"/>
  <c r="C68" i="10"/>
  <c r="D69" i="10"/>
  <c r="F70" i="10"/>
  <c r="L71" i="10"/>
  <c r="O72" i="10"/>
  <c r="I74" i="10"/>
  <c r="E75" i="10"/>
  <c r="K76" i="10"/>
  <c r="N77" i="10"/>
  <c r="D79" i="10"/>
  <c r="D80" i="10"/>
  <c r="J81" i="10"/>
  <c r="M82" i="10"/>
  <c r="C84" i="10"/>
  <c r="F85" i="10"/>
  <c r="G86" i="10"/>
  <c r="L87" i="10"/>
  <c r="O88" i="10"/>
  <c r="I90" i="10"/>
  <c r="E91" i="10"/>
  <c r="K92" i="10"/>
  <c r="N93" i="10"/>
  <c r="E95" i="10"/>
  <c r="G96" i="10"/>
  <c r="J97" i="10"/>
  <c r="M98" i="10"/>
  <c r="C100" i="10"/>
  <c r="F101" i="10"/>
  <c r="H102" i="10"/>
  <c r="L103" i="10"/>
  <c r="O104" i="10"/>
  <c r="D106" i="10"/>
  <c r="E107" i="10"/>
  <c r="K108" i="10"/>
  <c r="N109" i="10"/>
  <c r="F111" i="10"/>
  <c r="I112" i="10"/>
  <c r="J113" i="10"/>
  <c r="M114" i="10"/>
  <c r="C116" i="10"/>
  <c r="D117" i="10"/>
  <c r="G118" i="10"/>
  <c r="L119" i="10"/>
  <c r="O120" i="10"/>
  <c r="E122" i="10"/>
  <c r="I123" i="10"/>
  <c r="K124" i="10"/>
  <c r="N125" i="10"/>
  <c r="D127" i="10"/>
  <c r="F128" i="10"/>
  <c r="I4" i="10"/>
  <c r="E5" i="10"/>
  <c r="J6" i="10"/>
  <c r="M7" i="10"/>
  <c r="C9" i="10"/>
  <c r="E10" i="10"/>
  <c r="F11" i="10"/>
  <c r="L12" i="10"/>
  <c r="O13" i="10"/>
  <c r="D15" i="10"/>
  <c r="I16" i="10"/>
  <c r="K17" i="10"/>
  <c r="N18" i="10"/>
  <c r="D20" i="10"/>
  <c r="G21" i="10"/>
  <c r="J22" i="10"/>
  <c r="M23" i="10"/>
  <c r="C25" i="10"/>
  <c r="D26" i="10"/>
  <c r="F27" i="10"/>
  <c r="L28" i="10"/>
  <c r="O29" i="10"/>
  <c r="D31" i="10"/>
  <c r="E32" i="10"/>
  <c r="K33" i="10"/>
  <c r="N34" i="10"/>
  <c r="D36" i="10"/>
  <c r="G37" i="10"/>
  <c r="J38" i="10"/>
  <c r="M39" i="10"/>
  <c r="C41" i="10"/>
  <c r="G42" i="10"/>
  <c r="G43" i="10"/>
  <c r="L44" i="10"/>
  <c r="O45" i="10"/>
  <c r="I47" i="10"/>
  <c r="E48" i="10"/>
  <c r="K49" i="10"/>
  <c r="N50" i="10"/>
  <c r="F52" i="10"/>
  <c r="D53" i="10"/>
  <c r="J54" i="10"/>
  <c r="M55" i="10"/>
  <c r="C57" i="10"/>
  <c r="I58" i="10"/>
  <c r="H59" i="10"/>
  <c r="L60" i="10"/>
  <c r="O61" i="10"/>
  <c r="H63" i="10"/>
  <c r="I64" i="10"/>
  <c r="K65" i="10"/>
  <c r="N66" i="10"/>
  <c r="I68" i="10"/>
  <c r="F69" i="10"/>
  <c r="J70" i="10"/>
  <c r="M71" i="10"/>
  <c r="C73" i="10"/>
  <c r="D74" i="10"/>
  <c r="H75" i="10"/>
  <c r="L76" i="10"/>
  <c r="O77" i="10"/>
  <c r="F79" i="10"/>
  <c r="E80" i="10"/>
  <c r="K81" i="10"/>
  <c r="N82" i="10"/>
  <c r="D84" i="10"/>
  <c r="H85" i="10"/>
  <c r="J86" i="10"/>
  <c r="M87" i="10"/>
  <c r="C89" i="10"/>
  <c r="D90" i="10"/>
  <c r="H91" i="10"/>
  <c r="L92" i="10"/>
  <c r="O93" i="10"/>
  <c r="G95" i="10"/>
  <c r="I96" i="10"/>
  <c r="K97" i="10"/>
  <c r="N98" i="10"/>
  <c r="D100" i="10"/>
  <c r="H101" i="10"/>
  <c r="J102" i="10"/>
  <c r="M103" i="10"/>
  <c r="C105" i="10"/>
  <c r="G106" i="10"/>
  <c r="H107" i="10"/>
  <c r="L108" i="10"/>
  <c r="O109" i="10"/>
  <c r="H111" i="10"/>
  <c r="E112" i="10"/>
  <c r="K113" i="10"/>
  <c r="N114" i="10"/>
  <c r="H116" i="10"/>
  <c r="G117" i="10"/>
  <c r="J118" i="10"/>
  <c r="M119" i="10"/>
  <c r="C121" i="10"/>
  <c r="F122" i="10"/>
  <c r="H123" i="10"/>
  <c r="L124" i="10"/>
  <c r="O125" i="10"/>
  <c r="E127" i="10"/>
  <c r="I128" i="10"/>
  <c r="K129" i="10"/>
  <c r="N130" i="10"/>
  <c r="F132" i="10"/>
  <c r="I133" i="10"/>
  <c r="J134" i="10"/>
  <c r="M135" i="10"/>
  <c r="C137" i="10"/>
  <c r="E138" i="10"/>
  <c r="I139" i="10"/>
  <c r="L140" i="10"/>
  <c r="O141" i="10"/>
  <c r="D143" i="10"/>
  <c r="D4" i="10"/>
  <c r="G5" i="10"/>
  <c r="K6" i="10"/>
  <c r="N7" i="10"/>
  <c r="F9" i="10"/>
  <c r="F10" i="10"/>
  <c r="J11" i="10"/>
  <c r="M12" i="10"/>
  <c r="C14" i="10"/>
  <c r="E15" i="10"/>
  <c r="F16" i="10"/>
  <c r="L17" i="10"/>
  <c r="O18" i="10"/>
  <c r="E20" i="10"/>
  <c r="E21" i="10"/>
  <c r="K22" i="10"/>
  <c r="N23" i="10"/>
  <c r="E25" i="10"/>
  <c r="G26" i="10"/>
  <c r="J27" i="10"/>
  <c r="M28" i="10"/>
  <c r="C30" i="10"/>
  <c r="G31" i="10"/>
  <c r="G32" i="10"/>
  <c r="L33" i="10"/>
  <c r="O34" i="10"/>
  <c r="E36" i="10"/>
  <c r="H37" i="10"/>
  <c r="K38" i="10"/>
  <c r="N39" i="10"/>
  <c r="I41" i="10"/>
  <c r="H42" i="10"/>
  <c r="J43" i="10"/>
  <c r="M44" i="10"/>
  <c r="C46" i="10"/>
  <c r="D47" i="10"/>
  <c r="H48" i="10"/>
  <c r="L49" i="10"/>
  <c r="O50" i="10"/>
  <c r="G52" i="10"/>
  <c r="I53" i="10"/>
  <c r="K54" i="10"/>
  <c r="N55" i="10"/>
  <c r="H57" i="10"/>
  <c r="D58" i="10"/>
  <c r="J59" i="10"/>
  <c r="M60" i="10"/>
  <c r="C62" i="10"/>
  <c r="D63" i="10"/>
  <c r="H64" i="10"/>
  <c r="L65" i="10"/>
  <c r="O66" i="10"/>
  <c r="D68" i="10"/>
  <c r="E69" i="10"/>
  <c r="K70" i="10"/>
  <c r="N71" i="10"/>
  <c r="D73" i="10"/>
  <c r="F74" i="10"/>
  <c r="J75" i="10"/>
  <c r="M76" i="10"/>
  <c r="C78" i="10"/>
  <c r="G79" i="10"/>
  <c r="H80" i="10"/>
  <c r="L81" i="10"/>
  <c r="O82" i="10"/>
  <c r="F84" i="10"/>
  <c r="E85" i="10"/>
  <c r="K86" i="10"/>
  <c r="N87" i="10"/>
  <c r="F89" i="10"/>
  <c r="F90" i="10"/>
  <c r="J91" i="10"/>
  <c r="M92" i="10"/>
  <c r="C94" i="10"/>
  <c r="H95" i="10"/>
  <c r="H96" i="10"/>
  <c r="L97" i="10"/>
  <c r="O98" i="10"/>
  <c r="E100" i="10"/>
  <c r="I101" i="10"/>
  <c r="K102" i="10"/>
  <c r="N103" i="10"/>
  <c r="F105" i="10"/>
  <c r="E106" i="10"/>
  <c r="J107" i="10"/>
  <c r="M108" i="10"/>
  <c r="C110" i="10"/>
  <c r="D111" i="10"/>
  <c r="H112" i="10"/>
  <c r="L113" i="10"/>
  <c r="O114" i="10"/>
  <c r="D116" i="10"/>
  <c r="E117" i="10"/>
  <c r="K118" i="10"/>
  <c r="N119" i="10"/>
  <c r="F121" i="10"/>
  <c r="H122" i="10"/>
  <c r="J123" i="10"/>
  <c r="M124" i="10"/>
  <c r="C126" i="10"/>
  <c r="G127" i="10"/>
  <c r="H128" i="10"/>
  <c r="L129" i="10"/>
  <c r="O130" i="10"/>
  <c r="H132" i="10"/>
  <c r="E133" i="10"/>
  <c r="K134" i="10"/>
  <c r="N135" i="10"/>
  <c r="D137" i="10"/>
  <c r="H138" i="10"/>
  <c r="J139" i="10"/>
  <c r="M140" i="10"/>
  <c r="C142" i="10"/>
  <c r="H143" i="10"/>
  <c r="H144" i="10"/>
  <c r="L145" i="10"/>
  <c r="O146" i="10"/>
  <c r="E148" i="10"/>
  <c r="I149" i="10"/>
  <c r="F3" i="10"/>
  <c r="G4" i="10"/>
  <c r="H5" i="10"/>
  <c r="L6" i="10"/>
  <c r="O7" i="10"/>
  <c r="H9" i="10"/>
  <c r="H10" i="10"/>
  <c r="K11" i="10"/>
  <c r="N12" i="10"/>
  <c r="D14" i="10"/>
  <c r="G15" i="10"/>
  <c r="J16" i="10"/>
  <c r="M17" i="10"/>
  <c r="C19" i="10"/>
  <c r="F20" i="10"/>
  <c r="H21" i="10"/>
  <c r="L22" i="10"/>
  <c r="O23" i="10"/>
  <c r="G25" i="10"/>
  <c r="I26" i="10"/>
  <c r="K27" i="10"/>
  <c r="N28" i="10"/>
  <c r="F30" i="10"/>
  <c r="E31" i="10"/>
  <c r="J32" i="10"/>
  <c r="M33" i="10"/>
  <c r="C35" i="10"/>
  <c r="G36" i="10"/>
  <c r="F37" i="10"/>
  <c r="L38" i="10"/>
  <c r="O39" i="10"/>
  <c r="D41" i="10"/>
  <c r="F42" i="10"/>
  <c r="K43" i="10"/>
  <c r="N44" i="10"/>
  <c r="E46" i="10"/>
  <c r="E47" i="10"/>
  <c r="J48" i="10"/>
  <c r="M49" i="10"/>
  <c r="C51" i="10"/>
  <c r="H52" i="10"/>
  <c r="E53" i="10"/>
  <c r="L54" i="10"/>
  <c r="O55" i="10"/>
  <c r="D57" i="10"/>
  <c r="H58" i="10"/>
  <c r="K59" i="10"/>
  <c r="N60" i="10"/>
  <c r="I62" i="10"/>
  <c r="G63" i="10"/>
  <c r="J64" i="10"/>
  <c r="M65" i="10"/>
  <c r="C67" i="10"/>
  <c r="F68" i="10"/>
  <c r="I69" i="10"/>
  <c r="L70" i="10"/>
  <c r="O71" i="10"/>
  <c r="E73" i="10"/>
  <c r="H74" i="10"/>
  <c r="K75" i="10"/>
  <c r="N76" i="10"/>
  <c r="D78" i="10"/>
  <c r="H79" i="10"/>
  <c r="J80" i="10"/>
  <c r="M81" i="10"/>
  <c r="C83" i="10"/>
  <c r="G84" i="10"/>
  <c r="I85" i="10"/>
  <c r="L86" i="10"/>
  <c r="O87" i="10"/>
  <c r="I89" i="10"/>
  <c r="H90" i="10"/>
  <c r="K91" i="10"/>
  <c r="N92" i="10"/>
  <c r="H94" i="10"/>
  <c r="C95" i="10"/>
  <c r="J96" i="10"/>
  <c r="M97" i="10"/>
  <c r="C99" i="10"/>
  <c r="F100" i="10"/>
  <c r="G101" i="10"/>
  <c r="L102" i="10"/>
  <c r="O103" i="10"/>
  <c r="G105" i="10"/>
  <c r="H106" i="10"/>
  <c r="K107" i="10"/>
  <c r="N108" i="10"/>
  <c r="F110" i="10"/>
  <c r="G111" i="10"/>
  <c r="J112" i="10"/>
  <c r="M113" i="10"/>
  <c r="C115" i="10"/>
  <c r="E116" i="10"/>
  <c r="I117" i="10"/>
  <c r="L118" i="10"/>
  <c r="O119" i="10"/>
  <c r="H121" i="10"/>
  <c r="G122" i="10"/>
  <c r="K123" i="10"/>
  <c r="N124" i="10"/>
  <c r="D126" i="10"/>
  <c r="H127" i="10"/>
  <c r="J128" i="10"/>
  <c r="M129" i="10"/>
  <c r="C131" i="10"/>
  <c r="D132" i="10"/>
  <c r="H133" i="10"/>
  <c r="L134" i="10"/>
  <c r="O135" i="10"/>
  <c r="F137" i="10"/>
  <c r="F138" i="10"/>
  <c r="K139" i="10"/>
  <c r="N140" i="10"/>
  <c r="D142" i="10"/>
  <c r="E143" i="10"/>
  <c r="J144" i="10"/>
  <c r="M145" i="10"/>
  <c r="C147" i="10"/>
  <c r="F148" i="10"/>
  <c r="E149" i="10"/>
  <c r="L150" i="10"/>
  <c r="O151" i="10"/>
  <c r="E153" i="10"/>
  <c r="I154" i="10"/>
  <c r="K155" i="10"/>
  <c r="N156" i="10"/>
  <c r="C3" i="10"/>
  <c r="E4" i="10"/>
  <c r="J5" i="10"/>
  <c r="M6" i="10"/>
  <c r="C8" i="10"/>
  <c r="I9" i="10"/>
  <c r="G10" i="10"/>
  <c r="L11" i="10"/>
  <c r="O12" i="10"/>
  <c r="E14" i="10"/>
  <c r="I15" i="10"/>
  <c r="K16" i="10"/>
  <c r="N17" i="10"/>
  <c r="D19" i="10"/>
  <c r="G20" i="10"/>
  <c r="J21" i="10"/>
  <c r="M22" i="10"/>
  <c r="C24" i="10"/>
  <c r="I25" i="10"/>
  <c r="E26" i="10"/>
  <c r="L27" i="10"/>
  <c r="O28" i="10"/>
  <c r="H30" i="10"/>
  <c r="F31" i="10"/>
  <c r="K32" i="10"/>
  <c r="N33" i="10"/>
  <c r="D35" i="10"/>
  <c r="H36" i="10"/>
  <c r="J37" i="10"/>
  <c r="M38" i="10"/>
  <c r="C40" i="10"/>
  <c r="E41" i="10"/>
  <c r="I42" i="10"/>
  <c r="L43" i="10"/>
  <c r="O44" i="10"/>
  <c r="G46" i="10"/>
  <c r="G47" i="10"/>
  <c r="K48" i="10"/>
  <c r="N49" i="10"/>
  <c r="F51" i="10"/>
  <c r="I52" i="10"/>
  <c r="J53" i="10"/>
  <c r="M54" i="10"/>
  <c r="C56" i="10"/>
  <c r="E57" i="10"/>
  <c r="E58" i="10"/>
  <c r="L59" i="10"/>
  <c r="O60" i="10"/>
  <c r="D62" i="10"/>
  <c r="E63" i="10"/>
  <c r="K64" i="10"/>
  <c r="N65" i="10"/>
  <c r="F67" i="10"/>
  <c r="H68" i="10"/>
  <c r="J69" i="10"/>
  <c r="M70" i="10"/>
  <c r="C72" i="10"/>
  <c r="F73" i="10"/>
  <c r="E74" i="10"/>
  <c r="L75" i="10"/>
  <c r="O76" i="10"/>
  <c r="E78" i="10"/>
  <c r="E79" i="10"/>
  <c r="K80" i="10"/>
  <c r="N81" i="10"/>
  <c r="I83" i="10"/>
  <c r="I84" i="10"/>
  <c r="J85" i="10"/>
  <c r="M86" i="10"/>
  <c r="C88" i="10"/>
  <c r="D89" i="10"/>
  <c r="E90" i="10"/>
  <c r="L91" i="10"/>
  <c r="O92" i="10"/>
  <c r="D94" i="10"/>
  <c r="F95" i="10"/>
  <c r="K96" i="10"/>
  <c r="N97" i="10"/>
  <c r="D99" i="10"/>
  <c r="G100" i="10"/>
  <c r="J101" i="10"/>
  <c r="M102" i="10"/>
  <c r="C104" i="10"/>
  <c r="D105" i="10"/>
  <c r="I106" i="10"/>
  <c r="L107" i="10"/>
  <c r="O108" i="10"/>
  <c r="G110" i="10"/>
  <c r="E111" i="10"/>
  <c r="K112" i="10"/>
  <c r="N113" i="10"/>
  <c r="G115" i="10"/>
  <c r="G116" i="10"/>
  <c r="J117" i="10"/>
  <c r="M118" i="10"/>
  <c r="C120" i="10"/>
  <c r="I121" i="10"/>
  <c r="I122" i="10"/>
  <c r="L123" i="10"/>
  <c r="O124" i="10"/>
  <c r="E126" i="10"/>
  <c r="I127" i="10"/>
  <c r="K128" i="10"/>
  <c r="N129" i="10"/>
  <c r="G131" i="10"/>
  <c r="G132" i="10"/>
  <c r="J133" i="10"/>
  <c r="M134" i="10"/>
  <c r="C136" i="10"/>
  <c r="H137" i="10"/>
  <c r="G138" i="10"/>
  <c r="L139" i="10"/>
  <c r="O140" i="10"/>
  <c r="E142" i="10"/>
  <c r="G143" i="10"/>
  <c r="K144" i="10"/>
  <c r="N145" i="10"/>
  <c r="I147" i="10"/>
  <c r="G148" i="10"/>
  <c r="J149" i="10"/>
  <c r="M150" i="10"/>
  <c r="C152" i="10"/>
  <c r="G153" i="10"/>
  <c r="G154" i="10"/>
  <c r="L155" i="10"/>
  <c r="O156" i="10"/>
  <c r="D158" i="10"/>
  <c r="D3" i="10"/>
  <c r="F4" i="10"/>
  <c r="K5" i="10"/>
  <c r="N6" i="10"/>
  <c r="I8" i="10"/>
  <c r="D9" i="10"/>
  <c r="J10" i="10"/>
  <c r="M11" i="10"/>
  <c r="C13" i="10"/>
  <c r="F14" i="10"/>
  <c r="F15" i="10"/>
  <c r="L16" i="10"/>
  <c r="O17" i="10"/>
  <c r="E19" i="10"/>
  <c r="H20" i="10"/>
  <c r="K21" i="10"/>
  <c r="N22" i="10"/>
  <c r="E24" i="10"/>
  <c r="D25" i="10"/>
  <c r="J26" i="10"/>
  <c r="M27" i="10"/>
  <c r="C29" i="10"/>
  <c r="D30" i="10"/>
  <c r="I31" i="10"/>
  <c r="L32" i="10"/>
  <c r="O33" i="10"/>
  <c r="E35" i="10"/>
  <c r="I36" i="10"/>
  <c r="K37" i="10"/>
  <c r="N38" i="10"/>
  <c r="I40" i="10"/>
  <c r="F41" i="10"/>
  <c r="J42" i="10"/>
  <c r="M43" i="10"/>
  <c r="C45" i="10"/>
  <c r="D46" i="10"/>
  <c r="F47" i="10"/>
  <c r="L48" i="10"/>
  <c r="O49" i="10"/>
  <c r="H51" i="10"/>
  <c r="D52" i="10"/>
  <c r="K53" i="10"/>
  <c r="N54" i="10"/>
  <c r="F56" i="10"/>
  <c r="G57" i="10"/>
  <c r="J58" i="10"/>
  <c r="M59" i="10"/>
  <c r="C61" i="10"/>
  <c r="E62" i="10"/>
  <c r="I63" i="10"/>
  <c r="L64" i="10"/>
  <c r="O65" i="10"/>
  <c r="H67" i="10"/>
  <c r="E68" i="10"/>
  <c r="K69" i="10"/>
  <c r="N70" i="10"/>
  <c r="I72" i="10"/>
  <c r="H73" i="10"/>
  <c r="J74" i="10"/>
  <c r="M75" i="10"/>
  <c r="C77" i="10"/>
  <c r="H78" i="10"/>
  <c r="I79" i="10"/>
  <c r="L80" i="10"/>
  <c r="O81" i="10"/>
  <c r="D83" i="10"/>
  <c r="E84" i="10"/>
  <c r="K85" i="10"/>
  <c r="N86" i="10"/>
  <c r="D88" i="10"/>
  <c r="G89" i="10"/>
  <c r="J90" i="10"/>
  <c r="M91" i="10"/>
  <c r="C93" i="10"/>
  <c r="F94" i="10"/>
  <c r="I95" i="10"/>
  <c r="L96" i="10"/>
  <c r="O97" i="10"/>
  <c r="E99" i="10"/>
  <c r="H100" i="10"/>
  <c r="K101" i="10"/>
  <c r="N102" i="10"/>
  <c r="F104" i="10"/>
  <c r="H105" i="10"/>
  <c r="J106" i="10"/>
  <c r="M107" i="10"/>
  <c r="C109" i="10"/>
  <c r="H110" i="10"/>
  <c r="I111" i="10"/>
  <c r="L112" i="10"/>
  <c r="O113" i="10"/>
  <c r="D115" i="10"/>
  <c r="F116" i="10"/>
  <c r="K117" i="10"/>
  <c r="N118" i="10"/>
  <c r="F120" i="10"/>
  <c r="D121" i="10"/>
  <c r="J122" i="10"/>
  <c r="M123" i="10"/>
  <c r="C125" i="10"/>
  <c r="G126" i="10"/>
  <c r="F127" i="10"/>
  <c r="L128" i="10"/>
  <c r="O129" i="10"/>
  <c r="D131" i="10"/>
  <c r="I132" i="10"/>
  <c r="K133" i="10"/>
  <c r="N134" i="10"/>
  <c r="H136" i="10"/>
  <c r="E137" i="10"/>
  <c r="J138" i="10"/>
  <c r="M139" i="10"/>
  <c r="C141" i="10"/>
  <c r="G142" i="10"/>
  <c r="F143" i="10"/>
  <c r="L144" i="10"/>
  <c r="O145" i="10"/>
  <c r="E3" i="10"/>
  <c r="H4" i="10"/>
  <c r="L5" i="10"/>
  <c r="O6" i="10"/>
  <c r="D8" i="10"/>
  <c r="E9" i="10"/>
  <c r="K10" i="10"/>
  <c r="N11" i="10"/>
  <c r="D13" i="10"/>
  <c r="H14" i="10"/>
  <c r="J15" i="10"/>
  <c r="M16" i="10"/>
  <c r="C18" i="10"/>
  <c r="F19" i="10"/>
  <c r="I20" i="10"/>
  <c r="L21" i="10"/>
  <c r="O22" i="10"/>
  <c r="H24" i="10"/>
  <c r="F25" i="10"/>
  <c r="K26" i="10"/>
  <c r="N27" i="10"/>
  <c r="E29" i="10"/>
  <c r="I30" i="10"/>
  <c r="J31" i="10"/>
  <c r="M32" i="10"/>
  <c r="C34" i="10"/>
  <c r="F35" i="10"/>
  <c r="F36" i="10"/>
  <c r="L37" i="10"/>
  <c r="O38" i="10"/>
  <c r="D40" i="10"/>
  <c r="H41" i="10"/>
  <c r="K42" i="10"/>
  <c r="N43" i="10"/>
  <c r="F45" i="10"/>
  <c r="F46" i="10"/>
  <c r="J47" i="10"/>
  <c r="M48" i="10"/>
  <c r="C50" i="10"/>
  <c r="I51" i="10"/>
  <c r="E52" i="10"/>
  <c r="L53" i="10"/>
  <c r="O54" i="10"/>
  <c r="G56" i="10"/>
  <c r="I57" i="10"/>
  <c r="K58" i="10"/>
  <c r="N59" i="10"/>
  <c r="G61" i="10"/>
  <c r="F62" i="10"/>
  <c r="J63" i="10"/>
  <c r="M64" i="10"/>
  <c r="C66" i="10"/>
  <c r="I67" i="10"/>
  <c r="G68" i="10"/>
  <c r="L69" i="10"/>
  <c r="O70" i="10"/>
  <c r="D72" i="10"/>
  <c r="I73" i="10"/>
  <c r="K74" i="10"/>
  <c r="N75" i="10"/>
  <c r="G77" i="10"/>
  <c r="I78" i="10"/>
  <c r="J79" i="10"/>
  <c r="M80" i="10"/>
  <c r="C82" i="10"/>
  <c r="G83" i="10"/>
  <c r="H84" i="10"/>
  <c r="L85" i="10"/>
  <c r="O86" i="10"/>
  <c r="G88" i="10"/>
  <c r="H89" i="10"/>
  <c r="K90" i="10"/>
  <c r="N91" i="10"/>
  <c r="F93" i="10"/>
  <c r="G94" i="10"/>
  <c r="J95" i="10"/>
  <c r="M96" i="10"/>
  <c r="C98" i="10"/>
  <c r="F99" i="10"/>
  <c r="I100" i="10"/>
  <c r="L101" i="10"/>
  <c r="O102" i="10"/>
  <c r="H104" i="10"/>
  <c r="E105" i="10"/>
  <c r="K106" i="10"/>
  <c r="N107" i="10"/>
  <c r="E109" i="10"/>
  <c r="D110" i="10"/>
  <c r="J111" i="10"/>
  <c r="M112" i="10"/>
  <c r="C114" i="10"/>
  <c r="H115" i="10"/>
  <c r="I116" i="10"/>
  <c r="L117" i="10"/>
  <c r="O118" i="10"/>
  <c r="H120" i="10"/>
  <c r="G121" i="10"/>
  <c r="K122" i="10"/>
  <c r="N123" i="10"/>
  <c r="H125" i="10"/>
  <c r="I126" i="10"/>
  <c r="J127" i="10"/>
  <c r="M128" i="10"/>
  <c r="C130" i="10"/>
  <c r="F131" i="10"/>
  <c r="E132" i="10"/>
  <c r="L133" i="10"/>
  <c r="O134" i="10"/>
  <c r="I136" i="10"/>
  <c r="G137" i="10"/>
  <c r="K138" i="10"/>
  <c r="N139" i="10"/>
  <c r="F141" i="10"/>
  <c r="H142" i="10"/>
  <c r="J143" i="10"/>
  <c r="M144" i="10"/>
  <c r="C146" i="10"/>
  <c r="E147" i="10"/>
  <c r="H148" i="10"/>
  <c r="L149" i="10"/>
  <c r="O150" i="10"/>
  <c r="D152" i="10"/>
  <c r="F153" i="10"/>
  <c r="K154" i="10"/>
  <c r="N155" i="10"/>
  <c r="H157" i="10"/>
  <c r="G158" i="10"/>
  <c r="G3" i="10"/>
  <c r="J4" i="10"/>
  <c r="M5" i="10"/>
  <c r="C7" i="10"/>
  <c r="G8" i="10"/>
  <c r="G9" i="10"/>
  <c r="L10" i="10"/>
  <c r="O11" i="10"/>
  <c r="F13" i="10"/>
  <c r="I14" i="10"/>
  <c r="K15" i="10"/>
  <c r="N16" i="10"/>
  <c r="D18" i="10"/>
  <c r="H19" i="10"/>
  <c r="J20" i="10"/>
  <c r="M21" i="10"/>
  <c r="C23" i="10"/>
  <c r="D24" i="10"/>
  <c r="H25" i="10"/>
  <c r="L26" i="10"/>
  <c r="O27" i="10"/>
  <c r="H29" i="10"/>
  <c r="E30" i="10"/>
  <c r="K31" i="10"/>
  <c r="N32" i="10"/>
  <c r="F34" i="10"/>
  <c r="G35" i="10"/>
  <c r="J36" i="10"/>
  <c r="M37" i="10"/>
  <c r="C39" i="10"/>
  <c r="E40" i="10"/>
  <c r="G41" i="10"/>
  <c r="L42" i="10"/>
  <c r="O43" i="10"/>
  <c r="I45" i="10"/>
  <c r="H46" i="10"/>
  <c r="K47" i="10"/>
  <c r="N48" i="10"/>
  <c r="D50" i="10"/>
  <c r="D51" i="10"/>
  <c r="J52" i="10"/>
  <c r="M53" i="10"/>
  <c r="C55" i="10"/>
  <c r="H56" i="10"/>
  <c r="F57" i="10"/>
  <c r="L58" i="10"/>
  <c r="O59" i="10"/>
  <c r="D61" i="10"/>
  <c r="H62" i="10"/>
  <c r="K63" i="10"/>
  <c r="N64" i="10"/>
  <c r="E66" i="10"/>
  <c r="D67" i="10"/>
  <c r="J68" i="10"/>
  <c r="M69" i="10"/>
  <c r="C71" i="10"/>
  <c r="E72" i="10"/>
  <c r="G73" i="10"/>
  <c r="L74" i="10"/>
  <c r="O75" i="10"/>
  <c r="D77" i="10"/>
  <c r="G78" i="10"/>
  <c r="K79" i="10"/>
  <c r="N80" i="10"/>
  <c r="E82" i="10"/>
  <c r="E83" i="10"/>
  <c r="J84" i="10"/>
  <c r="M85" i="10"/>
  <c r="C87" i="10"/>
  <c r="I88" i="10"/>
  <c r="E89" i="10"/>
  <c r="L90" i="10"/>
  <c r="O91" i="10"/>
  <c r="G93" i="10"/>
  <c r="E94" i="10"/>
  <c r="K95" i="10"/>
  <c r="N96" i="10"/>
  <c r="I98" i="10"/>
  <c r="G99" i="10"/>
  <c r="J100" i="10"/>
  <c r="M101" i="10"/>
  <c r="C103" i="10"/>
  <c r="D104" i="10"/>
  <c r="I105" i="10"/>
  <c r="L106" i="10"/>
  <c r="O107" i="10"/>
  <c r="F109" i="10"/>
  <c r="I110" i="10"/>
  <c r="K111" i="10"/>
  <c r="N112" i="10"/>
  <c r="D114" i="10"/>
  <c r="E115" i="10"/>
  <c r="J116" i="10"/>
  <c r="M117" i="10"/>
  <c r="C119" i="10"/>
  <c r="D120" i="10"/>
  <c r="E121" i="10"/>
  <c r="L122" i="10"/>
  <c r="O123" i="10"/>
  <c r="D125" i="10"/>
  <c r="F126" i="10"/>
  <c r="K127" i="10"/>
  <c r="N128" i="10"/>
  <c r="H3" i="10"/>
  <c r="K4" i="10"/>
  <c r="N5" i="10"/>
  <c r="D7" i="10"/>
  <c r="H8" i="10"/>
  <c r="J9" i="10"/>
  <c r="M10" i="10"/>
  <c r="C12" i="10"/>
  <c r="G13" i="10"/>
  <c r="G14" i="10"/>
  <c r="L15" i="10"/>
  <c r="O16" i="10"/>
  <c r="E18" i="10"/>
  <c r="I19" i="10"/>
  <c r="K20" i="10"/>
  <c r="N21" i="10"/>
  <c r="D23" i="10"/>
  <c r="F24" i="10"/>
  <c r="J25" i="10"/>
  <c r="M26" i="10"/>
  <c r="C28" i="10"/>
  <c r="I29" i="10"/>
  <c r="G30" i="10"/>
  <c r="L31" i="10"/>
  <c r="O32" i="10"/>
  <c r="H34" i="10"/>
  <c r="I35" i="10"/>
  <c r="K36" i="10"/>
  <c r="N37" i="10"/>
  <c r="D39" i="10"/>
  <c r="F40" i="10"/>
  <c r="J41" i="10"/>
  <c r="M42" i="10"/>
  <c r="C44" i="10"/>
  <c r="D45" i="10"/>
  <c r="I46" i="10"/>
  <c r="L47" i="10"/>
  <c r="O48" i="10"/>
  <c r="E50" i="10"/>
  <c r="E51" i="10"/>
  <c r="K52" i="10"/>
  <c r="N53" i="10"/>
  <c r="E55" i="10"/>
  <c r="I56" i="10"/>
  <c r="J57" i="10"/>
  <c r="M58" i="10"/>
  <c r="C60" i="10"/>
  <c r="E61" i="10"/>
  <c r="G62" i="10"/>
  <c r="L63" i="10"/>
  <c r="O64" i="10"/>
  <c r="G66" i="10"/>
  <c r="G67" i="10"/>
  <c r="K68" i="10"/>
  <c r="N69" i="10"/>
  <c r="H71" i="10"/>
  <c r="F72" i="10"/>
  <c r="J73" i="10"/>
  <c r="M74" i="10"/>
  <c r="C76" i="10"/>
  <c r="F77" i="10"/>
  <c r="F78" i="10"/>
  <c r="L79" i="10"/>
  <c r="O80" i="10"/>
  <c r="F82" i="10"/>
  <c r="H83" i="10"/>
  <c r="K84" i="10"/>
  <c r="N85" i="10"/>
  <c r="D87" i="10"/>
  <c r="E88" i="10"/>
  <c r="J89" i="10"/>
  <c r="M90" i="10"/>
  <c r="C92" i="10"/>
  <c r="H93" i="10"/>
  <c r="I94" i="10"/>
  <c r="L95" i="10"/>
  <c r="O96" i="10"/>
  <c r="D98" i="10"/>
  <c r="I99" i="10"/>
  <c r="K100" i="10"/>
  <c r="N101" i="10"/>
  <c r="D103" i="10"/>
  <c r="G104" i="10"/>
  <c r="J105" i="10"/>
  <c r="M106" i="10"/>
  <c r="C108" i="10"/>
  <c r="G109" i="10"/>
  <c r="E110" i="10"/>
  <c r="L111" i="10"/>
  <c r="O112" i="10"/>
  <c r="F114" i="10"/>
  <c r="F115" i="10"/>
  <c r="K116" i="10"/>
  <c r="N117" i="10"/>
  <c r="G119" i="10"/>
  <c r="G120" i="10"/>
  <c r="J121" i="10"/>
  <c r="M122" i="10"/>
  <c r="C124" i="10"/>
  <c r="F125" i="10"/>
  <c r="H126" i="10"/>
  <c r="L127" i="10"/>
  <c r="O128" i="10"/>
  <c r="G130" i="10"/>
  <c r="I131" i="10"/>
  <c r="K132" i="10"/>
  <c r="N133" i="10"/>
  <c r="F135" i="10"/>
  <c r="E136" i="10"/>
  <c r="J137" i="10"/>
  <c r="M138" i="10"/>
  <c r="C140" i="10"/>
  <c r="D141" i="10"/>
  <c r="F142" i="10"/>
  <c r="L143" i="10"/>
  <c r="O144" i="10"/>
  <c r="F146" i="10"/>
  <c r="H147" i="10"/>
  <c r="K148" i="10"/>
  <c r="N149" i="10"/>
  <c r="D151" i="10"/>
  <c r="G152" i="10"/>
  <c r="I3" i="10"/>
  <c r="L4" i="10"/>
  <c r="O5" i="10"/>
  <c r="E7" i="10"/>
  <c r="E8" i="10"/>
  <c r="K9" i="10"/>
  <c r="N10" i="10"/>
  <c r="D12" i="10"/>
  <c r="I13" i="10"/>
  <c r="J14" i="10"/>
  <c r="M15" i="10"/>
  <c r="C17" i="10"/>
  <c r="F18" i="10"/>
  <c r="G19" i="10"/>
  <c r="L20" i="10"/>
  <c r="O21" i="10"/>
  <c r="E23" i="10"/>
  <c r="I24" i="10"/>
  <c r="K25" i="10"/>
  <c r="N26" i="10"/>
  <c r="H28" i="10"/>
  <c r="D29" i="10"/>
  <c r="J30" i="10"/>
  <c r="M31" i="10"/>
  <c r="C33" i="10"/>
  <c r="D34" i="10"/>
  <c r="H35" i="10"/>
  <c r="L36" i="10"/>
  <c r="O37" i="10"/>
  <c r="F39" i="10"/>
  <c r="H40" i="10"/>
  <c r="K41" i="10"/>
  <c r="N42" i="10"/>
  <c r="F44" i="10"/>
  <c r="E45" i="10"/>
  <c r="J46" i="10"/>
  <c r="M47" i="10"/>
  <c r="C49" i="10"/>
  <c r="F50" i="10"/>
  <c r="G51" i="10"/>
  <c r="L52" i="10"/>
  <c r="O53" i="10"/>
  <c r="G55" i="10"/>
  <c r="D56" i="10"/>
  <c r="K57" i="10"/>
  <c r="N58" i="10"/>
  <c r="D60" i="10"/>
  <c r="H61" i="10"/>
  <c r="J62" i="10"/>
  <c r="M63" i="10"/>
  <c r="C65" i="10"/>
  <c r="I66" i="10"/>
  <c r="E67" i="10"/>
  <c r="L68" i="10"/>
  <c r="O69" i="10"/>
  <c r="D71" i="10"/>
  <c r="H72" i="10"/>
  <c r="K73" i="10"/>
  <c r="N74" i="10"/>
  <c r="F76" i="10"/>
  <c r="H77" i="10"/>
  <c r="J78" i="10"/>
  <c r="M79" i="10"/>
  <c r="C81" i="10"/>
  <c r="G82" i="10"/>
  <c r="F83" i="10"/>
  <c r="L84" i="10"/>
  <c r="O85" i="10"/>
  <c r="E87" i="10"/>
  <c r="F88" i="10"/>
  <c r="K89" i="10"/>
  <c r="N90" i="10"/>
  <c r="D92" i="10"/>
  <c r="D93" i="10"/>
  <c r="J94" i="10"/>
  <c r="M95" i="10"/>
  <c r="C97" i="10"/>
  <c r="E98" i="10"/>
  <c r="H99" i="10"/>
  <c r="L100" i="10"/>
  <c r="O101" i="10"/>
  <c r="E103" i="10"/>
  <c r="I104" i="10"/>
  <c r="K105" i="10"/>
  <c r="N106" i="10"/>
  <c r="D108" i="10"/>
  <c r="H109" i="10"/>
  <c r="J110" i="10"/>
  <c r="M111" i="10"/>
  <c r="C113" i="10"/>
  <c r="H114" i="10"/>
  <c r="I115" i="10"/>
  <c r="L116" i="10"/>
  <c r="O117" i="10"/>
  <c r="D119" i="10"/>
  <c r="E120" i="10"/>
  <c r="K121" i="10"/>
  <c r="N122" i="10"/>
  <c r="F124" i="10"/>
  <c r="G125" i="10"/>
  <c r="J126" i="10"/>
  <c r="M127" i="10"/>
  <c r="C129" i="10"/>
  <c r="D130" i="10"/>
  <c r="E131" i="10"/>
  <c r="L132" i="10"/>
  <c r="O133" i="10"/>
  <c r="G135" i="10"/>
  <c r="G136" i="10"/>
  <c r="K137" i="10"/>
  <c r="N138" i="10"/>
  <c r="F140" i="10"/>
  <c r="G141" i="10"/>
  <c r="J142" i="10"/>
  <c r="M143" i="10"/>
  <c r="C145" i="10"/>
  <c r="J3" i="10"/>
  <c r="M4" i="10"/>
  <c r="C6" i="10"/>
  <c r="F7" i="10"/>
  <c r="F8" i="10"/>
  <c r="L9" i="10"/>
  <c r="O10" i="10"/>
  <c r="E12" i="10"/>
  <c r="E13" i="10"/>
  <c r="K14" i="10"/>
  <c r="N15" i="10"/>
  <c r="E17" i="10"/>
  <c r="H18" i="10"/>
  <c r="J19" i="10"/>
  <c r="M20" i="10"/>
  <c r="C22" i="10"/>
  <c r="F23" i="10"/>
  <c r="G24" i="10"/>
  <c r="L25" i="10"/>
  <c r="O26" i="10"/>
  <c r="D28" i="10"/>
  <c r="G29" i="10"/>
  <c r="K30" i="10"/>
  <c r="N31" i="10"/>
  <c r="E33" i="10"/>
  <c r="E34" i="10"/>
  <c r="J35" i="10"/>
  <c r="M36" i="10"/>
  <c r="C38" i="10"/>
  <c r="G39" i="10"/>
  <c r="G40" i="10"/>
  <c r="L41" i="10"/>
  <c r="O42" i="10"/>
  <c r="I44" i="10"/>
  <c r="G45" i="10"/>
  <c r="K46" i="10"/>
  <c r="N47" i="10"/>
  <c r="D49" i="10"/>
  <c r="G50" i="10"/>
  <c r="J51" i="10"/>
  <c r="M52" i="10"/>
  <c r="C54" i="10"/>
  <c r="H55" i="10"/>
  <c r="E56" i="10"/>
  <c r="L57" i="10"/>
  <c r="O58" i="10"/>
  <c r="E60" i="10"/>
  <c r="I61" i="10"/>
  <c r="K62" i="10"/>
  <c r="N63" i="10"/>
  <c r="D65" i="10"/>
  <c r="D66" i="10"/>
  <c r="J67" i="10"/>
  <c r="M68" i="10"/>
  <c r="C70" i="10"/>
  <c r="F71" i="10"/>
  <c r="G72" i="10"/>
  <c r="L73" i="10"/>
  <c r="O74" i="10"/>
  <c r="I76" i="10"/>
  <c r="K3" i="10"/>
  <c r="N4" i="10"/>
  <c r="D6" i="10"/>
  <c r="G7" i="10"/>
  <c r="J8" i="10"/>
  <c r="M9" i="10"/>
  <c r="C11" i="10"/>
  <c r="G12" i="10"/>
  <c r="H13" i="10"/>
  <c r="L14" i="10"/>
  <c r="O15" i="10"/>
  <c r="H17" i="10"/>
  <c r="I18" i="10"/>
  <c r="K19" i="10"/>
  <c r="N20" i="10"/>
  <c r="D22" i="10"/>
  <c r="H23" i="10"/>
  <c r="J24" i="10"/>
  <c r="M25" i="10"/>
  <c r="C27" i="10"/>
  <c r="E28" i="10"/>
  <c r="F29" i="10"/>
  <c r="L30" i="10"/>
  <c r="O31" i="10"/>
  <c r="G33" i="10"/>
  <c r="G34" i="10"/>
  <c r="K35" i="10"/>
  <c r="N36" i="10"/>
  <c r="D38" i="10"/>
  <c r="H39" i="10"/>
  <c r="J40" i="10"/>
  <c r="M41" i="10"/>
  <c r="C43" i="10"/>
  <c r="D44" i="10"/>
  <c r="H45" i="10"/>
  <c r="L46" i="10"/>
  <c r="O47" i="10"/>
  <c r="G49" i="10"/>
  <c r="H50" i="10"/>
  <c r="K51" i="10"/>
  <c r="N52" i="10"/>
  <c r="D54" i="10"/>
  <c r="I55" i="10"/>
  <c r="J56" i="10"/>
  <c r="M57" i="10"/>
  <c r="C59" i="10"/>
  <c r="F60" i="10"/>
  <c r="F61" i="10"/>
  <c r="L62" i="10"/>
  <c r="O63" i="10"/>
  <c r="E65" i="10"/>
  <c r="H66" i="10"/>
  <c r="K67" i="10"/>
  <c r="N68" i="10"/>
  <c r="E70" i="10"/>
  <c r="G71" i="10"/>
  <c r="J72" i="10"/>
  <c r="M73" i="10"/>
  <c r="C75" i="10"/>
  <c r="D76" i="10"/>
  <c r="I77" i="10"/>
  <c r="L78" i="10"/>
  <c r="O79" i="10"/>
  <c r="G81" i="10"/>
  <c r="D82" i="10"/>
  <c r="K83" i="10"/>
  <c r="N84" i="10"/>
  <c r="E86" i="10"/>
  <c r="H87" i="10"/>
  <c r="J88" i="10"/>
  <c r="M89" i="10"/>
  <c r="C91" i="10"/>
  <c r="F92" i="10"/>
  <c r="I93" i="10"/>
  <c r="L94" i="10"/>
  <c r="O95" i="10"/>
  <c r="E97" i="10"/>
  <c r="H98" i="10"/>
  <c r="K99" i="10"/>
  <c r="N100" i="10"/>
  <c r="D102" i="10"/>
  <c r="G103" i="10"/>
  <c r="J104" i="10"/>
  <c r="M105" i="10"/>
  <c r="C107" i="10"/>
  <c r="F108" i="10"/>
  <c r="I109" i="10"/>
  <c r="L110" i="10"/>
  <c r="O111" i="10"/>
  <c r="D113" i="10"/>
  <c r="G114" i="10"/>
  <c r="K115" i="10"/>
  <c r="N116" i="10"/>
  <c r="E118" i="10"/>
  <c r="I119" i="10"/>
  <c r="J120" i="10"/>
  <c r="M121" i="10"/>
  <c r="C123" i="10"/>
  <c r="D124" i="10"/>
  <c r="E125" i="10"/>
  <c r="L126" i="10"/>
  <c r="O127" i="10"/>
  <c r="E129" i="10"/>
  <c r="H130" i="10"/>
  <c r="K131" i="10"/>
  <c r="N132" i="10"/>
  <c r="D134" i="10"/>
  <c r="D135" i="10"/>
  <c r="J136" i="10"/>
  <c r="M137" i="10"/>
  <c r="E139" i="10"/>
  <c r="I140" i="10"/>
  <c r="E141" i="10"/>
  <c r="L142" i="10"/>
  <c r="O143" i="10"/>
  <c r="F145" i="10"/>
  <c r="E146" i="10"/>
  <c r="K147" i="10"/>
  <c r="N148" i="10"/>
  <c r="G150" i="10"/>
  <c r="H151" i="10"/>
  <c r="J152" i="10"/>
  <c r="M153" i="10"/>
  <c r="C155" i="10"/>
  <c r="E156" i="10"/>
  <c r="I157" i="10"/>
  <c r="L3" i="10"/>
  <c r="O4" i="10"/>
  <c r="H6" i="10"/>
  <c r="H7" i="10"/>
  <c r="K8" i="10"/>
  <c r="N9" i="10"/>
  <c r="D11" i="10"/>
  <c r="H12" i="10"/>
  <c r="J13" i="10"/>
  <c r="M14" i="10"/>
  <c r="C16" i="10"/>
  <c r="D17" i="10"/>
  <c r="G18" i="10"/>
  <c r="L19" i="10"/>
  <c r="O20" i="10"/>
  <c r="E22" i="10"/>
  <c r="G23" i="10"/>
  <c r="K24" i="10"/>
  <c r="N25" i="10"/>
  <c r="G27" i="10"/>
  <c r="I28" i="10"/>
  <c r="J29" i="10"/>
  <c r="M30" i="10"/>
  <c r="C32" i="10"/>
  <c r="I33" i="10"/>
  <c r="I34" i="10"/>
  <c r="L35" i="10"/>
  <c r="O36" i="10"/>
  <c r="E38" i="10"/>
  <c r="E39" i="10"/>
  <c r="K40" i="10"/>
  <c r="N41" i="10"/>
  <c r="I43" i="10"/>
  <c r="E44" i="10"/>
  <c r="J45" i="10"/>
  <c r="M46" i="10"/>
  <c r="C48" i="10"/>
  <c r="E49" i="10"/>
  <c r="I50" i="10"/>
  <c r="L51" i="10"/>
  <c r="O52" i="10"/>
  <c r="F54" i="10"/>
  <c r="D55" i="10"/>
  <c r="K56" i="10"/>
  <c r="N57" i="10"/>
  <c r="G59" i="10"/>
  <c r="G60" i="10"/>
  <c r="J61" i="10"/>
  <c r="M62" i="10"/>
  <c r="C64" i="10"/>
  <c r="F65" i="10"/>
  <c r="F66" i="10"/>
  <c r="L67" i="10"/>
  <c r="O68" i="10"/>
  <c r="H70" i="10"/>
  <c r="E71" i="10"/>
  <c r="K72" i="10"/>
  <c r="N73" i="10"/>
  <c r="G75" i="10"/>
  <c r="G76" i="10"/>
  <c r="J77" i="10"/>
  <c r="M78" i="10"/>
  <c r="C80" i="10"/>
  <c r="E81" i="10"/>
  <c r="H82" i="10"/>
  <c r="L83" i="10"/>
  <c r="O84" i="10"/>
  <c r="F86" i="10"/>
  <c r="F87" i="10"/>
  <c r="K88" i="10"/>
  <c r="N89" i="10"/>
  <c r="D91" i="10"/>
  <c r="G92" i="10"/>
  <c r="J93" i="10"/>
  <c r="M94" i="10"/>
  <c r="C96" i="10"/>
  <c r="G97" i="10"/>
  <c r="F98" i="10"/>
  <c r="L99" i="10"/>
  <c r="O100" i="10"/>
  <c r="E102" i="10"/>
  <c r="I103" i="10"/>
  <c r="K104" i="10"/>
  <c r="N105" i="10"/>
  <c r="F107" i="10"/>
  <c r="G108" i="10"/>
  <c r="J109" i="10"/>
  <c r="M110" i="10"/>
  <c r="C112" i="10"/>
  <c r="F113" i="10"/>
  <c r="I114" i="10"/>
  <c r="L115" i="10"/>
  <c r="O116" i="10"/>
  <c r="F118" i="10"/>
  <c r="E119" i="10"/>
  <c r="K120" i="10"/>
  <c r="N121" i="10"/>
  <c r="E123" i="10"/>
  <c r="G124" i="10"/>
  <c r="J125" i="10"/>
  <c r="M126" i="10"/>
  <c r="C128" i="10"/>
  <c r="G129" i="10"/>
  <c r="I130" i="10"/>
  <c r="L131" i="10"/>
  <c r="O132" i="10"/>
  <c r="F134" i="10"/>
  <c r="E135" i="10"/>
  <c r="K136" i="10"/>
  <c r="N137" i="10"/>
  <c r="D139" i="10"/>
  <c r="D140" i="10"/>
  <c r="J141" i="10"/>
  <c r="M142" i="10"/>
  <c r="C144" i="10"/>
  <c r="G145" i="10"/>
  <c r="H146" i="10"/>
  <c r="L147" i="10"/>
  <c r="O148" i="10"/>
  <c r="I150" i="10"/>
  <c r="I151" i="10"/>
  <c r="K152" i="10"/>
  <c r="N153" i="10"/>
  <c r="D155" i="10"/>
  <c r="G156" i="10"/>
  <c r="J157" i="10"/>
  <c r="M158" i="10"/>
  <c r="M3" i="10"/>
  <c r="C5" i="10"/>
  <c r="E6" i="10"/>
  <c r="I7" i="10"/>
  <c r="L8" i="10"/>
  <c r="O9" i="10"/>
  <c r="E11" i="10"/>
  <c r="F12" i="10"/>
  <c r="K13" i="10"/>
  <c r="N14" i="10"/>
  <c r="H16" i="10"/>
  <c r="G17" i="10"/>
  <c r="J18" i="10"/>
  <c r="M19" i="10"/>
  <c r="C21" i="10"/>
  <c r="F22" i="10"/>
  <c r="I23" i="10"/>
  <c r="L24" i="10"/>
  <c r="O25" i="10"/>
  <c r="I27" i="10"/>
  <c r="F28" i="10"/>
  <c r="K29" i="10"/>
  <c r="N30" i="10"/>
  <c r="F32" i="10"/>
  <c r="D33" i="10"/>
  <c r="J34" i="10"/>
  <c r="M35" i="10"/>
  <c r="C37" i="10"/>
  <c r="F38" i="10"/>
  <c r="I39" i="10"/>
  <c r="L40" i="10"/>
  <c r="O41" i="10"/>
  <c r="D43" i="10"/>
  <c r="G44" i="10"/>
  <c r="K45" i="10"/>
  <c r="N46" i="10"/>
  <c r="F48" i="10"/>
  <c r="H49" i="10"/>
  <c r="J50" i="10"/>
  <c r="M51" i="10"/>
  <c r="C53" i="10"/>
  <c r="G54" i="10"/>
  <c r="F55" i="10"/>
  <c r="L56" i="10"/>
  <c r="O57" i="10"/>
  <c r="D59" i="10"/>
  <c r="I60" i="10"/>
  <c r="K61" i="10"/>
  <c r="N62" i="10"/>
  <c r="D64" i="10"/>
  <c r="H65" i="10"/>
  <c r="J66" i="10"/>
  <c r="M67" i="10"/>
  <c r="C69" i="10"/>
  <c r="D70" i="10"/>
  <c r="I71" i="10"/>
  <c r="L72" i="10"/>
  <c r="O73" i="10"/>
  <c r="D75" i="10"/>
  <c r="E76" i="10"/>
  <c r="K77" i="10"/>
  <c r="N78" i="10"/>
  <c r="F80" i="10"/>
  <c r="F81" i="10"/>
  <c r="J82" i="10"/>
  <c r="M83" i="10"/>
  <c r="C85" i="10"/>
  <c r="H86" i="10"/>
  <c r="I87" i="10"/>
  <c r="L88" i="10"/>
  <c r="O89" i="10"/>
  <c r="F91" i="10"/>
  <c r="I92" i="10"/>
  <c r="K93" i="10"/>
  <c r="N94" i="10"/>
  <c r="D96" i="10"/>
  <c r="H97" i="10"/>
  <c r="J98" i="10"/>
  <c r="M99" i="10"/>
  <c r="C101" i="10"/>
  <c r="G102" i="10"/>
  <c r="H103" i="10"/>
  <c r="L104" i="10"/>
  <c r="O105" i="10"/>
  <c r="I107" i="10"/>
  <c r="I108" i="10"/>
  <c r="K109" i="10"/>
  <c r="N110" i="10"/>
  <c r="F112" i="10"/>
  <c r="H113" i="10"/>
  <c r="J114" i="10"/>
  <c r="M115" i="10"/>
  <c r="C117" i="10"/>
  <c r="I118" i="10"/>
  <c r="H119" i="10"/>
  <c r="L120" i="10"/>
  <c r="O121" i="10"/>
  <c r="F123" i="10"/>
  <c r="I124" i="10"/>
  <c r="K125" i="10"/>
  <c r="N126" i="10"/>
  <c r="E128" i="10"/>
  <c r="H129" i="10"/>
  <c r="J130" i="10"/>
  <c r="M131" i="10"/>
  <c r="C133" i="10"/>
  <c r="H134" i="10"/>
  <c r="H135" i="10"/>
  <c r="L136" i="10"/>
  <c r="O137" i="10"/>
  <c r="F139" i="10"/>
  <c r="E140" i="10"/>
  <c r="K141" i="10"/>
  <c r="N142" i="10"/>
  <c r="E144" i="10"/>
  <c r="I145" i="10"/>
  <c r="J146" i="10"/>
  <c r="M147" i="10"/>
  <c r="I10" i="10"/>
  <c r="O19" i="10"/>
  <c r="M29" i="10"/>
  <c r="K39" i="10"/>
  <c r="I49" i="10"/>
  <c r="E59" i="10"/>
  <c r="H69" i="10"/>
  <c r="K78" i="10"/>
  <c r="G85" i="10"/>
  <c r="I91" i="10"/>
  <c r="G98" i="10"/>
  <c r="M104" i="10"/>
  <c r="C111" i="10"/>
  <c r="C118" i="10"/>
  <c r="E124" i="10"/>
  <c r="F130" i="10"/>
  <c r="I134" i="10"/>
  <c r="I138" i="10"/>
  <c r="N141" i="10"/>
  <c r="J145" i="10"/>
  <c r="D148" i="10"/>
  <c r="F150" i="10"/>
  <c r="I152" i="10"/>
  <c r="E154" i="10"/>
  <c r="C156" i="10"/>
  <c r="M157" i="10"/>
  <c r="D159" i="10"/>
  <c r="H160" i="10"/>
  <c r="L161" i="10"/>
  <c r="O162" i="10"/>
  <c r="D164" i="10"/>
  <c r="H165" i="10"/>
  <c r="K166" i="10"/>
  <c r="N167" i="10"/>
  <c r="F169" i="10"/>
  <c r="I170" i="10"/>
  <c r="J171" i="10"/>
  <c r="M172" i="10"/>
  <c r="C174" i="10"/>
  <c r="G175" i="10"/>
  <c r="G176" i="10"/>
  <c r="L177" i="10"/>
  <c r="O178" i="10"/>
  <c r="H180" i="10"/>
  <c r="E181" i="10"/>
  <c r="K182" i="10"/>
  <c r="N183" i="10"/>
  <c r="F185" i="10"/>
  <c r="H186" i="10"/>
  <c r="J187" i="10"/>
  <c r="M188" i="10"/>
  <c r="C190" i="10"/>
  <c r="G191" i="10"/>
  <c r="F192" i="10"/>
  <c r="L193" i="10"/>
  <c r="O194" i="10"/>
  <c r="D196" i="10"/>
  <c r="E197" i="10"/>
  <c r="K198" i="10"/>
  <c r="N199" i="10"/>
  <c r="E201" i="10"/>
  <c r="H202" i="10"/>
  <c r="J203" i="10"/>
  <c r="M204" i="10"/>
  <c r="C206" i="10"/>
  <c r="E207" i="10"/>
  <c r="F208" i="10"/>
  <c r="L209" i="10"/>
  <c r="O210" i="10"/>
  <c r="E212" i="10"/>
  <c r="E213" i="10"/>
  <c r="K214" i="10"/>
  <c r="N215" i="10"/>
  <c r="D217" i="10"/>
  <c r="G218" i="10"/>
  <c r="J219" i="10"/>
  <c r="M220" i="10"/>
  <c r="C222" i="10"/>
  <c r="D223" i="10"/>
  <c r="I224" i="10"/>
  <c r="L225" i="10"/>
  <c r="O226" i="10"/>
  <c r="D228" i="10"/>
  <c r="F229" i="10"/>
  <c r="K230" i="10"/>
  <c r="N231" i="10"/>
  <c r="D233" i="10"/>
  <c r="H234" i="10"/>
  <c r="J235" i="10"/>
  <c r="M236" i="10"/>
  <c r="C238" i="10"/>
  <c r="F239" i="10"/>
  <c r="F240" i="10"/>
  <c r="L241" i="10"/>
  <c r="O242" i="10"/>
  <c r="D244" i="10"/>
  <c r="E245" i="10"/>
  <c r="K246" i="10"/>
  <c r="N247" i="10"/>
  <c r="H249" i="10"/>
  <c r="G250" i="10"/>
  <c r="J251" i="10"/>
  <c r="M252" i="10"/>
  <c r="C254" i="10"/>
  <c r="G255" i="10"/>
  <c r="F256" i="10"/>
  <c r="L257" i="10"/>
  <c r="O258" i="10"/>
  <c r="E260" i="10"/>
  <c r="G261" i="10"/>
  <c r="K262" i="10"/>
  <c r="N263" i="10"/>
  <c r="D265" i="10"/>
  <c r="D266" i="10"/>
  <c r="J267" i="10"/>
  <c r="M268" i="10"/>
  <c r="C270" i="10"/>
  <c r="D271" i="10"/>
  <c r="H272" i="10"/>
  <c r="L273" i="10"/>
  <c r="O274" i="10"/>
  <c r="E276" i="10"/>
  <c r="F277" i="10"/>
  <c r="K278" i="10"/>
  <c r="N279" i="10"/>
  <c r="D281" i="10"/>
  <c r="E282" i="10"/>
  <c r="G11" i="10"/>
  <c r="I21" i="10"/>
  <c r="O30" i="10"/>
  <c r="M40" i="10"/>
  <c r="K50" i="10"/>
  <c r="H60" i="10"/>
  <c r="G70" i="10"/>
  <c r="O78" i="10"/>
  <c r="D85" i="10"/>
  <c r="E92" i="10"/>
  <c r="K98" i="10"/>
  <c r="N104" i="10"/>
  <c r="N111" i="10"/>
  <c r="D118" i="10"/>
  <c r="J124" i="10"/>
  <c r="K130" i="10"/>
  <c r="E134" i="10"/>
  <c r="D138" i="10"/>
  <c r="I142" i="10"/>
  <c r="K145" i="10"/>
  <c r="I148" i="10"/>
  <c r="H150" i="10"/>
  <c r="F152" i="10"/>
  <c r="F154" i="10"/>
  <c r="H156" i="10"/>
  <c r="N157" i="10"/>
  <c r="G159" i="10"/>
  <c r="J160" i="10"/>
  <c r="M161" i="10"/>
  <c r="C163" i="10"/>
  <c r="H164" i="10"/>
  <c r="I165" i="10"/>
  <c r="L166" i="10"/>
  <c r="O167" i="10"/>
  <c r="H169" i="10"/>
  <c r="C170" i="10"/>
  <c r="K171" i="10"/>
  <c r="N172" i="10"/>
  <c r="E174" i="10"/>
  <c r="E175" i="10"/>
  <c r="J176" i="10"/>
  <c r="M177" i="10"/>
  <c r="C179" i="10"/>
  <c r="D180" i="10"/>
  <c r="I181" i="10"/>
  <c r="L182" i="10"/>
  <c r="O183" i="10"/>
  <c r="I185" i="10"/>
  <c r="I186" i="10"/>
  <c r="K187" i="10"/>
  <c r="N188" i="10"/>
  <c r="F190" i="10"/>
  <c r="H191" i="10"/>
  <c r="J192" i="10"/>
  <c r="M193" i="10"/>
  <c r="C195" i="10"/>
  <c r="G196" i="10"/>
  <c r="I197" i="10"/>
  <c r="L198" i="10"/>
  <c r="O199" i="10"/>
  <c r="F201" i="10"/>
  <c r="F202" i="10"/>
  <c r="K203" i="10"/>
  <c r="N204" i="10"/>
  <c r="E206" i="10"/>
  <c r="F207" i="10"/>
  <c r="J208" i="10"/>
  <c r="M209" i="10"/>
  <c r="C211" i="10"/>
  <c r="F212" i="10"/>
  <c r="G213" i="10"/>
  <c r="L214" i="10"/>
  <c r="O215" i="10"/>
  <c r="H217" i="10"/>
  <c r="H218" i="10"/>
  <c r="K219" i="10"/>
  <c r="N220" i="10"/>
  <c r="D222" i="10"/>
  <c r="H223" i="10"/>
  <c r="J224" i="10"/>
  <c r="M225" i="10"/>
  <c r="C227" i="10"/>
  <c r="E228" i="10"/>
  <c r="I229" i="10"/>
  <c r="L230" i="10"/>
  <c r="O231" i="10"/>
  <c r="E233" i="10"/>
  <c r="I234" i="10"/>
  <c r="K235" i="10"/>
  <c r="N236" i="10"/>
  <c r="H238" i="10"/>
  <c r="H239" i="10"/>
  <c r="J240" i="10"/>
  <c r="M241" i="10"/>
  <c r="F243" i="10"/>
  <c r="H244" i="10"/>
  <c r="I245" i="10"/>
  <c r="L246" i="10"/>
  <c r="O247" i="10"/>
  <c r="D249" i="10"/>
  <c r="E250" i="10"/>
  <c r="K251" i="10"/>
  <c r="N252" i="10"/>
  <c r="D254" i="10"/>
  <c r="H255" i="10"/>
  <c r="J256" i="10"/>
  <c r="M257" i="10"/>
  <c r="C259" i="10"/>
  <c r="G260" i="10"/>
  <c r="I261" i="10"/>
  <c r="L262" i="10"/>
  <c r="O263" i="10"/>
  <c r="E265" i="10"/>
  <c r="G266" i="10"/>
  <c r="K267" i="10"/>
  <c r="N268" i="10"/>
  <c r="G270" i="10"/>
  <c r="I271" i="10"/>
  <c r="J272" i="10"/>
  <c r="M273" i="10"/>
  <c r="C275" i="10"/>
  <c r="F276" i="10"/>
  <c r="H277" i="10"/>
  <c r="L278" i="10"/>
  <c r="O279" i="10"/>
  <c r="H11" i="10"/>
  <c r="D21" i="10"/>
  <c r="C31" i="10"/>
  <c r="N40" i="10"/>
  <c r="L50" i="10"/>
  <c r="J60" i="10"/>
  <c r="I70" i="10"/>
  <c r="C79" i="10"/>
  <c r="C86" i="10"/>
  <c r="H92" i="10"/>
  <c r="L98" i="10"/>
  <c r="L105" i="10"/>
  <c r="G112" i="10"/>
  <c r="H118" i="10"/>
  <c r="I125" i="10"/>
  <c r="L130" i="10"/>
  <c r="G134" i="10"/>
  <c r="L138" i="10"/>
  <c r="K142" i="10"/>
  <c r="D146" i="10"/>
  <c r="J148" i="10"/>
  <c r="J150" i="10"/>
  <c r="L152" i="10"/>
  <c r="H154" i="10"/>
  <c r="D156" i="10"/>
  <c r="O157" i="10"/>
  <c r="E159" i="10"/>
  <c r="K160" i="10"/>
  <c r="N161" i="10"/>
  <c r="E163" i="10"/>
  <c r="E164" i="10"/>
  <c r="J165" i="10"/>
  <c r="M166" i="10"/>
  <c r="C168" i="10"/>
  <c r="D169" i="10"/>
  <c r="F170" i="10"/>
  <c r="L171" i="10"/>
  <c r="O172" i="10"/>
  <c r="F174" i="10"/>
  <c r="I175" i="10"/>
  <c r="K176" i="10"/>
  <c r="N177" i="10"/>
  <c r="D179" i="10"/>
  <c r="G180" i="10"/>
  <c r="J181" i="10"/>
  <c r="M182" i="10"/>
  <c r="C184" i="10"/>
  <c r="D185" i="10"/>
  <c r="G186" i="10"/>
  <c r="L187" i="10"/>
  <c r="O188" i="10"/>
  <c r="D190" i="10"/>
  <c r="I191" i="10"/>
  <c r="K192" i="10"/>
  <c r="N193" i="10"/>
  <c r="D195" i="10"/>
  <c r="E196" i="10"/>
  <c r="J197" i="10"/>
  <c r="M198" i="10"/>
  <c r="C200" i="10"/>
  <c r="H201" i="10"/>
  <c r="G202" i="10"/>
  <c r="L203" i="10"/>
  <c r="O204" i="10"/>
  <c r="F206" i="10"/>
  <c r="I207" i="10"/>
  <c r="K208" i="10"/>
  <c r="N209" i="10"/>
  <c r="D211" i="10"/>
  <c r="G212" i="10"/>
  <c r="J213" i="10"/>
  <c r="M214" i="10"/>
  <c r="C216" i="10"/>
  <c r="E217" i="10"/>
  <c r="I218" i="10"/>
  <c r="L219" i="10"/>
  <c r="O220" i="10"/>
  <c r="E222" i="10"/>
  <c r="E223" i="10"/>
  <c r="K224" i="10"/>
  <c r="N225" i="10"/>
  <c r="E227" i="10"/>
  <c r="G228" i="10"/>
  <c r="J229" i="10"/>
  <c r="M230" i="10"/>
  <c r="C232" i="10"/>
  <c r="F233" i="10"/>
  <c r="G234" i="10"/>
  <c r="L235" i="10"/>
  <c r="O236" i="10"/>
  <c r="D238" i="10"/>
  <c r="I239" i="10"/>
  <c r="K240" i="10"/>
  <c r="N241" i="10"/>
  <c r="G243" i="10"/>
  <c r="I244" i="10"/>
  <c r="J245" i="10"/>
  <c r="M246" i="10"/>
  <c r="C248" i="10"/>
  <c r="E249" i="10"/>
  <c r="H250" i="10"/>
  <c r="L251" i="10"/>
  <c r="O252" i="10"/>
  <c r="F254" i="10"/>
  <c r="F255" i="10"/>
  <c r="K256" i="10"/>
  <c r="N257" i="10"/>
  <c r="D259" i="10"/>
  <c r="I12" i="10"/>
  <c r="H22" i="10"/>
  <c r="H32" i="10"/>
  <c r="C42" i="10"/>
  <c r="N51" i="10"/>
  <c r="L61" i="10"/>
  <c r="J71" i="10"/>
  <c r="N79" i="10"/>
  <c r="I86" i="10"/>
  <c r="J92" i="10"/>
  <c r="J99" i="10"/>
  <c r="C106" i="10"/>
  <c r="D112" i="10"/>
  <c r="F119" i="10"/>
  <c r="L125" i="10"/>
  <c r="M130" i="10"/>
  <c r="C135" i="10"/>
  <c r="O138" i="10"/>
  <c r="O142" i="10"/>
  <c r="G146" i="10"/>
  <c r="L148" i="10"/>
  <c r="K150" i="10"/>
  <c r="M152" i="10"/>
  <c r="J154" i="10"/>
  <c r="I156" i="10"/>
  <c r="C158" i="10"/>
  <c r="I159" i="10"/>
  <c r="L160" i="10"/>
  <c r="O161" i="10"/>
  <c r="F163" i="10"/>
  <c r="G164" i="10"/>
  <c r="K165" i="10"/>
  <c r="N166" i="10"/>
  <c r="E168" i="10"/>
  <c r="G169" i="10"/>
  <c r="J170" i="10"/>
  <c r="M171" i="10"/>
  <c r="C173" i="10"/>
  <c r="H174" i="10"/>
  <c r="F175" i="10"/>
  <c r="L176" i="10"/>
  <c r="O177" i="10"/>
  <c r="E179" i="10"/>
  <c r="I180" i="10"/>
  <c r="K181" i="10"/>
  <c r="N182" i="10"/>
  <c r="H184" i="10"/>
  <c r="E185" i="10"/>
  <c r="J186" i="10"/>
  <c r="M187" i="10"/>
  <c r="C189" i="10"/>
  <c r="H190" i="10"/>
  <c r="F191" i="10"/>
  <c r="L192" i="10"/>
  <c r="O193" i="10"/>
  <c r="H195" i="10"/>
  <c r="F196" i="10"/>
  <c r="K197" i="10"/>
  <c r="N198" i="10"/>
  <c r="D200" i="10"/>
  <c r="D201" i="10"/>
  <c r="J202" i="10"/>
  <c r="M203" i="10"/>
  <c r="C205" i="10"/>
  <c r="I206" i="10"/>
  <c r="H207" i="10"/>
  <c r="L208" i="10"/>
  <c r="O209" i="10"/>
  <c r="E211" i="10"/>
  <c r="H212" i="10"/>
  <c r="K213" i="10"/>
  <c r="N214" i="10"/>
  <c r="D216" i="10"/>
  <c r="I217" i="10"/>
  <c r="J218" i="10"/>
  <c r="M219" i="10"/>
  <c r="C221" i="10"/>
  <c r="G222" i="10"/>
  <c r="F223" i="10"/>
  <c r="L224" i="10"/>
  <c r="O225" i="10"/>
  <c r="F227" i="10"/>
  <c r="H228" i="10"/>
  <c r="K229" i="10"/>
  <c r="N230" i="10"/>
  <c r="G232" i="10"/>
  <c r="H233" i="10"/>
  <c r="J234" i="10"/>
  <c r="M235" i="10"/>
  <c r="C237" i="10"/>
  <c r="E238" i="10"/>
  <c r="G239" i="10"/>
  <c r="L240" i="10"/>
  <c r="O241" i="10"/>
  <c r="D243" i="10"/>
  <c r="E244" i="10"/>
  <c r="K245" i="10"/>
  <c r="N246" i="10"/>
  <c r="F248" i="10"/>
  <c r="F249" i="10"/>
  <c r="J250" i="10"/>
  <c r="M251" i="10"/>
  <c r="C253" i="10"/>
  <c r="H254" i="10"/>
  <c r="I255" i="10"/>
  <c r="L256" i="10"/>
  <c r="O257" i="10"/>
  <c r="E259" i="10"/>
  <c r="F260" i="10"/>
  <c r="K261" i="10"/>
  <c r="N262" i="10"/>
  <c r="F264" i="10"/>
  <c r="H265" i="10"/>
  <c r="J266" i="10"/>
  <c r="M267" i="10"/>
  <c r="C269" i="10"/>
  <c r="F270" i="10"/>
  <c r="H271" i="10"/>
  <c r="L272" i="10"/>
  <c r="J12" i="10"/>
  <c r="I22" i="10"/>
  <c r="I32" i="10"/>
  <c r="D42" i="10"/>
  <c r="O51" i="10"/>
  <c r="M61" i="10"/>
  <c r="K71" i="10"/>
  <c r="G80" i="10"/>
  <c r="D86" i="10"/>
  <c r="E93" i="10"/>
  <c r="N99" i="10"/>
  <c r="F106" i="10"/>
  <c r="I113" i="10"/>
  <c r="J119" i="10"/>
  <c r="M125" i="10"/>
  <c r="H131" i="10"/>
  <c r="I135" i="10"/>
  <c r="G139" i="10"/>
  <c r="C143" i="10"/>
  <c r="I146" i="10"/>
  <c r="M148" i="10"/>
  <c r="N150" i="10"/>
  <c r="N152" i="10"/>
  <c r="L154" i="10"/>
  <c r="F156" i="10"/>
  <c r="H158" i="10"/>
  <c r="J159" i="10"/>
  <c r="M160" i="10"/>
  <c r="C162" i="10"/>
  <c r="G163" i="10"/>
  <c r="F164" i="10"/>
  <c r="L165" i="10"/>
  <c r="O166" i="10"/>
  <c r="F168" i="10"/>
  <c r="I169" i="10"/>
  <c r="K170" i="10"/>
  <c r="N171" i="10"/>
  <c r="D173" i="10"/>
  <c r="D174" i="10"/>
  <c r="J175" i="10"/>
  <c r="M176" i="10"/>
  <c r="C178" i="10"/>
  <c r="F179" i="10"/>
  <c r="F180" i="10"/>
  <c r="L181" i="10"/>
  <c r="O182" i="10"/>
  <c r="D184" i="10"/>
  <c r="H185" i="10"/>
  <c r="K186" i="10"/>
  <c r="N187" i="10"/>
  <c r="F189" i="10"/>
  <c r="E190" i="10"/>
  <c r="J191" i="10"/>
  <c r="M192" i="10"/>
  <c r="C194" i="10"/>
  <c r="E195" i="10"/>
  <c r="H196" i="10"/>
  <c r="L197" i="10"/>
  <c r="O198" i="10"/>
  <c r="E200" i="10"/>
  <c r="G201" i="10"/>
  <c r="K202" i="10"/>
  <c r="N203" i="10"/>
  <c r="E205" i="10"/>
  <c r="D206" i="10"/>
  <c r="J207" i="10"/>
  <c r="M208" i="10"/>
  <c r="C210" i="10"/>
  <c r="G211" i="10"/>
  <c r="I212" i="10"/>
  <c r="L213" i="10"/>
  <c r="O214" i="10"/>
  <c r="G216" i="10"/>
  <c r="F217" i="10"/>
  <c r="K218" i="10"/>
  <c r="N219" i="10"/>
  <c r="D221" i="10"/>
  <c r="H222" i="10"/>
  <c r="J223" i="10"/>
  <c r="M224" i="10"/>
  <c r="C226" i="10"/>
  <c r="H227" i="10"/>
  <c r="F228" i="10"/>
  <c r="L229" i="10"/>
  <c r="O230" i="10"/>
  <c r="D232" i="10"/>
  <c r="I233" i="10"/>
  <c r="K234" i="10"/>
  <c r="N235" i="10"/>
  <c r="F237" i="10"/>
  <c r="F238" i="10"/>
  <c r="J239" i="10"/>
  <c r="M240" i="10"/>
  <c r="N3" i="10"/>
  <c r="L13" i="10"/>
  <c r="J23" i="10"/>
  <c r="F33" i="10"/>
  <c r="F43" i="10"/>
  <c r="F53" i="10"/>
  <c r="O62" i="10"/>
  <c r="M72" i="10"/>
  <c r="I80" i="10"/>
  <c r="G87" i="10"/>
  <c r="L93" i="10"/>
  <c r="O99" i="10"/>
  <c r="O106" i="10"/>
  <c r="E113" i="10"/>
  <c r="K119" i="10"/>
  <c r="K126" i="10"/>
  <c r="J131" i="10"/>
  <c r="J135" i="10"/>
  <c r="H139" i="10"/>
  <c r="I143" i="10"/>
  <c r="K146" i="10"/>
  <c r="C149" i="10"/>
  <c r="C151" i="10"/>
  <c r="O152" i="10"/>
  <c r="M154" i="10"/>
  <c r="J156" i="10"/>
  <c r="F158" i="10"/>
  <c r="K159" i="10"/>
  <c r="N160" i="10"/>
  <c r="D162" i="10"/>
  <c r="H163" i="10"/>
  <c r="J164" i="10"/>
  <c r="M165" i="10"/>
  <c r="C167" i="10"/>
  <c r="I168" i="10"/>
  <c r="E169" i="10"/>
  <c r="L170" i="10"/>
  <c r="O171" i="10"/>
  <c r="I173" i="10"/>
  <c r="G174" i="10"/>
  <c r="K175" i="10"/>
  <c r="N176" i="10"/>
  <c r="D178" i="10"/>
  <c r="G179" i="10"/>
  <c r="J180" i="10"/>
  <c r="M181" i="10"/>
  <c r="C183" i="10"/>
  <c r="E184" i="10"/>
  <c r="G185" i="10"/>
  <c r="L186" i="10"/>
  <c r="O187" i="10"/>
  <c r="G189" i="10"/>
  <c r="I190" i="10"/>
  <c r="K191" i="10"/>
  <c r="N192" i="10"/>
  <c r="H194" i="10"/>
  <c r="I195" i="10"/>
  <c r="J196" i="10"/>
  <c r="M197" i="10"/>
  <c r="C199" i="10"/>
  <c r="F200" i="10"/>
  <c r="I201" i="10"/>
  <c r="L202" i="10"/>
  <c r="O203" i="10"/>
  <c r="H205" i="10"/>
  <c r="H206" i="10"/>
  <c r="K207" i="10"/>
  <c r="N208" i="10"/>
  <c r="D210" i="10"/>
  <c r="H211" i="10"/>
  <c r="J212" i="10"/>
  <c r="M213" i="10"/>
  <c r="C215" i="10"/>
  <c r="H216" i="10"/>
  <c r="G217" i="10"/>
  <c r="L218" i="10"/>
  <c r="O219" i="10"/>
  <c r="E221" i="10"/>
  <c r="I222" i="10"/>
  <c r="K223" i="10"/>
  <c r="N224" i="10"/>
  <c r="D226" i="10"/>
  <c r="D227" i="10"/>
  <c r="J228" i="10"/>
  <c r="M229" i="10"/>
  <c r="C231" i="10"/>
  <c r="E232" i="10"/>
  <c r="G233" i="10"/>
  <c r="L234" i="10"/>
  <c r="O235" i="10"/>
  <c r="I237" i="10"/>
  <c r="I238" i="10"/>
  <c r="K239" i="10"/>
  <c r="N240" i="10"/>
  <c r="E242" i="10"/>
  <c r="E243" i="10"/>
  <c r="J244" i="10"/>
  <c r="M245" i="10"/>
  <c r="C247" i="10"/>
  <c r="I248" i="10"/>
  <c r="I249" i="10"/>
  <c r="L250" i="10"/>
  <c r="O251" i="10"/>
  <c r="O3" i="10"/>
  <c r="M13" i="10"/>
  <c r="K23" i="10"/>
  <c r="H33" i="10"/>
  <c r="H43" i="10"/>
  <c r="G53" i="10"/>
  <c r="C63" i="10"/>
  <c r="N72" i="10"/>
  <c r="D81" i="10"/>
  <c r="J87" i="10"/>
  <c r="M93" i="10"/>
  <c r="M100" i="10"/>
  <c r="D107" i="10"/>
  <c r="G113" i="10"/>
  <c r="I120" i="10"/>
  <c r="O126" i="10"/>
  <c r="N131" i="10"/>
  <c r="K135" i="10"/>
  <c r="C139" i="10"/>
  <c r="K143" i="10"/>
  <c r="L146" i="10"/>
  <c r="H149" i="10"/>
  <c r="E151" i="10"/>
  <c r="C153" i="10"/>
  <c r="N154" i="10"/>
  <c r="K156" i="10"/>
  <c r="I158" i="10"/>
  <c r="L159" i="10"/>
  <c r="O160" i="10"/>
  <c r="E162" i="10"/>
  <c r="I163" i="10"/>
  <c r="K164" i="10"/>
  <c r="N165" i="10"/>
  <c r="H167" i="10"/>
  <c r="D168" i="10"/>
  <c r="J169" i="10"/>
  <c r="M170" i="10"/>
  <c r="C172" i="10"/>
  <c r="E173" i="10"/>
  <c r="I174" i="10"/>
  <c r="L175" i="10"/>
  <c r="O176" i="10"/>
  <c r="E178" i="10"/>
  <c r="I179" i="10"/>
  <c r="K180" i="10"/>
  <c r="N181" i="10"/>
  <c r="E183" i="10"/>
  <c r="F184" i="10"/>
  <c r="J185" i="10"/>
  <c r="M186" i="10"/>
  <c r="C188" i="10"/>
  <c r="H189" i="10"/>
  <c r="G190" i="10"/>
  <c r="L191" i="10"/>
  <c r="O192" i="10"/>
  <c r="D194" i="10"/>
  <c r="F195" i="10"/>
  <c r="K196" i="10"/>
  <c r="N197" i="10"/>
  <c r="G199" i="10"/>
  <c r="H200" i="10"/>
  <c r="J201" i="10"/>
  <c r="M202" i="10"/>
  <c r="C204" i="10"/>
  <c r="D205" i="10"/>
  <c r="G206" i="10"/>
  <c r="L207" i="10"/>
  <c r="O208" i="10"/>
  <c r="E210" i="10"/>
  <c r="I211" i="10"/>
  <c r="K212" i="10"/>
  <c r="N213" i="10"/>
  <c r="G215" i="10"/>
  <c r="E216" i="10"/>
  <c r="J217" i="10"/>
  <c r="M218" i="10"/>
  <c r="C220" i="10"/>
  <c r="G221" i="10"/>
  <c r="F222" i="10"/>
  <c r="L223" i="10"/>
  <c r="O224" i="10"/>
  <c r="E226" i="10"/>
  <c r="G227" i="10"/>
  <c r="K228" i="10"/>
  <c r="N229" i="10"/>
  <c r="E231" i="10"/>
  <c r="H232" i="10"/>
  <c r="J233" i="10"/>
  <c r="M234" i="10"/>
  <c r="C236" i="10"/>
  <c r="D237" i="10"/>
  <c r="G238" i="10"/>
  <c r="L239" i="10"/>
  <c r="O240" i="10"/>
  <c r="H242" i="10"/>
  <c r="I243" i="10"/>
  <c r="K244" i="10"/>
  <c r="N245" i="10"/>
  <c r="E247" i="10"/>
  <c r="D248" i="10"/>
  <c r="J249" i="10"/>
  <c r="F5" i="10"/>
  <c r="O14" i="10"/>
  <c r="M24" i="10"/>
  <c r="K34" i="10"/>
  <c r="H44" i="10"/>
  <c r="I54" i="10"/>
  <c r="E64" i="10"/>
  <c r="C74" i="10"/>
  <c r="H81" i="10"/>
  <c r="K87" i="10"/>
  <c r="K94" i="10"/>
  <c r="D101" i="10"/>
  <c r="G107" i="10"/>
  <c r="E114" i="10"/>
  <c r="M120" i="10"/>
  <c r="C127" i="10"/>
  <c r="O131" i="10"/>
  <c r="L135" i="10"/>
  <c r="O139" i="10"/>
  <c r="N143" i="10"/>
  <c r="M146" i="10"/>
  <c r="D149" i="10"/>
  <c r="F151" i="10"/>
  <c r="D153" i="10"/>
  <c r="O154" i="10"/>
  <c r="L156" i="10"/>
  <c r="E158" i="10"/>
  <c r="M159" i="10"/>
  <c r="C161" i="10"/>
  <c r="F162" i="10"/>
  <c r="D163" i="10"/>
  <c r="L164" i="10"/>
  <c r="O165" i="10"/>
  <c r="D167" i="10"/>
  <c r="G168" i="10"/>
  <c r="K169" i="10"/>
  <c r="N170" i="10"/>
  <c r="D172" i="10"/>
  <c r="G173" i="10"/>
  <c r="J174" i="10"/>
  <c r="M175" i="10"/>
  <c r="C177" i="10"/>
  <c r="F178" i="10"/>
  <c r="H179" i="10"/>
  <c r="L180" i="10"/>
  <c r="O181" i="10"/>
  <c r="H183" i="10"/>
  <c r="I184" i="10"/>
  <c r="K185" i="10"/>
  <c r="N186" i="10"/>
  <c r="D188" i="10"/>
  <c r="D189" i="10"/>
  <c r="J190" i="10"/>
  <c r="M191" i="10"/>
  <c r="C193" i="10"/>
  <c r="G194" i="10"/>
  <c r="G195" i="10"/>
  <c r="L196" i="10"/>
  <c r="O197" i="10"/>
  <c r="D199" i="10"/>
  <c r="I200" i="10"/>
  <c r="K201" i="10"/>
  <c r="N202" i="10"/>
  <c r="D204" i="10"/>
  <c r="G205" i="10"/>
  <c r="J206" i="10"/>
  <c r="M207" i="10"/>
  <c r="C209" i="10"/>
  <c r="G210" i="10"/>
  <c r="F211" i="10"/>
  <c r="L212" i="10"/>
  <c r="O213" i="10"/>
  <c r="D215" i="10"/>
  <c r="F216" i="10"/>
  <c r="K217" i="10"/>
  <c r="N218" i="10"/>
  <c r="F220" i="10"/>
  <c r="H221" i="10"/>
  <c r="J222" i="10"/>
  <c r="M223" i="10"/>
  <c r="C225" i="10"/>
  <c r="F226" i="10"/>
  <c r="I227" i="10"/>
  <c r="L228" i="10"/>
  <c r="O229" i="10"/>
  <c r="F231" i="10"/>
  <c r="I232" i="10"/>
  <c r="K233" i="10"/>
  <c r="N234" i="10"/>
  <c r="F236" i="10"/>
  <c r="E237" i="10"/>
  <c r="J238" i="10"/>
  <c r="M239" i="10"/>
  <c r="C241" i="10"/>
  <c r="D242" i="10"/>
  <c r="C243" i="10"/>
  <c r="L244" i="10"/>
  <c r="O245" i="10"/>
  <c r="F247" i="10"/>
  <c r="E248" i="10"/>
  <c r="K249" i="10"/>
  <c r="N250" i="10"/>
  <c r="D252" i="10"/>
  <c r="I253" i="10"/>
  <c r="J254" i="10"/>
  <c r="M255" i="10"/>
  <c r="C257" i="10"/>
  <c r="F258" i="10"/>
  <c r="G259" i="10"/>
  <c r="L260" i="10"/>
  <c r="O261" i="10"/>
  <c r="I263" i="10"/>
  <c r="H264" i="10"/>
  <c r="K265" i="10"/>
  <c r="N266" i="10"/>
  <c r="G268" i="10"/>
  <c r="G269" i="10"/>
  <c r="J270" i="10"/>
  <c r="M271" i="10"/>
  <c r="C273" i="10"/>
  <c r="H274" i="10"/>
  <c r="F275" i="10"/>
  <c r="L276" i="10"/>
  <c r="O277" i="10"/>
  <c r="G279" i="10"/>
  <c r="D5" i="10"/>
  <c r="C15" i="10"/>
  <c r="N24" i="10"/>
  <c r="L34" i="10"/>
  <c r="J44" i="10"/>
  <c r="E54" i="10"/>
  <c r="F64" i="10"/>
  <c r="G74" i="10"/>
  <c r="I81" i="10"/>
  <c r="H88" i="10"/>
  <c r="O94" i="10"/>
  <c r="E101" i="10"/>
  <c r="E108" i="10"/>
  <c r="K114" i="10"/>
  <c r="N120" i="10"/>
  <c r="N127" i="10"/>
  <c r="C132" i="10"/>
  <c r="D136" i="10"/>
  <c r="H140" i="10"/>
  <c r="F144" i="10"/>
  <c r="N146" i="10"/>
  <c r="F149" i="10"/>
  <c r="G151" i="10"/>
  <c r="H153" i="10"/>
  <c r="E155" i="10"/>
  <c r="M156" i="10"/>
  <c r="J158" i="10"/>
  <c r="N159" i="10"/>
  <c r="D161" i="10"/>
  <c r="G162" i="10"/>
  <c r="J163" i="10"/>
  <c r="M164" i="10"/>
  <c r="C166" i="10"/>
  <c r="I167" i="10"/>
  <c r="H168" i="10"/>
  <c r="L169" i="10"/>
  <c r="O170" i="10"/>
  <c r="E172" i="10"/>
  <c r="F173" i="10"/>
  <c r="K174" i="10"/>
  <c r="N175" i="10"/>
  <c r="D177" i="10"/>
  <c r="G178" i="10"/>
  <c r="J179" i="10"/>
  <c r="M180" i="10"/>
  <c r="C182" i="10"/>
  <c r="D183" i="10"/>
  <c r="G184" i="10"/>
  <c r="L185" i="10"/>
  <c r="O186" i="10"/>
  <c r="E188" i="10"/>
  <c r="E189" i="10"/>
  <c r="K190" i="10"/>
  <c r="N191" i="10"/>
  <c r="E193" i="10"/>
  <c r="E194" i="10"/>
  <c r="J195" i="10"/>
  <c r="M196" i="10"/>
  <c r="C198" i="10"/>
  <c r="F199" i="10"/>
  <c r="G200" i="10"/>
  <c r="L201" i="10"/>
  <c r="O202" i="10"/>
  <c r="E204" i="10"/>
  <c r="I205" i="10"/>
  <c r="K206" i="10"/>
  <c r="N207" i="10"/>
  <c r="E209" i="10"/>
  <c r="I210" i="10"/>
  <c r="J211" i="10"/>
  <c r="M212" i="10"/>
  <c r="C214" i="10"/>
  <c r="F215" i="10"/>
  <c r="I216" i="10"/>
  <c r="L217" i="10"/>
  <c r="O218" i="10"/>
  <c r="I220" i="10"/>
  <c r="I221" i="10"/>
  <c r="K222" i="10"/>
  <c r="N223" i="10"/>
  <c r="E225" i="10"/>
  <c r="G226" i="10"/>
  <c r="J227" i="10"/>
  <c r="M228" i="10"/>
  <c r="C230" i="10"/>
  <c r="G231" i="10"/>
  <c r="F232" i="10"/>
  <c r="L233" i="10"/>
  <c r="O234" i="10"/>
  <c r="H236" i="10"/>
  <c r="H237" i="10"/>
  <c r="K238" i="10"/>
  <c r="N239" i="10"/>
  <c r="G241" i="10"/>
  <c r="G242" i="10"/>
  <c r="J243" i="10"/>
  <c r="M244" i="10"/>
  <c r="C246" i="10"/>
  <c r="G247" i="10"/>
  <c r="G6" i="10"/>
  <c r="D16" i="10"/>
  <c r="C26" i="10"/>
  <c r="N35" i="10"/>
  <c r="L45" i="10"/>
  <c r="J55" i="10"/>
  <c r="I65" i="10"/>
  <c r="F75" i="10"/>
  <c r="I82" i="10"/>
  <c r="M88" i="10"/>
  <c r="D95" i="10"/>
  <c r="C102" i="10"/>
  <c r="H108" i="10"/>
  <c r="L114" i="10"/>
  <c r="L121" i="10"/>
  <c r="G128" i="10"/>
  <c r="J132" i="10"/>
  <c r="F136" i="10"/>
  <c r="G140" i="10"/>
  <c r="I144" i="10"/>
  <c r="D147" i="10"/>
  <c r="G149" i="10"/>
  <c r="J151" i="10"/>
  <c r="I153" i="10"/>
  <c r="G155" i="10"/>
  <c r="C157" i="10"/>
  <c r="K158" i="10"/>
  <c r="O159" i="10"/>
  <c r="E161" i="10"/>
  <c r="H162" i="10"/>
  <c r="K163" i="10"/>
  <c r="N164" i="10"/>
  <c r="I166" i="10"/>
  <c r="E167" i="10"/>
  <c r="J168" i="10"/>
  <c r="M169" i="10"/>
  <c r="C171" i="10"/>
  <c r="F172" i="10"/>
  <c r="H173" i="10"/>
  <c r="L174" i="10"/>
  <c r="O175" i="10"/>
  <c r="E177" i="10"/>
  <c r="I178" i="10"/>
  <c r="K179" i="10"/>
  <c r="N180" i="10"/>
  <c r="E182" i="10"/>
  <c r="G183" i="10"/>
  <c r="J184" i="10"/>
  <c r="M185" i="10"/>
  <c r="D187" i="10"/>
  <c r="F188" i="10"/>
  <c r="I189" i="10"/>
  <c r="L190" i="10"/>
  <c r="O191" i="10"/>
  <c r="G193" i="10"/>
  <c r="F194" i="10"/>
  <c r="K195" i="10"/>
  <c r="N196" i="10"/>
  <c r="H198" i="10"/>
  <c r="H199" i="10"/>
  <c r="J200" i="10"/>
  <c r="M201" i="10"/>
  <c r="C203" i="10"/>
  <c r="F204" i="10"/>
  <c r="F205" i="10"/>
  <c r="L206" i="10"/>
  <c r="O207" i="10"/>
  <c r="F209" i="10"/>
  <c r="F210" i="10"/>
  <c r="K211" i="10"/>
  <c r="N212" i="10"/>
  <c r="D214" i="10"/>
  <c r="H215" i="10"/>
  <c r="J216" i="10"/>
  <c r="M217" i="10"/>
  <c r="C219" i="10"/>
  <c r="I6" i="10"/>
  <c r="E16" i="10"/>
  <c r="F26" i="10"/>
  <c r="O35" i="10"/>
  <c r="M45" i="10"/>
  <c r="K55" i="10"/>
  <c r="G65" i="10"/>
  <c r="I75" i="10"/>
  <c r="K82" i="10"/>
  <c r="N88" i="10"/>
  <c r="N95" i="10"/>
  <c r="I102" i="10"/>
  <c r="J108" i="10"/>
  <c r="J115" i="10"/>
  <c r="C122" i="10"/>
  <c r="D128" i="10"/>
  <c r="M132" i="10"/>
  <c r="M136" i="10"/>
  <c r="J140" i="10"/>
  <c r="D144" i="10"/>
  <c r="G147" i="10"/>
  <c r="K149" i="10"/>
  <c r="K151" i="10"/>
  <c r="J153" i="10"/>
  <c r="H155" i="10"/>
  <c r="D157" i="10"/>
  <c r="L158" i="10"/>
  <c r="C160" i="10"/>
  <c r="F161" i="10"/>
  <c r="I162" i="10"/>
  <c r="L163" i="10"/>
  <c r="O164" i="10"/>
  <c r="D166" i="10"/>
  <c r="F167" i="10"/>
  <c r="K168" i="10"/>
  <c r="N169" i="10"/>
  <c r="G171" i="10"/>
  <c r="H172" i="10"/>
  <c r="J173" i="10"/>
  <c r="M174" i="10"/>
  <c r="C176" i="10"/>
  <c r="F177" i="10"/>
  <c r="H178" i="10"/>
  <c r="L179" i="10"/>
  <c r="O180" i="10"/>
  <c r="H182" i="10"/>
  <c r="I183" i="10"/>
  <c r="K184" i="10"/>
  <c r="N185" i="10"/>
  <c r="E187" i="10"/>
  <c r="H188" i="10"/>
  <c r="J189" i="10"/>
  <c r="M190" i="10"/>
  <c r="C192" i="10"/>
  <c r="H193" i="10"/>
  <c r="I194" i="10"/>
  <c r="L195" i="10"/>
  <c r="O196" i="10"/>
  <c r="D198" i="10"/>
  <c r="E199" i="10"/>
  <c r="K200" i="10"/>
  <c r="N201" i="10"/>
  <c r="F203" i="10"/>
  <c r="H204" i="10"/>
  <c r="J205" i="10"/>
  <c r="M206" i="10"/>
  <c r="C208" i="10"/>
  <c r="I209" i="10"/>
  <c r="H210" i="10"/>
  <c r="L211" i="10"/>
  <c r="O212" i="10"/>
  <c r="E214" i="10"/>
  <c r="E215" i="10"/>
  <c r="K216" i="10"/>
  <c r="N217" i="10"/>
  <c r="H219" i="10"/>
  <c r="G220" i="10"/>
  <c r="J221" i="10"/>
  <c r="M222" i="10"/>
  <c r="C224" i="10"/>
  <c r="H225" i="10"/>
  <c r="I226" i="10"/>
  <c r="L227" i="10"/>
  <c r="O228" i="10"/>
  <c r="D230" i="10"/>
  <c r="I231" i="10"/>
  <c r="K232" i="10"/>
  <c r="N233" i="10"/>
  <c r="F235" i="10"/>
  <c r="G236" i="10"/>
  <c r="J237" i="10"/>
  <c r="M238" i="10"/>
  <c r="C240" i="10"/>
  <c r="F241" i="10"/>
  <c r="F242" i="10"/>
  <c r="L243" i="10"/>
  <c r="O244" i="10"/>
  <c r="E246" i="10"/>
  <c r="D247" i="10"/>
  <c r="K248" i="10"/>
  <c r="N249" i="10"/>
  <c r="D251" i="10"/>
  <c r="G252" i="10"/>
  <c r="J253" i="10"/>
  <c r="M254" i="10"/>
  <c r="C256" i="10"/>
  <c r="E257" i="10"/>
  <c r="I258" i="10"/>
  <c r="L259" i="10"/>
  <c r="O260" i="10"/>
  <c r="E262" i="10"/>
  <c r="E263" i="10"/>
  <c r="K264" i="10"/>
  <c r="N265" i="10"/>
  <c r="H267" i="10"/>
  <c r="F268" i="10"/>
  <c r="J269" i="10"/>
  <c r="M270" i="10"/>
  <c r="C272" i="10"/>
  <c r="I273" i="10"/>
  <c r="E274" i="10"/>
  <c r="L275" i="10"/>
  <c r="M8" i="10"/>
  <c r="K18" i="10"/>
  <c r="G28" i="10"/>
  <c r="H38" i="10"/>
  <c r="I48" i="10"/>
  <c r="C58" i="10"/>
  <c r="N67" i="10"/>
  <c r="E77" i="10"/>
  <c r="N83" i="10"/>
  <c r="G90" i="10"/>
  <c r="D97" i="10"/>
  <c r="J103" i="10"/>
  <c r="M109" i="10"/>
  <c r="M116" i="10"/>
  <c r="G123" i="10"/>
  <c r="I129" i="10"/>
  <c r="G133" i="10"/>
  <c r="I137" i="10"/>
  <c r="H141" i="10"/>
  <c r="D145" i="10"/>
  <c r="N147" i="10"/>
  <c r="C150" i="10"/>
  <c r="N151" i="10"/>
  <c r="O153" i="10"/>
  <c r="J155" i="10"/>
  <c r="G157" i="10"/>
  <c r="C159" i="10"/>
  <c r="G160" i="10"/>
  <c r="H161" i="10"/>
  <c r="L162" i="10"/>
  <c r="O163" i="10"/>
  <c r="E165" i="10"/>
  <c r="F166" i="10"/>
  <c r="K167" i="10"/>
  <c r="N168" i="10"/>
  <c r="E170" i="10"/>
  <c r="D171" i="10"/>
  <c r="J172" i="10"/>
  <c r="M173" i="10"/>
  <c r="C175" i="10"/>
  <c r="F176" i="10"/>
  <c r="G177" i="10"/>
  <c r="L178" i="10"/>
  <c r="O179" i="10"/>
  <c r="H181" i="10"/>
  <c r="I182" i="10"/>
  <c r="K183" i="10"/>
  <c r="N184" i="10"/>
  <c r="D186" i="10"/>
  <c r="H187" i="10"/>
  <c r="J188" i="10"/>
  <c r="M189" i="10"/>
  <c r="C191" i="10"/>
  <c r="E192" i="10"/>
  <c r="F193" i="10"/>
  <c r="L194" i="10"/>
  <c r="O195" i="10"/>
  <c r="F197" i="10"/>
  <c r="I198" i="10"/>
  <c r="K199" i="10"/>
  <c r="N200" i="10"/>
  <c r="D202" i="10"/>
  <c r="E203" i="10"/>
  <c r="J204" i="10"/>
  <c r="M205" i="10"/>
  <c r="C207" i="10"/>
  <c r="E208" i="10"/>
  <c r="G209" i="10"/>
  <c r="L210" i="10"/>
  <c r="O211" i="10"/>
  <c r="F213" i="10"/>
  <c r="I214" i="10"/>
  <c r="K215" i="10"/>
  <c r="N216" i="10"/>
  <c r="D218" i="10"/>
  <c r="F219" i="10"/>
  <c r="J220" i="10"/>
  <c r="M221" i="10"/>
  <c r="C223" i="10"/>
  <c r="G224" i="10"/>
  <c r="I225" i="10"/>
  <c r="L226" i="10"/>
  <c r="O227" i="10"/>
  <c r="D229" i="10"/>
  <c r="I230" i="10"/>
  <c r="K231" i="10"/>
  <c r="N232" i="10"/>
  <c r="D234" i="10"/>
  <c r="G235" i="10"/>
  <c r="J236" i="10"/>
  <c r="M237" i="10"/>
  <c r="C239" i="10"/>
  <c r="E240" i="10"/>
  <c r="I241" i="10"/>
  <c r="L242" i="10"/>
  <c r="O243" i="10"/>
  <c r="F245" i="10"/>
  <c r="H246" i="10"/>
  <c r="K247" i="10"/>
  <c r="N248" i="10"/>
  <c r="I250" i="10"/>
  <c r="G251" i="10"/>
  <c r="J252" i="10"/>
  <c r="M253" i="10"/>
  <c r="C255" i="10"/>
  <c r="C10" i="10"/>
  <c r="N19" i="10"/>
  <c r="L29" i="10"/>
  <c r="J39" i="10"/>
  <c r="F49" i="10"/>
  <c r="F59" i="10"/>
  <c r="G69" i="10"/>
  <c r="M77" i="10"/>
  <c r="M84" i="10"/>
  <c r="G91" i="10"/>
  <c r="F97" i="10"/>
  <c r="E104" i="10"/>
  <c r="O110" i="10"/>
  <c r="H117" i="10"/>
  <c r="H124" i="10"/>
  <c r="E130" i="10"/>
  <c r="C134" i="10"/>
  <c r="C138" i="10"/>
  <c r="M141" i="10"/>
  <c r="H145" i="10"/>
  <c r="C148" i="10"/>
  <c r="E150" i="10"/>
  <c r="E152" i="10"/>
  <c r="D154" i="10"/>
  <c r="O155" i="10"/>
  <c r="L157" i="10"/>
  <c r="H159" i="10"/>
  <c r="E160" i="10"/>
  <c r="K161" i="10"/>
  <c r="N162" i="10"/>
  <c r="I164" i="10"/>
  <c r="G165" i="10"/>
  <c r="J166" i="10"/>
  <c r="M167" i="10"/>
  <c r="C169" i="10"/>
  <c r="H170" i="10"/>
  <c r="F171" i="10"/>
  <c r="L172" i="10"/>
  <c r="O173" i="10"/>
  <c r="D175" i="10"/>
  <c r="I176" i="10"/>
  <c r="K177" i="10"/>
  <c r="N178" i="10"/>
  <c r="E180" i="10"/>
  <c r="G181" i="10"/>
  <c r="J182" i="10"/>
  <c r="M183" i="10"/>
  <c r="C185" i="10"/>
  <c r="F186" i="10"/>
  <c r="C187" i="10"/>
  <c r="L188" i="10"/>
  <c r="O189" i="10"/>
  <c r="E191" i="10"/>
  <c r="I192" i="10"/>
  <c r="K193" i="10"/>
  <c r="N194" i="10"/>
  <c r="I196" i="10"/>
  <c r="H197" i="10"/>
  <c r="J198" i="10"/>
  <c r="M199" i="10"/>
  <c r="C201" i="10"/>
  <c r="E202" i="10"/>
  <c r="H203" i="10"/>
  <c r="L204" i="10"/>
  <c r="O205" i="10"/>
  <c r="D207" i="10"/>
  <c r="I208" i="10"/>
  <c r="K209" i="10"/>
  <c r="N210" i="10"/>
  <c r="D212" i="10"/>
  <c r="I213" i="10"/>
  <c r="J214" i="10"/>
  <c r="M215" i="10"/>
  <c r="C217" i="10"/>
  <c r="F218" i="10"/>
  <c r="G219" i="10"/>
  <c r="L220" i="10"/>
  <c r="O221" i="10"/>
  <c r="I223" i="10"/>
  <c r="F224" i="10"/>
  <c r="K225" i="10"/>
  <c r="N226" i="10"/>
  <c r="D27" i="10"/>
  <c r="J76" i="10"/>
  <c r="K110" i="10"/>
  <c r="K140" i="10"/>
  <c r="L153" i="10"/>
  <c r="J161" i="10"/>
  <c r="L168" i="10"/>
  <c r="O174" i="10"/>
  <c r="D181" i="10"/>
  <c r="I188" i="10"/>
  <c r="K194" i="10"/>
  <c r="O200" i="10"/>
  <c r="H208" i="10"/>
  <c r="G214" i="10"/>
  <c r="E220" i="10"/>
  <c r="F225" i="10"/>
  <c r="G230" i="10"/>
  <c r="O233" i="10"/>
  <c r="L237" i="10"/>
  <c r="J241" i="10"/>
  <c r="C245" i="10"/>
  <c r="G248" i="10"/>
  <c r="O250" i="10"/>
  <c r="G253" i="10"/>
  <c r="J255" i="10"/>
  <c r="H257" i="10"/>
  <c r="I259" i="10"/>
  <c r="H261" i="10"/>
  <c r="C263" i="10"/>
  <c r="M264" i="10"/>
  <c r="K266" i="10"/>
  <c r="E268" i="10"/>
  <c r="D270" i="10"/>
  <c r="O271" i="10"/>
  <c r="K273" i="10"/>
  <c r="E275" i="10"/>
  <c r="O276" i="10"/>
  <c r="G278" i="10"/>
  <c r="C280" i="10"/>
  <c r="G281" i="10"/>
  <c r="K282" i="10"/>
  <c r="N283" i="10"/>
  <c r="D285" i="10"/>
  <c r="G286" i="10"/>
  <c r="J287" i="10"/>
  <c r="M288" i="10"/>
  <c r="C290" i="10"/>
  <c r="E291" i="10"/>
  <c r="F292" i="10"/>
  <c r="L293" i="10"/>
  <c r="O294" i="10"/>
  <c r="D296" i="10"/>
  <c r="I297" i="10"/>
  <c r="K298" i="10"/>
  <c r="N299" i="10"/>
  <c r="G301" i="10"/>
  <c r="I302" i="10"/>
  <c r="J303" i="10"/>
  <c r="M304" i="10"/>
  <c r="C306" i="10"/>
  <c r="H307" i="10"/>
  <c r="I308" i="10"/>
  <c r="L309" i="10"/>
  <c r="O310" i="10"/>
  <c r="E312" i="10"/>
  <c r="F313" i="10"/>
  <c r="K314" i="10"/>
  <c r="N315" i="10"/>
  <c r="D317" i="10"/>
  <c r="G318" i="10"/>
  <c r="J319" i="10"/>
  <c r="M320" i="10"/>
  <c r="C322" i="10"/>
  <c r="D323" i="10"/>
  <c r="G324" i="10"/>
  <c r="L325" i="10"/>
  <c r="O326" i="10"/>
  <c r="D328" i="10"/>
  <c r="G329" i="10"/>
  <c r="K330" i="10"/>
  <c r="N331" i="10"/>
  <c r="D333" i="10"/>
  <c r="H334" i="10"/>
  <c r="J335" i="10"/>
  <c r="M336" i="10"/>
  <c r="D338" i="10"/>
  <c r="G339" i="10"/>
  <c r="I340" i="10"/>
  <c r="L341" i="10"/>
  <c r="O342" i="10"/>
  <c r="G344" i="10"/>
  <c r="I345" i="10"/>
  <c r="K346" i="10"/>
  <c r="N347" i="10"/>
  <c r="D349" i="10"/>
  <c r="F350" i="10"/>
  <c r="J351" i="10"/>
  <c r="M352" i="10"/>
  <c r="E27" i="10"/>
  <c r="L77" i="10"/>
  <c r="N115" i="10"/>
  <c r="I141" i="10"/>
  <c r="C154" i="10"/>
  <c r="J162" i="10"/>
  <c r="M168" i="10"/>
  <c r="H175" i="10"/>
  <c r="D182" i="10"/>
  <c r="G188" i="10"/>
  <c r="M194" i="10"/>
  <c r="O201" i="10"/>
  <c r="D208" i="10"/>
  <c r="H214" i="10"/>
  <c r="K220" i="10"/>
  <c r="J225" i="10"/>
  <c r="E230" i="10"/>
  <c r="C234" i="10"/>
  <c r="N237" i="10"/>
  <c r="K241" i="10"/>
  <c r="D245" i="10"/>
  <c r="H248" i="10"/>
  <c r="C251" i="10"/>
  <c r="E253" i="10"/>
  <c r="K255" i="10"/>
  <c r="F257" i="10"/>
  <c r="J259" i="10"/>
  <c r="D261" i="10"/>
  <c r="F263" i="10"/>
  <c r="N264" i="10"/>
  <c r="L266" i="10"/>
  <c r="H268" i="10"/>
  <c r="H270" i="10"/>
  <c r="D272" i="10"/>
  <c r="N273" i="10"/>
  <c r="I275" i="10"/>
  <c r="C277" i="10"/>
  <c r="F278" i="10"/>
  <c r="E280" i="10"/>
  <c r="H281" i="10"/>
  <c r="L282" i="10"/>
  <c r="O283" i="10"/>
  <c r="E285" i="10"/>
  <c r="I286" i="10"/>
  <c r="K287" i="10"/>
  <c r="N288" i="10"/>
  <c r="D290" i="10"/>
  <c r="G291" i="10"/>
  <c r="J292" i="10"/>
  <c r="M293" i="10"/>
  <c r="C295" i="10"/>
  <c r="E296" i="10"/>
  <c r="F297" i="10"/>
  <c r="L298" i="10"/>
  <c r="O299" i="10"/>
  <c r="I301" i="10"/>
  <c r="F302" i="10"/>
  <c r="K303" i="10"/>
  <c r="N304" i="10"/>
  <c r="G306" i="10"/>
  <c r="I307" i="10"/>
  <c r="J308" i="10"/>
  <c r="M309" i="10"/>
  <c r="C311" i="10"/>
  <c r="F312" i="10"/>
  <c r="H313" i="10"/>
  <c r="L314" i="10"/>
  <c r="O315" i="10"/>
  <c r="E317" i="10"/>
  <c r="I318" i="10"/>
  <c r="K319" i="10"/>
  <c r="N320" i="10"/>
  <c r="E322" i="10"/>
  <c r="E323" i="10"/>
  <c r="J324" i="10"/>
  <c r="M325" i="10"/>
  <c r="C327" i="10"/>
  <c r="H328" i="10"/>
  <c r="F329" i="10"/>
  <c r="L330" i="10"/>
  <c r="O331" i="10"/>
  <c r="H333" i="10"/>
  <c r="I334" i="10"/>
  <c r="K335" i="10"/>
  <c r="N336" i="10"/>
  <c r="E338" i="10"/>
  <c r="H339" i="10"/>
  <c r="J340" i="10"/>
  <c r="M341" i="10"/>
  <c r="C343" i="10"/>
  <c r="D344" i="10"/>
  <c r="G345" i="10"/>
  <c r="L346" i="10"/>
  <c r="O347" i="10"/>
  <c r="E349" i="10"/>
  <c r="I350" i="10"/>
  <c r="K351" i="10"/>
  <c r="N352" i="10"/>
  <c r="D354" i="10"/>
  <c r="H355" i="10"/>
  <c r="J356" i="10"/>
  <c r="M357" i="10"/>
  <c r="C359" i="10"/>
  <c r="I360" i="10"/>
  <c r="H361" i="10"/>
  <c r="L362" i="10"/>
  <c r="O363" i="10"/>
  <c r="G365" i="10"/>
  <c r="I366" i="10"/>
  <c r="K367" i="10"/>
  <c r="N368" i="10"/>
  <c r="F370" i="10"/>
  <c r="F371" i="10"/>
  <c r="J372" i="10"/>
  <c r="M373" i="10"/>
  <c r="C375" i="10"/>
  <c r="E376" i="10"/>
  <c r="I377" i="10"/>
  <c r="L378" i="10"/>
  <c r="O379" i="10"/>
  <c r="D381" i="10"/>
  <c r="I382" i="10"/>
  <c r="K383" i="10"/>
  <c r="N384" i="10"/>
  <c r="F386" i="10"/>
  <c r="F387" i="10"/>
  <c r="J388" i="10"/>
  <c r="J28" i="10"/>
  <c r="L82" i="10"/>
  <c r="O115" i="10"/>
  <c r="L141" i="10"/>
  <c r="F155" i="10"/>
  <c r="K162" i="10"/>
  <c r="O168" i="10"/>
  <c r="D176" i="10"/>
  <c r="G182" i="10"/>
  <c r="K188" i="10"/>
  <c r="M195" i="10"/>
  <c r="C202" i="10"/>
  <c r="G208" i="10"/>
  <c r="I215" i="10"/>
  <c r="F221" i="10"/>
  <c r="H226" i="10"/>
  <c r="F230" i="10"/>
  <c r="E234" i="10"/>
  <c r="O237" i="10"/>
  <c r="C242" i="10"/>
  <c r="G245" i="10"/>
  <c r="J248" i="10"/>
  <c r="F251" i="10"/>
  <c r="H253" i="10"/>
  <c r="L255" i="10"/>
  <c r="J257" i="10"/>
  <c r="K259" i="10"/>
  <c r="F261" i="10"/>
  <c r="D263" i="10"/>
  <c r="O264" i="10"/>
  <c r="M266" i="10"/>
  <c r="J268" i="10"/>
  <c r="E270" i="10"/>
  <c r="F272" i="10"/>
  <c r="O273" i="10"/>
  <c r="J275" i="10"/>
  <c r="E277" i="10"/>
  <c r="J278" i="10"/>
  <c r="I280" i="10"/>
  <c r="I281" i="10"/>
  <c r="M282" i="10"/>
  <c r="C284" i="10"/>
  <c r="F285" i="10"/>
  <c r="H286" i="10"/>
  <c r="L287" i="10"/>
  <c r="O288" i="10"/>
  <c r="E290" i="10"/>
  <c r="I291" i="10"/>
  <c r="K292" i="10"/>
  <c r="N293" i="10"/>
  <c r="E295" i="10"/>
  <c r="G296" i="10"/>
  <c r="J297" i="10"/>
  <c r="M298" i="10"/>
  <c r="C300" i="10"/>
  <c r="D301" i="10"/>
  <c r="H302" i="10"/>
  <c r="L303" i="10"/>
  <c r="O304" i="10"/>
  <c r="D306" i="10"/>
  <c r="D307" i="10"/>
  <c r="K308" i="10"/>
  <c r="N309" i="10"/>
  <c r="H311" i="10"/>
  <c r="G312" i="10"/>
  <c r="J313" i="10"/>
  <c r="M314" i="10"/>
  <c r="C316" i="10"/>
  <c r="F317" i="10"/>
  <c r="H318" i="10"/>
  <c r="L319" i="10"/>
  <c r="O320" i="10"/>
  <c r="F322" i="10"/>
  <c r="H323" i="10"/>
  <c r="K324" i="10"/>
  <c r="N325" i="10"/>
  <c r="I327" i="10"/>
  <c r="E328" i="10"/>
  <c r="J329" i="10"/>
  <c r="M330" i="10"/>
  <c r="C332" i="10"/>
  <c r="E333" i="10"/>
  <c r="F334" i="10"/>
  <c r="L335" i="10"/>
  <c r="O336" i="10"/>
  <c r="F338" i="10"/>
  <c r="F339" i="10"/>
  <c r="K340" i="10"/>
  <c r="N341" i="10"/>
  <c r="H343" i="10"/>
  <c r="H344" i="10"/>
  <c r="J345" i="10"/>
  <c r="M346" i="10"/>
  <c r="C348" i="10"/>
  <c r="G349" i="10"/>
  <c r="G350" i="10"/>
  <c r="L351" i="10"/>
  <c r="O352" i="10"/>
  <c r="F354" i="10"/>
  <c r="E355" i="10"/>
  <c r="K356" i="10"/>
  <c r="N357" i="10"/>
  <c r="G359" i="10"/>
  <c r="D360" i="10"/>
  <c r="J361" i="10"/>
  <c r="M362" i="10"/>
  <c r="C364" i="10"/>
  <c r="I365" i="10"/>
  <c r="F366" i="10"/>
  <c r="L367" i="10"/>
  <c r="O368" i="10"/>
  <c r="H370" i="10"/>
  <c r="I371" i="10"/>
  <c r="K372" i="10"/>
  <c r="N373" i="10"/>
  <c r="F375" i="10"/>
  <c r="F376" i="10"/>
  <c r="J377" i="10"/>
  <c r="I37" i="10"/>
  <c r="J83" i="10"/>
  <c r="F117" i="10"/>
  <c r="G144" i="10"/>
  <c r="I155" i="10"/>
  <c r="M162" i="10"/>
  <c r="O169" i="10"/>
  <c r="E176" i="10"/>
  <c r="F182" i="10"/>
  <c r="K189" i="10"/>
  <c r="N195" i="10"/>
  <c r="I202" i="10"/>
  <c r="D209" i="10"/>
  <c r="J215" i="10"/>
  <c r="K221" i="10"/>
  <c r="J226" i="10"/>
  <c r="H230" i="10"/>
  <c r="F234" i="10"/>
  <c r="L238" i="10"/>
  <c r="I242" i="10"/>
  <c r="H245" i="10"/>
  <c r="L248" i="10"/>
  <c r="E251" i="10"/>
  <c r="K253" i="10"/>
  <c r="N255" i="10"/>
  <c r="K257" i="10"/>
  <c r="M259" i="10"/>
  <c r="J261" i="10"/>
  <c r="G263" i="10"/>
  <c r="C265" i="10"/>
  <c r="O266" i="10"/>
  <c r="K268" i="10"/>
  <c r="I270" i="10"/>
  <c r="G272" i="10"/>
  <c r="C274" i="10"/>
  <c r="K275" i="10"/>
  <c r="G277" i="10"/>
  <c r="M278" i="10"/>
  <c r="D280" i="10"/>
  <c r="J281" i="10"/>
  <c r="N282" i="10"/>
  <c r="G284" i="10"/>
  <c r="H285" i="10"/>
  <c r="J286" i="10"/>
  <c r="M287" i="10"/>
  <c r="C289" i="10"/>
  <c r="G290" i="10"/>
  <c r="F291" i="10"/>
  <c r="L292" i="10"/>
  <c r="O293" i="10"/>
  <c r="H295" i="10"/>
  <c r="I296" i="10"/>
  <c r="K297" i="10"/>
  <c r="N298" i="10"/>
  <c r="H300" i="10"/>
  <c r="H301" i="10"/>
  <c r="J302" i="10"/>
  <c r="M303" i="10"/>
  <c r="C305" i="10"/>
  <c r="F306" i="10"/>
  <c r="G307" i="10"/>
  <c r="L308" i="10"/>
  <c r="O309" i="10"/>
  <c r="D311" i="10"/>
  <c r="H312" i="10"/>
  <c r="K313" i="10"/>
  <c r="N314" i="10"/>
  <c r="I316" i="10"/>
  <c r="G317" i="10"/>
  <c r="J318" i="10"/>
  <c r="M319" i="10"/>
  <c r="C321" i="10"/>
  <c r="I322" i="10"/>
  <c r="F323" i="10"/>
  <c r="L324" i="10"/>
  <c r="O325" i="10"/>
  <c r="D327" i="10"/>
  <c r="G328" i="10"/>
  <c r="K329" i="10"/>
  <c r="N330" i="10"/>
  <c r="D332" i="10"/>
  <c r="G333" i="10"/>
  <c r="J334" i="10"/>
  <c r="M335" i="10"/>
  <c r="C337" i="10"/>
  <c r="G338" i="10"/>
  <c r="I339" i="10"/>
  <c r="L340" i="10"/>
  <c r="O341" i="10"/>
  <c r="D343" i="10"/>
  <c r="E344" i="10"/>
  <c r="K345" i="10"/>
  <c r="N346" i="10"/>
  <c r="E348" i="10"/>
  <c r="H349" i="10"/>
  <c r="J350" i="10"/>
  <c r="M351" i="10"/>
  <c r="C353" i="10"/>
  <c r="G354" i="10"/>
  <c r="I355" i="10"/>
  <c r="L356" i="10"/>
  <c r="O357" i="10"/>
  <c r="D37" i="10"/>
  <c r="O83" i="10"/>
  <c r="D122" i="10"/>
  <c r="N144" i="10"/>
  <c r="M155" i="10"/>
  <c r="M163" i="10"/>
  <c r="D170" i="10"/>
  <c r="H176" i="10"/>
  <c r="F183" i="10"/>
  <c r="L189" i="10"/>
  <c r="C196" i="10"/>
  <c r="G203" i="10"/>
  <c r="H209" i="10"/>
  <c r="L215" i="10"/>
  <c r="L221" i="10"/>
  <c r="K226" i="10"/>
  <c r="J230" i="10"/>
  <c r="C235" i="10"/>
  <c r="N238" i="10"/>
  <c r="J242" i="10"/>
  <c r="L245" i="10"/>
  <c r="M248" i="10"/>
  <c r="I251" i="10"/>
  <c r="L253" i="10"/>
  <c r="O255" i="10"/>
  <c r="C258" i="10"/>
  <c r="N259" i="10"/>
  <c r="L261" i="10"/>
  <c r="H263" i="10"/>
  <c r="F265" i="10"/>
  <c r="C267" i="10"/>
  <c r="L268" i="10"/>
  <c r="K270" i="10"/>
  <c r="I272" i="10"/>
  <c r="F274" i="10"/>
  <c r="M275" i="10"/>
  <c r="I277" i="10"/>
  <c r="N278" i="10"/>
  <c r="F280" i="10"/>
  <c r="K281" i="10"/>
  <c r="O282" i="10"/>
  <c r="I284" i="10"/>
  <c r="I285" i="10"/>
  <c r="K286" i="10"/>
  <c r="N287" i="10"/>
  <c r="G289" i="10"/>
  <c r="I290" i="10"/>
  <c r="J291" i="10"/>
  <c r="M292" i="10"/>
  <c r="C294" i="10"/>
  <c r="D295" i="10"/>
  <c r="F296" i="10"/>
  <c r="L297" i="10"/>
  <c r="O298" i="10"/>
  <c r="D300" i="10"/>
  <c r="E301" i="10"/>
  <c r="K302" i="10"/>
  <c r="N303" i="10"/>
  <c r="D305" i="10"/>
  <c r="H306" i="10"/>
  <c r="J307" i="10"/>
  <c r="M308" i="10"/>
  <c r="I38" i="10"/>
  <c r="L89" i="10"/>
  <c r="O122" i="10"/>
  <c r="E145" i="10"/>
  <c r="E157" i="10"/>
  <c r="N163" i="10"/>
  <c r="G170" i="10"/>
  <c r="H177" i="10"/>
  <c r="J183" i="10"/>
  <c r="N189" i="10"/>
  <c r="C197" i="10"/>
  <c r="D203" i="10"/>
  <c r="J209" i="10"/>
  <c r="L216" i="10"/>
  <c r="N221" i="10"/>
  <c r="M226" i="10"/>
  <c r="D231" i="10"/>
  <c r="H235" i="10"/>
  <c r="O238" i="10"/>
  <c r="K242" i="10"/>
  <c r="D246" i="10"/>
  <c r="O248" i="10"/>
  <c r="H251" i="10"/>
  <c r="N253" i="10"/>
  <c r="H256" i="10"/>
  <c r="D258" i="10"/>
  <c r="O259" i="10"/>
  <c r="M261" i="10"/>
  <c r="J263" i="10"/>
  <c r="I265" i="10"/>
  <c r="D267" i="10"/>
  <c r="O268" i="10"/>
  <c r="L270" i="10"/>
  <c r="E272" i="10"/>
  <c r="G274" i="10"/>
  <c r="N275" i="10"/>
  <c r="D277" i="10"/>
  <c r="O278" i="10"/>
  <c r="H280" i="10"/>
  <c r="L281" i="10"/>
  <c r="C283" i="10"/>
  <c r="D284" i="10"/>
  <c r="G285" i="10"/>
  <c r="L286" i="10"/>
  <c r="O287" i="10"/>
  <c r="D289" i="10"/>
  <c r="F290" i="10"/>
  <c r="K291" i="10"/>
  <c r="N292" i="10"/>
  <c r="H294" i="10"/>
  <c r="F295" i="10"/>
  <c r="J296" i="10"/>
  <c r="M297" i="10"/>
  <c r="C299" i="10"/>
  <c r="F300" i="10"/>
  <c r="F301" i="10"/>
  <c r="L302" i="10"/>
  <c r="O303" i="10"/>
  <c r="F305" i="10"/>
  <c r="E306" i="10"/>
  <c r="K307" i="10"/>
  <c r="N308" i="10"/>
  <c r="H310" i="10"/>
  <c r="G311" i="10"/>
  <c r="J312" i="10"/>
  <c r="M313" i="10"/>
  <c r="C315" i="10"/>
  <c r="E316" i="10"/>
  <c r="H317" i="10"/>
  <c r="L318" i="10"/>
  <c r="O319" i="10"/>
  <c r="D321" i="10"/>
  <c r="H322" i="10"/>
  <c r="K323" i="10"/>
  <c r="N324" i="10"/>
  <c r="H326" i="10"/>
  <c r="F327" i="10"/>
  <c r="J328" i="10"/>
  <c r="M329" i="10"/>
  <c r="C331" i="10"/>
  <c r="F332" i="10"/>
  <c r="F333" i="10"/>
  <c r="L334" i="10"/>
  <c r="O335" i="10"/>
  <c r="E337" i="10"/>
  <c r="C338" i="10"/>
  <c r="K339" i="10"/>
  <c r="N340" i="10"/>
  <c r="G342" i="10"/>
  <c r="G343" i="10"/>
  <c r="J344" i="10"/>
  <c r="M345" i="10"/>
  <c r="C347" i="10"/>
  <c r="I348" i="10"/>
  <c r="F349" i="10"/>
  <c r="L350" i="10"/>
  <c r="O46" i="10"/>
  <c r="C90" i="10"/>
  <c r="D123" i="10"/>
  <c r="F147" i="10"/>
  <c r="F157" i="10"/>
  <c r="C164" i="10"/>
  <c r="H171" i="10"/>
  <c r="I177" i="10"/>
  <c r="L183" i="10"/>
  <c r="N190" i="10"/>
  <c r="D197" i="10"/>
  <c r="I203" i="10"/>
  <c r="J210" i="10"/>
  <c r="M216" i="10"/>
  <c r="L222" i="10"/>
  <c r="K227" i="10"/>
  <c r="H231" i="10"/>
  <c r="D235" i="10"/>
  <c r="D239" i="10"/>
  <c r="M242" i="10"/>
  <c r="F246" i="10"/>
  <c r="C249" i="10"/>
  <c r="N251" i="10"/>
  <c r="O253" i="10"/>
  <c r="D256" i="10"/>
  <c r="E258" i="10"/>
  <c r="C260" i="10"/>
  <c r="N261" i="10"/>
  <c r="K263" i="10"/>
  <c r="G265" i="10"/>
  <c r="E267" i="10"/>
  <c r="H269" i="10"/>
  <c r="N270" i="10"/>
  <c r="K272" i="10"/>
  <c r="I274" i="10"/>
  <c r="O275" i="10"/>
  <c r="J277" i="10"/>
  <c r="C279" i="10"/>
  <c r="G280" i="10"/>
  <c r="M281" i="10"/>
  <c r="D283" i="10"/>
  <c r="F284" i="10"/>
  <c r="J285" i="10"/>
  <c r="M286" i="10"/>
  <c r="C288" i="10"/>
  <c r="F289" i="10"/>
  <c r="H290" i="10"/>
  <c r="L291" i="10"/>
  <c r="O292" i="10"/>
  <c r="D294" i="10"/>
  <c r="I295" i="10"/>
  <c r="K296" i="10"/>
  <c r="N297" i="10"/>
  <c r="D299" i="10"/>
  <c r="I300" i="10"/>
  <c r="J301" i="10"/>
  <c r="M302" i="10"/>
  <c r="C304" i="10"/>
  <c r="G305" i="10"/>
  <c r="I306" i="10"/>
  <c r="L307" i="10"/>
  <c r="O308" i="10"/>
  <c r="D310" i="10"/>
  <c r="I311" i="10"/>
  <c r="K312" i="10"/>
  <c r="N313" i="10"/>
  <c r="I315" i="10"/>
  <c r="G316" i="10"/>
  <c r="J317" i="10"/>
  <c r="M318" i="10"/>
  <c r="C320" i="10"/>
  <c r="E321" i="10"/>
  <c r="G322" i="10"/>
  <c r="L323" i="10"/>
  <c r="O324" i="10"/>
  <c r="D326" i="10"/>
  <c r="G327" i="10"/>
  <c r="K328" i="10"/>
  <c r="N329" i="10"/>
  <c r="D331" i="10"/>
  <c r="G332" i="10"/>
  <c r="J333" i="10"/>
  <c r="M334" i="10"/>
  <c r="C336" i="10"/>
  <c r="G337" i="10"/>
  <c r="I338" i="10"/>
  <c r="L339" i="10"/>
  <c r="O340" i="10"/>
  <c r="D342" i="10"/>
  <c r="I343" i="10"/>
  <c r="K344" i="10"/>
  <c r="N345" i="10"/>
  <c r="G347" i="10"/>
  <c r="D348" i="10"/>
  <c r="J349" i="10"/>
  <c r="M350" i="10"/>
  <c r="C352" i="10"/>
  <c r="D353" i="10"/>
  <c r="E354" i="10"/>
  <c r="L355" i="10"/>
  <c r="O356" i="10"/>
  <c r="I358" i="10"/>
  <c r="E359" i="10"/>
  <c r="K360" i="10"/>
  <c r="N361" i="10"/>
  <c r="D363" i="10"/>
  <c r="I364" i="10"/>
  <c r="J365" i="10"/>
  <c r="M366" i="10"/>
  <c r="C47" i="10"/>
  <c r="O90" i="10"/>
  <c r="D129" i="10"/>
  <c r="J147" i="10"/>
  <c r="K157" i="10"/>
  <c r="C165" i="10"/>
  <c r="I171" i="10"/>
  <c r="J177" i="10"/>
  <c r="L184" i="10"/>
  <c r="O190" i="10"/>
  <c r="G197" i="10"/>
  <c r="I204" i="10"/>
  <c r="K210" i="10"/>
  <c r="O216" i="10"/>
  <c r="N222" i="10"/>
  <c r="M227" i="10"/>
  <c r="J231" i="10"/>
  <c r="E235" i="10"/>
  <c r="E239" i="10"/>
  <c r="N242" i="10"/>
  <c r="G246" i="10"/>
  <c r="G249" i="10"/>
  <c r="C252" i="10"/>
  <c r="I254" i="10"/>
  <c r="E256" i="10"/>
  <c r="H258" i="10"/>
  <c r="D260" i="10"/>
  <c r="C262" i="10"/>
  <c r="L263" i="10"/>
  <c r="J265" i="10"/>
  <c r="F267" i="10"/>
  <c r="D269" i="10"/>
  <c r="O270" i="10"/>
  <c r="M272" i="10"/>
  <c r="D274" i="10"/>
  <c r="C276" i="10"/>
  <c r="K277" i="10"/>
  <c r="F279" i="10"/>
  <c r="J280" i="10"/>
  <c r="N281" i="10"/>
  <c r="F283" i="10"/>
  <c r="H284" i="10"/>
  <c r="K285" i="10"/>
  <c r="N286" i="10"/>
  <c r="D288" i="10"/>
  <c r="H289" i="10"/>
  <c r="J290" i="10"/>
  <c r="M291" i="10"/>
  <c r="C293" i="10"/>
  <c r="E294" i="10"/>
  <c r="G295" i="10"/>
  <c r="L296" i="10"/>
  <c r="O297" i="10"/>
  <c r="E299" i="10"/>
  <c r="E300" i="10"/>
  <c r="K301" i="10"/>
  <c r="N302" i="10"/>
  <c r="G304" i="10"/>
  <c r="H305" i="10"/>
  <c r="J306" i="10"/>
  <c r="M307" i="10"/>
  <c r="C309" i="10"/>
  <c r="F310" i="10"/>
  <c r="F311" i="10"/>
  <c r="L312" i="10"/>
  <c r="O313" i="10"/>
  <c r="D315" i="10"/>
  <c r="H316" i="10"/>
  <c r="K317" i="10"/>
  <c r="N318" i="10"/>
  <c r="D320" i="10"/>
  <c r="H321" i="10"/>
  <c r="J322" i="10"/>
  <c r="M323" i="10"/>
  <c r="C325" i="10"/>
  <c r="E326" i="10"/>
  <c r="H327" i="10"/>
  <c r="L328" i="10"/>
  <c r="O329" i="10"/>
  <c r="E331" i="10"/>
  <c r="H332" i="10"/>
  <c r="K333" i="10"/>
  <c r="N334" i="10"/>
  <c r="D336" i="10"/>
  <c r="H337" i="10"/>
  <c r="J338" i="10"/>
  <c r="M339" i="10"/>
  <c r="C341" i="10"/>
  <c r="E342" i="10"/>
  <c r="F343" i="10"/>
  <c r="L344" i="10"/>
  <c r="O345" i="10"/>
  <c r="D347" i="10"/>
  <c r="H348" i="10"/>
  <c r="K349" i="10"/>
  <c r="N350" i="10"/>
  <c r="D48" i="10"/>
  <c r="E96" i="10"/>
  <c r="F129" i="10"/>
  <c r="O147" i="10"/>
  <c r="N158" i="10"/>
  <c r="D165" i="10"/>
  <c r="E171" i="10"/>
  <c r="J178" i="10"/>
  <c r="M184" i="10"/>
  <c r="D191" i="10"/>
  <c r="E198" i="10"/>
  <c r="G204" i="10"/>
  <c r="M210" i="10"/>
  <c r="O217" i="10"/>
  <c r="O222" i="10"/>
  <c r="N227" i="10"/>
  <c r="L231" i="10"/>
  <c r="I235" i="10"/>
  <c r="O239" i="10"/>
  <c r="H243" i="10"/>
  <c r="I246" i="10"/>
  <c r="L249" i="10"/>
  <c r="F252" i="10"/>
  <c r="E254" i="10"/>
  <c r="G256" i="10"/>
  <c r="G258" i="10"/>
  <c r="I260" i="10"/>
  <c r="D262" i="10"/>
  <c r="M263" i="10"/>
  <c r="L265" i="10"/>
  <c r="I267" i="10"/>
  <c r="E269" i="10"/>
  <c r="C271" i="10"/>
  <c r="N272" i="10"/>
  <c r="J274" i="10"/>
  <c r="D276" i="10"/>
  <c r="L277" i="10"/>
  <c r="H279" i="10"/>
  <c r="K280" i="10"/>
  <c r="O281" i="10"/>
  <c r="G283" i="10"/>
  <c r="E284" i="10"/>
  <c r="L285" i="10"/>
  <c r="O286" i="10"/>
  <c r="G288" i="10"/>
  <c r="I289" i="10"/>
  <c r="K290" i="10"/>
  <c r="N291" i="10"/>
  <c r="I293" i="10"/>
  <c r="G294" i="10"/>
  <c r="J295" i="10"/>
  <c r="M296" i="10"/>
  <c r="C298" i="10"/>
  <c r="F299" i="10"/>
  <c r="G300" i="10"/>
  <c r="L301" i="10"/>
  <c r="O302" i="10"/>
  <c r="D304" i="10"/>
  <c r="E305" i="10"/>
  <c r="K306" i="10"/>
  <c r="N307" i="10"/>
  <c r="D309" i="10"/>
  <c r="I310" i="10"/>
  <c r="J311" i="10"/>
  <c r="M312" i="10"/>
  <c r="C314" i="10"/>
  <c r="E315" i="10"/>
  <c r="F316" i="10"/>
  <c r="L317" i="10"/>
  <c r="O318" i="10"/>
  <c r="E320" i="10"/>
  <c r="F321" i="10"/>
  <c r="K322" i="10"/>
  <c r="N323" i="10"/>
  <c r="G325" i="10"/>
  <c r="G326" i="10"/>
  <c r="J327" i="10"/>
  <c r="M328" i="10"/>
  <c r="C330" i="10"/>
  <c r="F331" i="10"/>
  <c r="I332" i="10"/>
  <c r="L333" i="10"/>
  <c r="O334" i="10"/>
  <c r="E336" i="10"/>
  <c r="I337" i="10"/>
  <c r="K338" i="10"/>
  <c r="N339" i="10"/>
  <c r="I341" i="10"/>
  <c r="H342" i="10"/>
  <c r="J343" i="10"/>
  <c r="M344" i="10"/>
  <c r="C346" i="10"/>
  <c r="F347" i="10"/>
  <c r="G348" i="10"/>
  <c r="L349" i="10"/>
  <c r="O350" i="10"/>
  <c r="H352" i="10"/>
  <c r="H353" i="10"/>
  <c r="K354" i="10"/>
  <c r="N355" i="10"/>
  <c r="E357" i="10"/>
  <c r="F358" i="10"/>
  <c r="J359" i="10"/>
  <c r="M360" i="10"/>
  <c r="C362" i="10"/>
  <c r="F363" i="10"/>
  <c r="G364" i="10"/>
  <c r="L365" i="10"/>
  <c r="O366" i="10"/>
  <c r="H368" i="10"/>
  <c r="I369" i="10"/>
  <c r="K370" i="10"/>
  <c r="N371" i="10"/>
  <c r="E373" i="10"/>
  <c r="F374" i="10"/>
  <c r="J375" i="10"/>
  <c r="M376" i="10"/>
  <c r="C378" i="10"/>
  <c r="M56" i="10"/>
  <c r="F96" i="10"/>
  <c r="J129" i="10"/>
  <c r="M149" i="10"/>
  <c r="O158" i="10"/>
  <c r="F165" i="10"/>
  <c r="I172" i="10"/>
  <c r="K178" i="10"/>
  <c r="O184" i="10"/>
  <c r="H192" i="10"/>
  <c r="F198" i="10"/>
  <c r="K204" i="10"/>
  <c r="M211" i="10"/>
  <c r="C218" i="10"/>
  <c r="G223" i="10"/>
  <c r="C228" i="10"/>
  <c r="M231" i="10"/>
  <c r="D236" i="10"/>
  <c r="H240" i="10"/>
  <c r="K243" i="10"/>
  <c r="J246" i="10"/>
  <c r="M249" i="10"/>
  <c r="E252" i="10"/>
  <c r="G254" i="10"/>
  <c r="I256" i="10"/>
  <c r="J258" i="10"/>
  <c r="H260" i="10"/>
  <c r="G262" i="10"/>
  <c r="C264" i="10"/>
  <c r="M265" i="10"/>
  <c r="G267" i="10"/>
  <c r="I269" i="10"/>
  <c r="F271" i="10"/>
  <c r="O272" i="10"/>
  <c r="K274" i="10"/>
  <c r="I276" i="10"/>
  <c r="M277" i="10"/>
  <c r="I279" i="10"/>
  <c r="L280" i="10"/>
  <c r="C282" i="10"/>
  <c r="I283" i="10"/>
  <c r="J284" i="10"/>
  <c r="M285" i="10"/>
  <c r="C287" i="10"/>
  <c r="I288" i="10"/>
  <c r="E289" i="10"/>
  <c r="L290" i="10"/>
  <c r="O291" i="10"/>
  <c r="D293" i="10"/>
  <c r="I294" i="10"/>
  <c r="K295" i="10"/>
  <c r="N296" i="10"/>
  <c r="H298" i="10"/>
  <c r="G299" i="10"/>
  <c r="J300" i="10"/>
  <c r="M301" i="10"/>
  <c r="C303" i="10"/>
  <c r="H304" i="10"/>
  <c r="I305" i="10"/>
  <c r="L306" i="10"/>
  <c r="O307" i="10"/>
  <c r="F309" i="10"/>
  <c r="E310" i="10"/>
  <c r="K311" i="10"/>
  <c r="N312" i="10"/>
  <c r="H314" i="10"/>
  <c r="G315" i="10"/>
  <c r="J316" i="10"/>
  <c r="M317" i="10"/>
  <c r="C319" i="10"/>
  <c r="F320" i="10"/>
  <c r="I321" i="10"/>
  <c r="L322" i="10"/>
  <c r="O323" i="10"/>
  <c r="D325" i="10"/>
  <c r="I326" i="10"/>
  <c r="K327" i="10"/>
  <c r="N328" i="10"/>
  <c r="D330" i="10"/>
  <c r="I331" i="10"/>
  <c r="J332" i="10"/>
  <c r="M333" i="10"/>
  <c r="C335" i="10"/>
  <c r="G336" i="10"/>
  <c r="F337" i="10"/>
  <c r="L338" i="10"/>
  <c r="O339" i="10"/>
  <c r="D341" i="10"/>
  <c r="F342" i="10"/>
  <c r="K343" i="10"/>
  <c r="N344" i="10"/>
  <c r="D346" i="10"/>
  <c r="E347" i="10"/>
  <c r="J348" i="10"/>
  <c r="M349" i="10"/>
  <c r="C351" i="10"/>
  <c r="I352" i="10"/>
  <c r="G353" i="10"/>
  <c r="L354" i="10"/>
  <c r="O355" i="10"/>
  <c r="F357" i="10"/>
  <c r="H358" i="10"/>
  <c r="K359" i="10"/>
  <c r="N360" i="10"/>
  <c r="E362" i="10"/>
  <c r="G363" i="10"/>
  <c r="J364" i="10"/>
  <c r="M365" i="10"/>
  <c r="C367" i="10"/>
  <c r="D368" i="10"/>
  <c r="G369" i="10"/>
  <c r="L370" i="10"/>
  <c r="O371" i="10"/>
  <c r="J7" i="10"/>
  <c r="N56" i="10"/>
  <c r="I97" i="10"/>
  <c r="D133" i="10"/>
  <c r="O149" i="10"/>
  <c r="F159" i="10"/>
  <c r="H166" i="10"/>
  <c r="G172" i="10"/>
  <c r="M178" i="10"/>
  <c r="O185" i="10"/>
  <c r="D192" i="10"/>
  <c r="G198" i="10"/>
  <c r="K205" i="10"/>
  <c r="N211" i="10"/>
  <c r="E218" i="10"/>
  <c r="O223" i="10"/>
  <c r="I228" i="10"/>
  <c r="J232" i="10"/>
  <c r="E236" i="10"/>
  <c r="D240" i="10"/>
  <c r="M243" i="10"/>
  <c r="O246" i="10"/>
  <c r="O249" i="10"/>
  <c r="I252" i="10"/>
  <c r="K254" i="10"/>
  <c r="M256" i="10"/>
  <c r="K258" i="10"/>
  <c r="J260" i="10"/>
  <c r="H262" i="10"/>
  <c r="I264" i="10"/>
  <c r="O265" i="10"/>
  <c r="L267" i="10"/>
  <c r="F269" i="10"/>
  <c r="G271" i="10"/>
  <c r="H273" i="10"/>
  <c r="L274" i="10"/>
  <c r="G276" i="10"/>
  <c r="N277" i="10"/>
  <c r="D279" i="10"/>
  <c r="M280" i="10"/>
  <c r="F282" i="10"/>
  <c r="E283" i="10"/>
  <c r="K284" i="10"/>
  <c r="N285" i="10"/>
  <c r="D287" i="10"/>
  <c r="E288" i="10"/>
  <c r="J289" i="10"/>
  <c r="M290" i="10"/>
  <c r="C292" i="10"/>
  <c r="E293" i="10"/>
  <c r="F294" i="10"/>
  <c r="L295" i="10"/>
  <c r="O296" i="10"/>
  <c r="D298" i="10"/>
  <c r="H299" i="10"/>
  <c r="K300" i="10"/>
  <c r="N301" i="10"/>
  <c r="G303" i="10"/>
  <c r="E304" i="10"/>
  <c r="J305" i="10"/>
  <c r="M306" i="10"/>
  <c r="C308" i="10"/>
  <c r="G309" i="10"/>
  <c r="G310" i="10"/>
  <c r="L311" i="10"/>
  <c r="O312" i="10"/>
  <c r="D314" i="10"/>
  <c r="H315" i="10"/>
  <c r="K316" i="10"/>
  <c r="N317" i="10"/>
  <c r="D319" i="10"/>
  <c r="H320" i="10"/>
  <c r="J321" i="10"/>
  <c r="M322" i="10"/>
  <c r="C324" i="10"/>
  <c r="F325" i="10"/>
  <c r="F326" i="10"/>
  <c r="L327" i="10"/>
  <c r="O328" i="10"/>
  <c r="E330" i="10"/>
  <c r="G331" i="10"/>
  <c r="K332" i="10"/>
  <c r="N333" i="10"/>
  <c r="D335" i="10"/>
  <c r="H336" i="10"/>
  <c r="J337" i="10"/>
  <c r="M338" i="10"/>
  <c r="C340" i="10"/>
  <c r="E341" i="10"/>
  <c r="I342" i="10"/>
  <c r="L343" i="10"/>
  <c r="O344" i="10"/>
  <c r="E346" i="10"/>
  <c r="I347" i="10"/>
  <c r="K348" i="10"/>
  <c r="N349" i="10"/>
  <c r="E351" i="10"/>
  <c r="D352" i="10"/>
  <c r="K7" i="10"/>
  <c r="F58" i="10"/>
  <c r="F102" i="10"/>
  <c r="F133" i="10"/>
  <c r="D150" i="10"/>
  <c r="D160" i="10"/>
  <c r="E166" i="10"/>
  <c r="K172" i="10"/>
  <c r="M179" i="10"/>
  <c r="C186" i="10"/>
  <c r="G192" i="10"/>
  <c r="I199" i="10"/>
  <c r="L205" i="10"/>
  <c r="C212" i="10"/>
  <c r="I219" i="10"/>
  <c r="H224" i="10"/>
  <c r="N228" i="10"/>
  <c r="L232" i="10"/>
  <c r="I236" i="10"/>
  <c r="G240" i="10"/>
  <c r="N243" i="10"/>
  <c r="I247" i="10"/>
  <c r="C250" i="10"/>
  <c r="H252" i="10"/>
  <c r="L254" i="10"/>
  <c r="N256" i="10"/>
  <c r="L258" i="10"/>
  <c r="K260" i="10"/>
  <c r="F262" i="10"/>
  <c r="D264" i="10"/>
  <c r="C266" i="10"/>
  <c r="N267" i="10"/>
  <c r="K269" i="10"/>
  <c r="E271" i="10"/>
  <c r="D273" i="10"/>
  <c r="M274" i="10"/>
  <c r="H276" i="10"/>
  <c r="C278" i="10"/>
  <c r="E279" i="10"/>
  <c r="N280" i="10"/>
  <c r="D282" i="10"/>
  <c r="H283" i="10"/>
  <c r="L284" i="10"/>
  <c r="O285" i="10"/>
  <c r="E287" i="10"/>
  <c r="F288" i="10"/>
  <c r="K289" i="10"/>
  <c r="N290" i="10"/>
  <c r="I292" i="10"/>
  <c r="F293" i="10"/>
  <c r="J294" i="10"/>
  <c r="M295" i="10"/>
  <c r="C297" i="10"/>
  <c r="E298" i="10"/>
  <c r="I299" i="10"/>
  <c r="L300" i="10"/>
  <c r="O301" i="10"/>
  <c r="D303" i="10"/>
  <c r="I304" i="10"/>
  <c r="K305" i="10"/>
  <c r="I17" i="10"/>
  <c r="L66" i="10"/>
  <c r="K103" i="10"/>
  <c r="N136" i="10"/>
  <c r="M151" i="10"/>
  <c r="I160" i="10"/>
  <c r="G167" i="10"/>
  <c r="L173" i="10"/>
  <c r="C180" i="10"/>
  <c r="F187" i="10"/>
  <c r="D193" i="10"/>
  <c r="L199" i="10"/>
  <c r="N206" i="10"/>
  <c r="D213" i="10"/>
  <c r="E219" i="10"/>
  <c r="E224" i="10"/>
  <c r="H229" i="10"/>
  <c r="O232" i="10"/>
  <c r="L236" i="10"/>
  <c r="D241" i="10"/>
  <c r="G244" i="10"/>
  <c r="J247" i="10"/>
  <c r="F250" i="10"/>
  <c r="L252" i="10"/>
  <c r="O254" i="10"/>
  <c r="I257" i="10"/>
  <c r="N258" i="10"/>
  <c r="N260" i="10"/>
  <c r="J262" i="10"/>
  <c r="G264" i="10"/>
  <c r="F266" i="10"/>
  <c r="C268" i="10"/>
  <c r="M269" i="10"/>
  <c r="K271" i="10"/>
  <c r="F273" i="10"/>
  <c r="G275" i="10"/>
  <c r="K276" i="10"/>
  <c r="D278" i="10"/>
  <c r="K279" i="10"/>
  <c r="C281" i="10"/>
  <c r="G282" i="10"/>
  <c r="K283" i="10"/>
  <c r="N284" i="10"/>
  <c r="D286" i="10"/>
  <c r="G287" i="10"/>
  <c r="J288" i="10"/>
  <c r="M289" i="10"/>
  <c r="C291" i="10"/>
  <c r="E292" i="10"/>
  <c r="G293" i="10"/>
  <c r="L294" i="10"/>
  <c r="O295" i="10"/>
  <c r="D297" i="10"/>
  <c r="I298" i="10"/>
  <c r="K299" i="10"/>
  <c r="N300" i="10"/>
  <c r="D302" i="10"/>
  <c r="E303" i="10"/>
  <c r="J304" i="10"/>
  <c r="M305" i="10"/>
  <c r="C307" i="10"/>
  <c r="D308" i="10"/>
  <c r="I309" i="10"/>
  <c r="L310" i="10"/>
  <c r="O311" i="10"/>
  <c r="I313" i="10"/>
  <c r="I314" i="10"/>
  <c r="K315" i="10"/>
  <c r="N316" i="10"/>
  <c r="D318" i="10"/>
  <c r="I319" i="10"/>
  <c r="J320" i="10"/>
  <c r="L18" i="10"/>
  <c r="H76" i="10"/>
  <c r="L109" i="10"/>
  <c r="L137" i="10"/>
  <c r="K153" i="10"/>
  <c r="I161" i="10"/>
  <c r="L167" i="10"/>
  <c r="N174" i="10"/>
  <c r="F181" i="10"/>
  <c r="I187" i="10"/>
  <c r="J194" i="10"/>
  <c r="M200" i="10"/>
  <c r="G207" i="10"/>
  <c r="F214" i="10"/>
  <c r="H220" i="10"/>
  <c r="D225" i="10"/>
  <c r="G229" i="10"/>
  <c r="M233" i="10"/>
  <c r="K237" i="10"/>
  <c r="E241" i="10"/>
  <c r="N244" i="10"/>
  <c r="M247" i="10"/>
  <c r="M250" i="10"/>
  <c r="F253" i="10"/>
  <c r="E255" i="10"/>
  <c r="G257" i="10"/>
  <c r="H259" i="10"/>
  <c r="E261" i="10"/>
  <c r="O262" i="10"/>
  <c r="L264" i="10"/>
  <c r="I266" i="10"/>
  <c r="D268" i="10"/>
  <c r="O269" i="10"/>
  <c r="N271" i="10"/>
  <c r="J273" i="10"/>
  <c r="H275" i="10"/>
  <c r="N276" i="10"/>
  <c r="E278" i="10"/>
  <c r="M279" i="10"/>
  <c r="F281" i="10"/>
  <c r="J282" i="10"/>
  <c r="M283" i="10"/>
  <c r="C285" i="10"/>
  <c r="F286" i="10"/>
  <c r="H287" i="10"/>
  <c r="L288" i="10"/>
  <c r="O289" i="10"/>
  <c r="D291" i="10"/>
  <c r="H292" i="10"/>
  <c r="K293" i="10"/>
  <c r="N294" i="10"/>
  <c r="H296" i="10"/>
  <c r="G297" i="10"/>
  <c r="J298" i="10"/>
  <c r="M299" i="10"/>
  <c r="C301" i="10"/>
  <c r="G302" i="10"/>
  <c r="H303" i="10"/>
  <c r="L304" i="10"/>
  <c r="O305" i="10"/>
  <c r="F307" i="10"/>
  <c r="F308" i="10"/>
  <c r="K309" i="10"/>
  <c r="N310" i="10"/>
  <c r="D312" i="10"/>
  <c r="G313" i="10"/>
  <c r="J314" i="10"/>
  <c r="M315" i="10"/>
  <c r="C317" i="10"/>
  <c r="F318" i="10"/>
  <c r="G319" i="10"/>
  <c r="L320" i="10"/>
  <c r="O321" i="10"/>
  <c r="I323" i="10"/>
  <c r="I324" i="10"/>
  <c r="K325" i="10"/>
  <c r="N326" i="10"/>
  <c r="I328" i="10"/>
  <c r="E329" i="10"/>
  <c r="J330" i="10"/>
  <c r="M331" i="10"/>
  <c r="C333" i="10"/>
  <c r="G334" i="10"/>
  <c r="G335" i="10"/>
  <c r="L336" i="10"/>
  <c r="O337" i="10"/>
  <c r="E339" i="10"/>
  <c r="E340" i="10"/>
  <c r="K66" i="10"/>
  <c r="E186" i="10"/>
  <c r="M232" i="10"/>
  <c r="O256" i="10"/>
  <c r="J271" i="10"/>
  <c r="J283" i="10"/>
  <c r="H293" i="10"/>
  <c r="I303" i="10"/>
  <c r="J310" i="10"/>
  <c r="F315" i="10"/>
  <c r="I320" i="10"/>
  <c r="F324" i="10"/>
  <c r="C328" i="10"/>
  <c r="E332" i="10"/>
  <c r="F336" i="10"/>
  <c r="D340" i="10"/>
  <c r="M343" i="10"/>
  <c r="J346" i="10"/>
  <c r="E350" i="10"/>
  <c r="L352" i="10"/>
  <c r="O354" i="10"/>
  <c r="N356" i="10"/>
  <c r="M358" i="10"/>
  <c r="J360" i="10"/>
  <c r="D362" i="10"/>
  <c r="E364" i="10"/>
  <c r="C366" i="10"/>
  <c r="M367" i="10"/>
  <c r="D369" i="10"/>
  <c r="C371" i="10"/>
  <c r="L372" i="10"/>
  <c r="I374" i="10"/>
  <c r="L375" i="10"/>
  <c r="E377" i="10"/>
  <c r="K378" i="10"/>
  <c r="C380" i="10"/>
  <c r="G381" i="10"/>
  <c r="K382" i="10"/>
  <c r="O383" i="10"/>
  <c r="G385" i="10"/>
  <c r="J386" i="10"/>
  <c r="N387" i="10"/>
  <c r="G389" i="10"/>
  <c r="H390" i="10"/>
  <c r="K391" i="10"/>
  <c r="N392" i="10"/>
  <c r="E394" i="10"/>
  <c r="H395" i="10"/>
  <c r="J396" i="10"/>
  <c r="M397" i="10"/>
  <c r="C399" i="10"/>
  <c r="F400" i="10"/>
  <c r="G401" i="10"/>
  <c r="L402" i="10"/>
  <c r="O403" i="10"/>
  <c r="E405" i="10"/>
  <c r="I406" i="10"/>
  <c r="K407" i="10"/>
  <c r="N408" i="10"/>
  <c r="E410" i="10"/>
  <c r="G411" i="10"/>
  <c r="J412" i="10"/>
  <c r="M413" i="10"/>
  <c r="C415" i="10"/>
  <c r="D416" i="10"/>
  <c r="I417" i="10"/>
  <c r="L418" i="10"/>
  <c r="O67" i="10"/>
  <c r="G187" i="10"/>
  <c r="C233" i="10"/>
  <c r="D257" i="10"/>
  <c r="L271" i="10"/>
  <c r="L283" i="10"/>
  <c r="J293" i="10"/>
  <c r="F303" i="10"/>
  <c r="K310" i="10"/>
  <c r="J315" i="10"/>
  <c r="G320" i="10"/>
  <c r="H324" i="10"/>
  <c r="F328" i="10"/>
  <c r="L332" i="10"/>
  <c r="I336" i="10"/>
  <c r="F340" i="10"/>
  <c r="N343" i="10"/>
  <c r="O346" i="10"/>
  <c r="H350" i="10"/>
  <c r="E353" i="10"/>
  <c r="C355" i="10"/>
  <c r="C357" i="10"/>
  <c r="N358" i="10"/>
  <c r="L360" i="10"/>
  <c r="H362" i="10"/>
  <c r="H364" i="10"/>
  <c r="D366" i="10"/>
  <c r="N367" i="10"/>
  <c r="J369" i="10"/>
  <c r="E371" i="10"/>
  <c r="M372" i="10"/>
  <c r="D374" i="10"/>
  <c r="M375" i="10"/>
  <c r="F377" i="10"/>
  <c r="M378" i="10"/>
  <c r="D380" i="10"/>
  <c r="E381" i="10"/>
  <c r="L382" i="10"/>
  <c r="C384" i="10"/>
  <c r="I385" i="10"/>
  <c r="K386" i="10"/>
  <c r="O387" i="10"/>
  <c r="H389" i="10"/>
  <c r="I390" i="10"/>
  <c r="L391" i="10"/>
  <c r="O392" i="10"/>
  <c r="F394" i="10"/>
  <c r="I395" i="10"/>
  <c r="K396" i="10"/>
  <c r="N397" i="10"/>
  <c r="D399" i="10"/>
  <c r="G400" i="10"/>
  <c r="J401" i="10"/>
  <c r="M402" i="10"/>
  <c r="C404" i="10"/>
  <c r="F405" i="10"/>
  <c r="G406" i="10"/>
  <c r="L407" i="10"/>
  <c r="O408" i="10"/>
  <c r="G410" i="10"/>
  <c r="H411" i="10"/>
  <c r="K412" i="10"/>
  <c r="N413" i="10"/>
  <c r="F415" i="10"/>
  <c r="I416" i="10"/>
  <c r="J417" i="10"/>
  <c r="M418" i="10"/>
  <c r="C420" i="10"/>
  <c r="G421" i="10"/>
  <c r="I422" i="10"/>
  <c r="L423" i="10"/>
  <c r="O424" i="10"/>
  <c r="D426" i="10"/>
  <c r="E427" i="10"/>
  <c r="K428" i="10"/>
  <c r="N429" i="10"/>
  <c r="D431" i="10"/>
  <c r="F432" i="10"/>
  <c r="J433" i="10"/>
  <c r="M434" i="10"/>
  <c r="C436" i="10"/>
  <c r="E437" i="10"/>
  <c r="I438" i="10"/>
  <c r="L439" i="10"/>
  <c r="O440" i="10"/>
  <c r="D442" i="10"/>
  <c r="I443" i="10"/>
  <c r="K444" i="10"/>
  <c r="N445" i="10"/>
  <c r="E447" i="10"/>
  <c r="H448" i="10"/>
  <c r="J449" i="10"/>
  <c r="M450" i="10"/>
  <c r="C452" i="10"/>
  <c r="G453" i="10"/>
  <c r="F454" i="10"/>
  <c r="L455" i="10"/>
  <c r="O456" i="10"/>
  <c r="F103" i="10"/>
  <c r="I193" i="10"/>
  <c r="K236" i="10"/>
  <c r="M258" i="10"/>
  <c r="E273" i="10"/>
  <c r="M284" i="10"/>
  <c r="K294" i="10"/>
  <c r="F304" i="10"/>
  <c r="M310" i="10"/>
  <c r="L315" i="10"/>
  <c r="K320" i="10"/>
  <c r="M324" i="10"/>
  <c r="C329" i="10"/>
  <c r="M332" i="10"/>
  <c r="J336" i="10"/>
  <c r="H340" i="10"/>
  <c r="O343" i="10"/>
  <c r="H347" i="10"/>
  <c r="D350" i="10"/>
  <c r="I353" i="10"/>
  <c r="G355" i="10"/>
  <c r="G357" i="10"/>
  <c r="O358" i="10"/>
  <c r="O360" i="10"/>
  <c r="J362" i="10"/>
  <c r="F364" i="10"/>
  <c r="E366" i="10"/>
  <c r="O367" i="10"/>
  <c r="K369" i="10"/>
  <c r="H371" i="10"/>
  <c r="N372" i="10"/>
  <c r="E374" i="10"/>
  <c r="N375" i="10"/>
  <c r="G377" i="10"/>
  <c r="N378" i="10"/>
  <c r="E380" i="10"/>
  <c r="I381" i="10"/>
  <c r="M382" i="10"/>
  <c r="D384" i="10"/>
  <c r="F385" i="10"/>
  <c r="L386" i="10"/>
  <c r="C388" i="10"/>
  <c r="I389" i="10"/>
  <c r="J390" i="10"/>
  <c r="M391" i="10"/>
  <c r="C393" i="10"/>
  <c r="H394" i="10"/>
  <c r="G395" i="10"/>
  <c r="L396" i="10"/>
  <c r="O397" i="10"/>
  <c r="E399" i="10"/>
  <c r="I400" i="10"/>
  <c r="K401" i="10"/>
  <c r="N402" i="10"/>
  <c r="F404" i="10"/>
  <c r="G405" i="10"/>
  <c r="J406" i="10"/>
  <c r="M407" i="10"/>
  <c r="C409" i="10"/>
  <c r="I410" i="10"/>
  <c r="I411" i="10"/>
  <c r="L412" i="10"/>
  <c r="O413" i="10"/>
  <c r="I415" i="10"/>
  <c r="E416" i="10"/>
  <c r="K417" i="10"/>
  <c r="N418" i="10"/>
  <c r="E420" i="10"/>
  <c r="H421" i="10"/>
  <c r="J422" i="10"/>
  <c r="M423" i="10"/>
  <c r="C425" i="10"/>
  <c r="G426" i="10"/>
  <c r="I427" i="10"/>
  <c r="L428" i="10"/>
  <c r="O429" i="10"/>
  <c r="E431" i="10"/>
  <c r="H432" i="10"/>
  <c r="K433" i="10"/>
  <c r="N434" i="10"/>
  <c r="H436" i="10"/>
  <c r="G437" i="10"/>
  <c r="J438" i="10"/>
  <c r="M439" i="10"/>
  <c r="C441" i="10"/>
  <c r="I442" i="10"/>
  <c r="F443" i="10"/>
  <c r="L444" i="10"/>
  <c r="O445" i="10"/>
  <c r="H447" i="10"/>
  <c r="I448" i="10"/>
  <c r="K449" i="10"/>
  <c r="N450" i="10"/>
  <c r="G452" i="10"/>
  <c r="I453" i="10"/>
  <c r="J454" i="10"/>
  <c r="M455" i="10"/>
  <c r="C457" i="10"/>
  <c r="I458" i="10"/>
  <c r="I459" i="10"/>
  <c r="L460" i="10"/>
  <c r="O461" i="10"/>
  <c r="E463" i="10"/>
  <c r="I464" i="10"/>
  <c r="K465" i="10"/>
  <c r="N466" i="10"/>
  <c r="E468" i="10"/>
  <c r="D109" i="10"/>
  <c r="J193" i="10"/>
  <c r="G237" i="10"/>
  <c r="F259" i="10"/>
  <c r="G273" i="10"/>
  <c r="O284" i="10"/>
  <c r="M294" i="10"/>
  <c r="K304" i="10"/>
  <c r="E311" i="10"/>
  <c r="D316" i="10"/>
  <c r="G321" i="10"/>
  <c r="H325" i="10"/>
  <c r="I329" i="10"/>
  <c r="N332" i="10"/>
  <c r="K336" i="10"/>
  <c r="M340" i="10"/>
  <c r="C344" i="10"/>
  <c r="J347" i="10"/>
  <c r="K350" i="10"/>
  <c r="F353" i="10"/>
  <c r="D355" i="10"/>
  <c r="H357" i="10"/>
  <c r="H359" i="10"/>
  <c r="C361" i="10"/>
  <c r="K362" i="10"/>
  <c r="K364" i="10"/>
  <c r="G366" i="10"/>
  <c r="C368" i="10"/>
  <c r="L369" i="10"/>
  <c r="D371" i="10"/>
  <c r="O372" i="10"/>
  <c r="H374" i="10"/>
  <c r="O375" i="10"/>
  <c r="H377" i="10"/>
  <c r="O378" i="10"/>
  <c r="F380" i="10"/>
  <c r="J381" i="10"/>
  <c r="N382" i="10"/>
  <c r="F384" i="10"/>
  <c r="H385" i="10"/>
  <c r="M386" i="10"/>
  <c r="E388" i="10"/>
  <c r="F389" i="10"/>
  <c r="K390" i="10"/>
  <c r="N391" i="10"/>
  <c r="E393" i="10"/>
  <c r="I394" i="10"/>
  <c r="J395" i="10"/>
  <c r="M396" i="10"/>
  <c r="C398" i="10"/>
  <c r="G399" i="10"/>
  <c r="E400" i="10"/>
  <c r="L401" i="10"/>
  <c r="O402" i="10"/>
  <c r="H404" i="10"/>
  <c r="I405" i="10"/>
  <c r="K406" i="10"/>
  <c r="N407" i="10"/>
  <c r="E409" i="10"/>
  <c r="M133" i="10"/>
  <c r="J199" i="10"/>
  <c r="I240" i="10"/>
  <c r="M260" i="10"/>
  <c r="N274" i="10"/>
  <c r="C286" i="10"/>
  <c r="N295" i="10"/>
  <c r="L305" i="10"/>
  <c r="M311" i="10"/>
  <c r="L316" i="10"/>
  <c r="K321" i="10"/>
  <c r="E325" i="10"/>
  <c r="D329" i="10"/>
  <c r="O332" i="10"/>
  <c r="D337" i="10"/>
  <c r="G341" i="10"/>
  <c r="F344" i="10"/>
  <c r="K347" i="10"/>
  <c r="F351" i="10"/>
  <c r="J353" i="10"/>
  <c r="F355" i="10"/>
  <c r="D357" i="10"/>
  <c r="I359" i="10"/>
  <c r="G361" i="10"/>
  <c r="N362" i="10"/>
  <c r="L364" i="10"/>
  <c r="H366" i="10"/>
  <c r="E368" i="10"/>
  <c r="M369" i="10"/>
  <c r="G371" i="10"/>
  <c r="C373" i="10"/>
  <c r="J374" i="10"/>
  <c r="C376" i="10"/>
  <c r="K377" i="10"/>
  <c r="C379" i="10"/>
  <c r="H380" i="10"/>
  <c r="K381" i="10"/>
  <c r="O382" i="10"/>
  <c r="G384" i="10"/>
  <c r="J385" i="10"/>
  <c r="N386" i="10"/>
  <c r="I388" i="10"/>
  <c r="E389" i="10"/>
  <c r="L390" i="10"/>
  <c r="O391" i="10"/>
  <c r="F393" i="10"/>
  <c r="G394" i="10"/>
  <c r="K395" i="10"/>
  <c r="N396" i="10"/>
  <c r="D398" i="10"/>
  <c r="I399" i="10"/>
  <c r="J400" i="10"/>
  <c r="M401" i="10"/>
  <c r="C403" i="10"/>
  <c r="I404" i="10"/>
  <c r="H405" i="10"/>
  <c r="L406" i="10"/>
  <c r="O407" i="10"/>
  <c r="H409" i="10"/>
  <c r="H410" i="10"/>
  <c r="K411" i="10"/>
  <c r="N412" i="10"/>
  <c r="E414" i="10"/>
  <c r="H415" i="10"/>
  <c r="J416" i="10"/>
  <c r="M417" i="10"/>
  <c r="C419" i="10"/>
  <c r="I420" i="10"/>
  <c r="I421" i="10"/>
  <c r="L422" i="10"/>
  <c r="O423" i="10"/>
  <c r="E425" i="10"/>
  <c r="H426" i="10"/>
  <c r="K427" i="10"/>
  <c r="N428" i="10"/>
  <c r="D430" i="10"/>
  <c r="H431" i="10"/>
  <c r="J432" i="10"/>
  <c r="M433" i="10"/>
  <c r="C435" i="10"/>
  <c r="E436" i="10"/>
  <c r="F437" i="10"/>
  <c r="L438" i="10"/>
  <c r="O439" i="10"/>
  <c r="H441" i="10"/>
  <c r="F442" i="10"/>
  <c r="K443" i="10"/>
  <c r="N444" i="10"/>
  <c r="G446" i="10"/>
  <c r="D447" i="10"/>
  <c r="J448" i="10"/>
  <c r="M449" i="10"/>
  <c r="C451" i="10"/>
  <c r="D452" i="10"/>
  <c r="H453" i="10"/>
  <c r="L454" i="10"/>
  <c r="O455" i="10"/>
  <c r="D457" i="10"/>
  <c r="G458" i="10"/>
  <c r="K459" i="10"/>
  <c r="N460" i="10"/>
  <c r="D462" i="10"/>
  <c r="H463" i="10"/>
  <c r="J464" i="10"/>
  <c r="M465" i="10"/>
  <c r="O136" i="10"/>
  <c r="L200" i="10"/>
  <c r="H241" i="10"/>
  <c r="C261" i="10"/>
  <c r="D275" i="10"/>
  <c r="E286" i="10"/>
  <c r="C296" i="10"/>
  <c r="N305" i="10"/>
  <c r="N311" i="10"/>
  <c r="M316" i="10"/>
  <c r="L321" i="10"/>
  <c r="I325" i="10"/>
  <c r="H329" i="10"/>
  <c r="I333" i="10"/>
  <c r="K337" i="10"/>
  <c r="H341" i="10"/>
  <c r="I344" i="10"/>
  <c r="L347" i="10"/>
  <c r="G351" i="10"/>
  <c r="K353" i="10"/>
  <c r="J355" i="10"/>
  <c r="I357" i="10"/>
  <c r="D359" i="10"/>
  <c r="D361" i="10"/>
  <c r="O362" i="10"/>
  <c r="M364" i="10"/>
  <c r="J366" i="10"/>
  <c r="G368" i="10"/>
  <c r="N369" i="10"/>
  <c r="J371" i="10"/>
  <c r="H373" i="10"/>
  <c r="K374" i="10"/>
  <c r="H376" i="10"/>
  <c r="L377" i="10"/>
  <c r="D379" i="10"/>
  <c r="I380" i="10"/>
  <c r="L381" i="10"/>
  <c r="C383" i="10"/>
  <c r="H384" i="10"/>
  <c r="K385" i="10"/>
  <c r="O386" i="10"/>
  <c r="D388" i="10"/>
  <c r="J389" i="10"/>
  <c r="M390" i="10"/>
  <c r="C392" i="10"/>
  <c r="G393" i="10"/>
  <c r="C394" i="10"/>
  <c r="L395" i="10"/>
  <c r="O396" i="10"/>
  <c r="E398" i="10"/>
  <c r="F399" i="10"/>
  <c r="K400" i="10"/>
  <c r="N401" i="10"/>
  <c r="F403" i="10"/>
  <c r="D404" i="10"/>
  <c r="J405" i="10"/>
  <c r="M406" i="10"/>
  <c r="C408" i="10"/>
  <c r="I409" i="10"/>
  <c r="F410" i="10"/>
  <c r="L411" i="10"/>
  <c r="O412" i="10"/>
  <c r="D414" i="10"/>
  <c r="E415" i="10"/>
  <c r="K416" i="10"/>
  <c r="N417" i="10"/>
  <c r="D419" i="10"/>
  <c r="D420" i="10"/>
  <c r="J421" i="10"/>
  <c r="M422" i="10"/>
  <c r="C424" i="10"/>
  <c r="G425" i="10"/>
  <c r="I426" i="10"/>
  <c r="L427" i="10"/>
  <c r="O428" i="10"/>
  <c r="E430" i="10"/>
  <c r="F431" i="10"/>
  <c r="L151" i="10"/>
  <c r="N205" i="10"/>
  <c r="C244" i="10"/>
  <c r="I262" i="10"/>
  <c r="J276" i="10"/>
  <c r="F287" i="10"/>
  <c r="H297" i="10"/>
  <c r="N306" i="10"/>
  <c r="C312" i="10"/>
  <c r="O316" i="10"/>
  <c r="M321" i="10"/>
  <c r="J325" i="10"/>
  <c r="L329" i="10"/>
  <c r="O333" i="10"/>
  <c r="L337" i="10"/>
  <c r="F341" i="10"/>
  <c r="C345" i="10"/>
  <c r="M347" i="10"/>
  <c r="D351" i="10"/>
  <c r="L353" i="10"/>
  <c r="K355" i="10"/>
  <c r="J357" i="10"/>
  <c r="F359" i="10"/>
  <c r="E361" i="10"/>
  <c r="C363" i="10"/>
  <c r="N364" i="10"/>
  <c r="K366" i="10"/>
  <c r="I368" i="10"/>
  <c r="O369" i="10"/>
  <c r="K371" i="10"/>
  <c r="I373" i="10"/>
  <c r="L374" i="10"/>
  <c r="D376" i="10"/>
  <c r="M377" i="10"/>
  <c r="E379" i="10"/>
  <c r="G380" i="10"/>
  <c r="M381" i="10"/>
  <c r="F383" i="10"/>
  <c r="I384" i="10"/>
  <c r="L385" i="10"/>
  <c r="C387" i="10"/>
  <c r="G388" i="10"/>
  <c r="K389" i="10"/>
  <c r="N390" i="10"/>
  <c r="D392" i="10"/>
  <c r="H393" i="10"/>
  <c r="J394" i="10"/>
  <c r="M395" i="10"/>
  <c r="C397" i="10"/>
  <c r="F398" i="10"/>
  <c r="H399" i="10"/>
  <c r="L400" i="10"/>
  <c r="O401" i="10"/>
  <c r="D403" i="10"/>
  <c r="G404" i="10"/>
  <c r="K405" i="10"/>
  <c r="N406" i="10"/>
  <c r="D408" i="10"/>
  <c r="D409" i="10"/>
  <c r="J410" i="10"/>
  <c r="M411" i="10"/>
  <c r="C413" i="10"/>
  <c r="F414" i="10"/>
  <c r="G415" i="10"/>
  <c r="L416" i="10"/>
  <c r="O417" i="10"/>
  <c r="F419" i="10"/>
  <c r="F420" i="10"/>
  <c r="K421" i="10"/>
  <c r="N422" i="10"/>
  <c r="D424" i="10"/>
  <c r="I425" i="10"/>
  <c r="H152" i="10"/>
  <c r="O206" i="10"/>
  <c r="F244" i="10"/>
  <c r="M262" i="10"/>
  <c r="M276" i="10"/>
  <c r="I287" i="10"/>
  <c r="E297" i="10"/>
  <c r="O306" i="10"/>
  <c r="I312" i="10"/>
  <c r="I317" i="10"/>
  <c r="N321" i="10"/>
  <c r="C326" i="10"/>
  <c r="G330" i="10"/>
  <c r="C334" i="10"/>
  <c r="M337" i="10"/>
  <c r="J341" i="10"/>
  <c r="E345" i="10"/>
  <c r="F348" i="10"/>
  <c r="I351" i="10"/>
  <c r="M353" i="10"/>
  <c r="M355" i="10"/>
  <c r="K357" i="10"/>
  <c r="L359" i="10"/>
  <c r="I361" i="10"/>
  <c r="E363" i="10"/>
  <c r="O364" i="10"/>
  <c r="L366" i="10"/>
  <c r="F368" i="10"/>
  <c r="C370" i="10"/>
  <c r="L371" i="10"/>
  <c r="D373" i="10"/>
  <c r="M374" i="10"/>
  <c r="G376" i="10"/>
  <c r="N377" i="10"/>
  <c r="F379" i="10"/>
  <c r="J380" i="10"/>
  <c r="N381" i="10"/>
  <c r="G383" i="10"/>
  <c r="E384" i="10"/>
  <c r="M385" i="10"/>
  <c r="E387" i="10"/>
  <c r="H388" i="10"/>
  <c r="L389" i="10"/>
  <c r="O390" i="10"/>
  <c r="F392" i="10"/>
  <c r="I393" i="10"/>
  <c r="K394" i="10"/>
  <c r="N395" i="10"/>
  <c r="D397" i="10"/>
  <c r="G398" i="10"/>
  <c r="J399" i="10"/>
  <c r="M400" i="10"/>
  <c r="C402" i="10"/>
  <c r="E403" i="10"/>
  <c r="E404" i="10"/>
  <c r="L405" i="10"/>
  <c r="O406" i="10"/>
  <c r="H408" i="10"/>
  <c r="G409" i="10"/>
  <c r="K410" i="10"/>
  <c r="N411" i="10"/>
  <c r="D413" i="10"/>
  <c r="I414" i="10"/>
  <c r="J415" i="10"/>
  <c r="M416" i="10"/>
  <c r="C418" i="10"/>
  <c r="G419" i="10"/>
  <c r="H420" i="10"/>
  <c r="L421" i="10"/>
  <c r="O422" i="10"/>
  <c r="E424" i="10"/>
  <c r="F425" i="10"/>
  <c r="K426" i="10"/>
  <c r="N427" i="10"/>
  <c r="D429" i="10"/>
  <c r="G430" i="10"/>
  <c r="J431" i="10"/>
  <c r="M432" i="10"/>
  <c r="C434" i="10"/>
  <c r="D435" i="10"/>
  <c r="G436" i="10"/>
  <c r="L437" i="10"/>
  <c r="O438" i="10"/>
  <c r="D440" i="10"/>
  <c r="F160" i="10"/>
  <c r="C213" i="10"/>
  <c r="H247" i="10"/>
  <c r="E264" i="10"/>
  <c r="H278" i="10"/>
  <c r="H288" i="10"/>
  <c r="G298" i="10"/>
  <c r="E307" i="10"/>
  <c r="C313" i="10"/>
  <c r="O317" i="10"/>
  <c r="D322" i="10"/>
  <c r="J326" i="10"/>
  <c r="I330" i="10"/>
  <c r="D334" i="10"/>
  <c r="N337" i="10"/>
  <c r="K341" i="10"/>
  <c r="H345" i="10"/>
  <c r="L348" i="10"/>
  <c r="H351" i="10"/>
  <c r="N353" i="10"/>
  <c r="C356" i="10"/>
  <c r="L357" i="10"/>
  <c r="M359" i="10"/>
  <c r="F361" i="10"/>
  <c r="H363" i="10"/>
  <c r="C365" i="10"/>
  <c r="N366" i="10"/>
  <c r="J368" i="10"/>
  <c r="D370" i="10"/>
  <c r="M371" i="10"/>
  <c r="G373" i="10"/>
  <c r="N374" i="10"/>
  <c r="I376" i="10"/>
  <c r="O377" i="10"/>
  <c r="G379" i="10"/>
  <c r="K380" i="10"/>
  <c r="O381" i="10"/>
  <c r="H383" i="10"/>
  <c r="J384" i="10"/>
  <c r="N385" i="10"/>
  <c r="H387" i="10"/>
  <c r="F388" i="10"/>
  <c r="M389" i="10"/>
  <c r="C391" i="10"/>
  <c r="G392" i="10"/>
  <c r="D393" i="10"/>
  <c r="L394" i="10"/>
  <c r="O395" i="10"/>
  <c r="E397" i="10"/>
  <c r="I398" i="10"/>
  <c r="K399" i="10"/>
  <c r="N400" i="10"/>
  <c r="D402" i="10"/>
  <c r="H403" i="10"/>
  <c r="J404" i="10"/>
  <c r="M405" i="10"/>
  <c r="C407" i="10"/>
  <c r="E408" i="10"/>
  <c r="F409" i="10"/>
  <c r="L410" i="10"/>
  <c r="O411" i="10"/>
  <c r="E413" i="10"/>
  <c r="G414" i="10"/>
  <c r="K415" i="10"/>
  <c r="N416" i="10"/>
  <c r="D418" i="10"/>
  <c r="I419" i="10"/>
  <c r="J420" i="10"/>
  <c r="M421" i="10"/>
  <c r="C423" i="10"/>
  <c r="G424" i="10"/>
  <c r="H425" i="10"/>
  <c r="L426" i="10"/>
  <c r="O427" i="10"/>
  <c r="E429" i="10"/>
  <c r="H430" i="10"/>
  <c r="K431" i="10"/>
  <c r="N432" i="10"/>
  <c r="D434" i="10"/>
  <c r="G435" i="10"/>
  <c r="J436" i="10"/>
  <c r="M437" i="10"/>
  <c r="C439" i="10"/>
  <c r="F440" i="10"/>
  <c r="F441" i="10"/>
  <c r="L442" i="10"/>
  <c r="O443" i="10"/>
  <c r="E445" i="10"/>
  <c r="I446" i="10"/>
  <c r="K447" i="10"/>
  <c r="N448" i="10"/>
  <c r="D450" i="10"/>
  <c r="G451" i="10"/>
  <c r="J452" i="10"/>
  <c r="M453" i="10"/>
  <c r="C455" i="10"/>
  <c r="D456" i="10"/>
  <c r="G161" i="10"/>
  <c r="H213" i="10"/>
  <c r="L247" i="10"/>
  <c r="J264" i="10"/>
  <c r="I278" i="10"/>
  <c r="K288" i="10"/>
  <c r="F298" i="10"/>
  <c r="G308" i="10"/>
  <c r="E313" i="10"/>
  <c r="C318" i="10"/>
  <c r="N322" i="10"/>
  <c r="K326" i="10"/>
  <c r="F330" i="10"/>
  <c r="E334" i="10"/>
  <c r="H338" i="10"/>
  <c r="C342" i="10"/>
  <c r="D345" i="10"/>
  <c r="M348" i="10"/>
  <c r="N351" i="10"/>
  <c r="O353" i="10"/>
  <c r="D356" i="10"/>
  <c r="C358" i="10"/>
  <c r="N359" i="10"/>
  <c r="K361" i="10"/>
  <c r="I363" i="10"/>
  <c r="D365" i="10"/>
  <c r="H367" i="10"/>
  <c r="K368" i="10"/>
  <c r="G370" i="10"/>
  <c r="C372" i="10"/>
  <c r="F373" i="10"/>
  <c r="O374" i="10"/>
  <c r="J376" i="10"/>
  <c r="D378" i="10"/>
  <c r="H379" i="10"/>
  <c r="L380" i="10"/>
  <c r="C382" i="10"/>
  <c r="I383" i="10"/>
  <c r="K384" i="10"/>
  <c r="O385" i="10"/>
  <c r="D387" i="10"/>
  <c r="K388" i="10"/>
  <c r="N389" i="10"/>
  <c r="D391" i="10"/>
  <c r="H392" i="10"/>
  <c r="J393" i="10"/>
  <c r="M394" i="10"/>
  <c r="C396" i="10"/>
  <c r="F397" i="10"/>
  <c r="H398" i="10"/>
  <c r="L399" i="10"/>
  <c r="O400" i="10"/>
  <c r="E402" i="10"/>
  <c r="I403" i="10"/>
  <c r="K404" i="10"/>
  <c r="N405" i="10"/>
  <c r="I407" i="10"/>
  <c r="I408" i="10"/>
  <c r="J409" i="10"/>
  <c r="M410" i="10"/>
  <c r="C412" i="10"/>
  <c r="F413" i="10"/>
  <c r="H414" i="10"/>
  <c r="L415" i="10"/>
  <c r="O416" i="10"/>
  <c r="F418" i="10"/>
  <c r="E419" i="10"/>
  <c r="K420" i="10"/>
  <c r="N421" i="10"/>
  <c r="I423" i="10"/>
  <c r="H424" i="10"/>
  <c r="J425" i="10"/>
  <c r="M426" i="10"/>
  <c r="C428" i="10"/>
  <c r="F429" i="10"/>
  <c r="I430" i="10"/>
  <c r="L431" i="10"/>
  <c r="O432" i="10"/>
  <c r="E434" i="10"/>
  <c r="E435" i="10"/>
  <c r="K436" i="10"/>
  <c r="N437" i="10"/>
  <c r="E439" i="10"/>
  <c r="E440" i="10"/>
  <c r="J441" i="10"/>
  <c r="M442" i="10"/>
  <c r="C444" i="10"/>
  <c r="F445" i="10"/>
  <c r="H446" i="10"/>
  <c r="L447" i="10"/>
  <c r="O448" i="10"/>
  <c r="E450" i="10"/>
  <c r="F451" i="10"/>
  <c r="K452" i="10"/>
  <c r="N453" i="10"/>
  <c r="F455" i="10"/>
  <c r="F456" i="10"/>
  <c r="J457" i="10"/>
  <c r="M458" i="10"/>
  <c r="C460" i="10"/>
  <c r="E461" i="10"/>
  <c r="G462" i="10"/>
  <c r="L463" i="10"/>
  <c r="O464" i="10"/>
  <c r="E466" i="10"/>
  <c r="I467" i="10"/>
  <c r="K468" i="10"/>
  <c r="N469" i="10"/>
  <c r="D471" i="10"/>
  <c r="G472" i="10"/>
  <c r="J473" i="10"/>
  <c r="M474" i="10"/>
  <c r="C476" i="10"/>
  <c r="F477" i="10"/>
  <c r="F478" i="10"/>
  <c r="L479" i="10"/>
  <c r="O480" i="10"/>
  <c r="H482" i="10"/>
  <c r="I483" i="10"/>
  <c r="K484" i="10"/>
  <c r="N485" i="10"/>
  <c r="E487" i="10"/>
  <c r="I488" i="10"/>
  <c r="J489" i="10"/>
  <c r="M490" i="10"/>
  <c r="C492" i="10"/>
  <c r="F493" i="10"/>
  <c r="G166" i="10"/>
  <c r="D219" i="10"/>
  <c r="D250" i="10"/>
  <c r="E266" i="10"/>
  <c r="J279" i="10"/>
  <c r="L289" i="10"/>
  <c r="J299" i="10"/>
  <c r="H308" i="10"/>
  <c r="D313" i="10"/>
  <c r="E318" i="10"/>
  <c r="O322" i="10"/>
  <c r="L326" i="10"/>
  <c r="H330" i="10"/>
  <c r="K334" i="10"/>
  <c r="N338" i="10"/>
  <c r="J342" i="10"/>
  <c r="F345" i="10"/>
  <c r="N348" i="10"/>
  <c r="O351" i="10"/>
  <c r="C354" i="10"/>
  <c r="F356" i="10"/>
  <c r="G358" i="10"/>
  <c r="O359" i="10"/>
  <c r="L361" i="10"/>
  <c r="J363" i="10"/>
  <c r="E365" i="10"/>
  <c r="D367" i="10"/>
  <c r="L368" i="10"/>
  <c r="I370" i="10"/>
  <c r="G372" i="10"/>
  <c r="J373" i="10"/>
  <c r="I375" i="10"/>
  <c r="K376" i="10"/>
  <c r="E378" i="10"/>
  <c r="I379" i="10"/>
  <c r="M380" i="10"/>
  <c r="D382" i="10"/>
  <c r="D383" i="10"/>
  <c r="L384" i="10"/>
  <c r="C386" i="10"/>
  <c r="I387" i="10"/>
  <c r="L388" i="10"/>
  <c r="O389" i="10"/>
  <c r="F391" i="10"/>
  <c r="E392" i="10"/>
  <c r="K393" i="10"/>
  <c r="N394" i="10"/>
  <c r="F396" i="10"/>
  <c r="G397" i="10"/>
  <c r="J398" i="10"/>
  <c r="M399" i="10"/>
  <c r="C401" i="10"/>
  <c r="F402" i="10"/>
  <c r="G403" i="10"/>
  <c r="L404" i="10"/>
  <c r="O405" i="10"/>
  <c r="D407" i="10"/>
  <c r="F408" i="10"/>
  <c r="K409" i="10"/>
  <c r="N410" i="10"/>
  <c r="G412" i="10"/>
  <c r="G413" i="10"/>
  <c r="J414" i="10"/>
  <c r="M415" i="10"/>
  <c r="C417" i="10"/>
  <c r="G418" i="10"/>
  <c r="H419" i="10"/>
  <c r="L420" i="10"/>
  <c r="O421" i="10"/>
  <c r="D423" i="10"/>
  <c r="F424" i="10"/>
  <c r="K425" i="10"/>
  <c r="N426" i="10"/>
  <c r="D428" i="10"/>
  <c r="H429" i="10"/>
  <c r="J430" i="10"/>
  <c r="M431" i="10"/>
  <c r="C433" i="10"/>
  <c r="G434" i="10"/>
  <c r="H435" i="10"/>
  <c r="L436" i="10"/>
  <c r="O437" i="10"/>
  <c r="G439" i="10"/>
  <c r="G440" i="10"/>
  <c r="K441" i="10"/>
  <c r="N442" i="10"/>
  <c r="F444" i="10"/>
  <c r="H445" i="10"/>
  <c r="J446" i="10"/>
  <c r="M447" i="10"/>
  <c r="C449" i="10"/>
  <c r="F450" i="10"/>
  <c r="I451" i="10"/>
  <c r="L452" i="10"/>
  <c r="J167" i="10"/>
  <c r="D220" i="10"/>
  <c r="K250" i="10"/>
  <c r="H266" i="10"/>
  <c r="L279" i="10"/>
  <c r="N289" i="10"/>
  <c r="L299" i="10"/>
  <c r="E308" i="10"/>
  <c r="L313" i="10"/>
  <c r="K318" i="10"/>
  <c r="C323" i="10"/>
  <c r="M326" i="10"/>
  <c r="O330" i="10"/>
  <c r="E335" i="10"/>
  <c r="O338" i="10"/>
  <c r="K342" i="10"/>
  <c r="L345" i="10"/>
  <c r="O348" i="10"/>
  <c r="F352" i="10"/>
  <c r="H354" i="10"/>
  <c r="G356" i="10"/>
  <c r="D358" i="10"/>
  <c r="C360" i="10"/>
  <c r="M361" i="10"/>
  <c r="K363" i="10"/>
  <c r="F365" i="10"/>
  <c r="E367" i="10"/>
  <c r="M368" i="10"/>
  <c r="E370" i="10"/>
  <c r="D372" i="10"/>
  <c r="K373" i="10"/>
  <c r="D375" i="10"/>
  <c r="L376" i="10"/>
  <c r="F378" i="10"/>
  <c r="J379" i="10"/>
  <c r="N380" i="10"/>
  <c r="E382" i="10"/>
  <c r="E383" i="10"/>
  <c r="M384" i="10"/>
  <c r="D386" i="10"/>
  <c r="G387" i="10"/>
  <c r="M388" i="10"/>
  <c r="C390" i="10"/>
  <c r="H391" i="10"/>
  <c r="I392" i="10"/>
  <c r="L393" i="10"/>
  <c r="O394" i="10"/>
  <c r="G396" i="10"/>
  <c r="I397" i="10"/>
  <c r="K398" i="10"/>
  <c r="N399" i="10"/>
  <c r="F401" i="10"/>
  <c r="H402" i="10"/>
  <c r="J403" i="10"/>
  <c r="M404" i="10"/>
  <c r="C406" i="10"/>
  <c r="E407" i="10"/>
  <c r="G408" i="10"/>
  <c r="L409" i="10"/>
  <c r="O410" i="10"/>
  <c r="I412" i="10"/>
  <c r="H413" i="10"/>
  <c r="K414" i="10"/>
  <c r="N415" i="10"/>
  <c r="F417" i="10"/>
  <c r="H418" i="10"/>
  <c r="J419" i="10"/>
  <c r="M420" i="10"/>
  <c r="C422" i="10"/>
  <c r="F423" i="10"/>
  <c r="I424" i="10"/>
  <c r="L425" i="10"/>
  <c r="O426" i="10"/>
  <c r="E428" i="10"/>
  <c r="I429" i="10"/>
  <c r="K430" i="10"/>
  <c r="N431" i="10"/>
  <c r="K173" i="10"/>
  <c r="D224" i="10"/>
  <c r="K252" i="10"/>
  <c r="O267" i="10"/>
  <c r="O280" i="10"/>
  <c r="O290" i="10"/>
  <c r="M300" i="10"/>
  <c r="E309" i="10"/>
  <c r="E314" i="10"/>
  <c r="E319" i="10"/>
  <c r="G323" i="10"/>
  <c r="E327" i="10"/>
  <c r="H331" i="10"/>
  <c r="F335" i="10"/>
  <c r="C339" i="10"/>
  <c r="L342" i="10"/>
  <c r="G346" i="10"/>
  <c r="C349" i="10"/>
  <c r="G352" i="10"/>
  <c r="I354" i="10"/>
  <c r="H356" i="10"/>
  <c r="E358" i="10"/>
  <c r="E360" i="10"/>
  <c r="O361" i="10"/>
  <c r="L363" i="10"/>
  <c r="H365" i="10"/>
  <c r="G367" i="10"/>
  <c r="C369" i="10"/>
  <c r="J370" i="10"/>
  <c r="F372" i="10"/>
  <c r="L373" i="10"/>
  <c r="G375" i="10"/>
  <c r="N376" i="10"/>
  <c r="G378" i="10"/>
  <c r="K379" i="10"/>
  <c r="O380" i="10"/>
  <c r="F17" i="10"/>
  <c r="C181" i="10"/>
  <c r="E229" i="10"/>
  <c r="D255" i="10"/>
  <c r="N269" i="10"/>
  <c r="I282" i="10"/>
  <c r="G292" i="10"/>
  <c r="E302" i="10"/>
  <c r="C310" i="10"/>
  <c r="O314" i="10"/>
  <c r="N319" i="10"/>
  <c r="E324" i="10"/>
  <c r="O327" i="10"/>
  <c r="L331" i="10"/>
  <c r="N335" i="10"/>
  <c r="G340" i="10"/>
  <c r="E343" i="10"/>
  <c r="I346" i="10"/>
  <c r="C350" i="10"/>
  <c r="K352" i="10"/>
  <c r="N354" i="10"/>
  <c r="M356" i="10"/>
  <c r="L358" i="10"/>
  <c r="G360" i="10"/>
  <c r="I362" i="10"/>
  <c r="D364" i="10"/>
  <c r="O365" i="10"/>
  <c r="J367" i="10"/>
  <c r="H369" i="10"/>
  <c r="O370" i="10"/>
  <c r="H372" i="10"/>
  <c r="G374" i="10"/>
  <c r="K375" i="10"/>
  <c r="D377" i="10"/>
  <c r="J378" i="10"/>
  <c r="N379" i="10"/>
  <c r="F381" i="10"/>
  <c r="J382" i="10"/>
  <c r="N383" i="10"/>
  <c r="E385" i="10"/>
  <c r="I386" i="10"/>
  <c r="M387" i="10"/>
  <c r="D389" i="10"/>
  <c r="E390" i="10"/>
  <c r="J391" i="10"/>
  <c r="M392" i="10"/>
  <c r="D394" i="10"/>
  <c r="F395" i="10"/>
  <c r="E396" i="10"/>
  <c r="L397" i="10"/>
  <c r="O398" i="10"/>
  <c r="D400" i="10"/>
  <c r="H401" i="10"/>
  <c r="K402" i="10"/>
  <c r="N403" i="10"/>
  <c r="D405" i="10"/>
  <c r="H406" i="10"/>
  <c r="J407" i="10"/>
  <c r="H309" i="10"/>
  <c r="M342" i="10"/>
  <c r="F362" i="10"/>
  <c r="E375" i="10"/>
  <c r="O384" i="10"/>
  <c r="E391" i="10"/>
  <c r="K397" i="10"/>
  <c r="N404" i="10"/>
  <c r="C410" i="10"/>
  <c r="C414" i="10"/>
  <c r="E418" i="10"/>
  <c r="E421" i="10"/>
  <c r="M424" i="10"/>
  <c r="M427" i="10"/>
  <c r="M430" i="10"/>
  <c r="I433" i="10"/>
  <c r="J435" i="10"/>
  <c r="J437" i="10"/>
  <c r="K439" i="10"/>
  <c r="N441" i="10"/>
  <c r="M443" i="10"/>
  <c r="L445" i="10"/>
  <c r="N447" i="10"/>
  <c r="L449" i="10"/>
  <c r="L451" i="10"/>
  <c r="K453" i="10"/>
  <c r="E455" i="10"/>
  <c r="F457" i="10"/>
  <c r="L458" i="10"/>
  <c r="E460" i="10"/>
  <c r="L461" i="10"/>
  <c r="F463" i="10"/>
  <c r="M464" i="10"/>
  <c r="G466" i="10"/>
  <c r="L467" i="10"/>
  <c r="H469" i="10"/>
  <c r="H470" i="10"/>
  <c r="L471" i="10"/>
  <c r="C473" i="10"/>
  <c r="E474" i="10"/>
  <c r="K475" i="10"/>
  <c r="O476" i="10"/>
  <c r="E478" i="10"/>
  <c r="J479" i="10"/>
  <c r="N480" i="10"/>
  <c r="D482" i="10"/>
  <c r="J483" i="10"/>
  <c r="N484" i="10"/>
  <c r="D486" i="10"/>
  <c r="I487" i="10"/>
  <c r="M488" i="10"/>
  <c r="D490" i="10"/>
  <c r="F491" i="10"/>
  <c r="L492" i="10"/>
  <c r="C494" i="10"/>
  <c r="G495" i="10"/>
  <c r="H496" i="10"/>
  <c r="L497" i="10"/>
  <c r="O498" i="10"/>
  <c r="D500" i="10"/>
  <c r="H501" i="10"/>
  <c r="K502" i="10"/>
  <c r="N503" i="10"/>
  <c r="D505" i="10"/>
  <c r="G506" i="10"/>
  <c r="J507" i="10"/>
  <c r="M508" i="10"/>
  <c r="C510" i="10"/>
  <c r="D511" i="10"/>
  <c r="I512" i="10"/>
  <c r="L513" i="10"/>
  <c r="O514" i="10"/>
  <c r="E516" i="10"/>
  <c r="E517" i="10"/>
  <c r="K518" i="10"/>
  <c r="N519" i="10"/>
  <c r="F521" i="10"/>
  <c r="E522" i="10"/>
  <c r="J523" i="10"/>
  <c r="M524" i="10"/>
  <c r="C526" i="10"/>
  <c r="E527" i="10"/>
  <c r="G528" i="10"/>
  <c r="L529" i="10"/>
  <c r="O530" i="10"/>
  <c r="D532" i="10"/>
  <c r="E533" i="10"/>
  <c r="K534" i="10"/>
  <c r="N535" i="10"/>
  <c r="D537" i="10"/>
  <c r="H538" i="10"/>
  <c r="J539" i="10"/>
  <c r="M540" i="10"/>
  <c r="C542" i="10"/>
  <c r="D543" i="10"/>
  <c r="I544" i="10"/>
  <c r="L545" i="10"/>
  <c r="O546" i="10"/>
  <c r="G548" i="10"/>
  <c r="E549" i="10"/>
  <c r="K550" i="10"/>
  <c r="N8" i="10"/>
  <c r="J309" i="10"/>
  <c r="N342" i="10"/>
  <c r="G362" i="10"/>
  <c r="H375" i="10"/>
  <c r="C385" i="10"/>
  <c r="G391" i="10"/>
  <c r="L398" i="10"/>
  <c r="O404" i="10"/>
  <c r="D410" i="10"/>
  <c r="L414" i="10"/>
  <c r="I418" i="10"/>
  <c r="D422" i="10"/>
  <c r="N424" i="10"/>
  <c r="G428" i="10"/>
  <c r="N430" i="10"/>
  <c r="D433" i="10"/>
  <c r="K435" i="10"/>
  <c r="K437" i="10"/>
  <c r="N439" i="10"/>
  <c r="O441" i="10"/>
  <c r="N443" i="10"/>
  <c r="M445" i="10"/>
  <c r="O447" i="10"/>
  <c r="N449" i="10"/>
  <c r="M451" i="10"/>
  <c r="L453" i="10"/>
  <c r="H455" i="10"/>
  <c r="H457" i="10"/>
  <c r="N458" i="10"/>
  <c r="F460" i="10"/>
  <c r="M461" i="10"/>
  <c r="I463" i="10"/>
  <c r="N464" i="10"/>
  <c r="H466" i="10"/>
  <c r="M467" i="10"/>
  <c r="D469" i="10"/>
  <c r="N173" i="10"/>
  <c r="G314" i="10"/>
  <c r="H346" i="10"/>
  <c r="M363" i="10"/>
  <c r="O376" i="10"/>
  <c r="D385" i="10"/>
  <c r="J392" i="10"/>
  <c r="M398" i="10"/>
  <c r="C405" i="10"/>
  <c r="C411" i="10"/>
  <c r="M414" i="10"/>
  <c r="J418" i="10"/>
  <c r="E422" i="10"/>
  <c r="D425" i="10"/>
  <c r="H428" i="10"/>
  <c r="O430" i="10"/>
  <c r="F433" i="10"/>
  <c r="L435" i="10"/>
  <c r="C438" i="10"/>
  <c r="C440" i="10"/>
  <c r="C442" i="10"/>
  <c r="G444" i="10"/>
  <c r="C446" i="10"/>
  <c r="C448" i="10"/>
  <c r="O449" i="10"/>
  <c r="N451" i="10"/>
  <c r="O453" i="10"/>
  <c r="J455" i="10"/>
  <c r="E457" i="10"/>
  <c r="O458" i="10"/>
  <c r="H460" i="10"/>
  <c r="N461" i="10"/>
  <c r="G463" i="10"/>
  <c r="C465" i="10"/>
  <c r="I466" i="10"/>
  <c r="N467" i="10"/>
  <c r="F469" i="10"/>
  <c r="J470" i="10"/>
  <c r="N471" i="10"/>
  <c r="F473" i="10"/>
  <c r="I474" i="10"/>
  <c r="M475" i="10"/>
  <c r="I477" i="10"/>
  <c r="I478" i="10"/>
  <c r="M479" i="10"/>
  <c r="D481" i="10"/>
  <c r="I482" i="10"/>
  <c r="L483" i="10"/>
  <c r="C485" i="10"/>
  <c r="I486" i="10"/>
  <c r="K487" i="10"/>
  <c r="O488" i="10"/>
  <c r="G490" i="10"/>
  <c r="J491" i="10"/>
  <c r="N492" i="10"/>
  <c r="D494" i="10"/>
  <c r="I495" i="10"/>
  <c r="K496" i="10"/>
  <c r="N497" i="10"/>
  <c r="H499" i="10"/>
  <c r="E500" i="10"/>
  <c r="J501" i="10"/>
  <c r="M502" i="10"/>
  <c r="C504" i="10"/>
  <c r="G505" i="10"/>
  <c r="F506" i="10"/>
  <c r="L507" i="10"/>
  <c r="O508" i="10"/>
  <c r="F510" i="10"/>
  <c r="E511" i="10"/>
  <c r="K512" i="10"/>
  <c r="N513" i="10"/>
  <c r="D515" i="10"/>
  <c r="G516" i="10"/>
  <c r="J517" i="10"/>
  <c r="M518" i="10"/>
  <c r="C520" i="10"/>
  <c r="D521" i="10"/>
  <c r="H522" i="10"/>
  <c r="L523" i="10"/>
  <c r="O524" i="10"/>
  <c r="D526" i="10"/>
  <c r="I527" i="10"/>
  <c r="K528" i="10"/>
  <c r="N529" i="10"/>
  <c r="G531" i="10"/>
  <c r="F532" i="10"/>
  <c r="J533" i="10"/>
  <c r="M534" i="10"/>
  <c r="C536" i="10"/>
  <c r="F537" i="10"/>
  <c r="G538" i="10"/>
  <c r="L539" i="10"/>
  <c r="O540" i="10"/>
  <c r="E542" i="10"/>
  <c r="H543" i="10"/>
  <c r="K544" i="10"/>
  <c r="N545" i="10"/>
  <c r="H547" i="10"/>
  <c r="D548" i="10"/>
  <c r="J549" i="10"/>
  <c r="M550" i="10"/>
  <c r="C552" i="10"/>
  <c r="I553" i="10"/>
  <c r="I554" i="10"/>
  <c r="L555" i="10"/>
  <c r="O556" i="10"/>
  <c r="D558" i="10"/>
  <c r="D559" i="10"/>
  <c r="K560" i="10"/>
  <c r="N561" i="10"/>
  <c r="D563" i="10"/>
  <c r="H564" i="10"/>
  <c r="N179" i="10"/>
  <c r="F314" i="10"/>
  <c r="F346" i="10"/>
  <c r="N363" i="10"/>
  <c r="C377" i="10"/>
  <c r="G386" i="10"/>
  <c r="K392" i="10"/>
  <c r="N398" i="10"/>
  <c r="D406" i="10"/>
  <c r="D411" i="10"/>
  <c r="N414" i="10"/>
  <c r="K418" i="10"/>
  <c r="G422" i="10"/>
  <c r="M425" i="10"/>
  <c r="F428" i="10"/>
  <c r="C431" i="10"/>
  <c r="G433" i="10"/>
  <c r="M435" i="10"/>
  <c r="D438" i="10"/>
  <c r="I440" i="10"/>
  <c r="H442" i="10"/>
  <c r="H444" i="10"/>
  <c r="D446" i="10"/>
  <c r="D448" i="10"/>
  <c r="C450" i="10"/>
  <c r="O451" i="10"/>
  <c r="C454" i="10"/>
  <c r="K455" i="10"/>
  <c r="I457" i="10"/>
  <c r="C459" i="10"/>
  <c r="G460" i="10"/>
  <c r="C462" i="10"/>
  <c r="J463" i="10"/>
  <c r="G465" i="10"/>
  <c r="J466" i="10"/>
  <c r="O467" i="10"/>
  <c r="E469" i="10"/>
  <c r="K470" i="10"/>
  <c r="O471" i="10"/>
  <c r="G473" i="10"/>
  <c r="J474" i="10"/>
  <c r="N475" i="10"/>
  <c r="D477" i="10"/>
  <c r="J478" i="10"/>
  <c r="N479" i="10"/>
  <c r="F481" i="10"/>
  <c r="F482" i="10"/>
  <c r="M483" i="10"/>
  <c r="D485" i="10"/>
  <c r="E486" i="10"/>
  <c r="L487" i="10"/>
  <c r="C489" i="10"/>
  <c r="H490" i="10"/>
  <c r="K491" i="10"/>
  <c r="O492" i="10"/>
  <c r="H494" i="10"/>
  <c r="D495" i="10"/>
  <c r="L496" i="10"/>
  <c r="O497" i="10"/>
  <c r="D499" i="10"/>
  <c r="F500" i="10"/>
  <c r="K501" i="10"/>
  <c r="N502" i="10"/>
  <c r="E504" i="10"/>
  <c r="I505" i="10"/>
  <c r="J506" i="10"/>
  <c r="M507" i="10"/>
  <c r="C509" i="10"/>
  <c r="G510" i="10"/>
  <c r="I511" i="10"/>
  <c r="L512" i="10"/>
  <c r="O513" i="10"/>
  <c r="G225" i="10"/>
  <c r="F319" i="10"/>
  <c r="I349" i="10"/>
  <c r="K365" i="10"/>
  <c r="H378" i="10"/>
  <c r="E386" i="10"/>
  <c r="L392" i="10"/>
  <c r="O399" i="10"/>
  <c r="E406" i="10"/>
  <c r="E411" i="10"/>
  <c r="O414" i="10"/>
  <c r="O418" i="10"/>
  <c r="H422" i="10"/>
  <c r="N425" i="10"/>
  <c r="I428" i="10"/>
  <c r="G431" i="10"/>
  <c r="L433" i="10"/>
  <c r="N435" i="10"/>
  <c r="E438" i="10"/>
  <c r="H440" i="10"/>
  <c r="E442" i="10"/>
  <c r="I444" i="10"/>
  <c r="F446" i="10"/>
  <c r="E448" i="10"/>
  <c r="I450" i="10"/>
  <c r="H452" i="10"/>
  <c r="H454" i="10"/>
  <c r="N455" i="10"/>
  <c r="K457" i="10"/>
  <c r="E459" i="10"/>
  <c r="J460" i="10"/>
  <c r="E462" i="10"/>
  <c r="K463" i="10"/>
  <c r="D465" i="10"/>
  <c r="K466" i="10"/>
  <c r="C468" i="10"/>
  <c r="G469" i="10"/>
  <c r="L470" i="10"/>
  <c r="C472" i="10"/>
  <c r="H473" i="10"/>
  <c r="K474" i="10"/>
  <c r="O475" i="10"/>
  <c r="G477" i="10"/>
  <c r="K478" i="10"/>
  <c r="O479" i="10"/>
  <c r="G481" i="10"/>
  <c r="J482" i="10"/>
  <c r="N483" i="10"/>
  <c r="E485" i="10"/>
  <c r="G486" i="10"/>
  <c r="M487" i="10"/>
  <c r="I489" i="10"/>
  <c r="F490" i="10"/>
  <c r="L491" i="10"/>
  <c r="C493" i="10"/>
  <c r="E494" i="10"/>
  <c r="J495" i="10"/>
  <c r="M496" i="10"/>
  <c r="C498" i="10"/>
  <c r="G499" i="10"/>
  <c r="I500" i="10"/>
  <c r="L501" i="10"/>
  <c r="O502" i="10"/>
  <c r="F504" i="10"/>
  <c r="E505" i="10"/>
  <c r="K506" i="10"/>
  <c r="N507" i="10"/>
  <c r="H509" i="10"/>
  <c r="H510" i="10"/>
  <c r="J511" i="10"/>
  <c r="M512" i="10"/>
  <c r="C514" i="10"/>
  <c r="G515" i="10"/>
  <c r="I516" i="10"/>
  <c r="L517" i="10"/>
  <c r="O518" i="10"/>
  <c r="E520" i="10"/>
  <c r="I521" i="10"/>
  <c r="K522" i="10"/>
  <c r="N523" i="10"/>
  <c r="G525" i="10"/>
  <c r="H526" i="10"/>
  <c r="J527" i="10"/>
  <c r="M528" i="10"/>
  <c r="C530" i="10"/>
  <c r="H531" i="10"/>
  <c r="G532" i="10"/>
  <c r="L533" i="10"/>
  <c r="O534" i="10"/>
  <c r="H536" i="10"/>
  <c r="I537" i="10"/>
  <c r="K538" i="10"/>
  <c r="N539" i="10"/>
  <c r="D541" i="10"/>
  <c r="G542" i="10"/>
  <c r="J543" i="10"/>
  <c r="M544" i="10"/>
  <c r="C546" i="10"/>
  <c r="E547" i="10"/>
  <c r="I548" i="10"/>
  <c r="L549" i="10"/>
  <c r="O550" i="10"/>
  <c r="I552" i="10"/>
  <c r="F553" i="10"/>
  <c r="K554" i="10"/>
  <c r="N555" i="10"/>
  <c r="D557" i="10"/>
  <c r="H558" i="10"/>
  <c r="J559" i="10"/>
  <c r="M560" i="10"/>
  <c r="C562" i="10"/>
  <c r="G563" i="10"/>
  <c r="I564" i="10"/>
  <c r="C229" i="10"/>
  <c r="H319" i="10"/>
  <c r="O349" i="10"/>
  <c r="N365" i="10"/>
  <c r="I378" i="10"/>
  <c r="H386" i="10"/>
  <c r="M393" i="10"/>
  <c r="C400" i="10"/>
  <c r="F406" i="10"/>
  <c r="F411" i="10"/>
  <c r="D415" i="10"/>
  <c r="K419" i="10"/>
  <c r="F422" i="10"/>
  <c r="O425" i="10"/>
  <c r="J428" i="10"/>
  <c r="I431" i="10"/>
  <c r="N433" i="10"/>
  <c r="O435" i="10"/>
  <c r="F438" i="10"/>
  <c r="J440" i="10"/>
  <c r="G442" i="10"/>
  <c r="D444" i="10"/>
  <c r="E446" i="10"/>
  <c r="F448" i="10"/>
  <c r="G450" i="10"/>
  <c r="F452" i="10"/>
  <c r="D454" i="10"/>
  <c r="C456" i="10"/>
  <c r="L457" i="10"/>
  <c r="G459" i="10"/>
  <c r="K460" i="10"/>
  <c r="F462" i="10"/>
  <c r="M463" i="10"/>
  <c r="F465" i="10"/>
  <c r="L466" i="10"/>
  <c r="F468" i="10"/>
  <c r="I469" i="10"/>
  <c r="M470" i="10"/>
  <c r="F472" i="10"/>
  <c r="I473" i="10"/>
  <c r="L474" i="10"/>
  <c r="D476" i="10"/>
  <c r="H477" i="10"/>
  <c r="L478" i="10"/>
  <c r="C480" i="10"/>
  <c r="I481" i="10"/>
  <c r="K482" i="10"/>
  <c r="O483" i="10"/>
  <c r="G485" i="10"/>
  <c r="J486" i="10"/>
  <c r="N487" i="10"/>
  <c r="D489" i="10"/>
  <c r="I490" i="10"/>
  <c r="M491" i="10"/>
  <c r="D493" i="10"/>
  <c r="F494" i="10"/>
  <c r="K495" i="10"/>
  <c r="N496" i="10"/>
  <c r="G498" i="10"/>
  <c r="I499" i="10"/>
  <c r="J500" i="10"/>
  <c r="M501" i="10"/>
  <c r="C503" i="10"/>
  <c r="H504" i="10"/>
  <c r="H505" i="10"/>
  <c r="L506" i="10"/>
  <c r="O507" i="10"/>
  <c r="D509" i="10"/>
  <c r="E510" i="10"/>
  <c r="K511" i="10"/>
  <c r="N512" i="10"/>
  <c r="D514" i="10"/>
  <c r="H515" i="10"/>
  <c r="J516" i="10"/>
  <c r="M517" i="10"/>
  <c r="C519" i="10"/>
  <c r="F520" i="10"/>
  <c r="E521" i="10"/>
  <c r="L522" i="10"/>
  <c r="O523" i="10"/>
  <c r="I525" i="10"/>
  <c r="E526" i="10"/>
  <c r="K527" i="10"/>
  <c r="N528" i="10"/>
  <c r="F530" i="10"/>
  <c r="E531" i="10"/>
  <c r="J532" i="10"/>
  <c r="M533" i="10"/>
  <c r="C535" i="10"/>
  <c r="D536" i="10"/>
  <c r="G537" i="10"/>
  <c r="L538" i="10"/>
  <c r="O539" i="10"/>
  <c r="E541" i="10"/>
  <c r="H542" i="10"/>
  <c r="K543" i="10"/>
  <c r="N544" i="10"/>
  <c r="D546" i="10"/>
  <c r="D253" i="10"/>
  <c r="J323" i="10"/>
  <c r="E352" i="10"/>
  <c r="I367" i="10"/>
  <c r="L379" i="10"/>
  <c r="J387" i="10"/>
  <c r="N393" i="10"/>
  <c r="H400" i="10"/>
  <c r="G407" i="10"/>
  <c r="J411" i="10"/>
  <c r="O415" i="10"/>
  <c r="L419" i="10"/>
  <c r="K422" i="10"/>
  <c r="C426" i="10"/>
  <c r="M428" i="10"/>
  <c r="O431" i="10"/>
  <c r="O433" i="10"/>
  <c r="D436" i="10"/>
  <c r="G438" i="10"/>
  <c r="K440" i="10"/>
  <c r="J442" i="10"/>
  <c r="E444" i="10"/>
  <c r="K446" i="10"/>
  <c r="G448" i="10"/>
  <c r="H450" i="10"/>
  <c r="I452" i="10"/>
  <c r="E454" i="10"/>
  <c r="G456" i="10"/>
  <c r="M457" i="10"/>
  <c r="D459" i="10"/>
  <c r="M460" i="10"/>
  <c r="H462" i="10"/>
  <c r="N463" i="10"/>
  <c r="H465" i="10"/>
  <c r="M466" i="10"/>
  <c r="H468" i="10"/>
  <c r="J469" i="10"/>
  <c r="N470" i="10"/>
  <c r="I472" i="10"/>
  <c r="E473" i="10"/>
  <c r="N474" i="10"/>
  <c r="E476" i="10"/>
  <c r="E477" i="10"/>
  <c r="M478" i="10"/>
  <c r="D480" i="10"/>
  <c r="E481" i="10"/>
  <c r="L482" i="10"/>
  <c r="C484" i="10"/>
  <c r="I485" i="10"/>
  <c r="K486" i="10"/>
  <c r="O487" i="10"/>
  <c r="E489" i="10"/>
  <c r="J490" i="10"/>
  <c r="N491" i="10"/>
  <c r="E493" i="10"/>
  <c r="I494" i="10"/>
  <c r="L495" i="10"/>
  <c r="O496" i="10"/>
  <c r="I498" i="10"/>
  <c r="E499" i="10"/>
  <c r="K500" i="10"/>
  <c r="N501" i="10"/>
  <c r="I503" i="10"/>
  <c r="D504" i="10"/>
  <c r="J505" i="10"/>
  <c r="M506" i="10"/>
  <c r="C508" i="10"/>
  <c r="E509" i="10"/>
  <c r="I510" i="10"/>
  <c r="L511" i="10"/>
  <c r="O512" i="10"/>
  <c r="E514" i="10"/>
  <c r="F515" i="10"/>
  <c r="K516" i="10"/>
  <c r="N517" i="10"/>
  <c r="F519" i="10"/>
  <c r="G520" i="10"/>
  <c r="J521" i="10"/>
  <c r="M522" i="10"/>
  <c r="C524" i="10"/>
  <c r="D525" i="10"/>
  <c r="I526" i="10"/>
  <c r="L527" i="10"/>
  <c r="O528" i="10"/>
  <c r="I530" i="10"/>
  <c r="I531" i="10"/>
  <c r="K532" i="10"/>
  <c r="N533" i="10"/>
  <c r="G535" i="10"/>
  <c r="G536" i="10"/>
  <c r="J537" i="10"/>
  <c r="M538" i="10"/>
  <c r="C540" i="10"/>
  <c r="F541" i="10"/>
  <c r="I542" i="10"/>
  <c r="L543" i="10"/>
  <c r="O544" i="10"/>
  <c r="E546" i="10"/>
  <c r="F547" i="10"/>
  <c r="K548" i="10"/>
  <c r="N549" i="10"/>
  <c r="D551" i="10"/>
  <c r="H552" i="10"/>
  <c r="J553" i="10"/>
  <c r="M554" i="10"/>
  <c r="C556" i="10"/>
  <c r="E557" i="10"/>
  <c r="I558" i="10"/>
  <c r="L559" i="10"/>
  <c r="O560" i="10"/>
  <c r="E562" i="10"/>
  <c r="I563" i="10"/>
  <c r="N254" i="10"/>
  <c r="D324" i="10"/>
  <c r="J352" i="10"/>
  <c r="F367" i="10"/>
  <c r="M379" i="10"/>
  <c r="K387" i="10"/>
  <c r="O393" i="10"/>
  <c r="I401" i="10"/>
  <c r="H407" i="10"/>
  <c r="D412" i="10"/>
  <c r="C416" i="10"/>
  <c r="M419" i="10"/>
  <c r="G423" i="10"/>
  <c r="F426" i="10"/>
  <c r="C429" i="10"/>
  <c r="C432" i="10"/>
  <c r="H434" i="10"/>
  <c r="F436" i="10"/>
  <c r="H438" i="10"/>
  <c r="L440" i="10"/>
  <c r="K442" i="10"/>
  <c r="J444" i="10"/>
  <c r="L446" i="10"/>
  <c r="K448" i="10"/>
  <c r="J450" i="10"/>
  <c r="E452" i="10"/>
  <c r="G454" i="10"/>
  <c r="I456" i="10"/>
  <c r="N457" i="10"/>
  <c r="H459" i="10"/>
  <c r="O460" i="10"/>
  <c r="I462" i="10"/>
  <c r="O463" i="10"/>
  <c r="E465" i="10"/>
  <c r="O466" i="10"/>
  <c r="D468" i="10"/>
  <c r="K469" i="10"/>
  <c r="O470" i="10"/>
  <c r="D472" i="10"/>
  <c r="K473" i="10"/>
  <c r="O474" i="10"/>
  <c r="F476" i="10"/>
  <c r="J477" i="10"/>
  <c r="N478" i="10"/>
  <c r="F480" i="10"/>
  <c r="H481" i="10"/>
  <c r="M482" i="10"/>
  <c r="D484" i="10"/>
  <c r="F485" i="10"/>
  <c r="L486" i="10"/>
  <c r="C488" i="10"/>
  <c r="F489" i="10"/>
  <c r="K490" i="10"/>
  <c r="O491" i="10"/>
  <c r="G493" i="10"/>
  <c r="J494" i="10"/>
  <c r="M495" i="10"/>
  <c r="C497" i="10"/>
  <c r="D498" i="10"/>
  <c r="F499" i="10"/>
  <c r="L500" i="10"/>
  <c r="O501" i="10"/>
  <c r="D503" i="10"/>
  <c r="I268" i="10"/>
  <c r="M327" i="10"/>
  <c r="J354" i="10"/>
  <c r="E369" i="10"/>
  <c r="C381" i="10"/>
  <c r="L387" i="10"/>
  <c r="C395" i="10"/>
  <c r="D401" i="10"/>
  <c r="F407" i="10"/>
  <c r="H412" i="10"/>
  <c r="G416" i="10"/>
  <c r="N419" i="10"/>
  <c r="E423" i="10"/>
  <c r="E426" i="10"/>
  <c r="G429" i="10"/>
  <c r="I432" i="10"/>
  <c r="F434" i="10"/>
  <c r="I436" i="10"/>
  <c r="K438" i="10"/>
  <c r="M440" i="10"/>
  <c r="O442" i="10"/>
  <c r="M444" i="10"/>
  <c r="M446" i="10"/>
  <c r="L448" i="10"/>
  <c r="K450" i="10"/>
  <c r="M452" i="10"/>
  <c r="I454" i="10"/>
  <c r="H456" i="10"/>
  <c r="O457" i="10"/>
  <c r="F459" i="10"/>
  <c r="C461" i="10"/>
  <c r="J462" i="10"/>
  <c r="C464" i="10"/>
  <c r="I465" i="10"/>
  <c r="C467" i="10"/>
  <c r="G468" i="10"/>
  <c r="L469" i="10"/>
  <c r="C471" i="10"/>
  <c r="E472" i="10"/>
  <c r="L473" i="10"/>
  <c r="C475" i="10"/>
  <c r="H476" i="10"/>
  <c r="K477" i="10"/>
  <c r="O478" i="10"/>
  <c r="G480" i="10"/>
  <c r="J481" i="10"/>
  <c r="N482" i="10"/>
  <c r="E484" i="10"/>
  <c r="H485" i="10"/>
  <c r="M486" i="10"/>
  <c r="D488" i="10"/>
  <c r="H489" i="10"/>
  <c r="L490" i="10"/>
  <c r="D492" i="10"/>
  <c r="H493" i="10"/>
  <c r="K494" i="10"/>
  <c r="N495" i="10"/>
  <c r="E497" i="10"/>
  <c r="F498" i="10"/>
  <c r="J499" i="10"/>
  <c r="M500" i="10"/>
  <c r="C502" i="10"/>
  <c r="H503" i="10"/>
  <c r="I504" i="10"/>
  <c r="L505" i="10"/>
  <c r="O506" i="10"/>
  <c r="E508" i="10"/>
  <c r="F509" i="10"/>
  <c r="K510" i="10"/>
  <c r="N511" i="10"/>
  <c r="F513" i="10"/>
  <c r="G514" i="10"/>
  <c r="J515" i="10"/>
  <c r="M516" i="10"/>
  <c r="C518" i="10"/>
  <c r="D519" i="10"/>
  <c r="H520" i="10"/>
  <c r="L521" i="10"/>
  <c r="O522" i="10"/>
  <c r="E524" i="10"/>
  <c r="H525" i="10"/>
  <c r="K526" i="10"/>
  <c r="N527" i="10"/>
  <c r="E529" i="10"/>
  <c r="H530" i="10"/>
  <c r="J531" i="10"/>
  <c r="M532" i="10"/>
  <c r="C534" i="10"/>
  <c r="F535" i="10"/>
  <c r="I536" i="10"/>
  <c r="L537" i="10"/>
  <c r="O538" i="10"/>
  <c r="F540" i="10"/>
  <c r="I541" i="10"/>
  <c r="K542" i="10"/>
  <c r="N543" i="10"/>
  <c r="G545" i="10"/>
  <c r="G546" i="10"/>
  <c r="J547" i="10"/>
  <c r="M548" i="10"/>
  <c r="C550" i="10"/>
  <c r="G551" i="10"/>
  <c r="F552" i="10"/>
  <c r="L553" i="10"/>
  <c r="O554" i="10"/>
  <c r="G556" i="10"/>
  <c r="I557" i="10"/>
  <c r="K558" i="10"/>
  <c r="N559" i="10"/>
  <c r="D561" i="10"/>
  <c r="H562" i="10"/>
  <c r="J563" i="10"/>
  <c r="M564" i="10"/>
  <c r="C566" i="10"/>
  <c r="E567" i="10"/>
  <c r="H568" i="10"/>
  <c r="L269" i="10"/>
  <c r="N327" i="10"/>
  <c r="M354" i="10"/>
  <c r="F369" i="10"/>
  <c r="H381" i="10"/>
  <c r="N388" i="10"/>
  <c r="D395" i="10"/>
  <c r="E401" i="10"/>
  <c r="J408" i="10"/>
  <c r="E412" i="10"/>
  <c r="H416" i="10"/>
  <c r="O419" i="10"/>
  <c r="H423" i="10"/>
  <c r="J426" i="10"/>
  <c r="J429" i="10"/>
  <c r="D432" i="10"/>
  <c r="I434" i="10"/>
  <c r="M436" i="10"/>
  <c r="M438" i="10"/>
  <c r="N440" i="10"/>
  <c r="C443" i="10"/>
  <c r="O444" i="10"/>
  <c r="N446" i="10"/>
  <c r="M448" i="10"/>
  <c r="L450" i="10"/>
  <c r="N452" i="10"/>
  <c r="K454" i="10"/>
  <c r="E456" i="10"/>
  <c r="C458" i="10"/>
  <c r="J459" i="10"/>
  <c r="H461" i="10"/>
  <c r="K462" i="10"/>
  <c r="D464" i="10"/>
  <c r="J465" i="10"/>
  <c r="E467" i="10"/>
  <c r="I468" i="10"/>
  <c r="M469" i="10"/>
  <c r="G471" i="10"/>
  <c r="H472" i="10"/>
  <c r="M473" i="10"/>
  <c r="D475" i="10"/>
  <c r="I476" i="10"/>
  <c r="L477" i="10"/>
  <c r="C479" i="10"/>
  <c r="H480" i="10"/>
  <c r="K481" i="10"/>
  <c r="O482" i="10"/>
  <c r="F484" i="10"/>
  <c r="J485" i="10"/>
  <c r="N486" i="10"/>
  <c r="F488" i="10"/>
  <c r="G489" i="10"/>
  <c r="N490" i="10"/>
  <c r="F492" i="10"/>
  <c r="I493" i="10"/>
  <c r="L494" i="10"/>
  <c r="O495" i="10"/>
  <c r="I497" i="10"/>
  <c r="H498" i="10"/>
  <c r="K499" i="10"/>
  <c r="N500" i="10"/>
  <c r="E502" i="10"/>
  <c r="E503" i="10"/>
  <c r="J504" i="10"/>
  <c r="M505" i="10"/>
  <c r="C507" i="10"/>
  <c r="F508" i="10"/>
  <c r="I509" i="10"/>
  <c r="L510" i="10"/>
  <c r="O511" i="10"/>
  <c r="I513" i="10"/>
  <c r="I514" i="10"/>
  <c r="K515" i="10"/>
  <c r="N516" i="10"/>
  <c r="E518" i="10"/>
  <c r="E519" i="10"/>
  <c r="J520" i="10"/>
  <c r="M521" i="10"/>
  <c r="C523" i="10"/>
  <c r="H524" i="10"/>
  <c r="F525" i="10"/>
  <c r="L526" i="10"/>
  <c r="O527" i="10"/>
  <c r="F529" i="10"/>
  <c r="E530" i="10"/>
  <c r="K531" i="10"/>
  <c r="N532" i="10"/>
  <c r="G534" i="10"/>
  <c r="E281" i="10"/>
  <c r="J331" i="10"/>
  <c r="I356" i="10"/>
  <c r="M370" i="10"/>
  <c r="F382" i="10"/>
  <c r="O388" i="10"/>
  <c r="E395" i="10"/>
  <c r="I402" i="10"/>
  <c r="K408" i="10"/>
  <c r="F412" i="10"/>
  <c r="F416" i="10"/>
  <c r="G420" i="10"/>
  <c r="J423" i="10"/>
  <c r="C427" i="10"/>
  <c r="K429" i="10"/>
  <c r="E432" i="10"/>
  <c r="J434" i="10"/>
  <c r="N436" i="10"/>
  <c r="N438" i="10"/>
  <c r="G441" i="10"/>
  <c r="H443" i="10"/>
  <c r="C445" i="10"/>
  <c r="O446" i="10"/>
  <c r="I449" i="10"/>
  <c r="O450" i="10"/>
  <c r="O452" i="10"/>
  <c r="M454" i="10"/>
  <c r="J456" i="10"/>
  <c r="E458" i="10"/>
  <c r="L459" i="10"/>
  <c r="D461" i="10"/>
  <c r="L462" i="10"/>
  <c r="E464" i="10"/>
  <c r="L465" i="10"/>
  <c r="F467" i="10"/>
  <c r="J468" i="10"/>
  <c r="O469" i="10"/>
  <c r="H471" i="10"/>
  <c r="J472" i="10"/>
  <c r="N473" i="10"/>
  <c r="E475" i="10"/>
  <c r="G476" i="10"/>
  <c r="M477" i="10"/>
  <c r="H479" i="10"/>
  <c r="E480" i="10"/>
  <c r="L481" i="10"/>
  <c r="C483" i="10"/>
  <c r="H484" i="10"/>
  <c r="K485" i="10"/>
  <c r="O486" i="10"/>
  <c r="G488" i="10"/>
  <c r="K489" i="10"/>
  <c r="O490" i="10"/>
  <c r="G492" i="10"/>
  <c r="J493" i="10"/>
  <c r="M494" i="10"/>
  <c r="C496" i="10"/>
  <c r="D497" i="10"/>
  <c r="E498" i="10"/>
  <c r="L499" i="10"/>
  <c r="O500" i="10"/>
  <c r="G502" i="10"/>
  <c r="G503" i="10"/>
  <c r="K504" i="10"/>
  <c r="N505" i="10"/>
  <c r="E507" i="10"/>
  <c r="H508" i="10"/>
  <c r="J509" i="10"/>
  <c r="M510" i="10"/>
  <c r="C512" i="10"/>
  <c r="D513" i="10"/>
  <c r="H514" i="10"/>
  <c r="L515" i="10"/>
  <c r="O516" i="10"/>
  <c r="H518" i="10"/>
  <c r="H519" i="10"/>
  <c r="K520" i="10"/>
  <c r="N521" i="10"/>
  <c r="F523" i="10"/>
  <c r="I524" i="10"/>
  <c r="J525" i="10"/>
  <c r="M526" i="10"/>
  <c r="C528" i="10"/>
  <c r="H529" i="10"/>
  <c r="G530" i="10"/>
  <c r="L531" i="10"/>
  <c r="O532" i="10"/>
  <c r="D534" i="10"/>
  <c r="E535" i="10"/>
  <c r="K536" i="10"/>
  <c r="N537" i="10"/>
  <c r="D539" i="10"/>
  <c r="I540" i="10"/>
  <c r="J541" i="10"/>
  <c r="M542" i="10"/>
  <c r="C544" i="10"/>
  <c r="F545" i="10"/>
  <c r="H546" i="10"/>
  <c r="L547" i="10"/>
  <c r="O548" i="10"/>
  <c r="F550" i="10"/>
  <c r="F551" i="10"/>
  <c r="H282" i="10"/>
  <c r="K331" i="10"/>
  <c r="E356" i="10"/>
  <c r="N370" i="10"/>
  <c r="H382" i="10"/>
  <c r="C389" i="10"/>
  <c r="H396" i="10"/>
  <c r="G402" i="10"/>
  <c r="L408" i="10"/>
  <c r="M412" i="10"/>
  <c r="G417" i="10"/>
  <c r="N420" i="10"/>
  <c r="K423" i="10"/>
  <c r="D427" i="10"/>
  <c r="L429" i="10"/>
  <c r="G432" i="10"/>
  <c r="K434" i="10"/>
  <c r="O436" i="10"/>
  <c r="H439" i="10"/>
  <c r="I441" i="10"/>
  <c r="D443" i="10"/>
  <c r="D445" i="10"/>
  <c r="C447" i="10"/>
  <c r="D449" i="10"/>
  <c r="H451" i="10"/>
  <c r="C453" i="10"/>
  <c r="N454" i="10"/>
  <c r="K456" i="10"/>
  <c r="H458" i="10"/>
  <c r="M459" i="10"/>
  <c r="G461" i="10"/>
  <c r="M462" i="10"/>
  <c r="F464" i="10"/>
  <c r="N465" i="10"/>
  <c r="G467" i="10"/>
  <c r="L468" i="10"/>
  <c r="C470" i="10"/>
  <c r="I471" i="10"/>
  <c r="K472" i="10"/>
  <c r="O473" i="10"/>
  <c r="F475" i="10"/>
  <c r="J476" i="10"/>
  <c r="N477" i="10"/>
  <c r="D479" i="10"/>
  <c r="I480" i="10"/>
  <c r="M481" i="10"/>
  <c r="D483" i="10"/>
  <c r="I484" i="10"/>
  <c r="L485" i="10"/>
  <c r="C487" i="10"/>
  <c r="E488" i="10"/>
  <c r="L489" i="10"/>
  <c r="C491" i="10"/>
  <c r="I492" i="10"/>
  <c r="K493" i="10"/>
  <c r="N494" i="10"/>
  <c r="F496" i="10"/>
  <c r="F497" i="10"/>
  <c r="J498" i="10"/>
  <c r="M499" i="10"/>
  <c r="C501" i="10"/>
  <c r="H502" i="10"/>
  <c r="F503" i="10"/>
  <c r="L504" i="10"/>
  <c r="O505" i="10"/>
  <c r="I507" i="10"/>
  <c r="I508" i="10"/>
  <c r="K509" i="10"/>
  <c r="N510" i="10"/>
  <c r="D512" i="10"/>
  <c r="G513" i="10"/>
  <c r="J514" i="10"/>
  <c r="M515" i="10"/>
  <c r="C517" i="10"/>
  <c r="D518" i="10"/>
  <c r="G519" i="10"/>
  <c r="L520" i="10"/>
  <c r="O521" i="10"/>
  <c r="I523" i="10"/>
  <c r="F524" i="10"/>
  <c r="K525" i="10"/>
  <c r="N526" i="10"/>
  <c r="D528" i="10"/>
  <c r="I529" i="10"/>
  <c r="J530" i="10"/>
  <c r="M531" i="10"/>
  <c r="C533" i="10"/>
  <c r="E534" i="10"/>
  <c r="I535" i="10"/>
  <c r="L536" i="10"/>
  <c r="O537" i="10"/>
  <c r="E539" i="10"/>
  <c r="D540" i="10"/>
  <c r="K541" i="10"/>
  <c r="N542" i="10"/>
  <c r="H544" i="10"/>
  <c r="I545" i="10"/>
  <c r="J546" i="10"/>
  <c r="M547" i="10"/>
  <c r="C549" i="10"/>
  <c r="G550" i="10"/>
  <c r="H551" i="10"/>
  <c r="L552" i="10"/>
  <c r="O553" i="10"/>
  <c r="E555" i="10"/>
  <c r="E556" i="10"/>
  <c r="K557" i="10"/>
  <c r="N558" i="10"/>
  <c r="D560" i="10"/>
  <c r="H561" i="10"/>
  <c r="J562" i="10"/>
  <c r="M563" i="10"/>
  <c r="C565" i="10"/>
  <c r="G566" i="10"/>
  <c r="I567" i="10"/>
  <c r="L568" i="10"/>
  <c r="H291" i="10"/>
  <c r="H335" i="10"/>
  <c r="J358" i="10"/>
  <c r="I372" i="10"/>
  <c r="G382" i="10"/>
  <c r="D390" i="10"/>
  <c r="D396" i="10"/>
  <c r="J402" i="10"/>
  <c r="M408" i="10"/>
  <c r="I413" i="10"/>
  <c r="H417" i="10"/>
  <c r="O420" i="10"/>
  <c r="N423" i="10"/>
  <c r="F427" i="10"/>
  <c r="M429" i="10"/>
  <c r="K432" i="10"/>
  <c r="L434" i="10"/>
  <c r="C437" i="10"/>
  <c r="I439" i="10"/>
  <c r="D441" i="10"/>
  <c r="G443" i="10"/>
  <c r="G445" i="10"/>
  <c r="I447" i="10"/>
  <c r="F449" i="10"/>
  <c r="D451" i="10"/>
  <c r="D453" i="10"/>
  <c r="O454" i="10"/>
  <c r="L456" i="10"/>
  <c r="D458" i="10"/>
  <c r="N459" i="10"/>
  <c r="I461" i="10"/>
  <c r="N462" i="10"/>
  <c r="G464" i="10"/>
  <c r="O465" i="10"/>
  <c r="H467" i="10"/>
  <c r="M468" i="10"/>
  <c r="E470" i="10"/>
  <c r="E471" i="10"/>
  <c r="L472" i="10"/>
  <c r="C474" i="10"/>
  <c r="G475" i="10"/>
  <c r="K476" i="10"/>
  <c r="O477" i="10"/>
  <c r="F479" i="10"/>
  <c r="J480" i="10"/>
  <c r="N481" i="10"/>
  <c r="E483" i="10"/>
  <c r="G484" i="10"/>
  <c r="M485" i="10"/>
  <c r="G487" i="10"/>
  <c r="H488" i="10"/>
  <c r="M489" i="10"/>
  <c r="G491" i="10"/>
  <c r="E492" i="10"/>
  <c r="L493" i="10"/>
  <c r="O494" i="10"/>
  <c r="G496" i="10"/>
  <c r="G497" i="10"/>
  <c r="K498" i="10"/>
  <c r="N499" i="10"/>
  <c r="G501" i="10"/>
  <c r="D502" i="10"/>
  <c r="J503" i="10"/>
  <c r="M504" i="10"/>
  <c r="C506" i="10"/>
  <c r="D507" i="10"/>
  <c r="G508" i="10"/>
  <c r="L509" i="10"/>
  <c r="O510" i="10"/>
  <c r="E512" i="10"/>
  <c r="E513" i="10"/>
  <c r="K514" i="10"/>
  <c r="N515" i="10"/>
  <c r="F517" i="10"/>
  <c r="G518" i="10"/>
  <c r="J519" i="10"/>
  <c r="M520" i="10"/>
  <c r="C522" i="10"/>
  <c r="D523" i="10"/>
  <c r="G524" i="10"/>
  <c r="L525" i="10"/>
  <c r="O526" i="10"/>
  <c r="F528" i="10"/>
  <c r="D529" i="10"/>
  <c r="K530" i="10"/>
  <c r="N531" i="10"/>
  <c r="H533" i="10"/>
  <c r="H534" i="10"/>
  <c r="J535" i="10"/>
  <c r="M536" i="10"/>
  <c r="C538" i="10"/>
  <c r="F539" i="10"/>
  <c r="H540" i="10"/>
  <c r="L541" i="10"/>
  <c r="O542" i="10"/>
  <c r="D544" i="10"/>
  <c r="E545" i="10"/>
  <c r="K546" i="10"/>
  <c r="N547" i="10"/>
  <c r="D292" i="10"/>
  <c r="I335" i="10"/>
  <c r="K358" i="10"/>
  <c r="E372" i="10"/>
  <c r="J383" i="10"/>
  <c r="F390" i="10"/>
  <c r="I396" i="10"/>
  <c r="K403" i="10"/>
  <c r="M409" i="10"/>
  <c r="J413" i="10"/>
  <c r="D417" i="10"/>
  <c r="C421" i="10"/>
  <c r="J424" i="10"/>
  <c r="G427" i="10"/>
  <c r="C430" i="10"/>
  <c r="L432" i="10"/>
  <c r="O434" i="10"/>
  <c r="H437" i="10"/>
  <c r="D439" i="10"/>
  <c r="E441" i="10"/>
  <c r="E443" i="10"/>
  <c r="I445" i="10"/>
  <c r="F447" i="10"/>
  <c r="G449" i="10"/>
  <c r="E451" i="10"/>
  <c r="F453" i="10"/>
  <c r="I455" i="10"/>
  <c r="M456" i="10"/>
  <c r="F458" i="10"/>
  <c r="O459" i="10"/>
  <c r="F461" i="10"/>
  <c r="O462" i="10"/>
  <c r="H464" i="10"/>
  <c r="C466" i="10"/>
  <c r="D467" i="10"/>
  <c r="N468" i="10"/>
  <c r="G470" i="10"/>
  <c r="F471" i="10"/>
  <c r="M472" i="10"/>
  <c r="D474" i="10"/>
  <c r="I475" i="10"/>
  <c r="L476" i="10"/>
  <c r="C478" i="10"/>
  <c r="G479" i="10"/>
  <c r="K480" i="10"/>
  <c r="O481" i="10"/>
  <c r="F483" i="10"/>
  <c r="J484" i="10"/>
  <c r="O485" i="10"/>
  <c r="D487" i="10"/>
  <c r="J488" i="10"/>
  <c r="N489" i="10"/>
  <c r="D491" i="10"/>
  <c r="H492" i="10"/>
  <c r="M493" i="10"/>
  <c r="C495" i="10"/>
  <c r="I496" i="10"/>
  <c r="H497" i="10"/>
  <c r="L498" i="10"/>
  <c r="O499" i="10"/>
  <c r="D501" i="10"/>
  <c r="F502" i="10"/>
  <c r="K503" i="10"/>
  <c r="N504" i="10"/>
  <c r="I506" i="10"/>
  <c r="F507" i="10"/>
  <c r="J508" i="10"/>
  <c r="M509" i="10"/>
  <c r="C511" i="10"/>
  <c r="G512" i="10"/>
  <c r="H513" i="10"/>
  <c r="L514" i="10"/>
  <c r="O515" i="10"/>
  <c r="I517" i="10"/>
  <c r="I518" i="10"/>
  <c r="K519" i="10"/>
  <c r="N520" i="10"/>
  <c r="F522" i="10"/>
  <c r="E523" i="10"/>
  <c r="J524" i="10"/>
  <c r="M525" i="10"/>
  <c r="C527" i="10"/>
  <c r="H528" i="10"/>
  <c r="G529" i="10"/>
  <c r="L530" i="10"/>
  <c r="O531" i="10"/>
  <c r="D533" i="10"/>
  <c r="F534" i="10"/>
  <c r="K535" i="10"/>
  <c r="N536" i="10"/>
  <c r="D538" i="10"/>
  <c r="G539" i="10"/>
  <c r="J540" i="10"/>
  <c r="M541" i="10"/>
  <c r="C543" i="10"/>
  <c r="E544" i="10"/>
  <c r="H545" i="10"/>
  <c r="L546" i="10"/>
  <c r="O547" i="10"/>
  <c r="D549" i="10"/>
  <c r="D550" i="10"/>
  <c r="K551" i="10"/>
  <c r="N552" i="10"/>
  <c r="D554" i="10"/>
  <c r="G555" i="10"/>
  <c r="J556" i="10"/>
  <c r="M557" i="10"/>
  <c r="C559" i="10"/>
  <c r="F560" i="10"/>
  <c r="G561" i="10"/>
  <c r="L562" i="10"/>
  <c r="O563" i="10"/>
  <c r="E565" i="10"/>
  <c r="F566" i="10"/>
  <c r="K567" i="10"/>
  <c r="N568" i="10"/>
  <c r="I570" i="10"/>
  <c r="G571" i="10"/>
  <c r="J572" i="10"/>
  <c r="M573" i="10"/>
  <c r="C575" i="10"/>
  <c r="D576" i="10"/>
  <c r="G577" i="10"/>
  <c r="L578" i="10"/>
  <c r="O579" i="10"/>
  <c r="F581" i="10"/>
  <c r="G582" i="10"/>
  <c r="O300" i="10"/>
  <c r="D339" i="10"/>
  <c r="C302" i="10"/>
  <c r="J339" i="10"/>
  <c r="H360" i="10"/>
  <c r="C374" i="10"/>
  <c r="M383" i="10"/>
  <c r="F360" i="10"/>
  <c r="F421" i="10"/>
  <c r="M441" i="10"/>
  <c r="G457" i="10"/>
  <c r="C469" i="10"/>
  <c r="M476" i="10"/>
  <c r="G483" i="10"/>
  <c r="E490" i="10"/>
  <c r="J497" i="10"/>
  <c r="M503" i="10"/>
  <c r="L508" i="10"/>
  <c r="K513" i="10"/>
  <c r="K517" i="10"/>
  <c r="K521" i="10"/>
  <c r="N525" i="10"/>
  <c r="K529" i="10"/>
  <c r="I533" i="10"/>
  <c r="C537" i="10"/>
  <c r="G540" i="10"/>
  <c r="F543" i="10"/>
  <c r="N546" i="10"/>
  <c r="H549" i="10"/>
  <c r="N551" i="10"/>
  <c r="N553" i="10"/>
  <c r="M555" i="10"/>
  <c r="N557" i="10"/>
  <c r="M559" i="10"/>
  <c r="L561" i="10"/>
  <c r="L563" i="10"/>
  <c r="G565" i="10"/>
  <c r="O566" i="10"/>
  <c r="I568" i="10"/>
  <c r="N569" i="10"/>
  <c r="D571" i="10"/>
  <c r="I572" i="10"/>
  <c r="N573" i="10"/>
  <c r="E575" i="10"/>
  <c r="H576" i="10"/>
  <c r="M577" i="10"/>
  <c r="F579" i="10"/>
  <c r="F580" i="10"/>
  <c r="L581" i="10"/>
  <c r="C583" i="10"/>
  <c r="I584" i="10"/>
  <c r="H585" i="10"/>
  <c r="L586" i="10"/>
  <c r="O587" i="10"/>
  <c r="F589" i="10"/>
  <c r="H590" i="10"/>
  <c r="K591" i="10"/>
  <c r="N592" i="10"/>
  <c r="D594" i="10"/>
  <c r="H595" i="10"/>
  <c r="J596" i="10"/>
  <c r="M597" i="10"/>
  <c r="C599" i="10"/>
  <c r="G600" i="10"/>
  <c r="I601" i="10"/>
  <c r="L602" i="10"/>
  <c r="O603" i="10"/>
  <c r="D604" i="10"/>
  <c r="E604" i="10"/>
  <c r="G604" i="10"/>
  <c r="J604" i="10"/>
  <c r="G544" i="10"/>
  <c r="D562" i="10"/>
  <c r="O373" i="10"/>
  <c r="K424" i="10"/>
  <c r="J443" i="10"/>
  <c r="J458" i="10"/>
  <c r="I470" i="10"/>
  <c r="N476" i="10"/>
  <c r="K483" i="10"/>
  <c r="E491" i="10"/>
  <c r="K497" i="10"/>
  <c r="O503" i="10"/>
  <c r="N508" i="10"/>
  <c r="M513" i="10"/>
  <c r="O517" i="10"/>
  <c r="G522" i="10"/>
  <c r="O525" i="10"/>
  <c r="M529" i="10"/>
  <c r="K533" i="10"/>
  <c r="E537" i="10"/>
  <c r="K540" i="10"/>
  <c r="M543" i="10"/>
  <c r="C547" i="10"/>
  <c r="K549" i="10"/>
  <c r="O551" i="10"/>
  <c r="C554" i="10"/>
  <c r="O555" i="10"/>
  <c r="O557" i="10"/>
  <c r="O559" i="10"/>
  <c r="M561" i="10"/>
  <c r="N563" i="10"/>
  <c r="J565" i="10"/>
  <c r="C567" i="10"/>
  <c r="J568" i="10"/>
  <c r="O569" i="10"/>
  <c r="E571" i="10"/>
  <c r="K572" i="10"/>
  <c r="O573" i="10"/>
  <c r="F575" i="10"/>
  <c r="J576" i="10"/>
  <c r="N577" i="10"/>
  <c r="D579" i="10"/>
  <c r="I580" i="10"/>
  <c r="M581" i="10"/>
  <c r="F583" i="10"/>
  <c r="E584" i="10"/>
  <c r="J585" i="10"/>
  <c r="M586" i="10"/>
  <c r="C588" i="10"/>
  <c r="H589" i="10"/>
  <c r="G590" i="10"/>
  <c r="L591" i="10"/>
  <c r="O592" i="10"/>
  <c r="F594" i="10"/>
  <c r="I595" i="10"/>
  <c r="K596" i="10"/>
  <c r="N597" i="10"/>
  <c r="D599" i="10"/>
  <c r="D600" i="10"/>
  <c r="J601" i="10"/>
  <c r="M602" i="10"/>
  <c r="K604" i="10"/>
  <c r="D552" i="10"/>
  <c r="H584" i="10"/>
  <c r="G589" i="10"/>
  <c r="N591" i="10"/>
  <c r="J595" i="10"/>
  <c r="E599" i="10"/>
  <c r="L601" i="10"/>
  <c r="L383" i="10"/>
  <c r="L424" i="10"/>
  <c r="L443" i="10"/>
  <c r="K458" i="10"/>
  <c r="D470" i="10"/>
  <c r="C477" i="10"/>
  <c r="L484" i="10"/>
  <c r="I491" i="10"/>
  <c r="M497" i="10"/>
  <c r="G504" i="10"/>
  <c r="G509" i="10"/>
  <c r="F514" i="10"/>
  <c r="F518" i="10"/>
  <c r="D522" i="10"/>
  <c r="G526" i="10"/>
  <c r="O529" i="10"/>
  <c r="O533" i="10"/>
  <c r="H537" i="10"/>
  <c r="L540" i="10"/>
  <c r="O543" i="10"/>
  <c r="D547" i="10"/>
  <c r="M549" i="10"/>
  <c r="G552" i="10"/>
  <c r="G554" i="10"/>
  <c r="F556" i="10"/>
  <c r="C558" i="10"/>
  <c r="C560" i="10"/>
  <c r="O561" i="10"/>
  <c r="C564" i="10"/>
  <c r="K565" i="10"/>
  <c r="F567" i="10"/>
  <c r="K568" i="10"/>
  <c r="C570" i="10"/>
  <c r="H571" i="10"/>
  <c r="L572" i="10"/>
  <c r="C574" i="10"/>
  <c r="G575" i="10"/>
  <c r="K576" i="10"/>
  <c r="O577" i="10"/>
  <c r="G579" i="10"/>
  <c r="J580" i="10"/>
  <c r="N581" i="10"/>
  <c r="H583" i="10"/>
  <c r="F584" i="10"/>
  <c r="K585" i="10"/>
  <c r="N586" i="10"/>
  <c r="D588" i="10"/>
  <c r="D589" i="10"/>
  <c r="J590" i="10"/>
  <c r="M591" i="10"/>
  <c r="C593" i="10"/>
  <c r="G594" i="10"/>
  <c r="G595" i="10"/>
  <c r="L596" i="10"/>
  <c r="O597" i="10"/>
  <c r="I599" i="10"/>
  <c r="I600" i="10"/>
  <c r="K601" i="10"/>
  <c r="N602" i="10"/>
  <c r="L604" i="10"/>
  <c r="H556" i="10"/>
  <c r="D564" i="10"/>
  <c r="F571" i="10"/>
  <c r="F574" i="10"/>
  <c r="C578" i="10"/>
  <c r="E579" i="10"/>
  <c r="G390" i="10"/>
  <c r="H427" i="10"/>
  <c r="J445" i="10"/>
  <c r="I460" i="10"/>
  <c r="F470" i="10"/>
  <c r="H478" i="10"/>
  <c r="M484" i="10"/>
  <c r="H491" i="10"/>
  <c r="M498" i="10"/>
  <c r="O504" i="10"/>
  <c r="N509" i="10"/>
  <c r="M514" i="10"/>
  <c r="J518" i="10"/>
  <c r="I522" i="10"/>
  <c r="F526" i="10"/>
  <c r="I391" i="10"/>
  <c r="J427" i="10"/>
  <c r="K445" i="10"/>
  <c r="D460" i="10"/>
  <c r="J471" i="10"/>
  <c r="D478" i="10"/>
  <c r="O484" i="10"/>
  <c r="J492" i="10"/>
  <c r="N498" i="10"/>
  <c r="C505" i="10"/>
  <c r="O509" i="10"/>
  <c r="N514" i="10"/>
  <c r="L518" i="10"/>
  <c r="J522" i="10"/>
  <c r="J526" i="10"/>
  <c r="M530" i="10"/>
  <c r="J534" i="10"/>
  <c r="M537" i="10"/>
  <c r="C541" i="10"/>
  <c r="F544" i="10"/>
  <c r="I547" i="10"/>
  <c r="E550" i="10"/>
  <c r="E552" i="10"/>
  <c r="E554" i="10"/>
  <c r="D556" i="10"/>
  <c r="F558" i="10"/>
  <c r="H560" i="10"/>
  <c r="F562" i="10"/>
  <c r="E564" i="10"/>
  <c r="M565" i="10"/>
  <c r="G567" i="10"/>
  <c r="O568" i="10"/>
  <c r="E570" i="10"/>
  <c r="J571" i="10"/>
  <c r="N572" i="10"/>
  <c r="I574" i="10"/>
  <c r="I575" i="10"/>
  <c r="M576" i="10"/>
  <c r="E578" i="10"/>
  <c r="H579" i="10"/>
  <c r="L580" i="10"/>
  <c r="C582" i="10"/>
  <c r="D583" i="10"/>
  <c r="J584" i="10"/>
  <c r="M585" i="10"/>
  <c r="C587" i="10"/>
  <c r="G588" i="10"/>
  <c r="I589" i="10"/>
  <c r="L590" i="10"/>
  <c r="O591" i="10"/>
  <c r="D593" i="10"/>
  <c r="E594" i="10"/>
  <c r="K595" i="10"/>
  <c r="N596" i="10"/>
  <c r="H598" i="10"/>
  <c r="F599" i="10"/>
  <c r="J600" i="10"/>
  <c r="M601" i="10"/>
  <c r="C603" i="10"/>
  <c r="I604" i="10"/>
  <c r="N604" i="10"/>
  <c r="N554" i="10"/>
  <c r="M558" i="10"/>
  <c r="L560" i="10"/>
  <c r="M562" i="10"/>
  <c r="K564" i="10"/>
  <c r="M567" i="10"/>
  <c r="E574" i="10"/>
  <c r="C581" i="10"/>
  <c r="M589" i="10"/>
  <c r="L594" i="10"/>
  <c r="F597" i="10"/>
  <c r="I602" i="10"/>
  <c r="H397" i="10"/>
  <c r="F430" i="10"/>
  <c r="G447" i="10"/>
  <c r="J461" i="10"/>
  <c r="K471" i="10"/>
  <c r="G478" i="10"/>
  <c r="C486" i="10"/>
  <c r="K492" i="10"/>
  <c r="C499" i="10"/>
  <c r="F505" i="10"/>
  <c r="D510" i="10"/>
  <c r="C515" i="10"/>
  <c r="N518" i="10"/>
  <c r="N522" i="10"/>
  <c r="H527" i="10"/>
  <c r="N530" i="10"/>
  <c r="L534" i="10"/>
  <c r="E538" i="10"/>
  <c r="H541" i="10"/>
  <c r="J544" i="10"/>
  <c r="K547" i="10"/>
  <c r="H550" i="10"/>
  <c r="J552" i="10"/>
  <c r="F554" i="10"/>
  <c r="I556" i="10"/>
  <c r="E558" i="10"/>
  <c r="I560" i="10"/>
  <c r="I562" i="10"/>
  <c r="G564" i="10"/>
  <c r="N565" i="10"/>
  <c r="H567" i="10"/>
  <c r="C569" i="10"/>
  <c r="G570" i="10"/>
  <c r="K571" i="10"/>
  <c r="O572" i="10"/>
  <c r="D574" i="10"/>
  <c r="J575" i="10"/>
  <c r="N576" i="10"/>
  <c r="G578" i="10"/>
  <c r="I579" i="10"/>
  <c r="M580" i="10"/>
  <c r="H582" i="10"/>
  <c r="E583" i="10"/>
  <c r="K584" i="10"/>
  <c r="N585" i="10"/>
  <c r="D587" i="10"/>
  <c r="I588" i="10"/>
  <c r="J589" i="10"/>
  <c r="M590" i="10"/>
  <c r="C592" i="10"/>
  <c r="G593" i="10"/>
  <c r="H594" i="10"/>
  <c r="L595" i="10"/>
  <c r="O596" i="10"/>
  <c r="D598" i="10"/>
  <c r="G599" i="10"/>
  <c r="K600" i="10"/>
  <c r="N601" i="10"/>
  <c r="D603" i="10"/>
  <c r="O604" i="10"/>
  <c r="O552" i="10"/>
  <c r="N571" i="10"/>
  <c r="M575" i="10"/>
  <c r="D577" i="10"/>
  <c r="N584" i="10"/>
  <c r="I587" i="10"/>
  <c r="E592" i="10"/>
  <c r="O595" i="10"/>
  <c r="K599" i="10"/>
  <c r="J397" i="10"/>
  <c r="L430" i="10"/>
  <c r="J447" i="10"/>
  <c r="K461" i="10"/>
  <c r="M471" i="10"/>
  <c r="I479" i="10"/>
  <c r="H486" i="10"/>
  <c r="M492" i="10"/>
  <c r="C500" i="10"/>
  <c r="K505" i="10"/>
  <c r="J510" i="10"/>
  <c r="E515" i="10"/>
  <c r="I519" i="10"/>
  <c r="G523" i="10"/>
  <c r="D527" i="10"/>
  <c r="C531" i="10"/>
  <c r="N534" i="10"/>
  <c r="F538" i="10"/>
  <c r="G541" i="10"/>
  <c r="L544" i="10"/>
  <c r="C548" i="10"/>
  <c r="I550" i="10"/>
  <c r="K552" i="10"/>
  <c r="J554" i="10"/>
  <c r="K556" i="10"/>
  <c r="J558" i="10"/>
  <c r="G560" i="10"/>
  <c r="G562" i="10"/>
  <c r="F564" i="10"/>
  <c r="O565" i="10"/>
  <c r="J567" i="10"/>
  <c r="D569" i="10"/>
  <c r="H570" i="10"/>
  <c r="L571" i="10"/>
  <c r="C573" i="10"/>
  <c r="G574" i="10"/>
  <c r="K575" i="10"/>
  <c r="O576" i="10"/>
  <c r="D578" i="10"/>
  <c r="J579" i="10"/>
  <c r="N580" i="10"/>
  <c r="D582" i="10"/>
  <c r="G583" i="10"/>
  <c r="L584" i="10"/>
  <c r="O585" i="10"/>
  <c r="F587" i="10"/>
  <c r="E588" i="10"/>
  <c r="K589" i="10"/>
  <c r="N590" i="10"/>
  <c r="H592" i="10"/>
  <c r="E593" i="10"/>
  <c r="J594" i="10"/>
  <c r="M595" i="10"/>
  <c r="C597" i="10"/>
  <c r="E598" i="10"/>
  <c r="H599" i="10"/>
  <c r="L600" i="10"/>
  <c r="O601" i="10"/>
  <c r="F603" i="10"/>
  <c r="H604" i="10"/>
  <c r="M556" i="10"/>
  <c r="K583" i="10"/>
  <c r="J588" i="10"/>
  <c r="H593" i="10"/>
  <c r="I598" i="10"/>
  <c r="L403" i="10"/>
  <c r="E433" i="10"/>
  <c r="E449" i="10"/>
  <c r="C463" i="10"/>
  <c r="N472" i="10"/>
  <c r="E479" i="10"/>
  <c r="F486" i="10"/>
  <c r="N493" i="10"/>
  <c r="H500" i="10"/>
  <c r="D506" i="10"/>
  <c r="F511" i="10"/>
  <c r="I515" i="10"/>
  <c r="L519" i="10"/>
  <c r="H523" i="10"/>
  <c r="G527" i="10"/>
  <c r="D531" i="10"/>
  <c r="D535" i="10"/>
  <c r="I538" i="10"/>
  <c r="N541" i="10"/>
  <c r="C545" i="10"/>
  <c r="F548" i="10"/>
  <c r="J550" i="10"/>
  <c r="M552" i="10"/>
  <c r="L554" i="10"/>
  <c r="L556" i="10"/>
  <c r="L558" i="10"/>
  <c r="J560" i="10"/>
  <c r="K562" i="10"/>
  <c r="J564" i="10"/>
  <c r="D566" i="10"/>
  <c r="L567" i="10"/>
  <c r="E569" i="10"/>
  <c r="F570" i="10"/>
  <c r="M571" i="10"/>
  <c r="D573" i="10"/>
  <c r="H574" i="10"/>
  <c r="L575" i="10"/>
  <c r="C577" i="10"/>
  <c r="F578" i="10"/>
  <c r="K579" i="10"/>
  <c r="O580" i="10"/>
  <c r="I582" i="10"/>
  <c r="J583" i="10"/>
  <c r="M584" i="10"/>
  <c r="C586" i="10"/>
  <c r="G587" i="10"/>
  <c r="H588" i="10"/>
  <c r="L589" i="10"/>
  <c r="O590" i="10"/>
  <c r="D592" i="10"/>
  <c r="I593" i="10"/>
  <c r="K594" i="10"/>
  <c r="N595" i="10"/>
  <c r="D597" i="10"/>
  <c r="G598" i="10"/>
  <c r="J599" i="10"/>
  <c r="M600" i="10"/>
  <c r="C602" i="10"/>
  <c r="G603" i="10"/>
  <c r="L550" i="10"/>
  <c r="E566" i="10"/>
  <c r="F569" i="10"/>
  <c r="J570" i="10"/>
  <c r="E573" i="10"/>
  <c r="H578" i="10"/>
  <c r="L579" i="10"/>
  <c r="E582" i="10"/>
  <c r="H586" i="10"/>
  <c r="C591" i="10"/>
  <c r="N600" i="10"/>
  <c r="E603" i="10"/>
  <c r="M403" i="10"/>
  <c r="H433" i="10"/>
  <c r="H449" i="10"/>
  <c r="D463" i="10"/>
  <c r="O472" i="10"/>
  <c r="K479" i="10"/>
  <c r="F487" i="10"/>
  <c r="O493" i="10"/>
  <c r="G500" i="10"/>
  <c r="E506" i="10"/>
  <c r="H511" i="10"/>
  <c r="C516" i="10"/>
  <c r="M519" i="10"/>
  <c r="K523" i="10"/>
  <c r="F527" i="10"/>
  <c r="F531" i="10"/>
  <c r="H535" i="10"/>
  <c r="J538" i="10"/>
  <c r="O541" i="10"/>
  <c r="D545" i="10"/>
  <c r="H548" i="10"/>
  <c r="N409" i="10"/>
  <c r="F435" i="10"/>
  <c r="J451" i="10"/>
  <c r="K464" i="10"/>
  <c r="D473" i="10"/>
  <c r="L480" i="10"/>
  <c r="H487" i="10"/>
  <c r="G494" i="10"/>
  <c r="I501" i="10"/>
  <c r="H506" i="10"/>
  <c r="G511" i="10"/>
  <c r="D516" i="10"/>
  <c r="O519" i="10"/>
  <c r="M523" i="10"/>
  <c r="M527" i="10"/>
  <c r="C532" i="10"/>
  <c r="L535" i="10"/>
  <c r="N538" i="10"/>
  <c r="D542" i="10"/>
  <c r="J545" i="10"/>
  <c r="E548" i="10"/>
  <c r="N550" i="10"/>
  <c r="C553" i="10"/>
  <c r="C555" i="10"/>
  <c r="N556" i="10"/>
  <c r="O558" i="10"/>
  <c r="N560" i="10"/>
  <c r="N562" i="10"/>
  <c r="L564" i="10"/>
  <c r="H566" i="10"/>
  <c r="N567" i="10"/>
  <c r="H569" i="10"/>
  <c r="K570" i="10"/>
  <c r="O571" i="10"/>
  <c r="F573" i="10"/>
  <c r="J574" i="10"/>
  <c r="N575" i="10"/>
  <c r="I577" i="10"/>
  <c r="I578" i="10"/>
  <c r="M579" i="10"/>
  <c r="E581" i="10"/>
  <c r="F582" i="10"/>
  <c r="L583" i="10"/>
  <c r="O584" i="10"/>
  <c r="D586" i="10"/>
  <c r="E587" i="10"/>
  <c r="K588" i="10"/>
  <c r="N589" i="10"/>
  <c r="D591" i="10"/>
  <c r="G592" i="10"/>
  <c r="J593" i="10"/>
  <c r="M594" i="10"/>
  <c r="C596" i="10"/>
  <c r="G597" i="10"/>
  <c r="F598" i="10"/>
  <c r="L599" i="10"/>
  <c r="O600" i="10"/>
  <c r="D602" i="10"/>
  <c r="H603" i="10"/>
  <c r="A1" i="10" a="1"/>
  <c r="H554" i="10"/>
  <c r="L585" i="10"/>
  <c r="I594" i="10"/>
  <c r="O602" i="10"/>
  <c r="O409" i="10"/>
  <c r="I435" i="10"/>
  <c r="K451" i="10"/>
  <c r="L464" i="10"/>
  <c r="F474" i="10"/>
  <c r="M480" i="10"/>
  <c r="J487" i="10"/>
  <c r="E495" i="10"/>
  <c r="E501" i="10"/>
  <c r="N506" i="10"/>
  <c r="M511" i="10"/>
  <c r="F516" i="10"/>
  <c r="D520" i="10"/>
  <c r="D524" i="10"/>
  <c r="I528" i="10"/>
  <c r="H532" i="10"/>
  <c r="M535" i="10"/>
  <c r="C539" i="10"/>
  <c r="F542" i="10"/>
  <c r="K545" i="10"/>
  <c r="J548" i="10"/>
  <c r="C551" i="10"/>
  <c r="H553" i="10"/>
  <c r="D555" i="10"/>
  <c r="C557" i="10"/>
  <c r="F559" i="10"/>
  <c r="C561" i="10"/>
  <c r="O562" i="10"/>
  <c r="N564" i="10"/>
  <c r="I566" i="10"/>
  <c r="O567" i="10"/>
  <c r="I569" i="10"/>
  <c r="L570" i="10"/>
  <c r="C572" i="10"/>
  <c r="H573" i="10"/>
  <c r="K574" i="10"/>
  <c r="O575" i="10"/>
  <c r="E577" i="10"/>
  <c r="J578" i="10"/>
  <c r="N579" i="10"/>
  <c r="H581" i="10"/>
  <c r="J582" i="10"/>
  <c r="M583" i="10"/>
  <c r="C585" i="10"/>
  <c r="E586" i="10"/>
  <c r="H587" i="10"/>
  <c r="L588" i="10"/>
  <c r="O589" i="10"/>
  <c r="E591" i="10"/>
  <c r="I592" i="10"/>
  <c r="K593" i="10"/>
  <c r="N594" i="10"/>
  <c r="D596" i="10"/>
  <c r="I597" i="10"/>
  <c r="J598" i="10"/>
  <c r="M599" i="10"/>
  <c r="C601" i="10"/>
  <c r="E602" i="10"/>
  <c r="I603" i="10"/>
  <c r="G547" i="10"/>
  <c r="G558" i="10"/>
  <c r="L565" i="10"/>
  <c r="O581" i="10"/>
  <c r="O586" i="10"/>
  <c r="M604" i="10"/>
  <c r="K413" i="10"/>
  <c r="D437" i="10"/>
  <c r="E453" i="10"/>
  <c r="D466" i="10"/>
  <c r="G474" i="10"/>
  <c r="C481" i="10"/>
  <c r="K488" i="10"/>
  <c r="F495" i="10"/>
  <c r="F501" i="10"/>
  <c r="H507" i="10"/>
  <c r="H512" i="10"/>
  <c r="H516" i="10"/>
  <c r="I520" i="10"/>
  <c r="K524" i="10"/>
  <c r="E528" i="10"/>
  <c r="E532" i="10"/>
  <c r="O535" i="10"/>
  <c r="H539" i="10"/>
  <c r="J542" i="10"/>
  <c r="M545" i="10"/>
  <c r="L548" i="10"/>
  <c r="E551" i="10"/>
  <c r="D553" i="10"/>
  <c r="F555" i="10"/>
  <c r="G557" i="10"/>
  <c r="G559" i="10"/>
  <c r="E561" i="10"/>
  <c r="C563" i="10"/>
  <c r="O564" i="10"/>
  <c r="J566" i="10"/>
  <c r="C568" i="10"/>
  <c r="G569" i="10"/>
  <c r="M570" i="10"/>
  <c r="H572" i="10"/>
  <c r="G573" i="10"/>
  <c r="L574" i="10"/>
  <c r="C576" i="10"/>
  <c r="H577" i="10"/>
  <c r="K578" i="10"/>
  <c r="C580" i="10"/>
  <c r="I581" i="10"/>
  <c r="K582" i="10"/>
  <c r="N583" i="10"/>
  <c r="D585" i="10"/>
  <c r="I586" i="10"/>
  <c r="J587" i="10"/>
  <c r="M588" i="10"/>
  <c r="C590" i="10"/>
  <c r="F591" i="10"/>
  <c r="F592" i="10"/>
  <c r="L593" i="10"/>
  <c r="O594" i="10"/>
  <c r="E596" i="10"/>
  <c r="E597" i="10"/>
  <c r="K598" i="10"/>
  <c r="N599" i="10"/>
  <c r="E601" i="10"/>
  <c r="G602" i="10"/>
  <c r="J603" i="10"/>
  <c r="I534" i="10"/>
  <c r="L413" i="10"/>
  <c r="I437" i="10"/>
  <c r="J453" i="10"/>
  <c r="F466" i="10"/>
  <c r="H474" i="10"/>
  <c r="C482" i="10"/>
  <c r="L488" i="10"/>
  <c r="H495" i="10"/>
  <c r="I502" i="10"/>
  <c r="G507" i="10"/>
  <c r="F512" i="10"/>
  <c r="L516" i="10"/>
  <c r="O520" i="10"/>
  <c r="L524" i="10"/>
  <c r="J528" i="10"/>
  <c r="I532" i="10"/>
  <c r="F536" i="10"/>
  <c r="I539" i="10"/>
  <c r="L542" i="10"/>
  <c r="O545" i="10"/>
  <c r="N548" i="10"/>
  <c r="I551" i="10"/>
  <c r="E553" i="10"/>
  <c r="H555" i="10"/>
  <c r="F557" i="10"/>
  <c r="H559" i="10"/>
  <c r="F561" i="10"/>
  <c r="E563" i="10"/>
  <c r="D565" i="10"/>
  <c r="K566" i="10"/>
  <c r="G568" i="10"/>
  <c r="J569" i="10"/>
  <c r="N570" i="10"/>
  <c r="D572" i="10"/>
  <c r="I573" i="10"/>
  <c r="M574" i="10"/>
  <c r="F576" i="10"/>
  <c r="F577" i="10"/>
  <c r="M578" i="10"/>
  <c r="E580" i="10"/>
  <c r="D581" i="10"/>
  <c r="L582" i="10"/>
  <c r="O583" i="10"/>
  <c r="E585" i="10"/>
  <c r="F586" i="10"/>
  <c r="K587" i="10"/>
  <c r="N588" i="10"/>
  <c r="E590" i="10"/>
  <c r="H591" i="10"/>
  <c r="J592" i="10"/>
  <c r="M593" i="10"/>
  <c r="C595" i="10"/>
  <c r="G596" i="10"/>
  <c r="H597" i="10"/>
  <c r="L598" i="10"/>
  <c r="O599" i="10"/>
  <c r="H601" i="10"/>
  <c r="H602" i="10"/>
  <c r="K603" i="10"/>
  <c r="F604" i="10"/>
  <c r="O549" i="10"/>
  <c r="D567" i="10"/>
  <c r="M572" i="10"/>
  <c r="K590" i="10"/>
  <c r="E417" i="10"/>
  <c r="F439" i="10"/>
  <c r="D455" i="10"/>
  <c r="J467" i="10"/>
  <c r="H475" i="10"/>
  <c r="E482" i="10"/>
  <c r="N488" i="10"/>
  <c r="D496" i="10"/>
  <c r="J502" i="10"/>
  <c r="K507" i="10"/>
  <c r="J512" i="10"/>
  <c r="D517" i="10"/>
  <c r="C521" i="10"/>
  <c r="N524" i="10"/>
  <c r="L528" i="10"/>
  <c r="L532" i="10"/>
  <c r="E536" i="10"/>
  <c r="K539" i="10"/>
  <c r="G543" i="10"/>
  <c r="F546" i="10"/>
  <c r="G549" i="10"/>
  <c r="J551" i="10"/>
  <c r="G553" i="10"/>
  <c r="I555" i="10"/>
  <c r="H557" i="10"/>
  <c r="I559" i="10"/>
  <c r="I561" i="10"/>
  <c r="H563" i="10"/>
  <c r="F565" i="10"/>
  <c r="L566" i="10"/>
  <c r="D568" i="10"/>
  <c r="K569" i="10"/>
  <c r="O570" i="10"/>
  <c r="F572" i="10"/>
  <c r="J573" i="10"/>
  <c r="N574" i="10"/>
  <c r="I576" i="10"/>
  <c r="J577" i="10"/>
  <c r="N578" i="10"/>
  <c r="G580" i="10"/>
  <c r="G581" i="10"/>
  <c r="M582" i="10"/>
  <c r="C584" i="10"/>
  <c r="G585" i="10"/>
  <c r="G586" i="10"/>
  <c r="L587" i="10"/>
  <c r="O588" i="10"/>
  <c r="F590" i="10"/>
  <c r="G591" i="10"/>
  <c r="K592" i="10"/>
  <c r="N593" i="10"/>
  <c r="D595" i="10"/>
  <c r="H596" i="10"/>
  <c r="J597" i="10"/>
  <c r="M598" i="10"/>
  <c r="C600" i="10"/>
  <c r="D601" i="10"/>
  <c r="F602" i="10"/>
  <c r="L603" i="10"/>
  <c r="K537" i="10"/>
  <c r="L576" i="10"/>
  <c r="K580" i="10"/>
  <c r="F588" i="10"/>
  <c r="L417" i="10"/>
  <c r="J439" i="10"/>
  <c r="G455" i="10"/>
  <c r="K467" i="10"/>
  <c r="J475" i="10"/>
  <c r="G482" i="10"/>
  <c r="O489" i="10"/>
  <c r="E496" i="10"/>
  <c r="L502" i="10"/>
  <c r="D508" i="10"/>
  <c r="C513" i="10"/>
  <c r="G517" i="10"/>
  <c r="H521" i="10"/>
  <c r="C525" i="10"/>
  <c r="C529" i="10"/>
  <c r="F533" i="10"/>
  <c r="J536" i="10"/>
  <c r="M539" i="10"/>
  <c r="I543" i="10"/>
  <c r="I546" i="10"/>
  <c r="F549" i="10"/>
  <c r="L551" i="10"/>
  <c r="K553" i="10"/>
  <c r="J555" i="10"/>
  <c r="J557" i="10"/>
  <c r="E559" i="10"/>
  <c r="J561" i="10"/>
  <c r="F563" i="10"/>
  <c r="H565" i="10"/>
  <c r="M566" i="10"/>
  <c r="F568" i="10"/>
  <c r="L569" i="10"/>
  <c r="C571" i="10"/>
  <c r="G572" i="10"/>
  <c r="K573" i="10"/>
  <c r="O574" i="10"/>
  <c r="G576" i="10"/>
  <c r="K577" i="10"/>
  <c r="O578" i="10"/>
  <c r="H580" i="10"/>
  <c r="J581" i="10"/>
  <c r="N582" i="10"/>
  <c r="D584" i="10"/>
  <c r="I585" i="10"/>
  <c r="J586" i="10"/>
  <c r="M587" i="10"/>
  <c r="C589" i="10"/>
  <c r="I590" i="10"/>
  <c r="I591" i="10"/>
  <c r="L592" i="10"/>
  <c r="O593" i="10"/>
  <c r="E595" i="10"/>
  <c r="I596" i="10"/>
  <c r="K597" i="10"/>
  <c r="N598" i="10"/>
  <c r="E600" i="10"/>
  <c r="G601" i="10"/>
  <c r="J602" i="10"/>
  <c r="M603" i="10"/>
  <c r="N540" i="10"/>
  <c r="E560" i="10"/>
  <c r="M568" i="10"/>
  <c r="F593" i="10"/>
  <c r="C598" i="10"/>
  <c r="D421" i="10"/>
  <c r="L441" i="10"/>
  <c r="N456" i="10"/>
  <c r="O468" i="10"/>
  <c r="L475" i="10"/>
  <c r="H483" i="10"/>
  <c r="C490" i="10"/>
  <c r="J496" i="10"/>
  <c r="L503" i="10"/>
  <c r="K508" i="10"/>
  <c r="J513" i="10"/>
  <c r="H517" i="10"/>
  <c r="G521" i="10"/>
  <c r="E525" i="10"/>
  <c r="J529" i="10"/>
  <c r="G533" i="10"/>
  <c r="O536" i="10"/>
  <c r="E540" i="10"/>
  <c r="E543" i="10"/>
  <c r="M546" i="10"/>
  <c r="I549" i="10"/>
  <c r="M551" i="10"/>
  <c r="M553" i="10"/>
  <c r="K555" i="10"/>
  <c r="L557" i="10"/>
  <c r="K559" i="10"/>
  <c r="K561" i="10"/>
  <c r="K563" i="10"/>
  <c r="I565" i="10"/>
  <c r="N566" i="10"/>
  <c r="E568" i="10"/>
  <c r="M569" i="10"/>
  <c r="I571" i="10"/>
  <c r="E572" i="10"/>
  <c r="L573" i="10"/>
  <c r="D575" i="10"/>
  <c r="E576" i="10"/>
  <c r="L577" i="10"/>
  <c r="C579" i="10"/>
  <c r="D580" i="10"/>
  <c r="K581" i="10"/>
  <c r="O582" i="10"/>
  <c r="G584" i="10"/>
  <c r="F585" i="10"/>
  <c r="K586" i="10"/>
  <c r="N587" i="10"/>
  <c r="E589" i="10"/>
  <c r="D590" i="10"/>
  <c r="J591" i="10"/>
  <c r="M592" i="10"/>
  <c r="C594" i="10"/>
  <c r="F595" i="10"/>
  <c r="F596" i="10"/>
  <c r="L597" i="10"/>
  <c r="O598" i="10"/>
  <c r="F600" i="10"/>
  <c r="F601" i="10"/>
  <c r="K602" i="10"/>
  <c r="N603" i="10"/>
  <c r="D530" i="10"/>
  <c r="D570" i="10"/>
  <c r="H575" i="10"/>
  <c r="I583" i="10"/>
  <c r="M596" i="10"/>
  <c r="H600" i="10"/>
  <c r="C604" i="10"/>
  <c r="L2" i="11"/>
  <c r="O3" i="11"/>
  <c r="E5" i="11"/>
  <c r="H6" i="11"/>
  <c r="K7" i="11"/>
  <c r="N8" i="11"/>
  <c r="D10" i="11"/>
  <c r="G11" i="11"/>
  <c r="J12" i="11"/>
  <c r="M13" i="11"/>
  <c r="C15" i="11"/>
  <c r="F16" i="11"/>
  <c r="I17" i="11"/>
  <c r="L18" i="11"/>
  <c r="O19" i="11"/>
  <c r="E21" i="11"/>
  <c r="H22" i="11"/>
  <c r="K23" i="11"/>
  <c r="N24" i="11"/>
  <c r="D26" i="11"/>
  <c r="G27" i="11"/>
  <c r="J28" i="11"/>
  <c r="M29" i="11"/>
  <c r="C31" i="11"/>
  <c r="F32" i="11"/>
  <c r="I33" i="11"/>
  <c r="L34" i="11"/>
  <c r="O35" i="11"/>
  <c r="E37" i="11"/>
  <c r="H38" i="11"/>
  <c r="K39" i="11"/>
  <c r="N40" i="11"/>
  <c r="D42" i="11"/>
  <c r="G43" i="11"/>
  <c r="J44" i="11"/>
  <c r="M45" i="11"/>
  <c r="C47" i="11"/>
  <c r="F48" i="11"/>
  <c r="I49" i="11"/>
  <c r="L50" i="11"/>
  <c r="O51" i="11"/>
  <c r="E53" i="11"/>
  <c r="H54" i="11"/>
  <c r="K55" i="11"/>
  <c r="N56" i="11"/>
  <c r="D58" i="11"/>
  <c r="G59" i="11"/>
  <c r="J60" i="11"/>
  <c r="M61" i="11"/>
  <c r="C63" i="11"/>
  <c r="F64" i="11"/>
  <c r="I65" i="11"/>
  <c r="L66" i="11"/>
  <c r="O67" i="11"/>
  <c r="E69" i="11"/>
  <c r="H70" i="11"/>
  <c r="K71" i="11"/>
  <c r="N72" i="11"/>
  <c r="D74" i="11"/>
  <c r="G75" i="11"/>
  <c r="J76" i="11"/>
  <c r="M77" i="11"/>
  <c r="C79" i="11"/>
  <c r="F80" i="11"/>
  <c r="I81" i="11"/>
  <c r="L82" i="11"/>
  <c r="O83" i="11"/>
  <c r="E85" i="11"/>
  <c r="H86" i="11"/>
  <c r="K87" i="11"/>
  <c r="N88" i="11"/>
  <c r="D90" i="11"/>
  <c r="G91" i="11"/>
  <c r="J92" i="11"/>
  <c r="M93" i="11"/>
  <c r="C95" i="11"/>
  <c r="F96" i="11"/>
  <c r="I97" i="11"/>
  <c r="L98" i="11"/>
  <c r="O99" i="11"/>
  <c r="E101" i="11"/>
  <c r="H102" i="11"/>
  <c r="K103" i="11"/>
  <c r="N104" i="11"/>
  <c r="D106" i="11"/>
  <c r="G107" i="11"/>
  <c r="J108" i="11"/>
  <c r="M109" i="11"/>
  <c r="C111" i="11"/>
  <c r="F112" i="11"/>
  <c r="I113" i="11"/>
  <c r="L114" i="11"/>
  <c r="O115" i="11"/>
  <c r="E117" i="11"/>
  <c r="H118" i="11"/>
  <c r="K119" i="11"/>
  <c r="N120" i="11"/>
  <c r="D122" i="11"/>
  <c r="G123" i="11"/>
  <c r="J124" i="11"/>
  <c r="M125" i="11"/>
  <c r="C127" i="11"/>
  <c r="F128" i="11"/>
  <c r="I129" i="11"/>
  <c r="L130" i="11"/>
  <c r="O131" i="11"/>
  <c r="E133" i="11"/>
  <c r="H134" i="11"/>
  <c r="K135" i="11"/>
  <c r="N136" i="11"/>
  <c r="D138" i="11"/>
  <c r="G139" i="11"/>
  <c r="J140" i="11"/>
  <c r="M141" i="11"/>
  <c r="C143" i="11"/>
  <c r="F144" i="11"/>
  <c r="I145" i="11"/>
  <c r="L146" i="11"/>
  <c r="O147" i="11"/>
  <c r="E149" i="11"/>
  <c r="H150" i="11"/>
  <c r="K151" i="11"/>
  <c r="N152" i="11"/>
  <c r="D154" i="11"/>
  <c r="G155" i="11"/>
  <c r="J156" i="11"/>
  <c r="M157" i="11"/>
  <c r="M2" i="11"/>
  <c r="C4" i="11"/>
  <c r="F5" i="11"/>
  <c r="I6" i="11"/>
  <c r="L7" i="11"/>
  <c r="O8" i="11"/>
  <c r="E10" i="11"/>
  <c r="H11" i="11"/>
  <c r="K12" i="11"/>
  <c r="N13" i="11"/>
  <c r="D15" i="11"/>
  <c r="G16" i="11"/>
  <c r="J17" i="11"/>
  <c r="M18" i="11"/>
  <c r="C20" i="11"/>
  <c r="F21" i="11"/>
  <c r="I22" i="11"/>
  <c r="L23" i="11"/>
  <c r="O24" i="11"/>
  <c r="E26" i="11"/>
  <c r="H27" i="11"/>
  <c r="K28" i="11"/>
  <c r="N29" i="11"/>
  <c r="D31" i="11"/>
  <c r="G32" i="11"/>
  <c r="J33" i="11"/>
  <c r="M34" i="11"/>
  <c r="C36" i="11"/>
  <c r="F37" i="11"/>
  <c r="I38" i="11"/>
  <c r="L39" i="11"/>
  <c r="O40" i="11"/>
  <c r="E42" i="11"/>
  <c r="H43" i="11"/>
  <c r="K44" i="11"/>
  <c r="N45" i="11"/>
  <c r="D47" i="11"/>
  <c r="G48" i="11"/>
  <c r="J49" i="11"/>
  <c r="M50" i="11"/>
  <c r="C52" i="11"/>
  <c r="F53" i="11"/>
  <c r="I54" i="11"/>
  <c r="L55" i="11"/>
  <c r="O56" i="11"/>
  <c r="E58" i="11"/>
  <c r="H59" i="11"/>
  <c r="K60" i="11"/>
  <c r="N61" i="11"/>
  <c r="D63" i="11"/>
  <c r="G64" i="11"/>
  <c r="J65" i="11"/>
  <c r="M66" i="11"/>
  <c r="C68" i="11"/>
  <c r="F69" i="11"/>
  <c r="I70" i="11"/>
  <c r="L71" i="11"/>
  <c r="O72" i="11"/>
  <c r="E74" i="11"/>
  <c r="H75" i="11"/>
  <c r="K76" i="11"/>
  <c r="N77" i="11"/>
  <c r="D79" i="11"/>
  <c r="G80" i="11"/>
  <c r="J81" i="11"/>
  <c r="M82" i="11"/>
  <c r="C84" i="11"/>
  <c r="F85" i="11"/>
  <c r="I86" i="11"/>
  <c r="L87" i="11"/>
  <c r="O88" i="11"/>
  <c r="E90" i="11"/>
  <c r="H91" i="11"/>
  <c r="K92" i="11"/>
  <c r="N93" i="11"/>
  <c r="D95" i="11"/>
  <c r="G96" i="11"/>
  <c r="J97" i="11"/>
  <c r="M98" i="11"/>
  <c r="C100" i="11"/>
  <c r="F101" i="11"/>
  <c r="I102" i="11"/>
  <c r="L103" i="11"/>
  <c r="O104" i="11"/>
  <c r="E106" i="11"/>
  <c r="H107" i="11"/>
  <c r="K108" i="11"/>
  <c r="N109" i="11"/>
  <c r="D111" i="11"/>
  <c r="G112" i="11"/>
  <c r="J113" i="11"/>
  <c r="M114" i="11"/>
  <c r="C116" i="11"/>
  <c r="F117" i="11"/>
  <c r="I118" i="11"/>
  <c r="L119" i="11"/>
  <c r="O120" i="11"/>
  <c r="E122" i="11"/>
  <c r="H123" i="11"/>
  <c r="N2" i="11"/>
  <c r="D4" i="11"/>
  <c r="G5" i="11"/>
  <c r="J6" i="11"/>
  <c r="M7" i="11"/>
  <c r="C9" i="11"/>
  <c r="F10" i="11"/>
  <c r="I11" i="11"/>
  <c r="L12" i="11"/>
  <c r="O13" i="11"/>
  <c r="E15" i="11"/>
  <c r="H16" i="11"/>
  <c r="K17" i="11"/>
  <c r="N18" i="11"/>
  <c r="D20" i="11"/>
  <c r="G21" i="11"/>
  <c r="J22" i="11"/>
  <c r="M23" i="11"/>
  <c r="C25" i="11"/>
  <c r="F26" i="11"/>
  <c r="I27" i="11"/>
  <c r="L28" i="11"/>
  <c r="O29" i="11"/>
  <c r="E31" i="11"/>
  <c r="H32" i="11"/>
  <c r="K33" i="11"/>
  <c r="N34" i="11"/>
  <c r="D36" i="11"/>
  <c r="G37" i="11"/>
  <c r="J38" i="11"/>
  <c r="M39" i="11"/>
  <c r="C41" i="11"/>
  <c r="F42" i="11"/>
  <c r="I43" i="11"/>
  <c r="L44" i="11"/>
  <c r="O45" i="11"/>
  <c r="E47" i="11"/>
  <c r="H48" i="11"/>
  <c r="K49" i="11"/>
  <c r="N50" i="11"/>
  <c r="O2" i="11"/>
  <c r="E4" i="11"/>
  <c r="H5" i="11"/>
  <c r="K6" i="11"/>
  <c r="N7" i="11"/>
  <c r="D9" i="11"/>
  <c r="G10" i="11"/>
  <c r="J11" i="11"/>
  <c r="M12" i="11"/>
  <c r="C14" i="11"/>
  <c r="F15" i="11"/>
  <c r="I16" i="11"/>
  <c r="L17" i="11"/>
  <c r="O18" i="11"/>
  <c r="E20" i="11"/>
  <c r="H21" i="11"/>
  <c r="K22" i="11"/>
  <c r="N23" i="11"/>
  <c r="D25" i="11"/>
  <c r="G26" i="11"/>
  <c r="J27" i="11"/>
  <c r="M28" i="11"/>
  <c r="C30" i="11"/>
  <c r="F31" i="11"/>
  <c r="I32" i="11"/>
  <c r="L33" i="11"/>
  <c r="O34" i="11"/>
  <c r="E36" i="11"/>
  <c r="H37" i="11"/>
  <c r="K38" i="11"/>
  <c r="N39" i="11"/>
  <c r="D41" i="11"/>
  <c r="G42" i="11"/>
  <c r="J43" i="11"/>
  <c r="M44" i="11"/>
  <c r="C46" i="11"/>
  <c r="F47" i="11"/>
  <c r="I48" i="11"/>
  <c r="L49" i="11"/>
  <c r="O50" i="11"/>
  <c r="E52" i="11"/>
  <c r="H53" i="11"/>
  <c r="K54" i="11"/>
  <c r="N55" i="11"/>
  <c r="D57" i="11"/>
  <c r="G58" i="11"/>
  <c r="J59" i="11"/>
  <c r="M60" i="11"/>
  <c r="C62" i="11"/>
  <c r="F63" i="11"/>
  <c r="I64" i="11"/>
  <c r="L65" i="11"/>
  <c r="O66" i="11"/>
  <c r="E68" i="11"/>
  <c r="H69" i="11"/>
  <c r="K70" i="11"/>
  <c r="N71" i="11"/>
  <c r="D73" i="11"/>
  <c r="G74" i="11"/>
  <c r="J75" i="11"/>
  <c r="M76" i="11"/>
  <c r="C78" i="11"/>
  <c r="F79" i="11"/>
  <c r="I80" i="11"/>
  <c r="L81" i="11"/>
  <c r="O82" i="11"/>
  <c r="E84" i="11"/>
  <c r="H85" i="11"/>
  <c r="C3" i="11"/>
  <c r="F4" i="11"/>
  <c r="I5" i="11"/>
  <c r="L6" i="11"/>
  <c r="O7" i="11"/>
  <c r="E9" i="11"/>
  <c r="H10" i="11"/>
  <c r="K11" i="11"/>
  <c r="N12" i="11"/>
  <c r="D14" i="11"/>
  <c r="G15" i="11"/>
  <c r="J16" i="11"/>
  <c r="M17" i="11"/>
  <c r="C19" i="11"/>
  <c r="F20" i="11"/>
  <c r="I21" i="11"/>
  <c r="L22" i="11"/>
  <c r="O23" i="11"/>
  <c r="E25" i="11"/>
  <c r="H26" i="11"/>
  <c r="K27" i="11"/>
  <c r="N28" i="11"/>
  <c r="D30" i="11"/>
  <c r="G31" i="11"/>
  <c r="J32" i="11"/>
  <c r="M33" i="11"/>
  <c r="C35" i="11"/>
  <c r="F36" i="11"/>
  <c r="I37" i="11"/>
  <c r="L38" i="11"/>
  <c r="O39" i="11"/>
  <c r="E41" i="11"/>
  <c r="H42" i="11"/>
  <c r="K43" i="11"/>
  <c r="N44" i="11"/>
  <c r="D46" i="11"/>
  <c r="G47" i="11"/>
  <c r="J48" i="11"/>
  <c r="M49" i="11"/>
  <c r="C51" i="11"/>
  <c r="F52" i="11"/>
  <c r="I53" i="11"/>
  <c r="L54" i="11"/>
  <c r="O55" i="11"/>
  <c r="E57" i="11"/>
  <c r="H58" i="11"/>
  <c r="K59" i="11"/>
  <c r="N60" i="11"/>
  <c r="D62" i="11"/>
  <c r="G63" i="11"/>
  <c r="J64" i="11"/>
  <c r="M65" i="11"/>
  <c r="C67" i="11"/>
  <c r="F68" i="11"/>
  <c r="I69" i="11"/>
  <c r="L70" i="11"/>
  <c r="O71" i="11"/>
  <c r="E73" i="11"/>
  <c r="H74" i="11"/>
  <c r="K75" i="11"/>
  <c r="N76" i="11"/>
  <c r="D78" i="11"/>
  <c r="G79" i="11"/>
  <c r="J80" i="11"/>
  <c r="M81" i="11"/>
  <c r="C83" i="11"/>
  <c r="F84" i="11"/>
  <c r="I85" i="11"/>
  <c r="L86" i="11"/>
  <c r="O87" i="11"/>
  <c r="E89" i="11"/>
  <c r="H90" i="11"/>
  <c r="K91" i="11"/>
  <c r="N92" i="11"/>
  <c r="D94" i="11"/>
  <c r="G95" i="11"/>
  <c r="J96" i="11"/>
  <c r="M97" i="11"/>
  <c r="C99" i="11"/>
  <c r="F100" i="11"/>
  <c r="I101" i="11"/>
  <c r="L102" i="11"/>
  <c r="O103" i="11"/>
  <c r="E105" i="11"/>
  <c r="H106" i="11"/>
  <c r="K107" i="11"/>
  <c r="N108" i="11"/>
  <c r="D110" i="11"/>
  <c r="G111" i="11"/>
  <c r="J112" i="11"/>
  <c r="M113" i="11"/>
  <c r="C115" i="11"/>
  <c r="F116" i="11"/>
  <c r="I117" i="11"/>
  <c r="L118" i="11"/>
  <c r="O119" i="11"/>
  <c r="E121" i="11"/>
  <c r="H122" i="11"/>
  <c r="K123" i="11"/>
  <c r="N124" i="11"/>
  <c r="D126" i="11"/>
  <c r="G127" i="11"/>
  <c r="J128" i="11"/>
  <c r="M129" i="11"/>
  <c r="C131" i="11"/>
  <c r="F132" i="11"/>
  <c r="I133" i="11"/>
  <c r="L134" i="11"/>
  <c r="O135" i="11"/>
  <c r="E137" i="11"/>
  <c r="D3" i="11"/>
  <c r="G4" i="11"/>
  <c r="J5" i="11"/>
  <c r="M6" i="11"/>
  <c r="C8" i="11"/>
  <c r="F9" i="11"/>
  <c r="I10" i="11"/>
  <c r="L11" i="11"/>
  <c r="O12" i="11"/>
  <c r="E14" i="11"/>
  <c r="H15" i="11"/>
  <c r="K16" i="11"/>
  <c r="N17" i="11"/>
  <c r="D19" i="11"/>
  <c r="G20" i="11"/>
  <c r="J21" i="11"/>
  <c r="M22" i="11"/>
  <c r="C24" i="11"/>
  <c r="F25" i="11"/>
  <c r="I26" i="11"/>
  <c r="L27" i="11"/>
  <c r="O28" i="11"/>
  <c r="E30" i="11"/>
  <c r="H31" i="11"/>
  <c r="K32" i="11"/>
  <c r="N33" i="11"/>
  <c r="D35" i="11"/>
  <c r="G36" i="11"/>
  <c r="J37" i="11"/>
  <c r="M38" i="11"/>
  <c r="C40" i="11"/>
  <c r="F41" i="11"/>
  <c r="I42" i="11"/>
  <c r="L43" i="11"/>
  <c r="O44" i="11"/>
  <c r="E46" i="11"/>
  <c r="H47" i="11"/>
  <c r="K48" i="11"/>
  <c r="N49" i="11"/>
  <c r="D51" i="11"/>
  <c r="G52" i="11"/>
  <c r="J53" i="11"/>
  <c r="M54" i="11"/>
  <c r="C56" i="11"/>
  <c r="F57" i="11"/>
  <c r="I58" i="11"/>
  <c r="L59" i="11"/>
  <c r="O60" i="11"/>
  <c r="E62" i="11"/>
  <c r="H63" i="11"/>
  <c r="K64" i="11"/>
  <c r="N65" i="11"/>
  <c r="D67" i="11"/>
  <c r="G68" i="11"/>
  <c r="J69" i="11"/>
  <c r="M70" i="11"/>
  <c r="C72" i="11"/>
  <c r="F73" i="11"/>
  <c r="I74" i="11"/>
  <c r="L75" i="11"/>
  <c r="O76" i="11"/>
  <c r="E78" i="11"/>
  <c r="H79" i="11"/>
  <c r="K80" i="11"/>
  <c r="N81" i="11"/>
  <c r="D83" i="11"/>
  <c r="G84" i="11"/>
  <c r="J85" i="11"/>
  <c r="M86" i="11"/>
  <c r="C88" i="11"/>
  <c r="F89" i="11"/>
  <c r="I90" i="11"/>
  <c r="L91" i="11"/>
  <c r="O92" i="11"/>
  <c r="E94" i="11"/>
  <c r="H95" i="11"/>
  <c r="K96" i="11"/>
  <c r="N97" i="11"/>
  <c r="D99" i="11"/>
  <c r="G100" i="11"/>
  <c r="J101" i="11"/>
  <c r="M102" i="11"/>
  <c r="C104" i="11"/>
  <c r="F105" i="11"/>
  <c r="I106" i="11"/>
  <c r="L107" i="11"/>
  <c r="O108" i="11"/>
  <c r="E110" i="11"/>
  <c r="H111" i="11"/>
  <c r="K112" i="11"/>
  <c r="N113" i="11"/>
  <c r="D115" i="11"/>
  <c r="G116" i="11"/>
  <c r="J117" i="11"/>
  <c r="M118" i="11"/>
  <c r="C120" i="11"/>
  <c r="F121" i="11"/>
  <c r="I122" i="11"/>
  <c r="L123" i="11"/>
  <c r="O124" i="11"/>
  <c r="E126" i="11"/>
  <c r="H127" i="11"/>
  <c r="K128" i="11"/>
  <c r="N129" i="11"/>
  <c r="D131" i="11"/>
  <c r="G132" i="11"/>
  <c r="J133" i="11"/>
  <c r="M134" i="11"/>
  <c r="C136" i="11"/>
  <c r="F137" i="11"/>
  <c r="I138" i="11"/>
  <c r="L139" i="11"/>
  <c r="O140" i="11"/>
  <c r="E142" i="11"/>
  <c r="H143" i="11"/>
  <c r="K144" i="11"/>
  <c r="E3" i="11"/>
  <c r="H4" i="11"/>
  <c r="K5" i="11"/>
  <c r="N6" i="11"/>
  <c r="D8" i="11"/>
  <c r="G9" i="11"/>
  <c r="J10" i="11"/>
  <c r="M11" i="11"/>
  <c r="C13" i="11"/>
  <c r="F14" i="11"/>
  <c r="I15" i="11"/>
  <c r="L16" i="11"/>
  <c r="O17" i="11"/>
  <c r="E19" i="11"/>
  <c r="H20" i="11"/>
  <c r="K21" i="11"/>
  <c r="N22" i="11"/>
  <c r="D24" i="11"/>
  <c r="G25" i="11"/>
  <c r="J26" i="11"/>
  <c r="M27" i="11"/>
  <c r="C29" i="11"/>
  <c r="F30" i="11"/>
  <c r="I31" i="11"/>
  <c r="L32" i="11"/>
  <c r="O33" i="11"/>
  <c r="E35" i="11"/>
  <c r="H36" i="11"/>
  <c r="K37" i="11"/>
  <c r="N38" i="11"/>
  <c r="D40" i="11"/>
  <c r="G41" i="11"/>
  <c r="J42" i="11"/>
  <c r="M43" i="11"/>
  <c r="C45" i="11"/>
  <c r="F46" i="11"/>
  <c r="I47" i="11"/>
  <c r="L48" i="11"/>
  <c r="O49" i="11"/>
  <c r="E51" i="11"/>
  <c r="H52" i="11"/>
  <c r="K53" i="11"/>
  <c r="N54" i="11"/>
  <c r="D56" i="11"/>
  <c r="G57" i="11"/>
  <c r="J58" i="11"/>
  <c r="M59" i="11"/>
  <c r="C61" i="11"/>
  <c r="F62" i="11"/>
  <c r="I63" i="11"/>
  <c r="L64" i="11"/>
  <c r="O65" i="11"/>
  <c r="E67" i="11"/>
  <c r="H68" i="11"/>
  <c r="K69" i="11"/>
  <c r="N70" i="11"/>
  <c r="D72" i="11"/>
  <c r="G73" i="11"/>
  <c r="J74" i="11"/>
  <c r="M75" i="11"/>
  <c r="C77" i="11"/>
  <c r="F78" i="11"/>
  <c r="I79" i="11"/>
  <c r="L80" i="11"/>
  <c r="O81" i="11"/>
  <c r="E83" i="11"/>
  <c r="H84" i="11"/>
  <c r="K85" i="11"/>
  <c r="N86" i="11"/>
  <c r="D88" i="11"/>
  <c r="G89" i="11"/>
  <c r="J90" i="11"/>
  <c r="M91" i="11"/>
  <c r="C93" i="11"/>
  <c r="F94" i="11"/>
  <c r="I95" i="11"/>
  <c r="L96" i="11"/>
  <c r="O97" i="11"/>
  <c r="E99" i="11"/>
  <c r="H100" i="11"/>
  <c r="K101" i="11"/>
  <c r="N102" i="11"/>
  <c r="D104" i="11"/>
  <c r="G105" i="11"/>
  <c r="J106" i="11"/>
  <c r="M107" i="11"/>
  <c r="C109" i="11"/>
  <c r="F110" i="11"/>
  <c r="I111" i="11"/>
  <c r="L112" i="11"/>
  <c r="O113" i="11"/>
  <c r="E115" i="11"/>
  <c r="H116" i="11"/>
  <c r="K117" i="11"/>
  <c r="N118" i="11"/>
  <c r="D120" i="11"/>
  <c r="G121" i="11"/>
  <c r="J122" i="11"/>
  <c r="M123" i="11"/>
  <c r="C125" i="11"/>
  <c r="F126" i="11"/>
  <c r="I127" i="11"/>
  <c r="L128" i="11"/>
  <c r="O129" i="11"/>
  <c r="E131" i="11"/>
  <c r="H132" i="11"/>
  <c r="K133" i="11"/>
  <c r="N134" i="11"/>
  <c r="D136" i="11"/>
  <c r="G137" i="11"/>
  <c r="J138" i="11"/>
  <c r="M139" i="11"/>
  <c r="C141" i="11"/>
  <c r="F142" i="11"/>
  <c r="I143" i="11"/>
  <c r="L144" i="11"/>
  <c r="O145" i="11"/>
  <c r="F3" i="11"/>
  <c r="I4" i="11"/>
  <c r="L5" i="11"/>
  <c r="O6" i="11"/>
  <c r="E8" i="11"/>
  <c r="H9" i="11"/>
  <c r="K10" i="11"/>
  <c r="N11" i="11"/>
  <c r="D13" i="11"/>
  <c r="G14" i="11"/>
  <c r="J15" i="11"/>
  <c r="M16" i="11"/>
  <c r="C18" i="11"/>
  <c r="F19" i="11"/>
  <c r="I20" i="11"/>
  <c r="L21" i="11"/>
  <c r="O22" i="11"/>
  <c r="E24" i="11"/>
  <c r="H25" i="11"/>
  <c r="K26" i="11"/>
  <c r="N27" i="11"/>
  <c r="D29" i="11"/>
  <c r="G30" i="11"/>
  <c r="J31" i="11"/>
  <c r="M32" i="11"/>
  <c r="C34" i="11"/>
  <c r="F35" i="11"/>
  <c r="I36" i="11"/>
  <c r="L37" i="11"/>
  <c r="O38" i="11"/>
  <c r="E40" i="11"/>
  <c r="H41" i="11"/>
  <c r="K42" i="11"/>
  <c r="N43" i="11"/>
  <c r="D45" i="11"/>
  <c r="G46" i="11"/>
  <c r="J47" i="11"/>
  <c r="M48" i="11"/>
  <c r="C50" i="11"/>
  <c r="F51" i="11"/>
  <c r="I52" i="11"/>
  <c r="L53" i="11"/>
  <c r="O54" i="11"/>
  <c r="E56" i="11"/>
  <c r="H57" i="11"/>
  <c r="K58" i="11"/>
  <c r="N59" i="11"/>
  <c r="D61" i="11"/>
  <c r="G62" i="11"/>
  <c r="J63" i="11"/>
  <c r="M64" i="11"/>
  <c r="C66" i="11"/>
  <c r="F67" i="11"/>
  <c r="I68" i="11"/>
  <c r="L69" i="11"/>
  <c r="O70" i="11"/>
  <c r="E72" i="11"/>
  <c r="H73" i="11"/>
  <c r="K74" i="11"/>
  <c r="N75" i="11"/>
  <c r="D77" i="11"/>
  <c r="G78" i="11"/>
  <c r="J79" i="11"/>
  <c r="M80" i="11"/>
  <c r="C82" i="11"/>
  <c r="F83" i="11"/>
  <c r="I84" i="11"/>
  <c r="L85" i="11"/>
  <c r="O86" i="11"/>
  <c r="E88" i="11"/>
  <c r="H89" i="11"/>
  <c r="K90" i="11"/>
  <c r="N91" i="11"/>
  <c r="D93" i="11"/>
  <c r="G94" i="11"/>
  <c r="J95" i="11"/>
  <c r="M96" i="11"/>
  <c r="C98" i="11"/>
  <c r="F99" i="11"/>
  <c r="I100" i="11"/>
  <c r="L101" i="11"/>
  <c r="O102" i="11"/>
  <c r="E104" i="11"/>
  <c r="H105" i="11"/>
  <c r="K106" i="11"/>
  <c r="N107" i="11"/>
  <c r="D109" i="11"/>
  <c r="G110" i="11"/>
  <c r="J111" i="11"/>
  <c r="M112" i="11"/>
  <c r="C114" i="11"/>
  <c r="F115" i="11"/>
  <c r="I116" i="11"/>
  <c r="L117" i="11"/>
  <c r="O118" i="11"/>
  <c r="E120" i="11"/>
  <c r="H121" i="11"/>
  <c r="K122" i="11"/>
  <c r="N123" i="11"/>
  <c r="D125" i="11"/>
  <c r="G126" i="11"/>
  <c r="J127" i="11"/>
  <c r="C2" i="11"/>
  <c r="G3" i="11"/>
  <c r="J4" i="11"/>
  <c r="M5" i="11"/>
  <c r="C7" i="11"/>
  <c r="F8" i="11"/>
  <c r="I9" i="11"/>
  <c r="L10" i="11"/>
  <c r="O11" i="11"/>
  <c r="E13" i="11"/>
  <c r="H14" i="11"/>
  <c r="K15" i="11"/>
  <c r="N16" i="11"/>
  <c r="D18" i="11"/>
  <c r="G19" i="11"/>
  <c r="J20" i="11"/>
  <c r="M21" i="11"/>
  <c r="C23" i="11"/>
  <c r="F24" i="11"/>
  <c r="I25" i="11"/>
  <c r="L26" i="11"/>
  <c r="O27" i="11"/>
  <c r="E29" i="11"/>
  <c r="H30" i="11"/>
  <c r="K31" i="11"/>
  <c r="N32" i="11"/>
  <c r="D34" i="11"/>
  <c r="G35" i="11"/>
  <c r="J36" i="11"/>
  <c r="M37" i="11"/>
  <c r="C39" i="11"/>
  <c r="F40" i="11"/>
  <c r="I41" i="11"/>
  <c r="L42" i="11"/>
  <c r="O43" i="11"/>
  <c r="E45" i="11"/>
  <c r="H46" i="11"/>
  <c r="K47" i="11"/>
  <c r="N48" i="11"/>
  <c r="D50" i="11"/>
  <c r="G51" i="11"/>
  <c r="J52" i="11"/>
  <c r="M53" i="11"/>
  <c r="C55" i="11"/>
  <c r="F56" i="11"/>
  <c r="I57" i="11"/>
  <c r="L58" i="11"/>
  <c r="O59" i="11"/>
  <c r="E61" i="11"/>
  <c r="H62" i="11"/>
  <c r="K63" i="11"/>
  <c r="N64" i="11"/>
  <c r="D66" i="11"/>
  <c r="G67" i="11"/>
  <c r="J68" i="11"/>
  <c r="M69" i="11"/>
  <c r="C71" i="11"/>
  <c r="F72" i="11"/>
  <c r="I73" i="11"/>
  <c r="L74" i="11"/>
  <c r="O75" i="11"/>
  <c r="E77" i="11"/>
  <c r="H78" i="11"/>
  <c r="K79" i="11"/>
  <c r="N80" i="11"/>
  <c r="D82" i="11"/>
  <c r="G83" i="11"/>
  <c r="J84" i="11"/>
  <c r="M85" i="11"/>
  <c r="C87" i="11"/>
  <c r="F88" i="11"/>
  <c r="I89" i="11"/>
  <c r="L90" i="11"/>
  <c r="O91" i="11"/>
  <c r="E93" i="11"/>
  <c r="H94" i="11"/>
  <c r="K95" i="11"/>
  <c r="N96" i="11"/>
  <c r="D98" i="11"/>
  <c r="G99" i="11"/>
  <c r="J100" i="11"/>
  <c r="M101" i="11"/>
  <c r="C103" i="11"/>
  <c r="F104" i="11"/>
  <c r="I105" i="11"/>
  <c r="L106" i="11"/>
  <c r="O107" i="11"/>
  <c r="E109" i="11"/>
  <c r="H110" i="11"/>
  <c r="K111" i="11"/>
  <c r="N112" i="11"/>
  <c r="D114" i="11"/>
  <c r="D2" i="11"/>
  <c r="H3" i="11"/>
  <c r="K4" i="11"/>
  <c r="N5" i="11"/>
  <c r="D7" i="11"/>
  <c r="G8" i="11"/>
  <c r="J9" i="11"/>
  <c r="M10" i="11"/>
  <c r="C12" i="11"/>
  <c r="F13" i="11"/>
  <c r="I14" i="11"/>
  <c r="L15" i="11"/>
  <c r="O16" i="11"/>
  <c r="E18" i="11"/>
  <c r="H19" i="11"/>
  <c r="K20" i="11"/>
  <c r="N21" i="11"/>
  <c r="D23" i="11"/>
  <c r="G24" i="11"/>
  <c r="J25" i="11"/>
  <c r="M26" i="11"/>
  <c r="C28" i="11"/>
  <c r="F29" i="11"/>
  <c r="I30" i="11"/>
  <c r="L31" i="11"/>
  <c r="O32" i="11"/>
  <c r="E34" i="11"/>
  <c r="H35" i="11"/>
  <c r="K36" i="11"/>
  <c r="N37" i="11"/>
  <c r="D39" i="11"/>
  <c r="G40" i="11"/>
  <c r="J41" i="11"/>
  <c r="M42" i="11"/>
  <c r="C44" i="11"/>
  <c r="F45" i="11"/>
  <c r="I46" i="11"/>
  <c r="L47" i="11"/>
  <c r="O48" i="11"/>
  <c r="E50" i="11"/>
  <c r="H51" i="11"/>
  <c r="K52" i="11"/>
  <c r="N53" i="11"/>
  <c r="D55" i="11"/>
  <c r="G56" i="11"/>
  <c r="J57" i="11"/>
  <c r="M58" i="11"/>
  <c r="C60" i="11"/>
  <c r="F61" i="11"/>
  <c r="I62" i="11"/>
  <c r="L63" i="11"/>
  <c r="O64" i="11"/>
  <c r="E66" i="11"/>
  <c r="H67" i="11"/>
  <c r="K68" i="11"/>
  <c r="N69" i="11"/>
  <c r="D71" i="11"/>
  <c r="G72" i="11"/>
  <c r="J73" i="11"/>
  <c r="M74" i="11"/>
  <c r="C76" i="11"/>
  <c r="F77" i="11"/>
  <c r="I78" i="11"/>
  <c r="L79" i="11"/>
  <c r="O80" i="11"/>
  <c r="E82" i="11"/>
  <c r="H83" i="11"/>
  <c r="K84" i="11"/>
  <c r="N85" i="11"/>
  <c r="D87" i="11"/>
  <c r="G88" i="11"/>
  <c r="J89" i="11"/>
  <c r="M90" i="11"/>
  <c r="C92" i="11"/>
  <c r="F93" i="11"/>
  <c r="I94" i="11"/>
  <c r="E2" i="11"/>
  <c r="I3" i="11"/>
  <c r="L4" i="11"/>
  <c r="O5" i="11"/>
  <c r="E7" i="11"/>
  <c r="H8" i="11"/>
  <c r="K9" i="11"/>
  <c r="N10" i="11"/>
  <c r="D12" i="11"/>
  <c r="G13" i="11"/>
  <c r="J14" i="11"/>
  <c r="M15" i="11"/>
  <c r="C17" i="11"/>
  <c r="F18" i="11"/>
  <c r="I19" i="11"/>
  <c r="L20" i="11"/>
  <c r="O21" i="11"/>
  <c r="E23" i="11"/>
  <c r="H24" i="11"/>
  <c r="K25" i="11"/>
  <c r="N26" i="11"/>
  <c r="D28" i="11"/>
  <c r="G29" i="11"/>
  <c r="J30" i="11"/>
  <c r="M31" i="11"/>
  <c r="C33" i="11"/>
  <c r="F34" i="11"/>
  <c r="I35" i="11"/>
  <c r="L36" i="11"/>
  <c r="O37" i="11"/>
  <c r="E39" i="11"/>
  <c r="H40" i="11"/>
  <c r="K41" i="11"/>
  <c r="N42" i="11"/>
  <c r="D44" i="11"/>
  <c r="G45" i="11"/>
  <c r="J46" i="11"/>
  <c r="M47" i="11"/>
  <c r="C49" i="11"/>
  <c r="F50" i="11"/>
  <c r="I51" i="11"/>
  <c r="L52" i="11"/>
  <c r="O53" i="11"/>
  <c r="E55" i="11"/>
  <c r="H56" i="11"/>
  <c r="K57" i="11"/>
  <c r="N58" i="11"/>
  <c r="D60" i="11"/>
  <c r="G61" i="11"/>
  <c r="F2" i="11"/>
  <c r="J3" i="11"/>
  <c r="M4" i="11"/>
  <c r="C6" i="11"/>
  <c r="F7" i="11"/>
  <c r="I8" i="11"/>
  <c r="L9" i="11"/>
  <c r="O10" i="11"/>
  <c r="E12" i="11"/>
  <c r="H13" i="11"/>
  <c r="K14" i="11"/>
  <c r="N15" i="11"/>
  <c r="D17" i="11"/>
  <c r="G18" i="11"/>
  <c r="J19" i="11"/>
  <c r="M20" i="11"/>
  <c r="C22" i="11"/>
  <c r="F23" i="11"/>
  <c r="I24" i="11"/>
  <c r="L25" i="11"/>
  <c r="O26" i="11"/>
  <c r="E28" i="11"/>
  <c r="H29" i="11"/>
  <c r="K30" i="11"/>
  <c r="N31" i="11"/>
  <c r="D33" i="11"/>
  <c r="G34" i="11"/>
  <c r="J35" i="11"/>
  <c r="M36" i="11"/>
  <c r="C38" i="11"/>
  <c r="F39" i="11"/>
  <c r="I40" i="11"/>
  <c r="L41" i="11"/>
  <c r="O42" i="11"/>
  <c r="E44" i="11"/>
  <c r="H45" i="11"/>
  <c r="K46" i="11"/>
  <c r="N47" i="11"/>
  <c r="D49" i="11"/>
  <c r="G50" i="11"/>
  <c r="J51" i="11"/>
  <c r="M52" i="11"/>
  <c r="C54" i="11"/>
  <c r="F55" i="11"/>
  <c r="I56" i="11"/>
  <c r="L57" i="11"/>
  <c r="O58" i="11"/>
  <c r="E60" i="11"/>
  <c r="H61" i="11"/>
  <c r="K62" i="11"/>
  <c r="N63" i="11"/>
  <c r="D65" i="11"/>
  <c r="G66" i="11"/>
  <c r="J67" i="11"/>
  <c r="M68" i="11"/>
  <c r="C70" i="11"/>
  <c r="F71" i="11"/>
  <c r="I72" i="11"/>
  <c r="L73" i="11"/>
  <c r="O74" i="11"/>
  <c r="E76" i="11"/>
  <c r="H77" i="11"/>
  <c r="K78" i="11"/>
  <c r="N79" i="11"/>
  <c r="D81" i="11"/>
  <c r="G82" i="11"/>
  <c r="J83" i="11"/>
  <c r="M84" i="11"/>
  <c r="C86" i="11"/>
  <c r="F87" i="11"/>
  <c r="I88" i="11"/>
  <c r="L89" i="11"/>
  <c r="O90" i="11"/>
  <c r="E92" i="11"/>
  <c r="H93" i="11"/>
  <c r="K94" i="11"/>
  <c r="N95" i="11"/>
  <c r="D97" i="11"/>
  <c r="G98" i="11"/>
  <c r="J99" i="11"/>
  <c r="M100" i="11"/>
  <c r="C102" i="11"/>
  <c r="F103" i="11"/>
  <c r="I104" i="11"/>
  <c r="L105" i="11"/>
  <c r="O106" i="11"/>
  <c r="E108" i="11"/>
  <c r="H109" i="11"/>
  <c r="K110" i="11"/>
  <c r="N111" i="11"/>
  <c r="D113" i="11"/>
  <c r="G114" i="11"/>
  <c r="J115" i="11"/>
  <c r="M116" i="11"/>
  <c r="C118" i="11"/>
  <c r="F119" i="11"/>
  <c r="I120" i="11"/>
  <c r="L121" i="11"/>
  <c r="O122" i="11"/>
  <c r="E124" i="11"/>
  <c r="H125" i="11"/>
  <c r="K126" i="11"/>
  <c r="N127" i="11"/>
  <c r="D129" i="11"/>
  <c r="G130" i="11"/>
  <c r="J131" i="11"/>
  <c r="M132" i="11"/>
  <c r="C134" i="11"/>
  <c r="G2" i="11"/>
  <c r="K3" i="11"/>
  <c r="N4" i="11"/>
  <c r="D6" i="11"/>
  <c r="G7" i="11"/>
  <c r="J8" i="11"/>
  <c r="M9" i="11"/>
  <c r="C11" i="11"/>
  <c r="F12" i="11"/>
  <c r="I13" i="11"/>
  <c r="L14" i="11"/>
  <c r="O15" i="11"/>
  <c r="E17" i="11"/>
  <c r="H18" i="11"/>
  <c r="K19" i="11"/>
  <c r="N20" i="11"/>
  <c r="D22" i="11"/>
  <c r="G23" i="11"/>
  <c r="J24" i="11"/>
  <c r="M25" i="11"/>
  <c r="C27" i="11"/>
  <c r="F28" i="11"/>
  <c r="I29" i="11"/>
  <c r="L30" i="11"/>
  <c r="O31" i="11"/>
  <c r="E33" i="11"/>
  <c r="H34" i="11"/>
  <c r="K35" i="11"/>
  <c r="N36" i="11"/>
  <c r="D38" i="11"/>
  <c r="G39" i="11"/>
  <c r="J40" i="11"/>
  <c r="M41" i="11"/>
  <c r="C43" i="11"/>
  <c r="F44" i="11"/>
  <c r="I45" i="11"/>
  <c r="L46" i="11"/>
  <c r="O47" i="11"/>
  <c r="E49" i="11"/>
  <c r="H50" i="11"/>
  <c r="K51" i="11"/>
  <c r="N52" i="11"/>
  <c r="D54" i="11"/>
  <c r="G55" i="11"/>
  <c r="J56" i="11"/>
  <c r="M57" i="11"/>
  <c r="C59" i="11"/>
  <c r="F60" i="11"/>
  <c r="I61" i="11"/>
  <c r="L62" i="11"/>
  <c r="O63" i="11"/>
  <c r="E65" i="11"/>
  <c r="H66" i="11"/>
  <c r="K67" i="11"/>
  <c r="N68" i="11"/>
  <c r="D70" i="11"/>
  <c r="G71" i="11"/>
  <c r="J72" i="11"/>
  <c r="M73" i="11"/>
  <c r="C75" i="11"/>
  <c r="F76" i="11"/>
  <c r="I77" i="11"/>
  <c r="L78" i="11"/>
  <c r="O79" i="11"/>
  <c r="E81" i="11"/>
  <c r="H82" i="11"/>
  <c r="K83" i="11"/>
  <c r="N84" i="11"/>
  <c r="D86" i="11"/>
  <c r="G87" i="11"/>
  <c r="J88" i="11"/>
  <c r="M89" i="11"/>
  <c r="C91" i="11"/>
  <c r="F92" i="11"/>
  <c r="I93" i="11"/>
  <c r="L94" i="11"/>
  <c r="O95" i="11"/>
  <c r="E97" i="11"/>
  <c r="H98" i="11"/>
  <c r="H2" i="11"/>
  <c r="L3" i="11"/>
  <c r="O4" i="11"/>
  <c r="E6" i="11"/>
  <c r="H7" i="11"/>
  <c r="K8" i="11"/>
  <c r="N9" i="11"/>
  <c r="D11" i="11"/>
  <c r="G12" i="11"/>
  <c r="J13" i="11"/>
  <c r="M14" i="11"/>
  <c r="C16" i="11"/>
  <c r="F17" i="11"/>
  <c r="I18" i="11"/>
  <c r="L19" i="11"/>
  <c r="O20" i="11"/>
  <c r="E22" i="11"/>
  <c r="H23" i="11"/>
  <c r="K24" i="11"/>
  <c r="N25" i="11"/>
  <c r="D27" i="11"/>
  <c r="G28" i="11"/>
  <c r="J29" i="11"/>
  <c r="M30" i="11"/>
  <c r="C32" i="11"/>
  <c r="F33" i="11"/>
  <c r="I34" i="11"/>
  <c r="L35" i="11"/>
  <c r="O36" i="11"/>
  <c r="E38" i="11"/>
  <c r="H39" i="11"/>
  <c r="K40" i="11"/>
  <c r="N41" i="11"/>
  <c r="D43" i="11"/>
  <c r="G44" i="11"/>
  <c r="J45" i="11"/>
  <c r="M46" i="11"/>
  <c r="C48" i="11"/>
  <c r="F49" i="11"/>
  <c r="I50" i="11"/>
  <c r="L51" i="11"/>
  <c r="O52" i="11"/>
  <c r="E54" i="11"/>
  <c r="H55" i="11"/>
  <c r="K56" i="11"/>
  <c r="N57" i="11"/>
  <c r="D59" i="11"/>
  <c r="G60" i="11"/>
  <c r="J61" i="11"/>
  <c r="M62" i="11"/>
  <c r="C64" i="11"/>
  <c r="F65" i="11"/>
  <c r="I66" i="11"/>
  <c r="L67" i="11"/>
  <c r="O68" i="11"/>
  <c r="E70" i="11"/>
  <c r="H71" i="11"/>
  <c r="K72" i="11"/>
  <c r="N73" i="11"/>
  <c r="D75" i="11"/>
  <c r="G76" i="11"/>
  <c r="J77" i="11"/>
  <c r="M78" i="11"/>
  <c r="C80" i="11"/>
  <c r="F81" i="11"/>
  <c r="I82" i="11"/>
  <c r="L83" i="11"/>
  <c r="O84" i="11"/>
  <c r="E86" i="11"/>
  <c r="H87" i="11"/>
  <c r="K88" i="11"/>
  <c r="N89" i="11"/>
  <c r="D91" i="11"/>
  <c r="G92" i="11"/>
  <c r="J93" i="11"/>
  <c r="M94" i="11"/>
  <c r="C96" i="11"/>
  <c r="F97" i="11"/>
  <c r="I98" i="11"/>
  <c r="L99" i="11"/>
  <c r="O100" i="11"/>
  <c r="E102" i="11"/>
  <c r="H103" i="11"/>
  <c r="K104" i="11"/>
  <c r="N105" i="11"/>
  <c r="D107" i="11"/>
  <c r="G108" i="11"/>
  <c r="J109" i="11"/>
  <c r="M110" i="11"/>
  <c r="C112" i="11"/>
  <c r="F113" i="11"/>
  <c r="I114" i="11"/>
  <c r="K2" i="11"/>
  <c r="N3" i="11"/>
  <c r="D5" i="11"/>
  <c r="G6" i="11"/>
  <c r="J7" i="11"/>
  <c r="M8" i="11"/>
  <c r="C10" i="11"/>
  <c r="F11" i="11"/>
  <c r="I12" i="11"/>
  <c r="L13" i="11"/>
  <c r="O14" i="11"/>
  <c r="E16" i="11"/>
  <c r="H17" i="11"/>
  <c r="K18" i="11"/>
  <c r="N19" i="11"/>
  <c r="D21" i="11"/>
  <c r="G22" i="11"/>
  <c r="J23" i="11"/>
  <c r="M24" i="11"/>
  <c r="C26" i="11"/>
  <c r="F27" i="11"/>
  <c r="I28" i="11"/>
  <c r="L29" i="11"/>
  <c r="O30" i="11"/>
  <c r="E32" i="11"/>
  <c r="H33" i="11"/>
  <c r="K34" i="11"/>
  <c r="N35" i="11"/>
  <c r="D37" i="11"/>
  <c r="G38" i="11"/>
  <c r="J39" i="11"/>
  <c r="M40" i="11"/>
  <c r="C42" i="11"/>
  <c r="F43" i="11"/>
  <c r="I44" i="11"/>
  <c r="L45" i="11"/>
  <c r="O46" i="11"/>
  <c r="E48" i="11"/>
  <c r="H49" i="11"/>
  <c r="K50" i="11"/>
  <c r="N51" i="11"/>
  <c r="D53" i="11"/>
  <c r="G54" i="11"/>
  <c r="J55" i="11"/>
  <c r="M56" i="11"/>
  <c r="C58" i="11"/>
  <c r="F59" i="11"/>
  <c r="I60" i="11"/>
  <c r="L61" i="11"/>
  <c r="O62" i="11"/>
  <c r="E64" i="11"/>
  <c r="H65" i="11"/>
  <c r="K66" i="11"/>
  <c r="N67" i="11"/>
  <c r="D69" i="11"/>
  <c r="G70" i="11"/>
  <c r="J71" i="11"/>
  <c r="M72" i="11"/>
  <c r="C74" i="11"/>
  <c r="F75" i="11"/>
  <c r="I76" i="11"/>
  <c r="L77" i="11"/>
  <c r="O78" i="11"/>
  <c r="E80" i="11"/>
  <c r="H81" i="11"/>
  <c r="K82" i="11"/>
  <c r="N83" i="11"/>
  <c r="D85" i="11"/>
  <c r="G86" i="11"/>
  <c r="J87" i="11"/>
  <c r="M88" i="11"/>
  <c r="C90" i="11"/>
  <c r="F91" i="11"/>
  <c r="I92" i="11"/>
  <c r="L93" i="11"/>
  <c r="O94" i="11"/>
  <c r="E96" i="11"/>
  <c r="H97" i="11"/>
  <c r="K98" i="11"/>
  <c r="N99" i="11"/>
  <c r="D101" i="11"/>
  <c r="G102" i="11"/>
  <c r="J103" i="11"/>
  <c r="M104" i="11"/>
  <c r="C106" i="11"/>
  <c r="F107" i="11"/>
  <c r="I108" i="11"/>
  <c r="L109" i="11"/>
  <c r="O110" i="11"/>
  <c r="E112" i="11"/>
  <c r="H113" i="11"/>
  <c r="K114" i="11"/>
  <c r="N115" i="11"/>
  <c r="D117" i="11"/>
  <c r="G118" i="11"/>
  <c r="J119" i="11"/>
  <c r="M120" i="11"/>
  <c r="C122" i="11"/>
  <c r="F123" i="11"/>
  <c r="I124" i="11"/>
  <c r="O9" i="11"/>
  <c r="K29" i="11"/>
  <c r="G49" i="11"/>
  <c r="H60" i="11"/>
  <c r="I67" i="11"/>
  <c r="O73" i="11"/>
  <c r="H80" i="11"/>
  <c r="K86" i="11"/>
  <c r="J91" i="11"/>
  <c r="H96" i="11"/>
  <c r="D100" i="11"/>
  <c r="G103" i="11"/>
  <c r="M106" i="11"/>
  <c r="O109" i="11"/>
  <c r="E113" i="11"/>
  <c r="D116" i="11"/>
  <c r="J118" i="11"/>
  <c r="C121" i="11"/>
  <c r="I123" i="11"/>
  <c r="K125" i="11"/>
  <c r="L127" i="11"/>
  <c r="H129" i="11"/>
  <c r="G131" i="11"/>
  <c r="C133" i="11"/>
  <c r="O134" i="11"/>
  <c r="I136" i="11"/>
  <c r="C138" i="11"/>
  <c r="J139" i="11"/>
  <c r="E141" i="11"/>
  <c r="K142" i="11"/>
  <c r="D144" i="11"/>
  <c r="K145" i="11"/>
  <c r="C147" i="11"/>
  <c r="G148" i="11"/>
  <c r="K149" i="11"/>
  <c r="O150" i="11"/>
  <c r="F152" i="11"/>
  <c r="J153" i="11"/>
  <c r="N154" i="11"/>
  <c r="E156" i="11"/>
  <c r="I157" i="11"/>
  <c r="M158" i="11"/>
  <c r="C160" i="11"/>
  <c r="F161" i="11"/>
  <c r="I162" i="11"/>
  <c r="L163" i="11"/>
  <c r="O164" i="11"/>
  <c r="E166" i="11"/>
  <c r="H167" i="11"/>
  <c r="K168" i="11"/>
  <c r="N169" i="11"/>
  <c r="D171" i="11"/>
  <c r="G172" i="11"/>
  <c r="J173" i="11"/>
  <c r="M174" i="11"/>
  <c r="C176" i="11"/>
  <c r="F177" i="11"/>
  <c r="I178" i="11"/>
  <c r="L179" i="11"/>
  <c r="O180" i="11"/>
  <c r="E182" i="11"/>
  <c r="H183" i="11"/>
  <c r="K184" i="11"/>
  <c r="N185" i="11"/>
  <c r="D187" i="11"/>
  <c r="G188" i="11"/>
  <c r="J189" i="11"/>
  <c r="M190" i="11"/>
  <c r="C192" i="11"/>
  <c r="F193" i="11"/>
  <c r="I194" i="11"/>
  <c r="L195" i="11"/>
  <c r="O196" i="11"/>
  <c r="E198" i="11"/>
  <c r="H199" i="11"/>
  <c r="K200" i="11"/>
  <c r="N201" i="11"/>
  <c r="D203" i="11"/>
  <c r="G204" i="11"/>
  <c r="J205" i="11"/>
  <c r="M206" i="11"/>
  <c r="C208" i="11"/>
  <c r="F209" i="11"/>
  <c r="I210" i="11"/>
  <c r="L211" i="11"/>
  <c r="O212" i="11"/>
  <c r="E214" i="11"/>
  <c r="H215" i="11"/>
  <c r="K216" i="11"/>
  <c r="N217" i="11"/>
  <c r="D219" i="11"/>
  <c r="G220" i="11"/>
  <c r="J221" i="11"/>
  <c r="E11" i="11"/>
  <c r="N30" i="11"/>
  <c r="J50" i="11"/>
  <c r="L60" i="11"/>
  <c r="M67" i="11"/>
  <c r="F74" i="11"/>
  <c r="C81" i="11"/>
  <c r="E87" i="11"/>
  <c r="D92" i="11"/>
  <c r="I96" i="11"/>
  <c r="E100" i="11"/>
  <c r="I103" i="11"/>
  <c r="N106" i="11"/>
  <c r="C110" i="11"/>
  <c r="G113" i="11"/>
  <c r="E116" i="11"/>
  <c r="K118" i="11"/>
  <c r="D121" i="11"/>
  <c r="J123" i="11"/>
  <c r="L125" i="11"/>
  <c r="M127" i="11"/>
  <c r="J129" i="11"/>
  <c r="H131" i="11"/>
  <c r="D133" i="11"/>
  <c r="C135" i="11"/>
  <c r="J136" i="11"/>
  <c r="E138" i="11"/>
  <c r="K139" i="11"/>
  <c r="F141" i="11"/>
  <c r="L142" i="11"/>
  <c r="E144" i="11"/>
  <c r="L145" i="11"/>
  <c r="D147" i="11"/>
  <c r="H148" i="11"/>
  <c r="L149" i="11"/>
  <c r="C151" i="11"/>
  <c r="G152" i="11"/>
  <c r="K153" i="11"/>
  <c r="O154" i="11"/>
  <c r="F156" i="11"/>
  <c r="J157" i="11"/>
  <c r="N158" i="11"/>
  <c r="D160" i="11"/>
  <c r="G161" i="11"/>
  <c r="J162" i="11"/>
  <c r="M163" i="11"/>
  <c r="C165" i="11"/>
  <c r="F166" i="11"/>
  <c r="I167" i="11"/>
  <c r="L168" i="11"/>
  <c r="O169" i="11"/>
  <c r="E171" i="11"/>
  <c r="H172" i="11"/>
  <c r="K173" i="11"/>
  <c r="N174" i="11"/>
  <c r="D176" i="11"/>
  <c r="G177" i="11"/>
  <c r="J178" i="11"/>
  <c r="M179" i="11"/>
  <c r="C181" i="11"/>
  <c r="F182" i="11"/>
  <c r="I183" i="11"/>
  <c r="L184" i="11"/>
  <c r="O185" i="11"/>
  <c r="E187" i="11"/>
  <c r="H188" i="11"/>
  <c r="K189" i="11"/>
  <c r="N190" i="11"/>
  <c r="D192" i="11"/>
  <c r="G193" i="11"/>
  <c r="J194" i="11"/>
  <c r="M195" i="11"/>
  <c r="C197" i="11"/>
  <c r="F198" i="11"/>
  <c r="I199" i="11"/>
  <c r="L200" i="11"/>
  <c r="O201" i="11"/>
  <c r="E203" i="11"/>
  <c r="H204" i="11"/>
  <c r="K205" i="11"/>
  <c r="N206" i="11"/>
  <c r="D208" i="11"/>
  <c r="G209" i="11"/>
  <c r="J210" i="11"/>
  <c r="M211" i="11"/>
  <c r="C213" i="11"/>
  <c r="F214" i="11"/>
  <c r="I215" i="11"/>
  <c r="L216" i="11"/>
  <c r="O217" i="11"/>
  <c r="E219" i="11"/>
  <c r="H220" i="11"/>
  <c r="K221" i="11"/>
  <c r="N222" i="11"/>
  <c r="D224" i="11"/>
  <c r="G225" i="11"/>
  <c r="J226" i="11"/>
  <c r="M227" i="11"/>
  <c r="C229" i="11"/>
  <c r="F230" i="11"/>
  <c r="I231" i="11"/>
  <c r="L232" i="11"/>
  <c r="O233" i="11"/>
  <c r="E235" i="11"/>
  <c r="H236" i="11"/>
  <c r="K237" i="11"/>
  <c r="N238" i="11"/>
  <c r="H12" i="11"/>
  <c r="D32" i="11"/>
  <c r="M51" i="11"/>
  <c r="K61" i="11"/>
  <c r="D68" i="11"/>
  <c r="N74" i="11"/>
  <c r="G81" i="11"/>
  <c r="I87" i="11"/>
  <c r="H92" i="11"/>
  <c r="O96" i="11"/>
  <c r="K100" i="11"/>
  <c r="M103" i="11"/>
  <c r="C107" i="11"/>
  <c r="I110" i="11"/>
  <c r="K113" i="11"/>
  <c r="J116" i="11"/>
  <c r="C119" i="11"/>
  <c r="I121" i="11"/>
  <c r="O123" i="11"/>
  <c r="N125" i="11"/>
  <c r="O127" i="11"/>
  <c r="K129" i="11"/>
  <c r="I131" i="11"/>
  <c r="F133" i="11"/>
  <c r="D135" i="11"/>
  <c r="K136" i="11"/>
  <c r="F138" i="11"/>
  <c r="N139" i="11"/>
  <c r="G141" i="11"/>
  <c r="M142" i="11"/>
  <c r="G144" i="11"/>
  <c r="M145" i="11"/>
  <c r="E147" i="11"/>
  <c r="I148" i="11"/>
  <c r="M149" i="11"/>
  <c r="D151" i="11"/>
  <c r="H152" i="11"/>
  <c r="L153" i="11"/>
  <c r="C155" i="11"/>
  <c r="G156" i="11"/>
  <c r="K157" i="11"/>
  <c r="O158" i="11"/>
  <c r="E160" i="11"/>
  <c r="H161" i="11"/>
  <c r="K162" i="11"/>
  <c r="N163" i="11"/>
  <c r="D165" i="11"/>
  <c r="G166" i="11"/>
  <c r="J167" i="11"/>
  <c r="M168" i="11"/>
  <c r="C170" i="11"/>
  <c r="F171" i="11"/>
  <c r="I172" i="11"/>
  <c r="L173" i="11"/>
  <c r="O174" i="11"/>
  <c r="E176" i="11"/>
  <c r="H177" i="11"/>
  <c r="K178" i="11"/>
  <c r="N179" i="11"/>
  <c r="D181" i="11"/>
  <c r="G182" i="11"/>
  <c r="J183" i="11"/>
  <c r="M184" i="11"/>
  <c r="C186" i="11"/>
  <c r="F187" i="11"/>
  <c r="I188" i="11"/>
  <c r="L189" i="11"/>
  <c r="O190" i="11"/>
  <c r="E192" i="11"/>
  <c r="H193" i="11"/>
  <c r="K194" i="11"/>
  <c r="N195" i="11"/>
  <c r="D197" i="11"/>
  <c r="G198" i="11"/>
  <c r="J199" i="11"/>
  <c r="M200" i="11"/>
  <c r="C202" i="11"/>
  <c r="F203" i="11"/>
  <c r="I204" i="11"/>
  <c r="L205" i="11"/>
  <c r="O206" i="11"/>
  <c r="E208" i="11"/>
  <c r="H209" i="11"/>
  <c r="K210" i="11"/>
  <c r="N211" i="11"/>
  <c r="D213" i="11"/>
  <c r="G214" i="11"/>
  <c r="J215" i="11"/>
  <c r="M216" i="11"/>
  <c r="C218" i="11"/>
  <c r="F219" i="11"/>
  <c r="I220" i="11"/>
  <c r="L221" i="11"/>
  <c r="O222" i="11"/>
  <c r="E224" i="11"/>
  <c r="H225" i="11"/>
  <c r="K226" i="11"/>
  <c r="N227" i="11"/>
  <c r="K13" i="11"/>
  <c r="G33" i="11"/>
  <c r="D52" i="11"/>
  <c r="O61" i="11"/>
  <c r="L68" i="11"/>
  <c r="E75" i="11"/>
  <c r="K81" i="11"/>
  <c r="M87" i="11"/>
  <c r="L92" i="11"/>
  <c r="C97" i="11"/>
  <c r="L100" i="11"/>
  <c r="N103" i="11"/>
  <c r="E107" i="11"/>
  <c r="J110" i="11"/>
  <c r="L113" i="11"/>
  <c r="K116" i="11"/>
  <c r="D119" i="11"/>
  <c r="J121" i="11"/>
  <c r="C124" i="11"/>
  <c r="O125" i="11"/>
  <c r="C128" i="11"/>
  <c r="L129" i="11"/>
  <c r="K131" i="11"/>
  <c r="G133" i="11"/>
  <c r="E135" i="11"/>
  <c r="L136" i="11"/>
  <c r="G138" i="11"/>
  <c r="O139" i="11"/>
  <c r="H141" i="11"/>
  <c r="N142" i="11"/>
  <c r="H144" i="11"/>
  <c r="N145" i="11"/>
  <c r="F147" i="11"/>
  <c r="J148" i="11"/>
  <c r="N149" i="11"/>
  <c r="E151" i="11"/>
  <c r="I152" i="11"/>
  <c r="M153" i="11"/>
  <c r="D155" i="11"/>
  <c r="H156" i="11"/>
  <c r="L157" i="11"/>
  <c r="C159" i="11"/>
  <c r="F160" i="11"/>
  <c r="I161" i="11"/>
  <c r="L162" i="11"/>
  <c r="O163" i="11"/>
  <c r="E165" i="11"/>
  <c r="H166" i="11"/>
  <c r="K167" i="11"/>
  <c r="N168" i="11"/>
  <c r="D170" i="11"/>
  <c r="G171" i="11"/>
  <c r="J172" i="11"/>
  <c r="M173" i="11"/>
  <c r="C175" i="11"/>
  <c r="F176" i="11"/>
  <c r="I177" i="11"/>
  <c r="L178" i="11"/>
  <c r="O179" i="11"/>
  <c r="E181" i="11"/>
  <c r="H182" i="11"/>
  <c r="K183" i="11"/>
  <c r="N184" i="11"/>
  <c r="D186" i="11"/>
  <c r="G187" i="11"/>
  <c r="J188" i="11"/>
  <c r="M189" i="11"/>
  <c r="C191" i="11"/>
  <c r="F192" i="11"/>
  <c r="I193" i="11"/>
  <c r="L194" i="11"/>
  <c r="O195" i="11"/>
  <c r="E197" i="11"/>
  <c r="H198" i="11"/>
  <c r="K199" i="11"/>
  <c r="N200" i="11"/>
  <c r="D202" i="11"/>
  <c r="G203" i="11"/>
  <c r="J204" i="11"/>
  <c r="M205" i="11"/>
  <c r="C207" i="11"/>
  <c r="F208" i="11"/>
  <c r="I209" i="11"/>
  <c r="L210" i="11"/>
  <c r="O211" i="11"/>
  <c r="E213" i="11"/>
  <c r="H214" i="11"/>
  <c r="K215" i="11"/>
  <c r="N216" i="11"/>
  <c r="D218" i="11"/>
  <c r="G219" i="11"/>
  <c r="J220" i="11"/>
  <c r="M221" i="11"/>
  <c r="C223" i="11"/>
  <c r="F224" i="11"/>
  <c r="I225" i="11"/>
  <c r="L226" i="11"/>
  <c r="O227" i="11"/>
  <c r="E229" i="11"/>
  <c r="H230" i="11"/>
  <c r="K231" i="11"/>
  <c r="N232" i="11"/>
  <c r="D234" i="11"/>
  <c r="G235" i="11"/>
  <c r="J236" i="11"/>
  <c r="M237" i="11"/>
  <c r="C239" i="11"/>
  <c r="F240" i="11"/>
  <c r="I241" i="11"/>
  <c r="N14" i="11"/>
  <c r="J34" i="11"/>
  <c r="C53" i="11"/>
  <c r="J62" i="11"/>
  <c r="C69" i="11"/>
  <c r="I75" i="11"/>
  <c r="F82" i="11"/>
  <c r="N87" i="11"/>
  <c r="M92" i="11"/>
  <c r="G97" i="11"/>
  <c r="N100" i="11"/>
  <c r="G104" i="11"/>
  <c r="I107" i="11"/>
  <c r="L110" i="11"/>
  <c r="E114" i="11"/>
  <c r="L116" i="11"/>
  <c r="E119" i="11"/>
  <c r="K121" i="11"/>
  <c r="D124" i="11"/>
  <c r="C126" i="11"/>
  <c r="D128" i="11"/>
  <c r="C130" i="11"/>
  <c r="L131" i="11"/>
  <c r="H133" i="11"/>
  <c r="F135" i="11"/>
  <c r="M136" i="11"/>
  <c r="H138" i="11"/>
  <c r="C140" i="11"/>
  <c r="I141" i="11"/>
  <c r="O142" i="11"/>
  <c r="I144" i="11"/>
  <c r="C146" i="11"/>
  <c r="G147" i="11"/>
  <c r="K148" i="11"/>
  <c r="O149" i="11"/>
  <c r="F151" i="11"/>
  <c r="J152" i="11"/>
  <c r="N153" i="11"/>
  <c r="E155" i="11"/>
  <c r="I156" i="11"/>
  <c r="N157" i="11"/>
  <c r="D159" i="11"/>
  <c r="G160" i="11"/>
  <c r="J161" i="11"/>
  <c r="M162" i="11"/>
  <c r="C164" i="11"/>
  <c r="F165" i="11"/>
  <c r="I166" i="11"/>
  <c r="L167" i="11"/>
  <c r="O168" i="11"/>
  <c r="E170" i="11"/>
  <c r="H171" i="11"/>
  <c r="K172" i="11"/>
  <c r="N173" i="11"/>
  <c r="D175" i="11"/>
  <c r="G176" i="11"/>
  <c r="J177" i="11"/>
  <c r="M178" i="11"/>
  <c r="C180" i="11"/>
  <c r="F181" i="11"/>
  <c r="I182" i="11"/>
  <c r="L183" i="11"/>
  <c r="O184" i="11"/>
  <c r="E186" i="11"/>
  <c r="H187" i="11"/>
  <c r="K188" i="11"/>
  <c r="N189" i="11"/>
  <c r="D191" i="11"/>
  <c r="G192" i="11"/>
  <c r="J193" i="11"/>
  <c r="M194" i="11"/>
  <c r="C196" i="11"/>
  <c r="F197" i="11"/>
  <c r="I198" i="11"/>
  <c r="L199" i="11"/>
  <c r="O200" i="11"/>
  <c r="E202" i="11"/>
  <c r="H203" i="11"/>
  <c r="K204" i="11"/>
  <c r="N205" i="11"/>
  <c r="D207" i="11"/>
  <c r="G208" i="11"/>
  <c r="J209" i="11"/>
  <c r="M210" i="11"/>
  <c r="C212" i="11"/>
  <c r="F213" i="11"/>
  <c r="I214" i="11"/>
  <c r="L215" i="11"/>
  <c r="O216" i="11"/>
  <c r="E218" i="11"/>
  <c r="H219" i="11"/>
  <c r="K220" i="11"/>
  <c r="N221" i="11"/>
  <c r="D223" i="11"/>
  <c r="G224" i="11"/>
  <c r="J225" i="11"/>
  <c r="M226" i="11"/>
  <c r="C228" i="11"/>
  <c r="F229" i="11"/>
  <c r="I230" i="11"/>
  <c r="L231" i="11"/>
  <c r="O232" i="11"/>
  <c r="E234" i="11"/>
  <c r="H235" i="11"/>
  <c r="K236" i="11"/>
  <c r="N237" i="11"/>
  <c r="D239" i="11"/>
  <c r="G240" i="11"/>
  <c r="J241" i="11"/>
  <c r="D16" i="11"/>
  <c r="M35" i="11"/>
  <c r="G53" i="11"/>
  <c r="N62" i="11"/>
  <c r="G69" i="11"/>
  <c r="D76" i="11"/>
  <c r="J82" i="11"/>
  <c r="H88" i="11"/>
  <c r="G93" i="11"/>
  <c r="K97" i="11"/>
  <c r="C101" i="11"/>
  <c r="H104" i="11"/>
  <c r="J107" i="11"/>
  <c r="N110" i="11"/>
  <c r="F114" i="11"/>
  <c r="N116" i="11"/>
  <c r="G119" i="11"/>
  <c r="M121" i="11"/>
  <c r="F124" i="11"/>
  <c r="H126" i="11"/>
  <c r="E128" i="11"/>
  <c r="D130" i="11"/>
  <c r="M131" i="11"/>
  <c r="L133" i="11"/>
  <c r="G135" i="11"/>
  <c r="O136" i="11"/>
  <c r="K138" i="11"/>
  <c r="D140" i="11"/>
  <c r="J141" i="11"/>
  <c r="D143" i="11"/>
  <c r="J144" i="11"/>
  <c r="D146" i="11"/>
  <c r="H147" i="11"/>
  <c r="L148" i="11"/>
  <c r="C150" i="11"/>
  <c r="G151" i="11"/>
  <c r="K152" i="11"/>
  <c r="O153" i="11"/>
  <c r="F155" i="11"/>
  <c r="K156" i="11"/>
  <c r="O157" i="11"/>
  <c r="E159" i="11"/>
  <c r="H160" i="11"/>
  <c r="K161" i="11"/>
  <c r="N162" i="11"/>
  <c r="D164" i="11"/>
  <c r="G165" i="11"/>
  <c r="J166" i="11"/>
  <c r="M167" i="11"/>
  <c r="C169" i="11"/>
  <c r="F170" i="11"/>
  <c r="I171" i="11"/>
  <c r="L172" i="11"/>
  <c r="O173" i="11"/>
  <c r="E175" i="11"/>
  <c r="H176" i="11"/>
  <c r="K177" i="11"/>
  <c r="N178" i="11"/>
  <c r="D180" i="11"/>
  <c r="G181" i="11"/>
  <c r="J182" i="11"/>
  <c r="M183" i="11"/>
  <c r="C185" i="11"/>
  <c r="F186" i="11"/>
  <c r="I187" i="11"/>
  <c r="L188" i="11"/>
  <c r="O189" i="11"/>
  <c r="E191" i="11"/>
  <c r="H192" i="11"/>
  <c r="K193" i="11"/>
  <c r="N194" i="11"/>
  <c r="D196" i="11"/>
  <c r="G197" i="11"/>
  <c r="J198" i="11"/>
  <c r="M199" i="11"/>
  <c r="C201" i="11"/>
  <c r="F202" i="11"/>
  <c r="I203" i="11"/>
  <c r="L204" i="11"/>
  <c r="O205" i="11"/>
  <c r="E207" i="11"/>
  <c r="H208" i="11"/>
  <c r="K209" i="11"/>
  <c r="N210" i="11"/>
  <c r="D212" i="11"/>
  <c r="G213" i="11"/>
  <c r="J214" i="11"/>
  <c r="M215" i="11"/>
  <c r="C217" i="11"/>
  <c r="F218" i="11"/>
  <c r="I219" i="11"/>
  <c r="L220" i="11"/>
  <c r="O221" i="11"/>
  <c r="E223" i="11"/>
  <c r="H224" i="11"/>
  <c r="K225" i="11"/>
  <c r="N226" i="11"/>
  <c r="D228" i="11"/>
  <c r="G229" i="11"/>
  <c r="J230" i="11"/>
  <c r="M231" i="11"/>
  <c r="G17" i="11"/>
  <c r="C37" i="11"/>
  <c r="F54" i="11"/>
  <c r="E63" i="11"/>
  <c r="O69" i="11"/>
  <c r="H76" i="11"/>
  <c r="N82" i="11"/>
  <c r="L88" i="11"/>
  <c r="K93" i="11"/>
  <c r="L97" i="11"/>
  <c r="G101" i="11"/>
  <c r="J104" i="11"/>
  <c r="C108" i="11"/>
  <c r="E111" i="11"/>
  <c r="H114" i="11"/>
  <c r="O116" i="11"/>
  <c r="H119" i="11"/>
  <c r="N121" i="11"/>
  <c r="G124" i="11"/>
  <c r="I126" i="11"/>
  <c r="G128" i="11"/>
  <c r="E130" i="11"/>
  <c r="N131" i="11"/>
  <c r="M133" i="11"/>
  <c r="H135" i="11"/>
  <c r="C137" i="11"/>
  <c r="L138" i="11"/>
  <c r="E140" i="11"/>
  <c r="K141" i="11"/>
  <c r="E143" i="11"/>
  <c r="M144" i="11"/>
  <c r="E146" i="11"/>
  <c r="I147" i="11"/>
  <c r="M148" i="11"/>
  <c r="D150" i="11"/>
  <c r="H151" i="11"/>
  <c r="L152" i="11"/>
  <c r="C154" i="11"/>
  <c r="H155" i="11"/>
  <c r="L156" i="11"/>
  <c r="C158" i="11"/>
  <c r="F159" i="11"/>
  <c r="I160" i="11"/>
  <c r="L161" i="11"/>
  <c r="O162" i="11"/>
  <c r="E164" i="11"/>
  <c r="H165" i="11"/>
  <c r="K166" i="11"/>
  <c r="N167" i="11"/>
  <c r="D169" i="11"/>
  <c r="G170" i="11"/>
  <c r="J171" i="11"/>
  <c r="M172" i="11"/>
  <c r="C174" i="11"/>
  <c r="F175" i="11"/>
  <c r="I176" i="11"/>
  <c r="L177" i="11"/>
  <c r="O178" i="11"/>
  <c r="E180" i="11"/>
  <c r="H181" i="11"/>
  <c r="K182" i="11"/>
  <c r="N183" i="11"/>
  <c r="D185" i="11"/>
  <c r="G186" i="11"/>
  <c r="J187" i="11"/>
  <c r="M188" i="11"/>
  <c r="C190" i="11"/>
  <c r="F191" i="11"/>
  <c r="I192" i="11"/>
  <c r="L193" i="11"/>
  <c r="O194" i="11"/>
  <c r="E196" i="11"/>
  <c r="H197" i="11"/>
  <c r="K198" i="11"/>
  <c r="N199" i="11"/>
  <c r="D201" i="11"/>
  <c r="G202" i="11"/>
  <c r="J203" i="11"/>
  <c r="M204" i="11"/>
  <c r="C206" i="11"/>
  <c r="F207" i="11"/>
  <c r="I208" i="11"/>
  <c r="L209" i="11"/>
  <c r="O210" i="11"/>
  <c r="E212" i="11"/>
  <c r="H213" i="11"/>
  <c r="K214" i="11"/>
  <c r="N215" i="11"/>
  <c r="D217" i="11"/>
  <c r="G218" i="11"/>
  <c r="J219" i="11"/>
  <c r="M220" i="11"/>
  <c r="C222" i="11"/>
  <c r="F223" i="11"/>
  <c r="I224" i="11"/>
  <c r="L225" i="11"/>
  <c r="O226" i="11"/>
  <c r="E228" i="11"/>
  <c r="H229" i="11"/>
  <c r="K230" i="11"/>
  <c r="N231" i="11"/>
  <c r="D233" i="11"/>
  <c r="G234" i="11"/>
  <c r="J235" i="11"/>
  <c r="M236" i="11"/>
  <c r="C238" i="11"/>
  <c r="F239" i="11"/>
  <c r="I240" i="11"/>
  <c r="L241" i="11"/>
  <c r="O242" i="11"/>
  <c r="E244" i="11"/>
  <c r="H245" i="11"/>
  <c r="K246" i="11"/>
  <c r="N247" i="11"/>
  <c r="D249" i="11"/>
  <c r="G250" i="11"/>
  <c r="J251" i="11"/>
  <c r="M252" i="11"/>
  <c r="C254" i="11"/>
  <c r="F255" i="11"/>
  <c r="I256" i="11"/>
  <c r="L257" i="11"/>
  <c r="O258" i="11"/>
  <c r="E260" i="11"/>
  <c r="H261" i="11"/>
  <c r="K262" i="11"/>
  <c r="N263" i="11"/>
  <c r="J18" i="11"/>
  <c r="F38" i="11"/>
  <c r="J54" i="11"/>
  <c r="M63" i="11"/>
  <c r="F70" i="11"/>
  <c r="L76" i="11"/>
  <c r="I83" i="11"/>
  <c r="C89" i="11"/>
  <c r="O93" i="11"/>
  <c r="E98" i="11"/>
  <c r="H101" i="11"/>
  <c r="L104" i="11"/>
  <c r="D108" i="11"/>
  <c r="F111" i="11"/>
  <c r="J114" i="11"/>
  <c r="C117" i="11"/>
  <c r="I119" i="11"/>
  <c r="O121" i="11"/>
  <c r="H124" i="11"/>
  <c r="J126" i="11"/>
  <c r="H128" i="11"/>
  <c r="F130" i="11"/>
  <c r="C132" i="11"/>
  <c r="N133" i="11"/>
  <c r="I135" i="11"/>
  <c r="D137" i="11"/>
  <c r="M138" i="11"/>
  <c r="F140" i="11"/>
  <c r="L141" i="11"/>
  <c r="F143" i="11"/>
  <c r="N144" i="11"/>
  <c r="F146" i="11"/>
  <c r="J147" i="11"/>
  <c r="N148" i="11"/>
  <c r="E150" i="11"/>
  <c r="I151" i="11"/>
  <c r="M152" i="11"/>
  <c r="E154" i="11"/>
  <c r="I155" i="11"/>
  <c r="M156" i="11"/>
  <c r="D158" i="11"/>
  <c r="G159" i="11"/>
  <c r="J160" i="11"/>
  <c r="M161" i="11"/>
  <c r="C163" i="11"/>
  <c r="F164" i="11"/>
  <c r="I165" i="11"/>
  <c r="L166" i="11"/>
  <c r="O167" i="11"/>
  <c r="E169" i="11"/>
  <c r="H170" i="11"/>
  <c r="K171" i="11"/>
  <c r="N172" i="11"/>
  <c r="D174" i="11"/>
  <c r="G175" i="11"/>
  <c r="J176" i="11"/>
  <c r="M177" i="11"/>
  <c r="C179" i="11"/>
  <c r="F180" i="11"/>
  <c r="I181" i="11"/>
  <c r="L182" i="11"/>
  <c r="O183" i="11"/>
  <c r="E185" i="11"/>
  <c r="H186" i="11"/>
  <c r="K187" i="11"/>
  <c r="N188" i="11"/>
  <c r="D190" i="11"/>
  <c r="G191" i="11"/>
  <c r="J192" i="11"/>
  <c r="M193" i="11"/>
  <c r="C195" i="11"/>
  <c r="F196" i="11"/>
  <c r="I197" i="11"/>
  <c r="L198" i="11"/>
  <c r="O199" i="11"/>
  <c r="E201" i="11"/>
  <c r="H202" i="11"/>
  <c r="K203" i="11"/>
  <c r="N204" i="11"/>
  <c r="D206" i="11"/>
  <c r="G207" i="11"/>
  <c r="J208" i="11"/>
  <c r="M209" i="11"/>
  <c r="C211" i="11"/>
  <c r="F212" i="11"/>
  <c r="I213" i="11"/>
  <c r="L214" i="11"/>
  <c r="O215" i="11"/>
  <c r="E217" i="11"/>
  <c r="H218" i="11"/>
  <c r="K219" i="11"/>
  <c r="N220" i="11"/>
  <c r="D222" i="11"/>
  <c r="M19" i="11"/>
  <c r="I39" i="11"/>
  <c r="I55" i="11"/>
  <c r="D64" i="11"/>
  <c r="J70" i="11"/>
  <c r="G77" i="11"/>
  <c r="M83" i="11"/>
  <c r="D89" i="11"/>
  <c r="C94" i="11"/>
  <c r="F98" i="11"/>
  <c r="N101" i="11"/>
  <c r="C105" i="11"/>
  <c r="F108" i="11"/>
  <c r="L111" i="11"/>
  <c r="N114" i="11"/>
  <c r="G117" i="11"/>
  <c r="M119" i="11"/>
  <c r="F122" i="11"/>
  <c r="K124" i="11"/>
  <c r="L126" i="11"/>
  <c r="I128" i="11"/>
  <c r="H130" i="11"/>
  <c r="D132" i="11"/>
  <c r="O133" i="11"/>
  <c r="J135" i="11"/>
  <c r="H137" i="11"/>
  <c r="N138" i="11"/>
  <c r="G140" i="11"/>
  <c r="N141" i="11"/>
  <c r="G143" i="11"/>
  <c r="O144" i="11"/>
  <c r="G146" i="11"/>
  <c r="K147" i="11"/>
  <c r="O148" i="11"/>
  <c r="F150" i="11"/>
  <c r="J151" i="11"/>
  <c r="O152" i="11"/>
  <c r="F154" i="11"/>
  <c r="J155" i="11"/>
  <c r="N156" i="11"/>
  <c r="E158" i="11"/>
  <c r="H159" i="11"/>
  <c r="K160" i="11"/>
  <c r="N161" i="11"/>
  <c r="D163" i="11"/>
  <c r="G164" i="11"/>
  <c r="J165" i="11"/>
  <c r="M166" i="11"/>
  <c r="C168" i="11"/>
  <c r="F169" i="11"/>
  <c r="I170" i="11"/>
  <c r="L171" i="11"/>
  <c r="O172" i="11"/>
  <c r="E174" i="11"/>
  <c r="H175" i="11"/>
  <c r="K176" i="11"/>
  <c r="N177" i="11"/>
  <c r="D179" i="11"/>
  <c r="G180" i="11"/>
  <c r="J181" i="11"/>
  <c r="M182" i="11"/>
  <c r="C184" i="11"/>
  <c r="F185" i="11"/>
  <c r="I186" i="11"/>
  <c r="L187" i="11"/>
  <c r="O188" i="11"/>
  <c r="E190" i="11"/>
  <c r="H191" i="11"/>
  <c r="K192" i="11"/>
  <c r="N193" i="11"/>
  <c r="D195" i="11"/>
  <c r="G196" i="11"/>
  <c r="J197" i="11"/>
  <c r="M198" i="11"/>
  <c r="C200" i="11"/>
  <c r="F201" i="11"/>
  <c r="I202" i="11"/>
  <c r="L203" i="11"/>
  <c r="O204" i="11"/>
  <c r="E206" i="11"/>
  <c r="H207" i="11"/>
  <c r="K208" i="11"/>
  <c r="N209" i="11"/>
  <c r="D211" i="11"/>
  <c r="G212" i="11"/>
  <c r="J213" i="11"/>
  <c r="M214" i="11"/>
  <c r="C216" i="11"/>
  <c r="C21" i="11"/>
  <c r="L40" i="11"/>
  <c r="M55" i="11"/>
  <c r="H64" i="11"/>
  <c r="E71" i="11"/>
  <c r="K77" i="11"/>
  <c r="D84" i="11"/>
  <c r="K89" i="11"/>
  <c r="J94" i="11"/>
  <c r="J98" i="11"/>
  <c r="O101" i="11"/>
  <c r="D105" i="11"/>
  <c r="H108" i="11"/>
  <c r="M111" i="11"/>
  <c r="O114" i="11"/>
  <c r="H117" i="11"/>
  <c r="N119" i="11"/>
  <c r="G122" i="11"/>
  <c r="L124" i="11"/>
  <c r="M126" i="11"/>
  <c r="M128" i="11"/>
  <c r="I130" i="11"/>
  <c r="E132" i="11"/>
  <c r="D134" i="11"/>
  <c r="L135" i="11"/>
  <c r="I137" i="11"/>
  <c r="O138" i="11"/>
  <c r="H140" i="11"/>
  <c r="O141" i="11"/>
  <c r="J143" i="11"/>
  <c r="C145" i="11"/>
  <c r="I2" i="11"/>
  <c r="F22" i="11"/>
  <c r="O41" i="11"/>
  <c r="L56" i="11"/>
  <c r="C65" i="11"/>
  <c r="I71" i="11"/>
  <c r="O77" i="11"/>
  <c r="L84" i="11"/>
  <c r="O89" i="11"/>
  <c r="N94" i="11"/>
  <c r="M3" i="11"/>
  <c r="I23" i="11"/>
  <c r="E43" i="11"/>
  <c r="C57" i="11"/>
  <c r="G65" i="11"/>
  <c r="M71" i="11"/>
  <c r="J78" i="11"/>
  <c r="C85" i="11"/>
  <c r="F90" i="11"/>
  <c r="E95" i="11"/>
  <c r="O98" i="11"/>
  <c r="F102" i="11"/>
  <c r="K105" i="11"/>
  <c r="M108" i="11"/>
  <c r="D112" i="11"/>
  <c r="H115" i="11"/>
  <c r="N117" i="11"/>
  <c r="G120" i="11"/>
  <c r="M122" i="11"/>
  <c r="E125" i="11"/>
  <c r="O126" i="11"/>
  <c r="O128" i="11"/>
  <c r="K130" i="11"/>
  <c r="J132" i="11"/>
  <c r="F134" i="11"/>
  <c r="N135" i="11"/>
  <c r="K137" i="11"/>
  <c r="D139" i="11"/>
  <c r="K140" i="11"/>
  <c r="D142" i="11"/>
  <c r="L143" i="11"/>
  <c r="E145" i="11"/>
  <c r="J146" i="11"/>
  <c r="N147" i="11"/>
  <c r="F149" i="11"/>
  <c r="J150" i="11"/>
  <c r="N151" i="11"/>
  <c r="E153" i="11"/>
  <c r="I154" i="11"/>
  <c r="M155" i="11"/>
  <c r="D157" i="11"/>
  <c r="H158" i="11"/>
  <c r="K159" i="11"/>
  <c r="N160" i="11"/>
  <c r="D162" i="11"/>
  <c r="G163" i="11"/>
  <c r="J164" i="11"/>
  <c r="M165" i="11"/>
  <c r="C167" i="11"/>
  <c r="F168" i="11"/>
  <c r="I169" i="11"/>
  <c r="L170" i="11"/>
  <c r="O171" i="11"/>
  <c r="E173" i="11"/>
  <c r="H174" i="11"/>
  <c r="K175" i="11"/>
  <c r="N176" i="11"/>
  <c r="D178" i="11"/>
  <c r="G179" i="11"/>
  <c r="J180" i="11"/>
  <c r="M181" i="11"/>
  <c r="C183" i="11"/>
  <c r="F184" i="11"/>
  <c r="I185" i="11"/>
  <c r="L186" i="11"/>
  <c r="O187" i="11"/>
  <c r="E189" i="11"/>
  <c r="H190" i="11"/>
  <c r="K191" i="11"/>
  <c r="N192" i="11"/>
  <c r="D194" i="11"/>
  <c r="G195" i="11"/>
  <c r="C5" i="11"/>
  <c r="L24" i="11"/>
  <c r="H44" i="11"/>
  <c r="O57" i="11"/>
  <c r="K65" i="11"/>
  <c r="H72" i="11"/>
  <c r="N78" i="11"/>
  <c r="G85" i="11"/>
  <c r="G90" i="11"/>
  <c r="F95" i="11"/>
  <c r="H99" i="11"/>
  <c r="J102" i="11"/>
  <c r="M105" i="11"/>
  <c r="F109" i="11"/>
  <c r="H112" i="11"/>
  <c r="I115" i="11"/>
  <c r="O117" i="11"/>
  <c r="H120" i="11"/>
  <c r="N122" i="11"/>
  <c r="F125" i="11"/>
  <c r="D127" i="11"/>
  <c r="C129" i="11"/>
  <c r="M130" i="11"/>
  <c r="K132" i="11"/>
  <c r="G134" i="11"/>
  <c r="E136" i="11"/>
  <c r="L137" i="11"/>
  <c r="E139" i="11"/>
  <c r="L140" i="11"/>
  <c r="G142" i="11"/>
  <c r="M143" i="11"/>
  <c r="F145" i="11"/>
  <c r="K146" i="11"/>
  <c r="C148" i="11"/>
  <c r="G149" i="11"/>
  <c r="K150" i="11"/>
  <c r="O151" i="11"/>
  <c r="F153" i="11"/>
  <c r="J154" i="11"/>
  <c r="N155" i="11"/>
  <c r="E157" i="11"/>
  <c r="I158" i="11"/>
  <c r="L159" i="11"/>
  <c r="O160" i="11"/>
  <c r="E162" i="11"/>
  <c r="H163" i="11"/>
  <c r="K164" i="11"/>
  <c r="N165" i="11"/>
  <c r="D167" i="11"/>
  <c r="G168" i="11"/>
  <c r="J169" i="11"/>
  <c r="M170" i="11"/>
  <c r="C172" i="11"/>
  <c r="F173" i="11"/>
  <c r="I174" i="11"/>
  <c r="L175" i="11"/>
  <c r="O176" i="11"/>
  <c r="E178" i="11"/>
  <c r="H179" i="11"/>
  <c r="K180" i="11"/>
  <c r="N181" i="11"/>
  <c r="D183" i="11"/>
  <c r="G184" i="11"/>
  <c r="J185" i="11"/>
  <c r="M186" i="11"/>
  <c r="C188" i="11"/>
  <c r="F189" i="11"/>
  <c r="I190" i="11"/>
  <c r="L191" i="11"/>
  <c r="O192" i="11"/>
  <c r="E194" i="11"/>
  <c r="H195" i="11"/>
  <c r="K196" i="11"/>
  <c r="N197" i="11"/>
  <c r="D199" i="11"/>
  <c r="G200" i="11"/>
  <c r="J201" i="11"/>
  <c r="M202" i="11"/>
  <c r="C204" i="11"/>
  <c r="F205" i="11"/>
  <c r="I206" i="11"/>
  <c r="L207" i="11"/>
  <c r="O208" i="11"/>
  <c r="E210" i="11"/>
  <c r="H211" i="11"/>
  <c r="K212" i="11"/>
  <c r="N213" i="11"/>
  <c r="D215" i="11"/>
  <c r="G216" i="11"/>
  <c r="J217" i="11"/>
  <c r="M218" i="11"/>
  <c r="C220" i="11"/>
  <c r="F221" i="11"/>
  <c r="I222" i="11"/>
  <c r="L223" i="11"/>
  <c r="O224" i="11"/>
  <c r="E226" i="11"/>
  <c r="F6" i="11"/>
  <c r="O25" i="11"/>
  <c r="K45" i="11"/>
  <c r="F58" i="11"/>
  <c r="F66" i="11"/>
  <c r="L72" i="11"/>
  <c r="E79" i="11"/>
  <c r="O85" i="11"/>
  <c r="N90" i="11"/>
  <c r="L95" i="11"/>
  <c r="I99" i="11"/>
  <c r="K102" i="11"/>
  <c r="O105" i="11"/>
  <c r="G109" i="11"/>
  <c r="I112" i="11"/>
  <c r="K115" i="11"/>
  <c r="D118" i="11"/>
  <c r="J120" i="11"/>
  <c r="C123" i="11"/>
  <c r="G125" i="11"/>
  <c r="E127" i="11"/>
  <c r="E129" i="11"/>
  <c r="N130" i="11"/>
  <c r="L132" i="11"/>
  <c r="I134" i="11"/>
  <c r="F136" i="11"/>
  <c r="M137" i="11"/>
  <c r="F139" i="11"/>
  <c r="M140" i="11"/>
  <c r="H142" i="11"/>
  <c r="N143" i="11"/>
  <c r="G145" i="11"/>
  <c r="M146" i="11"/>
  <c r="D148" i="11"/>
  <c r="H149" i="11"/>
  <c r="L150" i="11"/>
  <c r="C152" i="11"/>
  <c r="G153" i="11"/>
  <c r="K154" i="11"/>
  <c r="O155" i="11"/>
  <c r="F157" i="11"/>
  <c r="J158" i="11"/>
  <c r="M159" i="11"/>
  <c r="C161" i="11"/>
  <c r="F162" i="11"/>
  <c r="I163" i="11"/>
  <c r="L164" i="11"/>
  <c r="O165" i="11"/>
  <c r="E167" i="11"/>
  <c r="H168" i="11"/>
  <c r="K169" i="11"/>
  <c r="N170" i="11"/>
  <c r="D172" i="11"/>
  <c r="G173" i="11"/>
  <c r="J174" i="11"/>
  <c r="M175" i="11"/>
  <c r="C177" i="11"/>
  <c r="F178" i="11"/>
  <c r="I179" i="11"/>
  <c r="L180" i="11"/>
  <c r="O181" i="11"/>
  <c r="E183" i="11"/>
  <c r="H184" i="11"/>
  <c r="K185" i="11"/>
  <c r="N186" i="11"/>
  <c r="D188" i="11"/>
  <c r="G189" i="11"/>
  <c r="J190" i="11"/>
  <c r="M191" i="11"/>
  <c r="C193" i="11"/>
  <c r="F194" i="11"/>
  <c r="I195" i="11"/>
  <c r="L196" i="11"/>
  <c r="O197" i="11"/>
  <c r="E199" i="11"/>
  <c r="H200" i="11"/>
  <c r="K201" i="11"/>
  <c r="N202" i="11"/>
  <c r="D204" i="11"/>
  <c r="G205" i="11"/>
  <c r="J206" i="11"/>
  <c r="M207" i="11"/>
  <c r="C209" i="11"/>
  <c r="F210" i="11"/>
  <c r="I211" i="11"/>
  <c r="L212" i="11"/>
  <c r="O213" i="11"/>
  <c r="E215" i="11"/>
  <c r="H216" i="11"/>
  <c r="K217" i="11"/>
  <c r="N218" i="11"/>
  <c r="D220" i="11"/>
  <c r="G221" i="11"/>
  <c r="J222" i="11"/>
  <c r="M223" i="11"/>
  <c r="C225" i="11"/>
  <c r="F226" i="11"/>
  <c r="I227" i="11"/>
  <c r="L228" i="11"/>
  <c r="O229" i="11"/>
  <c r="E231" i="11"/>
  <c r="H232" i="11"/>
  <c r="K233" i="11"/>
  <c r="N234" i="11"/>
  <c r="D236" i="11"/>
  <c r="G237" i="11"/>
  <c r="J238" i="11"/>
  <c r="M239" i="11"/>
  <c r="C241" i="11"/>
  <c r="F242" i="11"/>
  <c r="I243" i="11"/>
  <c r="L244" i="11"/>
  <c r="O245" i="11"/>
  <c r="E247" i="11"/>
  <c r="H248" i="11"/>
  <c r="K249" i="11"/>
  <c r="N250" i="11"/>
  <c r="D252" i="11"/>
  <c r="G253" i="11"/>
  <c r="J254" i="11"/>
  <c r="M255" i="11"/>
  <c r="N46" i="11"/>
  <c r="N98" i="11"/>
  <c r="L115" i="11"/>
  <c r="K127" i="11"/>
  <c r="J137" i="11"/>
  <c r="H145" i="11"/>
  <c r="M150" i="11"/>
  <c r="C156" i="11"/>
  <c r="D161" i="11"/>
  <c r="C166" i="11"/>
  <c r="O170" i="11"/>
  <c r="N175" i="11"/>
  <c r="M180" i="11"/>
  <c r="L185" i="11"/>
  <c r="K190" i="11"/>
  <c r="J195" i="11"/>
  <c r="G199" i="11"/>
  <c r="M203" i="11"/>
  <c r="J207" i="11"/>
  <c r="G211" i="11"/>
  <c r="F215" i="11"/>
  <c r="L218" i="11"/>
  <c r="F222" i="11"/>
  <c r="L224" i="11"/>
  <c r="E227" i="11"/>
  <c r="D229" i="11"/>
  <c r="D231" i="11"/>
  <c r="E233" i="11"/>
  <c r="M234" i="11"/>
  <c r="L236" i="11"/>
  <c r="H238" i="11"/>
  <c r="D240" i="11"/>
  <c r="N241" i="11"/>
  <c r="F243" i="11"/>
  <c r="K244" i="11"/>
  <c r="D246" i="11"/>
  <c r="I247" i="11"/>
  <c r="N248" i="11"/>
  <c r="F250" i="11"/>
  <c r="L251" i="11"/>
  <c r="D253" i="11"/>
  <c r="I254" i="11"/>
  <c r="O255" i="11"/>
  <c r="F257" i="11"/>
  <c r="J258" i="11"/>
  <c r="N259" i="11"/>
  <c r="E261" i="11"/>
  <c r="I262" i="11"/>
  <c r="M263" i="11"/>
  <c r="D265" i="11"/>
  <c r="G266" i="11"/>
  <c r="J267" i="11"/>
  <c r="M268" i="11"/>
  <c r="C270" i="11"/>
  <c r="F271" i="11"/>
  <c r="I272" i="11"/>
  <c r="L273" i="11"/>
  <c r="O274" i="11"/>
  <c r="E276" i="11"/>
  <c r="H277" i="11"/>
  <c r="K278" i="11"/>
  <c r="N279" i="11"/>
  <c r="D281" i="11"/>
  <c r="G282" i="11"/>
  <c r="J283" i="11"/>
  <c r="M284" i="11"/>
  <c r="C286" i="11"/>
  <c r="F287" i="11"/>
  <c r="I288" i="11"/>
  <c r="L289" i="11"/>
  <c r="O290" i="11"/>
  <c r="E292" i="11"/>
  <c r="H293" i="11"/>
  <c r="K294" i="11"/>
  <c r="N295" i="11"/>
  <c r="D297" i="11"/>
  <c r="G298" i="11"/>
  <c r="J299" i="11"/>
  <c r="M300" i="11"/>
  <c r="C302" i="11"/>
  <c r="F303" i="11"/>
  <c r="I304" i="11"/>
  <c r="L305" i="11"/>
  <c r="O306" i="11"/>
  <c r="E308" i="11"/>
  <c r="H309" i="11"/>
  <c r="K310" i="11"/>
  <c r="N311" i="11"/>
  <c r="D313" i="11"/>
  <c r="G314" i="11"/>
  <c r="J315" i="11"/>
  <c r="M316" i="11"/>
  <c r="C318" i="11"/>
  <c r="F319" i="11"/>
  <c r="I320" i="11"/>
  <c r="L321" i="11"/>
  <c r="O322" i="11"/>
  <c r="E324" i="11"/>
  <c r="H325" i="11"/>
  <c r="K326" i="11"/>
  <c r="N327" i="11"/>
  <c r="D329" i="11"/>
  <c r="G330" i="11"/>
  <c r="J331" i="11"/>
  <c r="M332" i="11"/>
  <c r="C334" i="11"/>
  <c r="F335" i="11"/>
  <c r="I336" i="11"/>
  <c r="L337" i="11"/>
  <c r="O338" i="11"/>
  <c r="E340" i="11"/>
  <c r="H341" i="11"/>
  <c r="K342" i="11"/>
  <c r="N343" i="11"/>
  <c r="D345" i="11"/>
  <c r="G346" i="11"/>
  <c r="J347" i="11"/>
  <c r="M348" i="11"/>
  <c r="C350" i="11"/>
  <c r="F351" i="11"/>
  <c r="I352" i="11"/>
  <c r="D48" i="11"/>
  <c r="K99" i="11"/>
  <c r="M115" i="11"/>
  <c r="N128" i="11"/>
  <c r="N137" i="11"/>
  <c r="J145" i="11"/>
  <c r="N150" i="11"/>
  <c r="D156" i="11"/>
  <c r="E161" i="11"/>
  <c r="D166" i="11"/>
  <c r="C171" i="11"/>
  <c r="O175" i="11"/>
  <c r="N180" i="11"/>
  <c r="M185" i="11"/>
  <c r="L190" i="11"/>
  <c r="K195" i="11"/>
  <c r="D200" i="11"/>
  <c r="N203" i="11"/>
  <c r="K207" i="11"/>
  <c r="J211" i="11"/>
  <c r="G215" i="11"/>
  <c r="O218" i="11"/>
  <c r="G222" i="11"/>
  <c r="M224" i="11"/>
  <c r="F227" i="11"/>
  <c r="I229" i="11"/>
  <c r="F231" i="11"/>
  <c r="F233" i="11"/>
  <c r="O234" i="11"/>
  <c r="N236" i="11"/>
  <c r="I238" i="11"/>
  <c r="E240" i="11"/>
  <c r="O241" i="11"/>
  <c r="G243" i="11"/>
  <c r="M244" i="11"/>
  <c r="E246" i="11"/>
  <c r="J247" i="11"/>
  <c r="O248" i="11"/>
  <c r="H250" i="11"/>
  <c r="M251" i="11"/>
  <c r="E253" i="11"/>
  <c r="K254" i="11"/>
  <c r="C256" i="11"/>
  <c r="G257" i="11"/>
  <c r="K258" i="11"/>
  <c r="O259" i="11"/>
  <c r="F261" i="11"/>
  <c r="J262" i="11"/>
  <c r="O263" i="11"/>
  <c r="E265" i="11"/>
  <c r="H266" i="11"/>
  <c r="K267" i="11"/>
  <c r="N268" i="11"/>
  <c r="D270" i="11"/>
  <c r="G271" i="11"/>
  <c r="J272" i="11"/>
  <c r="M273" i="11"/>
  <c r="C275" i="11"/>
  <c r="F276" i="11"/>
  <c r="I277" i="11"/>
  <c r="L278" i="11"/>
  <c r="O279" i="11"/>
  <c r="E281" i="11"/>
  <c r="H282" i="11"/>
  <c r="K283" i="11"/>
  <c r="N284" i="11"/>
  <c r="D286" i="11"/>
  <c r="G287" i="11"/>
  <c r="J288" i="11"/>
  <c r="M289" i="11"/>
  <c r="C291" i="11"/>
  <c r="F292" i="11"/>
  <c r="I293" i="11"/>
  <c r="L294" i="11"/>
  <c r="O295" i="11"/>
  <c r="E297" i="11"/>
  <c r="H298" i="11"/>
  <c r="K299" i="11"/>
  <c r="N300" i="11"/>
  <c r="D302" i="11"/>
  <c r="G303" i="11"/>
  <c r="J304" i="11"/>
  <c r="M305" i="11"/>
  <c r="C307" i="11"/>
  <c r="F308" i="11"/>
  <c r="I309" i="11"/>
  <c r="L310" i="11"/>
  <c r="O311" i="11"/>
  <c r="E313" i="11"/>
  <c r="E59" i="11"/>
  <c r="M99" i="11"/>
  <c r="M117" i="11"/>
  <c r="F129" i="11"/>
  <c r="O137" i="11"/>
  <c r="H146" i="11"/>
  <c r="L151" i="11"/>
  <c r="O156" i="11"/>
  <c r="O161" i="11"/>
  <c r="N166" i="11"/>
  <c r="M171" i="11"/>
  <c r="L176" i="11"/>
  <c r="K181" i="11"/>
  <c r="J186" i="11"/>
  <c r="I191" i="11"/>
  <c r="H196" i="11"/>
  <c r="E200" i="11"/>
  <c r="O203" i="11"/>
  <c r="N207" i="11"/>
  <c r="K211" i="11"/>
  <c r="D216" i="11"/>
  <c r="C219" i="11"/>
  <c r="H222" i="11"/>
  <c r="N224" i="11"/>
  <c r="G227" i="11"/>
  <c r="J229" i="11"/>
  <c r="G231" i="11"/>
  <c r="G233" i="11"/>
  <c r="C235" i="11"/>
  <c r="O236" i="11"/>
  <c r="K238" i="11"/>
  <c r="H240" i="11"/>
  <c r="C242" i="11"/>
  <c r="H243" i="11"/>
  <c r="N244" i="11"/>
  <c r="F246" i="11"/>
  <c r="K247" i="11"/>
  <c r="C249" i="11"/>
  <c r="I250" i="11"/>
  <c r="N251" i="11"/>
  <c r="F253" i="11"/>
  <c r="L254" i="11"/>
  <c r="D256" i="11"/>
  <c r="H257" i="11"/>
  <c r="L258" i="11"/>
  <c r="C260" i="11"/>
  <c r="G261" i="11"/>
  <c r="L262" i="11"/>
  <c r="C264" i="11"/>
  <c r="F265" i="11"/>
  <c r="I266" i="11"/>
  <c r="L267" i="11"/>
  <c r="O268" i="11"/>
  <c r="E270" i="11"/>
  <c r="H271" i="11"/>
  <c r="K272" i="11"/>
  <c r="N273" i="11"/>
  <c r="D275" i="11"/>
  <c r="G276" i="11"/>
  <c r="J277" i="11"/>
  <c r="M278" i="11"/>
  <c r="C280" i="11"/>
  <c r="F281" i="11"/>
  <c r="I282" i="11"/>
  <c r="L283" i="11"/>
  <c r="O284" i="11"/>
  <c r="E286" i="11"/>
  <c r="H287" i="11"/>
  <c r="K288" i="11"/>
  <c r="N289" i="11"/>
  <c r="D291" i="11"/>
  <c r="G292" i="11"/>
  <c r="J293" i="11"/>
  <c r="M294" i="11"/>
  <c r="C296" i="11"/>
  <c r="F297" i="11"/>
  <c r="I298" i="11"/>
  <c r="L299" i="11"/>
  <c r="O300" i="11"/>
  <c r="E302" i="11"/>
  <c r="H303" i="11"/>
  <c r="K304" i="11"/>
  <c r="N305" i="11"/>
  <c r="D307" i="11"/>
  <c r="G308" i="11"/>
  <c r="J309" i="11"/>
  <c r="M310" i="11"/>
  <c r="C312" i="11"/>
  <c r="F313" i="11"/>
  <c r="I314" i="11"/>
  <c r="L315" i="11"/>
  <c r="O316" i="11"/>
  <c r="E318" i="11"/>
  <c r="H319" i="11"/>
  <c r="K320" i="11"/>
  <c r="N321" i="11"/>
  <c r="I59" i="11"/>
  <c r="D102" i="11"/>
  <c r="E118" i="11"/>
  <c r="G129" i="11"/>
  <c r="C139" i="11"/>
  <c r="I146" i="11"/>
  <c r="M151" i="11"/>
  <c r="C157" i="11"/>
  <c r="C162" i="11"/>
  <c r="O166" i="11"/>
  <c r="N171" i="11"/>
  <c r="M176" i="11"/>
  <c r="L181" i="11"/>
  <c r="K186" i="11"/>
  <c r="J191" i="11"/>
  <c r="I196" i="11"/>
  <c r="F200" i="11"/>
  <c r="E204" i="11"/>
  <c r="O207" i="11"/>
  <c r="H212" i="11"/>
  <c r="E216" i="11"/>
  <c r="L219" i="11"/>
  <c r="K222" i="11"/>
  <c r="D225" i="11"/>
  <c r="H227" i="11"/>
  <c r="K229" i="11"/>
  <c r="H231" i="11"/>
  <c r="H233" i="11"/>
  <c r="D235" i="11"/>
  <c r="C237" i="11"/>
  <c r="L238" i="11"/>
  <c r="J240" i="11"/>
  <c r="D242" i="11"/>
  <c r="J243" i="11"/>
  <c r="O244" i="11"/>
  <c r="G246" i="11"/>
  <c r="L247" i="11"/>
  <c r="E249" i="11"/>
  <c r="J250" i="11"/>
  <c r="O251" i="11"/>
  <c r="H253" i="11"/>
  <c r="M254" i="11"/>
  <c r="E256" i="11"/>
  <c r="I257" i="11"/>
  <c r="M258" i="11"/>
  <c r="D260" i="11"/>
  <c r="I261" i="11"/>
  <c r="M262" i="11"/>
  <c r="D264" i="11"/>
  <c r="G265" i="11"/>
  <c r="J266" i="11"/>
  <c r="M267" i="11"/>
  <c r="C269" i="11"/>
  <c r="F270" i="11"/>
  <c r="I271" i="11"/>
  <c r="L272" i="11"/>
  <c r="O273" i="11"/>
  <c r="E275" i="11"/>
  <c r="H276" i="11"/>
  <c r="J66" i="11"/>
  <c r="D103" i="11"/>
  <c r="F118" i="11"/>
  <c r="J130" i="11"/>
  <c r="H139" i="11"/>
  <c r="N146" i="11"/>
  <c r="D152" i="11"/>
  <c r="G157" i="11"/>
  <c r="G162" i="11"/>
  <c r="F167" i="11"/>
  <c r="E172" i="11"/>
  <c r="D177" i="11"/>
  <c r="C182" i="11"/>
  <c r="O186" i="11"/>
  <c r="N191" i="11"/>
  <c r="J196" i="11"/>
  <c r="I200" i="11"/>
  <c r="F204" i="11"/>
  <c r="L208" i="11"/>
  <c r="I212" i="11"/>
  <c r="F216" i="11"/>
  <c r="M219" i="11"/>
  <c r="L222" i="11"/>
  <c r="E225" i="11"/>
  <c r="J227" i="11"/>
  <c r="L229" i="11"/>
  <c r="J231" i="11"/>
  <c r="I233" i="11"/>
  <c r="F235" i="11"/>
  <c r="D237" i="11"/>
  <c r="M238" i="11"/>
  <c r="K240" i="11"/>
  <c r="E242" i="11"/>
  <c r="K243" i="11"/>
  <c r="C245" i="11"/>
  <c r="H246" i="11"/>
  <c r="M247" i="11"/>
  <c r="F249" i="11"/>
  <c r="K250" i="11"/>
  <c r="C252" i="11"/>
  <c r="I253" i="11"/>
  <c r="N254" i="11"/>
  <c r="F256" i="11"/>
  <c r="J257" i="11"/>
  <c r="N258" i="11"/>
  <c r="F260" i="11"/>
  <c r="J261" i="11"/>
  <c r="N262" i="11"/>
  <c r="E264" i="11"/>
  <c r="H265" i="11"/>
  <c r="K266" i="11"/>
  <c r="N267" i="11"/>
  <c r="D269" i="11"/>
  <c r="G270" i="11"/>
  <c r="J271" i="11"/>
  <c r="M272" i="11"/>
  <c r="C274" i="11"/>
  <c r="F275" i="11"/>
  <c r="I276" i="11"/>
  <c r="L277" i="11"/>
  <c r="O278" i="11"/>
  <c r="E280" i="11"/>
  <c r="H281" i="11"/>
  <c r="K282" i="11"/>
  <c r="N283" i="11"/>
  <c r="D285" i="11"/>
  <c r="G286" i="11"/>
  <c r="J287" i="11"/>
  <c r="M288" i="11"/>
  <c r="C290" i="11"/>
  <c r="F291" i="11"/>
  <c r="I292" i="11"/>
  <c r="L293" i="11"/>
  <c r="O294" i="11"/>
  <c r="E296" i="11"/>
  <c r="H297" i="11"/>
  <c r="K298" i="11"/>
  <c r="N299" i="11"/>
  <c r="D301" i="11"/>
  <c r="G302" i="11"/>
  <c r="J303" i="11"/>
  <c r="M304" i="11"/>
  <c r="C306" i="11"/>
  <c r="F307" i="11"/>
  <c r="I308" i="11"/>
  <c r="L309" i="11"/>
  <c r="O310" i="11"/>
  <c r="E312" i="11"/>
  <c r="H313" i="11"/>
  <c r="K314" i="11"/>
  <c r="N315" i="11"/>
  <c r="D317" i="11"/>
  <c r="G318" i="11"/>
  <c r="J319" i="11"/>
  <c r="M320" i="11"/>
  <c r="C322" i="11"/>
  <c r="F323" i="11"/>
  <c r="I324" i="11"/>
  <c r="L325" i="11"/>
  <c r="O326" i="11"/>
  <c r="E328" i="11"/>
  <c r="H329" i="11"/>
  <c r="K330" i="11"/>
  <c r="N331" i="11"/>
  <c r="D333" i="11"/>
  <c r="G334" i="11"/>
  <c r="J335" i="11"/>
  <c r="M336" i="11"/>
  <c r="C338" i="11"/>
  <c r="F339" i="11"/>
  <c r="I340" i="11"/>
  <c r="L341" i="11"/>
  <c r="O342" i="11"/>
  <c r="E344" i="11"/>
  <c r="H345" i="11"/>
  <c r="K346" i="11"/>
  <c r="N347" i="11"/>
  <c r="D349" i="11"/>
  <c r="G350" i="11"/>
  <c r="J351" i="11"/>
  <c r="M352" i="11"/>
  <c r="C354" i="11"/>
  <c r="F355" i="11"/>
  <c r="I356" i="11"/>
  <c r="L357" i="11"/>
  <c r="O358" i="11"/>
  <c r="E360" i="11"/>
  <c r="N66" i="11"/>
  <c r="E103" i="11"/>
  <c r="F120" i="11"/>
  <c r="O130" i="11"/>
  <c r="I139" i="11"/>
  <c r="O146" i="11"/>
  <c r="E152" i="11"/>
  <c r="H157" i="11"/>
  <c r="H162" i="11"/>
  <c r="G167" i="11"/>
  <c r="F172" i="11"/>
  <c r="E177" i="11"/>
  <c r="D182" i="11"/>
  <c r="C187" i="11"/>
  <c r="O191" i="11"/>
  <c r="M196" i="11"/>
  <c r="J200" i="11"/>
  <c r="C205" i="11"/>
  <c r="M208" i="11"/>
  <c r="J212" i="11"/>
  <c r="I216" i="11"/>
  <c r="N219" i="11"/>
  <c r="M222" i="11"/>
  <c r="F225" i="11"/>
  <c r="K227" i="11"/>
  <c r="M229" i="11"/>
  <c r="O231" i="11"/>
  <c r="J233" i="11"/>
  <c r="I235" i="11"/>
  <c r="E237" i="11"/>
  <c r="O238" i="11"/>
  <c r="L240" i="11"/>
  <c r="G242" i="11"/>
  <c r="L243" i="11"/>
  <c r="D245" i="11"/>
  <c r="I246" i="11"/>
  <c r="O247" i="11"/>
  <c r="G249" i="11"/>
  <c r="L250" i="11"/>
  <c r="E252" i="11"/>
  <c r="J253" i="11"/>
  <c r="O254" i="11"/>
  <c r="G256" i="11"/>
  <c r="K257" i="11"/>
  <c r="C259" i="11"/>
  <c r="G260" i="11"/>
  <c r="K261" i="11"/>
  <c r="O262" i="11"/>
  <c r="F264" i="11"/>
  <c r="I265" i="11"/>
  <c r="L266" i="11"/>
  <c r="O267" i="11"/>
  <c r="E269" i="11"/>
  <c r="H270" i="11"/>
  <c r="K271" i="11"/>
  <c r="N272" i="11"/>
  <c r="D274" i="11"/>
  <c r="G275" i="11"/>
  <c r="J276" i="11"/>
  <c r="M277" i="11"/>
  <c r="C279" i="11"/>
  <c r="F280" i="11"/>
  <c r="I281" i="11"/>
  <c r="L282" i="11"/>
  <c r="O283" i="11"/>
  <c r="E285" i="11"/>
  <c r="H286" i="11"/>
  <c r="K287" i="11"/>
  <c r="N288" i="11"/>
  <c r="D290" i="11"/>
  <c r="G291" i="11"/>
  <c r="J292" i="11"/>
  <c r="M293" i="11"/>
  <c r="C295" i="11"/>
  <c r="F296" i="11"/>
  <c r="I297" i="11"/>
  <c r="L298" i="11"/>
  <c r="O299" i="11"/>
  <c r="E301" i="11"/>
  <c r="H302" i="11"/>
  <c r="K303" i="11"/>
  <c r="N304" i="11"/>
  <c r="D306" i="11"/>
  <c r="G307" i="11"/>
  <c r="J308" i="11"/>
  <c r="M309" i="11"/>
  <c r="C311" i="11"/>
  <c r="F312" i="11"/>
  <c r="I313" i="11"/>
  <c r="L314" i="11"/>
  <c r="O315" i="11"/>
  <c r="E317" i="11"/>
  <c r="H318" i="11"/>
  <c r="K319" i="11"/>
  <c r="N320" i="11"/>
  <c r="D322" i="11"/>
  <c r="G323" i="11"/>
  <c r="J324" i="11"/>
  <c r="M325" i="11"/>
  <c r="C327" i="11"/>
  <c r="F328" i="11"/>
  <c r="I329" i="11"/>
  <c r="L330" i="11"/>
  <c r="O331" i="11"/>
  <c r="C73" i="11"/>
  <c r="J105" i="11"/>
  <c r="K120" i="11"/>
  <c r="F131" i="11"/>
  <c r="I140" i="11"/>
  <c r="L147" i="11"/>
  <c r="C153" i="11"/>
  <c r="F158" i="11"/>
  <c r="E163" i="11"/>
  <c r="D168" i="11"/>
  <c r="C173" i="11"/>
  <c r="O177" i="11"/>
  <c r="N182" i="11"/>
  <c r="M187" i="11"/>
  <c r="L192" i="11"/>
  <c r="N196" i="11"/>
  <c r="G201" i="11"/>
  <c r="D205" i="11"/>
  <c r="N208" i="11"/>
  <c r="M212" i="11"/>
  <c r="J216" i="11"/>
  <c r="O219" i="11"/>
  <c r="G223" i="11"/>
  <c r="M225" i="11"/>
  <c r="L227" i="11"/>
  <c r="N229" i="11"/>
  <c r="C232" i="11"/>
  <c r="L233" i="11"/>
  <c r="K235" i="11"/>
  <c r="F237" i="11"/>
  <c r="E239" i="11"/>
  <c r="M240" i="11"/>
  <c r="H242" i="11"/>
  <c r="M243" i="11"/>
  <c r="E245" i="11"/>
  <c r="J246" i="11"/>
  <c r="C248" i="11"/>
  <c r="H249" i="11"/>
  <c r="M250" i="11"/>
  <c r="F252" i="11"/>
  <c r="K253" i="11"/>
  <c r="C255" i="11"/>
  <c r="H256" i="11"/>
  <c r="M257" i="11"/>
  <c r="D259" i="11"/>
  <c r="H260" i="11"/>
  <c r="L261" i="11"/>
  <c r="C263" i="11"/>
  <c r="G264" i="11"/>
  <c r="J265" i="11"/>
  <c r="M266" i="11"/>
  <c r="C268" i="11"/>
  <c r="F269" i="11"/>
  <c r="I270" i="11"/>
  <c r="L271" i="11"/>
  <c r="O272" i="11"/>
  <c r="E274" i="11"/>
  <c r="H275" i="11"/>
  <c r="K276" i="11"/>
  <c r="N277" i="11"/>
  <c r="D279" i="11"/>
  <c r="G280" i="11"/>
  <c r="J281" i="11"/>
  <c r="M282" i="11"/>
  <c r="C284" i="11"/>
  <c r="F285" i="11"/>
  <c r="I286" i="11"/>
  <c r="L287" i="11"/>
  <c r="O288" i="11"/>
  <c r="E290" i="11"/>
  <c r="H291" i="11"/>
  <c r="K292" i="11"/>
  <c r="N293" i="11"/>
  <c r="D295" i="11"/>
  <c r="G296" i="11"/>
  <c r="K73" i="11"/>
  <c r="F106" i="11"/>
  <c r="L120" i="11"/>
  <c r="I132" i="11"/>
  <c r="N140" i="11"/>
  <c r="M147" i="11"/>
  <c r="D153" i="11"/>
  <c r="G158" i="11"/>
  <c r="F163" i="11"/>
  <c r="E168" i="11"/>
  <c r="D173" i="11"/>
  <c r="C178" i="11"/>
  <c r="O182" i="11"/>
  <c r="N187" i="11"/>
  <c r="M192" i="11"/>
  <c r="K197" i="11"/>
  <c r="H201" i="11"/>
  <c r="E205" i="11"/>
  <c r="D209" i="11"/>
  <c r="N212" i="11"/>
  <c r="F217" i="11"/>
  <c r="E220" i="11"/>
  <c r="H223" i="11"/>
  <c r="N225" i="11"/>
  <c r="F228" i="11"/>
  <c r="C230" i="11"/>
  <c r="D232" i="11"/>
  <c r="M233" i="11"/>
  <c r="L235" i="11"/>
  <c r="H237" i="11"/>
  <c r="G239" i="11"/>
  <c r="N240" i="11"/>
  <c r="I242" i="11"/>
  <c r="N243" i="11"/>
  <c r="F245" i="11"/>
  <c r="L246" i="11"/>
  <c r="D248" i="11"/>
  <c r="I249" i="11"/>
  <c r="O250" i="11"/>
  <c r="G252" i="11"/>
  <c r="L253" i="11"/>
  <c r="D255" i="11"/>
  <c r="J256" i="11"/>
  <c r="N257" i="11"/>
  <c r="E259" i="11"/>
  <c r="I260" i="11"/>
  <c r="M261" i="11"/>
  <c r="D263" i="11"/>
  <c r="H264" i="11"/>
  <c r="K265" i="11"/>
  <c r="N266" i="11"/>
  <c r="D268" i="11"/>
  <c r="G269" i="11"/>
  <c r="J270" i="11"/>
  <c r="M271" i="11"/>
  <c r="C273" i="11"/>
  <c r="F274" i="11"/>
  <c r="I275" i="11"/>
  <c r="L276" i="11"/>
  <c r="O277" i="11"/>
  <c r="E279" i="11"/>
  <c r="H280" i="11"/>
  <c r="K281" i="11"/>
  <c r="N282" i="11"/>
  <c r="D284" i="11"/>
  <c r="G285" i="11"/>
  <c r="J286" i="11"/>
  <c r="M287" i="11"/>
  <c r="C289" i="11"/>
  <c r="F290" i="11"/>
  <c r="I291" i="11"/>
  <c r="L292" i="11"/>
  <c r="O293" i="11"/>
  <c r="E295" i="11"/>
  <c r="H296" i="11"/>
  <c r="K297" i="11"/>
  <c r="N298" i="11"/>
  <c r="D300" i="11"/>
  <c r="G301" i="11"/>
  <c r="J302" i="11"/>
  <c r="M303" i="11"/>
  <c r="M79" i="11"/>
  <c r="G106" i="11"/>
  <c r="L122" i="11"/>
  <c r="N132" i="11"/>
  <c r="D141" i="11"/>
  <c r="E148" i="11"/>
  <c r="H153" i="11"/>
  <c r="K158" i="11"/>
  <c r="J163" i="11"/>
  <c r="I168" i="11"/>
  <c r="H173" i="11"/>
  <c r="G178" i="11"/>
  <c r="F183" i="11"/>
  <c r="E188" i="11"/>
  <c r="D193" i="11"/>
  <c r="L197" i="11"/>
  <c r="I201" i="11"/>
  <c r="H205" i="11"/>
  <c r="E209" i="11"/>
  <c r="K213" i="11"/>
  <c r="G217" i="11"/>
  <c r="F220" i="11"/>
  <c r="I223" i="11"/>
  <c r="O225" i="11"/>
  <c r="G228" i="11"/>
  <c r="D230" i="11"/>
  <c r="E232" i="11"/>
  <c r="N233" i="11"/>
  <c r="M235" i="11"/>
  <c r="I237" i="11"/>
  <c r="H239" i="11"/>
  <c r="O240" i="11"/>
  <c r="J242" i="11"/>
  <c r="O243" i="11"/>
  <c r="G245" i="11"/>
  <c r="M246" i="11"/>
  <c r="E248" i="11"/>
  <c r="J249" i="11"/>
  <c r="C251" i="11"/>
  <c r="H252" i="11"/>
  <c r="M253" i="11"/>
  <c r="E255" i="11"/>
  <c r="K256" i="11"/>
  <c r="O257" i="11"/>
  <c r="F259" i="11"/>
  <c r="J260" i="11"/>
  <c r="N261" i="11"/>
  <c r="E263" i="11"/>
  <c r="I264" i="11"/>
  <c r="L265" i="11"/>
  <c r="O266" i="11"/>
  <c r="E268" i="11"/>
  <c r="H269" i="11"/>
  <c r="K270" i="11"/>
  <c r="N271" i="11"/>
  <c r="D273" i="11"/>
  <c r="G274" i="11"/>
  <c r="J275" i="11"/>
  <c r="M276" i="11"/>
  <c r="C278" i="11"/>
  <c r="F279" i="11"/>
  <c r="I280" i="11"/>
  <c r="L281" i="11"/>
  <c r="O282" i="11"/>
  <c r="E284" i="11"/>
  <c r="H285" i="11"/>
  <c r="K286" i="11"/>
  <c r="N287" i="11"/>
  <c r="D289" i="11"/>
  <c r="G290" i="11"/>
  <c r="J291" i="11"/>
  <c r="M292" i="11"/>
  <c r="C294" i="11"/>
  <c r="F295" i="11"/>
  <c r="I296" i="11"/>
  <c r="L297" i="11"/>
  <c r="O298" i="11"/>
  <c r="E300" i="11"/>
  <c r="H301" i="11"/>
  <c r="K302" i="11"/>
  <c r="N303" i="11"/>
  <c r="D305" i="11"/>
  <c r="G306" i="11"/>
  <c r="J307" i="11"/>
  <c r="M308" i="11"/>
  <c r="C310" i="11"/>
  <c r="F311" i="11"/>
  <c r="I312" i="11"/>
  <c r="L313" i="11"/>
  <c r="O314" i="11"/>
  <c r="E316" i="11"/>
  <c r="H317" i="11"/>
  <c r="K318" i="11"/>
  <c r="N319" i="11"/>
  <c r="D80" i="11"/>
  <c r="L108" i="11"/>
  <c r="D123" i="11"/>
  <c r="O132" i="11"/>
  <c r="C142" i="11"/>
  <c r="F148" i="11"/>
  <c r="I153" i="11"/>
  <c r="L158" i="11"/>
  <c r="K163" i="11"/>
  <c r="J168" i="11"/>
  <c r="I173" i="11"/>
  <c r="H178" i="11"/>
  <c r="G183" i="11"/>
  <c r="F188" i="11"/>
  <c r="E193" i="11"/>
  <c r="M197" i="11"/>
  <c r="L201" i="11"/>
  <c r="I205" i="11"/>
  <c r="O209" i="11"/>
  <c r="L213" i="11"/>
  <c r="H217" i="11"/>
  <c r="O220" i="11"/>
  <c r="J223" i="11"/>
  <c r="C226" i="11"/>
  <c r="H228" i="11"/>
  <c r="E230" i="11"/>
  <c r="F232" i="11"/>
  <c r="C234" i="11"/>
  <c r="N235" i="11"/>
  <c r="J237" i="11"/>
  <c r="I239" i="11"/>
  <c r="D241" i="11"/>
  <c r="K242" i="11"/>
  <c r="C244" i="11"/>
  <c r="I245" i="11"/>
  <c r="N246" i="11"/>
  <c r="F248" i="11"/>
  <c r="L249" i="11"/>
  <c r="D251" i="11"/>
  <c r="I252" i="11"/>
  <c r="N253" i="11"/>
  <c r="G255" i="11"/>
  <c r="L256" i="11"/>
  <c r="C258" i="11"/>
  <c r="G259" i="11"/>
  <c r="K260" i="11"/>
  <c r="O261" i="11"/>
  <c r="F263" i="11"/>
  <c r="J264" i="11"/>
  <c r="M265" i="11"/>
  <c r="C267" i="11"/>
  <c r="F268" i="11"/>
  <c r="I269" i="11"/>
  <c r="L270" i="11"/>
  <c r="O271" i="11"/>
  <c r="E273" i="11"/>
  <c r="H274" i="11"/>
  <c r="K275" i="11"/>
  <c r="N276" i="11"/>
  <c r="D278" i="11"/>
  <c r="G279" i="11"/>
  <c r="J280" i="11"/>
  <c r="M281" i="11"/>
  <c r="C283" i="11"/>
  <c r="F284" i="11"/>
  <c r="I285" i="11"/>
  <c r="L286" i="11"/>
  <c r="O287" i="11"/>
  <c r="E289" i="11"/>
  <c r="F86" i="11"/>
  <c r="I109" i="11"/>
  <c r="E123" i="11"/>
  <c r="E134" i="11"/>
  <c r="I142" i="11"/>
  <c r="C149" i="11"/>
  <c r="G154" i="11"/>
  <c r="I159" i="11"/>
  <c r="H164" i="11"/>
  <c r="G169" i="11"/>
  <c r="F174" i="11"/>
  <c r="E179" i="11"/>
  <c r="D184" i="11"/>
  <c r="C189" i="11"/>
  <c r="O193" i="11"/>
  <c r="C198" i="11"/>
  <c r="M201" i="11"/>
  <c r="F206" i="11"/>
  <c r="C210" i="11"/>
  <c r="M213" i="11"/>
  <c r="I217" i="11"/>
  <c r="C221" i="11"/>
  <c r="K223" i="11"/>
  <c r="D226" i="11"/>
  <c r="I228" i="11"/>
  <c r="G230" i="11"/>
  <c r="G232" i="11"/>
  <c r="F234" i="11"/>
  <c r="O235" i="11"/>
  <c r="L237" i="11"/>
  <c r="J239" i="11"/>
  <c r="E241" i="11"/>
  <c r="L242" i="11"/>
  <c r="D244" i="11"/>
  <c r="J245" i="11"/>
  <c r="O246" i="11"/>
  <c r="G248" i="11"/>
  <c r="M249" i="11"/>
  <c r="E251" i="11"/>
  <c r="J252" i="11"/>
  <c r="O253" i="11"/>
  <c r="H255" i="11"/>
  <c r="M256" i="11"/>
  <c r="D258" i="11"/>
  <c r="H259" i="11"/>
  <c r="L260" i="11"/>
  <c r="C262" i="11"/>
  <c r="G263" i="11"/>
  <c r="K264" i="11"/>
  <c r="N265" i="11"/>
  <c r="D267" i="11"/>
  <c r="G268" i="11"/>
  <c r="J269" i="11"/>
  <c r="M270" i="11"/>
  <c r="C272" i="11"/>
  <c r="F273" i="11"/>
  <c r="I274" i="11"/>
  <c r="L275" i="11"/>
  <c r="O276" i="11"/>
  <c r="E278" i="11"/>
  <c r="H279" i="11"/>
  <c r="K280" i="11"/>
  <c r="N281" i="11"/>
  <c r="D283" i="11"/>
  <c r="G284" i="11"/>
  <c r="J285" i="11"/>
  <c r="M286" i="11"/>
  <c r="C288" i="11"/>
  <c r="F289" i="11"/>
  <c r="I290" i="11"/>
  <c r="L291" i="11"/>
  <c r="O292" i="11"/>
  <c r="E294" i="11"/>
  <c r="H295" i="11"/>
  <c r="K296" i="11"/>
  <c r="N297" i="11"/>
  <c r="D299" i="11"/>
  <c r="G300" i="11"/>
  <c r="J301" i="11"/>
  <c r="M302" i="11"/>
  <c r="C304" i="11"/>
  <c r="F305" i="11"/>
  <c r="I306" i="11"/>
  <c r="L307" i="11"/>
  <c r="O308" i="11"/>
  <c r="E310" i="11"/>
  <c r="H311" i="11"/>
  <c r="K312" i="11"/>
  <c r="N313" i="11"/>
  <c r="D315" i="11"/>
  <c r="G316" i="11"/>
  <c r="J317" i="11"/>
  <c r="M318" i="11"/>
  <c r="C320" i="11"/>
  <c r="F321" i="11"/>
  <c r="I322" i="11"/>
  <c r="L323" i="11"/>
  <c r="O324" i="11"/>
  <c r="E326" i="11"/>
  <c r="H327" i="11"/>
  <c r="K328" i="11"/>
  <c r="N329" i="11"/>
  <c r="D331" i="11"/>
  <c r="G332" i="11"/>
  <c r="J333" i="11"/>
  <c r="M334" i="11"/>
  <c r="C336" i="11"/>
  <c r="J86" i="11"/>
  <c r="K109" i="11"/>
  <c r="M124" i="11"/>
  <c r="J134" i="11"/>
  <c r="J142" i="11"/>
  <c r="D149" i="11"/>
  <c r="H154" i="11"/>
  <c r="J159" i="11"/>
  <c r="I164" i="11"/>
  <c r="H169" i="11"/>
  <c r="G174" i="11"/>
  <c r="F179" i="11"/>
  <c r="E184" i="11"/>
  <c r="D189" i="11"/>
  <c r="C194" i="11"/>
  <c r="D198" i="11"/>
  <c r="J202" i="11"/>
  <c r="G206" i="11"/>
  <c r="D210" i="11"/>
  <c r="C214" i="11"/>
  <c r="L217" i="11"/>
  <c r="D221" i="11"/>
  <c r="N223" i="11"/>
  <c r="G226" i="11"/>
  <c r="J228" i="11"/>
  <c r="L230" i="11"/>
  <c r="I232" i="11"/>
  <c r="H234" i="11"/>
  <c r="C236" i="11"/>
  <c r="O237" i="11"/>
  <c r="K239" i="11"/>
  <c r="F241" i="11"/>
  <c r="M242" i="11"/>
  <c r="F244" i="11"/>
  <c r="K245" i="11"/>
  <c r="C247" i="11"/>
  <c r="I248" i="11"/>
  <c r="N249" i="11"/>
  <c r="F251" i="11"/>
  <c r="K252" i="11"/>
  <c r="D254" i="11"/>
  <c r="I255" i="11"/>
  <c r="N256" i="11"/>
  <c r="E258" i="11"/>
  <c r="I259" i="11"/>
  <c r="M260" i="11"/>
  <c r="D262" i="11"/>
  <c r="H263" i="11"/>
  <c r="L264" i="11"/>
  <c r="O265" i="11"/>
  <c r="E267" i="11"/>
  <c r="H268" i="11"/>
  <c r="K269" i="11"/>
  <c r="N270" i="11"/>
  <c r="D272" i="11"/>
  <c r="G273" i="11"/>
  <c r="J274" i="11"/>
  <c r="M275" i="11"/>
  <c r="C277" i="11"/>
  <c r="F278" i="11"/>
  <c r="I279" i="11"/>
  <c r="L280" i="11"/>
  <c r="O281" i="11"/>
  <c r="E283" i="11"/>
  <c r="H284" i="11"/>
  <c r="K285" i="11"/>
  <c r="N286" i="11"/>
  <c r="D288" i="11"/>
  <c r="G289" i="11"/>
  <c r="J290" i="11"/>
  <c r="M291" i="11"/>
  <c r="C293" i="11"/>
  <c r="F294" i="11"/>
  <c r="I295" i="11"/>
  <c r="L296" i="11"/>
  <c r="O297" i="11"/>
  <c r="E299" i="11"/>
  <c r="H300" i="11"/>
  <c r="K301" i="11"/>
  <c r="N302" i="11"/>
  <c r="D304" i="11"/>
  <c r="G305" i="11"/>
  <c r="J306" i="11"/>
  <c r="M307" i="11"/>
  <c r="C309" i="11"/>
  <c r="F310" i="11"/>
  <c r="I311" i="11"/>
  <c r="L312" i="11"/>
  <c r="O313" i="11"/>
  <c r="E315" i="11"/>
  <c r="H316" i="11"/>
  <c r="K317" i="11"/>
  <c r="N318" i="11"/>
  <c r="D320" i="11"/>
  <c r="G321" i="11"/>
  <c r="J322" i="11"/>
  <c r="M323" i="11"/>
  <c r="C325" i="11"/>
  <c r="I7" i="11"/>
  <c r="E91" i="11"/>
  <c r="O111" i="11"/>
  <c r="I125" i="11"/>
  <c r="K134" i="11"/>
  <c r="K143" i="11"/>
  <c r="I149" i="11"/>
  <c r="L154" i="11"/>
  <c r="N159" i="11"/>
  <c r="M164" i="11"/>
  <c r="L169" i="11"/>
  <c r="K174" i="11"/>
  <c r="J179" i="11"/>
  <c r="I184" i="11"/>
  <c r="H189" i="11"/>
  <c r="G194" i="11"/>
  <c r="N198" i="11"/>
  <c r="K202" i="11"/>
  <c r="H206" i="11"/>
  <c r="G210" i="11"/>
  <c r="D214" i="11"/>
  <c r="M217" i="11"/>
  <c r="E221" i="11"/>
  <c r="O223" i="11"/>
  <c r="H226" i="11"/>
  <c r="K228" i="11"/>
  <c r="L8" i="11"/>
  <c r="I91" i="11"/>
  <c r="O112" i="11"/>
  <c r="J125" i="11"/>
  <c r="M135" i="11"/>
  <c r="O143" i="11"/>
  <c r="J149" i="11"/>
  <c r="M154" i="11"/>
  <c r="O159" i="11"/>
  <c r="N164" i="11"/>
  <c r="M169" i="11"/>
  <c r="L174" i="11"/>
  <c r="K179" i="11"/>
  <c r="J184" i="11"/>
  <c r="I189" i="11"/>
  <c r="H194" i="11"/>
  <c r="O198" i="11"/>
  <c r="L202" i="11"/>
  <c r="K206" i="11"/>
  <c r="H210" i="11"/>
  <c r="N214" i="11"/>
  <c r="I218" i="11"/>
  <c r="H221" i="11"/>
  <c r="C224" i="11"/>
  <c r="I226" i="11"/>
  <c r="M228" i="11"/>
  <c r="N230" i="11"/>
  <c r="K232" i="11"/>
  <c r="J234" i="11"/>
  <c r="F236" i="11"/>
  <c r="E238" i="11"/>
  <c r="N239" i="11"/>
  <c r="H241" i="11"/>
  <c r="C243" i="11"/>
  <c r="H244" i="11"/>
  <c r="M245" i="11"/>
  <c r="F247" i="11"/>
  <c r="K248" i="11"/>
  <c r="C250" i="11"/>
  <c r="H251" i="11"/>
  <c r="N252" i="11"/>
  <c r="F254" i="11"/>
  <c r="K255" i="11"/>
  <c r="C257" i="11"/>
  <c r="G258" i="11"/>
  <c r="K259" i="11"/>
  <c r="O260" i="11"/>
  <c r="F262" i="11"/>
  <c r="J263" i="11"/>
  <c r="N264" i="11"/>
  <c r="D266" i="11"/>
  <c r="G267" i="11"/>
  <c r="J268" i="11"/>
  <c r="M269" i="11"/>
  <c r="C271" i="11"/>
  <c r="F272" i="11"/>
  <c r="I273" i="11"/>
  <c r="L274" i="11"/>
  <c r="O275" i="11"/>
  <c r="E277" i="11"/>
  <c r="H278" i="11"/>
  <c r="K279" i="11"/>
  <c r="N280" i="11"/>
  <c r="D282" i="11"/>
  <c r="G283" i="11"/>
  <c r="J284" i="11"/>
  <c r="M285" i="11"/>
  <c r="C287" i="11"/>
  <c r="F288" i="11"/>
  <c r="I289" i="11"/>
  <c r="L290" i="11"/>
  <c r="O291" i="11"/>
  <c r="E293" i="11"/>
  <c r="H294" i="11"/>
  <c r="E27" i="11"/>
  <c r="M95" i="11"/>
  <c r="C113" i="11"/>
  <c r="N126" i="11"/>
  <c r="G136" i="11"/>
  <c r="C144" i="11"/>
  <c r="G150" i="11"/>
  <c r="K155" i="11"/>
  <c r="L160" i="11"/>
  <c r="K165" i="11"/>
  <c r="J170" i="11"/>
  <c r="I175" i="11"/>
  <c r="H180" i="11"/>
  <c r="G185" i="11"/>
  <c r="F190" i="11"/>
  <c r="E195" i="11"/>
  <c r="C199" i="11"/>
  <c r="O202" i="11"/>
  <c r="L206" i="11"/>
  <c r="E211" i="11"/>
  <c r="O214" i="11"/>
  <c r="J218" i="11"/>
  <c r="I221" i="11"/>
  <c r="J224" i="11"/>
  <c r="C227" i="11"/>
  <c r="N228" i="11"/>
  <c r="O230" i="11"/>
  <c r="F127" i="11"/>
  <c r="F211" i="11"/>
  <c r="G236" i="11"/>
  <c r="J244" i="11"/>
  <c r="L252" i="11"/>
  <c r="L259" i="11"/>
  <c r="F266" i="11"/>
  <c r="H273" i="11"/>
  <c r="N278" i="11"/>
  <c r="M283" i="11"/>
  <c r="L288" i="11"/>
  <c r="D293" i="11"/>
  <c r="M296" i="11"/>
  <c r="H299" i="11"/>
  <c r="F302" i="11"/>
  <c r="C305" i="11"/>
  <c r="I307" i="11"/>
  <c r="O309" i="11"/>
  <c r="H312" i="11"/>
  <c r="M314" i="11"/>
  <c r="N316" i="11"/>
  <c r="D319" i="11"/>
  <c r="E321" i="11"/>
  <c r="D323" i="11"/>
  <c r="N324" i="11"/>
  <c r="J326" i="11"/>
  <c r="G328" i="11"/>
  <c r="O329" i="11"/>
  <c r="I331" i="11"/>
  <c r="E333" i="11"/>
  <c r="K334" i="11"/>
  <c r="E336" i="11"/>
  <c r="J337" i="11"/>
  <c r="C339" i="11"/>
  <c r="H340" i="11"/>
  <c r="N341" i="11"/>
  <c r="F343" i="11"/>
  <c r="K344" i="11"/>
  <c r="C346" i="11"/>
  <c r="H347" i="11"/>
  <c r="N348" i="11"/>
  <c r="F350" i="11"/>
  <c r="L351" i="11"/>
  <c r="D353" i="11"/>
  <c r="H354" i="11"/>
  <c r="L355" i="11"/>
  <c r="C357" i="11"/>
  <c r="G358" i="11"/>
  <c r="K359" i="11"/>
  <c r="O360" i="11"/>
  <c r="E362" i="11"/>
  <c r="H363" i="11"/>
  <c r="K364" i="11"/>
  <c r="N365" i="11"/>
  <c r="D367" i="11"/>
  <c r="G368" i="11"/>
  <c r="J369" i="11"/>
  <c r="M370" i="11"/>
  <c r="C372" i="11"/>
  <c r="F373" i="11"/>
  <c r="I374" i="11"/>
  <c r="L375" i="11"/>
  <c r="O376" i="11"/>
  <c r="E378" i="11"/>
  <c r="H379" i="11"/>
  <c r="K380" i="11"/>
  <c r="N381" i="11"/>
  <c r="D383" i="11"/>
  <c r="G384" i="11"/>
  <c r="J385" i="11"/>
  <c r="M386" i="11"/>
  <c r="C388" i="11"/>
  <c r="F389" i="11"/>
  <c r="I390" i="11"/>
  <c r="L391" i="11"/>
  <c r="O392" i="11"/>
  <c r="E394" i="11"/>
  <c r="H395" i="11"/>
  <c r="K396" i="11"/>
  <c r="N397" i="11"/>
  <c r="D399" i="11"/>
  <c r="G400" i="11"/>
  <c r="J401" i="11"/>
  <c r="M402" i="11"/>
  <c r="C404" i="11"/>
  <c r="F405" i="11"/>
  <c r="I406" i="11"/>
  <c r="L407" i="11"/>
  <c r="O408" i="11"/>
  <c r="E410" i="11"/>
  <c r="D385" i="11"/>
  <c r="I408" i="11"/>
  <c r="H136" i="11"/>
  <c r="C215" i="11"/>
  <c r="I236" i="11"/>
  <c r="L245" i="11"/>
  <c r="O252" i="11"/>
  <c r="M259" i="11"/>
  <c r="F267" i="11"/>
  <c r="J273" i="11"/>
  <c r="J279" i="11"/>
  <c r="I284" i="11"/>
  <c r="H289" i="11"/>
  <c r="F293" i="11"/>
  <c r="N296" i="11"/>
  <c r="I299" i="11"/>
  <c r="I302" i="11"/>
  <c r="E305" i="11"/>
  <c r="K307" i="11"/>
  <c r="D310" i="11"/>
  <c r="J312" i="11"/>
  <c r="N314" i="11"/>
  <c r="C317" i="11"/>
  <c r="E319" i="11"/>
  <c r="H321" i="11"/>
  <c r="E323" i="11"/>
  <c r="D325" i="11"/>
  <c r="L326" i="11"/>
  <c r="H328" i="11"/>
  <c r="C330" i="11"/>
  <c r="K331" i="11"/>
  <c r="F333" i="11"/>
  <c r="L334" i="11"/>
  <c r="F336" i="11"/>
  <c r="K337" i="11"/>
  <c r="D339" i="11"/>
  <c r="J340" i="11"/>
  <c r="O341" i="11"/>
  <c r="G343" i="11"/>
  <c r="L344" i="11"/>
  <c r="D346" i="11"/>
  <c r="I347" i="11"/>
  <c r="O348" i="11"/>
  <c r="H350" i="11"/>
  <c r="M351" i="11"/>
  <c r="E353" i="11"/>
  <c r="I354" i="11"/>
  <c r="M355" i="11"/>
  <c r="D357" i="11"/>
  <c r="H358" i="11"/>
  <c r="L359" i="11"/>
  <c r="C361" i="11"/>
  <c r="F362" i="11"/>
  <c r="I363" i="11"/>
  <c r="L364" i="11"/>
  <c r="O365" i="11"/>
  <c r="E367" i="11"/>
  <c r="H368" i="11"/>
  <c r="K369" i="11"/>
  <c r="N370" i="11"/>
  <c r="D372" i="11"/>
  <c r="G373" i="11"/>
  <c r="J374" i="11"/>
  <c r="M375" i="11"/>
  <c r="C377" i="11"/>
  <c r="F378" i="11"/>
  <c r="I379" i="11"/>
  <c r="L380" i="11"/>
  <c r="O381" i="11"/>
  <c r="E383" i="11"/>
  <c r="H384" i="11"/>
  <c r="K385" i="11"/>
  <c r="N386" i="11"/>
  <c r="D388" i="11"/>
  <c r="G389" i="11"/>
  <c r="J390" i="11"/>
  <c r="M391" i="11"/>
  <c r="C393" i="11"/>
  <c r="F394" i="11"/>
  <c r="I395" i="11"/>
  <c r="L396" i="11"/>
  <c r="O397" i="11"/>
  <c r="E399" i="11"/>
  <c r="H400" i="11"/>
  <c r="K401" i="11"/>
  <c r="N402" i="11"/>
  <c r="D404" i="11"/>
  <c r="G405" i="11"/>
  <c r="J406" i="11"/>
  <c r="M407" i="11"/>
  <c r="C409" i="11"/>
  <c r="F410" i="11"/>
  <c r="H381" i="11"/>
  <c r="G402" i="11"/>
  <c r="D145" i="11"/>
  <c r="K218" i="11"/>
  <c r="D238" i="11"/>
  <c r="N245" i="11"/>
  <c r="C253" i="11"/>
  <c r="N260" i="11"/>
  <c r="H267" i="11"/>
  <c r="K273" i="11"/>
  <c r="L279" i="11"/>
  <c r="K284" i="11"/>
  <c r="J289" i="11"/>
  <c r="G293" i="11"/>
  <c r="O296" i="11"/>
  <c r="M299" i="11"/>
  <c r="L302" i="11"/>
  <c r="H305" i="11"/>
  <c r="N307" i="11"/>
  <c r="G310" i="11"/>
  <c r="M312" i="11"/>
  <c r="C315" i="11"/>
  <c r="F317" i="11"/>
  <c r="G319" i="11"/>
  <c r="I321" i="11"/>
  <c r="H323" i="11"/>
  <c r="E325" i="11"/>
  <c r="M326" i="11"/>
  <c r="I328" i="11"/>
  <c r="D330" i="11"/>
  <c r="L331" i="11"/>
  <c r="G333" i="11"/>
  <c r="N334" i="11"/>
  <c r="G336" i="11"/>
  <c r="M337" i="11"/>
  <c r="E339" i="11"/>
  <c r="K340" i="11"/>
  <c r="C342" i="11"/>
  <c r="H343" i="11"/>
  <c r="M344" i="11"/>
  <c r="E346" i="11"/>
  <c r="K347" i="11"/>
  <c r="C349" i="11"/>
  <c r="I350" i="11"/>
  <c r="N351" i="11"/>
  <c r="F353" i="11"/>
  <c r="J354" i="11"/>
  <c r="N355" i="11"/>
  <c r="E357" i="11"/>
  <c r="I358" i="11"/>
  <c r="M359" i="11"/>
  <c r="D361" i="11"/>
  <c r="G362" i="11"/>
  <c r="J363" i="11"/>
  <c r="M364" i="11"/>
  <c r="C366" i="11"/>
  <c r="F367" i="11"/>
  <c r="I368" i="11"/>
  <c r="L369" i="11"/>
  <c r="O370" i="11"/>
  <c r="E372" i="11"/>
  <c r="H373" i="11"/>
  <c r="K374" i="11"/>
  <c r="N375" i="11"/>
  <c r="D377" i="11"/>
  <c r="G378" i="11"/>
  <c r="J379" i="11"/>
  <c r="M380" i="11"/>
  <c r="C382" i="11"/>
  <c r="F383" i="11"/>
  <c r="I384" i="11"/>
  <c r="L385" i="11"/>
  <c r="O386" i="11"/>
  <c r="E388" i="11"/>
  <c r="H389" i="11"/>
  <c r="K390" i="11"/>
  <c r="N391" i="11"/>
  <c r="D393" i="11"/>
  <c r="G394" i="11"/>
  <c r="J395" i="11"/>
  <c r="M396" i="11"/>
  <c r="C398" i="11"/>
  <c r="F399" i="11"/>
  <c r="I400" i="11"/>
  <c r="L401" i="11"/>
  <c r="O402" i="11"/>
  <c r="E404" i="11"/>
  <c r="H405" i="11"/>
  <c r="K406" i="11"/>
  <c r="N407" i="11"/>
  <c r="D409" i="11"/>
  <c r="G410" i="11"/>
  <c r="E380" i="11"/>
  <c r="I150" i="11"/>
  <c r="E222" i="11"/>
  <c r="F238" i="11"/>
  <c r="C246" i="11"/>
  <c r="E254" i="11"/>
  <c r="C261" i="11"/>
  <c r="I267" i="11"/>
  <c r="K274" i="11"/>
  <c r="M279" i="11"/>
  <c r="L284" i="11"/>
  <c r="K289" i="11"/>
  <c r="K293" i="11"/>
  <c r="C297" i="11"/>
  <c r="C300" i="11"/>
  <c r="O302" i="11"/>
  <c r="I305" i="11"/>
  <c r="O307" i="11"/>
  <c r="H310" i="11"/>
  <c r="N312" i="11"/>
  <c r="F315" i="11"/>
  <c r="G317" i="11"/>
  <c r="I319" i="11"/>
  <c r="J321" i="11"/>
  <c r="I323" i="11"/>
  <c r="F325" i="11"/>
  <c r="N326" i="11"/>
  <c r="J328" i="11"/>
  <c r="E330" i="11"/>
  <c r="M331" i="11"/>
  <c r="H333" i="11"/>
  <c r="O334" i="11"/>
  <c r="H336" i="11"/>
  <c r="N337" i="11"/>
  <c r="G339" i="11"/>
  <c r="L340" i="11"/>
  <c r="D342" i="11"/>
  <c r="I343" i="11"/>
  <c r="N344" i="11"/>
  <c r="F346" i="11"/>
  <c r="L347" i="11"/>
  <c r="E349" i="11"/>
  <c r="J350" i="11"/>
  <c r="O351" i="11"/>
  <c r="G353" i="11"/>
  <c r="K354" i="11"/>
  <c r="O355" i="11"/>
  <c r="F357" i="11"/>
  <c r="J358" i="11"/>
  <c r="N359" i="11"/>
  <c r="E361" i="11"/>
  <c r="H362" i="11"/>
  <c r="K363" i="11"/>
  <c r="N364" i="11"/>
  <c r="D366" i="11"/>
  <c r="G367" i="11"/>
  <c r="J368" i="11"/>
  <c r="M369" i="11"/>
  <c r="C371" i="11"/>
  <c r="F372" i="11"/>
  <c r="I373" i="11"/>
  <c r="L374" i="11"/>
  <c r="O375" i="11"/>
  <c r="E377" i="11"/>
  <c r="H378" i="11"/>
  <c r="K379" i="11"/>
  <c r="N380" i="11"/>
  <c r="D382" i="11"/>
  <c r="G383" i="11"/>
  <c r="J384" i="11"/>
  <c r="M385" i="11"/>
  <c r="C387" i="11"/>
  <c r="F388" i="11"/>
  <c r="I389" i="11"/>
  <c r="L390" i="11"/>
  <c r="O391" i="11"/>
  <c r="E393" i="11"/>
  <c r="H394" i="11"/>
  <c r="K395" i="11"/>
  <c r="N396" i="11"/>
  <c r="D398" i="11"/>
  <c r="G399" i="11"/>
  <c r="J400" i="11"/>
  <c r="M401" i="11"/>
  <c r="C403" i="11"/>
  <c r="F404" i="11"/>
  <c r="I405" i="11"/>
  <c r="L406" i="11"/>
  <c r="O407" i="11"/>
  <c r="E409" i="11"/>
  <c r="H410" i="11"/>
  <c r="O378" i="11"/>
  <c r="L409" i="11"/>
  <c r="L155" i="11"/>
  <c r="K224" i="11"/>
  <c r="G238" i="11"/>
  <c r="D247" i="11"/>
  <c r="G254" i="11"/>
  <c r="D261" i="11"/>
  <c r="I268" i="11"/>
  <c r="M274" i="11"/>
  <c r="D280" i="11"/>
  <c r="C285" i="11"/>
  <c r="O289" i="11"/>
  <c r="D294" i="11"/>
  <c r="G297" i="11"/>
  <c r="F300" i="11"/>
  <c r="C303" i="11"/>
  <c r="J305" i="11"/>
  <c r="C308" i="11"/>
  <c r="I310" i="11"/>
  <c r="O312" i="11"/>
  <c r="G315" i="11"/>
  <c r="I317" i="11"/>
  <c r="L319" i="11"/>
  <c r="K321" i="11"/>
  <c r="J323" i="11"/>
  <c r="G325" i="11"/>
  <c r="D327" i="11"/>
  <c r="L328" i="11"/>
  <c r="F330" i="11"/>
  <c r="C332" i="11"/>
  <c r="I333" i="11"/>
  <c r="C335" i="11"/>
  <c r="J336" i="11"/>
  <c r="O337" i="11"/>
  <c r="H339" i="11"/>
  <c r="M340" i="11"/>
  <c r="E342" i="11"/>
  <c r="J343" i="11"/>
  <c r="O344" i="11"/>
  <c r="H346" i="11"/>
  <c r="M347" i="11"/>
  <c r="F349" i="11"/>
  <c r="K350" i="11"/>
  <c r="C352" i="11"/>
  <c r="H353" i="11"/>
  <c r="L354" i="11"/>
  <c r="C356" i="11"/>
  <c r="G357" i="11"/>
  <c r="K358" i="11"/>
  <c r="O359" i="11"/>
  <c r="F361" i="11"/>
  <c r="I362" i="11"/>
  <c r="L363" i="11"/>
  <c r="O364" i="11"/>
  <c r="E366" i="11"/>
  <c r="H367" i="11"/>
  <c r="K368" i="11"/>
  <c r="N369" i="11"/>
  <c r="D371" i="11"/>
  <c r="G372" i="11"/>
  <c r="J373" i="11"/>
  <c r="M374" i="11"/>
  <c r="C376" i="11"/>
  <c r="F377" i="11"/>
  <c r="I378" i="11"/>
  <c r="L379" i="11"/>
  <c r="O380" i="11"/>
  <c r="E382" i="11"/>
  <c r="H383" i="11"/>
  <c r="K384" i="11"/>
  <c r="N385" i="11"/>
  <c r="D387" i="11"/>
  <c r="G388" i="11"/>
  <c r="J389" i="11"/>
  <c r="M390" i="11"/>
  <c r="C392" i="11"/>
  <c r="F393" i="11"/>
  <c r="I394" i="11"/>
  <c r="L395" i="11"/>
  <c r="O396" i="11"/>
  <c r="E398" i="11"/>
  <c r="H399" i="11"/>
  <c r="K400" i="11"/>
  <c r="N401" i="11"/>
  <c r="D403" i="11"/>
  <c r="G404" i="11"/>
  <c r="J405" i="11"/>
  <c r="M406" i="11"/>
  <c r="C408" i="11"/>
  <c r="F409" i="11"/>
  <c r="I410" i="11"/>
  <c r="N383" i="11"/>
  <c r="M160" i="11"/>
  <c r="D227" i="11"/>
  <c r="L239" i="11"/>
  <c r="G247" i="11"/>
  <c r="H254" i="11"/>
  <c r="E262" i="11"/>
  <c r="K268" i="11"/>
  <c r="N274" i="11"/>
  <c r="M280" i="11"/>
  <c r="L285" i="11"/>
  <c r="H290" i="11"/>
  <c r="G294" i="11"/>
  <c r="J297" i="11"/>
  <c r="I300" i="11"/>
  <c r="D303" i="11"/>
  <c r="K305" i="11"/>
  <c r="D308" i="11"/>
  <c r="J310" i="11"/>
  <c r="C313" i="11"/>
  <c r="H315" i="11"/>
  <c r="L317" i="11"/>
  <c r="M319" i="11"/>
  <c r="M321" i="11"/>
  <c r="K323" i="11"/>
  <c r="I325" i="11"/>
  <c r="E327" i="11"/>
  <c r="M328" i="11"/>
  <c r="H330" i="11"/>
  <c r="D332" i="11"/>
  <c r="K333" i="11"/>
  <c r="D335" i="11"/>
  <c r="K336" i="11"/>
  <c r="D338" i="11"/>
  <c r="I339" i="11"/>
  <c r="N340" i="11"/>
  <c r="F342" i="11"/>
  <c r="K343" i="11"/>
  <c r="C345" i="11"/>
  <c r="I346" i="11"/>
  <c r="O347" i="11"/>
  <c r="G349" i="11"/>
  <c r="L350" i="11"/>
  <c r="D352" i="11"/>
  <c r="I353" i="11"/>
  <c r="M354" i="11"/>
  <c r="D356" i="11"/>
  <c r="H357" i="11"/>
  <c r="L358" i="11"/>
  <c r="C360" i="11"/>
  <c r="G361" i="11"/>
  <c r="J362" i="11"/>
  <c r="M363" i="11"/>
  <c r="C365" i="11"/>
  <c r="F366" i="11"/>
  <c r="I367" i="11"/>
  <c r="L368" i="11"/>
  <c r="O369" i="11"/>
  <c r="E371" i="11"/>
  <c r="H372" i="11"/>
  <c r="K373" i="11"/>
  <c r="N374" i="11"/>
  <c r="D376" i="11"/>
  <c r="G377" i="11"/>
  <c r="J378" i="11"/>
  <c r="M379" i="11"/>
  <c r="C381" i="11"/>
  <c r="F382" i="11"/>
  <c r="I383" i="11"/>
  <c r="L384" i="11"/>
  <c r="O385" i="11"/>
  <c r="E387" i="11"/>
  <c r="H388" i="11"/>
  <c r="K389" i="11"/>
  <c r="N390" i="11"/>
  <c r="D392" i="11"/>
  <c r="G393" i="11"/>
  <c r="J394" i="11"/>
  <c r="M395" i="11"/>
  <c r="C397" i="11"/>
  <c r="F398" i="11"/>
  <c r="I399" i="11"/>
  <c r="L400" i="11"/>
  <c r="O401" i="11"/>
  <c r="E403" i="11"/>
  <c r="H404" i="11"/>
  <c r="K405" i="11"/>
  <c r="N406" i="11"/>
  <c r="D408" i="11"/>
  <c r="G409" i="11"/>
  <c r="J410" i="11"/>
  <c r="L377" i="11"/>
  <c r="O394" i="11"/>
  <c r="J403" i="11"/>
  <c r="O410" i="11"/>
  <c r="L165" i="11"/>
  <c r="O228" i="11"/>
  <c r="O239" i="11"/>
  <c r="H247" i="11"/>
  <c r="J255" i="11"/>
  <c r="G262" i="11"/>
  <c r="L268" i="11"/>
  <c r="N275" i="11"/>
  <c r="O280" i="11"/>
  <c r="N285" i="11"/>
  <c r="K290" i="11"/>
  <c r="I294" i="11"/>
  <c r="M297" i="11"/>
  <c r="J300" i="11"/>
  <c r="E303" i="11"/>
  <c r="O305" i="11"/>
  <c r="H308" i="11"/>
  <c r="N310" i="11"/>
  <c r="G313" i="11"/>
  <c r="I315" i="11"/>
  <c r="M317" i="11"/>
  <c r="O319" i="11"/>
  <c r="O321" i="11"/>
  <c r="N323" i="11"/>
  <c r="J325" i="11"/>
  <c r="F327" i="11"/>
  <c r="N328" i="11"/>
  <c r="I330" i="11"/>
  <c r="E332" i="11"/>
  <c r="L333" i="11"/>
  <c r="E335" i="11"/>
  <c r="L336" i="11"/>
  <c r="E338" i="11"/>
  <c r="J339" i="11"/>
  <c r="O340" i="11"/>
  <c r="G342" i="11"/>
  <c r="L343" i="11"/>
  <c r="E345" i="11"/>
  <c r="J346" i="11"/>
  <c r="C348" i="11"/>
  <c r="H349" i="11"/>
  <c r="M350" i="11"/>
  <c r="E352" i="11"/>
  <c r="J353" i="11"/>
  <c r="N354" i="11"/>
  <c r="E356" i="11"/>
  <c r="I357" i="11"/>
  <c r="M358" i="11"/>
  <c r="D360" i="11"/>
  <c r="H361" i="11"/>
  <c r="K362" i="11"/>
  <c r="N363" i="11"/>
  <c r="D365" i="11"/>
  <c r="G366" i="11"/>
  <c r="J367" i="11"/>
  <c r="M368" i="11"/>
  <c r="C370" i="11"/>
  <c r="F371" i="11"/>
  <c r="I372" i="11"/>
  <c r="L373" i="11"/>
  <c r="O374" i="11"/>
  <c r="E376" i="11"/>
  <c r="H377" i="11"/>
  <c r="K378" i="11"/>
  <c r="N379" i="11"/>
  <c r="D381" i="11"/>
  <c r="G382" i="11"/>
  <c r="J383" i="11"/>
  <c r="M384" i="11"/>
  <c r="C386" i="11"/>
  <c r="F387" i="11"/>
  <c r="I388" i="11"/>
  <c r="L389" i="11"/>
  <c r="O390" i="11"/>
  <c r="E392" i="11"/>
  <c r="H393" i="11"/>
  <c r="K394" i="11"/>
  <c r="N395" i="11"/>
  <c r="D397" i="11"/>
  <c r="G398" i="11"/>
  <c r="J399" i="11"/>
  <c r="M400" i="11"/>
  <c r="C402" i="11"/>
  <c r="F403" i="11"/>
  <c r="I404" i="11"/>
  <c r="L405" i="11"/>
  <c r="O406" i="11"/>
  <c r="E408" i="11"/>
  <c r="H409" i="11"/>
  <c r="K410" i="11"/>
  <c r="I376" i="11"/>
  <c r="F391" i="11"/>
  <c r="E396" i="11"/>
  <c r="K170" i="11"/>
  <c r="M230" i="11"/>
  <c r="C240" i="11"/>
  <c r="J248" i="11"/>
  <c r="L255" i="11"/>
  <c r="H262" i="11"/>
  <c r="L269" i="11"/>
  <c r="C276" i="11"/>
  <c r="C281" i="11"/>
  <c r="O285" i="11"/>
  <c r="M290" i="11"/>
  <c r="J294" i="11"/>
  <c r="C298" i="11"/>
  <c r="K300" i="11"/>
  <c r="I303" i="11"/>
  <c r="E306" i="11"/>
  <c r="K308" i="11"/>
  <c r="D311" i="11"/>
  <c r="J313" i="11"/>
  <c r="K315" i="11"/>
  <c r="N317" i="11"/>
  <c r="E320" i="11"/>
  <c r="E322" i="11"/>
  <c r="O323" i="11"/>
  <c r="K325" i="11"/>
  <c r="G327" i="11"/>
  <c r="O328" i="11"/>
  <c r="J330" i="11"/>
  <c r="F332" i="11"/>
  <c r="M333" i="11"/>
  <c r="G335" i="11"/>
  <c r="N336" i="11"/>
  <c r="F338" i="11"/>
  <c r="K339" i="11"/>
  <c r="C341" i="11"/>
  <c r="H342" i="11"/>
  <c r="M343" i="11"/>
  <c r="F345" i="11"/>
  <c r="L346" i="11"/>
  <c r="D348" i="11"/>
  <c r="I349" i="11"/>
  <c r="N350" i="11"/>
  <c r="F352" i="11"/>
  <c r="K353" i="11"/>
  <c r="O354" i="11"/>
  <c r="F356" i="11"/>
  <c r="J357" i="11"/>
  <c r="N358" i="11"/>
  <c r="F360" i="11"/>
  <c r="I361" i="11"/>
  <c r="L362" i="11"/>
  <c r="O363" i="11"/>
  <c r="E365" i="11"/>
  <c r="H366" i="11"/>
  <c r="K367" i="11"/>
  <c r="N368" i="11"/>
  <c r="D370" i="11"/>
  <c r="G371" i="11"/>
  <c r="J372" i="11"/>
  <c r="M373" i="11"/>
  <c r="C375" i="11"/>
  <c r="F376" i="11"/>
  <c r="I377" i="11"/>
  <c r="L378" i="11"/>
  <c r="O379" i="11"/>
  <c r="E381" i="11"/>
  <c r="H382" i="11"/>
  <c r="K383" i="11"/>
  <c r="N384" i="11"/>
  <c r="D386" i="11"/>
  <c r="G387" i="11"/>
  <c r="J388" i="11"/>
  <c r="M389" i="11"/>
  <c r="C391" i="11"/>
  <c r="F392" i="11"/>
  <c r="I393" i="11"/>
  <c r="L394" i="11"/>
  <c r="O395" i="11"/>
  <c r="E397" i="11"/>
  <c r="H398" i="11"/>
  <c r="K399" i="11"/>
  <c r="N400" i="11"/>
  <c r="D402" i="11"/>
  <c r="G403" i="11"/>
  <c r="J404" i="11"/>
  <c r="M405" i="11"/>
  <c r="C407" i="11"/>
  <c r="F408" i="11"/>
  <c r="I409" i="11"/>
  <c r="L410" i="11"/>
  <c r="M372" i="11"/>
  <c r="C406" i="11"/>
  <c r="J175" i="11"/>
  <c r="C231" i="11"/>
  <c r="G241" i="11"/>
  <c r="L248" i="11"/>
  <c r="N255" i="11"/>
  <c r="I263" i="11"/>
  <c r="N269" i="11"/>
  <c r="D276" i="11"/>
  <c r="G281" i="11"/>
  <c r="F286" i="11"/>
  <c r="N290" i="11"/>
  <c r="N294" i="11"/>
  <c r="D298" i="11"/>
  <c r="L300" i="11"/>
  <c r="L303" i="11"/>
  <c r="F306" i="11"/>
  <c r="L308" i="11"/>
  <c r="E311" i="11"/>
  <c r="K313" i="11"/>
  <c r="M315" i="11"/>
  <c r="O317" i="11"/>
  <c r="F320" i="11"/>
  <c r="F322" i="11"/>
  <c r="C324" i="11"/>
  <c r="N325" i="11"/>
  <c r="I327" i="11"/>
  <c r="C329" i="11"/>
  <c r="M330" i="11"/>
  <c r="H332" i="11"/>
  <c r="N333" i="11"/>
  <c r="H335" i="11"/>
  <c r="O336" i="11"/>
  <c r="G338" i="11"/>
  <c r="L339" i="11"/>
  <c r="D341" i="11"/>
  <c r="I342" i="11"/>
  <c r="O343" i="11"/>
  <c r="G345" i="11"/>
  <c r="M346" i="11"/>
  <c r="E348" i="11"/>
  <c r="J349" i="11"/>
  <c r="O350" i="11"/>
  <c r="G352" i="11"/>
  <c r="L353" i="11"/>
  <c r="C355" i="11"/>
  <c r="G356" i="11"/>
  <c r="K357" i="11"/>
  <c r="C359" i="11"/>
  <c r="G360" i="11"/>
  <c r="J361" i="11"/>
  <c r="M362" i="11"/>
  <c r="C364" i="11"/>
  <c r="F365" i="11"/>
  <c r="I366" i="11"/>
  <c r="L367" i="11"/>
  <c r="O368" i="11"/>
  <c r="E370" i="11"/>
  <c r="H371" i="11"/>
  <c r="K372" i="11"/>
  <c r="N373" i="11"/>
  <c r="D375" i="11"/>
  <c r="G376" i="11"/>
  <c r="J377" i="11"/>
  <c r="M378" i="11"/>
  <c r="C380" i="11"/>
  <c r="F381" i="11"/>
  <c r="I382" i="11"/>
  <c r="L383" i="11"/>
  <c r="O384" i="11"/>
  <c r="E386" i="11"/>
  <c r="H387" i="11"/>
  <c r="K388" i="11"/>
  <c r="N389" i="11"/>
  <c r="D391" i="11"/>
  <c r="G392" i="11"/>
  <c r="J393" i="11"/>
  <c r="M394" i="11"/>
  <c r="C396" i="11"/>
  <c r="F397" i="11"/>
  <c r="I398" i="11"/>
  <c r="L399" i="11"/>
  <c r="O400" i="11"/>
  <c r="E402" i="11"/>
  <c r="H403" i="11"/>
  <c r="K404" i="11"/>
  <c r="N405" i="11"/>
  <c r="D407" i="11"/>
  <c r="G408" i="11"/>
  <c r="J409" i="11"/>
  <c r="M410" i="11"/>
  <c r="C374" i="11"/>
  <c r="M404" i="11"/>
  <c r="I180" i="11"/>
  <c r="J232" i="11"/>
  <c r="K241" i="11"/>
  <c r="M248" i="11"/>
  <c r="O256" i="11"/>
  <c r="K263" i="11"/>
  <c r="O269" i="11"/>
  <c r="D277" i="11"/>
  <c r="C282" i="11"/>
  <c r="O286" i="11"/>
  <c r="E291" i="11"/>
  <c r="G295" i="11"/>
  <c r="E298" i="11"/>
  <c r="C301" i="11"/>
  <c r="O303" i="11"/>
  <c r="H306" i="11"/>
  <c r="N308" i="11"/>
  <c r="G311" i="11"/>
  <c r="M313" i="11"/>
  <c r="C316" i="11"/>
  <c r="D318" i="11"/>
  <c r="G320" i="11"/>
  <c r="G322" i="11"/>
  <c r="D324" i="11"/>
  <c r="O325" i="11"/>
  <c r="J327" i="11"/>
  <c r="E329" i="11"/>
  <c r="N330" i="11"/>
  <c r="I332" i="11"/>
  <c r="O333" i="11"/>
  <c r="I335" i="11"/>
  <c r="C337" i="11"/>
  <c r="H338" i="11"/>
  <c r="M339" i="11"/>
  <c r="E341" i="11"/>
  <c r="J342" i="11"/>
  <c r="C344" i="11"/>
  <c r="I345" i="11"/>
  <c r="N346" i="11"/>
  <c r="F348" i="11"/>
  <c r="K349" i="11"/>
  <c r="C351" i="11"/>
  <c r="H352" i="11"/>
  <c r="M353" i="11"/>
  <c r="D355" i="11"/>
  <c r="H356" i="11"/>
  <c r="M357" i="11"/>
  <c r="D359" i="11"/>
  <c r="H360" i="11"/>
  <c r="K361" i="11"/>
  <c r="N362" i="11"/>
  <c r="D364" i="11"/>
  <c r="G365" i="11"/>
  <c r="J366" i="11"/>
  <c r="M367" i="11"/>
  <c r="C369" i="11"/>
  <c r="F370" i="11"/>
  <c r="I371" i="11"/>
  <c r="L372" i="11"/>
  <c r="O373" i="11"/>
  <c r="E375" i="11"/>
  <c r="H376" i="11"/>
  <c r="K377" i="11"/>
  <c r="N378" i="11"/>
  <c r="D380" i="11"/>
  <c r="G381" i="11"/>
  <c r="J382" i="11"/>
  <c r="M383" i="11"/>
  <c r="C385" i="11"/>
  <c r="F386" i="11"/>
  <c r="I387" i="11"/>
  <c r="L388" i="11"/>
  <c r="O389" i="11"/>
  <c r="E391" i="11"/>
  <c r="H392" i="11"/>
  <c r="K393" i="11"/>
  <c r="N394" i="11"/>
  <c r="D396" i="11"/>
  <c r="G397" i="11"/>
  <c r="J398" i="11"/>
  <c r="M399" i="11"/>
  <c r="C401" i="11"/>
  <c r="F402" i="11"/>
  <c r="I403" i="11"/>
  <c r="L404" i="11"/>
  <c r="O405" i="11"/>
  <c r="E407" i="11"/>
  <c r="H408" i="11"/>
  <c r="K409" i="11"/>
  <c r="N410" i="11"/>
  <c r="F375" i="11"/>
  <c r="L393" i="11"/>
  <c r="N399" i="11"/>
  <c r="F407" i="11"/>
  <c r="H185" i="11"/>
  <c r="M232" i="11"/>
  <c r="M241" i="11"/>
  <c r="O249" i="11"/>
  <c r="D257" i="11"/>
  <c r="L263" i="11"/>
  <c r="O270" i="11"/>
  <c r="F277" i="11"/>
  <c r="E282" i="11"/>
  <c r="D287" i="11"/>
  <c r="K291" i="11"/>
  <c r="J295" i="11"/>
  <c r="F298" i="11"/>
  <c r="F301" i="11"/>
  <c r="E304" i="11"/>
  <c r="K306" i="11"/>
  <c r="D309" i="11"/>
  <c r="J311" i="11"/>
  <c r="C314" i="11"/>
  <c r="D316" i="11"/>
  <c r="F318" i="11"/>
  <c r="H320" i="11"/>
  <c r="H322" i="11"/>
  <c r="F324" i="11"/>
  <c r="C326" i="11"/>
  <c r="K327" i="11"/>
  <c r="F329" i="11"/>
  <c r="O330" i="11"/>
  <c r="J332" i="11"/>
  <c r="D334" i="11"/>
  <c r="K335" i="11"/>
  <c r="D337" i="11"/>
  <c r="I338" i="11"/>
  <c r="N339" i="11"/>
  <c r="F341" i="11"/>
  <c r="L342" i="11"/>
  <c r="D344" i="11"/>
  <c r="J345" i="11"/>
  <c r="O346" i="11"/>
  <c r="G348" i="11"/>
  <c r="L349" i="11"/>
  <c r="D351" i="11"/>
  <c r="J352" i="11"/>
  <c r="N353" i="11"/>
  <c r="E355" i="11"/>
  <c r="J356" i="11"/>
  <c r="N357" i="11"/>
  <c r="E359" i="11"/>
  <c r="I360" i="11"/>
  <c r="L361" i="11"/>
  <c r="O362" i="11"/>
  <c r="E364" i="11"/>
  <c r="H365" i="11"/>
  <c r="K366" i="11"/>
  <c r="N367" i="11"/>
  <c r="D369" i="11"/>
  <c r="G370" i="11"/>
  <c r="J371" i="11"/>
  <c r="G190" i="11"/>
  <c r="C233" i="11"/>
  <c r="N242" i="11"/>
  <c r="D250" i="11"/>
  <c r="E257" i="11"/>
  <c r="M264" i="11"/>
  <c r="D271" i="11"/>
  <c r="G277" i="11"/>
  <c r="F282" i="11"/>
  <c r="E287" i="11"/>
  <c r="N291" i="11"/>
  <c r="K295" i="11"/>
  <c r="J298" i="11"/>
  <c r="I301" i="11"/>
  <c r="F304" i="11"/>
  <c r="L306" i="11"/>
  <c r="E309" i="11"/>
  <c r="K311" i="11"/>
  <c r="D314" i="11"/>
  <c r="F316" i="11"/>
  <c r="I318" i="11"/>
  <c r="J320" i="11"/>
  <c r="K322" i="11"/>
  <c r="G324" i="11"/>
  <c r="D326" i="11"/>
  <c r="L327" i="11"/>
  <c r="G329" i="11"/>
  <c r="C331" i="11"/>
  <c r="K332" i="11"/>
  <c r="E334" i="11"/>
  <c r="L335" i="11"/>
  <c r="E337" i="11"/>
  <c r="J338" i="11"/>
  <c r="O339" i="11"/>
  <c r="G341" i="11"/>
  <c r="M342" i="11"/>
  <c r="F344" i="11"/>
  <c r="K345" i="11"/>
  <c r="C347" i="11"/>
  <c r="H348" i="11"/>
  <c r="M349" i="11"/>
  <c r="E351" i="11"/>
  <c r="K352" i="11"/>
  <c r="O353" i="11"/>
  <c r="G355" i="11"/>
  <c r="K356" i="11"/>
  <c r="O357" i="11"/>
  <c r="F359" i="11"/>
  <c r="J360" i="11"/>
  <c r="M361" i="11"/>
  <c r="C363" i="11"/>
  <c r="F364" i="11"/>
  <c r="I365" i="11"/>
  <c r="L366" i="11"/>
  <c r="O367" i="11"/>
  <c r="E369" i="11"/>
  <c r="H370" i="11"/>
  <c r="K371" i="11"/>
  <c r="N372" i="11"/>
  <c r="D374" i="11"/>
  <c r="G375" i="11"/>
  <c r="J376" i="11"/>
  <c r="M377" i="11"/>
  <c r="C379" i="11"/>
  <c r="F380" i="11"/>
  <c r="I381" i="11"/>
  <c r="L382" i="11"/>
  <c r="O383" i="11"/>
  <c r="E385" i="11"/>
  <c r="H386" i="11"/>
  <c r="K387" i="11"/>
  <c r="N388" i="11"/>
  <c r="D390" i="11"/>
  <c r="G391" i="11"/>
  <c r="J392" i="11"/>
  <c r="M393" i="11"/>
  <c r="C395" i="11"/>
  <c r="F396" i="11"/>
  <c r="I397" i="11"/>
  <c r="L398" i="11"/>
  <c r="O399" i="11"/>
  <c r="E401" i="11"/>
  <c r="H402" i="11"/>
  <c r="K403" i="11"/>
  <c r="N404" i="11"/>
  <c r="D406" i="11"/>
  <c r="G407" i="11"/>
  <c r="J408" i="11"/>
  <c r="M409" i="11"/>
  <c r="J387" i="11"/>
  <c r="D401" i="11"/>
  <c r="F195" i="11"/>
  <c r="I234" i="11"/>
  <c r="D243" i="11"/>
  <c r="E250" i="11"/>
  <c r="F258" i="11"/>
  <c r="O264" i="11"/>
  <c r="E271" i="11"/>
  <c r="K277" i="11"/>
  <c r="J282" i="11"/>
  <c r="I287" i="11"/>
  <c r="C292" i="11"/>
  <c r="L295" i="11"/>
  <c r="M298" i="11"/>
  <c r="L301" i="11"/>
  <c r="G304" i="11"/>
  <c r="M306" i="11"/>
  <c r="F309" i="11"/>
  <c r="L311" i="11"/>
  <c r="E314" i="11"/>
  <c r="I316" i="11"/>
  <c r="J318" i="11"/>
  <c r="L320" i="11"/>
  <c r="L322" i="11"/>
  <c r="H324" i="11"/>
  <c r="F326" i="11"/>
  <c r="M327" i="11"/>
  <c r="J329" i="11"/>
  <c r="E331" i="11"/>
  <c r="L332" i="11"/>
  <c r="F334" i="11"/>
  <c r="M335" i="11"/>
  <c r="F337" i="11"/>
  <c r="K338" i="11"/>
  <c r="C340" i="11"/>
  <c r="I341" i="11"/>
  <c r="N342" i="11"/>
  <c r="G344" i="11"/>
  <c r="L345" i="11"/>
  <c r="D347" i="11"/>
  <c r="I348" i="11"/>
  <c r="N349" i="11"/>
  <c r="G351" i="11"/>
  <c r="L352" i="11"/>
  <c r="D354" i="11"/>
  <c r="H355" i="11"/>
  <c r="L356" i="11"/>
  <c r="C358" i="11"/>
  <c r="G359" i="11"/>
  <c r="K360" i="11"/>
  <c r="N361" i="11"/>
  <c r="D363" i="11"/>
  <c r="G364" i="11"/>
  <c r="J365" i="11"/>
  <c r="M366" i="11"/>
  <c r="C368" i="11"/>
  <c r="F369" i="11"/>
  <c r="I370" i="11"/>
  <c r="L371" i="11"/>
  <c r="O372" i="11"/>
  <c r="E374" i="11"/>
  <c r="H375" i="11"/>
  <c r="K376" i="11"/>
  <c r="N377" i="11"/>
  <c r="D379" i="11"/>
  <c r="G380" i="11"/>
  <c r="J381" i="11"/>
  <c r="M382" i="11"/>
  <c r="C384" i="11"/>
  <c r="F385" i="11"/>
  <c r="I386" i="11"/>
  <c r="L387" i="11"/>
  <c r="O388" i="11"/>
  <c r="E390" i="11"/>
  <c r="H391" i="11"/>
  <c r="K392" i="11"/>
  <c r="N393" i="11"/>
  <c r="D395" i="11"/>
  <c r="G396" i="11"/>
  <c r="J397" i="11"/>
  <c r="M398" i="11"/>
  <c r="C400" i="11"/>
  <c r="F401" i="11"/>
  <c r="I402" i="11"/>
  <c r="L403" i="11"/>
  <c r="O404" i="11"/>
  <c r="E406" i="11"/>
  <c r="H407" i="11"/>
  <c r="K408" i="11"/>
  <c r="N409" i="11"/>
  <c r="C390" i="11"/>
  <c r="H28" i="11"/>
  <c r="F199" i="11"/>
  <c r="K234" i="11"/>
  <c r="E243" i="11"/>
  <c r="G251" i="11"/>
  <c r="H258" i="11"/>
  <c r="C265" i="11"/>
  <c r="E272" i="11"/>
  <c r="G278" i="11"/>
  <c r="F283" i="11"/>
  <c r="E288" i="11"/>
  <c r="D292" i="11"/>
  <c r="M295" i="11"/>
  <c r="C299" i="11"/>
  <c r="M301" i="11"/>
  <c r="H304" i="11"/>
  <c r="N306" i="11"/>
  <c r="G309" i="11"/>
  <c r="M311" i="11"/>
  <c r="F314" i="11"/>
  <c r="J316" i="11"/>
  <c r="L318" i="11"/>
  <c r="O320" i="11"/>
  <c r="M322" i="11"/>
  <c r="K324" i="11"/>
  <c r="G326" i="11"/>
  <c r="O327" i="11"/>
  <c r="K329" i="11"/>
  <c r="F331" i="11"/>
  <c r="N332" i="11"/>
  <c r="H334" i="11"/>
  <c r="N335" i="11"/>
  <c r="G337" i="11"/>
  <c r="L338" i="11"/>
  <c r="D340" i="11"/>
  <c r="J341" i="11"/>
  <c r="C343" i="11"/>
  <c r="H344" i="11"/>
  <c r="M345" i="11"/>
  <c r="E347" i="11"/>
  <c r="J348" i="11"/>
  <c r="O349" i="11"/>
  <c r="H351" i="11"/>
  <c r="N352" i="11"/>
  <c r="E354" i="11"/>
  <c r="I355" i="11"/>
  <c r="M356" i="11"/>
  <c r="D358" i="11"/>
  <c r="H359" i="11"/>
  <c r="L360" i="11"/>
  <c r="O361" i="11"/>
  <c r="E363" i="11"/>
  <c r="H364" i="11"/>
  <c r="K365" i="11"/>
  <c r="N366" i="11"/>
  <c r="D368" i="11"/>
  <c r="G369" i="11"/>
  <c r="J370" i="11"/>
  <c r="M371" i="11"/>
  <c r="C373" i="11"/>
  <c r="F374" i="11"/>
  <c r="I375" i="11"/>
  <c r="L376" i="11"/>
  <c r="O377" i="11"/>
  <c r="E379" i="11"/>
  <c r="H380" i="11"/>
  <c r="K381" i="11"/>
  <c r="N382" i="11"/>
  <c r="D384" i="11"/>
  <c r="G385" i="11"/>
  <c r="J386" i="11"/>
  <c r="M387" i="11"/>
  <c r="C389" i="11"/>
  <c r="F390" i="11"/>
  <c r="I391" i="11"/>
  <c r="L392" i="11"/>
  <c r="O393" i="11"/>
  <c r="E395" i="11"/>
  <c r="H396" i="11"/>
  <c r="K397" i="11"/>
  <c r="N398" i="11"/>
  <c r="D400" i="11"/>
  <c r="G401" i="11"/>
  <c r="J402" i="11"/>
  <c r="M403" i="11"/>
  <c r="C405" i="11"/>
  <c r="F406" i="11"/>
  <c r="I407" i="11"/>
  <c r="L408" i="11"/>
  <c r="O409" i="11"/>
  <c r="G386" i="11"/>
  <c r="D96" i="11"/>
  <c r="C203" i="11"/>
  <c r="L234" i="11"/>
  <c r="G244" i="11"/>
  <c r="I251" i="11"/>
  <c r="I258" i="11"/>
  <c r="C266" i="11"/>
  <c r="G272" i="11"/>
  <c r="I278" i="11"/>
  <c r="H283" i="11"/>
  <c r="G288" i="11"/>
  <c r="H292" i="11"/>
  <c r="D296" i="11"/>
  <c r="F299" i="11"/>
  <c r="N301" i="11"/>
  <c r="L304" i="11"/>
  <c r="E307" i="11"/>
  <c r="K309" i="11"/>
  <c r="D312" i="11"/>
  <c r="H314" i="11"/>
  <c r="K316" i="11"/>
  <c r="O318" i="11"/>
  <c r="C321" i="11"/>
  <c r="N322" i="11"/>
  <c r="L324" i="11"/>
  <c r="H326" i="11"/>
  <c r="C328" i="11"/>
  <c r="L329" i="11"/>
  <c r="G331" i="11"/>
  <c r="O332" i="11"/>
  <c r="I334" i="11"/>
  <c r="O335" i="11"/>
  <c r="H337" i="11"/>
  <c r="M338" i="11"/>
  <c r="F340" i="11"/>
  <c r="K341" i="11"/>
  <c r="D343" i="11"/>
  <c r="I344" i="11"/>
  <c r="N345" i="11"/>
  <c r="F347" i="11"/>
  <c r="K348" i="11"/>
  <c r="D350" i="11"/>
  <c r="I351" i="11"/>
  <c r="O352" i="11"/>
  <c r="F354" i="11"/>
  <c r="J355" i="11"/>
  <c r="N356" i="11"/>
  <c r="E358" i="11"/>
  <c r="I359" i="11"/>
  <c r="M360" i="11"/>
  <c r="C362" i="11"/>
  <c r="F363" i="11"/>
  <c r="I364" i="11"/>
  <c r="L365" i="11"/>
  <c r="O366" i="11"/>
  <c r="E368" i="11"/>
  <c r="H369" i="11"/>
  <c r="K370" i="11"/>
  <c r="N371" i="11"/>
  <c r="D373" i="11"/>
  <c r="G374" i="11"/>
  <c r="J375" i="11"/>
  <c r="M376" i="11"/>
  <c r="C378" i="11"/>
  <c r="F379" i="11"/>
  <c r="I380" i="11"/>
  <c r="L381" i="11"/>
  <c r="O382" i="11"/>
  <c r="E384" i="11"/>
  <c r="H385" i="11"/>
  <c r="K386" i="11"/>
  <c r="N387" i="11"/>
  <c r="D389" i="11"/>
  <c r="G390" i="11"/>
  <c r="J391" i="11"/>
  <c r="M392" i="11"/>
  <c r="C394" i="11"/>
  <c r="F395" i="11"/>
  <c r="I396" i="11"/>
  <c r="L397" i="11"/>
  <c r="O398" i="11"/>
  <c r="E400" i="11"/>
  <c r="H401" i="11"/>
  <c r="K402" i="11"/>
  <c r="N403" i="11"/>
  <c r="D405" i="11"/>
  <c r="G406" i="11"/>
  <c r="J407" i="11"/>
  <c r="M408" i="11"/>
  <c r="C410" i="11"/>
  <c r="M388" i="11"/>
  <c r="I392" i="11"/>
  <c r="H397" i="11"/>
  <c r="G115" i="11"/>
  <c r="I207" i="11"/>
  <c r="E236" i="11"/>
  <c r="I244" i="11"/>
  <c r="K251" i="11"/>
  <c r="J259" i="11"/>
  <c r="E266" i="11"/>
  <c r="H272" i="11"/>
  <c r="J278" i="11"/>
  <c r="I283" i="11"/>
  <c r="H288" i="11"/>
  <c r="N292" i="11"/>
  <c r="J296" i="11"/>
  <c r="G299" i="11"/>
  <c r="O301" i="11"/>
  <c r="O304" i="11"/>
  <c r="H307" i="11"/>
  <c r="N309" i="11"/>
  <c r="G312" i="11"/>
  <c r="J314" i="11"/>
  <c r="L316" i="11"/>
  <c r="C319" i="11"/>
  <c r="D321" i="11"/>
  <c r="C323" i="11"/>
  <c r="M324" i="11"/>
  <c r="I326" i="11"/>
  <c r="D328" i="11"/>
  <c r="M329" i="11"/>
  <c r="H331" i="11"/>
  <c r="C333" i="11"/>
  <c r="J334" i="11"/>
  <c r="D336" i="11"/>
  <c r="I337" i="11"/>
  <c r="N338" i="11"/>
  <c r="G340" i="11"/>
  <c r="M341" i="11"/>
  <c r="E343" i="11"/>
  <c r="J344" i="11"/>
  <c r="O345" i="11"/>
  <c r="G347" i="11"/>
  <c r="L348" i="11"/>
  <c r="E350" i="11"/>
  <c r="K351" i="11"/>
  <c r="C353" i="11"/>
  <c r="G354" i="11"/>
  <c r="K355" i="11"/>
  <c r="O356" i="11"/>
  <c r="F358" i="11"/>
  <c r="J359" i="11"/>
  <c r="N360" i="11"/>
  <c r="D362" i="11"/>
  <c r="G363" i="11"/>
  <c r="J364" i="11"/>
  <c r="M365" i="11"/>
  <c r="C367" i="11"/>
  <c r="F368" i="11"/>
  <c r="I369" i="11"/>
  <c r="L370" i="11"/>
  <c r="O371" i="11"/>
  <c r="E373" i="11"/>
  <c r="H374" i="11"/>
  <c r="K375" i="11"/>
  <c r="N376" i="11"/>
  <c r="D378" i="11"/>
  <c r="G379" i="11"/>
  <c r="J380" i="11"/>
  <c r="M381" i="11"/>
  <c r="C383" i="11"/>
  <c r="F384" i="11"/>
  <c r="I385" i="11"/>
  <c r="L386" i="11"/>
  <c r="O387" i="11"/>
  <c r="E389" i="11"/>
  <c r="H390" i="11"/>
  <c r="K391" i="11"/>
  <c r="N392" i="11"/>
  <c r="D394" i="11"/>
  <c r="G395" i="11"/>
  <c r="J396" i="11"/>
  <c r="M397" i="11"/>
  <c r="C399" i="11"/>
  <c r="F400" i="11"/>
  <c r="I401" i="11"/>
  <c r="L402" i="11"/>
  <c r="O403" i="11"/>
  <c r="E405" i="11"/>
  <c r="H406" i="11"/>
  <c r="K407" i="11"/>
  <c r="N408" i="11"/>
  <c r="D410" i="11"/>
  <c r="K382" i="11"/>
  <c r="K398" i="11"/>
  <c r="N441" i="4" l="1"/>
  <c r="N423" i="4"/>
  <c r="N376" i="4"/>
  <c r="N303" i="4"/>
  <c r="N440" i="4"/>
  <c r="N455" i="4"/>
  <c r="N420" i="4"/>
  <c r="N367" i="4"/>
  <c r="A1" i="10"/>
  <c r="N419" i="4"/>
  <c r="N399" i="4"/>
  <c r="N289" i="4"/>
  <c r="N485" i="4"/>
  <c r="N469" i="4"/>
  <c r="N453" i="4"/>
  <c r="N397" i="4"/>
  <c r="N417" i="4"/>
  <c r="N396" i="4"/>
  <c r="N353" i="4"/>
  <c r="N280" i="4"/>
  <c r="N344" i="4"/>
  <c r="N271" i="4"/>
  <c r="N451" i="4"/>
  <c r="N432" i="4"/>
  <c r="N405" i="4"/>
  <c r="N484" i="4"/>
  <c r="N452" i="4"/>
  <c r="N335" i="4"/>
  <c r="N499" i="4"/>
  <c r="N507" i="4"/>
  <c r="N495" i="4"/>
  <c r="N493" i="4"/>
  <c r="N429" i="4"/>
  <c r="N411" i="4"/>
  <c r="N388" i="4"/>
  <c r="N257" i="4"/>
  <c r="N498" i="4"/>
  <c r="N505" i="4"/>
  <c r="N504" i="4"/>
  <c r="N431" i="4"/>
  <c r="N428" i="4"/>
  <c r="N387" i="4"/>
  <c r="N472" i="4"/>
  <c r="N467" i="4"/>
  <c r="N449" i="4"/>
  <c r="N492" i="4"/>
  <c r="N461" i="4"/>
  <c r="N475" i="4"/>
  <c r="N460" i="4"/>
  <c r="N409" i="4"/>
  <c r="N385" i="4"/>
  <c r="N321" i="4"/>
  <c r="N248" i="4"/>
  <c r="N487" i="4"/>
  <c r="N481" i="4"/>
  <c r="N464" i="4"/>
  <c r="N463" i="4"/>
  <c r="N502" i="4"/>
  <c r="N408" i="4"/>
  <c r="N483" i="4"/>
  <c r="N437" i="4"/>
  <c r="N496" i="4"/>
  <c r="N476" i="4"/>
  <c r="N501" i="4"/>
  <c r="N473" i="4"/>
  <c r="N443" i="4"/>
  <c r="N312" i="4"/>
  <c r="N239" i="4"/>
  <c r="N225" i="4"/>
  <c r="N216" i="4"/>
  <c r="N207" i="4"/>
  <c r="N193" i="4"/>
  <c r="N184" i="4"/>
  <c r="N175" i="4"/>
  <c r="N161" i="4"/>
  <c r="N152" i="4"/>
  <c r="N143" i="4"/>
  <c r="N129" i="4"/>
  <c r="N120" i="4"/>
  <c r="N111" i="4"/>
  <c r="N101" i="4"/>
  <c r="N60" i="4"/>
  <c r="N53" i="4"/>
  <c r="N40" i="4"/>
  <c r="N16" i="4"/>
  <c r="H500" i="4"/>
  <c r="H491" i="4"/>
  <c r="H482" i="4"/>
  <c r="N490" i="4"/>
  <c r="N458" i="4"/>
  <c r="N426" i="4"/>
  <c r="N394" i="4"/>
  <c r="N362" i="4"/>
  <c r="N330" i="4"/>
  <c r="N298" i="4"/>
  <c r="N266" i="4"/>
  <c r="N234" i="4"/>
  <c r="N202" i="4"/>
  <c r="N170" i="4"/>
  <c r="N138" i="4"/>
  <c r="N106" i="4"/>
  <c r="N96" i="4"/>
  <c r="N81" i="4"/>
  <c r="N65" i="4"/>
  <c r="N32" i="4"/>
  <c r="N24" i="4"/>
  <c r="H469" i="4"/>
  <c r="N412" i="4"/>
  <c r="N325" i="4"/>
  <c r="N316" i="4"/>
  <c r="N307" i="4"/>
  <c r="N293" i="4"/>
  <c r="N284" i="4"/>
  <c r="N275" i="4"/>
  <c r="N261" i="4"/>
  <c r="N252" i="4"/>
  <c r="N243" i="4"/>
  <c r="N229" i="4"/>
  <c r="N220" i="4"/>
  <c r="N211" i="4"/>
  <c r="N197" i="4"/>
  <c r="N188" i="4"/>
  <c r="N179" i="4"/>
  <c r="N165" i="4"/>
  <c r="N156" i="4"/>
  <c r="N147" i="4"/>
  <c r="N133" i="4"/>
  <c r="N124" i="4"/>
  <c r="N115" i="4"/>
  <c r="N91" i="4"/>
  <c r="N86" i="4"/>
  <c r="N76" i="4"/>
  <c r="N71" i="4"/>
  <c r="N47" i="4"/>
  <c r="N5" i="4"/>
  <c r="H479" i="4"/>
  <c r="H455" i="4"/>
  <c r="N444" i="4"/>
  <c r="N435" i="4"/>
  <c r="N403" i="4"/>
  <c r="N339" i="4"/>
  <c r="N494" i="4"/>
  <c r="N462" i="4"/>
  <c r="N430" i="4"/>
  <c r="N398" i="4"/>
  <c r="N366" i="4"/>
  <c r="N334" i="4"/>
  <c r="N302" i="4"/>
  <c r="N270" i="4"/>
  <c r="N238" i="4"/>
  <c r="N206" i="4"/>
  <c r="N174" i="4"/>
  <c r="N142" i="4"/>
  <c r="N110" i="4"/>
  <c r="N105" i="4"/>
  <c r="H499" i="4"/>
  <c r="H468" i="4"/>
  <c r="N421" i="4"/>
  <c r="N389" i="4"/>
  <c r="N380" i="4"/>
  <c r="N371" i="4"/>
  <c r="N357" i="4"/>
  <c r="N348" i="4"/>
  <c r="N503" i="4"/>
  <c r="N489" i="4"/>
  <c r="N480" i="4"/>
  <c r="N471" i="4"/>
  <c r="N457" i="4"/>
  <c r="N448" i="4"/>
  <c r="N439" i="4"/>
  <c r="N425" i="4"/>
  <c r="N416" i="4"/>
  <c r="N407" i="4"/>
  <c r="N393" i="4"/>
  <c r="N384" i="4"/>
  <c r="N375" i="4"/>
  <c r="N361" i="4"/>
  <c r="N352" i="4"/>
  <c r="N343" i="4"/>
  <c r="N329" i="4"/>
  <c r="N320" i="4"/>
  <c r="N311" i="4"/>
  <c r="N297" i="4"/>
  <c r="N288" i="4"/>
  <c r="N279" i="4"/>
  <c r="N265" i="4"/>
  <c r="N256" i="4"/>
  <c r="N247" i="4"/>
  <c r="N233" i="4"/>
  <c r="N224" i="4"/>
  <c r="N215" i="4"/>
  <c r="N201" i="4"/>
  <c r="N192" i="4"/>
  <c r="N183" i="4"/>
  <c r="N169" i="4"/>
  <c r="N160" i="4"/>
  <c r="N151" i="4"/>
  <c r="N137" i="4"/>
  <c r="N128" i="4"/>
  <c r="N119" i="4"/>
  <c r="N100" i="4"/>
  <c r="N85" i="4"/>
  <c r="N59" i="4"/>
  <c r="N52" i="4"/>
  <c r="N45" i="4"/>
  <c r="N39" i="4"/>
  <c r="N13" i="4"/>
  <c r="H490" i="4"/>
  <c r="H437" i="4"/>
  <c r="N466" i="4"/>
  <c r="N434" i="4"/>
  <c r="N402" i="4"/>
  <c r="N370" i="4"/>
  <c r="N338" i="4"/>
  <c r="N306" i="4"/>
  <c r="N274" i="4"/>
  <c r="N242" i="4"/>
  <c r="N210" i="4"/>
  <c r="N178" i="4"/>
  <c r="N146" i="4"/>
  <c r="N114" i="4"/>
  <c r="N95" i="4"/>
  <c r="N90" i="4"/>
  <c r="N80" i="4"/>
  <c r="N64" i="4"/>
  <c r="N31" i="4"/>
  <c r="N23" i="4"/>
  <c r="N4" i="4"/>
  <c r="H478" i="4"/>
  <c r="H436" i="4"/>
  <c r="N379" i="4"/>
  <c r="N365" i="4"/>
  <c r="N356" i="4"/>
  <c r="N347" i="4"/>
  <c r="N333" i="4"/>
  <c r="N324" i="4"/>
  <c r="N315" i="4"/>
  <c r="N301" i="4"/>
  <c r="N292" i="4"/>
  <c r="N283" i="4"/>
  <c r="N269" i="4"/>
  <c r="N260" i="4"/>
  <c r="N251" i="4"/>
  <c r="N237" i="4"/>
  <c r="N228" i="4"/>
  <c r="N219" i="4"/>
  <c r="N205" i="4"/>
  <c r="N196" i="4"/>
  <c r="N187" i="4"/>
  <c r="N173" i="4"/>
  <c r="N164" i="4"/>
  <c r="N155" i="4"/>
  <c r="N141" i="4"/>
  <c r="N132" i="4"/>
  <c r="N123" i="4"/>
  <c r="N109" i="4"/>
  <c r="N75" i="4"/>
  <c r="N69" i="4"/>
  <c r="N57" i="4"/>
  <c r="N37" i="4"/>
  <c r="N29" i="4"/>
  <c r="N21" i="4"/>
  <c r="N470" i="4"/>
  <c r="N438" i="4"/>
  <c r="N406" i="4"/>
  <c r="N374" i="4"/>
  <c r="N342" i="4"/>
  <c r="N310" i="4"/>
  <c r="N278" i="4"/>
  <c r="N246" i="4"/>
  <c r="N214" i="4"/>
  <c r="N182" i="4"/>
  <c r="N150" i="4"/>
  <c r="N118" i="4"/>
  <c r="N104" i="4"/>
  <c r="N89" i="4"/>
  <c r="N44" i="4"/>
  <c r="N12" i="4"/>
  <c r="H496" i="4"/>
  <c r="H433" i="4"/>
  <c r="N488" i="4"/>
  <c r="N465" i="4"/>
  <c r="N433" i="4"/>
  <c r="N369" i="4"/>
  <c r="N360" i="4"/>
  <c r="N337" i="4"/>
  <c r="N328" i="4"/>
  <c r="N319" i="4"/>
  <c r="N305" i="4"/>
  <c r="N296" i="4"/>
  <c r="N287" i="4"/>
  <c r="N273" i="4"/>
  <c r="N264" i="4"/>
  <c r="N255" i="4"/>
  <c r="N241" i="4"/>
  <c r="N232" i="4"/>
  <c r="N223" i="4"/>
  <c r="N209" i="4"/>
  <c r="N200" i="4"/>
  <c r="N191" i="4"/>
  <c r="N177" i="4"/>
  <c r="N168" i="4"/>
  <c r="N159" i="4"/>
  <c r="N145" i="4"/>
  <c r="N136" i="4"/>
  <c r="N127" i="4"/>
  <c r="N113" i="4"/>
  <c r="N99" i="4"/>
  <c r="N94" i="4"/>
  <c r="N84" i="4"/>
  <c r="N51" i="4"/>
  <c r="H464" i="4"/>
  <c r="N497" i="4"/>
  <c r="N479" i="4"/>
  <c r="N456" i="4"/>
  <c r="N447" i="4"/>
  <c r="N424" i="4"/>
  <c r="N415" i="4"/>
  <c r="N401" i="4"/>
  <c r="N392" i="4"/>
  <c r="N383" i="4"/>
  <c r="N351" i="4"/>
  <c r="N506" i="4"/>
  <c r="N474" i="4"/>
  <c r="N442" i="4"/>
  <c r="N410" i="4"/>
  <c r="N378" i="4"/>
  <c r="N346" i="4"/>
  <c r="N314" i="4"/>
  <c r="N282" i="4"/>
  <c r="N250" i="4"/>
  <c r="N218" i="4"/>
  <c r="N186" i="4"/>
  <c r="N154" i="4"/>
  <c r="N122" i="4"/>
  <c r="N79" i="4"/>
  <c r="N63" i="4"/>
  <c r="N36" i="4"/>
  <c r="N28" i="4"/>
  <c r="N20" i="4"/>
  <c r="H504" i="4"/>
  <c r="H431" i="4"/>
  <c r="N364" i="4"/>
  <c r="N355" i="4"/>
  <c r="N341" i="4"/>
  <c r="N332" i="4"/>
  <c r="N323" i="4"/>
  <c r="N309" i="4"/>
  <c r="N300" i="4"/>
  <c r="N291" i="4"/>
  <c r="N277" i="4"/>
  <c r="N268" i="4"/>
  <c r="N259" i="4"/>
  <c r="N245" i="4"/>
  <c r="N236" i="4"/>
  <c r="N227" i="4"/>
  <c r="N213" i="4"/>
  <c r="N204" i="4"/>
  <c r="N195" i="4"/>
  <c r="N181" i="4"/>
  <c r="N172" i="4"/>
  <c r="N163" i="4"/>
  <c r="N149" i="4"/>
  <c r="N140" i="4"/>
  <c r="N131" i="4"/>
  <c r="N117" i="4"/>
  <c r="N108" i="4"/>
  <c r="N93" i="4"/>
  <c r="N73" i="4"/>
  <c r="N68" i="4"/>
  <c r="N56" i="4"/>
  <c r="N49" i="4"/>
  <c r="H495" i="4"/>
  <c r="H486" i="4"/>
  <c r="H461" i="4"/>
  <c r="H447" i="4"/>
  <c r="N373" i="4"/>
  <c r="N478" i="4"/>
  <c r="N446" i="4"/>
  <c r="N414" i="4"/>
  <c r="N382" i="4"/>
  <c r="N350" i="4"/>
  <c r="N318" i="4"/>
  <c r="N286" i="4"/>
  <c r="N254" i="4"/>
  <c r="N222" i="4"/>
  <c r="N190" i="4"/>
  <c r="N158" i="4"/>
  <c r="N126" i="4"/>
  <c r="N103" i="4"/>
  <c r="N98" i="4"/>
  <c r="N88" i="4"/>
  <c r="N43" i="4"/>
  <c r="N9" i="4"/>
  <c r="N359" i="4"/>
  <c r="N345" i="4"/>
  <c r="N336" i="4"/>
  <c r="N327" i="4"/>
  <c r="N313" i="4"/>
  <c r="N304" i="4"/>
  <c r="N295" i="4"/>
  <c r="N281" i="4"/>
  <c r="N272" i="4"/>
  <c r="N263" i="4"/>
  <c r="N249" i="4"/>
  <c r="N240" i="4"/>
  <c r="N231" i="4"/>
  <c r="N217" i="4"/>
  <c r="N208" i="4"/>
  <c r="N199" i="4"/>
  <c r="N185" i="4"/>
  <c r="N176" i="4"/>
  <c r="N167" i="4"/>
  <c r="N153" i="4"/>
  <c r="N144" i="4"/>
  <c r="N135" i="4"/>
  <c r="N121" i="4"/>
  <c r="N112" i="4"/>
  <c r="N83" i="4"/>
  <c r="N78" i="4"/>
  <c r="N61" i="4"/>
  <c r="H503" i="4"/>
  <c r="H460" i="4"/>
  <c r="H446" i="4"/>
  <c r="N400" i="4"/>
  <c r="N391" i="4"/>
  <c r="N377" i="4"/>
  <c r="N368" i="4"/>
  <c r="N482" i="4"/>
  <c r="N450" i="4"/>
  <c r="N418" i="4"/>
  <c r="N386" i="4"/>
  <c r="N354" i="4"/>
  <c r="N322" i="4"/>
  <c r="N290" i="4"/>
  <c r="N258" i="4"/>
  <c r="N226" i="4"/>
  <c r="N194" i="4"/>
  <c r="N162" i="4"/>
  <c r="N130" i="4"/>
  <c r="N97" i="4"/>
  <c r="N41" i="4"/>
  <c r="N35" i="4"/>
  <c r="N27" i="4"/>
  <c r="N17" i="4"/>
  <c r="H483" i="4"/>
  <c r="N500" i="4"/>
  <c r="N491" i="4"/>
  <c r="N477" i="4"/>
  <c r="N468" i="4"/>
  <c r="N459" i="4"/>
  <c r="N445" i="4"/>
  <c r="N436" i="4"/>
  <c r="N427" i="4"/>
  <c r="N413" i="4"/>
  <c r="N404" i="4"/>
  <c r="N395" i="4"/>
  <c r="N381" i="4"/>
  <c r="N372" i="4"/>
  <c r="N363" i="4"/>
  <c r="N349" i="4"/>
  <c r="N340" i="4"/>
  <c r="N331" i="4"/>
  <c r="N317" i="4"/>
  <c r="N308" i="4"/>
  <c r="N299" i="4"/>
  <c r="N285" i="4"/>
  <c r="N276" i="4"/>
  <c r="N267" i="4"/>
  <c r="N253" i="4"/>
  <c r="N244" i="4"/>
  <c r="N235" i="4"/>
  <c r="N221" i="4"/>
  <c r="N212" i="4"/>
  <c r="N203" i="4"/>
  <c r="N189" i="4"/>
  <c r="N180" i="4"/>
  <c r="N171" i="4"/>
  <c r="N157" i="4"/>
  <c r="N148" i="4"/>
  <c r="N139" i="4"/>
  <c r="N125" i="4"/>
  <c r="N116" i="4"/>
  <c r="N107" i="4"/>
  <c r="N102" i="4"/>
  <c r="N92" i="4"/>
  <c r="N77" i="4"/>
  <c r="N72" i="4"/>
  <c r="N67" i="4"/>
  <c r="N55" i="4"/>
  <c r="N48" i="4"/>
  <c r="N33" i="4"/>
  <c r="N25" i="4"/>
  <c r="N8" i="4"/>
  <c r="H470" i="4"/>
  <c r="H418" i="4"/>
  <c r="N486" i="4"/>
  <c r="N454" i="4"/>
  <c r="N422" i="4"/>
  <c r="N390" i="4"/>
  <c r="N358" i="4"/>
  <c r="N326" i="4"/>
  <c r="N294" i="4"/>
  <c r="N262" i="4"/>
  <c r="N230" i="4"/>
  <c r="N198" i="4"/>
  <c r="N166" i="4"/>
  <c r="N134" i="4"/>
  <c r="N87" i="4"/>
  <c r="N82" i="4"/>
  <c r="H488" i="4"/>
  <c r="H466" i="4"/>
  <c r="H457" i="4"/>
  <c r="H443" i="4"/>
  <c r="H409" i="4"/>
  <c r="H394" i="4"/>
  <c r="H384" i="4"/>
  <c r="H379" i="4"/>
  <c r="H374" i="4"/>
  <c r="H369" i="4"/>
  <c r="H353" i="4"/>
  <c r="H324" i="4"/>
  <c r="H288" i="4"/>
  <c r="H225" i="4"/>
  <c r="H475" i="4"/>
  <c r="H492" i="4"/>
  <c r="H452" i="4"/>
  <c r="H438" i="4"/>
  <c r="H428" i="4"/>
  <c r="H423" i="4"/>
  <c r="H389" i="4"/>
  <c r="H363" i="4"/>
  <c r="H336" i="4"/>
  <c r="H318" i="4"/>
  <c r="H310" i="4"/>
  <c r="H302" i="4"/>
  <c r="H250" i="4"/>
  <c r="H238" i="4"/>
  <c r="H408" i="4"/>
  <c r="H403" i="4"/>
  <c r="H330" i="4"/>
  <c r="H268" i="4"/>
  <c r="H259" i="4"/>
  <c r="H224" i="4"/>
  <c r="H207" i="4"/>
  <c r="H190" i="4"/>
  <c r="H456" i="4"/>
  <c r="H413" i="4"/>
  <c r="H398" i="4"/>
  <c r="H388" i="4"/>
  <c r="H383" i="4"/>
  <c r="H352" i="4"/>
  <c r="H347" i="4"/>
  <c r="H329" i="4"/>
  <c r="H323" i="4"/>
  <c r="H316" i="4"/>
  <c r="H249" i="4"/>
  <c r="H221" i="4"/>
  <c r="H487" i="4"/>
  <c r="H474" i="4"/>
  <c r="H465" i="4"/>
  <c r="H451" i="4"/>
  <c r="H442" i="4"/>
  <c r="H432" i="4"/>
  <c r="H427" i="4"/>
  <c r="H393" i="4"/>
  <c r="H378" i="4"/>
  <c r="H373" i="4"/>
  <c r="H362" i="4"/>
  <c r="H357" i="4"/>
  <c r="H237" i="4"/>
  <c r="H169" i="4"/>
  <c r="H422" i="4"/>
  <c r="H412" i="4"/>
  <c r="H407" i="4"/>
  <c r="H367" i="4"/>
  <c r="H346" i="4"/>
  <c r="H335" i="4"/>
  <c r="H315" i="4"/>
  <c r="H301" i="4"/>
  <c r="H293" i="4"/>
  <c r="H285" i="4"/>
  <c r="H267" i="4"/>
  <c r="H220" i="4"/>
  <c r="H203" i="4"/>
  <c r="H186" i="4"/>
  <c r="H417" i="4"/>
  <c r="H402" i="4"/>
  <c r="H392" i="4"/>
  <c r="H387" i="4"/>
  <c r="H372" i="4"/>
  <c r="H340" i="4"/>
  <c r="H307" i="4"/>
  <c r="H300" i="4"/>
  <c r="H276" i="4"/>
  <c r="H397" i="4"/>
  <c r="H382" i="4"/>
  <c r="H356" i="4"/>
  <c r="H322" i="4"/>
  <c r="H299" i="4"/>
  <c r="H284" i="4"/>
  <c r="H266" i="4"/>
  <c r="H473" i="4"/>
  <c r="H459" i="4"/>
  <c r="H450" i="4"/>
  <c r="H441" i="4"/>
  <c r="H426" i="4"/>
  <c r="H416" i="4"/>
  <c r="H411" i="4"/>
  <c r="H377" i="4"/>
  <c r="H366" i="4"/>
  <c r="H361" i="4"/>
  <c r="H345" i="4"/>
  <c r="H255" i="4"/>
  <c r="H233" i="4"/>
  <c r="H421" i="4"/>
  <c r="H406" i="4"/>
  <c r="H396" i="4"/>
  <c r="H391" i="4"/>
  <c r="H371" i="4"/>
  <c r="H350" i="4"/>
  <c r="H333" i="4"/>
  <c r="H327" i="4"/>
  <c r="H314" i="4"/>
  <c r="H306" i="4"/>
  <c r="H298" i="4"/>
  <c r="H283" i="4"/>
  <c r="N19" i="4"/>
  <c r="N15" i="4"/>
  <c r="N11" i="4"/>
  <c r="N7" i="4"/>
  <c r="H506" i="4"/>
  <c r="H502" i="4"/>
  <c r="H498" i="4"/>
  <c r="H494" i="4"/>
  <c r="H477" i="4"/>
  <c r="H463" i="4"/>
  <c r="H454" i="4"/>
  <c r="H445" i="4"/>
  <c r="H440" i="4"/>
  <c r="H435" i="4"/>
  <c r="H401" i="4"/>
  <c r="H386" i="4"/>
  <c r="H355" i="4"/>
  <c r="H339" i="4"/>
  <c r="H320" i="4"/>
  <c r="H290" i="4"/>
  <c r="H282" i="4"/>
  <c r="H273" i="4"/>
  <c r="H243" i="4"/>
  <c r="H157" i="4"/>
  <c r="H481" i="4"/>
  <c r="H472" i="4"/>
  <c r="H430" i="4"/>
  <c r="H420" i="4"/>
  <c r="H415" i="4"/>
  <c r="H381" i="4"/>
  <c r="H360" i="4"/>
  <c r="H344" i="4"/>
  <c r="H332" i="4"/>
  <c r="H313" i="4"/>
  <c r="H254" i="4"/>
  <c r="H156" i="4"/>
  <c r="H485" i="4"/>
  <c r="H467" i="4"/>
  <c r="H458" i="4"/>
  <c r="H449" i="4"/>
  <c r="H425" i="4"/>
  <c r="H410" i="4"/>
  <c r="H400" i="4"/>
  <c r="H395" i="4"/>
  <c r="H370" i="4"/>
  <c r="H365" i="4"/>
  <c r="H349" i="4"/>
  <c r="H338" i="4"/>
  <c r="H281" i="4"/>
  <c r="H272" i="4"/>
  <c r="H242" i="4"/>
  <c r="H212" i="4"/>
  <c r="H195" i="4"/>
  <c r="H178" i="4"/>
  <c r="H489" i="4"/>
  <c r="H476" i="4"/>
  <c r="H444" i="4"/>
  <c r="H439" i="4"/>
  <c r="H405" i="4"/>
  <c r="H390" i="4"/>
  <c r="H380" i="4"/>
  <c r="H354" i="4"/>
  <c r="H319" i="4"/>
  <c r="H297" i="4"/>
  <c r="H289" i="4"/>
  <c r="N74" i="4"/>
  <c r="N70" i="4"/>
  <c r="N66" i="4"/>
  <c r="N62" i="4"/>
  <c r="N58" i="4"/>
  <c r="N54" i="4"/>
  <c r="N50" i="4"/>
  <c r="N46" i="4"/>
  <c r="N42" i="4"/>
  <c r="N38" i="4"/>
  <c r="N34" i="4"/>
  <c r="N30" i="4"/>
  <c r="N26" i="4"/>
  <c r="N22" i="4"/>
  <c r="N18" i="4"/>
  <c r="N14" i="4"/>
  <c r="N10" i="4"/>
  <c r="N6" i="4"/>
  <c r="H505" i="4"/>
  <c r="H501" i="4"/>
  <c r="H497" i="4"/>
  <c r="H493" i="4"/>
  <c r="H480" i="4"/>
  <c r="H471" i="4"/>
  <c r="H462" i="4"/>
  <c r="H453" i="4"/>
  <c r="H434" i="4"/>
  <c r="H424" i="4"/>
  <c r="H419" i="4"/>
  <c r="H385" i="4"/>
  <c r="H251" i="4"/>
  <c r="H484" i="4"/>
  <c r="H448" i="4"/>
  <c r="H429" i="4"/>
  <c r="H414" i="4"/>
  <c r="H404" i="4"/>
  <c r="H399" i="4"/>
  <c r="H364" i="4"/>
  <c r="H348" i="4"/>
  <c r="H337" i="4"/>
  <c r="H331" i="4"/>
  <c r="H271" i="4"/>
  <c r="H260" i="4"/>
  <c r="H208" i="4"/>
  <c r="H191" i="4"/>
  <c r="H174" i="4"/>
  <c r="H303" i="4"/>
  <c r="H286" i="4"/>
  <c r="H269" i="4"/>
  <c r="H256" i="4"/>
  <c r="H239" i="4"/>
  <c r="H222" i="4"/>
  <c r="H205" i="4"/>
  <c r="H192" i="4"/>
  <c r="H175" i="4"/>
  <c r="H158" i="4"/>
  <c r="H141" i="4"/>
  <c r="H128" i="4"/>
  <c r="H111" i="4"/>
  <c r="H94" i="4"/>
  <c r="H77" i="4"/>
  <c r="H64" i="4"/>
  <c r="H47" i="4"/>
  <c r="H30" i="4"/>
  <c r="H13" i="4"/>
  <c r="B503" i="4"/>
  <c r="B486" i="4"/>
  <c r="B469" i="4"/>
  <c r="B452" i="4"/>
  <c r="B439" i="4"/>
  <c r="B402" i="4"/>
  <c r="B397" i="4"/>
  <c r="B392" i="4"/>
  <c r="B386" i="4"/>
  <c r="B381" i="4"/>
  <c r="B364" i="4"/>
  <c r="B336" i="4"/>
  <c r="B326" i="4"/>
  <c r="B294" i="4"/>
  <c r="H226" i="4"/>
  <c r="H209" i="4"/>
  <c r="H196" i="4"/>
  <c r="H179" i="4"/>
  <c r="H162" i="4"/>
  <c r="H145" i="4"/>
  <c r="H132" i="4"/>
  <c r="H115" i="4"/>
  <c r="H98" i="4"/>
  <c r="H81" i="4"/>
  <c r="H68" i="4"/>
  <c r="H51" i="4"/>
  <c r="H34" i="4"/>
  <c r="H17" i="4"/>
  <c r="H4" i="4"/>
  <c r="B490" i="4"/>
  <c r="B473" i="4"/>
  <c r="B456" i="4"/>
  <c r="B443" i="4"/>
  <c r="B430" i="4"/>
  <c r="B421" i="4"/>
  <c r="B412" i="4"/>
  <c r="B407" i="4"/>
  <c r="B369" i="4"/>
  <c r="B357" i="4"/>
  <c r="B350" i="4"/>
  <c r="B315" i="4"/>
  <c r="B266" i="4"/>
  <c r="B251" i="4"/>
  <c r="B234" i="4"/>
  <c r="H375" i="4"/>
  <c r="H358" i="4"/>
  <c r="H341" i="4"/>
  <c r="H328" i="4"/>
  <c r="H311" i="4"/>
  <c r="H294" i="4"/>
  <c r="H277" i="4"/>
  <c r="H264" i="4"/>
  <c r="H247" i="4"/>
  <c r="H230" i="4"/>
  <c r="H213" i="4"/>
  <c r="H200" i="4"/>
  <c r="H183" i="4"/>
  <c r="H166" i="4"/>
  <c r="H149" i="4"/>
  <c r="H136" i="4"/>
  <c r="H119" i="4"/>
  <c r="H102" i="4"/>
  <c r="H85" i="4"/>
  <c r="H72" i="4"/>
  <c r="H55" i="4"/>
  <c r="H38" i="4"/>
  <c r="H21" i="4"/>
  <c r="H8" i="4"/>
  <c r="B494" i="4"/>
  <c r="B477" i="4"/>
  <c r="B460" i="4"/>
  <c r="B447" i="4"/>
  <c r="B374" i="4"/>
  <c r="B304" i="4"/>
  <c r="H234" i="4"/>
  <c r="H217" i="4"/>
  <c r="H204" i="4"/>
  <c r="H187" i="4"/>
  <c r="H170" i="4"/>
  <c r="H153" i="4"/>
  <c r="H140" i="4"/>
  <c r="H123" i="4"/>
  <c r="H106" i="4"/>
  <c r="H89" i="4"/>
  <c r="H76" i="4"/>
  <c r="H59" i="4"/>
  <c r="H42" i="4"/>
  <c r="H25" i="4"/>
  <c r="H12" i="4"/>
  <c r="B498" i="4"/>
  <c r="B481" i="4"/>
  <c r="B464" i="4"/>
  <c r="B451" i="4"/>
  <c r="B434" i="4"/>
  <c r="B425" i="4"/>
  <c r="B416" i="4"/>
  <c r="B362" i="4"/>
  <c r="B335" i="4"/>
  <c r="B325" i="4"/>
  <c r="B250" i="4"/>
  <c r="H144" i="4"/>
  <c r="H127" i="4"/>
  <c r="H110" i="4"/>
  <c r="H93" i="4"/>
  <c r="H80" i="4"/>
  <c r="H63" i="4"/>
  <c r="H46" i="4"/>
  <c r="H29" i="4"/>
  <c r="H16" i="4"/>
  <c r="B502" i="4"/>
  <c r="B485" i="4"/>
  <c r="B468" i="4"/>
  <c r="B455" i="4"/>
  <c r="B438" i="4"/>
  <c r="B411" i="4"/>
  <c r="B406" i="4"/>
  <c r="B401" i="4"/>
  <c r="B396" i="4"/>
  <c r="B390" i="4"/>
  <c r="B385" i="4"/>
  <c r="B380" i="4"/>
  <c r="B314" i="4"/>
  <c r="B292" i="4"/>
  <c r="H161" i="4"/>
  <c r="H148" i="4"/>
  <c r="H131" i="4"/>
  <c r="H114" i="4"/>
  <c r="H97" i="4"/>
  <c r="H84" i="4"/>
  <c r="H67" i="4"/>
  <c r="H50" i="4"/>
  <c r="H33" i="4"/>
  <c r="H20" i="4"/>
  <c r="B506" i="4"/>
  <c r="B489" i="4"/>
  <c r="B472" i="4"/>
  <c r="B459" i="4"/>
  <c r="B442" i="4"/>
  <c r="B429" i="4"/>
  <c r="B420" i="4"/>
  <c r="B368" i="4"/>
  <c r="B349" i="4"/>
  <c r="B342" i="4"/>
  <c r="B332" i="4"/>
  <c r="B324" i="4"/>
  <c r="B228" i="4"/>
  <c r="H280" i="4"/>
  <c r="H263" i="4"/>
  <c r="H246" i="4"/>
  <c r="H229" i="4"/>
  <c r="H216" i="4"/>
  <c r="H199" i="4"/>
  <c r="H182" i="4"/>
  <c r="H165" i="4"/>
  <c r="H152" i="4"/>
  <c r="H135" i="4"/>
  <c r="H118" i="4"/>
  <c r="H101" i="4"/>
  <c r="H88" i="4"/>
  <c r="H71" i="4"/>
  <c r="H54" i="4"/>
  <c r="H37" i="4"/>
  <c r="H24" i="4"/>
  <c r="H7" i="4"/>
  <c r="B493" i="4"/>
  <c r="B476" i="4"/>
  <c r="B463" i="4"/>
  <c r="B446" i="4"/>
  <c r="B415" i="4"/>
  <c r="B373" i="4"/>
  <c r="B300" i="4"/>
  <c r="B289" i="4"/>
  <c r="B276" i="4"/>
  <c r="B224" i="4"/>
  <c r="H139" i="4"/>
  <c r="H122" i="4"/>
  <c r="H105" i="4"/>
  <c r="H92" i="4"/>
  <c r="H75" i="4"/>
  <c r="H58" i="4"/>
  <c r="H41" i="4"/>
  <c r="H28" i="4"/>
  <c r="H11" i="4"/>
  <c r="B497" i="4"/>
  <c r="B480" i="4"/>
  <c r="B467" i="4"/>
  <c r="B450" i="4"/>
  <c r="B433" i="4"/>
  <c r="B424" i="4"/>
  <c r="B410" i="4"/>
  <c r="B378" i="4"/>
  <c r="B361" i="4"/>
  <c r="B354" i="4"/>
  <c r="B321" i="4"/>
  <c r="H173" i="4"/>
  <c r="H160" i="4"/>
  <c r="H143" i="4"/>
  <c r="H126" i="4"/>
  <c r="H109" i="4"/>
  <c r="H96" i="4"/>
  <c r="H79" i="4"/>
  <c r="H62" i="4"/>
  <c r="H45" i="4"/>
  <c r="H32" i="4"/>
  <c r="H15" i="4"/>
  <c r="B501" i="4"/>
  <c r="B484" i="4"/>
  <c r="B471" i="4"/>
  <c r="B454" i="4"/>
  <c r="B437" i="4"/>
  <c r="B419" i="4"/>
  <c r="B405" i="4"/>
  <c r="B400" i="4"/>
  <c r="B394" i="4"/>
  <c r="B389" i="4"/>
  <c r="B384" i="4"/>
  <c r="B366" i="4"/>
  <c r="B341" i="4"/>
  <c r="B331" i="4"/>
  <c r="B310" i="4"/>
  <c r="B288" i="4"/>
  <c r="B273" i="4"/>
  <c r="B260" i="4"/>
  <c r="H305" i="4"/>
  <c r="H292" i="4"/>
  <c r="H275" i="4"/>
  <c r="H258" i="4"/>
  <c r="H241" i="4"/>
  <c r="H228" i="4"/>
  <c r="H211" i="4"/>
  <c r="H194" i="4"/>
  <c r="H177" i="4"/>
  <c r="H164" i="4"/>
  <c r="H147" i="4"/>
  <c r="H130" i="4"/>
  <c r="H113" i="4"/>
  <c r="H100" i="4"/>
  <c r="H83" i="4"/>
  <c r="H66" i="4"/>
  <c r="H49" i="4"/>
  <c r="H36" i="4"/>
  <c r="H19" i="4"/>
  <c r="B505" i="4"/>
  <c r="B488" i="4"/>
  <c r="B475" i="4"/>
  <c r="B458" i="4"/>
  <c r="B441" i="4"/>
  <c r="B428" i="4"/>
  <c r="B414" i="4"/>
  <c r="B299" i="4"/>
  <c r="H343" i="4"/>
  <c r="H326" i="4"/>
  <c r="H309" i="4"/>
  <c r="H296" i="4"/>
  <c r="H279" i="4"/>
  <c r="H262" i="4"/>
  <c r="H245" i="4"/>
  <c r="H232" i="4"/>
  <c r="H215" i="4"/>
  <c r="H198" i="4"/>
  <c r="H181" i="4"/>
  <c r="H168" i="4"/>
  <c r="H151" i="4"/>
  <c r="H134" i="4"/>
  <c r="H117" i="4"/>
  <c r="H104" i="4"/>
  <c r="H87" i="4"/>
  <c r="H70" i="4"/>
  <c r="H53" i="4"/>
  <c r="H40" i="4"/>
  <c r="H23" i="4"/>
  <c r="H6" i="4"/>
  <c r="B492" i="4"/>
  <c r="B479" i="4"/>
  <c r="B462" i="4"/>
  <c r="B445" i="4"/>
  <c r="B423" i="4"/>
  <c r="B372" i="4"/>
  <c r="B320" i="4"/>
  <c r="B272" i="4"/>
  <c r="B257" i="4"/>
  <c r="B244" i="4"/>
  <c r="B218" i="4"/>
  <c r="H236" i="4"/>
  <c r="H219" i="4"/>
  <c r="H202" i="4"/>
  <c r="H185" i="4"/>
  <c r="H172" i="4"/>
  <c r="H155" i="4"/>
  <c r="H138" i="4"/>
  <c r="H121" i="4"/>
  <c r="H108" i="4"/>
  <c r="H91" i="4"/>
  <c r="H74" i="4"/>
  <c r="H57" i="4"/>
  <c r="H44" i="4"/>
  <c r="H27" i="4"/>
  <c r="H10" i="4"/>
  <c r="B496" i="4"/>
  <c r="B483" i="4"/>
  <c r="B466" i="4"/>
  <c r="B449" i="4"/>
  <c r="B432" i="4"/>
  <c r="B418" i="4"/>
  <c r="B409" i="4"/>
  <c r="B377" i="4"/>
  <c r="B353" i="4"/>
  <c r="B346" i="4"/>
  <c r="B340" i="4"/>
  <c r="B330" i="4"/>
  <c r="B309" i="4"/>
  <c r="B284" i="4"/>
  <c r="H368" i="4"/>
  <c r="H351" i="4"/>
  <c r="H334" i="4"/>
  <c r="H317" i="4"/>
  <c r="H304" i="4"/>
  <c r="H287" i="4"/>
  <c r="H270" i="4"/>
  <c r="H253" i="4"/>
  <c r="H240" i="4"/>
  <c r="H223" i="4"/>
  <c r="H206" i="4"/>
  <c r="H189" i="4"/>
  <c r="H176" i="4"/>
  <c r="H159" i="4"/>
  <c r="H142" i="4"/>
  <c r="H125" i="4"/>
  <c r="H112" i="4"/>
  <c r="H95" i="4"/>
  <c r="H78" i="4"/>
  <c r="H61" i="4"/>
  <c r="H48" i="4"/>
  <c r="H31" i="4"/>
  <c r="H14" i="4"/>
  <c r="B500" i="4"/>
  <c r="B487" i="4"/>
  <c r="B470" i="4"/>
  <c r="B453" i="4"/>
  <c r="B436" i="4"/>
  <c r="B427" i="4"/>
  <c r="B404" i="4"/>
  <c r="B398" i="4"/>
  <c r="B393" i="4"/>
  <c r="B388" i="4"/>
  <c r="B382" i="4"/>
  <c r="B365" i="4"/>
  <c r="B298" i="4"/>
  <c r="B256" i="4"/>
  <c r="B240" i="4"/>
  <c r="B208" i="4"/>
  <c r="H321" i="4"/>
  <c r="H308" i="4"/>
  <c r="H291" i="4"/>
  <c r="H274" i="4"/>
  <c r="H257" i="4"/>
  <c r="H244" i="4"/>
  <c r="H227" i="4"/>
  <c r="H210" i="4"/>
  <c r="H193" i="4"/>
  <c r="H180" i="4"/>
  <c r="H163" i="4"/>
  <c r="H146" i="4"/>
  <c r="H129" i="4"/>
  <c r="H116" i="4"/>
  <c r="H99" i="4"/>
  <c r="H82" i="4"/>
  <c r="H65" i="4"/>
  <c r="H52" i="4"/>
  <c r="H35" i="4"/>
  <c r="H18" i="4"/>
  <c r="B504" i="4"/>
  <c r="B491" i="4"/>
  <c r="B474" i="4"/>
  <c r="B457" i="4"/>
  <c r="B440" i="4"/>
  <c r="B422" i="4"/>
  <c r="B413" i="4"/>
  <c r="B370" i="4"/>
  <c r="B358" i="4"/>
  <c r="B337" i="4"/>
  <c r="B308" i="4"/>
  <c r="B283" i="4"/>
  <c r="B268" i="4"/>
  <c r="H376" i="4"/>
  <c r="H359" i="4"/>
  <c r="H342" i="4"/>
  <c r="H325" i="4"/>
  <c r="H312" i="4"/>
  <c r="H295" i="4"/>
  <c r="H278" i="4"/>
  <c r="H261" i="4"/>
  <c r="H248" i="4"/>
  <c r="H231" i="4"/>
  <c r="H214" i="4"/>
  <c r="H197" i="4"/>
  <c r="H184" i="4"/>
  <c r="H167" i="4"/>
  <c r="H150" i="4"/>
  <c r="H133" i="4"/>
  <c r="H120" i="4"/>
  <c r="H103" i="4"/>
  <c r="H86" i="4"/>
  <c r="H69" i="4"/>
  <c r="H56" i="4"/>
  <c r="H39" i="4"/>
  <c r="H22" i="4"/>
  <c r="H5" i="4"/>
  <c r="B495" i="4"/>
  <c r="B478" i="4"/>
  <c r="B461" i="4"/>
  <c r="B444" i="4"/>
  <c r="B431" i="4"/>
  <c r="B316" i="4"/>
  <c r="H265" i="4"/>
  <c r="H252" i="4"/>
  <c r="H235" i="4"/>
  <c r="H218" i="4"/>
  <c r="H201" i="4"/>
  <c r="H188" i="4"/>
  <c r="H171" i="4"/>
  <c r="H154" i="4"/>
  <c r="H137" i="4"/>
  <c r="H124" i="4"/>
  <c r="H107" i="4"/>
  <c r="H90" i="4"/>
  <c r="H73" i="4"/>
  <c r="H60" i="4"/>
  <c r="H43" i="4"/>
  <c r="H26" i="4"/>
  <c r="H9" i="4"/>
  <c r="B499" i="4"/>
  <c r="B482" i="4"/>
  <c r="B465" i="4"/>
  <c r="B448" i="4"/>
  <c r="B435" i="4"/>
  <c r="B426" i="4"/>
  <c r="B417" i="4"/>
  <c r="B408" i="4"/>
  <c r="B376" i="4"/>
  <c r="B345" i="4"/>
  <c r="B305" i="4"/>
  <c r="B282" i="4"/>
  <c r="B267" i="4"/>
  <c r="B252" i="4"/>
  <c r="B235" i="4"/>
  <c r="B192" i="4"/>
  <c r="B236" i="4"/>
  <c r="B220" i="4"/>
  <c r="B204" i="4"/>
  <c r="B188" i="4"/>
  <c r="B172" i="4"/>
  <c r="B156" i="4"/>
  <c r="B140" i="4"/>
  <c r="B124" i="4"/>
  <c r="B81" i="4"/>
  <c r="B74" i="4"/>
  <c r="B65" i="4"/>
  <c r="B56" i="4"/>
  <c r="B44" i="4"/>
  <c r="B241" i="4"/>
  <c r="B225" i="4"/>
  <c r="B209" i="4"/>
  <c r="B193" i="4"/>
  <c r="B177" i="4"/>
  <c r="B161" i="4"/>
  <c r="B145" i="4"/>
  <c r="B129" i="4"/>
  <c r="B113" i="4"/>
  <c r="B101" i="4"/>
  <c r="B95" i="4"/>
  <c r="B88" i="4"/>
  <c r="B73" i="4"/>
  <c r="B278" i="4"/>
  <c r="B262" i="4"/>
  <c r="B246" i="4"/>
  <c r="B230" i="4"/>
  <c r="B214" i="4"/>
  <c r="B198" i="4"/>
  <c r="B182" i="4"/>
  <c r="B166" i="4"/>
  <c r="B150" i="4"/>
  <c r="B134" i="4"/>
  <c r="B118" i="4"/>
  <c r="B107" i="4"/>
  <c r="B54" i="4"/>
  <c r="B42" i="4"/>
  <c r="B219" i="4"/>
  <c r="B203" i="4"/>
  <c r="B187" i="4"/>
  <c r="B171" i="4"/>
  <c r="B155" i="4"/>
  <c r="B139" i="4"/>
  <c r="B123" i="4"/>
  <c r="B94" i="4"/>
  <c r="B80" i="4"/>
  <c r="B64" i="4"/>
  <c r="B53" i="4"/>
  <c r="B176" i="4"/>
  <c r="B160" i="4"/>
  <c r="B144" i="4"/>
  <c r="B128" i="4"/>
  <c r="B112" i="4"/>
  <c r="B106" i="4"/>
  <c r="B100" i="4"/>
  <c r="B72" i="4"/>
  <c r="B40" i="4"/>
  <c r="B293" i="4"/>
  <c r="B277" i="4"/>
  <c r="B261" i="4"/>
  <c r="B245" i="4"/>
  <c r="B229" i="4"/>
  <c r="B213" i="4"/>
  <c r="B197" i="4"/>
  <c r="B181" i="4"/>
  <c r="B165" i="4"/>
  <c r="B149" i="4"/>
  <c r="B133" i="4"/>
  <c r="B117" i="4"/>
  <c r="B93" i="4"/>
  <c r="B86" i="4"/>
  <c r="B202" i="4"/>
  <c r="B186" i="4"/>
  <c r="B170" i="4"/>
  <c r="B154" i="4"/>
  <c r="B138" i="4"/>
  <c r="B122" i="4"/>
  <c r="B62" i="4"/>
  <c r="B52" i="4"/>
  <c r="B38" i="4"/>
  <c r="B319" i="4"/>
  <c r="B303" i="4"/>
  <c r="B287" i="4"/>
  <c r="B271" i="4"/>
  <c r="B255" i="4"/>
  <c r="B239" i="4"/>
  <c r="B223" i="4"/>
  <c r="B207" i="4"/>
  <c r="B191" i="4"/>
  <c r="B175" i="4"/>
  <c r="B159" i="4"/>
  <c r="B143" i="4"/>
  <c r="B127" i="4"/>
  <c r="B111" i="4"/>
  <c r="B105" i="4"/>
  <c r="B99" i="4"/>
  <c r="B85" i="4"/>
  <c r="B78" i="4"/>
  <c r="B61" i="4"/>
  <c r="B212" i="4"/>
  <c r="B196" i="4"/>
  <c r="B180" i="4"/>
  <c r="B164" i="4"/>
  <c r="B148" i="4"/>
  <c r="B132" i="4"/>
  <c r="B116" i="4"/>
  <c r="B92" i="4"/>
  <c r="B70" i="4"/>
  <c r="B50" i="4"/>
  <c r="B36" i="4"/>
  <c r="B329" i="4"/>
  <c r="B313" i="4"/>
  <c r="B297" i="4"/>
  <c r="B281" i="4"/>
  <c r="B265" i="4"/>
  <c r="B249" i="4"/>
  <c r="B233" i="4"/>
  <c r="B217" i="4"/>
  <c r="B201" i="4"/>
  <c r="B185" i="4"/>
  <c r="B169" i="4"/>
  <c r="B153" i="4"/>
  <c r="B137" i="4"/>
  <c r="B121" i="4"/>
  <c r="B110" i="4"/>
  <c r="B98" i="4"/>
  <c r="B77" i="4"/>
  <c r="B69" i="4"/>
  <c r="B360" i="4"/>
  <c r="B356" i="4"/>
  <c r="B352" i="4"/>
  <c r="B348" i="4"/>
  <c r="B344" i="4"/>
  <c r="B334" i="4"/>
  <c r="B318" i="4"/>
  <c r="B302" i="4"/>
  <c r="B286" i="4"/>
  <c r="B270" i="4"/>
  <c r="B254" i="4"/>
  <c r="B238" i="4"/>
  <c r="B222" i="4"/>
  <c r="B206" i="4"/>
  <c r="B190" i="4"/>
  <c r="B174" i="4"/>
  <c r="B158" i="4"/>
  <c r="B142" i="4"/>
  <c r="B126" i="4"/>
  <c r="B104" i="4"/>
  <c r="B84" i="4"/>
  <c r="B60" i="4"/>
  <c r="B339" i="4"/>
  <c r="B323" i="4"/>
  <c r="B307" i="4"/>
  <c r="B291" i="4"/>
  <c r="B275" i="4"/>
  <c r="B259" i="4"/>
  <c r="B243" i="4"/>
  <c r="B227" i="4"/>
  <c r="B211" i="4"/>
  <c r="B195" i="4"/>
  <c r="B179" i="4"/>
  <c r="B163" i="4"/>
  <c r="B147" i="4"/>
  <c r="B131" i="4"/>
  <c r="B115" i="4"/>
  <c r="B97" i="4"/>
  <c r="B48" i="4"/>
  <c r="B32" i="4"/>
  <c r="B328" i="4"/>
  <c r="B312" i="4"/>
  <c r="B296" i="4"/>
  <c r="B280" i="4"/>
  <c r="B264" i="4"/>
  <c r="B248" i="4"/>
  <c r="B232" i="4"/>
  <c r="B216" i="4"/>
  <c r="B200" i="4"/>
  <c r="B184" i="4"/>
  <c r="B168" i="4"/>
  <c r="B152" i="4"/>
  <c r="B136" i="4"/>
  <c r="B120" i="4"/>
  <c r="B109" i="4"/>
  <c r="B90" i="4"/>
  <c r="B76" i="4"/>
  <c r="B68" i="4"/>
  <c r="B58" i="4"/>
  <c r="B333" i="4"/>
  <c r="B317" i="4"/>
  <c r="B301" i="4"/>
  <c r="B285" i="4"/>
  <c r="B269" i="4"/>
  <c r="B253" i="4"/>
  <c r="B237" i="4"/>
  <c r="B221" i="4"/>
  <c r="B205" i="4"/>
  <c r="B189" i="4"/>
  <c r="B173" i="4"/>
  <c r="B157" i="4"/>
  <c r="B141" i="4"/>
  <c r="B125" i="4"/>
  <c r="B103" i="4"/>
  <c r="B57" i="4"/>
  <c r="B46" i="4"/>
  <c r="B28" i="4"/>
  <c r="B403" i="4"/>
  <c r="B399" i="4"/>
  <c r="B395" i="4"/>
  <c r="B391" i="4"/>
  <c r="B387" i="4"/>
  <c r="B383" i="4"/>
  <c r="B379" i="4"/>
  <c r="B375" i="4"/>
  <c r="B371" i="4"/>
  <c r="B367" i="4"/>
  <c r="B363" i="4"/>
  <c r="B359" i="4"/>
  <c r="B355" i="4"/>
  <c r="B351" i="4"/>
  <c r="B347" i="4"/>
  <c r="B343" i="4"/>
  <c r="B338" i="4"/>
  <c r="B322" i="4"/>
  <c r="B306" i="4"/>
  <c r="B290" i="4"/>
  <c r="B274" i="4"/>
  <c r="B258" i="4"/>
  <c r="B242" i="4"/>
  <c r="B226" i="4"/>
  <c r="B210" i="4"/>
  <c r="B194" i="4"/>
  <c r="B178" i="4"/>
  <c r="B162" i="4"/>
  <c r="B146" i="4"/>
  <c r="B130" i="4"/>
  <c r="B114" i="4"/>
  <c r="B96" i="4"/>
  <c r="B89" i="4"/>
  <c r="B82" i="4"/>
  <c r="B24" i="4"/>
  <c r="B327" i="4"/>
  <c r="B311" i="4"/>
  <c r="B295" i="4"/>
  <c r="B279" i="4"/>
  <c r="B263" i="4"/>
  <c r="B247" i="4"/>
  <c r="B231" i="4"/>
  <c r="B215" i="4"/>
  <c r="B199" i="4"/>
  <c r="B183" i="4"/>
  <c r="B167" i="4"/>
  <c r="B151" i="4"/>
  <c r="B135" i="4"/>
  <c r="B119" i="4"/>
  <c r="B108" i="4"/>
  <c r="B102" i="4"/>
  <c r="B66" i="4"/>
  <c r="B20" i="4"/>
  <c r="B49" i="4"/>
  <c r="B45" i="4"/>
  <c r="B41" i="4"/>
  <c r="B37" i="4"/>
  <c r="B33" i="4"/>
  <c r="B29" i="4"/>
  <c r="B25" i="4"/>
  <c r="B21" i="4"/>
  <c r="B17" i="4"/>
  <c r="B13" i="4"/>
  <c r="B9" i="4"/>
  <c r="B5" i="4"/>
  <c r="B16" i="4"/>
  <c r="B12" i="4"/>
  <c r="B8" i="4"/>
  <c r="B4" i="4"/>
  <c r="U5" i="2"/>
  <c r="B91" i="4"/>
  <c r="B87" i="4"/>
  <c r="B83" i="4"/>
  <c r="B79" i="4"/>
  <c r="B75" i="4"/>
  <c r="B71" i="4"/>
  <c r="B67" i="4"/>
  <c r="B63" i="4"/>
  <c r="B59" i="4"/>
  <c r="B55" i="4"/>
  <c r="B51" i="4"/>
  <c r="B47" i="4"/>
  <c r="B43" i="4"/>
  <c r="B39" i="4"/>
  <c r="B35" i="4"/>
  <c r="B31" i="4"/>
  <c r="B27" i="4"/>
  <c r="B23" i="4"/>
  <c r="B19" i="4"/>
  <c r="B15" i="4"/>
  <c r="B11" i="4"/>
  <c r="B7" i="4"/>
  <c r="K5" i="2"/>
  <c r="A5" i="2"/>
  <c r="B34" i="4"/>
  <c r="B30" i="4"/>
  <c r="B26" i="4"/>
  <c r="B22" i="4"/>
  <c r="B18" i="4"/>
  <c r="B14" i="4"/>
  <c r="B10" i="4"/>
  <c r="B6" i="4"/>
  <c r="G3" i="1"/>
  <c r="A3" i="1"/>
  <c r="D605" i="10"/>
  <c r="N605" i="10"/>
  <c r="D607" i="10"/>
  <c r="D606" i="10"/>
  <c r="O605" i="10"/>
  <c r="E607" i="10"/>
  <c r="C606" i="10"/>
  <c r="H607" i="10"/>
  <c r="F607" i="10"/>
  <c r="E606" i="10"/>
  <c r="G607" i="10"/>
  <c r="I605" i="10"/>
  <c r="F606" i="10"/>
  <c r="I607" i="10"/>
  <c r="H605" i="10"/>
  <c r="I606" i="10"/>
  <c r="J607" i="10"/>
  <c r="G605" i="10"/>
  <c r="H606" i="10"/>
  <c r="K607" i="10"/>
  <c r="M605" i="10"/>
  <c r="C605" i="10"/>
  <c r="G606" i="10"/>
  <c r="L607" i="10"/>
  <c r="J606" i="10"/>
  <c r="M607" i="10"/>
  <c r="E605" i="10"/>
  <c r="K606" i="10"/>
  <c r="N607" i="10"/>
  <c r="F605" i="10"/>
  <c r="L606" i="10"/>
  <c r="O607" i="10"/>
  <c r="J605" i="10"/>
  <c r="M606" i="10"/>
  <c r="K605" i="10"/>
  <c r="N606" i="10"/>
  <c r="L605" i="10"/>
  <c r="O606" i="10"/>
  <c r="C607" i="10"/>
  <c r="A1" i="11" a="1"/>
  <c r="L21" i="12"/>
  <c r="H41" i="12"/>
  <c r="Q60" i="12"/>
  <c r="H19" i="12"/>
  <c r="Q38" i="12"/>
  <c r="M58" i="12"/>
  <c r="I78" i="12"/>
  <c r="R97" i="12"/>
  <c r="N117" i="12"/>
  <c r="J137" i="12"/>
  <c r="I19" i="12"/>
  <c r="R38" i="12"/>
  <c r="N58" i="12"/>
  <c r="J78" i="12"/>
  <c r="S97" i="12"/>
  <c r="J19" i="12"/>
  <c r="S38" i="12"/>
  <c r="O58" i="12"/>
  <c r="K78" i="12"/>
  <c r="G98" i="12"/>
  <c r="P15" i="12"/>
  <c r="L35" i="12"/>
  <c r="H55" i="12"/>
  <c r="Q74" i="12"/>
  <c r="M94" i="12"/>
  <c r="I114" i="12"/>
  <c r="I7" i="12"/>
  <c r="R26" i="12"/>
  <c r="N46" i="12"/>
  <c r="J66" i="12"/>
  <c r="S85" i="12"/>
  <c r="O105" i="12"/>
  <c r="K125" i="12"/>
  <c r="N19" i="12"/>
  <c r="J39" i="12"/>
  <c r="S58" i="12"/>
  <c r="O78" i="12"/>
  <c r="K98" i="12"/>
  <c r="G118" i="12"/>
  <c r="O19" i="12"/>
  <c r="K39" i="12"/>
  <c r="Q14" i="12"/>
  <c r="Q19" i="12"/>
  <c r="M39" i="12"/>
  <c r="I59" i="12"/>
  <c r="R78" i="12"/>
  <c r="N98" i="12"/>
  <c r="J118" i="12"/>
  <c r="G15" i="12"/>
  <c r="P34" i="12"/>
  <c r="L54" i="12"/>
  <c r="H74" i="12"/>
  <c r="Q93" i="12"/>
  <c r="M113" i="12"/>
  <c r="I133" i="12"/>
  <c r="S8" i="12"/>
  <c r="O28" i="12"/>
  <c r="J10" i="12"/>
  <c r="S29" i="12"/>
  <c r="O49" i="12"/>
  <c r="K69" i="12"/>
  <c r="G89" i="12"/>
  <c r="P108" i="12"/>
  <c r="L128" i="12"/>
  <c r="H148" i="12"/>
  <c r="P42" i="12"/>
  <c r="H91" i="12"/>
  <c r="K127" i="12"/>
  <c r="M150" i="12"/>
  <c r="P170" i="12"/>
  <c r="L190" i="12"/>
  <c r="H210" i="12"/>
  <c r="Q229" i="12"/>
  <c r="Q46" i="12"/>
  <c r="G94" i="12"/>
  <c r="S68" i="12"/>
  <c r="J111" i="12"/>
  <c r="Q139" i="12"/>
  <c r="G161" i="12"/>
  <c r="P180" i="12"/>
  <c r="L200" i="12"/>
  <c r="H220" i="12"/>
  <c r="S56" i="12"/>
  <c r="O102" i="12"/>
  <c r="Q133" i="12"/>
  <c r="G156" i="12"/>
  <c r="R175" i="12"/>
  <c r="N195" i="12"/>
  <c r="J215" i="12"/>
  <c r="M60" i="12"/>
  <c r="S104" i="12"/>
  <c r="K135" i="12"/>
  <c r="L157" i="12"/>
  <c r="G35" i="12"/>
  <c r="K86" i="12"/>
  <c r="J124" i="12"/>
  <c r="K148" i="12"/>
  <c r="O168" i="12"/>
  <c r="K188" i="12"/>
  <c r="K44" i="12"/>
  <c r="J92" i="12"/>
  <c r="S127" i="12"/>
  <c r="G151" i="12"/>
  <c r="I171" i="12"/>
  <c r="R190" i="12"/>
  <c r="N210" i="12"/>
  <c r="J230" i="12"/>
  <c r="G48" i="12"/>
  <c r="H95" i="12"/>
  <c r="N129" i="12"/>
  <c r="L152" i="12"/>
  <c r="M172" i="12"/>
  <c r="I192" i="12"/>
  <c r="R211" i="12"/>
  <c r="G26" i="12"/>
  <c r="J81" i="12"/>
  <c r="O120" i="12"/>
  <c r="S145" i="12"/>
  <c r="L166" i="12"/>
  <c r="H186" i="12"/>
  <c r="Q205" i="12"/>
  <c r="S2" i="12"/>
  <c r="O22" i="12"/>
  <c r="K42" i="12"/>
  <c r="G62" i="12"/>
  <c r="K20" i="12"/>
  <c r="G40" i="12"/>
  <c r="P59" i="12"/>
  <c r="L79" i="12"/>
  <c r="H99" i="12"/>
  <c r="Q118" i="12"/>
  <c r="M138" i="12"/>
  <c r="L20" i="12"/>
  <c r="H40" i="12"/>
  <c r="Q59" i="12"/>
  <c r="M79" i="12"/>
  <c r="I99" i="12"/>
  <c r="M20" i="12"/>
  <c r="I40" i="12"/>
  <c r="R59" i="12"/>
  <c r="N79" i="12"/>
  <c r="J99" i="12"/>
  <c r="S16" i="12"/>
  <c r="O36" i="12"/>
  <c r="K56" i="12"/>
  <c r="G76" i="12"/>
  <c r="P95" i="12"/>
  <c r="L115" i="12"/>
  <c r="L8" i="12"/>
  <c r="H28" i="12"/>
  <c r="Q47" i="12"/>
  <c r="M67" i="12"/>
  <c r="I87" i="12"/>
  <c r="R106" i="12"/>
  <c r="N126" i="12"/>
  <c r="Q20" i="12"/>
  <c r="M40" i="12"/>
  <c r="I60" i="12"/>
  <c r="R79" i="12"/>
  <c r="N99" i="12"/>
  <c r="J119" i="12"/>
  <c r="R20" i="12"/>
  <c r="N40" i="12"/>
  <c r="G16" i="12"/>
  <c r="G21" i="12"/>
  <c r="P40" i="12"/>
  <c r="L60" i="12"/>
  <c r="H80" i="12"/>
  <c r="Q99" i="12"/>
  <c r="M119" i="12"/>
  <c r="J16" i="12"/>
  <c r="S35" i="12"/>
  <c r="O55" i="12"/>
  <c r="K75" i="12"/>
  <c r="G95" i="12"/>
  <c r="P114" i="12"/>
  <c r="L134" i="12"/>
  <c r="I10" i="12"/>
  <c r="R29" i="12"/>
  <c r="M11" i="12"/>
  <c r="I31" i="12"/>
  <c r="R50" i="12"/>
  <c r="N70" i="12"/>
  <c r="J90" i="12"/>
  <c r="S109" i="12"/>
  <c r="O129" i="12"/>
  <c r="K149" i="12"/>
  <c r="P46" i="12"/>
  <c r="R93" i="12"/>
  <c r="S128" i="12"/>
  <c r="R151" i="12"/>
  <c r="S171" i="12"/>
  <c r="O191" i="12"/>
  <c r="K211" i="12"/>
  <c r="G231" i="12"/>
  <c r="H50" i="12"/>
  <c r="G7" i="12"/>
  <c r="P71" i="12"/>
  <c r="L113" i="12"/>
  <c r="I141" i="12"/>
  <c r="J162" i="12"/>
  <c r="S181" i="12"/>
  <c r="O201" i="12"/>
  <c r="K221" i="12"/>
  <c r="K60" i="12"/>
  <c r="Q104" i="12"/>
  <c r="J135" i="12"/>
  <c r="K157" i="12"/>
  <c r="H177" i="12"/>
  <c r="Q196" i="12"/>
  <c r="M216" i="12"/>
  <c r="O63" i="12"/>
  <c r="H107" i="12"/>
  <c r="Q136" i="12"/>
  <c r="P158" i="12"/>
  <c r="S39" i="12"/>
  <c r="H89" i="12"/>
  <c r="H126" i="12"/>
  <c r="O149" i="12"/>
  <c r="R169" i="12"/>
  <c r="N189" i="12"/>
  <c r="S47" i="12"/>
  <c r="S94" i="12"/>
  <c r="L129" i="12"/>
  <c r="K152" i="12"/>
  <c r="L172" i="12"/>
  <c r="H192" i="12"/>
  <c r="Q211" i="12"/>
  <c r="M231" i="12"/>
  <c r="K51" i="12"/>
  <c r="I4" i="12"/>
  <c r="R23" i="12"/>
  <c r="N43" i="12"/>
  <c r="G3" i="12"/>
  <c r="N21" i="12"/>
  <c r="J41" i="12"/>
  <c r="S60" i="12"/>
  <c r="O80" i="12"/>
  <c r="K100" i="12"/>
  <c r="G120" i="12"/>
  <c r="P139" i="12"/>
  <c r="O21" i="12"/>
  <c r="K41" i="12"/>
  <c r="G61" i="12"/>
  <c r="P80" i="12"/>
  <c r="L100" i="12"/>
  <c r="P21" i="12"/>
  <c r="L41" i="12"/>
  <c r="H61" i="12"/>
  <c r="Q80" i="12"/>
  <c r="M100" i="12"/>
  <c r="I18" i="12"/>
  <c r="R37" i="12"/>
  <c r="N57" i="12"/>
  <c r="J77" i="12"/>
  <c r="S96" i="12"/>
  <c r="O116" i="12"/>
  <c r="O9" i="12"/>
  <c r="K29" i="12"/>
  <c r="G49" i="12"/>
  <c r="P68" i="12"/>
  <c r="L88" i="12"/>
  <c r="H108" i="12"/>
  <c r="K2" i="12"/>
  <c r="G22" i="12"/>
  <c r="P41" i="12"/>
  <c r="L61" i="12"/>
  <c r="H81" i="12"/>
  <c r="Q100" i="12"/>
  <c r="L2" i="12"/>
  <c r="H22" i="12"/>
  <c r="Q41" i="12"/>
  <c r="N2" i="12"/>
  <c r="J22" i="12"/>
  <c r="S41" i="12"/>
  <c r="O61" i="12"/>
  <c r="K81" i="12"/>
  <c r="G101" i="12"/>
  <c r="P120" i="12"/>
  <c r="M17" i="12"/>
  <c r="I37" i="12"/>
  <c r="R56" i="12"/>
  <c r="N76" i="12"/>
  <c r="J96" i="12"/>
  <c r="S115" i="12"/>
  <c r="O135" i="12"/>
  <c r="L11" i="12"/>
  <c r="H31" i="12"/>
  <c r="P12" i="12"/>
  <c r="L32" i="12"/>
  <c r="H52" i="12"/>
  <c r="Q71" i="12"/>
  <c r="M91" i="12"/>
  <c r="I111" i="12"/>
  <c r="R130" i="12"/>
  <c r="N150" i="12"/>
  <c r="Q49" i="12"/>
  <c r="N96" i="12"/>
  <c r="L130" i="12"/>
  <c r="I153" i="12"/>
  <c r="I173" i="12"/>
  <c r="R192" i="12"/>
  <c r="N212" i="12"/>
  <c r="J232" i="12"/>
  <c r="J53" i="12"/>
  <c r="P13" i="12"/>
  <c r="L74" i="12"/>
  <c r="O115" i="12"/>
  <c r="N142" i="12"/>
  <c r="M163" i="12"/>
  <c r="I183" i="12"/>
  <c r="R202" i="12"/>
  <c r="N222" i="12"/>
  <c r="K63" i="12"/>
  <c r="G107" i="12"/>
  <c r="P136" i="12"/>
  <c r="O158" i="12"/>
  <c r="K178" i="12"/>
  <c r="G198" i="12"/>
  <c r="P217" i="12"/>
  <c r="M66" i="12"/>
  <c r="I109" i="12"/>
  <c r="L138" i="12"/>
  <c r="S159" i="12"/>
  <c r="S43" i="12"/>
  <c r="S91" i="12"/>
  <c r="R127" i="12"/>
  <c r="S150" i="12"/>
  <c r="H171" i="12"/>
  <c r="Q190" i="12"/>
  <c r="G51" i="12"/>
  <c r="P97" i="12"/>
  <c r="G131" i="12"/>
  <c r="O153" i="12"/>
  <c r="O173" i="12"/>
  <c r="K193" i="12"/>
  <c r="G213" i="12"/>
  <c r="P232" i="12"/>
  <c r="M54" i="12"/>
  <c r="R100" i="12"/>
  <c r="O132" i="12"/>
  <c r="G155" i="12"/>
  <c r="S174" i="12"/>
  <c r="O194" i="12"/>
  <c r="K214" i="12"/>
  <c r="R35" i="12"/>
  <c r="P86" i="12"/>
  <c r="O124" i="12"/>
  <c r="N148" i="12"/>
  <c r="R168" i="12"/>
  <c r="N188" i="12"/>
  <c r="K3" i="12"/>
  <c r="I70" i="12"/>
  <c r="I112" i="12"/>
  <c r="K140" i="12"/>
  <c r="N161" i="12"/>
  <c r="J181" i="12"/>
  <c r="L5" i="12"/>
  <c r="H25" i="12"/>
  <c r="Q44" i="12"/>
  <c r="H3" i="12"/>
  <c r="Q22" i="12"/>
  <c r="M42" i="12"/>
  <c r="I62" i="12"/>
  <c r="R81" i="12"/>
  <c r="N101" i="12"/>
  <c r="J121" i="12"/>
  <c r="I3" i="12"/>
  <c r="R22" i="12"/>
  <c r="N42" i="12"/>
  <c r="J62" i="12"/>
  <c r="S81" i="12"/>
  <c r="J3" i="12"/>
  <c r="S22" i="12"/>
  <c r="O42" i="12"/>
  <c r="K62" i="12"/>
  <c r="G82" i="12"/>
  <c r="P101" i="12"/>
  <c r="L19" i="12"/>
  <c r="H39" i="12"/>
  <c r="Q58" i="12"/>
  <c r="M78" i="12"/>
  <c r="I98" i="12"/>
  <c r="R117" i="12"/>
  <c r="R10" i="12"/>
  <c r="N30" i="12"/>
  <c r="J50" i="12"/>
  <c r="S69" i="12"/>
  <c r="O89" i="12"/>
  <c r="K109" i="12"/>
  <c r="N3" i="12"/>
  <c r="J23" i="12"/>
  <c r="S42" i="12"/>
  <c r="O62" i="12"/>
  <c r="K82" i="12"/>
  <c r="G102" i="12"/>
  <c r="O3" i="12"/>
  <c r="K23" i="12"/>
  <c r="G43" i="12"/>
  <c r="Q3" i="12"/>
  <c r="M23" i="12"/>
  <c r="I43" i="12"/>
  <c r="R62" i="12"/>
  <c r="N82" i="12"/>
  <c r="J102" i="12"/>
  <c r="S121" i="12"/>
  <c r="P18" i="12"/>
  <c r="L38" i="12"/>
  <c r="H58" i="12"/>
  <c r="Q77" i="12"/>
  <c r="M97" i="12"/>
  <c r="I117" i="12"/>
  <c r="R136" i="12"/>
  <c r="O12" i="12"/>
  <c r="K32" i="12"/>
  <c r="S13" i="12"/>
  <c r="O33" i="12"/>
  <c r="K53" i="12"/>
  <c r="G73" i="12"/>
  <c r="P92" i="12"/>
  <c r="L112" i="12"/>
  <c r="H132" i="12"/>
  <c r="Q151" i="12"/>
  <c r="H53" i="12"/>
  <c r="O99" i="12"/>
  <c r="R131" i="12"/>
  <c r="M154" i="12"/>
  <c r="L174" i="12"/>
  <c r="H194" i="12"/>
  <c r="Q213" i="12"/>
  <c r="M233" i="12"/>
  <c r="O56" i="12"/>
  <c r="K19" i="12"/>
  <c r="O6" i="12"/>
  <c r="K26" i="12"/>
  <c r="G46" i="12"/>
  <c r="K4" i="12"/>
  <c r="G24" i="12"/>
  <c r="P43" i="12"/>
  <c r="L63" i="12"/>
  <c r="H83" i="12"/>
  <c r="Q102" i="12"/>
  <c r="M122" i="12"/>
  <c r="L4" i="12"/>
  <c r="H24" i="12"/>
  <c r="Q43" i="12"/>
  <c r="M63" i="12"/>
  <c r="I83" i="12"/>
  <c r="M4" i="12"/>
  <c r="I24" i="12"/>
  <c r="R43" i="12"/>
  <c r="N63" i="12"/>
  <c r="J83" i="12"/>
  <c r="H2" i="12"/>
  <c r="O20" i="12"/>
  <c r="K40" i="12"/>
  <c r="G60" i="12"/>
  <c r="P79" i="12"/>
  <c r="L99" i="12"/>
  <c r="H119" i="12"/>
  <c r="H12" i="12"/>
  <c r="Q31" i="12"/>
  <c r="M51" i="12"/>
  <c r="I71" i="12"/>
  <c r="R90" i="12"/>
  <c r="N110" i="12"/>
  <c r="Q4" i="12"/>
  <c r="M24" i="12"/>
  <c r="I44" i="12"/>
  <c r="R63" i="12"/>
  <c r="N83" i="12"/>
  <c r="J103" i="12"/>
  <c r="R4" i="12"/>
  <c r="N24" i="12"/>
  <c r="J44" i="12"/>
  <c r="G5" i="12"/>
  <c r="P24" i="12"/>
  <c r="L44" i="12"/>
  <c r="H64" i="12"/>
  <c r="Q83" i="12"/>
  <c r="M103" i="12"/>
  <c r="I123" i="12"/>
  <c r="S19" i="12"/>
  <c r="O39" i="12"/>
  <c r="K59" i="12"/>
  <c r="G79" i="12"/>
  <c r="P98" i="12"/>
  <c r="L118" i="12"/>
  <c r="H138" i="12"/>
  <c r="R13" i="12"/>
  <c r="N33" i="12"/>
  <c r="I15" i="12"/>
  <c r="R34" i="12"/>
  <c r="N54" i="12"/>
  <c r="J74" i="12"/>
  <c r="S93" i="12"/>
  <c r="O113" i="12"/>
  <c r="K133" i="12"/>
  <c r="G153" i="12"/>
  <c r="N56" i="12"/>
  <c r="I102" i="12"/>
  <c r="M133" i="12"/>
  <c r="Q155" i="12"/>
  <c r="O175" i="12"/>
  <c r="K195" i="12"/>
  <c r="G215" i="12"/>
  <c r="P234" i="12"/>
  <c r="S59" i="12"/>
  <c r="J24" i="12"/>
  <c r="I80" i="12"/>
  <c r="S119" i="12"/>
  <c r="K145" i="12"/>
  <c r="S165" i="12"/>
  <c r="O185" i="12"/>
  <c r="K205" i="12"/>
  <c r="G225" i="12"/>
  <c r="H69" i="12"/>
  <c r="K111" i="12"/>
  <c r="R139" i="12"/>
  <c r="H161" i="12"/>
  <c r="Q180" i="12"/>
  <c r="M200" i="12"/>
  <c r="S7" i="12"/>
  <c r="S71" i="12"/>
  <c r="P113" i="12"/>
  <c r="K141" i="12"/>
  <c r="L162" i="12"/>
  <c r="Q50" i="12"/>
  <c r="N97" i="12"/>
  <c r="S130" i="12"/>
  <c r="N153" i="12"/>
  <c r="N173" i="12"/>
  <c r="J193" i="12"/>
  <c r="Q57" i="12"/>
  <c r="S102" i="12"/>
  <c r="G134" i="12"/>
  <c r="J156" i="12"/>
  <c r="H176" i="12"/>
  <c r="Q195" i="12"/>
  <c r="M215" i="12"/>
  <c r="I235" i="12"/>
  <c r="I61" i="12"/>
  <c r="K105" i="12"/>
  <c r="N135" i="12"/>
  <c r="O157" i="12"/>
  <c r="L177" i="12"/>
  <c r="H197" i="12"/>
  <c r="Q216" i="12"/>
  <c r="O44" i="12"/>
  <c r="M92" i="12"/>
  <c r="H128" i="12"/>
  <c r="I151" i="12"/>
  <c r="K171" i="12"/>
  <c r="G191" i="12"/>
  <c r="R7" i="12"/>
  <c r="N27" i="12"/>
  <c r="J47" i="12"/>
  <c r="N5" i="12"/>
  <c r="J25" i="12"/>
  <c r="S44" i="12"/>
  <c r="O64" i="12"/>
  <c r="K84" i="12"/>
  <c r="G104" i="12"/>
  <c r="P123" i="12"/>
  <c r="O5" i="12"/>
  <c r="K25" i="12"/>
  <c r="G45" i="12"/>
  <c r="P64" i="12"/>
  <c r="L84" i="12"/>
  <c r="P5" i="12"/>
  <c r="L25" i="12"/>
  <c r="H45" i="12"/>
  <c r="Q64" i="12"/>
  <c r="M84" i="12"/>
  <c r="I2" i="12"/>
  <c r="R21" i="12"/>
  <c r="N41" i="12"/>
  <c r="J61" i="12"/>
  <c r="S80" i="12"/>
  <c r="O100" i="12"/>
  <c r="K120" i="12"/>
  <c r="K13" i="12"/>
  <c r="G33" i="12"/>
  <c r="P52" i="12"/>
  <c r="L72" i="12"/>
  <c r="H92" i="12"/>
  <c r="Q111" i="12"/>
  <c r="G6" i="12"/>
  <c r="P25" i="12"/>
  <c r="L45" i="12"/>
  <c r="H65" i="12"/>
  <c r="Q84" i="12"/>
  <c r="M104" i="12"/>
  <c r="H6" i="12"/>
  <c r="Q25" i="12"/>
  <c r="M45" i="12"/>
  <c r="J6" i="12"/>
  <c r="S25" i="12"/>
  <c r="O45" i="12"/>
  <c r="K65" i="12"/>
  <c r="G85" i="12"/>
  <c r="P104" i="12"/>
  <c r="L124" i="12"/>
  <c r="I21" i="12"/>
  <c r="R40" i="12"/>
  <c r="N60" i="12"/>
  <c r="J80" i="12"/>
  <c r="S99" i="12"/>
  <c r="O119" i="12"/>
  <c r="K139" i="12"/>
  <c r="H15" i="12"/>
  <c r="Q34" i="12"/>
  <c r="L16" i="12"/>
  <c r="H36" i="12"/>
  <c r="Q55" i="12"/>
  <c r="M75" i="12"/>
  <c r="I95" i="12"/>
  <c r="R114" i="12"/>
  <c r="N134" i="12"/>
  <c r="J154" i="12"/>
  <c r="O59" i="12"/>
  <c r="J104" i="12"/>
  <c r="G135" i="12"/>
  <c r="H157" i="12"/>
  <c r="R176" i="12"/>
  <c r="N196" i="12"/>
  <c r="J216" i="12"/>
  <c r="S235" i="12"/>
  <c r="H63" i="12"/>
  <c r="I29" i="12"/>
  <c r="S82" i="12"/>
  <c r="R121" i="12"/>
  <c r="P146" i="12"/>
  <c r="I167" i="12"/>
  <c r="R186" i="12"/>
  <c r="N206" i="12"/>
  <c r="N7" i="12"/>
  <c r="R71" i="12"/>
  <c r="N113" i="12"/>
  <c r="J141" i="12"/>
  <c r="K162" i="12"/>
  <c r="G182" i="12"/>
  <c r="P201" i="12"/>
  <c r="L14" i="12"/>
  <c r="G75" i="12"/>
  <c r="R115" i="12"/>
  <c r="P142" i="12"/>
  <c r="O163" i="12"/>
  <c r="I54" i="12"/>
  <c r="J100" i="12"/>
  <c r="M132" i="12"/>
  <c r="R154" i="12"/>
  <c r="Q174" i="12"/>
  <c r="M194" i="12"/>
  <c r="R60" i="12"/>
  <c r="I105" i="12"/>
  <c r="M135" i="12"/>
  <c r="N157" i="12"/>
  <c r="K177" i="12"/>
  <c r="G197" i="12"/>
  <c r="P216" i="12"/>
  <c r="L236" i="12"/>
  <c r="I64" i="12"/>
  <c r="N107" i="12"/>
  <c r="I137" i="12"/>
  <c r="S158" i="12"/>
  <c r="O178" i="12"/>
  <c r="K198" i="12"/>
  <c r="G218" i="12"/>
  <c r="I48" i="12"/>
  <c r="J95" i="12"/>
  <c r="P129" i="12"/>
  <c r="M152" i="12"/>
  <c r="H9" i="12"/>
  <c r="Q28" i="12"/>
  <c r="M48" i="12"/>
  <c r="Q6" i="12"/>
  <c r="M26" i="12"/>
  <c r="I46" i="12"/>
  <c r="R65" i="12"/>
  <c r="N85" i="12"/>
  <c r="J105" i="12"/>
  <c r="S124" i="12"/>
  <c r="R6" i="12"/>
  <c r="N26" i="12"/>
  <c r="J46" i="12"/>
  <c r="S65" i="12"/>
  <c r="O85" i="12"/>
  <c r="S6" i="12"/>
  <c r="O26" i="12"/>
  <c r="K46" i="12"/>
  <c r="G66" i="12"/>
  <c r="P85" i="12"/>
  <c r="L3" i="12"/>
  <c r="H23" i="12"/>
  <c r="Q42" i="12"/>
  <c r="M62" i="12"/>
  <c r="I82" i="12"/>
  <c r="R101" i="12"/>
  <c r="N121" i="12"/>
  <c r="N14" i="12"/>
  <c r="J34" i="12"/>
  <c r="S53" i="12"/>
  <c r="O73" i="12"/>
  <c r="K93" i="12"/>
  <c r="G113" i="12"/>
  <c r="J7" i="12"/>
  <c r="S26" i="12"/>
  <c r="O46" i="12"/>
  <c r="K66" i="12"/>
  <c r="G86" i="12"/>
  <c r="P105" i="12"/>
  <c r="K7" i="12"/>
  <c r="G27" i="12"/>
  <c r="M2" i="12"/>
  <c r="M7" i="12"/>
  <c r="I27" i="12"/>
  <c r="R46" i="12"/>
  <c r="N66" i="12"/>
  <c r="J86" i="12"/>
  <c r="S105" i="12"/>
  <c r="P2" i="12"/>
  <c r="L22" i="12"/>
  <c r="H42" i="12"/>
  <c r="Q61" i="12"/>
  <c r="M81" i="12"/>
  <c r="K10" i="12"/>
  <c r="G30" i="12"/>
  <c r="P49" i="12"/>
  <c r="G8" i="12"/>
  <c r="P27" i="12"/>
  <c r="L47" i="12"/>
  <c r="H67" i="12"/>
  <c r="Q86" i="12"/>
  <c r="M106" i="12"/>
  <c r="I126" i="12"/>
  <c r="H8" i="12"/>
  <c r="Q27" i="12"/>
  <c r="M47" i="12"/>
  <c r="I67" i="12"/>
  <c r="R86" i="12"/>
  <c r="I8" i="12"/>
  <c r="R27" i="12"/>
  <c r="N47" i="12"/>
  <c r="J67" i="12"/>
  <c r="S86" i="12"/>
  <c r="O4" i="12"/>
  <c r="K24" i="12"/>
  <c r="G44" i="12"/>
  <c r="P63" i="12"/>
  <c r="L83" i="12"/>
  <c r="H103" i="12"/>
  <c r="Q122" i="12"/>
  <c r="Q15" i="12"/>
  <c r="M35" i="12"/>
  <c r="I55" i="12"/>
  <c r="R74" i="12"/>
  <c r="N94" i="12"/>
  <c r="J114" i="12"/>
  <c r="M8" i="12"/>
  <c r="I28" i="12"/>
  <c r="R47" i="12"/>
  <c r="N67" i="12"/>
  <c r="J87" i="12"/>
  <c r="S106" i="12"/>
  <c r="N8" i="12"/>
  <c r="J28" i="12"/>
  <c r="P3" i="12"/>
  <c r="P8" i="12"/>
  <c r="L28" i="12"/>
  <c r="H48" i="12"/>
  <c r="Q67" i="12"/>
  <c r="M87" i="12"/>
  <c r="I107" i="12"/>
  <c r="S3" i="12"/>
  <c r="O23" i="12"/>
  <c r="K43" i="12"/>
  <c r="G63" i="12"/>
  <c r="P82" i="12"/>
  <c r="L102" i="12"/>
  <c r="H122" i="12"/>
  <c r="Q141" i="12"/>
  <c r="N17" i="12"/>
  <c r="J37" i="12"/>
  <c r="R18" i="12"/>
  <c r="N38" i="12"/>
  <c r="J58" i="12"/>
  <c r="S77" i="12"/>
  <c r="O97" i="12"/>
  <c r="K117" i="12"/>
  <c r="G137" i="12"/>
  <c r="P156" i="12"/>
  <c r="P65" i="12"/>
  <c r="Q108" i="12"/>
  <c r="S137" i="12"/>
  <c r="O159" i="12"/>
  <c r="K179" i="12"/>
  <c r="G199" i="12"/>
  <c r="P218" i="12"/>
  <c r="L238" i="12"/>
  <c r="R68" i="12"/>
  <c r="G39" i="12"/>
  <c r="O88" i="12"/>
  <c r="P125" i="12"/>
  <c r="L149" i="12"/>
  <c r="O169" i="12"/>
  <c r="K189" i="12"/>
  <c r="G209" i="12"/>
  <c r="P19" i="12"/>
  <c r="N77" i="12"/>
  <c r="Q117" i="12"/>
  <c r="G144" i="12"/>
  <c r="Q164" i="12"/>
  <c r="M184" i="12"/>
  <c r="I204" i="12"/>
  <c r="Q24" i="12"/>
  <c r="M80" i="12"/>
  <c r="I120" i="12"/>
  <c r="N145" i="12"/>
  <c r="H166" i="12"/>
  <c r="O60" i="12"/>
  <c r="H105" i="12"/>
  <c r="L135" i="12"/>
  <c r="M157" i="12"/>
  <c r="J177" i="12"/>
  <c r="S196" i="12"/>
  <c r="Q66" i="12"/>
  <c r="N109" i="12"/>
  <c r="O138" i="12"/>
  <c r="H160" i="12"/>
  <c r="Q179" i="12"/>
  <c r="M199" i="12"/>
  <c r="I219" i="12"/>
  <c r="R238" i="12"/>
  <c r="Q69" i="12"/>
  <c r="S111" i="12"/>
  <c r="I140" i="12"/>
  <c r="L161" i="12"/>
  <c r="H181" i="12"/>
  <c r="Q200" i="12"/>
  <c r="M220" i="12"/>
  <c r="P54" i="12"/>
  <c r="S100" i="12"/>
  <c r="P132" i="12"/>
  <c r="H155" i="12"/>
  <c r="G175" i="12"/>
  <c r="P194" i="12"/>
  <c r="K31" i="12"/>
  <c r="I84" i="12"/>
  <c r="P122" i="12"/>
  <c r="K147" i="12"/>
  <c r="N11" i="12"/>
  <c r="J31" i="12"/>
  <c r="S50" i="12"/>
  <c r="J9" i="12"/>
  <c r="S28" i="12"/>
  <c r="O48" i="12"/>
  <c r="K68" i="12"/>
  <c r="G88" i="12"/>
  <c r="P107" i="12"/>
  <c r="L127" i="12"/>
  <c r="K9" i="12"/>
  <c r="G29" i="12"/>
  <c r="P48" i="12"/>
  <c r="L68" i="12"/>
  <c r="H88" i="12"/>
  <c r="L9" i="12"/>
  <c r="H29" i="12"/>
  <c r="Q48" i="12"/>
  <c r="M68" i="12"/>
  <c r="I88" i="12"/>
  <c r="R5" i="12"/>
  <c r="N25" i="12"/>
  <c r="J45" i="12"/>
  <c r="S64" i="12"/>
  <c r="O84" i="12"/>
  <c r="Q12" i="12"/>
  <c r="M32" i="12"/>
  <c r="I52" i="12"/>
  <c r="M10" i="12"/>
  <c r="I30" i="12"/>
  <c r="R49" i="12"/>
  <c r="N69" i="12"/>
  <c r="J89" i="12"/>
  <c r="S108" i="12"/>
  <c r="O128" i="12"/>
  <c r="N10" i="12"/>
  <c r="J30" i="12"/>
  <c r="S49" i="12"/>
  <c r="O69" i="12"/>
  <c r="K89" i="12"/>
  <c r="O10" i="12"/>
  <c r="K30" i="12"/>
  <c r="G50" i="12"/>
  <c r="P69" i="12"/>
  <c r="L89" i="12"/>
  <c r="H7" i="12"/>
  <c r="Q26" i="12"/>
  <c r="M46" i="12"/>
  <c r="I66" i="12"/>
  <c r="R85" i="12"/>
  <c r="N105" i="12"/>
  <c r="J125" i="12"/>
  <c r="J18" i="12"/>
  <c r="S37" i="12"/>
  <c r="O57" i="12"/>
  <c r="K77" i="12"/>
  <c r="G97" i="12"/>
  <c r="P116" i="12"/>
  <c r="S10" i="12"/>
  <c r="O30" i="12"/>
  <c r="K50" i="12"/>
  <c r="G70" i="12"/>
  <c r="P89" i="12"/>
  <c r="L109" i="12"/>
  <c r="G11" i="12"/>
  <c r="P30" i="12"/>
  <c r="I6" i="12"/>
  <c r="I11" i="12"/>
  <c r="R30" i="12"/>
  <c r="N50" i="12"/>
  <c r="J70" i="12"/>
  <c r="S89" i="12"/>
  <c r="O109" i="12"/>
  <c r="L6" i="12"/>
  <c r="H26" i="12"/>
  <c r="Q45" i="12"/>
  <c r="M65" i="12"/>
  <c r="I85" i="12"/>
  <c r="R104" i="12"/>
  <c r="N124" i="12"/>
  <c r="J144" i="12"/>
  <c r="G20" i="12"/>
  <c r="P39" i="12"/>
  <c r="K21" i="12"/>
  <c r="G41" i="12"/>
  <c r="P60" i="12"/>
  <c r="L80" i="12"/>
  <c r="H100" i="12"/>
  <c r="Q119" i="12"/>
  <c r="M139" i="12"/>
  <c r="K6" i="12"/>
  <c r="L71" i="12"/>
  <c r="I113" i="12"/>
  <c r="G141" i="12"/>
  <c r="H162" i="12"/>
  <c r="Q181" i="12"/>
  <c r="M201" i="12"/>
  <c r="I221" i="12"/>
  <c r="I13" i="12"/>
  <c r="K74" i="12"/>
  <c r="S46" i="12"/>
  <c r="H94" i="12"/>
  <c r="H129" i="12"/>
  <c r="G152" i="12"/>
  <c r="H172" i="12"/>
  <c r="Q191" i="12"/>
  <c r="M211" i="12"/>
  <c r="N29" i="12"/>
  <c r="G83" i="12"/>
  <c r="G122" i="12"/>
  <c r="Q146" i="12"/>
  <c r="J167" i="12"/>
  <c r="S186" i="12"/>
  <c r="O206" i="12"/>
  <c r="O34" i="12"/>
  <c r="I86" i="12"/>
  <c r="I124" i="12"/>
  <c r="J148" i="12"/>
  <c r="N168" i="12"/>
  <c r="O66" i="12"/>
  <c r="M109" i="12"/>
  <c r="N138" i="12"/>
  <c r="G160" i="12"/>
  <c r="P179" i="12"/>
  <c r="Q8" i="12"/>
  <c r="N72" i="12"/>
  <c r="S113" i="12"/>
  <c r="M141" i="12"/>
  <c r="N162" i="12"/>
  <c r="J182" i="12"/>
  <c r="S201" i="12"/>
  <c r="O221" i="12"/>
  <c r="O15" i="12"/>
  <c r="L75" i="12"/>
  <c r="J116" i="12"/>
  <c r="S142" i="12"/>
  <c r="R163" i="12"/>
  <c r="N183" i="12"/>
  <c r="J203" i="12"/>
  <c r="S222" i="12"/>
  <c r="G14" i="12"/>
  <c r="P33" i="12"/>
  <c r="L53" i="12"/>
  <c r="P11" i="12"/>
  <c r="L31" i="12"/>
  <c r="H51" i="12"/>
  <c r="Q70" i="12"/>
  <c r="M90" i="12"/>
  <c r="I110" i="12"/>
  <c r="R129" i="12"/>
  <c r="Q11" i="12"/>
  <c r="M31" i="12"/>
  <c r="I51" i="12"/>
  <c r="R70" i="12"/>
  <c r="N90" i="12"/>
  <c r="R11" i="12"/>
  <c r="N31" i="12"/>
  <c r="J51" i="12"/>
  <c r="S70" i="12"/>
  <c r="O90" i="12"/>
  <c r="K8" i="12"/>
  <c r="G28" i="12"/>
  <c r="P47" i="12"/>
  <c r="L67" i="12"/>
  <c r="H87" i="12"/>
  <c r="Q106" i="12"/>
  <c r="M126" i="12"/>
  <c r="M19" i="12"/>
  <c r="I39" i="12"/>
  <c r="R58" i="12"/>
  <c r="N78" i="12"/>
  <c r="J98" i="12"/>
  <c r="S117" i="12"/>
  <c r="I12" i="12"/>
  <c r="R31" i="12"/>
  <c r="N51" i="12"/>
  <c r="J71" i="12"/>
  <c r="S90" i="12"/>
  <c r="O110" i="12"/>
  <c r="J12" i="12"/>
  <c r="S31" i="12"/>
  <c r="L7" i="12"/>
  <c r="L12" i="12"/>
  <c r="H32" i="12"/>
  <c r="Q51" i="12"/>
  <c r="M71" i="12"/>
  <c r="I91" i="12"/>
  <c r="R110" i="12"/>
  <c r="O7" i="12"/>
  <c r="K27" i="12"/>
  <c r="G47" i="12"/>
  <c r="P66" i="12"/>
  <c r="L86" i="12"/>
  <c r="H106" i="12"/>
  <c r="Q125" i="12"/>
  <c r="M145" i="12"/>
  <c r="J21" i="12"/>
  <c r="R2" i="12"/>
  <c r="N22" i="12"/>
  <c r="J42" i="12"/>
  <c r="S61" i="12"/>
  <c r="O81" i="12"/>
  <c r="K101" i="12"/>
  <c r="G121" i="12"/>
  <c r="P140" i="12"/>
  <c r="R12" i="12"/>
  <c r="I74" i="12"/>
  <c r="J115" i="12"/>
  <c r="L142" i="12"/>
  <c r="K163" i="12"/>
  <c r="G183" i="12"/>
  <c r="P202" i="12"/>
  <c r="L222" i="12"/>
  <c r="G19" i="12"/>
  <c r="I77" i="12"/>
  <c r="L50" i="12"/>
  <c r="I97" i="12"/>
  <c r="N130" i="12"/>
  <c r="K153" i="12"/>
  <c r="K173" i="12"/>
  <c r="G193" i="12"/>
  <c r="P212" i="12"/>
  <c r="M34" i="12"/>
  <c r="H86" i="12"/>
  <c r="S123" i="12"/>
  <c r="I148" i="12"/>
  <c r="M168" i="12"/>
  <c r="I188" i="12"/>
  <c r="R207" i="12"/>
  <c r="N39" i="12"/>
  <c r="S88" i="12"/>
  <c r="G126" i="12"/>
  <c r="N149" i="12"/>
  <c r="Q169" i="12"/>
  <c r="L69" i="12"/>
  <c r="N111" i="12"/>
  <c r="G140" i="12"/>
  <c r="J161" i="12"/>
  <c r="S180" i="12"/>
  <c r="K15" i="12"/>
  <c r="J75" i="12"/>
  <c r="I116" i="12"/>
  <c r="R142" i="12"/>
  <c r="Q163" i="12"/>
  <c r="M183" i="12"/>
  <c r="I203" i="12"/>
  <c r="R222" i="12"/>
  <c r="S20" i="12"/>
  <c r="H78" i="12"/>
  <c r="M118" i="12"/>
  <c r="M144" i="12"/>
  <c r="H165" i="12"/>
  <c r="Q184" i="12"/>
  <c r="M204" i="12"/>
  <c r="I224" i="12"/>
  <c r="K64" i="12"/>
  <c r="O107" i="12"/>
  <c r="K137" i="12"/>
  <c r="G159" i="12"/>
  <c r="P178" i="12"/>
  <c r="L198" i="12"/>
  <c r="R44" i="12"/>
  <c r="O92" i="12"/>
  <c r="I128" i="12"/>
  <c r="J151" i="12"/>
  <c r="L171" i="12"/>
  <c r="H191" i="12"/>
  <c r="J15" i="12"/>
  <c r="S34" i="12"/>
  <c r="O54" i="12"/>
  <c r="S12" i="12"/>
  <c r="O32" i="12"/>
  <c r="K52" i="12"/>
  <c r="G72" i="12"/>
  <c r="P91" i="12"/>
  <c r="L111" i="12"/>
  <c r="H131" i="12"/>
  <c r="G13" i="12"/>
  <c r="P32" i="12"/>
  <c r="L52" i="12"/>
  <c r="M16" i="12"/>
  <c r="I36" i="12"/>
  <c r="R55" i="12"/>
  <c r="I14" i="12"/>
  <c r="R33" i="12"/>
  <c r="N53" i="12"/>
  <c r="J73" i="12"/>
  <c r="S92" i="12"/>
  <c r="O112" i="12"/>
  <c r="K132" i="12"/>
  <c r="J14" i="12"/>
  <c r="S33" i="12"/>
  <c r="O53" i="12"/>
  <c r="K73" i="12"/>
  <c r="G93" i="12"/>
  <c r="K14" i="12"/>
  <c r="G34" i="12"/>
  <c r="P53" i="12"/>
  <c r="L73" i="12"/>
  <c r="H93" i="12"/>
  <c r="Q10" i="12"/>
  <c r="M30" i="12"/>
  <c r="I50" i="12"/>
  <c r="R69" i="12"/>
  <c r="N89" i="12"/>
  <c r="J109" i="12"/>
  <c r="J2" i="12"/>
  <c r="S21" i="12"/>
  <c r="O41" i="12"/>
  <c r="K61" i="12"/>
  <c r="G81" i="12"/>
  <c r="P100" i="12"/>
  <c r="L120" i="12"/>
  <c r="O14" i="12"/>
  <c r="K34" i="12"/>
  <c r="G54" i="12"/>
  <c r="P73" i="12"/>
  <c r="L93" i="12"/>
  <c r="H113" i="12"/>
  <c r="P14" i="12"/>
  <c r="L34" i="12"/>
  <c r="R9" i="12"/>
  <c r="R14" i="12"/>
  <c r="N34" i="12"/>
  <c r="J54" i="12"/>
  <c r="S73" i="12"/>
  <c r="O93" i="12"/>
  <c r="K113" i="12"/>
  <c r="H10" i="12"/>
  <c r="Q29" i="12"/>
  <c r="M49" i="12"/>
  <c r="I69" i="12"/>
  <c r="R88" i="12"/>
  <c r="N108" i="12"/>
  <c r="J128" i="12"/>
  <c r="G4" i="12"/>
  <c r="P23" i="12"/>
  <c r="K5" i="12"/>
  <c r="G25" i="12"/>
  <c r="P44" i="12"/>
  <c r="L64" i="12"/>
  <c r="H84" i="12"/>
  <c r="Q103" i="12"/>
  <c r="M123" i="12"/>
  <c r="I143" i="12"/>
  <c r="N23" i="12"/>
  <c r="S79" i="12"/>
  <c r="P119" i="12"/>
  <c r="I145" i="12"/>
  <c r="Q165" i="12"/>
  <c r="M185" i="12"/>
  <c r="I205" i="12"/>
  <c r="R224" i="12"/>
  <c r="R28" i="12"/>
  <c r="Q82" i="12"/>
  <c r="Q56" i="12"/>
  <c r="M102" i="12"/>
  <c r="P133" i="12"/>
  <c r="S155" i="12"/>
  <c r="Q175" i="12"/>
  <c r="M195" i="12"/>
  <c r="I215" i="12"/>
  <c r="L43" i="12"/>
  <c r="N91" i="12"/>
  <c r="O127" i="12"/>
  <c r="Q150" i="12"/>
  <c r="S170" i="12"/>
  <c r="O190" i="12"/>
  <c r="K210" i="12"/>
  <c r="K47" i="12"/>
  <c r="P94" i="12"/>
  <c r="J129" i="12"/>
  <c r="I152" i="12"/>
  <c r="S14" i="12"/>
  <c r="H75" i="12"/>
  <c r="G116" i="12"/>
  <c r="Q142" i="12"/>
  <c r="P163" i="12"/>
  <c r="L183" i="12"/>
  <c r="M25" i="12"/>
  <c r="R80" i="12"/>
  <c r="M120" i="12"/>
  <c r="Q145" i="12"/>
  <c r="J166" i="12"/>
  <c r="S185" i="12"/>
  <c r="O205" i="12"/>
  <c r="K225" i="12"/>
  <c r="Q30" i="12"/>
  <c r="R83" i="12"/>
  <c r="N122" i="12"/>
  <c r="I147" i="12"/>
  <c r="N167" i="12"/>
  <c r="J187" i="12"/>
  <c r="S206" i="12"/>
  <c r="O2" i="12"/>
  <c r="H70" i="12"/>
  <c r="G112" i="12"/>
  <c r="J140" i="12"/>
  <c r="M161" i="12"/>
  <c r="I181" i="12"/>
  <c r="R200" i="12"/>
  <c r="P51" i="12"/>
  <c r="L98" i="12"/>
  <c r="K131" i="12"/>
  <c r="R153" i="12"/>
  <c r="R173" i="12"/>
  <c r="N193" i="12"/>
  <c r="P17" i="12"/>
  <c r="L37" i="12"/>
  <c r="H57" i="12"/>
  <c r="L15" i="12"/>
  <c r="H35" i="12"/>
  <c r="Q54" i="12"/>
  <c r="M74" i="12"/>
  <c r="I94" i="12"/>
  <c r="R113" i="12"/>
  <c r="N133" i="12"/>
  <c r="M15" i="12"/>
  <c r="I35" i="12"/>
  <c r="R54" i="12"/>
  <c r="N74" i="12"/>
  <c r="J94" i="12"/>
  <c r="N15" i="12"/>
  <c r="J35" i="12"/>
  <c r="S54" i="12"/>
  <c r="O74" i="12"/>
  <c r="K94" i="12"/>
  <c r="G12" i="12"/>
  <c r="P31" i="12"/>
  <c r="L51" i="12"/>
  <c r="H71" i="12"/>
  <c r="Q90" i="12"/>
  <c r="M110" i="12"/>
  <c r="M3" i="12"/>
  <c r="I23" i="12"/>
  <c r="R42" i="12"/>
  <c r="N62" i="12"/>
  <c r="J82" i="12"/>
  <c r="S101" i="12"/>
  <c r="O121" i="12"/>
  <c r="R15" i="12"/>
  <c r="N35" i="12"/>
  <c r="J55" i="12"/>
  <c r="S74" i="12"/>
  <c r="O94" i="12"/>
  <c r="K114" i="12"/>
  <c r="S15" i="12"/>
  <c r="O35" i="12"/>
  <c r="H11" i="12"/>
  <c r="H16" i="12"/>
  <c r="Q35" i="12"/>
  <c r="M55" i="12"/>
  <c r="I75" i="12"/>
  <c r="R94" i="12"/>
  <c r="N114" i="12"/>
  <c r="K11" i="12"/>
  <c r="G31" i="12"/>
  <c r="P50" i="12"/>
  <c r="L70" i="12"/>
  <c r="H90" i="12"/>
  <c r="Q109" i="12"/>
  <c r="M129" i="12"/>
  <c r="J5" i="12"/>
  <c r="S24" i="12"/>
  <c r="N6" i="12"/>
  <c r="J26" i="12"/>
  <c r="S45" i="12"/>
  <c r="O65" i="12"/>
  <c r="K85" i="12"/>
  <c r="G105" i="12"/>
  <c r="P124" i="12"/>
  <c r="L144" i="12"/>
  <c r="M28" i="12"/>
  <c r="O82" i="12"/>
  <c r="P121" i="12"/>
  <c r="N146" i="12"/>
  <c r="G167" i="12"/>
  <c r="P186" i="12"/>
  <c r="L206" i="12"/>
  <c r="H226" i="12"/>
  <c r="Q33" i="12"/>
  <c r="M85" i="12"/>
  <c r="J60" i="12"/>
  <c r="O104" i="12"/>
  <c r="I135" i="12"/>
  <c r="J157" i="12"/>
  <c r="G177" i="12"/>
  <c r="P196" i="12"/>
  <c r="L216" i="12"/>
  <c r="H47" i="12"/>
  <c r="L94" i="12"/>
  <c r="I129" i="12"/>
  <c r="H152" i="12"/>
  <c r="I172" i="12"/>
  <c r="R191" i="12"/>
  <c r="N211" i="12"/>
  <c r="O50" i="12"/>
  <c r="L97" i="12"/>
  <c r="Q130" i="12"/>
  <c r="M153" i="12"/>
  <c r="J20" i="12"/>
  <c r="R77" i="12"/>
  <c r="I118" i="12"/>
  <c r="I144" i="12"/>
  <c r="S164" i="12"/>
  <c r="O184" i="12"/>
  <c r="L30" i="12"/>
  <c r="P83" i="12"/>
  <c r="L122" i="12"/>
  <c r="H147" i="12"/>
  <c r="M167" i="12"/>
  <c r="I187" i="12"/>
  <c r="R206" i="12"/>
  <c r="N226" i="12"/>
  <c r="P35" i="12"/>
  <c r="O86" i="12"/>
  <c r="M124" i="12"/>
  <c r="M148" i="12"/>
  <c r="Q168" i="12"/>
  <c r="M188" i="12"/>
  <c r="I208" i="12"/>
  <c r="M9" i="12"/>
  <c r="Q72" i="12"/>
  <c r="H114" i="12"/>
  <c r="O141" i="12"/>
  <c r="P162" i="12"/>
  <c r="L182" i="12"/>
  <c r="H202" i="12"/>
  <c r="G55" i="12"/>
  <c r="H101" i="12"/>
  <c r="Q132" i="12"/>
  <c r="S18" i="12"/>
  <c r="O38" i="12"/>
  <c r="K58" i="12"/>
  <c r="O16" i="12"/>
  <c r="K36" i="12"/>
  <c r="G56" i="12"/>
  <c r="P75" i="12"/>
  <c r="L95" i="12"/>
  <c r="H115" i="12"/>
  <c r="Q134" i="12"/>
  <c r="P16" i="12"/>
  <c r="L36" i="12"/>
  <c r="H56" i="12"/>
  <c r="Q75" i="12"/>
  <c r="M95" i="12"/>
  <c r="Q16" i="12"/>
  <c r="M36" i="12"/>
  <c r="I56" i="12"/>
  <c r="R75" i="12"/>
  <c r="N95" i="12"/>
  <c r="J13" i="12"/>
  <c r="S32" i="12"/>
  <c r="O52" i="12"/>
  <c r="K72" i="12"/>
  <c r="G92" i="12"/>
  <c r="P111" i="12"/>
  <c r="P4" i="12"/>
  <c r="L24" i="12"/>
  <c r="H44" i="12"/>
  <c r="Q63" i="12"/>
  <c r="M83" i="12"/>
  <c r="I103" i="12"/>
  <c r="R122" i="12"/>
  <c r="H17" i="12"/>
  <c r="Q36" i="12"/>
  <c r="M56" i="12"/>
  <c r="I76" i="12"/>
  <c r="R95" i="12"/>
  <c r="N115" i="12"/>
  <c r="I17" i="12"/>
  <c r="R36" i="12"/>
  <c r="K12" i="12"/>
  <c r="K17" i="12"/>
  <c r="G37" i="12"/>
  <c r="P56" i="12"/>
  <c r="L76" i="12"/>
  <c r="H96" i="12"/>
  <c r="Q115" i="12"/>
  <c r="N12" i="12"/>
  <c r="J32" i="12"/>
  <c r="S51" i="12"/>
  <c r="O71" i="12"/>
  <c r="K91" i="12"/>
  <c r="G111" i="12"/>
  <c r="P130" i="12"/>
  <c r="M6" i="12"/>
  <c r="I26" i="12"/>
  <c r="Q7" i="12"/>
  <c r="M27" i="12"/>
  <c r="I47" i="12"/>
  <c r="R66" i="12"/>
  <c r="N86" i="12"/>
  <c r="J106" i="12"/>
  <c r="S125" i="12"/>
  <c r="O145" i="12"/>
  <c r="I20" i="12"/>
  <c r="R39" i="12"/>
  <c r="N59" i="12"/>
  <c r="R17" i="12"/>
  <c r="N37" i="12"/>
  <c r="J57" i="12"/>
  <c r="S76" i="12"/>
  <c r="O96" i="12"/>
  <c r="K116" i="12"/>
  <c r="G136" i="12"/>
  <c r="S17" i="12"/>
  <c r="O37" i="12"/>
  <c r="K57" i="12"/>
  <c r="G77" i="12"/>
  <c r="P96" i="12"/>
  <c r="G18" i="12"/>
  <c r="P37" i="12"/>
  <c r="L57" i="12"/>
  <c r="H77" i="12"/>
  <c r="Q96" i="12"/>
  <c r="M14" i="12"/>
  <c r="I34" i="12"/>
  <c r="R53" i="12"/>
  <c r="N73" i="12"/>
  <c r="J93" i="12"/>
  <c r="S112" i="12"/>
  <c r="S5" i="12"/>
  <c r="O25" i="12"/>
  <c r="K45" i="12"/>
  <c r="G65" i="12"/>
  <c r="P84" i="12"/>
  <c r="L104" i="12"/>
  <c r="H124" i="12"/>
  <c r="K18" i="12"/>
  <c r="G38" i="12"/>
  <c r="P57" i="12"/>
  <c r="L77" i="12"/>
  <c r="H97" i="12"/>
  <c r="Q116" i="12"/>
  <c r="L18" i="12"/>
  <c r="H38" i="12"/>
  <c r="N13" i="12"/>
  <c r="H72" i="12"/>
  <c r="G17" i="12"/>
  <c r="H49" i="12"/>
  <c r="N18" i="12"/>
  <c r="I5" i="12"/>
  <c r="O103" i="12"/>
  <c r="M38" i="12"/>
  <c r="I79" i="12"/>
  <c r="S157" i="12"/>
  <c r="Q143" i="12"/>
  <c r="O207" i="12"/>
  <c r="J91" i="12"/>
  <c r="O136" i="12"/>
  <c r="N190" i="12"/>
  <c r="L66" i="12"/>
  <c r="L153" i="12"/>
  <c r="L205" i="12"/>
  <c r="M111" i="12"/>
  <c r="I25" i="12"/>
  <c r="S136" i="12"/>
  <c r="G192" i="12"/>
  <c r="K124" i="12"/>
  <c r="G181" i="12"/>
  <c r="S233" i="12"/>
  <c r="N120" i="12"/>
  <c r="J171" i="12"/>
  <c r="N215" i="12"/>
  <c r="H98" i="12"/>
  <c r="Q153" i="12"/>
  <c r="Q189" i="12"/>
  <c r="I58" i="12"/>
  <c r="M116" i="12"/>
  <c r="N152" i="12"/>
  <c r="N177" i="12"/>
  <c r="S200" i="12"/>
  <c r="O220" i="12"/>
  <c r="N64" i="12"/>
  <c r="R107" i="12"/>
  <c r="M137" i="12"/>
  <c r="I159" i="12"/>
  <c r="R178" i="12"/>
  <c r="N198" i="12"/>
  <c r="J218" i="12"/>
  <c r="S36" i="12"/>
  <c r="L87" i="12"/>
  <c r="R41" i="12"/>
  <c r="K90" i="12"/>
  <c r="R126" i="12"/>
  <c r="I150" i="12"/>
  <c r="L170" i="12"/>
  <c r="H190" i="12"/>
  <c r="Q209" i="12"/>
  <c r="M229" i="12"/>
  <c r="G68" i="12"/>
  <c r="L110" i="12"/>
  <c r="Q91" i="12"/>
  <c r="P20" i="12"/>
  <c r="Q52" i="12"/>
  <c r="O29" i="12"/>
  <c r="R8" i="12"/>
  <c r="K107" i="12"/>
  <c r="H4" i="12"/>
  <c r="R82" i="12"/>
  <c r="O18" i="12"/>
  <c r="R147" i="12"/>
  <c r="R208" i="12"/>
  <c r="H34" i="12"/>
  <c r="I138" i="12"/>
  <c r="J194" i="12"/>
  <c r="P74" i="12"/>
  <c r="P154" i="12"/>
  <c r="H209" i="12"/>
  <c r="H118" i="12"/>
  <c r="H30" i="12"/>
  <c r="L141" i="12"/>
  <c r="P195" i="12"/>
  <c r="J126" i="12"/>
  <c r="P184" i="12"/>
  <c r="O237" i="12"/>
  <c r="K126" i="12"/>
  <c r="P173" i="12"/>
  <c r="J219" i="12"/>
  <c r="K103" i="12"/>
  <c r="L156" i="12"/>
  <c r="J192" i="12"/>
  <c r="N61" i="12"/>
  <c r="P118" i="12"/>
  <c r="I155" i="12"/>
  <c r="Q178" i="12"/>
  <c r="I202" i="12"/>
  <c r="R221" i="12"/>
  <c r="O67" i="12"/>
  <c r="H110" i="12"/>
  <c r="S138" i="12"/>
  <c r="L160" i="12"/>
  <c r="H180" i="12"/>
  <c r="Q199" i="12"/>
  <c r="M219" i="12"/>
  <c r="M41" i="12"/>
  <c r="I90" i="12"/>
  <c r="P45" i="12"/>
  <c r="I93" i="12"/>
  <c r="N128" i="12"/>
  <c r="M151" i="12"/>
  <c r="O171" i="12"/>
  <c r="K191" i="12"/>
  <c r="G211" i="12"/>
  <c r="H5" i="12"/>
  <c r="P70" i="12"/>
  <c r="P112" i="12"/>
  <c r="Q140" i="12"/>
  <c r="R161" i="12"/>
  <c r="N181" i="12"/>
  <c r="J201" i="12"/>
  <c r="I42" i="12"/>
  <c r="P90" i="12"/>
  <c r="H127" i="12"/>
  <c r="K150" i="12"/>
  <c r="N170" i="12"/>
  <c r="J190" i="12"/>
  <c r="S209" i="12"/>
  <c r="O229" i="12"/>
  <c r="L59" i="12"/>
  <c r="I104" i="12"/>
  <c r="S134" i="12"/>
  <c r="G157" i="12"/>
  <c r="Q176" i="12"/>
  <c r="O166" i="12"/>
  <c r="H229" i="12"/>
  <c r="M250" i="12"/>
  <c r="I270" i="12"/>
  <c r="R289" i="12"/>
  <c r="N309" i="12"/>
  <c r="J329" i="12"/>
  <c r="I157" i="12"/>
  <c r="M227" i="12"/>
  <c r="K249" i="12"/>
  <c r="G269" i="12"/>
  <c r="P288" i="12"/>
  <c r="J188" i="12"/>
  <c r="G234" i="12"/>
  <c r="K254" i="12"/>
  <c r="G274" i="12"/>
  <c r="P293" i="12"/>
  <c r="L313" i="12"/>
  <c r="H333" i="12"/>
  <c r="Q352" i="12"/>
  <c r="G194" i="12"/>
  <c r="M235" i="12"/>
  <c r="O255" i="12"/>
  <c r="K275" i="12"/>
  <c r="G295" i="12"/>
  <c r="P314" i="12"/>
  <c r="L334" i="12"/>
  <c r="Q206" i="12"/>
  <c r="P239" i="12"/>
  <c r="L259" i="12"/>
  <c r="H279" i="12"/>
  <c r="H13" i="12"/>
  <c r="P36" i="12"/>
  <c r="Q68" i="12"/>
  <c r="K33" i="12"/>
  <c r="Q13" i="12"/>
  <c r="J112" i="12"/>
  <c r="G9" i="12"/>
  <c r="Q87" i="12"/>
  <c r="L33" i="12"/>
  <c r="I149" i="12"/>
  <c r="M217" i="12"/>
  <c r="J43" i="12"/>
  <c r="S143" i="12"/>
  <c r="S197" i="12"/>
  <c r="K80" i="12"/>
  <c r="R159" i="12"/>
  <c r="Q212" i="12"/>
  <c r="I122" i="12"/>
  <c r="O47" i="12"/>
  <c r="P145" i="12"/>
  <c r="I198" i="12"/>
  <c r="N132" i="12"/>
  <c r="L188" i="12"/>
  <c r="I9" i="12"/>
  <c r="G128" i="12"/>
  <c r="I176" i="12"/>
  <c r="P221" i="12"/>
  <c r="L105" i="12"/>
  <c r="P157" i="12"/>
  <c r="M193" i="12"/>
  <c r="M64" i="12"/>
  <c r="Q120" i="12"/>
  <c r="M156" i="12"/>
  <c r="G180" i="12"/>
  <c r="L203" i="12"/>
  <c r="R3" i="12"/>
  <c r="K70" i="12"/>
  <c r="K112" i="12"/>
  <c r="L140" i="12"/>
  <c r="O161" i="12"/>
  <c r="K181" i="12"/>
  <c r="G201" i="12"/>
  <c r="P220" i="12"/>
  <c r="N45" i="12"/>
  <c r="R92" i="12"/>
  <c r="I49" i="12"/>
  <c r="G96" i="12"/>
  <c r="H130" i="12"/>
  <c r="Q152" i="12"/>
  <c r="R172" i="12"/>
  <c r="N192" i="12"/>
  <c r="J212" i="12"/>
  <c r="O11" i="12"/>
  <c r="Q73" i="12"/>
  <c r="S114" i="12"/>
  <c r="I142" i="12"/>
  <c r="H163" i="12"/>
  <c r="Q182" i="12"/>
  <c r="M202" i="12"/>
  <c r="H46" i="12"/>
  <c r="N93" i="12"/>
  <c r="Q128" i="12"/>
  <c r="O151" i="12"/>
  <c r="Q171" i="12"/>
  <c r="M191" i="12"/>
  <c r="I211" i="12"/>
  <c r="R230" i="12"/>
  <c r="Q62" i="12"/>
  <c r="L106" i="12"/>
  <c r="L136" i="12"/>
  <c r="K158" i="12"/>
  <c r="G178" i="12"/>
  <c r="M174" i="12"/>
  <c r="P230" i="12"/>
  <c r="P251" i="12"/>
  <c r="L271" i="12"/>
  <c r="H291" i="12"/>
  <c r="Q310" i="12"/>
  <c r="M330" i="12"/>
  <c r="H167" i="12"/>
  <c r="I229" i="12"/>
  <c r="N250" i="12"/>
  <c r="J270" i="12"/>
  <c r="S289" i="12"/>
  <c r="P193" i="12"/>
  <c r="L235" i="12"/>
  <c r="N255" i="12"/>
  <c r="Q32" i="12"/>
  <c r="L40" i="12"/>
  <c r="M72" i="12"/>
  <c r="J38" i="12"/>
  <c r="R24" i="12"/>
  <c r="R120" i="12"/>
  <c r="O17" i="12"/>
  <c r="L96" i="12"/>
  <c r="K38" i="12"/>
  <c r="L158" i="12"/>
  <c r="S219" i="12"/>
  <c r="M53" i="12"/>
  <c r="G148" i="12"/>
  <c r="I199" i="12"/>
  <c r="Q88" i="12"/>
  <c r="N163" i="12"/>
  <c r="G214" i="12"/>
  <c r="Q127" i="12"/>
  <c r="M57" i="12"/>
  <c r="G147" i="12"/>
  <c r="N20" i="12"/>
  <c r="H137" i="12"/>
  <c r="O189" i="12"/>
  <c r="R25" i="12"/>
  <c r="I131" i="12"/>
  <c r="R179" i="12"/>
  <c r="L225" i="12"/>
  <c r="R109" i="12"/>
  <c r="J160" i="12"/>
  <c r="S195" i="12"/>
  <c r="K67" i="12"/>
  <c r="Q124" i="12"/>
  <c r="Q157" i="12"/>
  <c r="M182" i="12"/>
  <c r="O204" i="12"/>
  <c r="L10" i="12"/>
  <c r="H73" i="12"/>
  <c r="M114" i="12"/>
  <c r="R141" i="12"/>
  <c r="R162" i="12"/>
  <c r="N182" i="12"/>
  <c r="J202" i="12"/>
  <c r="S221" i="12"/>
  <c r="R48" i="12"/>
  <c r="S95" i="12"/>
  <c r="J52" i="12"/>
  <c r="Q98" i="12"/>
  <c r="N131" i="12"/>
  <c r="H154" i="12"/>
  <c r="H174" i="12"/>
  <c r="Q193" i="12"/>
  <c r="M213" i="12"/>
  <c r="Q17" i="12"/>
  <c r="M76" i="12"/>
  <c r="H117" i="12"/>
  <c r="N143" i="12"/>
  <c r="K164" i="12"/>
  <c r="G184" i="12"/>
  <c r="P203" i="12"/>
  <c r="L49" i="12"/>
  <c r="K96" i="12"/>
  <c r="J130" i="12"/>
  <c r="S152" i="12"/>
  <c r="G173" i="12"/>
  <c r="P192" i="12"/>
  <c r="L212" i="12"/>
  <c r="H232" i="12"/>
  <c r="N65" i="12"/>
  <c r="O108" i="12"/>
  <c r="R137" i="12"/>
  <c r="N159" i="12"/>
  <c r="J179" i="12"/>
  <c r="R180" i="12"/>
  <c r="K232" i="12"/>
  <c r="S252" i="12"/>
  <c r="O272" i="12"/>
  <c r="K292" i="12"/>
  <c r="G312" i="12"/>
  <c r="P331" i="12"/>
  <c r="P174" i="12"/>
  <c r="Q230" i="12"/>
  <c r="Q251" i="12"/>
  <c r="M271" i="12"/>
  <c r="I291" i="12"/>
  <c r="O198" i="12"/>
  <c r="Q236" i="12"/>
  <c r="Q256" i="12"/>
  <c r="M276" i="12"/>
  <c r="I296" i="12"/>
  <c r="R315" i="12"/>
  <c r="N335" i="12"/>
  <c r="J355" i="12"/>
  <c r="Q202" i="12"/>
  <c r="J238" i="12"/>
  <c r="H258" i="12"/>
  <c r="Q277" i="12"/>
  <c r="M297" i="12"/>
  <c r="I317" i="12"/>
  <c r="R336" i="12"/>
  <c r="L213" i="12"/>
  <c r="I242" i="12"/>
  <c r="R261" i="12"/>
  <c r="N281" i="12"/>
  <c r="J301" i="12"/>
  <c r="S320" i="12"/>
  <c r="O125" i="12"/>
  <c r="N221" i="12"/>
  <c r="S245" i="12"/>
  <c r="M52" i="12"/>
  <c r="L56" i="12"/>
  <c r="M88" i="12"/>
  <c r="K49" i="12"/>
  <c r="N28" i="12"/>
  <c r="K123" i="12"/>
  <c r="H20" i="12"/>
  <c r="R98" i="12"/>
  <c r="S62" i="12"/>
  <c r="R160" i="12"/>
  <c r="O223" i="12"/>
  <c r="J63" i="12"/>
  <c r="P150" i="12"/>
  <c r="H204" i="12"/>
  <c r="J97" i="12"/>
  <c r="G166" i="12"/>
  <c r="S218" i="12"/>
  <c r="L132" i="12"/>
  <c r="S63" i="12"/>
  <c r="J152" i="12"/>
  <c r="K35" i="12"/>
  <c r="H140" i="12"/>
  <c r="N194" i="12"/>
  <c r="O40" i="12"/>
  <c r="H134" i="12"/>
  <c r="K182" i="12"/>
  <c r="I16" i="12"/>
  <c r="L116" i="12"/>
  <c r="S163" i="12"/>
  <c r="I197" i="12"/>
  <c r="S72" i="12"/>
  <c r="O126" i="12"/>
  <c r="H159" i="12"/>
  <c r="P183" i="12"/>
  <c r="R205" i="12"/>
  <c r="R16" i="12"/>
  <c r="S75" i="12"/>
  <c r="N116" i="12"/>
  <c r="K143" i="12"/>
  <c r="H164" i="12"/>
  <c r="Q183" i="12"/>
  <c r="M203" i="12"/>
  <c r="I223" i="12"/>
  <c r="G52" i="12"/>
  <c r="O98" i="12"/>
  <c r="N55" i="12"/>
  <c r="M101" i="12"/>
  <c r="G133" i="12"/>
  <c r="L155" i="12"/>
  <c r="K175" i="12"/>
  <c r="G195" i="12"/>
  <c r="P214" i="12"/>
  <c r="P22" i="12"/>
  <c r="J79" i="12"/>
  <c r="K119" i="12"/>
  <c r="S144" i="12"/>
  <c r="N165" i="12"/>
  <c r="J185" i="12"/>
  <c r="S204" i="12"/>
  <c r="R52" i="12"/>
  <c r="G99" i="12"/>
  <c r="P131" i="12"/>
  <c r="K154" i="12"/>
  <c r="J174" i="12"/>
  <c r="S193" i="12"/>
  <c r="O213" i="12"/>
  <c r="K233" i="12"/>
  <c r="J68" i="12"/>
  <c r="Q110" i="12"/>
  <c r="L139" i="12"/>
  <c r="Q160" i="12"/>
  <c r="M180" i="12"/>
  <c r="N187" i="12"/>
  <c r="Q233" i="12"/>
  <c r="I254" i="12"/>
  <c r="R273" i="12"/>
  <c r="N293" i="12"/>
  <c r="J313" i="12"/>
  <c r="S332" i="12"/>
  <c r="L181" i="12"/>
  <c r="L232" i="12"/>
  <c r="G253" i="12"/>
  <c r="P272" i="12"/>
  <c r="L292" i="12"/>
  <c r="O202" i="12"/>
  <c r="I238" i="12"/>
  <c r="G258" i="12"/>
  <c r="P277" i="12"/>
  <c r="L297" i="12"/>
  <c r="H317" i="12"/>
  <c r="Q336" i="12"/>
  <c r="M356" i="12"/>
  <c r="P206" i="12"/>
  <c r="O239" i="12"/>
  <c r="K259" i="12"/>
  <c r="G279" i="12"/>
  <c r="P298" i="12"/>
  <c r="L318" i="12"/>
  <c r="H338" i="12"/>
  <c r="I216" i="12"/>
  <c r="L243" i="12"/>
  <c r="H263" i="12"/>
  <c r="Q282" i="12"/>
  <c r="M302" i="12"/>
  <c r="I322" i="12"/>
  <c r="G138" i="12"/>
  <c r="S223" i="12"/>
  <c r="I247" i="12"/>
  <c r="R266" i="12"/>
  <c r="N286" i="12"/>
  <c r="J306" i="12"/>
  <c r="S325" i="12"/>
  <c r="O345" i="12"/>
  <c r="S194" i="12"/>
  <c r="P235" i="12"/>
  <c r="R255" i="12"/>
  <c r="N275" i="12"/>
  <c r="J295" i="12"/>
  <c r="S314" i="12"/>
  <c r="O139" i="12"/>
  <c r="J224" i="12"/>
  <c r="K247" i="12"/>
  <c r="G267" i="12"/>
  <c r="P286" i="12"/>
  <c r="L306" i="12"/>
  <c r="H326" i="12"/>
  <c r="Q345" i="12"/>
  <c r="I72" i="12"/>
  <c r="H60" i="12"/>
  <c r="I92" i="12"/>
  <c r="G53" i="12"/>
  <c r="M33" i="12"/>
  <c r="G127" i="12"/>
  <c r="Q23" i="12"/>
  <c r="N102" i="12"/>
  <c r="N68" i="12"/>
  <c r="N164" i="12"/>
  <c r="K227" i="12"/>
  <c r="H66" i="12"/>
  <c r="O154" i="12"/>
  <c r="Q207" i="12"/>
  <c r="G100" i="12"/>
  <c r="P169" i="12"/>
  <c r="R19" i="12"/>
  <c r="R133" i="12"/>
  <c r="J72" i="12"/>
  <c r="I156" i="12"/>
  <c r="J40" i="12"/>
  <c r="K144" i="12"/>
  <c r="J198" i="12"/>
  <c r="M44" i="12"/>
  <c r="P138" i="12"/>
  <c r="G186" i="12"/>
  <c r="H21" i="12"/>
  <c r="O118" i="12"/>
  <c r="I165" i="12"/>
  <c r="O199" i="12"/>
  <c r="O75" i="12"/>
  <c r="Q129" i="12"/>
  <c r="K160" i="12"/>
  <c r="S184" i="12"/>
  <c r="H207" i="12"/>
  <c r="Q21" i="12"/>
  <c r="Q78" i="12"/>
  <c r="R118" i="12"/>
  <c r="P144" i="12"/>
  <c r="K165" i="12"/>
  <c r="G185" i="12"/>
  <c r="P204" i="12"/>
  <c r="L224" i="12"/>
  <c r="L55" i="12"/>
  <c r="L101" i="12"/>
  <c r="G59" i="12"/>
  <c r="R103" i="12"/>
  <c r="O134" i="12"/>
  <c r="Q156" i="12"/>
  <c r="N176" i="12"/>
  <c r="J196" i="12"/>
  <c r="S215" i="12"/>
  <c r="O27" i="12"/>
  <c r="H82" i="12"/>
  <c r="K121" i="12"/>
  <c r="K146" i="12"/>
  <c r="Q166" i="12"/>
  <c r="M186" i="12"/>
  <c r="I206" i="12"/>
  <c r="S55" i="12"/>
  <c r="Q101" i="12"/>
  <c r="J133" i="12"/>
  <c r="O155" i="12"/>
  <c r="M175" i="12"/>
  <c r="I195" i="12"/>
  <c r="R214" i="12"/>
  <c r="Q5" i="12"/>
  <c r="K71" i="12"/>
  <c r="R112" i="12"/>
  <c r="S140" i="12"/>
  <c r="G162" i="12"/>
  <c r="P181" i="12"/>
  <c r="S192" i="12"/>
  <c r="J235" i="12"/>
  <c r="L255" i="12"/>
  <c r="H275" i="12"/>
  <c r="Q294" i="12"/>
  <c r="M314" i="12"/>
  <c r="I334" i="12"/>
  <c r="G188" i="12"/>
  <c r="R233" i="12"/>
  <c r="J254" i="12"/>
  <c r="S273" i="12"/>
  <c r="O293" i="12"/>
  <c r="M206" i="12"/>
  <c r="N239" i="12"/>
  <c r="J259" i="12"/>
  <c r="S278" i="12"/>
  <c r="O298" i="12"/>
  <c r="K318" i="12"/>
  <c r="G338" i="12"/>
  <c r="P357" i="12"/>
  <c r="I210" i="12"/>
  <c r="R240" i="12"/>
  <c r="N260" i="12"/>
  <c r="J280" i="12"/>
  <c r="S299" i="12"/>
  <c r="O319" i="12"/>
  <c r="O106" i="12"/>
  <c r="G219" i="12"/>
  <c r="O244" i="12"/>
  <c r="K264" i="12"/>
  <c r="G284" i="12"/>
  <c r="P303" i="12"/>
  <c r="L323" i="12"/>
  <c r="J149" i="12"/>
  <c r="I226" i="12"/>
  <c r="L248" i="12"/>
  <c r="H268" i="12"/>
  <c r="Q287" i="12"/>
  <c r="M307" i="12"/>
  <c r="I327" i="12"/>
  <c r="R346" i="12"/>
  <c r="L199" i="12"/>
  <c r="H237" i="12"/>
  <c r="H257" i="12"/>
  <c r="Q276" i="12"/>
  <c r="R91" i="12"/>
  <c r="H76" i="12"/>
  <c r="I108" i="12"/>
  <c r="S57" i="12"/>
  <c r="N44" i="12"/>
  <c r="S131" i="12"/>
  <c r="P28" i="12"/>
  <c r="M107" i="12"/>
  <c r="R76" i="12"/>
  <c r="J168" i="12"/>
  <c r="N228" i="12"/>
  <c r="M77" i="12"/>
  <c r="N158" i="12"/>
  <c r="J210" i="12"/>
  <c r="H109" i="12"/>
  <c r="L173" i="12"/>
  <c r="P29" i="12"/>
  <c r="S139" i="12"/>
  <c r="N80" i="12"/>
  <c r="Q158" i="12"/>
  <c r="K54" i="12"/>
  <c r="L148" i="12"/>
  <c r="P200" i="12"/>
  <c r="R57" i="12"/>
  <c r="N141" i="12"/>
  <c r="P189" i="12"/>
  <c r="S30" i="12"/>
  <c r="O122" i="12"/>
  <c r="O167" i="12"/>
  <c r="K203" i="12"/>
  <c r="P78" i="12"/>
  <c r="J134" i="12"/>
  <c r="Q162" i="12"/>
  <c r="I186" i="12"/>
  <c r="K208" i="12"/>
  <c r="P26" i="12"/>
  <c r="N81" i="12"/>
  <c r="S120" i="12"/>
  <c r="H146" i="12"/>
  <c r="N166" i="12"/>
  <c r="J186" i="12"/>
  <c r="S205" i="12"/>
  <c r="O225" i="12"/>
  <c r="P58" i="12"/>
  <c r="P103" i="12"/>
  <c r="H62" i="12"/>
  <c r="G106" i="12"/>
  <c r="I136" i="12"/>
  <c r="H158" i="12"/>
  <c r="Q177" i="12"/>
  <c r="M197" i="12"/>
  <c r="I217" i="12"/>
  <c r="N32" i="12"/>
  <c r="S84" i="12"/>
  <c r="J123" i="12"/>
  <c r="O147" i="12"/>
  <c r="G168" i="12"/>
  <c r="P187" i="12"/>
  <c r="L207" i="12"/>
  <c r="J59" i="12"/>
  <c r="H104" i="12"/>
  <c r="R134" i="12"/>
  <c r="S156" i="12"/>
  <c r="P176" i="12"/>
  <c r="L196" i="12"/>
  <c r="H216" i="12"/>
  <c r="M12" i="12"/>
  <c r="G74" i="12"/>
  <c r="I115" i="12"/>
  <c r="N9" i="12"/>
  <c r="Q79" i="12"/>
  <c r="R111" i="12"/>
  <c r="G69" i="12"/>
  <c r="J48" i="12"/>
  <c r="N140" i="12"/>
  <c r="K37" i="12"/>
  <c r="H116" i="12"/>
  <c r="L85" i="12"/>
  <c r="M169" i="12"/>
  <c r="I237" i="12"/>
  <c r="Q85" i="12"/>
  <c r="Q159" i="12"/>
  <c r="S213" i="12"/>
  <c r="P115" i="12"/>
  <c r="O174" i="12"/>
  <c r="O43" i="12"/>
  <c r="H144" i="12"/>
  <c r="O83" i="12"/>
  <c r="M162" i="12"/>
  <c r="G64" i="12"/>
  <c r="P149" i="12"/>
  <c r="L204" i="12"/>
  <c r="S66" i="12"/>
  <c r="R145" i="12"/>
  <c r="S190" i="12"/>
  <c r="Q40" i="12"/>
  <c r="L126" i="12"/>
  <c r="H170" i="12"/>
  <c r="N204" i="12"/>
  <c r="L81" i="12"/>
  <c r="R135" i="12"/>
  <c r="G164" i="12"/>
  <c r="L187" i="12"/>
  <c r="N209" i="12"/>
  <c r="O31" i="12"/>
  <c r="J84" i="12"/>
  <c r="S122" i="12"/>
  <c r="L147" i="12"/>
  <c r="Q167" i="12"/>
  <c r="M187" i="12"/>
  <c r="I207" i="12"/>
  <c r="R226" i="12"/>
  <c r="R61" i="12"/>
  <c r="R105" i="12"/>
  <c r="I65" i="12"/>
  <c r="J108" i="12"/>
  <c r="O137" i="12"/>
  <c r="K159" i="12"/>
  <c r="G179" i="12"/>
  <c r="P198" i="12"/>
  <c r="L218" i="12"/>
  <c r="M37" i="12"/>
  <c r="P87" i="12"/>
  <c r="I125" i="12"/>
  <c r="S148" i="12"/>
  <c r="J169" i="12"/>
  <c r="S188" i="12"/>
  <c r="O208" i="12"/>
  <c r="P62" i="12"/>
  <c r="K106" i="12"/>
  <c r="K136" i="12"/>
  <c r="J158" i="12"/>
  <c r="S177" i="12"/>
  <c r="O197" i="12"/>
  <c r="K217" i="12"/>
  <c r="M18" i="12"/>
  <c r="Q76" i="12"/>
  <c r="L117" i="12"/>
  <c r="P143" i="12"/>
  <c r="M164" i="12"/>
  <c r="I184" i="12"/>
  <c r="R201" i="12"/>
  <c r="G238" i="12"/>
  <c r="R257" i="12"/>
  <c r="N277" i="12"/>
  <c r="J297" i="12"/>
  <c r="S316" i="12"/>
  <c r="O336" i="12"/>
  <c r="H198" i="12"/>
  <c r="P236" i="12"/>
  <c r="P256" i="12"/>
  <c r="L276" i="12"/>
  <c r="H296" i="12"/>
  <c r="S212" i="12"/>
  <c r="G242" i="12"/>
  <c r="P261" i="12"/>
  <c r="L281" i="12"/>
  <c r="H301" i="12"/>
  <c r="Q320" i="12"/>
  <c r="M340" i="12"/>
  <c r="I360" i="12"/>
  <c r="G216" i="12"/>
  <c r="K243" i="12"/>
  <c r="G263" i="12"/>
  <c r="P282" i="12"/>
  <c r="L302" i="12"/>
  <c r="H322" i="12"/>
  <c r="N137" i="12"/>
  <c r="R223" i="12"/>
  <c r="H247" i="12"/>
  <c r="Q266" i="12"/>
  <c r="M286" i="12"/>
  <c r="I306" i="12"/>
  <c r="R325" i="12"/>
  <c r="N169" i="12"/>
  <c r="P229" i="12"/>
  <c r="R250" i="12"/>
  <c r="N270" i="12"/>
  <c r="J290" i="12"/>
  <c r="S309" i="12"/>
  <c r="O329" i="12"/>
  <c r="K349" i="12"/>
  <c r="N207" i="12"/>
  <c r="R239" i="12"/>
  <c r="N259" i="12"/>
  <c r="J279" i="12"/>
  <c r="S298" i="12"/>
  <c r="O318" i="12"/>
  <c r="Q170" i="12"/>
  <c r="S229" i="12"/>
  <c r="G251" i="12"/>
  <c r="P270" i="12"/>
  <c r="L290" i="12"/>
  <c r="H310" i="12"/>
  <c r="Q329" i="12"/>
  <c r="J29" i="12"/>
  <c r="Q95" i="12"/>
  <c r="Q9" i="12"/>
  <c r="P72" i="12"/>
  <c r="I53" i="12"/>
  <c r="G143" i="12"/>
  <c r="Q39" i="12"/>
  <c r="N118" i="12"/>
  <c r="J88" i="12"/>
  <c r="H178" i="12"/>
  <c r="P6" i="12"/>
  <c r="L91" i="12"/>
  <c r="P164" i="12"/>
  <c r="O217" i="12"/>
  <c r="H120" i="12"/>
  <c r="N179" i="12"/>
  <c r="H54" i="12"/>
  <c r="S146" i="12"/>
  <c r="Q94" i="12"/>
  <c r="I166" i="12"/>
  <c r="M69" i="12"/>
  <c r="S154" i="12"/>
  <c r="H208" i="12"/>
  <c r="O72" i="12"/>
  <c r="Q149" i="12"/>
  <c r="L193" i="12"/>
  <c r="O51" i="12"/>
  <c r="J131" i="12"/>
  <c r="N172" i="12"/>
  <c r="G207" i="12"/>
  <c r="G87" i="12"/>
  <c r="L137" i="12"/>
  <c r="J165" i="12"/>
  <c r="O188" i="12"/>
  <c r="Q210" i="12"/>
  <c r="N36" i="12"/>
  <c r="K87" i="12"/>
  <c r="R124" i="12"/>
  <c r="P148" i="12"/>
  <c r="G169" i="12"/>
  <c r="P188" i="12"/>
  <c r="L208" i="12"/>
  <c r="H228" i="12"/>
  <c r="R64" i="12"/>
  <c r="S107" i="12"/>
  <c r="R67" i="12"/>
  <c r="K110" i="12"/>
  <c r="H139" i="12"/>
  <c r="N160" i="12"/>
  <c r="J180" i="12"/>
  <c r="S199" i="12"/>
  <c r="O219" i="12"/>
  <c r="G42" i="12"/>
  <c r="L90" i="12"/>
  <c r="S126" i="12"/>
  <c r="J150" i="12"/>
  <c r="M170" i="12"/>
  <c r="I190" i="12"/>
  <c r="R209" i="12"/>
  <c r="L65" i="12"/>
  <c r="M108" i="12"/>
  <c r="Q137" i="12"/>
  <c r="M159" i="12"/>
  <c r="I179" i="12"/>
  <c r="R198" i="12"/>
  <c r="N218" i="12"/>
  <c r="L23" i="12"/>
  <c r="O79" i="12"/>
  <c r="N119" i="12"/>
  <c r="H145" i="12"/>
  <c r="P165" i="12"/>
  <c r="L185" i="12"/>
  <c r="G206" i="12"/>
  <c r="L239" i="12"/>
  <c r="H259" i="12"/>
  <c r="Q278" i="12"/>
  <c r="M298" i="12"/>
  <c r="I318" i="12"/>
  <c r="R337" i="12"/>
  <c r="K202" i="12"/>
  <c r="H238" i="12"/>
  <c r="S257" i="12"/>
  <c r="O277" i="12"/>
  <c r="K297" i="12"/>
  <c r="R215" i="12"/>
  <c r="J243" i="12"/>
  <c r="S262" i="12"/>
  <c r="O282" i="12"/>
  <c r="K302" i="12"/>
  <c r="G322" i="12"/>
  <c r="P341" i="12"/>
  <c r="N104" i="12"/>
  <c r="Q218" i="12"/>
  <c r="N244" i="12"/>
  <c r="J264" i="12"/>
  <c r="S283" i="12"/>
  <c r="O303" i="12"/>
  <c r="K323" i="12"/>
  <c r="Q148" i="12"/>
  <c r="G226" i="12"/>
  <c r="K248" i="12"/>
  <c r="G268" i="12"/>
  <c r="P287" i="12"/>
  <c r="L307" i="12"/>
  <c r="H327" i="12"/>
  <c r="M176" i="12"/>
  <c r="J231" i="12"/>
  <c r="H252" i="12"/>
  <c r="S48" i="12"/>
  <c r="M99" i="12"/>
  <c r="M13" i="12"/>
  <c r="O77" i="12"/>
  <c r="J64" i="12"/>
  <c r="Q2" i="12"/>
  <c r="M43" i="12"/>
  <c r="J122" i="12"/>
  <c r="N106" i="12"/>
  <c r="N180" i="12"/>
  <c r="S23" i="12"/>
  <c r="R99" i="12"/>
  <c r="L168" i="12"/>
  <c r="R218" i="12"/>
  <c r="R125" i="12"/>
  <c r="J183" i="12"/>
  <c r="I57" i="12"/>
  <c r="R150" i="12"/>
  <c r="R102" i="12"/>
  <c r="L167" i="12"/>
  <c r="G78" i="12"/>
  <c r="R158" i="12"/>
  <c r="K209" i="12"/>
  <c r="I81" i="12"/>
  <c r="H151" i="12"/>
  <c r="R195" i="12"/>
  <c r="G58" i="12"/>
  <c r="I134" i="12"/>
  <c r="Q173" i="12"/>
  <c r="G10" i="12"/>
  <c r="R89" i="12"/>
  <c r="R138" i="12"/>
  <c r="M166" i="12"/>
  <c r="R189" i="12"/>
  <c r="G212" i="12"/>
  <c r="I41" i="12"/>
  <c r="G90" i="12"/>
  <c r="P126" i="12"/>
  <c r="G150" i="12"/>
  <c r="J170" i="12"/>
  <c r="S189" i="12"/>
  <c r="O209" i="12"/>
  <c r="K229" i="12"/>
  <c r="P67" i="12"/>
  <c r="N4" i="12"/>
  <c r="O70" i="12"/>
  <c r="N112" i="12"/>
  <c r="O140" i="12"/>
  <c r="Q161" i="12"/>
  <c r="M181" i="12"/>
  <c r="I201" i="12"/>
  <c r="R220" i="12"/>
  <c r="R45" i="12"/>
  <c r="M93" i="12"/>
  <c r="P128" i="12"/>
  <c r="N151" i="12"/>
  <c r="P171" i="12"/>
  <c r="L191" i="12"/>
  <c r="H211" i="12"/>
  <c r="I68" i="12"/>
  <c r="P110" i="12"/>
  <c r="J139" i="12"/>
  <c r="P160" i="12"/>
  <c r="L180" i="12"/>
  <c r="H200" i="12"/>
  <c r="Q219" i="12"/>
  <c r="K28" i="12"/>
  <c r="M82" i="12"/>
  <c r="M121" i="12"/>
  <c r="M146" i="12"/>
  <c r="S166" i="12"/>
  <c r="O186" i="12"/>
  <c r="M209" i="12"/>
  <c r="O240" i="12"/>
  <c r="K260" i="12"/>
  <c r="G280" i="12"/>
  <c r="P299" i="12"/>
  <c r="L319" i="12"/>
  <c r="H339" i="12"/>
  <c r="K206" i="12"/>
  <c r="M239" i="12"/>
  <c r="I259" i="12"/>
  <c r="R278" i="12"/>
  <c r="K102" i="12"/>
  <c r="O218" i="12"/>
  <c r="M244" i="12"/>
  <c r="I264" i="12"/>
  <c r="R283" i="12"/>
  <c r="N303" i="12"/>
  <c r="J323" i="12"/>
  <c r="S342" i="12"/>
  <c r="Q123" i="12"/>
  <c r="L221" i="12"/>
  <c r="Q245" i="12"/>
  <c r="M265" i="12"/>
  <c r="I285" i="12"/>
  <c r="R304" i="12"/>
  <c r="N324" i="12"/>
  <c r="J159" i="12"/>
  <c r="P227" i="12"/>
  <c r="N249" i="12"/>
  <c r="J269" i="12"/>
  <c r="S288" i="12"/>
  <c r="O308" i="12"/>
  <c r="K328" i="12"/>
  <c r="H183" i="12"/>
  <c r="Q232" i="12"/>
  <c r="K253" i="12"/>
  <c r="G273" i="12"/>
  <c r="P292" i="12"/>
  <c r="L312" i="12"/>
  <c r="H332" i="12"/>
  <c r="Q351" i="12"/>
  <c r="P213" i="12"/>
  <c r="K242" i="12"/>
  <c r="G262" i="12"/>
  <c r="P281" i="12"/>
  <c r="L301" i="12"/>
  <c r="H321" i="12"/>
  <c r="R183" i="12"/>
  <c r="S232" i="12"/>
  <c r="O68" i="12"/>
  <c r="M115" i="12"/>
  <c r="M29" i="12"/>
  <c r="P88" i="12"/>
  <c r="S67" i="12"/>
  <c r="P7" i="12"/>
  <c r="L48" i="12"/>
  <c r="I127" i="12"/>
  <c r="S110" i="12"/>
  <c r="J184" i="12"/>
  <c r="P38" i="12"/>
  <c r="P106" i="12"/>
  <c r="R170" i="12"/>
  <c r="Q223" i="12"/>
  <c r="O130" i="12"/>
  <c r="P185" i="12"/>
  <c r="J69" i="12"/>
  <c r="Q154" i="12"/>
  <c r="J107" i="12"/>
  <c r="K172" i="12"/>
  <c r="M86" i="12"/>
  <c r="K161" i="12"/>
  <c r="J214" i="12"/>
  <c r="M89" i="12"/>
  <c r="P153" i="12"/>
  <c r="N199" i="12"/>
  <c r="M61" i="12"/>
  <c r="P135" i="12"/>
  <c r="J176" i="12"/>
  <c r="N16" i="12"/>
  <c r="K95" i="12"/>
  <c r="P141" i="12"/>
  <c r="P167" i="12"/>
  <c r="K192" i="12"/>
  <c r="J213" i="12"/>
  <c r="I45" i="12"/>
  <c r="Q92" i="12"/>
  <c r="K128" i="12"/>
  <c r="K151" i="12"/>
  <c r="M171" i="12"/>
  <c r="I191" i="12"/>
  <c r="R210" i="12"/>
  <c r="J4" i="12"/>
  <c r="M70" i="12"/>
  <c r="J11" i="12"/>
  <c r="M73" i="12"/>
  <c r="Q114" i="12"/>
  <c r="H142" i="12"/>
  <c r="G163" i="12"/>
  <c r="P182" i="12"/>
  <c r="L202" i="12"/>
  <c r="H222" i="12"/>
  <c r="J49" i="12"/>
  <c r="I96" i="12"/>
  <c r="I130" i="12"/>
  <c r="R152" i="12"/>
  <c r="S172" i="12"/>
  <c r="O192" i="12"/>
  <c r="M5" i="12"/>
  <c r="G71" i="12"/>
  <c r="Q112" i="12"/>
  <c r="R140" i="12"/>
  <c r="S161" i="12"/>
  <c r="O181" i="12"/>
  <c r="K201" i="12"/>
  <c r="G221" i="12"/>
  <c r="J33" i="12"/>
  <c r="J85" i="12"/>
  <c r="N123" i="12"/>
  <c r="K88" i="12"/>
  <c r="I119" i="12"/>
  <c r="I33" i="12"/>
  <c r="L92" i="12"/>
  <c r="R72" i="12"/>
  <c r="K16" i="12"/>
  <c r="G57" i="12"/>
  <c r="Q135" i="12"/>
  <c r="M117" i="12"/>
  <c r="S187" i="12"/>
  <c r="H43" i="12"/>
  <c r="G109" i="12"/>
  <c r="N174" i="12"/>
  <c r="H14" i="12"/>
  <c r="J132" i="12"/>
  <c r="L189" i="12"/>
  <c r="P77" i="12"/>
  <c r="H156" i="12"/>
  <c r="Q113" i="12"/>
  <c r="G176" i="12"/>
  <c r="I89" i="12"/>
  <c r="G165" i="12"/>
  <c r="S217" i="12"/>
  <c r="K92" i="12"/>
  <c r="K156" i="12"/>
  <c r="G202" i="12"/>
  <c r="G67" i="12"/>
  <c r="Q138" i="12"/>
  <c r="M177" i="12"/>
  <c r="M21" i="12"/>
  <c r="L103" i="12"/>
  <c r="J143" i="12"/>
  <c r="S168" i="12"/>
  <c r="Q194" i="12"/>
  <c r="M214" i="12"/>
  <c r="N48" i="12"/>
  <c r="O95" i="12"/>
  <c r="S129" i="12"/>
  <c r="O152" i="12"/>
  <c r="P172" i="12"/>
  <c r="L192" i="12"/>
  <c r="H212" i="12"/>
  <c r="P10" i="12"/>
  <c r="I73" i="12"/>
  <c r="L17" i="12"/>
  <c r="K76" i="12"/>
  <c r="S116" i="12"/>
  <c r="M143" i="12"/>
  <c r="J164" i="12"/>
  <c r="S183" i="12"/>
  <c r="O203" i="12"/>
  <c r="K223" i="12"/>
  <c r="N52" i="12"/>
  <c r="S98" i="12"/>
  <c r="O131" i="12"/>
  <c r="I154" i="12"/>
  <c r="I174" i="12"/>
  <c r="R193" i="12"/>
  <c r="S11" i="12"/>
  <c r="R73" i="12"/>
  <c r="G115" i="12"/>
  <c r="J142" i="12"/>
  <c r="I163" i="12"/>
  <c r="R182" i="12"/>
  <c r="N202" i="12"/>
  <c r="J222" i="12"/>
  <c r="I38" i="12"/>
  <c r="S87" i="12"/>
  <c r="M125" i="12"/>
  <c r="H149" i="12"/>
  <c r="L169" i="12"/>
  <c r="H189" i="12"/>
  <c r="L215" i="12"/>
  <c r="H243" i="12"/>
  <c r="Q262" i="12"/>
  <c r="M282" i="12"/>
  <c r="I302" i="12"/>
  <c r="R321" i="12"/>
  <c r="N341" i="12"/>
  <c r="R212" i="12"/>
  <c r="S241" i="12"/>
  <c r="O261" i="12"/>
  <c r="K281" i="12"/>
  <c r="H136" i="12"/>
  <c r="N223" i="12"/>
  <c r="S246" i="12"/>
  <c r="O266" i="12"/>
  <c r="K286" i="12"/>
  <c r="G306" i="12"/>
  <c r="P325" i="12"/>
  <c r="L345" i="12"/>
  <c r="K104" i="12"/>
  <c r="P9" i="12"/>
  <c r="S4" i="12"/>
  <c r="G108" i="12"/>
  <c r="L13" i="12"/>
  <c r="O8" i="12"/>
  <c r="L108" i="12"/>
  <c r="O87" i="12"/>
  <c r="M22" i="12"/>
  <c r="I63" i="12"/>
  <c r="S141" i="12"/>
  <c r="N125" i="12"/>
  <c r="Q197" i="12"/>
  <c r="N71" i="12"/>
  <c r="R123" i="12"/>
  <c r="M179" i="12"/>
  <c r="L39" i="12"/>
  <c r="O142" i="12"/>
  <c r="K194" i="12"/>
  <c r="O91" i="12"/>
  <c r="R164" i="12"/>
  <c r="K122" i="12"/>
  <c r="I182" i="12"/>
  <c r="L107" i="12"/>
  <c r="S169" i="12"/>
  <c r="H224" i="12"/>
  <c r="G103" i="12"/>
  <c r="O162" i="12"/>
  <c r="L209" i="12"/>
  <c r="L78" i="12"/>
  <c r="N144" i="12"/>
  <c r="O183" i="12"/>
  <c r="J36" i="12"/>
  <c r="Q107" i="12"/>
  <c r="G146" i="12"/>
  <c r="O172" i="12"/>
  <c r="J197" i="12"/>
  <c r="S216" i="12"/>
  <c r="K55" i="12"/>
  <c r="J101" i="12"/>
  <c r="R132" i="12"/>
  <c r="J155" i="12"/>
  <c r="I175" i="12"/>
  <c r="R194" i="12"/>
  <c r="N214" i="12"/>
  <c r="I22" i="12"/>
  <c r="S78" i="12"/>
  <c r="J27" i="12"/>
  <c r="Q81" i="12"/>
  <c r="I121" i="12"/>
  <c r="J146" i="12"/>
  <c r="P166" i="12"/>
  <c r="L186" i="12"/>
  <c r="H206" i="12"/>
  <c r="Q225" i="12"/>
  <c r="H59" i="12"/>
  <c r="S103" i="12"/>
  <c r="P134" i="12"/>
  <c r="R156" i="12"/>
  <c r="O176" i="12"/>
  <c r="K196" i="12"/>
  <c r="G23" i="12"/>
  <c r="K79" i="12"/>
  <c r="L119" i="12"/>
  <c r="G145" i="12"/>
  <c r="O165" i="12"/>
  <c r="K185" i="12"/>
  <c r="G205" i="12"/>
  <c r="P224" i="12"/>
  <c r="L46" i="12"/>
  <c r="P93" i="12"/>
  <c r="R128" i="12"/>
  <c r="P151" i="12"/>
  <c r="R171" i="12"/>
  <c r="H121" i="12"/>
  <c r="S220" i="12"/>
  <c r="N245" i="12"/>
  <c r="J265" i="12"/>
  <c r="S284" i="12"/>
  <c r="O304" i="12"/>
  <c r="K324" i="12"/>
  <c r="P99" i="12"/>
  <c r="M218" i="12"/>
  <c r="L244" i="12"/>
  <c r="H264" i="12"/>
  <c r="Q283" i="12"/>
  <c r="G158" i="12"/>
  <c r="N227" i="12"/>
  <c r="L249" i="12"/>
  <c r="H269" i="12"/>
  <c r="Q288" i="12"/>
  <c r="M308" i="12"/>
  <c r="I328" i="12"/>
  <c r="R347" i="12"/>
  <c r="K168" i="12"/>
  <c r="L229" i="12"/>
  <c r="P250" i="12"/>
  <c r="L270" i="12"/>
  <c r="H290" i="12"/>
  <c r="Q309" i="12"/>
  <c r="M329" i="12"/>
  <c r="J189" i="12"/>
  <c r="I234" i="12"/>
  <c r="M254" i="12"/>
  <c r="I274" i="12"/>
  <c r="R293" i="12"/>
  <c r="N313" i="12"/>
  <c r="J333" i="12"/>
  <c r="H203" i="12"/>
  <c r="M238" i="12"/>
  <c r="J258" i="12"/>
  <c r="S277" i="12"/>
  <c r="O297" i="12"/>
  <c r="K317" i="12"/>
  <c r="G337" i="12"/>
  <c r="G139" i="12"/>
  <c r="G224" i="12"/>
  <c r="G124" i="12"/>
  <c r="L29" i="12"/>
  <c r="S9" i="12"/>
  <c r="H112" i="12"/>
  <c r="N92" i="12"/>
  <c r="L27" i="12"/>
  <c r="H68" i="12"/>
  <c r="R146" i="12"/>
  <c r="M136" i="12"/>
  <c r="J200" i="12"/>
  <c r="G80" i="12"/>
  <c r="N127" i="12"/>
  <c r="L184" i="12"/>
  <c r="M50" i="12"/>
  <c r="L145" i="12"/>
  <c r="J199" i="12"/>
  <c r="I100" i="12"/>
  <c r="K167" i="12"/>
  <c r="K129" i="12"/>
  <c r="R185" i="12"/>
  <c r="O111" i="12"/>
  <c r="R174" i="12"/>
  <c r="Q227" i="12"/>
  <c r="P109" i="12"/>
  <c r="K166" i="12"/>
  <c r="O210" i="12"/>
  <c r="G84" i="12"/>
  <c r="J147" i="12"/>
  <c r="R184" i="12"/>
  <c r="S40" i="12"/>
  <c r="G110" i="12"/>
  <c r="O148" i="12"/>
  <c r="H175" i="12"/>
  <c r="M198" i="12"/>
  <c r="I218" i="12"/>
  <c r="L58" i="12"/>
  <c r="N103" i="12"/>
  <c r="K134" i="12"/>
  <c r="N156" i="12"/>
  <c r="L176" i="12"/>
  <c r="H196" i="12"/>
  <c r="Q215" i="12"/>
  <c r="H27" i="12"/>
  <c r="P81" i="12"/>
  <c r="I32" i="12"/>
  <c r="R84" i="12"/>
  <c r="H123" i="12"/>
  <c r="N147" i="12"/>
  <c r="S167" i="12"/>
  <c r="O187" i="12"/>
  <c r="K207" i="12"/>
  <c r="G227" i="12"/>
  <c r="L62" i="12"/>
  <c r="I106" i="12"/>
  <c r="J136" i="12"/>
  <c r="I158" i="12"/>
  <c r="R177" i="12"/>
  <c r="N197" i="12"/>
  <c r="S27" i="12"/>
  <c r="L82" i="12"/>
  <c r="L121" i="12"/>
  <c r="L146" i="12"/>
  <c r="R166" i="12"/>
  <c r="N186" i="12"/>
  <c r="J206" i="12"/>
  <c r="S225" i="12"/>
  <c r="N49" i="12"/>
  <c r="M96" i="12"/>
  <c r="K130" i="12"/>
  <c r="H153" i="12"/>
  <c r="H173" i="12"/>
  <c r="M134" i="12"/>
  <c r="J223" i="12"/>
  <c r="Q246" i="12"/>
  <c r="M266" i="12"/>
  <c r="I286" i="12"/>
  <c r="R305" i="12"/>
  <c r="N325" i="12"/>
  <c r="Q121" i="12"/>
  <c r="H221" i="12"/>
  <c r="O245" i="12"/>
  <c r="K265" i="12"/>
  <c r="G285" i="12"/>
  <c r="R167" i="12"/>
  <c r="J229" i="12"/>
  <c r="O250" i="12"/>
  <c r="K270" i="12"/>
  <c r="G290" i="12"/>
  <c r="P309" i="12"/>
  <c r="P127" i="12"/>
  <c r="H33" i="12"/>
  <c r="O13" i="12"/>
  <c r="G117" i="12"/>
  <c r="I101" i="12"/>
  <c r="G36" i="12"/>
  <c r="P76" i="12"/>
  <c r="M155" i="12"/>
  <c r="N139" i="12"/>
  <c r="S203" i="12"/>
  <c r="N88" i="12"/>
  <c r="I132" i="12"/>
  <c r="H188" i="12"/>
  <c r="Q53" i="12"/>
  <c r="M149" i="12"/>
  <c r="S202" i="12"/>
  <c r="P102" i="12"/>
  <c r="J8" i="12"/>
  <c r="S133" i="12"/>
  <c r="H187" i="12"/>
  <c r="K118" i="12"/>
  <c r="N178" i="12"/>
  <c r="G229" i="12"/>
  <c r="G114" i="12"/>
  <c r="G170" i="12"/>
  <c r="H213" i="12"/>
  <c r="Q89" i="12"/>
  <c r="R149" i="12"/>
  <c r="K187" i="12"/>
  <c r="K48" i="12"/>
  <c r="L114" i="12"/>
  <c r="S149" i="12"/>
  <c r="K176" i="12"/>
  <c r="P199" i="12"/>
  <c r="L219" i="12"/>
  <c r="P61" i="12"/>
  <c r="Q105" i="12"/>
  <c r="S135" i="12"/>
  <c r="R157" i="12"/>
  <c r="O177" i="12"/>
  <c r="K197" i="12"/>
  <c r="G217" i="12"/>
  <c r="G32" i="12"/>
  <c r="N84" i="12"/>
  <c r="H37" i="12"/>
  <c r="N87" i="12"/>
  <c r="H125" i="12"/>
  <c r="R148" i="12"/>
  <c r="I169" i="12"/>
  <c r="R188" i="12"/>
  <c r="N208" i="12"/>
  <c r="J228" i="12"/>
  <c r="J65" i="12"/>
  <c r="K108" i="12"/>
  <c r="P137" i="12"/>
  <c r="L159" i="12"/>
  <c r="H179" i="12"/>
  <c r="Q198" i="12"/>
  <c r="R32" i="12"/>
  <c r="H85" i="12"/>
  <c r="L123" i="12"/>
  <c r="P147" i="12"/>
  <c r="H168" i="12"/>
  <c r="Q187" i="12"/>
  <c r="M207" i="12"/>
  <c r="I227" i="12"/>
  <c r="S52" i="12"/>
  <c r="K99" i="12"/>
  <c r="Q131" i="12"/>
  <c r="L154" i="12"/>
  <c r="K174" i="12"/>
  <c r="I146" i="12"/>
  <c r="M225" i="12"/>
  <c r="G248" i="12"/>
  <c r="P267" i="12"/>
  <c r="L287" i="12"/>
  <c r="H307" i="12"/>
  <c r="Q326" i="12"/>
  <c r="H135" i="12"/>
  <c r="L223" i="12"/>
  <c r="R246" i="12"/>
  <c r="N266" i="12"/>
  <c r="J286" i="12"/>
  <c r="J175" i="12"/>
  <c r="S230" i="12"/>
  <c r="R251" i="12"/>
  <c r="N271" i="12"/>
  <c r="J291" i="12"/>
  <c r="S310" i="12"/>
  <c r="O330" i="12"/>
  <c r="K350" i="12"/>
  <c r="H182" i="12"/>
  <c r="N232" i="12"/>
  <c r="I253" i="12"/>
  <c r="R272" i="12"/>
  <c r="N292" i="12"/>
  <c r="J312" i="12"/>
  <c r="S331" i="12"/>
  <c r="H199" i="12"/>
  <c r="S236" i="12"/>
  <c r="S256" i="12"/>
  <c r="O276" i="12"/>
  <c r="K296" i="12"/>
  <c r="G316" i="12"/>
  <c r="P335" i="12"/>
  <c r="M210" i="12"/>
  <c r="G241" i="12"/>
  <c r="P260" i="12"/>
  <c r="L280" i="12"/>
  <c r="H300" i="12"/>
  <c r="Q319" i="12"/>
  <c r="M339" i="12"/>
  <c r="K97" i="12"/>
  <c r="M178" i="12"/>
  <c r="R51" i="12"/>
  <c r="N224" i="12"/>
  <c r="L125" i="12"/>
  <c r="L133" i="12"/>
  <c r="L227" i="12"/>
  <c r="K308" i="12"/>
  <c r="H248" i="12"/>
  <c r="M232" i="12"/>
  <c r="Q304" i="12"/>
  <c r="S358" i="12"/>
  <c r="J248" i="12"/>
  <c r="K291" i="12"/>
  <c r="O335" i="12"/>
  <c r="Q250" i="12"/>
  <c r="O292" i="12"/>
  <c r="G332" i="12"/>
  <c r="G237" i="12"/>
  <c r="J274" i="12"/>
  <c r="Q303" i="12"/>
  <c r="Q335" i="12"/>
  <c r="G190" i="12"/>
  <c r="G246" i="12"/>
  <c r="O270" i="12"/>
  <c r="M296" i="12"/>
  <c r="K322" i="12"/>
  <c r="R203" i="12"/>
  <c r="L242" i="12"/>
  <c r="N264" i="12"/>
  <c r="S287" i="12"/>
  <c r="K311" i="12"/>
  <c r="M333" i="12"/>
  <c r="M140" i="12"/>
  <c r="K224" i="12"/>
  <c r="L247" i="12"/>
  <c r="H267" i="12"/>
  <c r="Q286" i="12"/>
  <c r="M306" i="12"/>
  <c r="I326" i="12"/>
  <c r="R345" i="12"/>
  <c r="G208" i="12"/>
  <c r="H240" i="12"/>
  <c r="Q259" i="12"/>
  <c r="M279" i="12"/>
  <c r="I299" i="12"/>
  <c r="R318" i="12"/>
  <c r="N338" i="12"/>
  <c r="J358" i="12"/>
  <c r="O211" i="12"/>
  <c r="L241" i="12"/>
  <c r="H261" i="12"/>
  <c r="Q280" i="12"/>
  <c r="M300" i="12"/>
  <c r="K115" i="12"/>
  <c r="I220" i="12"/>
  <c r="I245" i="12"/>
  <c r="R264" i="12"/>
  <c r="N284" i="12"/>
  <c r="O164" i="12"/>
  <c r="Q228" i="12"/>
  <c r="J250" i="12"/>
  <c r="S269" i="12"/>
  <c r="O289" i="12"/>
  <c r="K309" i="12"/>
  <c r="P197" i="12"/>
  <c r="N236" i="12"/>
  <c r="N256" i="12"/>
  <c r="J276" i="12"/>
  <c r="S295" i="12"/>
  <c r="R116" i="12"/>
  <c r="I325" i="12"/>
  <c r="S356" i="12"/>
  <c r="I377" i="12"/>
  <c r="R396" i="12"/>
  <c r="N416" i="12"/>
  <c r="J436" i="12"/>
  <c r="S455" i="12"/>
  <c r="M192" i="12"/>
  <c r="R327" i="12"/>
  <c r="M358" i="12"/>
  <c r="M378" i="12"/>
  <c r="I398" i="12"/>
  <c r="R417" i="12"/>
  <c r="N437" i="12"/>
  <c r="J457" i="12"/>
  <c r="M319" i="12"/>
  <c r="K354" i="12"/>
  <c r="R374" i="12"/>
  <c r="N394" i="12"/>
  <c r="J414" i="12"/>
  <c r="S433" i="12"/>
  <c r="M236" i="12"/>
  <c r="Q333" i="12"/>
  <c r="L361" i="12"/>
  <c r="H381" i="12"/>
  <c r="Q400" i="12"/>
  <c r="M420" i="12"/>
  <c r="I440" i="12"/>
  <c r="R459" i="12"/>
  <c r="I307" i="12"/>
  <c r="S349" i="12"/>
  <c r="K371" i="12"/>
  <c r="G391" i="12"/>
  <c r="P410" i="12"/>
  <c r="L430" i="12"/>
  <c r="H450" i="12"/>
  <c r="R237" i="12"/>
  <c r="S333" i="12"/>
  <c r="O268" i="12"/>
  <c r="H341" i="12"/>
  <c r="K365" i="12"/>
  <c r="G385" i="12"/>
  <c r="P404" i="12"/>
  <c r="K155" i="12"/>
  <c r="L326" i="12"/>
  <c r="G260" i="12"/>
  <c r="I339" i="12"/>
  <c r="J364" i="12"/>
  <c r="S383" i="12"/>
  <c r="I260" i="12"/>
  <c r="K339" i="12"/>
  <c r="K364" i="12"/>
  <c r="G384" i="12"/>
  <c r="P403" i="12"/>
  <c r="S83" i="12"/>
  <c r="N100" i="12"/>
  <c r="M98" i="12"/>
  <c r="P55" i="12"/>
  <c r="O143" i="12"/>
  <c r="K142" i="12"/>
  <c r="O236" i="12"/>
  <c r="P315" i="12"/>
  <c r="M255" i="12"/>
  <c r="Q240" i="12"/>
  <c r="J307" i="12"/>
  <c r="N136" i="12"/>
  <c r="M249" i="12"/>
  <c r="Q293" i="12"/>
  <c r="G125" i="12"/>
  <c r="G252" i="12"/>
  <c r="H295" i="12"/>
  <c r="M334" i="12"/>
  <c r="Q239" i="12"/>
  <c r="M275" i="12"/>
  <c r="G305" i="12"/>
  <c r="J338" i="12"/>
  <c r="N203" i="12"/>
  <c r="J247" i="12"/>
  <c r="R271" i="12"/>
  <c r="P297" i="12"/>
  <c r="N323" i="12"/>
  <c r="P207" i="12"/>
  <c r="O243" i="12"/>
  <c r="Q265" i="12"/>
  <c r="I289" i="12"/>
  <c r="N312" i="12"/>
  <c r="P334" i="12"/>
  <c r="L151" i="12"/>
  <c r="L226" i="12"/>
  <c r="O248" i="12"/>
  <c r="K268" i="12"/>
  <c r="G288" i="12"/>
  <c r="P307" i="12"/>
  <c r="L327" i="12"/>
  <c r="H347" i="12"/>
  <c r="L211" i="12"/>
  <c r="K241" i="12"/>
  <c r="G261" i="12"/>
  <c r="P280" i="12"/>
  <c r="L300" i="12"/>
  <c r="H320" i="12"/>
  <c r="Q339" i="12"/>
  <c r="M359" i="12"/>
  <c r="L214" i="12"/>
  <c r="O242" i="12"/>
  <c r="K262" i="12"/>
  <c r="G282" i="12"/>
  <c r="P301" i="12"/>
  <c r="M130" i="12"/>
  <c r="O222" i="12"/>
  <c r="L246" i="12"/>
  <c r="H266" i="12"/>
  <c r="Q285" i="12"/>
  <c r="J173" i="12"/>
  <c r="M230" i="12"/>
  <c r="M251" i="12"/>
  <c r="I271" i="12"/>
  <c r="R290" i="12"/>
  <c r="N310" i="12"/>
  <c r="Q201" i="12"/>
  <c r="S237" i="12"/>
  <c r="Q257" i="12"/>
  <c r="M277" i="12"/>
  <c r="I297" i="12"/>
  <c r="P191" i="12"/>
  <c r="Q327" i="12"/>
  <c r="L358" i="12"/>
  <c r="L378" i="12"/>
  <c r="H398" i="12"/>
  <c r="Q417" i="12"/>
  <c r="M437" i="12"/>
  <c r="I457" i="12"/>
  <c r="N220" i="12"/>
  <c r="N330" i="12"/>
  <c r="R359" i="12"/>
  <c r="P379" i="12"/>
  <c r="L399" i="12"/>
  <c r="H419" i="12"/>
  <c r="Q438" i="12"/>
  <c r="M458" i="12"/>
  <c r="P322" i="12"/>
  <c r="P355" i="12"/>
  <c r="H376" i="12"/>
  <c r="Q395" i="12"/>
  <c r="M415" i="12"/>
  <c r="I435" i="12"/>
  <c r="O246" i="12"/>
  <c r="J336" i="12"/>
  <c r="O362" i="12"/>
  <c r="K382" i="12"/>
  <c r="G402" i="12"/>
  <c r="P421" i="12"/>
  <c r="L441" i="12"/>
  <c r="H461" i="12"/>
  <c r="H312" i="12"/>
  <c r="Q18" i="12"/>
  <c r="P168" i="12"/>
  <c r="L131" i="12"/>
  <c r="O101" i="12"/>
  <c r="G149" i="12"/>
  <c r="Q147" i="12"/>
  <c r="R241" i="12"/>
  <c r="O320" i="12"/>
  <c r="L260" i="12"/>
  <c r="P245" i="12"/>
  <c r="I312" i="12"/>
  <c r="S147" i="12"/>
  <c r="S251" i="12"/>
  <c r="J296" i="12"/>
  <c r="H169" i="12"/>
  <c r="J253" i="12"/>
  <c r="N297" i="12"/>
  <c r="S336" i="12"/>
  <c r="J242" i="12"/>
  <c r="P276" i="12"/>
  <c r="P308" i="12"/>
  <c r="P340" i="12"/>
  <c r="P210" i="12"/>
  <c r="M248" i="12"/>
  <c r="H273" i="12"/>
  <c r="I300" i="12"/>
  <c r="Q324" i="12"/>
  <c r="S210" i="12"/>
  <c r="R244" i="12"/>
  <c r="J268" i="12"/>
  <c r="O291" i="12"/>
  <c r="Q313" i="12"/>
  <c r="S335" i="12"/>
  <c r="P161" i="12"/>
  <c r="I228" i="12"/>
  <c r="R249" i="12"/>
  <c r="N269" i="12"/>
  <c r="J289" i="12"/>
  <c r="S308" i="12"/>
  <c r="O328" i="12"/>
  <c r="K348" i="12"/>
  <c r="I214" i="12"/>
  <c r="N242" i="12"/>
  <c r="J262" i="12"/>
  <c r="S281" i="12"/>
  <c r="O301" i="12"/>
  <c r="K321" i="12"/>
  <c r="G341" i="12"/>
  <c r="P360" i="12"/>
  <c r="J217" i="12"/>
  <c r="R243" i="12"/>
  <c r="N263" i="12"/>
  <c r="J283" i="12"/>
  <c r="S302" i="12"/>
  <c r="M142" i="12"/>
  <c r="Q224" i="12"/>
  <c r="O247" i="12"/>
  <c r="K267" i="12"/>
  <c r="G287" i="12"/>
  <c r="O179" i="12"/>
  <c r="S231" i="12"/>
  <c r="P252" i="12"/>
  <c r="L272" i="12"/>
  <c r="H292" i="12"/>
  <c r="Q311" i="12"/>
  <c r="N205" i="12"/>
  <c r="K239" i="12"/>
  <c r="G259" i="12"/>
  <c r="P278" i="12"/>
  <c r="L298" i="12"/>
  <c r="J220" i="12"/>
  <c r="L330" i="12"/>
  <c r="Q359" i="12"/>
  <c r="O379" i="12"/>
  <c r="K399" i="12"/>
  <c r="G419" i="12"/>
  <c r="P438" i="12"/>
  <c r="L458" i="12"/>
  <c r="G235" i="12"/>
  <c r="L333" i="12"/>
  <c r="J361" i="12"/>
  <c r="S380" i="12"/>
  <c r="O400" i="12"/>
  <c r="K420" i="12"/>
  <c r="G440" i="12"/>
  <c r="M131" i="12"/>
  <c r="K325" i="12"/>
  <c r="I357" i="12"/>
  <c r="K377" i="12"/>
  <c r="G397" i="12"/>
  <c r="P416" i="12"/>
  <c r="L436" i="12"/>
  <c r="M256" i="12"/>
  <c r="P338" i="12"/>
  <c r="R363" i="12"/>
  <c r="N383" i="12"/>
  <c r="J403" i="12"/>
  <c r="S422" i="12"/>
  <c r="O442" i="12"/>
  <c r="K462" i="12"/>
  <c r="Q316" i="12"/>
  <c r="H353" i="12"/>
  <c r="Q373" i="12"/>
  <c r="M393" i="12"/>
  <c r="I413" i="12"/>
  <c r="R432" i="12"/>
  <c r="N452" i="12"/>
  <c r="P257" i="12"/>
  <c r="R338" i="12"/>
  <c r="M59" i="12"/>
  <c r="L220" i="12"/>
  <c r="S153" i="12"/>
  <c r="H133" i="12"/>
  <c r="L164" i="12"/>
  <c r="L150" i="12"/>
  <c r="K244" i="12"/>
  <c r="H323" i="12"/>
  <c r="R262" i="12"/>
  <c r="I248" i="12"/>
  <c r="O314" i="12"/>
  <c r="M158" i="12"/>
  <c r="L254" i="12"/>
  <c r="I301" i="12"/>
  <c r="S175" i="12"/>
  <c r="P255" i="12"/>
  <c r="Q298" i="12"/>
  <c r="I338" i="12"/>
  <c r="M243" i="12"/>
  <c r="I279" i="12"/>
  <c r="I311" i="12"/>
  <c r="S341" i="12"/>
  <c r="N216" i="12"/>
  <c r="P249" i="12"/>
  <c r="K274" i="12"/>
  <c r="O302" i="12"/>
  <c r="G326" i="12"/>
  <c r="R213" i="12"/>
  <c r="H246" i="12"/>
  <c r="M269" i="12"/>
  <c r="R292" i="12"/>
  <c r="G315" i="12"/>
  <c r="I337" i="12"/>
  <c r="G171" i="12"/>
  <c r="G230" i="12"/>
  <c r="H251" i="12"/>
  <c r="Q270" i="12"/>
  <c r="M290" i="12"/>
  <c r="I310" i="12"/>
  <c r="R329" i="12"/>
  <c r="N349" i="12"/>
  <c r="H217" i="12"/>
  <c r="Q243" i="12"/>
  <c r="M263" i="12"/>
  <c r="I283" i="12"/>
  <c r="R302" i="12"/>
  <c r="N322" i="12"/>
  <c r="J342" i="12"/>
  <c r="O114" i="12"/>
  <c r="G220" i="12"/>
  <c r="H245" i="12"/>
  <c r="Q264" i="12"/>
  <c r="M284" i="12"/>
  <c r="I304" i="12"/>
  <c r="J153" i="12"/>
  <c r="P226" i="12"/>
  <c r="R248" i="12"/>
  <c r="N268" i="12"/>
  <c r="J288" i="12"/>
  <c r="K186" i="12"/>
  <c r="N233" i="12"/>
  <c r="S253" i="12"/>
  <c r="O273" i="12"/>
  <c r="K293" i="12"/>
  <c r="G313" i="12"/>
  <c r="J209" i="12"/>
  <c r="N240" i="12"/>
  <c r="J260" i="12"/>
  <c r="S279" i="12"/>
  <c r="O299" i="12"/>
  <c r="R234" i="12"/>
  <c r="G333" i="12"/>
  <c r="I361" i="12"/>
  <c r="R380" i="12"/>
  <c r="N400" i="12"/>
  <c r="J420" i="12"/>
  <c r="S439" i="12"/>
  <c r="O459" i="12"/>
  <c r="L245" i="12"/>
  <c r="R335" i="12"/>
  <c r="M362" i="12"/>
  <c r="I382" i="12"/>
  <c r="R401" i="12"/>
  <c r="N421" i="12"/>
  <c r="J441" i="12"/>
  <c r="O196" i="12"/>
  <c r="S327" i="12"/>
  <c r="N358" i="12"/>
  <c r="N378" i="12"/>
  <c r="J398" i="12"/>
  <c r="S417" i="12"/>
  <c r="O437" i="12"/>
  <c r="K266" i="12"/>
  <c r="N340" i="12"/>
  <c r="H365" i="12"/>
  <c r="Q384" i="12"/>
  <c r="M404" i="12"/>
  <c r="I424" i="12"/>
  <c r="J138" i="12"/>
  <c r="Q97" i="12"/>
  <c r="S173" i="12"/>
  <c r="I139" i="12"/>
  <c r="K169" i="12"/>
  <c r="P155" i="12"/>
  <c r="J249" i="12"/>
  <c r="G328" i="12"/>
  <c r="Q267" i="12"/>
  <c r="H253" i="12"/>
  <c r="N319" i="12"/>
  <c r="P175" i="12"/>
  <c r="R256" i="12"/>
  <c r="H306" i="12"/>
  <c r="O182" i="12"/>
  <c r="I258" i="12"/>
  <c r="G300" i="12"/>
  <c r="R108" i="12"/>
  <c r="P244" i="12"/>
  <c r="O281" i="12"/>
  <c r="O313" i="12"/>
  <c r="I343" i="12"/>
  <c r="K219" i="12"/>
  <c r="S250" i="12"/>
  <c r="G278" i="12"/>
  <c r="R303" i="12"/>
  <c r="J327" i="12"/>
  <c r="O216" i="12"/>
  <c r="N248" i="12"/>
  <c r="S271" i="12"/>
  <c r="H294" i="12"/>
  <c r="J316" i="12"/>
  <c r="L338" i="12"/>
  <c r="P177" i="12"/>
  <c r="N231" i="12"/>
  <c r="K252" i="12"/>
  <c r="G272" i="12"/>
  <c r="P291" i="12"/>
  <c r="L311" i="12"/>
  <c r="H331" i="12"/>
  <c r="J113" i="12"/>
  <c r="R219" i="12"/>
  <c r="G245" i="12"/>
  <c r="P264" i="12"/>
  <c r="L284" i="12"/>
  <c r="H304" i="12"/>
  <c r="Q323" i="12"/>
  <c r="M343" i="12"/>
  <c r="G130" i="12"/>
  <c r="M222" i="12"/>
  <c r="K246" i="12"/>
  <c r="G266" i="12"/>
  <c r="P285" i="12"/>
  <c r="L305" i="12"/>
  <c r="L163" i="12"/>
  <c r="O228" i="12"/>
  <c r="H250" i="12"/>
  <c r="Q269" i="12"/>
  <c r="M289" i="12"/>
  <c r="S191" i="12"/>
  <c r="S234" i="12"/>
  <c r="I255" i="12"/>
  <c r="R274" i="12"/>
  <c r="N294" i="12"/>
  <c r="J314" i="12"/>
  <c r="M212" i="12"/>
  <c r="Q241" i="12"/>
  <c r="M261" i="12"/>
  <c r="I281" i="12"/>
  <c r="R300" i="12"/>
  <c r="J245" i="12"/>
  <c r="M335" i="12"/>
  <c r="L362" i="12"/>
  <c r="O123" i="12"/>
  <c r="I160" i="12"/>
  <c r="O193" i="12"/>
  <c r="N155" i="12"/>
  <c r="H184" i="12"/>
  <c r="J163" i="12"/>
  <c r="O256" i="12"/>
  <c r="L335" i="12"/>
  <c r="I275" i="12"/>
  <c r="M260" i="12"/>
  <c r="M324" i="12"/>
  <c r="Q188" i="12"/>
  <c r="Q261" i="12"/>
  <c r="K307" i="12"/>
  <c r="I194" i="12"/>
  <c r="O260" i="12"/>
  <c r="S304" i="12"/>
  <c r="P159" i="12"/>
  <c r="O249" i="12"/>
  <c r="R282" i="12"/>
  <c r="R314" i="12"/>
  <c r="L344" i="12"/>
  <c r="Q221" i="12"/>
  <c r="I252" i="12"/>
  <c r="M280" i="12"/>
  <c r="H305" i="12"/>
  <c r="M328" i="12"/>
  <c r="N219" i="12"/>
  <c r="Q249" i="12"/>
  <c r="I273" i="12"/>
  <c r="K295" i="12"/>
  <c r="M317" i="12"/>
  <c r="O339" i="12"/>
  <c r="K184" i="12"/>
  <c r="G233" i="12"/>
  <c r="N253" i="12"/>
  <c r="J273" i="12"/>
  <c r="S292" i="12"/>
  <c r="O312" i="12"/>
  <c r="K332" i="12"/>
  <c r="G129" i="12"/>
  <c r="K222" i="12"/>
  <c r="J246" i="12"/>
  <c r="S265" i="12"/>
  <c r="O285" i="12"/>
  <c r="K305" i="12"/>
  <c r="G325" i="12"/>
  <c r="P344" i="12"/>
  <c r="G142" i="12"/>
  <c r="O224" i="12"/>
  <c r="N247" i="12"/>
  <c r="J267" i="12"/>
  <c r="S286" i="12"/>
  <c r="O306" i="12"/>
  <c r="J172" i="12"/>
  <c r="K230" i="12"/>
  <c r="K251" i="12"/>
  <c r="G271" i="12"/>
  <c r="P290" i="12"/>
  <c r="R196" i="12"/>
  <c r="K236" i="12"/>
  <c r="L256" i="12"/>
  <c r="H276" i="12"/>
  <c r="Q295" i="12"/>
  <c r="M315" i="12"/>
  <c r="K215" i="12"/>
  <c r="G243" i="12"/>
  <c r="P262" i="12"/>
  <c r="L282" i="12"/>
  <c r="H302" i="12"/>
  <c r="H255" i="12"/>
  <c r="S337" i="12"/>
  <c r="O363" i="12"/>
  <c r="K383" i="12"/>
  <c r="G403" i="12"/>
  <c r="P422" i="12"/>
  <c r="L442" i="12"/>
  <c r="H462" i="12"/>
  <c r="H265" i="12"/>
  <c r="J340" i="12"/>
  <c r="S364" i="12"/>
  <c r="O384" i="12"/>
  <c r="K404" i="12"/>
  <c r="G424" i="12"/>
  <c r="P443" i="12"/>
  <c r="J236" i="12"/>
  <c r="P333" i="12"/>
  <c r="K361" i="12"/>
  <c r="G381" i="12"/>
  <c r="P400" i="12"/>
  <c r="L420" i="12"/>
  <c r="H440" i="12"/>
  <c r="G286" i="12"/>
  <c r="K344" i="12"/>
  <c r="N367" i="12"/>
  <c r="J387" i="12"/>
  <c r="S406" i="12"/>
  <c r="O426" i="12"/>
  <c r="K446" i="12"/>
  <c r="L143" i="12"/>
  <c r="M325" i="12"/>
  <c r="K357" i="12"/>
  <c r="M377" i="12"/>
  <c r="I397" i="12"/>
  <c r="R416" i="12"/>
  <c r="N436" i="12"/>
  <c r="J456" i="12"/>
  <c r="I189" i="12"/>
  <c r="P205" i="12"/>
  <c r="K213" i="12"/>
  <c r="O160" i="12"/>
  <c r="G189" i="12"/>
  <c r="I168" i="12"/>
  <c r="N261" i="12"/>
  <c r="K340" i="12"/>
  <c r="H280" i="12"/>
  <c r="L265" i="12"/>
  <c r="S326" i="12"/>
  <c r="S198" i="12"/>
  <c r="P266" i="12"/>
  <c r="N308" i="12"/>
  <c r="G203" i="12"/>
  <c r="N265" i="12"/>
  <c r="R309" i="12"/>
  <c r="M189" i="12"/>
  <c r="N254" i="12"/>
  <c r="H284" i="12"/>
  <c r="H316" i="12"/>
  <c r="H348" i="12"/>
  <c r="J226" i="12"/>
  <c r="L253" i="12"/>
  <c r="S282" i="12"/>
  <c r="K306" i="12"/>
  <c r="P329" i="12"/>
  <c r="G222" i="12"/>
  <c r="J252" i="12"/>
  <c r="L274" i="12"/>
  <c r="N296" i="12"/>
  <c r="P318" i="12"/>
  <c r="R340" i="12"/>
  <c r="M190" i="12"/>
  <c r="M234" i="12"/>
  <c r="Q254" i="12"/>
  <c r="M274" i="12"/>
  <c r="I294" i="12"/>
  <c r="R313" i="12"/>
  <c r="N333" i="12"/>
  <c r="H141" i="12"/>
  <c r="M224" i="12"/>
  <c r="M247" i="12"/>
  <c r="I267" i="12"/>
  <c r="R286" i="12"/>
  <c r="N306" i="12"/>
  <c r="J326" i="12"/>
  <c r="S345" i="12"/>
  <c r="P152" i="12"/>
  <c r="O226" i="12"/>
  <c r="Q248" i="12"/>
  <c r="M268" i="12"/>
  <c r="I288" i="12"/>
  <c r="R307" i="12"/>
  <c r="S178" i="12"/>
  <c r="Q231" i="12"/>
  <c r="N252" i="12"/>
  <c r="J272" i="12"/>
  <c r="S291" i="12"/>
  <c r="L201" i="12"/>
  <c r="Q237" i="12"/>
  <c r="O257" i="12"/>
  <c r="K277" i="12"/>
  <c r="G297" i="12"/>
  <c r="P316" i="12"/>
  <c r="H218" i="12"/>
  <c r="J244" i="12"/>
  <c r="S263" i="12"/>
  <c r="O283" i="12"/>
  <c r="K303" i="12"/>
  <c r="S264" i="12"/>
  <c r="I340" i="12"/>
  <c r="R364" i="12"/>
  <c r="N384" i="12"/>
  <c r="J404" i="12"/>
  <c r="S423" i="12"/>
  <c r="O443" i="12"/>
  <c r="K463" i="12"/>
  <c r="S274" i="12"/>
  <c r="L342" i="12"/>
  <c r="I366" i="12"/>
  <c r="R385" i="12"/>
  <c r="N405" i="12"/>
  <c r="J425" i="12"/>
  <c r="S444" i="12"/>
  <c r="M246" i="12"/>
  <c r="I336" i="12"/>
  <c r="N362" i="12"/>
  <c r="J382" i="12"/>
  <c r="S401" i="12"/>
  <c r="O421" i="12"/>
  <c r="K441" i="12"/>
  <c r="Q65" i="12"/>
  <c r="N75" i="12"/>
  <c r="J17" i="12"/>
  <c r="L175" i="12"/>
  <c r="Q203" i="12"/>
  <c r="O170" i="12"/>
  <c r="G264" i="12"/>
  <c r="Q342" i="12"/>
  <c r="N282" i="12"/>
  <c r="R267" i="12"/>
  <c r="L329" i="12"/>
  <c r="I213" i="12"/>
  <c r="S267" i="12"/>
  <c r="G311" i="12"/>
  <c r="L210" i="12"/>
  <c r="M270" i="12"/>
  <c r="H311" i="12"/>
  <c r="L194" i="12"/>
  <c r="Q255" i="12"/>
  <c r="K285" i="12"/>
  <c r="N318" i="12"/>
  <c r="N350" i="12"/>
  <c r="S227" i="12"/>
  <c r="O254" i="12"/>
  <c r="I284" i="12"/>
  <c r="N307" i="12"/>
  <c r="S330" i="12"/>
  <c r="K226" i="12"/>
  <c r="M253" i="12"/>
  <c r="O275" i="12"/>
  <c r="Q297" i="12"/>
  <c r="S319" i="12"/>
  <c r="H342" i="12"/>
  <c r="L195" i="12"/>
  <c r="R235" i="12"/>
  <c r="G256" i="12"/>
  <c r="P275" i="12"/>
  <c r="L295" i="12"/>
  <c r="H315" i="12"/>
  <c r="Q334" i="12"/>
  <c r="S151" i="12"/>
  <c r="M226" i="12"/>
  <c r="P248" i="12"/>
  <c r="L268" i="12"/>
  <c r="H288" i="12"/>
  <c r="Q307" i="12"/>
  <c r="M327" i="12"/>
  <c r="I347" i="12"/>
  <c r="S162" i="12"/>
  <c r="M228" i="12"/>
  <c r="G250" i="12"/>
  <c r="P269" i="12"/>
  <c r="L289" i="12"/>
  <c r="H309" i="12"/>
  <c r="N185" i="12"/>
  <c r="J233" i="12"/>
  <c r="Q253" i="12"/>
  <c r="M273" i="12"/>
  <c r="I293" i="12"/>
  <c r="J205" i="12"/>
  <c r="I239" i="12"/>
  <c r="R258" i="12"/>
  <c r="N278" i="12"/>
  <c r="J298" i="12"/>
  <c r="R119" i="12"/>
  <c r="Q220" i="12"/>
  <c r="M245" i="12"/>
  <c r="I265" i="12"/>
  <c r="R284" i="12"/>
  <c r="N304" i="12"/>
  <c r="Q274" i="12"/>
  <c r="K342" i="12"/>
  <c r="H366" i="12"/>
  <c r="Q385" i="12"/>
  <c r="M405" i="12"/>
  <c r="I425" i="12"/>
  <c r="R444" i="12"/>
  <c r="N464" i="12"/>
  <c r="Q284" i="12"/>
  <c r="H344" i="12"/>
  <c r="L367" i="12"/>
  <c r="H387" i="12"/>
  <c r="Q406" i="12"/>
  <c r="M426" i="12"/>
  <c r="I446" i="12"/>
  <c r="K256" i="12"/>
  <c r="O338" i="12"/>
  <c r="Q363" i="12"/>
  <c r="M383" i="12"/>
  <c r="I403" i="12"/>
  <c r="R422" i="12"/>
  <c r="N442" i="12"/>
  <c r="G302" i="12"/>
  <c r="S347" i="12"/>
  <c r="G370" i="12"/>
  <c r="P389" i="12"/>
  <c r="P117" i="12"/>
  <c r="H143" i="12"/>
  <c r="J76" i="12"/>
  <c r="K180" i="12"/>
  <c r="P208" i="12"/>
  <c r="N175" i="12"/>
  <c r="S268" i="12"/>
  <c r="O146" i="12"/>
  <c r="M287" i="12"/>
  <c r="Q272" i="12"/>
  <c r="R331" i="12"/>
  <c r="P223" i="12"/>
  <c r="I269" i="12"/>
  <c r="M313" i="12"/>
  <c r="M221" i="12"/>
  <c r="P271" i="12"/>
  <c r="K312" i="12"/>
  <c r="K199" i="12"/>
  <c r="G257" i="12"/>
  <c r="G289" i="12"/>
  <c r="G321" i="12"/>
  <c r="G353" i="12"/>
  <c r="R229" i="12"/>
  <c r="K258" i="12"/>
  <c r="L285" i="12"/>
  <c r="Q308" i="12"/>
  <c r="H111" i="12"/>
  <c r="G228" i="12"/>
  <c r="P254" i="12"/>
  <c r="R276" i="12"/>
  <c r="G299" i="12"/>
  <c r="I321" i="12"/>
  <c r="K343" i="12"/>
  <c r="I200" i="12"/>
  <c r="K237" i="12"/>
  <c r="J257" i="12"/>
  <c r="S276" i="12"/>
  <c r="O296" i="12"/>
  <c r="K316" i="12"/>
  <c r="G336" i="12"/>
  <c r="I162" i="12"/>
  <c r="K228" i="12"/>
  <c r="S249" i="12"/>
  <c r="O269" i="12"/>
  <c r="K289" i="12"/>
  <c r="G309" i="12"/>
  <c r="P328" i="12"/>
  <c r="L348" i="12"/>
  <c r="G172" i="12"/>
  <c r="I230" i="12"/>
  <c r="J251" i="12"/>
  <c r="S270" i="12"/>
  <c r="O290" i="12"/>
  <c r="K310" i="12"/>
  <c r="N191" i="12"/>
  <c r="Q234" i="12"/>
  <c r="G255" i="12"/>
  <c r="P274" i="12"/>
  <c r="L294" i="12"/>
  <c r="S208" i="12"/>
  <c r="L240" i="12"/>
  <c r="H260" i="12"/>
  <c r="Q279" i="12"/>
  <c r="M299" i="12"/>
  <c r="O133" i="12"/>
  <c r="H223" i="12"/>
  <c r="P246" i="12"/>
  <c r="L266" i="12"/>
  <c r="H286" i="12"/>
  <c r="Q305" i="12"/>
  <c r="O284" i="12"/>
  <c r="G344" i="12"/>
  <c r="K367" i="12"/>
  <c r="G387" i="12"/>
  <c r="P406" i="12"/>
  <c r="L426" i="12"/>
  <c r="H446" i="12"/>
  <c r="Q465" i="12"/>
  <c r="O294" i="12"/>
  <c r="H346" i="12"/>
  <c r="O368" i="12"/>
  <c r="K388" i="12"/>
  <c r="G408" i="12"/>
  <c r="P427" i="12"/>
  <c r="L447" i="12"/>
  <c r="I266" i="12"/>
  <c r="L340" i="12"/>
  <c r="G365" i="12"/>
  <c r="P384" i="12"/>
  <c r="L404" i="12"/>
  <c r="H424" i="12"/>
  <c r="Q443" i="12"/>
  <c r="S306" i="12"/>
  <c r="R349" i="12"/>
  <c r="J371" i="12"/>
  <c r="S390" i="12"/>
  <c r="O410" i="12"/>
  <c r="K430" i="12"/>
  <c r="G450" i="12"/>
  <c r="P237" i="12"/>
  <c r="R333" i="12"/>
  <c r="M361" i="12"/>
  <c r="I381" i="12"/>
  <c r="R400" i="12"/>
  <c r="N420" i="12"/>
  <c r="J440" i="12"/>
  <c r="S459" i="12"/>
  <c r="S307" i="12"/>
  <c r="G350" i="12"/>
  <c r="L320" i="12"/>
  <c r="P354" i="12"/>
  <c r="I375" i="12"/>
  <c r="R394" i="12"/>
  <c r="N414" i="12"/>
  <c r="M288" i="12"/>
  <c r="S344" i="12"/>
  <c r="R317" i="12"/>
  <c r="M353" i="12"/>
  <c r="H374" i="12"/>
  <c r="Q393" i="12"/>
  <c r="S317" i="12"/>
  <c r="N353" i="12"/>
  <c r="I374" i="12"/>
  <c r="R393" i="12"/>
  <c r="N413" i="12"/>
  <c r="J433" i="12"/>
  <c r="S452" i="12"/>
  <c r="J178" i="12"/>
  <c r="S179" i="12"/>
  <c r="K22" i="12"/>
  <c r="H195" i="12"/>
  <c r="M223" i="12"/>
  <c r="S182" i="12"/>
  <c r="K276" i="12"/>
  <c r="I193" i="12"/>
  <c r="R294" i="12"/>
  <c r="J275" i="12"/>
  <c r="K334" i="12"/>
  <c r="R225" i="12"/>
  <c r="O271" i="12"/>
  <c r="S315" i="12"/>
  <c r="N229" i="12"/>
  <c r="S272" i="12"/>
  <c r="Q314" i="12"/>
  <c r="J207" i="12"/>
  <c r="M259" i="12"/>
  <c r="M291" i="12"/>
  <c r="J322" i="12"/>
  <c r="J110" i="12"/>
  <c r="K231" i="12"/>
  <c r="Q260" i="12"/>
  <c r="O286" i="12"/>
  <c r="G310" i="12"/>
  <c r="M127" i="12"/>
  <c r="L231" i="12"/>
  <c r="S255" i="12"/>
  <c r="H278" i="12"/>
  <c r="J300" i="12"/>
  <c r="L322" i="12"/>
  <c r="N344" i="12"/>
  <c r="G204" i="12"/>
  <c r="P238" i="12"/>
  <c r="M258" i="12"/>
  <c r="I278" i="12"/>
  <c r="R297" i="12"/>
  <c r="N317" i="12"/>
  <c r="J337" i="12"/>
  <c r="N171" i="12"/>
  <c r="H230" i="12"/>
  <c r="I251" i="12"/>
  <c r="R270" i="12"/>
  <c r="N290" i="12"/>
  <c r="J310" i="12"/>
  <c r="S329" i="12"/>
  <c r="O349" i="12"/>
  <c r="L178" i="12"/>
  <c r="P231" i="12"/>
  <c r="M252" i="12"/>
  <c r="I272" i="12"/>
  <c r="R291" i="12"/>
  <c r="N311" i="12"/>
  <c r="M196" i="12"/>
  <c r="I236" i="12"/>
  <c r="J256" i="12"/>
  <c r="S275" i="12"/>
  <c r="O295" i="12"/>
  <c r="I212" i="12"/>
  <c r="O241" i="12"/>
  <c r="K261" i="12"/>
  <c r="G281" i="12"/>
  <c r="P300" i="12"/>
  <c r="J145" i="12"/>
  <c r="J225" i="12"/>
  <c r="S247" i="12"/>
  <c r="O267" i="12"/>
  <c r="K287" i="12"/>
  <c r="G307" i="12"/>
  <c r="M294" i="12"/>
  <c r="G346" i="12"/>
  <c r="N368" i="12"/>
  <c r="J388" i="12"/>
  <c r="S407" i="12"/>
  <c r="O427" i="12"/>
  <c r="K447" i="12"/>
  <c r="G467" i="12"/>
  <c r="Q301" i="12"/>
  <c r="P347" i="12"/>
  <c r="R369" i="12"/>
  <c r="N389" i="12"/>
  <c r="J409" i="12"/>
  <c r="S428" i="12"/>
  <c r="O448" i="12"/>
  <c r="G276" i="12"/>
  <c r="M342" i="12"/>
  <c r="J366" i="12"/>
  <c r="S385" i="12"/>
  <c r="O405" i="12"/>
  <c r="K425" i="12"/>
  <c r="G445" i="12"/>
  <c r="R311" i="12"/>
  <c r="L351" i="12"/>
  <c r="M372" i="12"/>
  <c r="I392" i="12"/>
  <c r="R411" i="12"/>
  <c r="N431" i="12"/>
  <c r="J451" i="12"/>
  <c r="P247" i="12"/>
  <c r="K336" i="12"/>
  <c r="P362" i="12"/>
  <c r="L382" i="12"/>
  <c r="H402" i="12"/>
  <c r="Q421" i="12"/>
  <c r="M441" i="12"/>
  <c r="I461" i="12"/>
  <c r="R312" i="12"/>
  <c r="O351" i="12"/>
  <c r="G323" i="12"/>
  <c r="O24" i="12"/>
  <c r="L26" i="12"/>
  <c r="H79" i="12"/>
  <c r="G200" i="12"/>
  <c r="L228" i="12"/>
  <c r="R187" i="12"/>
  <c r="J281" i="12"/>
  <c r="P209" i="12"/>
  <c r="G123" i="12"/>
  <c r="I280" i="12"/>
  <c r="J339" i="12"/>
  <c r="O227" i="12"/>
  <c r="H274" i="12"/>
  <c r="R320" i="12"/>
  <c r="I231" i="12"/>
  <c r="L275" i="12"/>
  <c r="J317" i="12"/>
  <c r="N213" i="12"/>
  <c r="S261" i="12"/>
  <c r="S293" i="12"/>
  <c r="M323" i="12"/>
  <c r="Q126" i="12"/>
  <c r="R232" i="12"/>
  <c r="J263" i="12"/>
  <c r="R287" i="12"/>
  <c r="J311" i="12"/>
  <c r="O150" i="12"/>
  <c r="L234" i="12"/>
  <c r="I257" i="12"/>
  <c r="K279" i="12"/>
  <c r="M301" i="12"/>
  <c r="O323" i="12"/>
  <c r="G347" i="12"/>
  <c r="S207" i="12"/>
  <c r="G240" i="12"/>
  <c r="P259" i="12"/>
  <c r="L279" i="12"/>
  <c r="H299" i="12"/>
  <c r="Q318" i="12"/>
  <c r="M338" i="12"/>
  <c r="I178" i="12"/>
  <c r="O231" i="12"/>
  <c r="L252" i="12"/>
  <c r="H272" i="12"/>
  <c r="Q291" i="12"/>
  <c r="M311" i="12"/>
  <c r="I331" i="12"/>
  <c r="R350" i="12"/>
  <c r="H185" i="12"/>
  <c r="I233" i="12"/>
  <c r="P253" i="12"/>
  <c r="L273" i="12"/>
  <c r="H293" i="12"/>
  <c r="Q312" i="12"/>
  <c r="O200" i="12"/>
  <c r="N237" i="12"/>
  <c r="M257" i="12"/>
  <c r="I277" i="12"/>
  <c r="R296" i="12"/>
  <c r="S214" i="12"/>
  <c r="R242" i="12"/>
  <c r="N262" i="12"/>
  <c r="J282" i="12"/>
  <c r="S301" i="12"/>
  <c r="R155" i="12"/>
  <c r="J227" i="12"/>
  <c r="I249" i="12"/>
  <c r="R268" i="12"/>
  <c r="N288" i="12"/>
  <c r="J308" i="12"/>
  <c r="G301" i="12"/>
  <c r="O347" i="12"/>
  <c r="Q369" i="12"/>
  <c r="M389" i="12"/>
  <c r="I409" i="12"/>
  <c r="R428" i="12"/>
  <c r="N448" i="12"/>
  <c r="J468" i="12"/>
  <c r="P306" i="12"/>
  <c r="P349" i="12"/>
  <c r="H371" i="12"/>
  <c r="Q390" i="12"/>
  <c r="M410" i="12"/>
  <c r="I430" i="12"/>
  <c r="R449" i="12"/>
  <c r="R285" i="12"/>
  <c r="J344" i="12"/>
  <c r="M367" i="12"/>
  <c r="I387" i="12"/>
  <c r="R406" i="12"/>
  <c r="N426" i="12"/>
  <c r="J446" i="12"/>
  <c r="O316" i="12"/>
  <c r="S352" i="12"/>
  <c r="P373" i="12"/>
  <c r="L393" i="12"/>
  <c r="H413" i="12"/>
  <c r="Q432" i="12"/>
  <c r="M452" i="12"/>
  <c r="N257" i="12"/>
  <c r="Q338" i="12"/>
  <c r="S363" i="12"/>
  <c r="O383" i="12"/>
  <c r="K403" i="12"/>
  <c r="G423" i="12"/>
  <c r="P442" i="12"/>
  <c r="L462" i="12"/>
  <c r="R316" i="12"/>
  <c r="G154" i="12"/>
  <c r="K326" i="12"/>
  <c r="M357" i="12"/>
  <c r="O377" i="12"/>
  <c r="K397" i="12"/>
  <c r="G417" i="12"/>
  <c r="J303" i="12"/>
  <c r="N348" i="12"/>
  <c r="R323" i="12"/>
  <c r="J356" i="12"/>
  <c r="N376" i="12"/>
  <c r="J396" i="12"/>
  <c r="S323" i="12"/>
  <c r="K356" i="12"/>
  <c r="O376" i="12"/>
  <c r="K396" i="12"/>
  <c r="G416" i="12"/>
  <c r="P435" i="12"/>
  <c r="K138" i="12"/>
  <c r="M105" i="12"/>
  <c r="G119" i="12"/>
  <c r="H18" i="12"/>
  <c r="L42" i="12"/>
  <c r="R96" i="12"/>
  <c r="P283" i="12"/>
  <c r="O215" i="12"/>
  <c r="M147" i="12"/>
  <c r="H285" i="12"/>
  <c r="I344" i="12"/>
  <c r="H231" i="12"/>
  <c r="N276" i="12"/>
  <c r="Q325" i="12"/>
  <c r="O232" i="12"/>
  <c r="R277" i="12"/>
  <c r="M318" i="12"/>
  <c r="K216" i="12"/>
  <c r="I263" i="12"/>
  <c r="I295" i="12"/>
  <c r="P324" i="12"/>
  <c r="H150" i="12"/>
  <c r="K234" i="12"/>
  <c r="M264" i="12"/>
  <c r="H289" i="12"/>
  <c r="M312" i="12"/>
  <c r="S160" i="12"/>
  <c r="Q235" i="12"/>
  <c r="L258" i="12"/>
  <c r="N280" i="12"/>
  <c r="P302" i="12"/>
  <c r="R324" i="12"/>
  <c r="J348" i="12"/>
  <c r="J211" i="12"/>
  <c r="J241" i="12"/>
  <c r="S260" i="12"/>
  <c r="O280" i="12"/>
  <c r="K300" i="12"/>
  <c r="G320" i="12"/>
  <c r="P339" i="12"/>
  <c r="N184" i="12"/>
  <c r="H233" i="12"/>
  <c r="O253" i="12"/>
  <c r="K273" i="12"/>
  <c r="G293" i="12"/>
  <c r="P312" i="12"/>
  <c r="L332" i="12"/>
  <c r="H352" i="12"/>
  <c r="J191" i="12"/>
  <c r="O234" i="12"/>
  <c r="S254" i="12"/>
  <c r="O274" i="12"/>
  <c r="K294" i="12"/>
  <c r="G314" i="12"/>
  <c r="Q204" i="12"/>
  <c r="G239" i="12"/>
  <c r="P258" i="12"/>
  <c r="L278" i="12"/>
  <c r="H298" i="12"/>
  <c r="Q217" i="12"/>
  <c r="H244" i="12"/>
  <c r="Q263" i="12"/>
  <c r="M283" i="12"/>
  <c r="I303" i="12"/>
  <c r="R165" i="12"/>
  <c r="S228" i="12"/>
  <c r="L250" i="12"/>
  <c r="H270" i="12"/>
  <c r="Q289" i="12"/>
  <c r="M309" i="12"/>
  <c r="S305" i="12"/>
  <c r="L349" i="12"/>
  <c r="G371" i="12"/>
  <c r="P390" i="12"/>
  <c r="L410" i="12"/>
  <c r="H430" i="12"/>
  <c r="Q449" i="12"/>
  <c r="M469" i="12"/>
  <c r="O311" i="12"/>
  <c r="J351" i="12"/>
  <c r="K372" i="12"/>
  <c r="G392" i="12"/>
  <c r="P411" i="12"/>
  <c r="L431" i="12"/>
  <c r="H451" i="12"/>
  <c r="P295" i="12"/>
  <c r="I346" i="12"/>
  <c r="P368" i="12"/>
  <c r="L388" i="12"/>
  <c r="H408" i="12"/>
  <c r="Q427" i="12"/>
  <c r="M447" i="12"/>
  <c r="I320" i="12"/>
  <c r="L354" i="12"/>
  <c r="S374" i="12"/>
  <c r="O394" i="12"/>
  <c r="K414" i="12"/>
  <c r="G434" i="12"/>
  <c r="P453" i="12"/>
  <c r="L267" i="12"/>
  <c r="O340" i="12"/>
  <c r="I365" i="12"/>
  <c r="R384" i="12"/>
  <c r="N404" i="12"/>
  <c r="J424" i="12"/>
  <c r="S443" i="12"/>
  <c r="O463" i="12"/>
  <c r="K320" i="12"/>
  <c r="H205" i="12"/>
  <c r="S328" i="12"/>
  <c r="R358" i="12"/>
  <c r="R378" i="12"/>
  <c r="N398" i="12"/>
  <c r="J418" i="12"/>
  <c r="I308" i="12"/>
  <c r="I164" i="12"/>
  <c r="M326" i="12"/>
  <c r="O357" i="12"/>
  <c r="Q377" i="12"/>
  <c r="L165" i="12"/>
  <c r="N326" i="12"/>
  <c r="Q357" i="12"/>
  <c r="R377" i="12"/>
  <c r="N397" i="12"/>
  <c r="J417" i="12"/>
  <c r="S436" i="12"/>
  <c r="O456" i="12"/>
  <c r="H193" i="12"/>
  <c r="O144" i="12"/>
  <c r="R144" i="12"/>
  <c r="Q37" i="12"/>
  <c r="J56" i="12"/>
  <c r="O156" i="12"/>
  <c r="O288" i="12"/>
  <c r="N225" i="12"/>
  <c r="R181" i="12"/>
  <c r="N287" i="12"/>
  <c r="O346" i="12"/>
  <c r="H234" i="12"/>
  <c r="M281" i="12"/>
  <c r="G327" i="12"/>
  <c r="N235" i="12"/>
  <c r="K280" i="12"/>
  <c r="P319" i="12"/>
  <c r="H219" i="12"/>
  <c r="L264" i="12"/>
  <c r="L296" i="12"/>
  <c r="L328" i="12"/>
  <c r="M160" i="12"/>
  <c r="N238" i="12"/>
  <c r="P265" i="12"/>
  <c r="K290" i="12"/>
  <c r="P313" i="12"/>
  <c r="I177" i="12"/>
  <c r="J237" i="12"/>
  <c r="O259" i="12"/>
  <c r="Q281" i="12"/>
  <c r="S303" i="12"/>
  <c r="K327" i="12"/>
  <c r="M349" i="12"/>
  <c r="H214" i="12"/>
  <c r="M242" i="12"/>
  <c r="I262" i="12"/>
  <c r="R281" i="12"/>
  <c r="N301" i="12"/>
  <c r="J321" i="12"/>
  <c r="S340" i="12"/>
  <c r="P190" i="12"/>
  <c r="N234" i="12"/>
  <c r="R254" i="12"/>
  <c r="N274" i="12"/>
  <c r="J294" i="12"/>
  <c r="S313" i="12"/>
  <c r="O333" i="12"/>
  <c r="K353" i="12"/>
  <c r="I196" i="12"/>
  <c r="H236" i="12"/>
  <c r="I256" i="12"/>
  <c r="R275" i="12"/>
  <c r="N295" i="12"/>
  <c r="J315" i="12"/>
  <c r="M208" i="12"/>
  <c r="J240" i="12"/>
  <c r="S259" i="12"/>
  <c r="O279" i="12"/>
  <c r="O117" i="12"/>
  <c r="K220" i="12"/>
  <c r="K245" i="12"/>
  <c r="G265" i="12"/>
  <c r="P284" i="12"/>
  <c r="L304" i="12"/>
  <c r="G174" i="12"/>
  <c r="O230" i="12"/>
  <c r="O251" i="12"/>
  <c r="K271" i="12"/>
  <c r="G291" i="12"/>
  <c r="P310" i="12"/>
  <c r="R310" i="12"/>
  <c r="I351" i="12"/>
  <c r="J372" i="12"/>
  <c r="S391" i="12"/>
  <c r="O411" i="12"/>
  <c r="K431" i="12"/>
  <c r="G451" i="12"/>
  <c r="P470" i="12"/>
  <c r="Q315" i="12"/>
  <c r="P352" i="12"/>
  <c r="N373" i="12"/>
  <c r="J393" i="12"/>
  <c r="S412" i="12"/>
  <c r="O432" i="12"/>
  <c r="K452" i="12"/>
  <c r="R301" i="12"/>
  <c r="Q347" i="12"/>
  <c r="S369" i="12"/>
  <c r="O389" i="12"/>
  <c r="K409" i="12"/>
  <c r="G429" i="12"/>
  <c r="P448" i="12"/>
  <c r="Q322" i="12"/>
  <c r="R355" i="12"/>
  <c r="I376" i="12"/>
  <c r="R395" i="12"/>
  <c r="N415" i="12"/>
  <c r="J435" i="12"/>
  <c r="S454" i="12"/>
  <c r="J277" i="12"/>
  <c r="O342" i="12"/>
  <c r="L366" i="12"/>
  <c r="H386" i="12"/>
  <c r="Q405" i="12"/>
  <c r="M425" i="12"/>
  <c r="I445" i="12"/>
  <c r="R464" i="12"/>
  <c r="S322" i="12"/>
  <c r="Q226" i="12"/>
  <c r="N331" i="12"/>
  <c r="K360" i="12"/>
  <c r="H380" i="12"/>
  <c r="K83" i="12"/>
  <c r="I170" i="12"/>
  <c r="M165" i="12"/>
  <c r="O76" i="12"/>
  <c r="G91" i="12"/>
  <c r="R197" i="12"/>
  <c r="G296" i="12"/>
  <c r="K235" i="12"/>
  <c r="G210" i="12"/>
  <c r="M292" i="12"/>
  <c r="H349" i="12"/>
  <c r="R236" i="12"/>
  <c r="L286" i="12"/>
  <c r="J328" i="12"/>
  <c r="K238" i="12"/>
  <c r="J285" i="12"/>
  <c r="O324" i="12"/>
  <c r="R227" i="12"/>
  <c r="O265" i="12"/>
  <c r="R298" i="12"/>
  <c r="R330" i="12"/>
  <c r="K170" i="12"/>
  <c r="H241" i="12"/>
  <c r="S266" i="12"/>
  <c r="N291" i="12"/>
  <c r="I316" i="12"/>
  <c r="K190" i="12"/>
  <c r="O238" i="12"/>
  <c r="R260" i="12"/>
  <c r="G283" i="12"/>
  <c r="I305" i="12"/>
  <c r="N328" i="12"/>
  <c r="P350" i="12"/>
  <c r="R216" i="12"/>
  <c r="P243" i="12"/>
  <c r="L263" i="12"/>
  <c r="H283" i="12"/>
  <c r="Q302" i="12"/>
  <c r="M322" i="12"/>
  <c r="I342" i="12"/>
  <c r="O195" i="12"/>
  <c r="G236" i="12"/>
  <c r="H256" i="12"/>
  <c r="Q275" i="12"/>
  <c r="M295" i="12"/>
  <c r="I315" i="12"/>
  <c r="R334" i="12"/>
  <c r="N354" i="12"/>
  <c r="N200" i="12"/>
  <c r="M237" i="12"/>
  <c r="L257" i="12"/>
  <c r="H277" i="12"/>
  <c r="Q296" i="12"/>
  <c r="M316" i="12"/>
  <c r="P211" i="12"/>
  <c r="M241" i="12"/>
  <c r="I261" i="12"/>
  <c r="R280" i="12"/>
  <c r="G132" i="12"/>
  <c r="Q222" i="12"/>
  <c r="N246" i="12"/>
  <c r="J266" i="12"/>
  <c r="S285" i="12"/>
  <c r="O305" i="12"/>
  <c r="O180" i="12"/>
  <c r="I232" i="12"/>
  <c r="R252" i="12"/>
  <c r="N272" i="12"/>
  <c r="J292" i="12"/>
  <c r="S311" i="12"/>
  <c r="O315" i="12"/>
  <c r="O352" i="12"/>
  <c r="M373" i="12"/>
  <c r="I393" i="12"/>
  <c r="R412" i="12"/>
  <c r="N432" i="12"/>
  <c r="J452" i="12"/>
  <c r="S471" i="12"/>
  <c r="K319" i="12"/>
  <c r="J354" i="12"/>
  <c r="Q374" i="12"/>
  <c r="M394" i="12"/>
  <c r="I414" i="12"/>
  <c r="R433" i="12"/>
  <c r="N453" i="12"/>
  <c r="Q306" i="12"/>
  <c r="Q349" i="12"/>
  <c r="I371" i="12"/>
  <c r="R390" i="12"/>
  <c r="N410" i="12"/>
  <c r="J430" i="12"/>
  <c r="S132" i="12"/>
  <c r="L325" i="12"/>
  <c r="J357" i="12"/>
  <c r="L377" i="12"/>
  <c r="H397" i="12"/>
  <c r="Q416" i="12"/>
  <c r="M436" i="12"/>
  <c r="I456" i="12"/>
  <c r="H287" i="12"/>
  <c r="M344" i="12"/>
  <c r="O367" i="12"/>
  <c r="K387" i="12"/>
  <c r="G407" i="12"/>
  <c r="P426" i="12"/>
  <c r="L446" i="12"/>
  <c r="Q144" i="12"/>
  <c r="O325" i="12"/>
  <c r="H239" i="12"/>
  <c r="G334" i="12"/>
  <c r="I161" i="12"/>
  <c r="G196" i="12"/>
  <c r="I185" i="12"/>
  <c r="R87" i="12"/>
  <c r="H102" i="12"/>
  <c r="O212" i="12"/>
  <c r="S300" i="12"/>
  <c r="P240" i="12"/>
  <c r="J221" i="12"/>
  <c r="S294" i="12"/>
  <c r="N351" i="12"/>
  <c r="H242" i="12"/>
  <c r="O287" i="12"/>
  <c r="P330" i="12"/>
  <c r="S240" i="12"/>
  <c r="I290" i="12"/>
  <c r="N329" i="12"/>
  <c r="J234" i="12"/>
  <c r="K269" i="12"/>
  <c r="K301" i="12"/>
  <c r="K333" i="12"/>
  <c r="S176" i="12"/>
  <c r="N243" i="12"/>
  <c r="I268" i="12"/>
  <c r="Q292" i="12"/>
  <c r="L317" i="12"/>
  <c r="J195" i="12"/>
  <c r="S239" i="12"/>
  <c r="H262" i="12"/>
  <c r="J284" i="12"/>
  <c r="O307" i="12"/>
  <c r="G331" i="12"/>
  <c r="M112" i="12"/>
  <c r="P219" i="12"/>
  <c r="S244" i="12"/>
  <c r="O264" i="12"/>
  <c r="K284" i="12"/>
  <c r="G304" i="12"/>
  <c r="P323" i="12"/>
  <c r="L343" i="12"/>
  <c r="K200" i="12"/>
  <c r="L237" i="12"/>
  <c r="K257" i="12"/>
  <c r="G277" i="12"/>
  <c r="P296" i="12"/>
  <c r="L316" i="12"/>
  <c r="H336" i="12"/>
  <c r="Q355" i="12"/>
  <c r="K204" i="12"/>
  <c r="S238" i="12"/>
  <c r="O258" i="12"/>
  <c r="K278" i="12"/>
  <c r="G298" i="12"/>
  <c r="P317" i="12"/>
  <c r="O214" i="12"/>
  <c r="P242" i="12"/>
  <c r="L262" i="12"/>
  <c r="H282" i="12"/>
  <c r="R143" i="12"/>
  <c r="H225" i="12"/>
  <c r="Q247" i="12"/>
  <c r="M267" i="12"/>
  <c r="I287" i="12"/>
  <c r="R306" i="12"/>
  <c r="G187" i="12"/>
  <c r="P233" i="12"/>
  <c r="H254" i="12"/>
  <c r="Q273" i="12"/>
  <c r="M293" i="12"/>
  <c r="I313" i="12"/>
  <c r="J319" i="12"/>
  <c r="I354" i="12"/>
  <c r="P374" i="12"/>
  <c r="L394" i="12"/>
  <c r="H414" i="12"/>
  <c r="Q433" i="12"/>
  <c r="M453" i="12"/>
  <c r="I473" i="12"/>
  <c r="O322" i="12"/>
  <c r="O355" i="12"/>
  <c r="G376" i="12"/>
  <c r="P395" i="12"/>
  <c r="L415" i="12"/>
  <c r="H435" i="12"/>
  <c r="Q454" i="12"/>
  <c r="P311" i="12"/>
  <c r="K351" i="12"/>
  <c r="J120" i="12"/>
  <c r="Q330" i="12"/>
  <c r="M128" i="12"/>
  <c r="J208" i="12"/>
  <c r="Q192" i="12"/>
  <c r="P454" i="12"/>
  <c r="G456" i="12"/>
  <c r="P432" i="12"/>
  <c r="G386" i="12"/>
  <c r="N447" i="12"/>
  <c r="M351" i="12"/>
  <c r="S395" i="12"/>
  <c r="G439" i="12"/>
  <c r="R328" i="12"/>
  <c r="G317" i="12"/>
  <c r="G369" i="12"/>
  <c r="H396" i="12"/>
  <c r="I423" i="12"/>
  <c r="N336" i="12"/>
  <c r="N320" i="12"/>
  <c r="G363" i="12"/>
  <c r="R388" i="12"/>
  <c r="P320" i="12"/>
  <c r="H363" i="12"/>
  <c r="S388" i="12"/>
  <c r="Q414" i="12"/>
  <c r="O440" i="12"/>
  <c r="S211" i="12"/>
  <c r="K329" i="12"/>
  <c r="J359" i="12"/>
  <c r="I379" i="12"/>
  <c r="R398" i="12"/>
  <c r="N418" i="12"/>
  <c r="M173" i="12"/>
  <c r="P326" i="12"/>
  <c r="S357" i="12"/>
  <c r="G378" i="12"/>
  <c r="P397" i="12"/>
  <c r="L417" i="12"/>
  <c r="H437" i="12"/>
  <c r="Q456" i="12"/>
  <c r="Q214" i="12"/>
  <c r="H330" i="12"/>
  <c r="L359" i="12"/>
  <c r="K379" i="12"/>
  <c r="G399" i="12"/>
  <c r="P418" i="12"/>
  <c r="I292" i="12"/>
  <c r="M345" i="12"/>
  <c r="K368" i="12"/>
  <c r="G388" i="12"/>
  <c r="P407" i="12"/>
  <c r="L427" i="12"/>
  <c r="P273" i="12"/>
  <c r="G342" i="12"/>
  <c r="G366" i="12"/>
  <c r="P385" i="12"/>
  <c r="L405" i="12"/>
  <c r="H425" i="12"/>
  <c r="P393" i="12"/>
  <c r="N450" i="12"/>
  <c r="J476" i="12"/>
  <c r="S495" i="12"/>
  <c r="M498" i="12"/>
  <c r="N387" i="12"/>
  <c r="M448" i="12"/>
  <c r="H475" i="12"/>
  <c r="L368" i="12"/>
  <c r="I442" i="12"/>
  <c r="H471" i="12"/>
  <c r="J410" i="12"/>
  <c r="R456" i="12"/>
  <c r="P215" i="12"/>
  <c r="O235" i="12"/>
  <c r="I222" i="12"/>
  <c r="I240" i="12"/>
  <c r="H235" i="12"/>
  <c r="R460" i="12"/>
  <c r="P222" i="12"/>
  <c r="R438" i="12"/>
  <c r="M388" i="12"/>
  <c r="Q448" i="12"/>
  <c r="M354" i="12"/>
  <c r="L398" i="12"/>
  <c r="O447" i="12"/>
  <c r="M331" i="12"/>
  <c r="M336" i="12"/>
  <c r="J370" i="12"/>
  <c r="Q399" i="12"/>
  <c r="M205" i="12"/>
  <c r="G339" i="12"/>
  <c r="H329" i="12"/>
  <c r="M365" i="12"/>
  <c r="H390" i="12"/>
  <c r="I329" i="12"/>
  <c r="N365" i="12"/>
  <c r="I390" i="12"/>
  <c r="M418" i="12"/>
  <c r="R441" i="12"/>
  <c r="L230" i="12"/>
  <c r="M332" i="12"/>
  <c r="O360" i="12"/>
  <c r="L380" i="12"/>
  <c r="H400" i="12"/>
  <c r="Q419" i="12"/>
  <c r="K212" i="12"/>
  <c r="R204" i="12"/>
  <c r="Q271" i="12"/>
  <c r="I246" i="12"/>
  <c r="R259" i="12"/>
  <c r="K255" i="12"/>
  <c r="S118" i="12"/>
  <c r="N316" i="12"/>
  <c r="L197" i="12"/>
  <c r="K398" i="12"/>
  <c r="L457" i="12"/>
  <c r="S355" i="12"/>
  <c r="O399" i="12"/>
  <c r="R448" i="12"/>
  <c r="L336" i="12"/>
  <c r="S338" i="12"/>
  <c r="M371" i="12"/>
  <c r="G401" i="12"/>
  <c r="H227" i="12"/>
  <c r="I341" i="12"/>
  <c r="Q331" i="12"/>
  <c r="P366" i="12"/>
  <c r="K391" i="12"/>
  <c r="I332" i="12"/>
  <c r="Q366" i="12"/>
  <c r="L391" i="12"/>
  <c r="P419" i="12"/>
  <c r="H443" i="12"/>
  <c r="N241" i="12"/>
  <c r="S334" i="12"/>
  <c r="S361" i="12"/>
  <c r="O381" i="12"/>
  <c r="K401" i="12"/>
  <c r="G421" i="12"/>
  <c r="N230" i="12"/>
  <c r="N332" i="12"/>
  <c r="Q360" i="12"/>
  <c r="M380" i="12"/>
  <c r="I400" i="12"/>
  <c r="R419" i="12"/>
  <c r="N439" i="12"/>
  <c r="J459" i="12"/>
  <c r="Q242" i="12"/>
  <c r="H335" i="12"/>
  <c r="H362" i="12"/>
  <c r="Q381" i="12"/>
  <c r="M401" i="12"/>
  <c r="I421" i="12"/>
  <c r="M305" i="12"/>
  <c r="G349" i="12"/>
  <c r="Q370" i="12"/>
  <c r="M390" i="12"/>
  <c r="I410" i="12"/>
  <c r="R429" i="12"/>
  <c r="L293" i="12"/>
  <c r="P345" i="12"/>
  <c r="M368" i="12"/>
  <c r="I388" i="12"/>
  <c r="R407" i="12"/>
  <c r="N427" i="12"/>
  <c r="O404" i="12"/>
  <c r="M454" i="12"/>
  <c r="P478" i="12"/>
  <c r="L498" i="12"/>
  <c r="O512" i="12"/>
  <c r="R399" i="12"/>
  <c r="P452" i="12"/>
  <c r="N477" i="12"/>
  <c r="L381" i="12"/>
  <c r="O446" i="12"/>
  <c r="R473" i="12"/>
  <c r="H420" i="12"/>
  <c r="O460" i="12"/>
  <c r="O482" i="12"/>
  <c r="K502" i="12"/>
  <c r="M495" i="12"/>
  <c r="P415" i="12"/>
  <c r="S458" i="12"/>
  <c r="M481" i="12"/>
  <c r="I501" i="12"/>
  <c r="N490" i="12"/>
  <c r="S410" i="12"/>
  <c r="G457" i="12"/>
  <c r="K480" i="12"/>
  <c r="G500" i="12"/>
  <c r="I356" i="12"/>
  <c r="J438" i="12"/>
  <c r="O468" i="12"/>
  <c r="G489" i="12"/>
  <c r="K509" i="12"/>
  <c r="G390" i="12"/>
  <c r="M449" i="12"/>
  <c r="N475" i="12"/>
  <c r="J495" i="12"/>
  <c r="O485" i="12"/>
  <c r="G412" i="12"/>
  <c r="N457" i="12"/>
  <c r="N480" i="12"/>
  <c r="J500" i="12"/>
  <c r="O300" i="12"/>
  <c r="H433" i="12"/>
  <c r="H466" i="12"/>
  <c r="Q486" i="12"/>
  <c r="H507" i="12"/>
  <c r="I349" i="12"/>
  <c r="I436" i="12"/>
  <c r="S397" i="12"/>
  <c r="S451" i="12"/>
  <c r="H477" i="12"/>
  <c r="Q496" i="12"/>
  <c r="L503" i="12"/>
  <c r="L403" i="12"/>
  <c r="G454" i="12"/>
  <c r="L478" i="12"/>
  <c r="H498" i="12"/>
  <c r="R478" i="12"/>
  <c r="N403" i="12"/>
  <c r="H454" i="12"/>
  <c r="M478" i="12"/>
  <c r="I498" i="12"/>
  <c r="M352" i="12"/>
  <c r="R436" i="12"/>
  <c r="S467" i="12"/>
  <c r="L488" i="12"/>
  <c r="M507" i="12"/>
  <c r="J117" i="12"/>
  <c r="N302" i="12"/>
  <c r="R265" i="12"/>
  <c r="N279" i="12"/>
  <c r="G275" i="12"/>
  <c r="J255" i="12"/>
  <c r="J331" i="12"/>
  <c r="G223" i="12"/>
  <c r="N399" i="12"/>
  <c r="O458" i="12"/>
  <c r="P358" i="12"/>
  <c r="J408" i="12"/>
  <c r="K451" i="12"/>
  <c r="Q340" i="12"/>
  <c r="R342" i="12"/>
  <c r="P372" i="12"/>
  <c r="J402" i="12"/>
  <c r="J239" i="12"/>
  <c r="G343" i="12"/>
  <c r="J334" i="12"/>
  <c r="S367" i="12"/>
  <c r="N392" i="12"/>
  <c r="O334" i="12"/>
  <c r="G368" i="12"/>
  <c r="O392" i="12"/>
  <c r="S420" i="12"/>
  <c r="K444" i="12"/>
  <c r="L251" i="12"/>
  <c r="L337" i="12"/>
  <c r="I363" i="12"/>
  <c r="R382" i="12"/>
  <c r="N402" i="12"/>
  <c r="J422" i="12"/>
  <c r="P241" i="12"/>
  <c r="G335" i="12"/>
  <c r="G362" i="12"/>
  <c r="P381" i="12"/>
  <c r="L401" i="12"/>
  <c r="H421" i="12"/>
  <c r="Q440" i="12"/>
  <c r="M460" i="12"/>
  <c r="O252" i="12"/>
  <c r="N337" i="12"/>
  <c r="K363" i="12"/>
  <c r="G383" i="12"/>
  <c r="P402" i="12"/>
  <c r="L422" i="12"/>
  <c r="L310" i="12"/>
  <c r="S350" i="12"/>
  <c r="G372" i="12"/>
  <c r="P391" i="12"/>
  <c r="L411" i="12"/>
  <c r="H431" i="12"/>
  <c r="Q300" i="12"/>
  <c r="N347" i="12"/>
  <c r="P369" i="12"/>
  <c r="L389" i="12"/>
  <c r="H409" i="12"/>
  <c r="Q428" i="12"/>
  <c r="N409" i="12"/>
  <c r="M456" i="12"/>
  <c r="S479" i="12"/>
  <c r="O499" i="12"/>
  <c r="H480" i="12"/>
  <c r="Q404" i="12"/>
  <c r="N454" i="12"/>
  <c r="Q478" i="12"/>
  <c r="H388" i="12"/>
  <c r="S448" i="12"/>
  <c r="I475" i="12"/>
  <c r="N424" i="12"/>
  <c r="J462" i="12"/>
  <c r="R483" i="12"/>
  <c r="N503" i="12"/>
  <c r="I499" i="12"/>
  <c r="O420" i="12"/>
  <c r="P460" i="12"/>
  <c r="P482" i="12"/>
  <c r="L502" i="12"/>
  <c r="J494" i="12"/>
  <c r="R415" i="12"/>
  <c r="G459" i="12"/>
  <c r="N481" i="12"/>
  <c r="J501" i="12"/>
  <c r="M363" i="12"/>
  <c r="N440" i="12"/>
  <c r="G470" i="12"/>
  <c r="J490" i="12"/>
  <c r="J127" i="12"/>
  <c r="N334" i="12"/>
  <c r="N285" i="12"/>
  <c r="J299" i="12"/>
  <c r="P294" i="12"/>
  <c r="J325" i="12"/>
  <c r="R352" i="12"/>
  <c r="I276" i="12"/>
  <c r="P405" i="12"/>
  <c r="N463" i="12"/>
  <c r="H360" i="12"/>
  <c r="M409" i="12"/>
  <c r="Q453" i="12"/>
  <c r="P342" i="12"/>
  <c r="R344" i="12"/>
  <c r="S373" i="12"/>
  <c r="M403" i="12"/>
  <c r="H249" i="12"/>
  <c r="N346" i="12"/>
  <c r="P336" i="12"/>
  <c r="I369" i="12"/>
  <c r="G395" i="12"/>
  <c r="H337" i="12"/>
  <c r="J369" i="12"/>
  <c r="H395" i="12"/>
  <c r="I422" i="12"/>
  <c r="N445" i="12"/>
  <c r="J261" i="12"/>
  <c r="L339" i="12"/>
  <c r="L364" i="12"/>
  <c r="H384" i="12"/>
  <c r="Q403" i="12"/>
  <c r="M423" i="12"/>
  <c r="N251" i="12"/>
  <c r="M337" i="12"/>
  <c r="J363" i="12"/>
  <c r="S382" i="12"/>
  <c r="O402" i="12"/>
  <c r="K422" i="12"/>
  <c r="G442" i="12"/>
  <c r="P461" i="12"/>
  <c r="M262" i="12"/>
  <c r="R339" i="12"/>
  <c r="N364" i="12"/>
  <c r="J384" i="12"/>
  <c r="S403" i="12"/>
  <c r="O423" i="12"/>
  <c r="K315" i="12"/>
  <c r="L352" i="12"/>
  <c r="J373" i="12"/>
  <c r="S392" i="12"/>
  <c r="O412" i="12"/>
  <c r="K432" i="12"/>
  <c r="P305" i="12"/>
  <c r="J349" i="12"/>
  <c r="S370" i="12"/>
  <c r="O390" i="12"/>
  <c r="K410" i="12"/>
  <c r="G430" i="12"/>
  <c r="M414" i="12"/>
  <c r="K458" i="12"/>
  <c r="I481" i="12"/>
  <c r="R500" i="12"/>
  <c r="R494" i="12"/>
  <c r="P409" i="12"/>
  <c r="N456" i="12"/>
  <c r="G480" i="12"/>
  <c r="Q394" i="12"/>
  <c r="Q450" i="12"/>
  <c r="L476" i="12"/>
  <c r="N428" i="12"/>
  <c r="S463" i="12"/>
  <c r="H485" i="12"/>
  <c r="Q504" i="12"/>
  <c r="S505" i="12"/>
  <c r="G425" i="12"/>
  <c r="M462" i="12"/>
  <c r="S483" i="12"/>
  <c r="O503" i="12"/>
  <c r="H504" i="12"/>
  <c r="Q420" i="12"/>
  <c r="Q460" i="12"/>
  <c r="Q482" i="12"/>
  <c r="M502" i="12"/>
  <c r="I370" i="12"/>
  <c r="R442" i="12"/>
  <c r="L471" i="12"/>
  <c r="M491" i="12"/>
  <c r="Q511" i="12"/>
  <c r="O401" i="12"/>
  <c r="K453" i="12"/>
  <c r="G478" i="12"/>
  <c r="P497" i="12"/>
  <c r="L500" i="12"/>
  <c r="R421" i="12"/>
  <c r="J461" i="12"/>
  <c r="G483" i="12"/>
  <c r="P502" i="12"/>
  <c r="N357" i="12"/>
  <c r="O438" i="12"/>
  <c r="R468" i="12"/>
  <c r="J489" i="12"/>
  <c r="N509" i="12"/>
  <c r="J365" i="12"/>
  <c r="K218" i="12"/>
  <c r="K183" i="12"/>
  <c r="J305" i="12"/>
  <c r="S318" i="12"/>
  <c r="L314" i="12"/>
  <c r="K338" i="12"/>
  <c r="S359" i="12"/>
  <c r="R295" i="12"/>
  <c r="I408" i="12"/>
  <c r="Q464" i="12"/>
  <c r="R368" i="12"/>
  <c r="S411" i="12"/>
  <c r="G455" i="12"/>
  <c r="Q344" i="12"/>
  <c r="M346" i="12"/>
  <c r="L376" i="12"/>
  <c r="S405" i="12"/>
  <c r="S258" i="12"/>
  <c r="Q208" i="12"/>
  <c r="J341" i="12"/>
  <c r="L370" i="12"/>
  <c r="I209" i="12"/>
  <c r="K341" i="12"/>
  <c r="M370" i="12"/>
  <c r="Q398" i="12"/>
  <c r="L423" i="12"/>
  <c r="Q446" i="12"/>
  <c r="H271" i="12"/>
  <c r="L341" i="12"/>
  <c r="O365" i="12"/>
  <c r="K385" i="12"/>
  <c r="G405" i="12"/>
  <c r="P424" i="12"/>
  <c r="L261" i="12"/>
  <c r="L303" i="12"/>
  <c r="Q244" i="12"/>
  <c r="S324" i="12"/>
  <c r="L217" i="12"/>
  <c r="S321" i="12"/>
  <c r="H357" i="12"/>
  <c r="L372" i="12"/>
  <c r="H328" i="12"/>
  <c r="L409" i="12"/>
  <c r="H201" i="12"/>
  <c r="H370" i="12"/>
  <c r="L414" i="12"/>
  <c r="M457" i="12"/>
  <c r="L346" i="12"/>
  <c r="M348" i="12"/>
  <c r="K381" i="12"/>
  <c r="I407" i="12"/>
  <c r="Q268" i="12"/>
  <c r="P228" i="12"/>
  <c r="H343" i="12"/>
  <c r="O371" i="12"/>
  <c r="R228" i="12"/>
  <c r="J343" i="12"/>
  <c r="P371" i="12"/>
  <c r="G400" i="12"/>
  <c r="O424" i="12"/>
  <c r="G448" i="12"/>
  <c r="S280" i="12"/>
  <c r="N343" i="12"/>
  <c r="R366" i="12"/>
  <c r="N386" i="12"/>
  <c r="J406" i="12"/>
  <c r="S425" i="12"/>
  <c r="J271" i="12"/>
  <c r="M341" i="12"/>
  <c r="P365" i="12"/>
  <c r="L385" i="12"/>
  <c r="H405" i="12"/>
  <c r="Q424" i="12"/>
  <c r="M444" i="12"/>
  <c r="I464" i="12"/>
  <c r="I282" i="12"/>
  <c r="P343" i="12"/>
  <c r="G367" i="12"/>
  <c r="P386" i="12"/>
  <c r="L406" i="12"/>
  <c r="H426" i="12"/>
  <c r="O321" i="12"/>
  <c r="K355" i="12"/>
  <c r="P375" i="12"/>
  <c r="L395" i="12"/>
  <c r="H415" i="12"/>
  <c r="Q434" i="12"/>
  <c r="N315" i="12"/>
  <c r="N352" i="12"/>
  <c r="L373" i="12"/>
  <c r="H393" i="12"/>
  <c r="Q412" i="12"/>
  <c r="M432" i="12"/>
  <c r="K424" i="12"/>
  <c r="S461" i="12"/>
  <c r="O483" i="12"/>
  <c r="K503" i="12"/>
  <c r="P504" i="12"/>
  <c r="N419" i="12"/>
  <c r="L460" i="12"/>
  <c r="M482" i="12"/>
  <c r="R404" i="12"/>
  <c r="O454" i="12"/>
  <c r="J335" i="12"/>
  <c r="S434" i="12"/>
  <c r="S466" i="12"/>
  <c r="N487" i="12"/>
  <c r="O506" i="12"/>
  <c r="R253" i="12"/>
  <c r="S431" i="12"/>
  <c r="O465" i="12"/>
  <c r="L486" i="12"/>
  <c r="M505" i="12"/>
  <c r="P488" i="12"/>
  <c r="J429" i="12"/>
  <c r="H464" i="12"/>
  <c r="J485" i="12"/>
  <c r="S504" i="12"/>
  <c r="I383" i="12"/>
  <c r="H447" i="12"/>
  <c r="J474" i="12"/>
  <c r="S493" i="12"/>
  <c r="N467" i="12"/>
  <c r="M411" i="12"/>
  <c r="K457" i="12"/>
  <c r="M480" i="12"/>
  <c r="I500" i="12"/>
  <c r="S489" i="12"/>
  <c r="M429" i="12"/>
  <c r="L464" i="12"/>
  <c r="M485" i="12"/>
  <c r="Q505" i="12"/>
  <c r="L371" i="12"/>
  <c r="I443" i="12"/>
  <c r="P471" i="12"/>
  <c r="P491" i="12"/>
  <c r="G512" i="12"/>
  <c r="J378" i="12"/>
  <c r="M445" i="12"/>
  <c r="O417" i="12"/>
  <c r="P459" i="12"/>
  <c r="G482" i="12"/>
  <c r="P501" i="12"/>
  <c r="M503" i="12"/>
  <c r="H423" i="12"/>
  <c r="N461" i="12"/>
  <c r="K483" i="12"/>
  <c r="G503" i="12"/>
  <c r="G501" i="12"/>
  <c r="J423" i="12"/>
  <c r="I243" i="12"/>
  <c r="L269" i="12"/>
  <c r="O344" i="12"/>
  <c r="S243" i="12"/>
  <c r="N355" i="12"/>
  <c r="P363" i="12"/>
  <c r="O373" i="12"/>
  <c r="K331" i="12"/>
  <c r="G418" i="12"/>
  <c r="S224" i="12"/>
  <c r="N372" i="12"/>
  <c r="O415" i="12"/>
  <c r="P458" i="12"/>
  <c r="I348" i="12"/>
  <c r="H350" i="12"/>
  <c r="N382" i="12"/>
  <c r="L408" i="12"/>
  <c r="O278" i="12"/>
  <c r="K240" i="12"/>
  <c r="G345" i="12"/>
  <c r="R372" i="12"/>
  <c r="M240" i="12"/>
  <c r="H345" i="12"/>
  <c r="S372" i="12"/>
  <c r="J401" i="12"/>
  <c r="R425" i="12"/>
  <c r="J449" i="12"/>
  <c r="Q290" i="12"/>
  <c r="I345" i="12"/>
  <c r="H368" i="12"/>
  <c r="Q387" i="12"/>
  <c r="M407" i="12"/>
  <c r="I427" i="12"/>
  <c r="H281" i="12"/>
  <c r="O343" i="12"/>
  <c r="S366" i="12"/>
  <c r="O386" i="12"/>
  <c r="K406" i="12"/>
  <c r="G426" i="12"/>
  <c r="P445" i="12"/>
  <c r="L465" i="12"/>
  <c r="G292" i="12"/>
  <c r="K345" i="12"/>
  <c r="J368" i="12"/>
  <c r="S387" i="12"/>
  <c r="O407" i="12"/>
  <c r="K427" i="12"/>
  <c r="J324" i="12"/>
  <c r="P356" i="12"/>
  <c r="S376" i="12"/>
  <c r="O396" i="12"/>
  <c r="K416" i="12"/>
  <c r="G436" i="12"/>
  <c r="I319" i="12"/>
  <c r="H354" i="12"/>
  <c r="O374" i="12"/>
  <c r="K394" i="12"/>
  <c r="G414" i="12"/>
  <c r="P433" i="12"/>
  <c r="H428" i="12"/>
  <c r="P463" i="12"/>
  <c r="R484" i="12"/>
  <c r="N504" i="12"/>
  <c r="G509" i="12"/>
  <c r="L424" i="12"/>
  <c r="G462" i="12"/>
  <c r="P483" i="12"/>
  <c r="Q409" i="12"/>
  <c r="P456" i="12"/>
  <c r="Q354" i="12"/>
  <c r="S437" i="12"/>
  <c r="L468" i="12"/>
  <c r="Q488" i="12"/>
  <c r="R507" i="12"/>
  <c r="P337" i="12"/>
  <c r="L435" i="12"/>
  <c r="H467" i="12"/>
  <c r="O487" i="12"/>
  <c r="P506" i="12"/>
  <c r="P263" i="12"/>
  <c r="J432" i="12"/>
  <c r="P465" i="12"/>
  <c r="M486" i="12"/>
  <c r="N505" i="12"/>
  <c r="R389" i="12"/>
  <c r="K449" i="12"/>
  <c r="M475" i="12"/>
  <c r="I495" i="12"/>
  <c r="J473" i="12"/>
  <c r="L416" i="12"/>
  <c r="K459" i="12"/>
  <c r="P481" i="12"/>
  <c r="L501" i="12"/>
  <c r="J293" i="12"/>
  <c r="G433" i="12"/>
  <c r="G466" i="12"/>
  <c r="P486" i="12"/>
  <c r="G507" i="12"/>
  <c r="P377" i="12"/>
  <c r="L445" i="12"/>
  <c r="H473" i="12"/>
  <c r="S492" i="12"/>
  <c r="R453" i="12"/>
  <c r="S384" i="12"/>
  <c r="Q447" i="12"/>
  <c r="N422" i="12"/>
  <c r="M461" i="12"/>
  <c r="P225" i="12"/>
  <c r="G294" i="12"/>
  <c r="J204" i="12"/>
  <c r="O263" i="12"/>
  <c r="S375" i="12"/>
  <c r="J377" i="12"/>
  <c r="Q379" i="12"/>
  <c r="N342" i="12"/>
  <c r="J419" i="12"/>
  <c r="S296" i="12"/>
  <c r="G375" i="12"/>
  <c r="H418" i="12"/>
  <c r="N201" i="12"/>
  <c r="S248" i="12"/>
  <c r="P351" i="12"/>
  <c r="Q383" i="12"/>
  <c r="O409" i="12"/>
  <c r="K298" i="12"/>
  <c r="I250" i="12"/>
  <c r="P346" i="12"/>
  <c r="K375" i="12"/>
  <c r="K250" i="12"/>
  <c r="Q346" i="12"/>
  <c r="L375" i="12"/>
  <c r="M402" i="12"/>
  <c r="H427" i="12"/>
  <c r="M450" i="12"/>
  <c r="L299" i="12"/>
  <c r="S346" i="12"/>
  <c r="K369" i="12"/>
  <c r="G389" i="12"/>
  <c r="P408" i="12"/>
  <c r="L428" i="12"/>
  <c r="S290" i="12"/>
  <c r="J345" i="12"/>
  <c r="I368" i="12"/>
  <c r="R387" i="12"/>
  <c r="N407" i="12"/>
  <c r="J427" i="12"/>
  <c r="S446" i="12"/>
  <c r="O466" i="12"/>
  <c r="Q299" i="12"/>
  <c r="K347" i="12"/>
  <c r="M369" i="12"/>
  <c r="I389" i="12"/>
  <c r="R408" i="12"/>
  <c r="I180" i="12"/>
  <c r="N327" i="12"/>
  <c r="H358" i="12"/>
  <c r="I378" i="12"/>
  <c r="R397" i="12"/>
  <c r="N417" i="12"/>
  <c r="J437" i="12"/>
  <c r="Q321" i="12"/>
  <c r="M355" i="12"/>
  <c r="R375" i="12"/>
  <c r="N395" i="12"/>
  <c r="J415" i="12"/>
  <c r="Q185" i="12"/>
  <c r="I431" i="12"/>
  <c r="J465" i="12"/>
  <c r="H486" i="12"/>
  <c r="I505" i="12"/>
  <c r="P512" i="12"/>
  <c r="I428" i="12"/>
  <c r="Q463" i="12"/>
  <c r="S484" i="12"/>
  <c r="P414" i="12"/>
  <c r="Q458" i="12"/>
  <c r="J362" i="12"/>
  <c r="K440" i="12"/>
  <c r="Q469" i="12"/>
  <c r="G490" i="12"/>
  <c r="H509" i="12"/>
  <c r="L355" i="12"/>
  <c r="G438" i="12"/>
  <c r="M468" i="12"/>
  <c r="R488" i="12"/>
  <c r="S507" i="12"/>
  <c r="G340" i="12"/>
  <c r="M435" i="12"/>
  <c r="I467" i="12"/>
  <c r="P487" i="12"/>
  <c r="Q506" i="12"/>
  <c r="I396" i="12"/>
  <c r="L451" i="12"/>
  <c r="P476" i="12"/>
  <c r="L496" i="12"/>
  <c r="O501" i="12"/>
  <c r="K421" i="12"/>
  <c r="G461" i="12"/>
  <c r="S482" i="12"/>
  <c r="O502" i="12"/>
  <c r="N345" i="12"/>
  <c r="S435" i="12"/>
  <c r="L467" i="12"/>
  <c r="S487" i="12"/>
  <c r="J508" i="12"/>
  <c r="L384" i="12"/>
  <c r="P447" i="12"/>
  <c r="M474" i="12"/>
  <c r="I494" i="12"/>
  <c r="Q471" i="12"/>
  <c r="J391" i="12"/>
  <c r="P449" i="12"/>
  <c r="R426" i="12"/>
  <c r="H463" i="12"/>
  <c r="R299" i="12"/>
  <c r="R319" i="12"/>
  <c r="Q238" i="12"/>
  <c r="K283" i="12"/>
  <c r="H382" i="12"/>
  <c r="L383" i="12"/>
  <c r="H392" i="12"/>
  <c r="J346" i="12"/>
  <c r="L425" i="12"/>
  <c r="J302" i="12"/>
  <c r="J376" i="12"/>
  <c r="K419" i="12"/>
  <c r="I225" i="12"/>
  <c r="Q258" i="12"/>
  <c r="J353" i="12"/>
  <c r="J386" i="12"/>
  <c r="R410" i="12"/>
  <c r="H313" i="12"/>
  <c r="R269" i="12"/>
  <c r="O348" i="12"/>
  <c r="G379" i="12"/>
  <c r="G270" i="12"/>
  <c r="P348" i="12"/>
  <c r="H379" i="12"/>
  <c r="S404" i="12"/>
  <c r="K428" i="12"/>
  <c r="P451" i="12"/>
  <c r="K304" i="12"/>
  <c r="Q348" i="12"/>
  <c r="N370" i="12"/>
  <c r="J390" i="12"/>
  <c r="S409" i="12"/>
  <c r="O429" i="12"/>
  <c r="N299" i="12"/>
  <c r="J347" i="12"/>
  <c r="L369" i="12"/>
  <c r="H389" i="12"/>
  <c r="Q408" i="12"/>
  <c r="M428" i="12"/>
  <c r="I448" i="12"/>
  <c r="R467" i="12"/>
  <c r="P304" i="12"/>
  <c r="S348" i="12"/>
  <c r="P370" i="12"/>
  <c r="L390" i="12"/>
  <c r="H410" i="12"/>
  <c r="H215" i="12"/>
  <c r="I330" i="12"/>
  <c r="N359" i="12"/>
  <c r="L379" i="12"/>
  <c r="H399" i="12"/>
  <c r="Q418" i="12"/>
  <c r="M438" i="12"/>
  <c r="H325" i="12"/>
  <c r="R356" i="12"/>
  <c r="H377" i="12"/>
  <c r="Q396" i="12"/>
  <c r="M416" i="12"/>
  <c r="O327" i="12"/>
  <c r="L434" i="12"/>
  <c r="P466" i="12"/>
  <c r="K487" i="12"/>
  <c r="L506" i="12"/>
  <c r="N217" i="12"/>
  <c r="P431" i="12"/>
  <c r="K465" i="12"/>
  <c r="I486" i="12"/>
  <c r="O419" i="12"/>
  <c r="N460" i="12"/>
  <c r="S368" i="12"/>
  <c r="J442" i="12"/>
  <c r="I471" i="12"/>
  <c r="J491" i="12"/>
  <c r="K510" i="12"/>
  <c r="Q362" i="12"/>
  <c r="L440" i="12"/>
  <c r="R469" i="12"/>
  <c r="H490" i="12"/>
  <c r="I509" i="12"/>
  <c r="G356" i="12"/>
  <c r="H438" i="12"/>
  <c r="N468" i="12"/>
  <c r="S488" i="12"/>
  <c r="G508" i="12"/>
  <c r="I401" i="12"/>
  <c r="J453" i="12"/>
  <c r="S477" i="12"/>
  <c r="O497" i="12"/>
  <c r="H512" i="12"/>
  <c r="P425" i="12"/>
  <c r="P462" i="12"/>
  <c r="I484" i="12"/>
  <c r="R503" i="12"/>
  <c r="L357" i="12"/>
  <c r="N438" i="12"/>
  <c r="Q468" i="12"/>
  <c r="I489" i="12"/>
  <c r="M509" i="12"/>
  <c r="H391" i="12"/>
  <c r="O449" i="12"/>
  <c r="P475" i="12"/>
  <c r="L495" i="12"/>
  <c r="Q475" i="12"/>
  <c r="M397" i="12"/>
  <c r="Q451" i="12"/>
  <c r="M430" i="12"/>
  <c r="P464" i="12"/>
  <c r="P485" i="12"/>
  <c r="G354" i="12"/>
  <c r="R199" i="12"/>
  <c r="N258" i="12"/>
  <c r="N154" i="12"/>
  <c r="O395" i="12"/>
  <c r="S396" i="12"/>
  <c r="K393" i="12"/>
  <c r="O358" i="12"/>
  <c r="R427" i="12"/>
  <c r="J320" i="12"/>
  <c r="P378" i="12"/>
  <c r="S427" i="12"/>
  <c r="R247" i="12"/>
  <c r="M278" i="12"/>
  <c r="H356" i="12"/>
  <c r="M387" i="12"/>
  <c r="H412" i="12"/>
  <c r="Q317" i="12"/>
  <c r="P279" i="12"/>
  <c r="J350" i="12"/>
  <c r="J380" i="12"/>
  <c r="R279" i="12"/>
  <c r="L350" i="12"/>
  <c r="K380" i="12"/>
  <c r="I406" i="12"/>
  <c r="N429" i="12"/>
  <c r="I454" i="12"/>
  <c r="J309" i="12"/>
  <c r="M350" i="12"/>
  <c r="Q371" i="12"/>
  <c r="M391" i="12"/>
  <c r="I411" i="12"/>
  <c r="R430" i="12"/>
  <c r="M304" i="12"/>
  <c r="R348" i="12"/>
  <c r="O370" i="12"/>
  <c r="K390" i="12"/>
  <c r="G410" i="12"/>
  <c r="P429" i="12"/>
  <c r="L449" i="12"/>
  <c r="H469" i="12"/>
  <c r="O309" i="12"/>
  <c r="Q350" i="12"/>
  <c r="S371" i="12"/>
  <c r="O391" i="12"/>
  <c r="K411" i="12"/>
  <c r="G232" i="12"/>
  <c r="P332" i="12"/>
  <c r="S360" i="12"/>
  <c r="O380" i="12"/>
  <c r="K400" i="12"/>
  <c r="G420" i="12"/>
  <c r="Q186" i="12"/>
  <c r="P327" i="12"/>
  <c r="K358" i="12"/>
  <c r="K378" i="12"/>
  <c r="G398" i="12"/>
  <c r="P417" i="12"/>
  <c r="G247" i="12"/>
  <c r="I241" i="12"/>
  <c r="J278" i="12"/>
  <c r="S226" i="12"/>
  <c r="Q401" i="12"/>
  <c r="H403" i="12"/>
  <c r="M399" i="12"/>
  <c r="G360" i="12"/>
  <c r="H429" i="12"/>
  <c r="R322" i="12"/>
  <c r="S379" i="12"/>
  <c r="I429" i="12"/>
  <c r="N267" i="12"/>
  <c r="K288" i="12"/>
  <c r="O361" i="12"/>
  <c r="P388" i="12"/>
  <c r="K413" i="12"/>
  <c r="M320" i="12"/>
  <c r="N289" i="12"/>
  <c r="S351" i="12"/>
  <c r="M381" i="12"/>
  <c r="P289" i="12"/>
  <c r="G352" i="12"/>
  <c r="N381" i="12"/>
  <c r="L407" i="12"/>
  <c r="Q430" i="12"/>
  <c r="L455" i="12"/>
  <c r="I314" i="12"/>
  <c r="I352" i="12"/>
  <c r="G373" i="12"/>
  <c r="P392" i="12"/>
  <c r="L412" i="12"/>
  <c r="H432" i="12"/>
  <c r="L309" i="12"/>
  <c r="O350" i="12"/>
  <c r="R371" i="12"/>
  <c r="N391" i="12"/>
  <c r="J411" i="12"/>
  <c r="S430" i="12"/>
  <c r="O450" i="12"/>
  <c r="K470" i="12"/>
  <c r="N314" i="12"/>
  <c r="K352" i="12"/>
  <c r="I373" i="12"/>
  <c r="R392" i="12"/>
  <c r="N412" i="12"/>
  <c r="S242" i="12"/>
  <c r="I335" i="12"/>
  <c r="I362" i="12"/>
  <c r="R381" i="12"/>
  <c r="N401" i="12"/>
  <c r="J421" i="12"/>
  <c r="R217" i="12"/>
  <c r="K330" i="12"/>
  <c r="P359" i="12"/>
  <c r="N379" i="12"/>
  <c r="J399" i="12"/>
  <c r="S418" i="12"/>
  <c r="G361" i="12"/>
  <c r="P439" i="12"/>
  <c r="N469" i="12"/>
  <c r="Q489" i="12"/>
  <c r="R508" i="12"/>
  <c r="S353" i="12"/>
  <c r="L437" i="12"/>
  <c r="I468" i="12"/>
  <c r="O488" i="12"/>
  <c r="J428" i="12"/>
  <c r="R463" i="12"/>
  <c r="S381" i="12"/>
  <c r="P446" i="12"/>
  <c r="S473" i="12"/>
  <c r="P493" i="12"/>
  <c r="Q512" i="12"/>
  <c r="Q375" i="12"/>
  <c r="O444" i="12"/>
  <c r="O472" i="12"/>
  <c r="N492" i="12"/>
  <c r="O511" i="12"/>
  <c r="O369" i="12"/>
  <c r="Q442" i="12"/>
  <c r="K471" i="12"/>
  <c r="L491" i="12"/>
  <c r="M510" i="12"/>
  <c r="G411" i="12"/>
  <c r="H457" i="12"/>
  <c r="L480" i="12"/>
  <c r="H500" i="12"/>
  <c r="L283" i="12"/>
  <c r="S432" i="12"/>
  <c r="S465" i="12"/>
  <c r="O486" i="12"/>
  <c r="S506" i="12"/>
  <c r="R370" i="12"/>
  <c r="G443" i="12"/>
  <c r="O471" i="12"/>
  <c r="O491" i="12"/>
  <c r="S511" i="12"/>
  <c r="K402" i="12"/>
  <c r="O453" i="12"/>
  <c r="I478" i="12"/>
  <c r="R497" i="12"/>
  <c r="R486" i="12"/>
  <c r="K407" i="12"/>
  <c r="I350" i="12"/>
  <c r="O436" i="12"/>
  <c r="O467" i="12"/>
  <c r="I488" i="12"/>
  <c r="M508" i="12"/>
  <c r="G359" i="12"/>
  <c r="J439" i="12"/>
  <c r="I469" i="12"/>
  <c r="M489" i="12"/>
  <c r="Q509" i="12"/>
  <c r="O359" i="12"/>
  <c r="K439" i="12"/>
  <c r="J469" i="12"/>
  <c r="N489" i="12"/>
  <c r="R509" i="12"/>
  <c r="N408" i="12"/>
  <c r="K456" i="12"/>
  <c r="Q479" i="12"/>
  <c r="M499" i="12"/>
  <c r="I353" i="12"/>
  <c r="I437" i="12"/>
  <c r="G468" i="12"/>
  <c r="M488" i="12"/>
  <c r="N507" i="12"/>
  <c r="R288" i="12"/>
  <c r="K263" i="12"/>
  <c r="S297" i="12"/>
  <c r="G249" i="12"/>
  <c r="K415" i="12"/>
  <c r="O416" i="12"/>
  <c r="Q411" i="12"/>
  <c r="K366" i="12"/>
  <c r="P437" i="12"/>
  <c r="Q328" i="12"/>
  <c r="N388" i="12"/>
  <c r="O431" i="12"/>
  <c r="L277" i="12"/>
  <c r="I298" i="12"/>
  <c r="R362" i="12"/>
  <c r="S389" i="12"/>
  <c r="Q415" i="12"/>
  <c r="I323" i="12"/>
  <c r="N298" i="12"/>
  <c r="R354" i="12"/>
  <c r="P382" i="12"/>
  <c r="K299" i="12"/>
  <c r="S354" i="12"/>
  <c r="Q382" i="12"/>
  <c r="O408" i="12"/>
  <c r="G432" i="12"/>
  <c r="R457" i="12"/>
  <c r="G318" i="12"/>
  <c r="O353" i="12"/>
  <c r="J374" i="12"/>
  <c r="S393" i="12"/>
  <c r="O413" i="12"/>
  <c r="K433" i="12"/>
  <c r="K314" i="12"/>
  <c r="J352" i="12"/>
  <c r="H373" i="12"/>
  <c r="Q392" i="12"/>
  <c r="M412" i="12"/>
  <c r="I432" i="12"/>
  <c r="R451" i="12"/>
  <c r="N471" i="12"/>
  <c r="J318" i="12"/>
  <c r="Q353" i="12"/>
  <c r="L374" i="12"/>
  <c r="H394" i="12"/>
  <c r="Q413" i="12"/>
  <c r="Q252" i="12"/>
  <c r="O337" i="12"/>
  <c r="L363" i="12"/>
  <c r="H383" i="12"/>
  <c r="Q402" i="12"/>
  <c r="M422" i="12"/>
  <c r="O233" i="12"/>
  <c r="R332" i="12"/>
  <c r="H361" i="12"/>
  <c r="Q380" i="12"/>
  <c r="M400" i="12"/>
  <c r="I420" i="12"/>
  <c r="P367" i="12"/>
  <c r="S441" i="12"/>
  <c r="S470" i="12"/>
  <c r="G491" i="12"/>
  <c r="H510" i="12"/>
  <c r="N361" i="12"/>
  <c r="Q439" i="12"/>
  <c r="O469" i="12"/>
  <c r="L233" i="12"/>
  <c r="Q431" i="12"/>
  <c r="M465" i="12"/>
  <c r="O388" i="12"/>
  <c r="G449" i="12"/>
  <c r="J475" i="12"/>
  <c r="S494" i="12"/>
  <c r="O464" i="12"/>
  <c r="I333" i="12"/>
  <c r="M285" i="12"/>
  <c r="O317" i="12"/>
  <c r="P268" i="12"/>
  <c r="M421" i="12"/>
  <c r="Q422" i="12"/>
  <c r="G413" i="12"/>
  <c r="Q368" i="12"/>
  <c r="S438" i="12"/>
  <c r="L331" i="12"/>
  <c r="Q389" i="12"/>
  <c r="H434" i="12"/>
  <c r="J287" i="12"/>
  <c r="H303" i="12"/>
  <c r="H364" i="12"/>
  <c r="I391" i="12"/>
  <c r="M419" i="12"/>
  <c r="G329" i="12"/>
  <c r="M303" i="12"/>
  <c r="H359" i="12"/>
  <c r="I385" i="12"/>
  <c r="J304" i="12"/>
  <c r="I359" i="12"/>
  <c r="J385" i="12"/>
  <c r="R409" i="12"/>
  <c r="M434" i="12"/>
  <c r="H459" i="12"/>
  <c r="L321" i="12"/>
  <c r="G355" i="12"/>
  <c r="M375" i="12"/>
  <c r="I395" i="12"/>
  <c r="R414" i="12"/>
  <c r="N434" i="12"/>
  <c r="H318" i="12"/>
  <c r="P353" i="12"/>
  <c r="K374" i="12"/>
  <c r="G394" i="12"/>
  <c r="P413" i="12"/>
  <c r="L433" i="12"/>
  <c r="H453" i="12"/>
  <c r="Q472" i="12"/>
  <c r="N321" i="12"/>
  <c r="I355" i="12"/>
  <c r="O375" i="12"/>
  <c r="K395" i="12"/>
  <c r="G415" i="12"/>
  <c r="O262" i="12"/>
  <c r="S339" i="12"/>
  <c r="O364" i="12"/>
  <c r="K384" i="12"/>
  <c r="G404" i="12"/>
  <c r="P423" i="12"/>
  <c r="I244" i="12"/>
  <c r="K335" i="12"/>
  <c r="K362" i="12"/>
  <c r="G382" i="12"/>
  <c r="P401" i="12"/>
  <c r="L421" i="12"/>
  <c r="G374" i="12"/>
  <c r="I444" i="12"/>
  <c r="K472" i="12"/>
  <c r="J492" i="12"/>
  <c r="K511" i="12"/>
  <c r="R367" i="12"/>
  <c r="H442" i="12"/>
  <c r="G471" i="12"/>
  <c r="Q332" i="12"/>
  <c r="R434" i="12"/>
  <c r="R466" i="12"/>
  <c r="S394" i="12"/>
  <c r="R450" i="12"/>
  <c r="M476" i="12"/>
  <c r="I496" i="12"/>
  <c r="N474" i="12"/>
  <c r="Q388" i="12"/>
  <c r="H449" i="12"/>
  <c r="K475" i="12"/>
  <c r="G495" i="12"/>
  <c r="R245" i="12"/>
  <c r="R308" i="12"/>
  <c r="K337" i="12"/>
  <c r="L288" i="12"/>
  <c r="G435" i="12"/>
  <c r="K436" i="12"/>
  <c r="I419" i="12"/>
  <c r="O378" i="12"/>
  <c r="R443" i="12"/>
  <c r="K346" i="12"/>
  <c r="J392" i="12"/>
  <c r="K435" i="12"/>
  <c r="H297" i="12"/>
  <c r="G308" i="12"/>
  <c r="N366" i="12"/>
  <c r="L392" i="12"/>
  <c r="P420" i="12"/>
  <c r="O331" i="12"/>
  <c r="L308" i="12"/>
  <c r="M360" i="12"/>
  <c r="L386" i="12"/>
  <c r="I309" i="12"/>
  <c r="N360" i="12"/>
  <c r="M386" i="12"/>
  <c r="H411" i="12"/>
  <c r="I438" i="12"/>
  <c r="K460" i="12"/>
  <c r="G324" i="12"/>
  <c r="L356" i="12"/>
  <c r="P376" i="12"/>
  <c r="L396" i="12"/>
  <c r="H416" i="12"/>
  <c r="Q435" i="12"/>
  <c r="M321" i="12"/>
  <c r="H355" i="12"/>
  <c r="N375" i="12"/>
  <c r="J395" i="12"/>
  <c r="S414" i="12"/>
  <c r="O434" i="12"/>
  <c r="K454" i="12"/>
  <c r="G474" i="12"/>
  <c r="I324" i="12"/>
  <c r="O356" i="12"/>
  <c r="R376" i="12"/>
  <c r="N396" i="12"/>
  <c r="J416" i="12"/>
  <c r="M272" i="12"/>
  <c r="Q341" i="12"/>
  <c r="R365" i="12"/>
  <c r="N385" i="12"/>
  <c r="J405" i="12"/>
  <c r="S424" i="12"/>
  <c r="G254" i="12"/>
  <c r="Q337" i="12"/>
  <c r="N363" i="12"/>
  <c r="J383" i="12"/>
  <c r="S402" i="12"/>
  <c r="O422" i="12"/>
  <c r="P380" i="12"/>
  <c r="M446" i="12"/>
  <c r="P473" i="12"/>
  <c r="M493" i="12"/>
  <c r="N512" i="12"/>
  <c r="N374" i="12"/>
  <c r="J444" i="12"/>
  <c r="L472" i="12"/>
  <c r="O354" i="12"/>
  <c r="R437" i="12"/>
  <c r="K468" i="12"/>
  <c r="L400" i="12"/>
  <c r="R452" i="12"/>
  <c r="P477" i="12"/>
  <c r="L497" i="12"/>
  <c r="G477" i="12"/>
  <c r="M395" i="12"/>
  <c r="S450" i="12"/>
  <c r="N476" i="12"/>
  <c r="J496" i="12"/>
  <c r="L470" i="12"/>
  <c r="K389" i="12"/>
  <c r="I449" i="12"/>
  <c r="L475" i="12"/>
  <c r="H495" i="12"/>
  <c r="P457" i="12"/>
  <c r="O425" i="12"/>
  <c r="O462" i="12"/>
  <c r="H484" i="12"/>
  <c r="Q503" i="12"/>
  <c r="G364" i="12"/>
  <c r="P440" i="12"/>
  <c r="H470" i="12"/>
  <c r="K490" i="12"/>
  <c r="O510" i="12"/>
  <c r="N390" i="12"/>
  <c r="N449" i="12"/>
  <c r="O475" i="12"/>
  <c r="K495" i="12"/>
  <c r="S468" i="12"/>
  <c r="H417" i="12"/>
  <c r="M459" i="12"/>
  <c r="R481" i="12"/>
  <c r="N501" i="12"/>
  <c r="R502" i="12"/>
  <c r="H422" i="12"/>
  <c r="L291" i="12"/>
  <c r="J332" i="12"/>
  <c r="G357" i="12"/>
  <c r="H308" i="12"/>
  <c r="I441" i="12"/>
  <c r="M442" i="12"/>
  <c r="M431" i="12"/>
  <c r="R379" i="12"/>
  <c r="H445" i="12"/>
  <c r="G348" i="12"/>
  <c r="P394" i="12"/>
  <c r="Q437" i="12"/>
  <c r="G303" i="12"/>
  <c r="S312" i="12"/>
  <c r="Q367" i="12"/>
  <c r="O393" i="12"/>
  <c r="S421" i="12"/>
  <c r="H334" i="12"/>
  <c r="K313" i="12"/>
  <c r="Q361" i="12"/>
  <c r="O387" i="12"/>
  <c r="H314" i="12"/>
  <c r="R361" i="12"/>
  <c r="P387" i="12"/>
  <c r="K412" i="12"/>
  <c r="L439" i="12"/>
  <c r="Q172" i="12"/>
  <c r="O326" i="12"/>
  <c r="R357" i="12"/>
  <c r="S377" i="12"/>
  <c r="O397" i="12"/>
  <c r="K417" i="12"/>
  <c r="G437" i="12"/>
  <c r="H324" i="12"/>
  <c r="N356" i="12"/>
  <c r="Q376" i="12"/>
  <c r="M396" i="12"/>
  <c r="I416" i="12"/>
  <c r="R435" i="12"/>
  <c r="N455" i="12"/>
  <c r="L179" i="12"/>
  <c r="R326" i="12"/>
  <c r="G358" i="12"/>
  <c r="H378" i="12"/>
  <c r="Q397" i="12"/>
  <c r="M417" i="12"/>
  <c r="K282" i="12"/>
  <c r="Q343" i="12"/>
  <c r="H367" i="12"/>
  <c r="Q386" i="12"/>
  <c r="M406" i="12"/>
  <c r="I426" i="12"/>
  <c r="R263" i="12"/>
  <c r="H340" i="12"/>
  <c r="Q364" i="12"/>
  <c r="M384" i="12"/>
  <c r="I404" i="12"/>
  <c r="R423" i="12"/>
  <c r="L387" i="12"/>
  <c r="L448" i="12"/>
  <c r="G475" i="12"/>
  <c r="P494" i="12"/>
  <c r="H491" i="12"/>
  <c r="J381" i="12"/>
  <c r="N446" i="12"/>
  <c r="Q473" i="12"/>
  <c r="P361" i="12"/>
  <c r="R439" i="12"/>
  <c r="P469" i="12"/>
  <c r="K405" i="12"/>
  <c r="R454" i="12"/>
  <c r="S478" i="12"/>
  <c r="O498" i="12"/>
  <c r="M479" i="12"/>
  <c r="S400" i="12"/>
  <c r="G453" i="12"/>
  <c r="Q477" i="12"/>
  <c r="M497" i="12"/>
  <c r="J478" i="12"/>
  <c r="G396" i="12"/>
  <c r="I451" i="12"/>
  <c r="O476" i="12"/>
  <c r="K496" i="12"/>
  <c r="I491" i="12"/>
  <c r="K429" i="12"/>
  <c r="J464" i="12"/>
  <c r="K485" i="12"/>
  <c r="O505" i="12"/>
  <c r="K370" i="12"/>
  <c r="S442" i="12"/>
  <c r="M471" i="12"/>
  <c r="N491" i="12"/>
  <c r="R511" i="12"/>
  <c r="J397" i="12"/>
  <c r="N451" i="12"/>
  <c r="R476" i="12"/>
  <c r="N496" i="12"/>
  <c r="P496" i="12"/>
  <c r="G422" i="12"/>
  <c r="K461" i="12"/>
  <c r="H483" i="12"/>
  <c r="Q502" i="12"/>
  <c r="O509" i="12"/>
  <c r="Q426" i="12"/>
  <c r="Q378" i="12"/>
  <c r="O445" i="12"/>
  <c r="K473" i="12"/>
  <c r="H493" i="12"/>
  <c r="G496" i="12"/>
  <c r="O385" i="12"/>
  <c r="S447" i="12"/>
  <c r="P474" i="12"/>
  <c r="L494" i="12"/>
  <c r="O504" i="12"/>
  <c r="I386" i="12"/>
  <c r="H448" i="12"/>
  <c r="Q474" i="12"/>
  <c r="M494" i="12"/>
  <c r="P507" i="12"/>
  <c r="M427" i="12"/>
  <c r="L463" i="12"/>
  <c r="P484" i="12"/>
  <c r="L504" i="12"/>
  <c r="I380" i="12"/>
  <c r="G446" i="12"/>
  <c r="O473" i="12"/>
  <c r="L493" i="12"/>
  <c r="G330" i="12"/>
  <c r="O332" i="12"/>
  <c r="J389" i="12"/>
  <c r="K426" i="12"/>
  <c r="N498" i="12"/>
  <c r="I462" i="12"/>
  <c r="L505" i="12"/>
  <c r="H474" i="12"/>
  <c r="K376" i="12"/>
  <c r="G484" i="12"/>
  <c r="L432" i="12"/>
  <c r="K501" i="12"/>
  <c r="J445" i="12"/>
  <c r="M496" i="12"/>
  <c r="R440" i="12"/>
  <c r="H494" i="12"/>
  <c r="Q429" i="12"/>
  <c r="M490" i="12"/>
  <c r="J412" i="12"/>
  <c r="M433" i="12"/>
  <c r="N479" i="12"/>
  <c r="J507" i="12"/>
  <c r="K392" i="12"/>
  <c r="Q459" i="12"/>
  <c r="J488" i="12"/>
  <c r="S508" i="12"/>
  <c r="K418" i="12"/>
  <c r="L466" i="12"/>
  <c r="G492" i="12"/>
  <c r="P321" i="12"/>
  <c r="G444" i="12"/>
  <c r="H476" i="12"/>
  <c r="P500" i="12"/>
  <c r="R386" i="12"/>
  <c r="L452" i="12"/>
  <c r="R479" i="12"/>
  <c r="G502" i="12"/>
  <c r="L454" i="12"/>
  <c r="J503" i="12"/>
  <c r="I399" i="12"/>
  <c r="K482" i="12"/>
  <c r="K466" i="12"/>
  <c r="K373" i="12"/>
  <c r="G505" i="12"/>
  <c r="H505" i="12"/>
  <c r="K505" i="12"/>
  <c r="G476" i="12"/>
  <c r="J454" i="12"/>
  <c r="S413" i="12"/>
  <c r="R461" i="12"/>
  <c r="I458" i="12"/>
  <c r="J487" i="12"/>
  <c r="I506" i="12"/>
  <c r="I492" i="12"/>
  <c r="L483" i="12"/>
  <c r="N339" i="12"/>
  <c r="O341" i="12"/>
  <c r="I394" i="12"/>
  <c r="J431" i="12"/>
  <c r="J330" i="12"/>
  <c r="M472" i="12"/>
  <c r="N511" i="12"/>
  <c r="G479" i="12"/>
  <c r="O382" i="12"/>
  <c r="I490" i="12"/>
  <c r="N435" i="12"/>
  <c r="N502" i="12"/>
  <c r="I447" i="12"/>
  <c r="S498" i="12"/>
  <c r="K445" i="12"/>
  <c r="Q497" i="12"/>
  <c r="H436" i="12"/>
  <c r="O496" i="12"/>
  <c r="I417" i="12"/>
  <c r="I439" i="12"/>
  <c r="Q480" i="12"/>
  <c r="P509" i="12"/>
  <c r="M398" i="12"/>
  <c r="I463" i="12"/>
  <c r="P490" i="12"/>
  <c r="I510" i="12"/>
  <c r="G427" i="12"/>
  <c r="Q467" i="12"/>
  <c r="J493" i="12"/>
  <c r="J360" i="12"/>
  <c r="S445" i="12"/>
  <c r="K477" i="12"/>
  <c r="S501" i="12"/>
  <c r="N393" i="12"/>
  <c r="H481" i="12"/>
  <c r="H472" i="12"/>
  <c r="N466" i="12"/>
  <c r="S490" i="12"/>
  <c r="K492" i="12"/>
  <c r="R489" i="12"/>
  <c r="L507" i="12"/>
  <c r="K434" i="12"/>
  <c r="S474" i="12"/>
  <c r="K359" i="12"/>
  <c r="R360" i="12"/>
  <c r="S408" i="12"/>
  <c r="L353" i="12"/>
  <c r="J394" i="12"/>
  <c r="G244" i="12"/>
  <c r="H488" i="12"/>
  <c r="J480" i="12"/>
  <c r="H401" i="12"/>
  <c r="O492" i="12"/>
  <c r="Q444" i="12"/>
  <c r="R506" i="12"/>
  <c r="M451" i="12"/>
  <c r="P505" i="12"/>
  <c r="J447" i="12"/>
  <c r="G499" i="12"/>
  <c r="S440" i="12"/>
  <c r="H499" i="12"/>
  <c r="S429" i="12"/>
  <c r="H441" i="12"/>
  <c r="J483" i="12"/>
  <c r="S510" i="12"/>
  <c r="K408" i="12"/>
  <c r="S464" i="12"/>
  <c r="S491" i="12"/>
  <c r="L492" i="12"/>
  <c r="O430" i="12"/>
  <c r="O470" i="12"/>
  <c r="P495" i="12"/>
  <c r="O366" i="12"/>
  <c r="J448" i="12"/>
  <c r="N478" i="12"/>
  <c r="I503" i="12"/>
  <c r="L456" i="12"/>
  <c r="M504" i="12"/>
  <c r="I434" i="12"/>
  <c r="K450" i="12"/>
  <c r="G486" i="12"/>
  <c r="M463" i="12"/>
  <c r="G428" i="12"/>
  <c r="M512" i="12"/>
  <c r="H465" i="12"/>
  <c r="H506" i="12"/>
  <c r="P499" i="12"/>
  <c r="M424" i="12"/>
  <c r="L429" i="12"/>
  <c r="R402" i="12"/>
  <c r="G511" i="12"/>
  <c r="I472" i="12"/>
  <c r="O435" i="12"/>
  <c r="O372" i="12"/>
  <c r="M439" i="12"/>
  <c r="S457" i="12"/>
  <c r="M364" i="12"/>
  <c r="Q365" i="12"/>
  <c r="R413" i="12"/>
  <c r="P399" i="12"/>
  <c r="O414" i="12"/>
  <c r="J375" i="12"/>
  <c r="G493" i="12"/>
  <c r="I485" i="12"/>
  <c r="G406" i="12"/>
  <c r="R493" i="12"/>
  <c r="J455" i="12"/>
  <c r="H508" i="12"/>
  <c r="K455" i="12"/>
  <c r="I508" i="12"/>
  <c r="L453" i="12"/>
  <c r="M501" i="12"/>
  <c r="O451" i="12"/>
  <c r="K500" i="12"/>
  <c r="I433" i="12"/>
  <c r="L443" i="12"/>
  <c r="M484" i="12"/>
  <c r="I512" i="12"/>
  <c r="J413" i="12"/>
  <c r="I493" i="12"/>
  <c r="H496" i="12"/>
  <c r="S496" i="12"/>
  <c r="G481" i="12"/>
  <c r="H404" i="12"/>
  <c r="J458" i="12"/>
  <c r="N483" i="12"/>
  <c r="O441" i="12"/>
  <c r="O500" i="12"/>
  <c r="M483" i="12"/>
  <c r="G393" i="12"/>
  <c r="S485" i="12"/>
  <c r="G510" i="12"/>
  <c r="M413" i="12"/>
  <c r="L469" i="12"/>
  <c r="L418" i="12"/>
  <c r="H407" i="12"/>
  <c r="P492" i="12"/>
  <c r="N371" i="12"/>
  <c r="Q485" i="12"/>
  <c r="K448" i="12"/>
  <c r="J426" i="12"/>
  <c r="P441" i="12"/>
  <c r="O478" i="12"/>
  <c r="J379" i="12"/>
  <c r="N380" i="12"/>
  <c r="O428" i="12"/>
  <c r="L419" i="12"/>
  <c r="P434" i="12"/>
  <c r="I415" i="12"/>
  <c r="Q483" i="12"/>
  <c r="K491" i="12"/>
  <c r="N425" i="12"/>
  <c r="N497" i="12"/>
  <c r="I459" i="12"/>
  <c r="N510" i="12"/>
  <c r="K464" i="12"/>
  <c r="L509" i="12"/>
  <c r="M455" i="12"/>
  <c r="S503" i="12"/>
  <c r="O455" i="12"/>
  <c r="G504" i="12"/>
  <c r="H439" i="12"/>
  <c r="R447" i="12"/>
  <c r="S486" i="12"/>
  <c r="S500" i="12"/>
  <c r="I418" i="12"/>
  <c r="P467" i="12"/>
  <c r="O495" i="12"/>
  <c r="Q499" i="12"/>
  <c r="Q436" i="12"/>
  <c r="M473" i="12"/>
  <c r="L499" i="12"/>
  <c r="G380" i="12"/>
  <c r="I452" i="12"/>
  <c r="J482" i="12"/>
  <c r="J506" i="12"/>
  <c r="G409" i="12"/>
  <c r="I460" i="12"/>
  <c r="Q484" i="12"/>
  <c r="K506" i="12"/>
  <c r="Q508" i="12"/>
  <c r="R418" i="12"/>
  <c r="I482" i="12"/>
  <c r="Q372" i="12"/>
  <c r="H492" i="12"/>
  <c r="S462" i="12"/>
  <c r="Q487" i="12"/>
  <c r="K484" i="12"/>
  <c r="S365" i="12"/>
  <c r="O398" i="12"/>
  <c r="Q495" i="12"/>
  <c r="I504" i="12"/>
  <c r="J463" i="12"/>
  <c r="G497" i="12"/>
  <c r="L402" i="12"/>
  <c r="R474" i="12"/>
  <c r="I384" i="12"/>
  <c r="M385" i="12"/>
  <c r="N433" i="12"/>
  <c r="K437" i="12"/>
  <c r="P450" i="12"/>
  <c r="R431" i="12"/>
  <c r="H369" i="12"/>
  <c r="Q493" i="12"/>
  <c r="M440" i="12"/>
  <c r="Q498" i="12"/>
  <c r="S460" i="12"/>
  <c r="L461" i="12"/>
  <c r="K467" i="12"/>
  <c r="G463" i="12"/>
  <c r="L459" i="12"/>
  <c r="P510" i="12"/>
  <c r="O457" i="12"/>
  <c r="R505" i="12"/>
  <c r="G441" i="12"/>
  <c r="S449" i="12"/>
  <c r="L489" i="12"/>
  <c r="I502" i="12"/>
  <c r="S426" i="12"/>
  <c r="N470" i="12"/>
  <c r="R496" i="12"/>
  <c r="K386" i="12"/>
  <c r="P508" i="12"/>
  <c r="S509" i="12"/>
  <c r="R490" i="12"/>
  <c r="H456" i="12"/>
  <c r="M466" i="12"/>
  <c r="J497" i="12"/>
  <c r="S398" i="12"/>
  <c r="J400" i="12"/>
  <c r="N283" i="12"/>
  <c r="O452" i="12"/>
  <c r="N458" i="12"/>
  <c r="N444" i="12"/>
  <c r="M382" i="12"/>
  <c r="P498" i="12"/>
  <c r="P444" i="12"/>
  <c r="P503" i="12"/>
  <c r="R465" i="12"/>
  <c r="G485" i="12"/>
  <c r="P468" i="12"/>
  <c r="S481" i="12"/>
  <c r="Q462" i="12"/>
  <c r="N459" i="12"/>
  <c r="R462" i="12"/>
  <c r="K508" i="12"/>
  <c r="K443" i="12"/>
  <c r="S453" i="12"/>
  <c r="O490" i="12"/>
  <c r="O477" i="12"/>
  <c r="N430" i="12"/>
  <c r="G472" i="12"/>
  <c r="K499" i="12"/>
  <c r="Q507" i="12"/>
  <c r="N443" i="12"/>
  <c r="J477" i="12"/>
  <c r="R501" i="12"/>
  <c r="G431" i="12"/>
  <c r="O494" i="12"/>
  <c r="R353" i="12"/>
  <c r="S456" i="12"/>
  <c r="H489" i="12"/>
  <c r="N484" i="12"/>
  <c r="H487" i="12"/>
  <c r="L360" i="12"/>
  <c r="S415" i="12"/>
  <c r="N485" i="12"/>
  <c r="J512" i="12"/>
  <c r="K488" i="12"/>
  <c r="Q425" i="12"/>
  <c r="Q494" i="12"/>
  <c r="L450" i="12"/>
  <c r="R403" i="12"/>
  <c r="I405" i="12"/>
  <c r="O310" i="12"/>
  <c r="J460" i="12"/>
  <c r="Q466" i="12"/>
  <c r="R458" i="12"/>
  <c r="R405" i="12"/>
  <c r="S499" i="12"/>
  <c r="G447" i="12"/>
  <c r="J509" i="12"/>
  <c r="J467" i="12"/>
  <c r="R343" i="12"/>
  <c r="S472" i="12"/>
  <c r="K489" i="12"/>
  <c r="I470" i="12"/>
  <c r="I466" i="12"/>
  <c r="M464" i="12"/>
  <c r="Q510" i="12"/>
  <c r="M310" i="12"/>
  <c r="Q455" i="12"/>
  <c r="R491" i="12"/>
  <c r="O493" i="12"/>
  <c r="O433" i="12"/>
  <c r="L473" i="12"/>
  <c r="N500" i="12"/>
  <c r="H319" i="12"/>
  <c r="R445" i="12"/>
  <c r="P479" i="12"/>
  <c r="H503" i="12"/>
  <c r="P398" i="12"/>
  <c r="H460" i="12"/>
  <c r="I487" i="12"/>
  <c r="I511" i="12"/>
  <c r="Q423" i="12"/>
  <c r="I465" i="12"/>
  <c r="P489" i="12"/>
  <c r="J511" i="12"/>
  <c r="L512" i="12"/>
  <c r="O479" i="12"/>
  <c r="H497" i="12"/>
  <c r="O418" i="12"/>
  <c r="S419" i="12"/>
  <c r="S343" i="12"/>
  <c r="H468" i="12"/>
  <c r="K476" i="12"/>
  <c r="N465" i="12"/>
  <c r="Q410" i="12"/>
  <c r="R504" i="12"/>
  <c r="I453" i="12"/>
  <c r="P511" i="12"/>
  <c r="R472" i="12"/>
  <c r="Q356" i="12"/>
  <c r="K474" i="12"/>
  <c r="I507" i="12"/>
  <c r="G473" i="12"/>
  <c r="L508" i="12"/>
  <c r="M467" i="12"/>
  <c r="I483" i="12"/>
  <c r="Q358" i="12"/>
  <c r="Q457" i="12"/>
  <c r="K494" i="12"/>
  <c r="K497" i="12"/>
  <c r="P436" i="12"/>
  <c r="S475" i="12"/>
  <c r="Q501" i="12"/>
  <c r="R351" i="12"/>
  <c r="J450" i="12"/>
  <c r="S480" i="12"/>
  <c r="K504" i="12"/>
  <c r="O403" i="12"/>
  <c r="Q461" i="12"/>
  <c r="O489" i="12"/>
  <c r="J407" i="12"/>
  <c r="P412" i="12"/>
  <c r="Q490" i="12"/>
  <c r="N423" i="12"/>
  <c r="R424" i="12"/>
  <c r="H351" i="12"/>
  <c r="M477" i="12"/>
  <c r="J481" i="12"/>
  <c r="N472" i="12"/>
  <c r="P428" i="12"/>
  <c r="L510" i="12"/>
  <c r="I455" i="12"/>
  <c r="S512" i="12"/>
  <c r="I479" i="12"/>
  <c r="G377" i="12"/>
  <c r="Q476" i="12"/>
  <c r="I364" i="12"/>
  <c r="L474" i="12"/>
  <c r="M487" i="12"/>
  <c r="J470" i="12"/>
  <c r="Q491" i="12"/>
  <c r="L365" i="12"/>
  <c r="J466" i="12"/>
  <c r="N495" i="12"/>
  <c r="N506" i="12"/>
  <c r="N441" i="12"/>
  <c r="I477" i="12"/>
  <c r="J504" i="12"/>
  <c r="M366" i="12"/>
  <c r="H452" i="12"/>
  <c r="L484" i="12"/>
  <c r="G452" i="12"/>
  <c r="R475" i="12"/>
  <c r="N473" i="12"/>
  <c r="G494" i="12"/>
  <c r="G487" i="12"/>
  <c r="K438" i="12"/>
  <c r="N300" i="12"/>
  <c r="J367" i="12"/>
  <c r="L482" i="12"/>
  <c r="L487" i="12"/>
  <c r="I480" i="12"/>
  <c r="K442" i="12"/>
  <c r="R512" i="12"/>
  <c r="N462" i="12"/>
  <c r="N273" i="12"/>
  <c r="O481" i="12"/>
  <c r="P383" i="12"/>
  <c r="J479" i="12"/>
  <c r="N377" i="12"/>
  <c r="H478" i="12"/>
  <c r="M347" i="12"/>
  <c r="S476" i="12"/>
  <c r="S497" i="12"/>
  <c r="H372" i="12"/>
  <c r="G469" i="12"/>
  <c r="G498" i="12"/>
  <c r="J510" i="12"/>
  <c r="M443" i="12"/>
  <c r="R470" i="12"/>
  <c r="K512" i="12"/>
  <c r="H444" i="12"/>
  <c r="K498" i="12"/>
  <c r="R477" i="12"/>
  <c r="M511" i="12"/>
  <c r="G465" i="12"/>
  <c r="L511" i="12"/>
  <c r="R373" i="12"/>
  <c r="J443" i="12"/>
  <c r="G319" i="12"/>
  <c r="I372" i="12"/>
  <c r="N488" i="12"/>
  <c r="H375" i="12"/>
  <c r="L481" i="12"/>
  <c r="R446" i="12"/>
  <c r="P455" i="12"/>
  <c r="S469" i="12"/>
  <c r="R341" i="12"/>
  <c r="R482" i="12"/>
  <c r="P396" i="12"/>
  <c r="L485" i="12"/>
  <c r="R383" i="12"/>
  <c r="K479" i="12"/>
  <c r="P364" i="12"/>
  <c r="L479" i="12"/>
  <c r="J486" i="12"/>
  <c r="H385" i="12"/>
  <c r="M470" i="12"/>
  <c r="J499" i="12"/>
  <c r="L315" i="12"/>
  <c r="Q445" i="12"/>
  <c r="R480" i="12"/>
  <c r="K507" i="12"/>
  <c r="M379" i="12"/>
  <c r="H458" i="12"/>
  <c r="O484" i="12"/>
  <c r="O508" i="12"/>
  <c r="K423" i="12"/>
  <c r="K469" i="12"/>
  <c r="K493" i="12"/>
  <c r="N482" i="12"/>
  <c r="O439" i="12"/>
  <c r="J472" i="12"/>
  <c r="R495" i="12"/>
  <c r="M506" i="12"/>
  <c r="O480" i="12"/>
  <c r="Q391" i="12"/>
  <c r="R471" i="12"/>
  <c r="G351" i="12"/>
  <c r="H482" i="12"/>
  <c r="M392" i="12"/>
  <c r="H511" i="12"/>
  <c r="Q470" i="12"/>
  <c r="L324" i="12"/>
  <c r="I358" i="12"/>
  <c r="L490" i="12"/>
  <c r="N493" i="12"/>
  <c r="L477" i="12"/>
  <c r="R492" i="12"/>
  <c r="L413" i="12"/>
  <c r="J498" i="12"/>
  <c r="G458" i="12"/>
  <c r="L347" i="12"/>
  <c r="S386" i="12"/>
  <c r="I497" i="12"/>
  <c r="S399" i="12"/>
  <c r="K486" i="12"/>
  <c r="H455" i="12"/>
  <c r="P480" i="12"/>
  <c r="P472" i="12"/>
  <c r="M376" i="12"/>
  <c r="N486" i="12"/>
  <c r="N406" i="12"/>
  <c r="R487" i="12"/>
  <c r="I402" i="12"/>
  <c r="Q481" i="12"/>
  <c r="L397" i="12"/>
  <c r="N305" i="12"/>
  <c r="M500" i="12"/>
  <c r="I450" i="12"/>
  <c r="N508" i="12"/>
  <c r="G460" i="12"/>
  <c r="R485" i="12"/>
  <c r="P430" i="12"/>
  <c r="N494" i="12"/>
  <c r="Q441" i="12"/>
  <c r="K481" i="12"/>
  <c r="R391" i="12"/>
  <c r="M492" i="12"/>
  <c r="I474" i="12"/>
  <c r="J484" i="12"/>
  <c r="O474" i="12"/>
  <c r="J434" i="12"/>
  <c r="J502" i="12"/>
  <c r="Q407" i="12"/>
  <c r="R455" i="12"/>
  <c r="M408" i="12"/>
  <c r="I367" i="12"/>
  <c r="K478" i="12"/>
  <c r="H502" i="12"/>
  <c r="H406" i="12"/>
  <c r="S502" i="12"/>
  <c r="O461" i="12"/>
  <c r="I476" i="12"/>
  <c r="S416" i="12"/>
  <c r="N499" i="12"/>
  <c r="S378" i="12"/>
  <c r="R231" i="12"/>
  <c r="N369" i="12"/>
  <c r="O406" i="12"/>
  <c r="O507" i="12"/>
  <c r="L444" i="12"/>
  <c r="R499" i="12"/>
  <c r="G464" i="12"/>
  <c r="R510" i="12"/>
  <c r="Q492" i="12"/>
  <c r="I412" i="12"/>
  <c r="G506" i="12"/>
  <c r="Q500" i="12"/>
  <c r="K272" i="12"/>
  <c r="M374" i="12"/>
  <c r="N411" i="12"/>
  <c r="J505" i="12"/>
  <c r="Q452" i="12"/>
  <c r="H501" i="12"/>
  <c r="J471" i="12"/>
  <c r="S362" i="12"/>
  <c r="H479" i="12"/>
  <c r="R420" i="12"/>
  <c r="R498" i="12"/>
  <c r="L438" i="12"/>
  <c r="G488" i="12"/>
  <c r="A1" i="12" a="1"/>
  <c r="A1" i="11" l="1"/>
  <c r="A1" i="12"/>
  <c r="Q509" i="2"/>
  <c r="M509" i="2"/>
  <c r="L509" i="2"/>
  <c r="K3" i="2"/>
  <c r="K1" i="2"/>
  <c r="U1" i="2"/>
  <c r="O508" i="4"/>
  <c r="N508" i="4"/>
  <c r="I507" i="4"/>
  <c r="H507" i="4"/>
  <c r="C507" i="4"/>
  <c r="G512" i="4" s="1"/>
  <c r="B507" i="4"/>
  <c r="G510" i="4" l="1"/>
  <c r="F510" i="4"/>
  <c r="F512" i="4"/>
  <c r="B509" i="2"/>
  <c r="J512" i="2" s="1"/>
  <c r="C509" i="2"/>
  <c r="J514" i="2" s="1"/>
  <c r="U3" i="2"/>
  <c r="X2" i="2"/>
  <c r="AA509" i="2"/>
  <c r="AB21" i="2" s="1"/>
  <c r="W509" i="2"/>
  <c r="T514" i="2" s="1"/>
  <c r="V509" i="2"/>
  <c r="T512" i="2" s="1"/>
  <c r="AB499" i="2" l="1"/>
  <c r="AB483" i="2"/>
  <c r="AB467" i="2"/>
  <c r="AB451" i="2"/>
  <c r="AB435" i="2"/>
  <c r="AB419" i="2"/>
  <c r="AB403" i="2"/>
  <c r="AB387" i="2"/>
  <c r="AB371" i="2"/>
  <c r="AB355" i="2"/>
  <c r="AB339" i="2"/>
  <c r="AB323" i="2"/>
  <c r="AB307" i="2"/>
  <c r="AB291" i="2"/>
  <c r="AB275" i="2"/>
  <c r="AB259" i="2"/>
  <c r="AB243" i="2"/>
  <c r="AB227" i="2"/>
  <c r="AB211" i="2"/>
  <c r="AB195" i="2"/>
  <c r="AB179" i="2"/>
  <c r="AB163" i="2"/>
  <c r="AB147" i="2"/>
  <c r="AB131" i="2"/>
  <c r="AB115" i="2"/>
  <c r="AB99" i="2"/>
  <c r="AB83" i="2"/>
  <c r="AB67" i="2"/>
  <c r="AB51" i="2"/>
  <c r="AB35" i="2"/>
  <c r="AB19" i="2"/>
  <c r="AB20" i="2"/>
  <c r="AB498" i="2"/>
  <c r="AB482" i="2"/>
  <c r="AB466" i="2"/>
  <c r="AB450" i="2"/>
  <c r="AB434" i="2"/>
  <c r="AB418" i="2"/>
  <c r="AB402" i="2"/>
  <c r="AB386" i="2"/>
  <c r="AB370" i="2"/>
  <c r="AB354" i="2"/>
  <c r="AB338" i="2"/>
  <c r="AB322" i="2"/>
  <c r="AB306" i="2"/>
  <c r="AB290" i="2"/>
  <c r="AB274" i="2"/>
  <c r="AB258" i="2"/>
  <c r="AB242" i="2"/>
  <c r="AB226" i="2"/>
  <c r="AB210" i="2"/>
  <c r="AB194" i="2"/>
  <c r="AB178" i="2"/>
  <c r="AB162" i="2"/>
  <c r="AB146" i="2"/>
  <c r="AB130" i="2"/>
  <c r="AB114" i="2"/>
  <c r="AB98" i="2"/>
  <c r="AB82" i="2"/>
  <c r="AB66" i="2"/>
  <c r="AB50" i="2"/>
  <c r="AB34" i="2"/>
  <c r="AB18" i="2"/>
  <c r="AB484" i="2"/>
  <c r="AB36" i="2"/>
  <c r="AB497" i="2"/>
  <c r="AB481" i="2"/>
  <c r="AB465" i="2"/>
  <c r="AB449" i="2"/>
  <c r="AB433" i="2"/>
  <c r="AB417" i="2"/>
  <c r="AB401" i="2"/>
  <c r="AB385" i="2"/>
  <c r="AB369" i="2"/>
  <c r="AB353" i="2"/>
  <c r="AB337" i="2"/>
  <c r="AB321" i="2"/>
  <c r="AB305" i="2"/>
  <c r="AB289" i="2"/>
  <c r="AB273" i="2"/>
  <c r="AB257" i="2"/>
  <c r="AB241" i="2"/>
  <c r="AB225" i="2"/>
  <c r="AB209" i="2"/>
  <c r="AB193" i="2"/>
  <c r="AB177" i="2"/>
  <c r="AB161" i="2"/>
  <c r="AB145" i="2"/>
  <c r="AB129" i="2"/>
  <c r="AB113" i="2"/>
  <c r="AB97" i="2"/>
  <c r="AB81" i="2"/>
  <c r="AB65" i="2"/>
  <c r="AB49" i="2"/>
  <c r="AB33" i="2"/>
  <c r="AB17" i="2"/>
  <c r="AB432" i="2"/>
  <c r="AB352" i="2"/>
  <c r="AB304" i="2"/>
  <c r="AB256" i="2"/>
  <c r="AB224" i="2"/>
  <c r="AB192" i="2"/>
  <c r="AB160" i="2"/>
  <c r="AB128" i="2"/>
  <c r="AB96" i="2"/>
  <c r="AB64" i="2"/>
  <c r="AB16" i="2"/>
  <c r="AB495" i="2"/>
  <c r="AB447" i="2"/>
  <c r="AB399" i="2"/>
  <c r="AB351" i="2"/>
  <c r="AB303" i="2"/>
  <c r="AB255" i="2"/>
  <c r="AB207" i="2"/>
  <c r="AB159" i="2"/>
  <c r="AB111" i="2"/>
  <c r="AB79" i="2"/>
  <c r="AB31" i="2"/>
  <c r="AB494" i="2"/>
  <c r="AB462" i="2"/>
  <c r="AB446" i="2"/>
  <c r="AB430" i="2"/>
  <c r="AB414" i="2"/>
  <c r="AB398" i="2"/>
  <c r="AB382" i="2"/>
  <c r="AB366" i="2"/>
  <c r="AB350" i="2"/>
  <c r="AB334" i="2"/>
  <c r="AB318" i="2"/>
  <c r="AB302" i="2"/>
  <c r="AB286" i="2"/>
  <c r="AB270" i="2"/>
  <c r="AB254" i="2"/>
  <c r="AB238" i="2"/>
  <c r="AB222" i="2"/>
  <c r="AB206" i="2"/>
  <c r="AB190" i="2"/>
  <c r="AB174" i="2"/>
  <c r="AB158" i="2"/>
  <c r="AB142" i="2"/>
  <c r="AB126" i="2"/>
  <c r="AB110" i="2"/>
  <c r="AB94" i="2"/>
  <c r="AB78" i="2"/>
  <c r="AB62" i="2"/>
  <c r="AB46" i="2"/>
  <c r="AB30" i="2"/>
  <c r="AB14" i="2"/>
  <c r="AB500" i="2"/>
  <c r="AB452" i="2"/>
  <c r="AB388" i="2"/>
  <c r="AB356" i="2"/>
  <c r="AB276" i="2"/>
  <c r="AB228" i="2"/>
  <c r="AB180" i="2"/>
  <c r="AB100" i="2"/>
  <c r="AB480" i="2"/>
  <c r="AB384" i="2"/>
  <c r="AB336" i="2"/>
  <c r="AB320" i="2"/>
  <c r="AB272" i="2"/>
  <c r="AB240" i="2"/>
  <c r="AB208" i="2"/>
  <c r="AB176" i="2"/>
  <c r="AB144" i="2"/>
  <c r="AB112" i="2"/>
  <c r="AB80" i="2"/>
  <c r="AB48" i="2"/>
  <c r="AB32" i="2"/>
  <c r="AB479" i="2"/>
  <c r="AB431" i="2"/>
  <c r="AB383" i="2"/>
  <c r="AB335" i="2"/>
  <c r="AB287" i="2"/>
  <c r="AB223" i="2"/>
  <c r="AB175" i="2"/>
  <c r="AB127" i="2"/>
  <c r="AB47" i="2"/>
  <c r="AB493" i="2"/>
  <c r="AB445" i="2"/>
  <c r="AB429" i="2"/>
  <c r="AB413" i="2"/>
  <c r="AB397" i="2"/>
  <c r="AB381" i="2"/>
  <c r="AB365" i="2"/>
  <c r="AB349" i="2"/>
  <c r="AB333" i="2"/>
  <c r="AB317" i="2"/>
  <c r="AB301" i="2"/>
  <c r="AB285" i="2"/>
  <c r="AB269" i="2"/>
  <c r="AB253" i="2"/>
  <c r="AB237" i="2"/>
  <c r="AB221" i="2"/>
  <c r="AB205" i="2"/>
  <c r="AB189" i="2"/>
  <c r="AB173" i="2"/>
  <c r="AB157" i="2"/>
  <c r="AB141" i="2"/>
  <c r="AB125" i="2"/>
  <c r="AB109" i="2"/>
  <c r="AB93" i="2"/>
  <c r="AB77" i="2"/>
  <c r="AB61" i="2"/>
  <c r="AB45" i="2"/>
  <c r="AB29" i="2"/>
  <c r="AB13" i="2"/>
  <c r="AB461" i="2"/>
  <c r="AB508" i="2"/>
  <c r="AB492" i="2"/>
  <c r="AB476" i="2"/>
  <c r="AB460" i="2"/>
  <c r="AB444" i="2"/>
  <c r="AB428" i="2"/>
  <c r="AB412" i="2"/>
  <c r="AB396" i="2"/>
  <c r="AB380" i="2"/>
  <c r="AB364" i="2"/>
  <c r="AB348" i="2"/>
  <c r="AB332" i="2"/>
  <c r="AB316" i="2"/>
  <c r="AB300" i="2"/>
  <c r="AB284" i="2"/>
  <c r="AB268" i="2"/>
  <c r="AB252" i="2"/>
  <c r="AB236" i="2"/>
  <c r="AB220" i="2"/>
  <c r="AB204" i="2"/>
  <c r="AB188" i="2"/>
  <c r="AB172" i="2"/>
  <c r="AB156" i="2"/>
  <c r="AB140" i="2"/>
  <c r="AB124" i="2"/>
  <c r="AB108" i="2"/>
  <c r="AB92" i="2"/>
  <c r="AB76" i="2"/>
  <c r="AB60" i="2"/>
  <c r="AB44" i="2"/>
  <c r="AB28" i="2"/>
  <c r="AB12" i="2"/>
  <c r="AB463" i="2"/>
  <c r="AB415" i="2"/>
  <c r="AB367" i="2"/>
  <c r="AB319" i="2"/>
  <c r="AB271" i="2"/>
  <c r="AB239" i="2"/>
  <c r="AB191" i="2"/>
  <c r="AB143" i="2"/>
  <c r="AB95" i="2"/>
  <c r="AB63" i="2"/>
  <c r="AB15" i="2"/>
  <c r="AB478" i="2"/>
  <c r="AB477" i="2"/>
  <c r="AB507" i="2"/>
  <c r="AB491" i="2"/>
  <c r="AB475" i="2"/>
  <c r="AB459" i="2"/>
  <c r="AB443" i="2"/>
  <c r="AB427" i="2"/>
  <c r="AB411" i="2"/>
  <c r="AB395" i="2"/>
  <c r="AB379" i="2"/>
  <c r="AB363" i="2"/>
  <c r="AB347" i="2"/>
  <c r="AB331" i="2"/>
  <c r="AB315" i="2"/>
  <c r="AB299" i="2"/>
  <c r="AB283" i="2"/>
  <c r="AB267" i="2"/>
  <c r="AB251" i="2"/>
  <c r="AB235" i="2"/>
  <c r="AB219" i="2"/>
  <c r="AB203" i="2"/>
  <c r="AB187" i="2"/>
  <c r="AB171" i="2"/>
  <c r="AB155" i="2"/>
  <c r="AB139" i="2"/>
  <c r="AB123" i="2"/>
  <c r="AB107" i="2"/>
  <c r="AB91" i="2"/>
  <c r="AB75" i="2"/>
  <c r="AB59" i="2"/>
  <c r="AB43" i="2"/>
  <c r="AB27" i="2"/>
  <c r="AB11" i="2"/>
  <c r="AB420" i="2"/>
  <c r="AB260" i="2"/>
  <c r="AB132" i="2"/>
  <c r="AB368" i="2"/>
  <c r="AB426" i="2"/>
  <c r="AB330" i="2"/>
  <c r="AB234" i="2"/>
  <c r="AB154" i="2"/>
  <c r="AB26" i="2"/>
  <c r="AB468" i="2"/>
  <c r="AB292" i="2"/>
  <c r="AB84" i="2"/>
  <c r="AB416" i="2"/>
  <c r="AB506" i="2"/>
  <c r="AB410" i="2"/>
  <c r="AB314" i="2"/>
  <c r="AB202" i="2"/>
  <c r="AB58" i="2"/>
  <c r="AB489" i="2"/>
  <c r="AB473" i="2"/>
  <c r="AB457" i="2"/>
  <c r="AB441" i="2"/>
  <c r="AB425" i="2"/>
  <c r="AB409" i="2"/>
  <c r="AB393" i="2"/>
  <c r="AB377" i="2"/>
  <c r="AB361" i="2"/>
  <c r="AB345" i="2"/>
  <c r="AB329" i="2"/>
  <c r="AB313" i="2"/>
  <c r="AB297" i="2"/>
  <c r="AB281" i="2"/>
  <c r="AB265" i="2"/>
  <c r="AB249" i="2"/>
  <c r="AB233" i="2"/>
  <c r="AB217" i="2"/>
  <c r="AB201" i="2"/>
  <c r="AB185" i="2"/>
  <c r="AB169" i="2"/>
  <c r="AB153" i="2"/>
  <c r="AB137" i="2"/>
  <c r="AB121" i="2"/>
  <c r="AB105" i="2"/>
  <c r="AB89" i="2"/>
  <c r="AB73" i="2"/>
  <c r="AB57" i="2"/>
  <c r="AB41" i="2"/>
  <c r="AB25" i="2"/>
  <c r="AB9" i="2"/>
  <c r="AB308" i="2"/>
  <c r="AB68" i="2"/>
  <c r="AB448" i="2"/>
  <c r="AB490" i="2"/>
  <c r="AB378" i="2"/>
  <c r="AB282" i="2"/>
  <c r="AB122" i="2"/>
  <c r="AB505" i="2"/>
  <c r="AB504" i="2"/>
  <c r="AB488" i="2"/>
  <c r="AB472" i="2"/>
  <c r="AB456" i="2"/>
  <c r="AB440" i="2"/>
  <c r="AB424" i="2"/>
  <c r="AB408" i="2"/>
  <c r="AB392" i="2"/>
  <c r="AB376" i="2"/>
  <c r="AB360" i="2"/>
  <c r="AB344" i="2"/>
  <c r="AB328" i="2"/>
  <c r="AB312" i="2"/>
  <c r="AB296" i="2"/>
  <c r="AB280" i="2"/>
  <c r="AB264" i="2"/>
  <c r="AB248" i="2"/>
  <c r="AB232" i="2"/>
  <c r="AB216" i="2"/>
  <c r="AB200" i="2"/>
  <c r="AB184" i="2"/>
  <c r="AB168" i="2"/>
  <c r="AB152" i="2"/>
  <c r="AB136" i="2"/>
  <c r="AB120" i="2"/>
  <c r="AB104" i="2"/>
  <c r="AB88" i="2"/>
  <c r="AB72" i="2"/>
  <c r="AB56" i="2"/>
  <c r="AB40" i="2"/>
  <c r="AB24" i="2"/>
  <c r="AB8" i="2"/>
  <c r="AB340" i="2"/>
  <c r="AB52" i="2"/>
  <c r="AB464" i="2"/>
  <c r="AB458" i="2"/>
  <c r="AB218" i="2"/>
  <c r="AB503" i="2"/>
  <c r="AB487" i="2"/>
  <c r="AB471" i="2"/>
  <c r="AB455" i="2"/>
  <c r="AB439" i="2"/>
  <c r="AB423" i="2"/>
  <c r="AB407" i="2"/>
  <c r="AB391" i="2"/>
  <c r="AB375" i="2"/>
  <c r="AB359" i="2"/>
  <c r="AB343" i="2"/>
  <c r="AB327" i="2"/>
  <c r="AB311" i="2"/>
  <c r="AB295" i="2"/>
  <c r="AB279" i="2"/>
  <c r="AB263" i="2"/>
  <c r="AB247" i="2"/>
  <c r="AB231" i="2"/>
  <c r="AB215" i="2"/>
  <c r="AB199" i="2"/>
  <c r="AB183" i="2"/>
  <c r="AB167" i="2"/>
  <c r="AB151" i="2"/>
  <c r="AB135" i="2"/>
  <c r="AB119" i="2"/>
  <c r="AB103" i="2"/>
  <c r="AB87" i="2"/>
  <c r="AB71" i="2"/>
  <c r="AB55" i="2"/>
  <c r="AB39" i="2"/>
  <c r="AB23" i="2"/>
  <c r="AB7" i="2"/>
  <c r="AB436" i="2"/>
  <c r="AB372" i="2"/>
  <c r="AB324" i="2"/>
  <c r="AB244" i="2"/>
  <c r="AB212" i="2"/>
  <c r="AB196" i="2"/>
  <c r="AB164" i="2"/>
  <c r="AB116" i="2"/>
  <c r="AB496" i="2"/>
  <c r="AB400" i="2"/>
  <c r="AB288" i="2"/>
  <c r="AB474" i="2"/>
  <c r="AB442" i="2"/>
  <c r="AB394" i="2"/>
  <c r="AB362" i="2"/>
  <c r="AB346" i="2"/>
  <c r="AB298" i="2"/>
  <c r="AB250" i="2"/>
  <c r="AB186" i="2"/>
  <c r="AB170" i="2"/>
  <c r="AB138" i="2"/>
  <c r="AB106" i="2"/>
  <c r="AB90" i="2"/>
  <c r="AB74" i="2"/>
  <c r="AB42" i="2"/>
  <c r="AB10" i="2"/>
  <c r="AB502" i="2"/>
  <c r="AB486" i="2"/>
  <c r="AB470" i="2"/>
  <c r="AB454" i="2"/>
  <c r="AB438" i="2"/>
  <c r="AB422" i="2"/>
  <c r="AB406" i="2"/>
  <c r="AB390" i="2"/>
  <c r="AB374" i="2"/>
  <c r="AB358" i="2"/>
  <c r="AB342" i="2"/>
  <c r="AB326" i="2"/>
  <c r="AB310" i="2"/>
  <c r="AB294" i="2"/>
  <c r="AB278" i="2"/>
  <c r="AB262" i="2"/>
  <c r="AB246" i="2"/>
  <c r="AB230" i="2"/>
  <c r="AB214" i="2"/>
  <c r="AB198" i="2"/>
  <c r="AB182" i="2"/>
  <c r="AB166" i="2"/>
  <c r="AB150" i="2"/>
  <c r="AB134" i="2"/>
  <c r="AB118" i="2"/>
  <c r="AB102" i="2"/>
  <c r="AB86" i="2"/>
  <c r="AB70" i="2"/>
  <c r="AB54" i="2"/>
  <c r="AB38" i="2"/>
  <c r="AB22" i="2"/>
  <c r="AB6" i="2"/>
  <c r="AB404" i="2"/>
  <c r="AB148" i="2"/>
  <c r="AB266" i="2"/>
  <c r="AB501" i="2"/>
  <c r="AB485" i="2"/>
  <c r="AB469" i="2"/>
  <c r="AB453" i="2"/>
  <c r="AB437" i="2"/>
  <c r="AB421" i="2"/>
  <c r="AB405" i="2"/>
  <c r="AB389" i="2"/>
  <c r="AB373" i="2"/>
  <c r="AB357" i="2"/>
  <c r="AB341" i="2"/>
  <c r="AB325" i="2"/>
  <c r="AB309" i="2"/>
  <c r="AB293" i="2"/>
  <c r="AB277" i="2"/>
  <c r="AB261" i="2"/>
  <c r="AB245" i="2"/>
  <c r="AB229" i="2"/>
  <c r="AB213" i="2"/>
  <c r="AB197" i="2"/>
  <c r="AB181" i="2"/>
  <c r="AB165" i="2"/>
  <c r="AB149" i="2"/>
  <c r="AB133" i="2"/>
  <c r="AB117" i="2"/>
  <c r="AB101" i="2"/>
  <c r="AB85" i="2"/>
  <c r="AB69" i="2"/>
  <c r="AB53" i="2"/>
  <c r="AB37" i="2"/>
  <c r="Q507" i="4"/>
  <c r="R507" i="4" s="1"/>
  <c r="Q24" i="4"/>
  <c r="Q4" i="4"/>
  <c r="Q18" i="4"/>
  <c r="Q32" i="4"/>
  <c r="Q74" i="4"/>
  <c r="Q187" i="4"/>
  <c r="Q26" i="4"/>
  <c r="Q40" i="4"/>
  <c r="Q122" i="4"/>
  <c r="Q193" i="4"/>
  <c r="R193" i="4" s="1"/>
  <c r="Q9" i="4"/>
  <c r="R9" i="4" s="1"/>
  <c r="Q14" i="4"/>
  <c r="Q34" i="4"/>
  <c r="Q48" i="4"/>
  <c r="Q86" i="4"/>
  <c r="Q94" i="4"/>
  <c r="Q150" i="4"/>
  <c r="Q42" i="4"/>
  <c r="Q56" i="4"/>
  <c r="Q50" i="4"/>
  <c r="Q64" i="4"/>
  <c r="Q58" i="4"/>
  <c r="Q72" i="4"/>
  <c r="Q118" i="4"/>
  <c r="Q154" i="4"/>
  <c r="Q12" i="4"/>
  <c r="Q16" i="4"/>
  <c r="Q66" i="4"/>
  <c r="Q90" i="4"/>
  <c r="Q199" i="4"/>
  <c r="R199" i="4" s="1"/>
  <c r="Q258" i="4"/>
  <c r="Q269" i="4"/>
  <c r="Q378" i="4"/>
  <c r="Q158" i="4"/>
  <c r="Q286" i="4"/>
  <c r="Q392" i="4"/>
  <c r="Q98" i="4"/>
  <c r="Q130" i="4"/>
  <c r="Q162" i="4"/>
  <c r="Q184" i="4"/>
  <c r="Q250" i="4"/>
  <c r="Q397" i="4"/>
  <c r="Q13" i="4"/>
  <c r="R13" i="4" s="1"/>
  <c r="Q102" i="4"/>
  <c r="Q134" i="4"/>
  <c r="Q166" i="4"/>
  <c r="Q185" i="4"/>
  <c r="Q346" i="4"/>
  <c r="Q30" i="4"/>
  <c r="Q46" i="4"/>
  <c r="Q54" i="4"/>
  <c r="Q62" i="4"/>
  <c r="Q70" i="4"/>
  <c r="Q78" i="4"/>
  <c r="Q106" i="4"/>
  <c r="Q138" i="4"/>
  <c r="Q170" i="4"/>
  <c r="Q181" i="4"/>
  <c r="Q190" i="4"/>
  <c r="Q196" i="4"/>
  <c r="R196" i="4" s="1"/>
  <c r="Q222" i="4"/>
  <c r="Q242" i="4"/>
  <c r="Q126" i="4"/>
  <c r="Q188" i="4"/>
  <c r="Q22" i="4"/>
  <c r="Q38" i="4"/>
  <c r="Q8" i="4"/>
  <c r="R8" i="4" s="1"/>
  <c r="Q20" i="4"/>
  <c r="Q28" i="4"/>
  <c r="Q36" i="4"/>
  <c r="Q44" i="4"/>
  <c r="Q52" i="4"/>
  <c r="Q60" i="4"/>
  <c r="Q68" i="4"/>
  <c r="Q76" i="4"/>
  <c r="Q110" i="4"/>
  <c r="Q142" i="4"/>
  <c r="Q174" i="4"/>
  <c r="Q182" i="4"/>
  <c r="Q191" i="4"/>
  <c r="Q318" i="4"/>
  <c r="Q6" i="4"/>
  <c r="R6" i="4" s="1"/>
  <c r="Q5" i="4"/>
  <c r="Q10" i="4"/>
  <c r="Q82" i="4"/>
  <c r="Q114" i="4"/>
  <c r="Q146" i="4"/>
  <c r="Q178" i="4"/>
  <c r="Q224" i="4"/>
  <c r="R224" i="4" s="1"/>
  <c r="Q234" i="4"/>
  <c r="Q266" i="4"/>
  <c r="Q7" i="4"/>
  <c r="R7" i="4" s="1"/>
  <c r="Q11" i="4"/>
  <c r="R11" i="4" s="1"/>
  <c r="Q15" i="4"/>
  <c r="Q19" i="4"/>
  <c r="R19" i="4" s="1"/>
  <c r="Q23" i="4"/>
  <c r="R23" i="4" s="1"/>
  <c r="Q27" i="4"/>
  <c r="R27" i="4" s="1"/>
  <c r="Q31" i="4"/>
  <c r="R31" i="4" s="1"/>
  <c r="Q35" i="4"/>
  <c r="R35" i="4" s="1"/>
  <c r="Q39" i="4"/>
  <c r="R39" i="4" s="1"/>
  <c r="Q43" i="4"/>
  <c r="Q47" i="4"/>
  <c r="R47" i="4" s="1"/>
  <c r="Q51" i="4"/>
  <c r="R51" i="4" s="1"/>
  <c r="Q55" i="4"/>
  <c r="R55" i="4" s="1"/>
  <c r="Q59" i="4"/>
  <c r="Q63" i="4"/>
  <c r="R63" i="4" s="1"/>
  <c r="Q67" i="4"/>
  <c r="R67" i="4" s="1"/>
  <c r="Q71" i="4"/>
  <c r="R71" i="4" s="1"/>
  <c r="Q75" i="4"/>
  <c r="R75" i="4" s="1"/>
  <c r="Q79" i="4"/>
  <c r="R79" i="4" s="1"/>
  <c r="Q83" i="4"/>
  <c r="Q87" i="4"/>
  <c r="Q91" i="4"/>
  <c r="Q95" i="4"/>
  <c r="Q99" i="4"/>
  <c r="Q103" i="4"/>
  <c r="Q107" i="4"/>
  <c r="Q111" i="4"/>
  <c r="Q115" i="4"/>
  <c r="Q119" i="4"/>
  <c r="Q123" i="4"/>
  <c r="Q127" i="4"/>
  <c r="Q131" i="4"/>
  <c r="Q135" i="4"/>
  <c r="R135" i="4" s="1"/>
  <c r="Q139" i="4"/>
  <c r="Q143" i="4"/>
  <c r="Q147" i="4"/>
  <c r="Q151" i="4"/>
  <c r="R151" i="4" s="1"/>
  <c r="Q155" i="4"/>
  <c r="Q159" i="4"/>
  <c r="Q163" i="4"/>
  <c r="Q167" i="4"/>
  <c r="R167" i="4" s="1"/>
  <c r="Q171" i="4"/>
  <c r="Q175" i="4"/>
  <c r="R175" i="4" s="1"/>
  <c r="Q179" i="4"/>
  <c r="Q202" i="4"/>
  <c r="R202" i="4" s="1"/>
  <c r="Q205" i="4"/>
  <c r="R205" i="4" s="1"/>
  <c r="Q208" i="4"/>
  <c r="Q211" i="4"/>
  <c r="Q216" i="4"/>
  <c r="R216" i="4" s="1"/>
  <c r="Q218" i="4"/>
  <c r="Q226" i="4"/>
  <c r="Q290" i="4"/>
  <c r="Q326" i="4"/>
  <c r="Q393" i="4"/>
  <c r="Q444" i="4"/>
  <c r="Q210" i="4"/>
  <c r="R210" i="4" s="1"/>
  <c r="Q213" i="4"/>
  <c r="R213" i="4" s="1"/>
  <c r="Q220" i="4"/>
  <c r="Q229" i="4"/>
  <c r="R229" i="4" s="1"/>
  <c r="Q237" i="4"/>
  <c r="R237" i="4" s="1"/>
  <c r="Q245" i="4"/>
  <c r="R245" i="4" s="1"/>
  <c r="Q253" i="4"/>
  <c r="R253" i="4" s="1"/>
  <c r="Q261" i="4"/>
  <c r="R261" i="4" s="1"/>
  <c r="Q273" i="4"/>
  <c r="R273" i="4" s="1"/>
  <c r="Q350" i="4"/>
  <c r="Q419" i="4"/>
  <c r="Q198" i="4"/>
  <c r="Q201" i="4"/>
  <c r="R201" i="4" s="1"/>
  <c r="Q204" i="4"/>
  <c r="R204" i="4" s="1"/>
  <c r="Q207" i="4"/>
  <c r="Q270" i="4"/>
  <c r="Q277" i="4"/>
  <c r="R277" i="4" s="1"/>
  <c r="Q424" i="4"/>
  <c r="Q17" i="4"/>
  <c r="R17" i="4" s="1"/>
  <c r="Q21" i="4"/>
  <c r="Q25" i="4"/>
  <c r="R25" i="4" s="1"/>
  <c r="Q29" i="4"/>
  <c r="R29" i="4" s="1"/>
  <c r="Q33" i="4"/>
  <c r="Q37" i="4"/>
  <c r="R37" i="4" s="1"/>
  <c r="Q41" i="4"/>
  <c r="R41" i="4" s="1"/>
  <c r="Q45" i="4"/>
  <c r="R45" i="4" s="1"/>
  <c r="Q49" i="4"/>
  <c r="R49" i="4" s="1"/>
  <c r="Q53" i="4"/>
  <c r="R53" i="4" s="1"/>
  <c r="Q57" i="4"/>
  <c r="R57" i="4" s="1"/>
  <c r="Q61" i="4"/>
  <c r="R61" i="4" s="1"/>
  <c r="Q65" i="4"/>
  <c r="R65" i="4" s="1"/>
  <c r="Q69" i="4"/>
  <c r="R69" i="4" s="1"/>
  <c r="Q73" i="4"/>
  <c r="R73" i="4" s="1"/>
  <c r="Q77" i="4"/>
  <c r="R77" i="4" s="1"/>
  <c r="Q81" i="4"/>
  <c r="R81" i="4" s="1"/>
  <c r="Q85" i="4"/>
  <c r="R85" i="4" s="1"/>
  <c r="Q89" i="4"/>
  <c r="Q93" i="4"/>
  <c r="Q97" i="4"/>
  <c r="R97" i="4" s="1"/>
  <c r="Q101" i="4"/>
  <c r="R101" i="4" s="1"/>
  <c r="Q105" i="4"/>
  <c r="R105" i="4" s="1"/>
  <c r="Q109" i="4"/>
  <c r="R109" i="4" s="1"/>
  <c r="Q113" i="4"/>
  <c r="R113" i="4" s="1"/>
  <c r="Q117" i="4"/>
  <c r="R117" i="4" s="1"/>
  <c r="Q121" i="4"/>
  <c r="R121" i="4" s="1"/>
  <c r="Q125" i="4"/>
  <c r="R125" i="4" s="1"/>
  <c r="Q129" i="4"/>
  <c r="R129" i="4" s="1"/>
  <c r="Q133" i="4"/>
  <c r="R133" i="4" s="1"/>
  <c r="Q137" i="4"/>
  <c r="Q141" i="4"/>
  <c r="R141" i="4" s="1"/>
  <c r="Q145" i="4"/>
  <c r="R145" i="4" s="1"/>
  <c r="Q149" i="4"/>
  <c r="R149" i="4" s="1"/>
  <c r="Q153" i="4"/>
  <c r="R153" i="4" s="1"/>
  <c r="Q157" i="4"/>
  <c r="R157" i="4" s="1"/>
  <c r="Q161" i="4"/>
  <c r="Q165" i="4"/>
  <c r="R165" i="4" s="1"/>
  <c r="Q169" i="4"/>
  <c r="R169" i="4" s="1"/>
  <c r="Q173" i="4"/>
  <c r="R173" i="4" s="1"/>
  <c r="Q177" i="4"/>
  <c r="R177" i="4" s="1"/>
  <c r="Q186" i="4"/>
  <c r="Q189" i="4"/>
  <c r="R189" i="4" s="1"/>
  <c r="Q192" i="4"/>
  <c r="Q195" i="4"/>
  <c r="R195" i="4" s="1"/>
  <c r="Q217" i="4"/>
  <c r="Q225" i="4"/>
  <c r="R225" i="4" s="1"/>
  <c r="Q274" i="4"/>
  <c r="R274" i="4" s="1"/>
  <c r="Q281" i="4"/>
  <c r="R281" i="4" s="1"/>
  <c r="Q292" i="4"/>
  <c r="Q383" i="4"/>
  <c r="Q180" i="4"/>
  <c r="R180" i="4" s="1"/>
  <c r="Q183" i="4"/>
  <c r="R183" i="4" s="1"/>
  <c r="Q206" i="4"/>
  <c r="R206" i="4" s="1"/>
  <c r="Q209" i="4"/>
  <c r="R209" i="4" s="1"/>
  <c r="Q212" i="4"/>
  <c r="R212" i="4" s="1"/>
  <c r="Q221" i="4"/>
  <c r="R221" i="4" s="1"/>
  <c r="Q230" i="4"/>
  <c r="R230" i="4" s="1"/>
  <c r="Q238" i="4"/>
  <c r="Q246" i="4"/>
  <c r="R246" i="4" s="1"/>
  <c r="Q254" i="4"/>
  <c r="Q262" i="4"/>
  <c r="R262" i="4" s="1"/>
  <c r="Q278" i="4"/>
  <c r="R278" i="4" s="1"/>
  <c r="Q285" i="4"/>
  <c r="Q302" i="4"/>
  <c r="Q492" i="4"/>
  <c r="Q80" i="4"/>
  <c r="R80" i="4" s="1"/>
  <c r="Q84" i="4"/>
  <c r="Q88" i="4"/>
  <c r="R88" i="4" s="1"/>
  <c r="Q92" i="4"/>
  <c r="R92" i="4" s="1"/>
  <c r="Q96" i="4"/>
  <c r="R96" i="4" s="1"/>
  <c r="Q100" i="4"/>
  <c r="Q104" i="4"/>
  <c r="R104" i="4" s="1"/>
  <c r="Q108" i="4"/>
  <c r="R108" i="4" s="1"/>
  <c r="Q112" i="4"/>
  <c r="R112" i="4" s="1"/>
  <c r="Q116" i="4"/>
  <c r="Q120" i="4"/>
  <c r="R120" i="4" s="1"/>
  <c r="Q124" i="4"/>
  <c r="R124" i="4" s="1"/>
  <c r="Q128" i="4"/>
  <c r="R128" i="4" s="1"/>
  <c r="Q132" i="4"/>
  <c r="Q136" i="4"/>
  <c r="R136" i="4" s="1"/>
  <c r="Q140" i="4"/>
  <c r="R140" i="4" s="1"/>
  <c r="Q144" i="4"/>
  <c r="R144" i="4" s="1"/>
  <c r="Q148" i="4"/>
  <c r="Q152" i="4"/>
  <c r="R152" i="4" s="1"/>
  <c r="Q156" i="4"/>
  <c r="R156" i="4" s="1"/>
  <c r="Q160" i="4"/>
  <c r="R160" i="4" s="1"/>
  <c r="Q164" i="4"/>
  <c r="Q168" i="4"/>
  <c r="R168" i="4" s="1"/>
  <c r="Q172" i="4"/>
  <c r="R172" i="4" s="1"/>
  <c r="Q176" i="4"/>
  <c r="R176" i="4" s="1"/>
  <c r="Q194" i="4"/>
  <c r="Q197" i="4"/>
  <c r="R197" i="4" s="1"/>
  <c r="Q200" i="4"/>
  <c r="Q203" i="4"/>
  <c r="R203" i="4" s="1"/>
  <c r="Q214" i="4"/>
  <c r="R214" i="4" s="1"/>
  <c r="Q233" i="4"/>
  <c r="R233" i="4" s="1"/>
  <c r="Q241" i="4"/>
  <c r="Q249" i="4"/>
  <c r="R249" i="4" s="1"/>
  <c r="Q257" i="4"/>
  <c r="R257" i="4" s="1"/>
  <c r="Q265" i="4"/>
  <c r="R265" i="4" s="1"/>
  <c r="Q282" i="4"/>
  <c r="Q289" i="4"/>
  <c r="R289" i="4" s="1"/>
  <c r="Q310" i="4"/>
  <c r="Q408" i="4"/>
  <c r="Q432" i="4"/>
  <c r="Q334" i="4"/>
  <c r="Q342" i="4"/>
  <c r="Q370" i="4"/>
  <c r="Q308" i="4"/>
  <c r="Q316" i="4"/>
  <c r="Q324" i="4"/>
  <c r="Q332" i="4"/>
  <c r="Q340" i="4"/>
  <c r="Q374" i="4"/>
  <c r="Q406" i="4"/>
  <c r="Q228" i="4"/>
  <c r="Q232" i="4"/>
  <c r="R232" i="4" s="1"/>
  <c r="Q236" i="4"/>
  <c r="Q240" i="4"/>
  <c r="R240" i="4" s="1"/>
  <c r="Q244" i="4"/>
  <c r="Q248" i="4"/>
  <c r="Q252" i="4"/>
  <c r="Q256" i="4"/>
  <c r="R256" i="4" s="1"/>
  <c r="Q260" i="4"/>
  <c r="Q264" i="4"/>
  <c r="R264" i="4" s="1"/>
  <c r="Q268" i="4"/>
  <c r="Q272" i="4"/>
  <c r="R272" i="4" s="1"/>
  <c r="Q276" i="4"/>
  <c r="R276" i="4" s="1"/>
  <c r="Q280" i="4"/>
  <c r="R280" i="4" s="1"/>
  <c r="Q284" i="4"/>
  <c r="R284" i="4" s="1"/>
  <c r="Q288" i="4"/>
  <c r="R288" i="4" s="1"/>
  <c r="Q294" i="4"/>
  <c r="Q306" i="4"/>
  <c r="Q314" i="4"/>
  <c r="Q322" i="4"/>
  <c r="Q330" i="4"/>
  <c r="Q338" i="4"/>
  <c r="Q354" i="4"/>
  <c r="Q414" i="4"/>
  <c r="R414" i="4" s="1"/>
  <c r="Q426" i="4"/>
  <c r="Q460" i="4"/>
  <c r="Q476" i="4"/>
  <c r="Q291" i="4"/>
  <c r="Q296" i="4"/>
  <c r="Q304" i="4"/>
  <c r="Q312" i="4"/>
  <c r="Q320" i="4"/>
  <c r="Q328" i="4"/>
  <c r="Q336" i="4"/>
  <c r="Q358" i="4"/>
  <c r="Q448" i="4"/>
  <c r="Q215" i="4"/>
  <c r="Q219" i="4"/>
  <c r="R219" i="4" s="1"/>
  <c r="Q223" i="4"/>
  <c r="R223" i="4" s="1"/>
  <c r="Q227" i="4"/>
  <c r="R227" i="4" s="1"/>
  <c r="Q231" i="4"/>
  <c r="R231" i="4" s="1"/>
  <c r="Q235" i="4"/>
  <c r="R235" i="4" s="1"/>
  <c r="Q239" i="4"/>
  <c r="Q243" i="4"/>
  <c r="R243" i="4" s="1"/>
  <c r="Q247" i="4"/>
  <c r="R247" i="4" s="1"/>
  <c r="Q251" i="4"/>
  <c r="R251" i="4" s="1"/>
  <c r="Q255" i="4"/>
  <c r="Q259" i="4"/>
  <c r="R259" i="4" s="1"/>
  <c r="Q263" i="4"/>
  <c r="R263" i="4" s="1"/>
  <c r="Q267" i="4"/>
  <c r="R267" i="4" s="1"/>
  <c r="Q271" i="4"/>
  <c r="Q275" i="4"/>
  <c r="R275" i="4" s="1"/>
  <c r="Q279" i="4"/>
  <c r="R279" i="4" s="1"/>
  <c r="Q283" i="4"/>
  <c r="R283" i="4" s="1"/>
  <c r="Q287" i="4"/>
  <c r="Q298" i="4"/>
  <c r="Q362" i="4"/>
  <c r="R362" i="4" s="1"/>
  <c r="Q399" i="4"/>
  <c r="Q415" i="4"/>
  <c r="Q464" i="4"/>
  <c r="Q300" i="4"/>
  <c r="R300" i="4" s="1"/>
  <c r="Q366" i="4"/>
  <c r="Q381" i="4"/>
  <c r="Q390" i="4"/>
  <c r="Q480" i="4"/>
  <c r="Q496" i="4"/>
  <c r="Q295" i="4"/>
  <c r="R295" i="4" s="1"/>
  <c r="Q299" i="4"/>
  <c r="Q303" i="4"/>
  <c r="R303" i="4" s="1"/>
  <c r="Q307" i="4"/>
  <c r="R307" i="4" s="1"/>
  <c r="Q311" i="4"/>
  <c r="Q315" i="4"/>
  <c r="R315" i="4" s="1"/>
  <c r="Q319" i="4"/>
  <c r="R319" i="4" s="1"/>
  <c r="Q323" i="4"/>
  <c r="R323" i="4" s="1"/>
  <c r="Q327" i="4"/>
  <c r="R327" i="4" s="1"/>
  <c r="Q331" i="4"/>
  <c r="R331" i="4" s="1"/>
  <c r="Q335" i="4"/>
  <c r="R335" i="4" s="1"/>
  <c r="Q339" i="4"/>
  <c r="R339" i="4" s="1"/>
  <c r="Q343" i="4"/>
  <c r="Q347" i="4"/>
  <c r="Q351" i="4"/>
  <c r="Q355" i="4"/>
  <c r="Q359" i="4"/>
  <c r="Q363" i="4"/>
  <c r="Q367" i="4"/>
  <c r="Q371" i="4"/>
  <c r="Q375" i="4"/>
  <c r="Q379" i="4"/>
  <c r="Q386" i="4"/>
  <c r="Q388" i="4"/>
  <c r="R388" i="4" s="1"/>
  <c r="Q395" i="4"/>
  <c r="Q402" i="4"/>
  <c r="R402" i="4" s="1"/>
  <c r="Q404" i="4"/>
  <c r="Q410" i="4"/>
  <c r="Q423" i="4"/>
  <c r="Q431" i="4"/>
  <c r="Q385" i="4"/>
  <c r="R385" i="4" s="1"/>
  <c r="Q401" i="4"/>
  <c r="Q411" i="4"/>
  <c r="R411" i="4" s="1"/>
  <c r="Q435" i="4"/>
  <c r="R435" i="4" s="1"/>
  <c r="Q440" i="4"/>
  <c r="Q456" i="4"/>
  <c r="Q472" i="4"/>
  <c r="Q488" i="4"/>
  <c r="Q504" i="4"/>
  <c r="Q293" i="4"/>
  <c r="Q297" i="4"/>
  <c r="R297" i="4" s="1"/>
  <c r="Q301" i="4"/>
  <c r="R301" i="4" s="1"/>
  <c r="Q305" i="4"/>
  <c r="R305" i="4" s="1"/>
  <c r="Q309" i="4"/>
  <c r="Q313" i="4"/>
  <c r="R313" i="4" s="1"/>
  <c r="Q317" i="4"/>
  <c r="Q321" i="4"/>
  <c r="R321" i="4" s="1"/>
  <c r="Q325" i="4"/>
  <c r="Q329" i="4"/>
  <c r="Q333" i="4"/>
  <c r="Q337" i="4"/>
  <c r="Q341" i="4"/>
  <c r="Q345" i="4"/>
  <c r="R345" i="4" s="1"/>
  <c r="Q349" i="4"/>
  <c r="Q353" i="4"/>
  <c r="Q357" i="4"/>
  <c r="R357" i="4" s="1"/>
  <c r="Q361" i="4"/>
  <c r="R361" i="4" s="1"/>
  <c r="Q365" i="4"/>
  <c r="Q369" i="4"/>
  <c r="R369" i="4" s="1"/>
  <c r="Q373" i="4"/>
  <c r="R373" i="4" s="1"/>
  <c r="Q377" i="4"/>
  <c r="Q380" i="4"/>
  <c r="R380" i="4" s="1"/>
  <c r="Q387" i="4"/>
  <c r="R387" i="4" s="1"/>
  <c r="Q394" i="4"/>
  <c r="R394" i="4" s="1"/>
  <c r="Q396" i="4"/>
  <c r="Q403" i="4"/>
  <c r="R403" i="4" s="1"/>
  <c r="Q407" i="4"/>
  <c r="R407" i="4" s="1"/>
  <c r="Q420" i="4"/>
  <c r="Q427" i="4"/>
  <c r="R427" i="4" s="1"/>
  <c r="Q436" i="4"/>
  <c r="Q389" i="4"/>
  <c r="R389" i="4" s="1"/>
  <c r="Q416" i="4"/>
  <c r="Q422" i="4"/>
  <c r="R422" i="4" s="1"/>
  <c r="Q430" i="4"/>
  <c r="Q452" i="4"/>
  <c r="R452" i="4" s="1"/>
  <c r="Q468" i="4"/>
  <c r="Q484" i="4"/>
  <c r="Q500" i="4"/>
  <c r="Q344" i="4"/>
  <c r="Q348" i="4"/>
  <c r="Q352" i="4"/>
  <c r="Q356" i="4"/>
  <c r="Q360" i="4"/>
  <c r="Q364" i="4"/>
  <c r="Q368" i="4"/>
  <c r="Q372" i="4"/>
  <c r="Q376" i="4"/>
  <c r="Q382" i="4"/>
  <c r="R382" i="4" s="1"/>
  <c r="Q384" i="4"/>
  <c r="R384" i="4" s="1"/>
  <c r="Q391" i="4"/>
  <c r="R391" i="4" s="1"/>
  <c r="Q398" i="4"/>
  <c r="Q400" i="4"/>
  <c r="R400" i="4" s="1"/>
  <c r="Q412" i="4"/>
  <c r="Q418" i="4"/>
  <c r="R418" i="4" s="1"/>
  <c r="Q428" i="4"/>
  <c r="Q439" i="4"/>
  <c r="R439" i="4" s="1"/>
  <c r="Q443" i="4"/>
  <c r="R443" i="4" s="1"/>
  <c r="Q447" i="4"/>
  <c r="R447" i="4" s="1"/>
  <c r="Q451" i="4"/>
  <c r="Q455" i="4"/>
  <c r="R455" i="4" s="1"/>
  <c r="Q459" i="4"/>
  <c r="R459" i="4" s="1"/>
  <c r="Q463" i="4"/>
  <c r="R463" i="4" s="1"/>
  <c r="Q467" i="4"/>
  <c r="Q471" i="4"/>
  <c r="R471" i="4" s="1"/>
  <c r="Q475" i="4"/>
  <c r="R475" i="4" s="1"/>
  <c r="Q479" i="4"/>
  <c r="Q483" i="4"/>
  <c r="Q487" i="4"/>
  <c r="R487" i="4" s="1"/>
  <c r="Q491" i="4"/>
  <c r="R491" i="4" s="1"/>
  <c r="Q495" i="4"/>
  <c r="R495" i="4" s="1"/>
  <c r="Q499" i="4"/>
  <c r="Q503" i="4"/>
  <c r="R503" i="4" s="1"/>
  <c r="Q434" i="4"/>
  <c r="R434" i="4" s="1"/>
  <c r="Q438" i="4"/>
  <c r="Q442" i="4"/>
  <c r="Q446" i="4"/>
  <c r="Q450" i="4"/>
  <c r="Q454" i="4"/>
  <c r="Q458" i="4"/>
  <c r="Q462" i="4"/>
  <c r="Q466" i="4"/>
  <c r="R466" i="4" s="1"/>
  <c r="Q470" i="4"/>
  <c r="Q474" i="4"/>
  <c r="Q478" i="4"/>
  <c r="Q482" i="4"/>
  <c r="R482" i="4" s="1"/>
  <c r="Q486" i="4"/>
  <c r="Q490" i="4"/>
  <c r="Q494" i="4"/>
  <c r="Q498" i="4"/>
  <c r="R498" i="4" s="1"/>
  <c r="Q502" i="4"/>
  <c r="Q506" i="4"/>
  <c r="Q405" i="4"/>
  <c r="R405" i="4" s="1"/>
  <c r="Q409" i="4"/>
  <c r="R409" i="4" s="1"/>
  <c r="Q413" i="4"/>
  <c r="Q417" i="4"/>
  <c r="R417" i="4" s="1"/>
  <c r="Q421" i="4"/>
  <c r="R421" i="4" s="1"/>
  <c r="Q425" i="4"/>
  <c r="R425" i="4" s="1"/>
  <c r="Q429" i="4"/>
  <c r="R429" i="4" s="1"/>
  <c r="Q433" i="4"/>
  <c r="R433" i="4" s="1"/>
  <c r="Q437" i="4"/>
  <c r="R437" i="4" s="1"/>
  <c r="Q441" i="4"/>
  <c r="R441" i="4" s="1"/>
  <c r="Q445" i="4"/>
  <c r="Q449" i="4"/>
  <c r="R449" i="4" s="1"/>
  <c r="Q453" i="4"/>
  <c r="R453" i="4" s="1"/>
  <c r="Q457" i="4"/>
  <c r="R457" i="4" s="1"/>
  <c r="Q461" i="4"/>
  <c r="Q465" i="4"/>
  <c r="R465" i="4" s="1"/>
  <c r="Q469" i="4"/>
  <c r="R469" i="4" s="1"/>
  <c r="Q473" i="4"/>
  <c r="R473" i="4" s="1"/>
  <c r="Q477" i="4"/>
  <c r="Q481" i="4"/>
  <c r="R481" i="4" s="1"/>
  <c r="Q485" i="4"/>
  <c r="R485" i="4" s="1"/>
  <c r="Q489" i="4"/>
  <c r="R489" i="4" s="1"/>
  <c r="Q493" i="4"/>
  <c r="Q497" i="4"/>
  <c r="R497" i="4" s="1"/>
  <c r="Q501" i="4"/>
  <c r="R501" i="4" s="1"/>
  <c r="Q505" i="4"/>
  <c r="R505" i="4" s="1"/>
  <c r="K455" i="4"/>
  <c r="L455" i="4" s="1"/>
  <c r="K448" i="4"/>
  <c r="K440" i="4"/>
  <c r="K333" i="4"/>
  <c r="K506" i="4"/>
  <c r="K502" i="4"/>
  <c r="L502" i="4" s="1"/>
  <c r="K498" i="4"/>
  <c r="L498" i="4" s="1"/>
  <c r="K494" i="4"/>
  <c r="K488" i="4"/>
  <c r="K485" i="4"/>
  <c r="K482" i="4"/>
  <c r="K476" i="4"/>
  <c r="K474" i="4"/>
  <c r="L474" i="4" s="1"/>
  <c r="K461" i="4"/>
  <c r="L461" i="4" s="1"/>
  <c r="K451" i="4"/>
  <c r="L451" i="4" s="1"/>
  <c r="K444" i="4"/>
  <c r="K374" i="4"/>
  <c r="K491" i="4"/>
  <c r="L491" i="4" s="1"/>
  <c r="K478" i="4"/>
  <c r="K465" i="4"/>
  <c r="L465" i="4" s="1"/>
  <c r="K463" i="4"/>
  <c r="L463" i="4" s="1"/>
  <c r="K447" i="4"/>
  <c r="K372" i="4"/>
  <c r="K358" i="4"/>
  <c r="K329" i="4"/>
  <c r="L329" i="4" s="1"/>
  <c r="K470" i="4"/>
  <c r="L470" i="4" s="1"/>
  <c r="K499" i="4"/>
  <c r="K469" i="4"/>
  <c r="K467" i="4"/>
  <c r="L467" i="4" s="1"/>
  <c r="K443" i="4"/>
  <c r="L443" i="4" s="1"/>
  <c r="K356" i="4"/>
  <c r="K342" i="4"/>
  <c r="K492" i="4"/>
  <c r="K489" i="4"/>
  <c r="K486" i="4"/>
  <c r="K483" i="4"/>
  <c r="L483" i="4" s="1"/>
  <c r="K473" i="4"/>
  <c r="K471" i="4"/>
  <c r="K340" i="4"/>
  <c r="K472" i="4"/>
  <c r="L472" i="4" s="1"/>
  <c r="K480" i="4"/>
  <c r="L480" i="4" s="1"/>
  <c r="K503" i="4"/>
  <c r="K495" i="4"/>
  <c r="L495" i="4" s="1"/>
  <c r="K504" i="4"/>
  <c r="K500" i="4"/>
  <c r="L500" i="4" s="1"/>
  <c r="K496" i="4"/>
  <c r="L496" i="4" s="1"/>
  <c r="K481" i="4"/>
  <c r="K477" i="4"/>
  <c r="K475" i="4"/>
  <c r="L475" i="4" s="1"/>
  <c r="K460" i="4"/>
  <c r="K484" i="4"/>
  <c r="L484" i="4" s="1"/>
  <c r="K479" i="4"/>
  <c r="K464" i="4"/>
  <c r="K462" i="4"/>
  <c r="K456" i="4"/>
  <c r="K365" i="4"/>
  <c r="K505" i="4"/>
  <c r="L505" i="4" s="1"/>
  <c r="K501" i="4"/>
  <c r="L501" i="4" s="1"/>
  <c r="K497" i="4"/>
  <c r="L497" i="4" s="1"/>
  <c r="K493" i="4"/>
  <c r="L493" i="4" s="1"/>
  <c r="K490" i="4"/>
  <c r="L490" i="4" s="1"/>
  <c r="K487" i="4"/>
  <c r="L487" i="4" s="1"/>
  <c r="K468" i="4"/>
  <c r="L468" i="4" s="1"/>
  <c r="K466" i="4"/>
  <c r="L466" i="4" s="1"/>
  <c r="K459" i="4"/>
  <c r="K452" i="4"/>
  <c r="L452" i="4" s="1"/>
  <c r="K349" i="4"/>
  <c r="L349" i="4" s="1"/>
  <c r="K458" i="4"/>
  <c r="L458" i="4" s="1"/>
  <c r="K454" i="4"/>
  <c r="K450" i="4"/>
  <c r="L450" i="4" s="1"/>
  <c r="K446" i="4"/>
  <c r="L446" i="4" s="1"/>
  <c r="K442" i="4"/>
  <c r="K438" i="4"/>
  <c r="K434" i="4"/>
  <c r="K430" i="4"/>
  <c r="K426" i="4"/>
  <c r="K422" i="4"/>
  <c r="K418" i="4"/>
  <c r="L418" i="4" s="1"/>
  <c r="K414" i="4"/>
  <c r="K410" i="4"/>
  <c r="K406" i="4"/>
  <c r="K402" i="4"/>
  <c r="L402" i="4" s="1"/>
  <c r="K398" i="4"/>
  <c r="K394" i="4"/>
  <c r="K390" i="4"/>
  <c r="K386" i="4"/>
  <c r="L386" i="4" s="1"/>
  <c r="K380" i="4"/>
  <c r="L380" i="4" s="1"/>
  <c r="K377" i="4"/>
  <c r="K370" i="4"/>
  <c r="K368" i="4"/>
  <c r="K361" i="4"/>
  <c r="K354" i="4"/>
  <c r="K352" i="4"/>
  <c r="K345" i="4"/>
  <c r="L345" i="4" s="1"/>
  <c r="K338" i="4"/>
  <c r="K336" i="4"/>
  <c r="K321" i="4"/>
  <c r="K296" i="4"/>
  <c r="K439" i="4"/>
  <c r="K435" i="4"/>
  <c r="L435" i="4" s="1"/>
  <c r="K431" i="4"/>
  <c r="L431" i="4" s="1"/>
  <c r="K427" i="4"/>
  <c r="K423" i="4"/>
  <c r="L423" i="4" s="1"/>
  <c r="K419" i="4"/>
  <c r="L419" i="4" s="1"/>
  <c r="K415" i="4"/>
  <c r="L415" i="4" s="1"/>
  <c r="K411" i="4"/>
  <c r="K407" i="4"/>
  <c r="L407" i="4" s="1"/>
  <c r="K403" i="4"/>
  <c r="L403" i="4" s="1"/>
  <c r="K399" i="4"/>
  <c r="L399" i="4" s="1"/>
  <c r="K395" i="4"/>
  <c r="K391" i="4"/>
  <c r="L391" i="4" s="1"/>
  <c r="K387" i="4"/>
  <c r="L387" i="4" s="1"/>
  <c r="K326" i="4"/>
  <c r="K318" i="4"/>
  <c r="K280" i="4"/>
  <c r="L280" i="4" s="1"/>
  <c r="K384" i="4"/>
  <c r="L384" i="4" s="1"/>
  <c r="K381" i="4"/>
  <c r="L381" i="4" s="1"/>
  <c r="K378" i="4"/>
  <c r="K373" i="4"/>
  <c r="K366" i="4"/>
  <c r="K364" i="4"/>
  <c r="L364" i="4" s="1"/>
  <c r="K357" i="4"/>
  <c r="K350" i="4"/>
  <c r="K348" i="4"/>
  <c r="K341" i="4"/>
  <c r="L341" i="4" s="1"/>
  <c r="K334" i="4"/>
  <c r="K332" i="4"/>
  <c r="K262" i="4"/>
  <c r="K436" i="4"/>
  <c r="L436" i="4" s="1"/>
  <c r="K432" i="4"/>
  <c r="L432" i="4" s="1"/>
  <c r="K428" i="4"/>
  <c r="L428" i="4" s="1"/>
  <c r="K424" i="4"/>
  <c r="K420" i="4"/>
  <c r="L420" i="4" s="1"/>
  <c r="K416" i="4"/>
  <c r="L416" i="4" s="1"/>
  <c r="K412" i="4"/>
  <c r="L412" i="4" s="1"/>
  <c r="K408" i="4"/>
  <c r="K404" i="4"/>
  <c r="L404" i="4" s="1"/>
  <c r="K400" i="4"/>
  <c r="L400" i="4" s="1"/>
  <c r="K396" i="4"/>
  <c r="L396" i="4" s="1"/>
  <c r="K392" i="4"/>
  <c r="K388" i="4"/>
  <c r="L388" i="4" s="1"/>
  <c r="K330" i="4"/>
  <c r="K204" i="4"/>
  <c r="K376" i="4"/>
  <c r="L376" i="4" s="1"/>
  <c r="K369" i="4"/>
  <c r="K362" i="4"/>
  <c r="K360" i="4"/>
  <c r="L360" i="4" s="1"/>
  <c r="K353" i="4"/>
  <c r="L353" i="4" s="1"/>
  <c r="K346" i="4"/>
  <c r="K344" i="4"/>
  <c r="L344" i="4" s="1"/>
  <c r="K337" i="4"/>
  <c r="L337" i="4" s="1"/>
  <c r="K325" i="4"/>
  <c r="K317" i="4"/>
  <c r="K187" i="4"/>
  <c r="K457" i="4"/>
  <c r="L457" i="4" s="1"/>
  <c r="K453" i="4"/>
  <c r="L453" i="4" s="1"/>
  <c r="K449" i="4"/>
  <c r="K445" i="4"/>
  <c r="L445" i="4" s="1"/>
  <c r="K441" i="4"/>
  <c r="L441" i="4" s="1"/>
  <c r="K437" i="4"/>
  <c r="L437" i="4" s="1"/>
  <c r="K433" i="4"/>
  <c r="L433" i="4" s="1"/>
  <c r="K429" i="4"/>
  <c r="L429" i="4" s="1"/>
  <c r="K425" i="4"/>
  <c r="L425" i="4" s="1"/>
  <c r="K421" i="4"/>
  <c r="L421" i="4" s="1"/>
  <c r="K417" i="4"/>
  <c r="L417" i="4" s="1"/>
  <c r="K413" i="4"/>
  <c r="L413" i="4" s="1"/>
  <c r="K409" i="4"/>
  <c r="L409" i="4" s="1"/>
  <c r="K405" i="4"/>
  <c r="L405" i="4" s="1"/>
  <c r="K401" i="4"/>
  <c r="L401" i="4" s="1"/>
  <c r="K397" i="4"/>
  <c r="L397" i="4" s="1"/>
  <c r="K393" i="4"/>
  <c r="L393" i="4" s="1"/>
  <c r="K389" i="4"/>
  <c r="L389" i="4" s="1"/>
  <c r="K385" i="4"/>
  <c r="L385" i="4" s="1"/>
  <c r="K382" i="4"/>
  <c r="K322" i="4"/>
  <c r="K314" i="4"/>
  <c r="K305" i="4"/>
  <c r="L305" i="4" s="1"/>
  <c r="K302" i="4"/>
  <c r="K299" i="4"/>
  <c r="L299" i="4" s="1"/>
  <c r="K294" i="4"/>
  <c r="K287" i="4"/>
  <c r="K285" i="4"/>
  <c r="K278" i="4"/>
  <c r="L278" i="4" s="1"/>
  <c r="K266" i="4"/>
  <c r="L266" i="4" s="1"/>
  <c r="K264" i="4"/>
  <c r="K254" i="4"/>
  <c r="L254" i="4" s="1"/>
  <c r="K246" i="4"/>
  <c r="L246" i="4" s="1"/>
  <c r="K238" i="4"/>
  <c r="L238" i="4" s="1"/>
  <c r="K223" i="4"/>
  <c r="K215" i="4"/>
  <c r="K202" i="4"/>
  <c r="K383" i="4"/>
  <c r="L383" i="4" s="1"/>
  <c r="K379" i="4"/>
  <c r="K375" i="4"/>
  <c r="L375" i="4" s="1"/>
  <c r="K371" i="4"/>
  <c r="K367" i="4"/>
  <c r="L367" i="4" s="1"/>
  <c r="K363" i="4"/>
  <c r="K359" i="4"/>
  <c r="L359" i="4" s="1"/>
  <c r="K355" i="4"/>
  <c r="K351" i="4"/>
  <c r="L351" i="4" s="1"/>
  <c r="K347" i="4"/>
  <c r="L347" i="4" s="1"/>
  <c r="K343" i="4"/>
  <c r="L343" i="4" s="1"/>
  <c r="K339" i="4"/>
  <c r="L339" i="4" s="1"/>
  <c r="K335" i="4"/>
  <c r="L335" i="4" s="1"/>
  <c r="K331" i="4"/>
  <c r="K327" i="4"/>
  <c r="K323" i="4"/>
  <c r="K319" i="4"/>
  <c r="K315" i="4"/>
  <c r="K311" i="4"/>
  <c r="K308" i="4"/>
  <c r="L308" i="4" s="1"/>
  <c r="K292" i="4"/>
  <c r="K276" i="4"/>
  <c r="K270" i="4"/>
  <c r="K268" i="4"/>
  <c r="K210" i="4"/>
  <c r="K297" i="4"/>
  <c r="L297" i="4" s="1"/>
  <c r="K290" i="4"/>
  <c r="K283" i="4"/>
  <c r="L283" i="4" s="1"/>
  <c r="K281" i="4"/>
  <c r="K274" i="4"/>
  <c r="L274" i="4" s="1"/>
  <c r="K272" i="4"/>
  <c r="K259" i="4"/>
  <c r="K251" i="4"/>
  <c r="K243" i="4"/>
  <c r="L243" i="4" s="1"/>
  <c r="K234" i="4"/>
  <c r="K214" i="4"/>
  <c r="K179" i="4"/>
  <c r="K328" i="4"/>
  <c r="L328" i="4" s="1"/>
  <c r="K324" i="4"/>
  <c r="L324" i="4" s="1"/>
  <c r="K320" i="4"/>
  <c r="L320" i="4" s="1"/>
  <c r="K316" i="4"/>
  <c r="L316" i="4" s="1"/>
  <c r="K312" i="4"/>
  <c r="L312" i="4" s="1"/>
  <c r="K309" i="4"/>
  <c r="L309" i="4" s="1"/>
  <c r="K306" i="4"/>
  <c r="K303" i="4"/>
  <c r="L303" i="4" s="1"/>
  <c r="K300" i="4"/>
  <c r="K288" i="4"/>
  <c r="K295" i="4"/>
  <c r="K293" i="4"/>
  <c r="K286" i="4"/>
  <c r="K279" i="4"/>
  <c r="K277" i="4"/>
  <c r="K263" i="4"/>
  <c r="L263" i="4" s="1"/>
  <c r="K258" i="4"/>
  <c r="L258" i="4" s="1"/>
  <c r="K250" i="4"/>
  <c r="L250" i="4" s="1"/>
  <c r="K242" i="4"/>
  <c r="L242" i="4" s="1"/>
  <c r="K217" i="4"/>
  <c r="L217" i="4" s="1"/>
  <c r="K208" i="4"/>
  <c r="K313" i="4"/>
  <c r="L313" i="4" s="1"/>
  <c r="K301" i="4"/>
  <c r="L301" i="4" s="1"/>
  <c r="K298" i="4"/>
  <c r="L298" i="4" s="1"/>
  <c r="K284" i="4"/>
  <c r="K267" i="4"/>
  <c r="K212" i="4"/>
  <c r="L212" i="4" s="1"/>
  <c r="K171" i="4"/>
  <c r="K310" i="4"/>
  <c r="L310" i="4" s="1"/>
  <c r="K307" i="4"/>
  <c r="L307" i="4" s="1"/>
  <c r="K304" i="4"/>
  <c r="L304" i="4" s="1"/>
  <c r="K291" i="4"/>
  <c r="L291" i="4" s="1"/>
  <c r="K289" i="4"/>
  <c r="L289" i="4" s="1"/>
  <c r="K282" i="4"/>
  <c r="L282" i="4" s="1"/>
  <c r="K275" i="4"/>
  <c r="L275" i="4" s="1"/>
  <c r="K271" i="4"/>
  <c r="L271" i="4" s="1"/>
  <c r="K255" i="4"/>
  <c r="L255" i="4" s="1"/>
  <c r="K247" i="4"/>
  <c r="L247" i="4" s="1"/>
  <c r="K239" i="4"/>
  <c r="L239" i="4" s="1"/>
  <c r="K220" i="4"/>
  <c r="L220" i="4" s="1"/>
  <c r="K227" i="4"/>
  <c r="L227" i="4" s="1"/>
  <c r="K224" i="4"/>
  <c r="K221" i="4"/>
  <c r="L221" i="4" s="1"/>
  <c r="K218" i="4"/>
  <c r="K206" i="4"/>
  <c r="L206" i="4" s="1"/>
  <c r="K191" i="4"/>
  <c r="L191" i="4" s="1"/>
  <c r="K189" i="4"/>
  <c r="L189" i="4" s="1"/>
  <c r="K94" i="4"/>
  <c r="K260" i="4"/>
  <c r="L260" i="4" s="1"/>
  <c r="K256" i="4"/>
  <c r="K252" i="4"/>
  <c r="L252" i="4" s="1"/>
  <c r="K248" i="4"/>
  <c r="L248" i="4" s="1"/>
  <c r="K244" i="4"/>
  <c r="L244" i="4" s="1"/>
  <c r="K240" i="4"/>
  <c r="K236" i="4"/>
  <c r="L236" i="4" s="1"/>
  <c r="K233" i="4"/>
  <c r="K230" i="4"/>
  <c r="L230" i="4" s="1"/>
  <c r="K213" i="4"/>
  <c r="K195" i="4"/>
  <c r="L195" i="4" s="1"/>
  <c r="K193" i="4"/>
  <c r="L193" i="4" s="1"/>
  <c r="K181" i="4"/>
  <c r="K173" i="4"/>
  <c r="L173" i="4" s="1"/>
  <c r="K109" i="4"/>
  <c r="K92" i="4"/>
  <c r="K219" i="4"/>
  <c r="L219" i="4" s="1"/>
  <c r="K216" i="4"/>
  <c r="L216" i="4" s="1"/>
  <c r="K211" i="4"/>
  <c r="K199" i="4"/>
  <c r="K197" i="4"/>
  <c r="L197" i="4" s="1"/>
  <c r="K186" i="4"/>
  <c r="K178" i="4"/>
  <c r="L178" i="4" s="1"/>
  <c r="K170" i="4"/>
  <c r="K167" i="4"/>
  <c r="K162" i="4"/>
  <c r="K121" i="4"/>
  <c r="K107" i="4"/>
  <c r="K273" i="4"/>
  <c r="L273" i="4" s="1"/>
  <c r="K269" i="4"/>
  <c r="L269" i="4" s="1"/>
  <c r="K265" i="4"/>
  <c r="L265" i="4" s="1"/>
  <c r="K261" i="4"/>
  <c r="L261" i="4" s="1"/>
  <c r="K257" i="4"/>
  <c r="L257" i="4" s="1"/>
  <c r="K253" i="4"/>
  <c r="L253" i="4" s="1"/>
  <c r="K249" i="4"/>
  <c r="L249" i="4" s="1"/>
  <c r="K245" i="4"/>
  <c r="L245" i="4" s="1"/>
  <c r="K241" i="4"/>
  <c r="L241" i="4" s="1"/>
  <c r="K237" i="4"/>
  <c r="L237" i="4" s="1"/>
  <c r="K231" i="4"/>
  <c r="L231" i="4" s="1"/>
  <c r="K228" i="4"/>
  <c r="L228" i="4" s="1"/>
  <c r="K225" i="4"/>
  <c r="K222" i="4"/>
  <c r="L222" i="4" s="1"/>
  <c r="K209" i="4"/>
  <c r="L209" i="4" s="1"/>
  <c r="K203" i="4"/>
  <c r="K201" i="4"/>
  <c r="L201" i="4" s="1"/>
  <c r="K188" i="4"/>
  <c r="L188" i="4" s="1"/>
  <c r="K183" i="4"/>
  <c r="K175" i="4"/>
  <c r="K207" i="4"/>
  <c r="L207" i="4" s="1"/>
  <c r="K205" i="4"/>
  <c r="L205" i="4" s="1"/>
  <c r="K192" i="4"/>
  <c r="L192" i="4" s="1"/>
  <c r="K190" i="4"/>
  <c r="K166" i="4"/>
  <c r="K118" i="4"/>
  <c r="L118" i="4" s="1"/>
  <c r="K196" i="4"/>
  <c r="L196" i="4" s="1"/>
  <c r="K194" i="4"/>
  <c r="K185" i="4"/>
  <c r="K177" i="4"/>
  <c r="K169" i="4"/>
  <c r="K82" i="4"/>
  <c r="K235" i="4"/>
  <c r="L235" i="4" s="1"/>
  <c r="K232" i="4"/>
  <c r="L232" i="4" s="1"/>
  <c r="K229" i="4"/>
  <c r="L229" i="4" s="1"/>
  <c r="K226" i="4"/>
  <c r="L226" i="4" s="1"/>
  <c r="K200" i="4"/>
  <c r="L200" i="4" s="1"/>
  <c r="K198" i="4"/>
  <c r="L198" i="4" s="1"/>
  <c r="K182" i="4"/>
  <c r="L182" i="4" s="1"/>
  <c r="K174" i="4"/>
  <c r="L174" i="4" s="1"/>
  <c r="K165" i="4"/>
  <c r="L165" i="4" s="1"/>
  <c r="K161" i="4"/>
  <c r="L161" i="4" s="1"/>
  <c r="K157" i="4"/>
  <c r="K153" i="4"/>
  <c r="L153" i="4" s="1"/>
  <c r="K149" i="4"/>
  <c r="L149" i="4" s="1"/>
  <c r="K145" i="4"/>
  <c r="L145" i="4" s="1"/>
  <c r="K141" i="4"/>
  <c r="K137" i="4"/>
  <c r="L137" i="4" s="1"/>
  <c r="K133" i="4"/>
  <c r="L133" i="4" s="1"/>
  <c r="K130" i="4"/>
  <c r="K127" i="4"/>
  <c r="L127" i="4" s="1"/>
  <c r="K124" i="4"/>
  <c r="K111" i="4"/>
  <c r="K98" i="4"/>
  <c r="K96" i="4"/>
  <c r="L96" i="4" s="1"/>
  <c r="K116" i="4"/>
  <c r="K102" i="4"/>
  <c r="K100" i="4"/>
  <c r="L100" i="4" s="1"/>
  <c r="K87" i="4"/>
  <c r="K79" i="4"/>
  <c r="K158" i="4"/>
  <c r="L158" i="4" s="1"/>
  <c r="K154" i="4"/>
  <c r="K150" i="4"/>
  <c r="K146" i="4"/>
  <c r="K142" i="4"/>
  <c r="L142" i="4" s="1"/>
  <c r="K138" i="4"/>
  <c r="K134" i="4"/>
  <c r="K125" i="4"/>
  <c r="L125" i="4" s="1"/>
  <c r="K122" i="4"/>
  <c r="L122" i="4" s="1"/>
  <c r="K119" i="4"/>
  <c r="L119" i="4" s="1"/>
  <c r="K114" i="4"/>
  <c r="K106" i="4"/>
  <c r="L106" i="4" s="1"/>
  <c r="K104" i="4"/>
  <c r="K89" i="4"/>
  <c r="L89" i="4" s="1"/>
  <c r="K81" i="4"/>
  <c r="K131" i="4"/>
  <c r="K128" i="4"/>
  <c r="L128" i="4" s="1"/>
  <c r="K112" i="4"/>
  <c r="K110" i="4"/>
  <c r="K108" i="4"/>
  <c r="L108" i="4" s="1"/>
  <c r="K93" i="4"/>
  <c r="K91" i="4"/>
  <c r="L91" i="4" s="1"/>
  <c r="K86" i="4"/>
  <c r="L86" i="4" s="1"/>
  <c r="K78" i="4"/>
  <c r="L78" i="4" s="1"/>
  <c r="K71" i="4"/>
  <c r="K163" i="4"/>
  <c r="K159" i="4"/>
  <c r="K155" i="4"/>
  <c r="K151" i="4"/>
  <c r="K147" i="4"/>
  <c r="K143" i="4"/>
  <c r="K139" i="4"/>
  <c r="K135" i="4"/>
  <c r="L135" i="4" s="1"/>
  <c r="K117" i="4"/>
  <c r="K97" i="4"/>
  <c r="K95" i="4"/>
  <c r="K75" i="4"/>
  <c r="K129" i="4"/>
  <c r="L129" i="4" s="1"/>
  <c r="K126" i="4"/>
  <c r="L126" i="4" s="1"/>
  <c r="K123" i="4"/>
  <c r="L123" i="4" s="1"/>
  <c r="K120" i="4"/>
  <c r="K101" i="4"/>
  <c r="K99" i="4"/>
  <c r="L99" i="4" s="1"/>
  <c r="K83" i="4"/>
  <c r="K74" i="4"/>
  <c r="L74" i="4" s="1"/>
  <c r="K184" i="4"/>
  <c r="L184" i="4" s="1"/>
  <c r="K180" i="4"/>
  <c r="K176" i="4"/>
  <c r="L176" i="4" s="1"/>
  <c r="K172" i="4"/>
  <c r="L172" i="4" s="1"/>
  <c r="K168" i="4"/>
  <c r="L168" i="4" s="1"/>
  <c r="K164" i="4"/>
  <c r="K160" i="4"/>
  <c r="L160" i="4" s="1"/>
  <c r="K156" i="4"/>
  <c r="L156" i="4" s="1"/>
  <c r="K152" i="4"/>
  <c r="L152" i="4" s="1"/>
  <c r="K148" i="4"/>
  <c r="K144" i="4"/>
  <c r="L144" i="4" s="1"/>
  <c r="K140" i="4"/>
  <c r="L140" i="4" s="1"/>
  <c r="K136" i="4"/>
  <c r="L136" i="4" s="1"/>
  <c r="K132" i="4"/>
  <c r="L132" i="4" s="1"/>
  <c r="K115" i="4"/>
  <c r="L115" i="4" s="1"/>
  <c r="K113" i="4"/>
  <c r="K105" i="4"/>
  <c r="L105" i="4" s="1"/>
  <c r="K103" i="4"/>
  <c r="L103" i="4" s="1"/>
  <c r="K90" i="4"/>
  <c r="L90" i="4" s="1"/>
  <c r="K85" i="4"/>
  <c r="L85" i="4" s="1"/>
  <c r="K77" i="4"/>
  <c r="L77" i="4" s="1"/>
  <c r="K67" i="4"/>
  <c r="L67" i="4" s="1"/>
  <c r="K63" i="4"/>
  <c r="K59" i="4"/>
  <c r="K55" i="4"/>
  <c r="K51" i="4"/>
  <c r="L51" i="4" s="1"/>
  <c r="K47" i="4"/>
  <c r="K43" i="4"/>
  <c r="K39" i="4"/>
  <c r="K35" i="4"/>
  <c r="L35" i="4" s="1"/>
  <c r="K31" i="4"/>
  <c r="K27" i="4"/>
  <c r="K23" i="4"/>
  <c r="K19" i="4"/>
  <c r="L19" i="4" s="1"/>
  <c r="K15" i="4"/>
  <c r="K11" i="4"/>
  <c r="K7" i="4"/>
  <c r="K88" i="4"/>
  <c r="L88" i="4" s="1"/>
  <c r="K84" i="4"/>
  <c r="K80" i="4"/>
  <c r="L80" i="4" s="1"/>
  <c r="K76" i="4"/>
  <c r="K72" i="4"/>
  <c r="L72" i="4" s="1"/>
  <c r="K68" i="4"/>
  <c r="K64" i="4"/>
  <c r="K60" i="4"/>
  <c r="K56" i="4"/>
  <c r="L56" i="4" s="1"/>
  <c r="K52" i="4"/>
  <c r="K48" i="4"/>
  <c r="K44" i="4"/>
  <c r="K40" i="4"/>
  <c r="L40" i="4" s="1"/>
  <c r="K36" i="4"/>
  <c r="K32" i="4"/>
  <c r="K28" i="4"/>
  <c r="K24" i="4"/>
  <c r="L24" i="4" s="1"/>
  <c r="K20" i="4"/>
  <c r="K16" i="4"/>
  <c r="K12" i="4"/>
  <c r="K8" i="4"/>
  <c r="L8" i="4" s="1"/>
  <c r="K73" i="4"/>
  <c r="L73" i="4" s="1"/>
  <c r="K69" i="4"/>
  <c r="K65" i="4"/>
  <c r="L65" i="4" s="1"/>
  <c r="K61" i="4"/>
  <c r="K57" i="4"/>
  <c r="L57" i="4" s="1"/>
  <c r="K53" i="4"/>
  <c r="K49" i="4"/>
  <c r="L49" i="4" s="1"/>
  <c r="K45" i="4"/>
  <c r="L45" i="4" s="1"/>
  <c r="K41" i="4"/>
  <c r="L41" i="4" s="1"/>
  <c r="K37" i="4"/>
  <c r="K33" i="4"/>
  <c r="L33" i="4" s="1"/>
  <c r="K29" i="4"/>
  <c r="L29" i="4" s="1"/>
  <c r="K25" i="4"/>
  <c r="L25" i="4" s="1"/>
  <c r="K21" i="4"/>
  <c r="K17" i="4"/>
  <c r="L17" i="4" s="1"/>
  <c r="K13" i="4"/>
  <c r="L13" i="4" s="1"/>
  <c r="K9" i="4"/>
  <c r="L9" i="4" s="1"/>
  <c r="K5" i="4"/>
  <c r="K70" i="4"/>
  <c r="L70" i="4" s="1"/>
  <c r="K66" i="4"/>
  <c r="L66" i="4" s="1"/>
  <c r="K62" i="4"/>
  <c r="L62" i="4" s="1"/>
  <c r="K58" i="4"/>
  <c r="L58" i="4" s="1"/>
  <c r="K54" i="4"/>
  <c r="L54" i="4" s="1"/>
  <c r="K50" i="4"/>
  <c r="L50" i="4" s="1"/>
  <c r="K46" i="4"/>
  <c r="L46" i="4" s="1"/>
  <c r="K42" i="4"/>
  <c r="L42" i="4" s="1"/>
  <c r="K38" i="4"/>
  <c r="L38" i="4" s="1"/>
  <c r="K34" i="4"/>
  <c r="L34" i="4" s="1"/>
  <c r="K30" i="4"/>
  <c r="L30" i="4" s="1"/>
  <c r="K26" i="4"/>
  <c r="L26" i="4" s="1"/>
  <c r="K22" i="4"/>
  <c r="L22" i="4" s="1"/>
  <c r="K18" i="4"/>
  <c r="L18" i="4" s="1"/>
  <c r="K14" i="4"/>
  <c r="L14" i="4" s="1"/>
  <c r="K10" i="4"/>
  <c r="L10" i="4" s="1"/>
  <c r="K6" i="4"/>
  <c r="L6" i="4" s="1"/>
  <c r="E11" i="4"/>
  <c r="E27" i="4"/>
  <c r="E37" i="4"/>
  <c r="E17" i="4"/>
  <c r="E7" i="4"/>
  <c r="E23" i="4"/>
  <c r="E33" i="4"/>
  <c r="E21" i="4"/>
  <c r="E13" i="4"/>
  <c r="E29" i="4"/>
  <c r="E39" i="4"/>
  <c r="E19" i="4"/>
  <c r="E5" i="4"/>
  <c r="E9" i="4"/>
  <c r="E25" i="4"/>
  <c r="E35" i="4"/>
  <c r="E15" i="4"/>
  <c r="E31" i="4"/>
  <c r="E70" i="4"/>
  <c r="E45" i="4"/>
  <c r="F45" i="4" s="1"/>
  <c r="E48" i="4"/>
  <c r="E61" i="4"/>
  <c r="E64" i="4"/>
  <c r="E81" i="4"/>
  <c r="E171" i="4"/>
  <c r="F171" i="4" s="1"/>
  <c r="E49" i="4"/>
  <c r="E52" i="4"/>
  <c r="E65" i="4"/>
  <c r="E68" i="4"/>
  <c r="E75" i="4"/>
  <c r="E92" i="4"/>
  <c r="E189" i="4"/>
  <c r="E203" i="4"/>
  <c r="E51" i="4"/>
  <c r="E82" i="4"/>
  <c r="K4" i="4"/>
  <c r="E4" i="4"/>
  <c r="E6" i="4"/>
  <c r="E8" i="4"/>
  <c r="E10" i="4"/>
  <c r="F10" i="4" s="1"/>
  <c r="E12" i="4"/>
  <c r="E14" i="4"/>
  <c r="F14" i="4" s="1"/>
  <c r="E16" i="4"/>
  <c r="E18" i="4"/>
  <c r="F18" i="4" s="1"/>
  <c r="E20" i="4"/>
  <c r="E22" i="4"/>
  <c r="E24" i="4"/>
  <c r="E26" i="4"/>
  <c r="F26" i="4" s="1"/>
  <c r="E28" i="4"/>
  <c r="E30" i="4"/>
  <c r="E32" i="4"/>
  <c r="E34" i="4"/>
  <c r="F34" i="4" s="1"/>
  <c r="E36" i="4"/>
  <c r="E38" i="4"/>
  <c r="F38" i="4" s="1"/>
  <c r="E40" i="4"/>
  <c r="E43" i="4"/>
  <c r="E46" i="4"/>
  <c r="F46" i="4" s="1"/>
  <c r="E59" i="4"/>
  <c r="E62" i="4"/>
  <c r="F62" i="4" s="1"/>
  <c r="E76" i="4"/>
  <c r="F76" i="4" s="1"/>
  <c r="E90" i="4"/>
  <c r="E91" i="4"/>
  <c r="F91" i="4" s="1"/>
  <c r="E140" i="4"/>
  <c r="E143" i="4"/>
  <c r="E207" i="4"/>
  <c r="E80" i="4"/>
  <c r="E83" i="4"/>
  <c r="E42" i="4"/>
  <c r="F42" i="4" s="1"/>
  <c r="E58" i="4"/>
  <c r="F58" i="4" s="1"/>
  <c r="E53" i="4"/>
  <c r="F53" i="4" s="1"/>
  <c r="E56" i="4"/>
  <c r="E69" i="4"/>
  <c r="F69" i="4" s="1"/>
  <c r="E72" i="4"/>
  <c r="E77" i="4"/>
  <c r="E88" i="4"/>
  <c r="E89" i="4"/>
  <c r="F89" i="4" s="1"/>
  <c r="E134" i="4"/>
  <c r="E137" i="4"/>
  <c r="E54" i="4"/>
  <c r="E67" i="4"/>
  <c r="E55" i="4"/>
  <c r="E74" i="4"/>
  <c r="F74" i="4" s="1"/>
  <c r="E47" i="4"/>
  <c r="F47" i="4" s="1"/>
  <c r="E50" i="4"/>
  <c r="E63" i="4"/>
  <c r="F63" i="4" s="1"/>
  <c r="E66" i="4"/>
  <c r="E78" i="4"/>
  <c r="F78" i="4" s="1"/>
  <c r="E86" i="4"/>
  <c r="F86" i="4" s="1"/>
  <c r="E87" i="4"/>
  <c r="F87" i="4" s="1"/>
  <c r="E71" i="4"/>
  <c r="F71" i="4" s="1"/>
  <c r="E41" i="4"/>
  <c r="F41" i="4" s="1"/>
  <c r="E44" i="4"/>
  <c r="E57" i="4"/>
  <c r="F57" i="4" s="1"/>
  <c r="E60" i="4"/>
  <c r="E73" i="4"/>
  <c r="F73" i="4" s="1"/>
  <c r="E79" i="4"/>
  <c r="F79" i="4" s="1"/>
  <c r="E84" i="4"/>
  <c r="E85" i="4"/>
  <c r="E159" i="4"/>
  <c r="F159" i="4" s="1"/>
  <c r="E131" i="4"/>
  <c r="F131" i="4" s="1"/>
  <c r="E144" i="4"/>
  <c r="F144" i="4" s="1"/>
  <c r="E147" i="4"/>
  <c r="F147" i="4" s="1"/>
  <c r="E157" i="4"/>
  <c r="E163" i="4"/>
  <c r="E167" i="4"/>
  <c r="F167" i="4" s="1"/>
  <c r="E173" i="4"/>
  <c r="E229" i="4"/>
  <c r="E93" i="4"/>
  <c r="E95" i="4"/>
  <c r="E97" i="4"/>
  <c r="E99" i="4"/>
  <c r="F99" i="4" s="1"/>
  <c r="E101" i="4"/>
  <c r="E103" i="4"/>
  <c r="F103" i="4" s="1"/>
  <c r="E105" i="4"/>
  <c r="F105" i="4" s="1"/>
  <c r="E107" i="4"/>
  <c r="E109" i="4"/>
  <c r="E111" i="4"/>
  <c r="F111" i="4" s="1"/>
  <c r="E113" i="4"/>
  <c r="F113" i="4" s="1"/>
  <c r="E115" i="4"/>
  <c r="F115" i="4" s="1"/>
  <c r="E117" i="4"/>
  <c r="F117" i="4" s="1"/>
  <c r="E119" i="4"/>
  <c r="F119" i="4" s="1"/>
  <c r="E121" i="4"/>
  <c r="F121" i="4" s="1"/>
  <c r="E123" i="4"/>
  <c r="E125" i="4"/>
  <c r="F125" i="4" s="1"/>
  <c r="E127" i="4"/>
  <c r="E129" i="4"/>
  <c r="E138" i="4"/>
  <c r="E141" i="4"/>
  <c r="F141" i="4" s="1"/>
  <c r="E155" i="4"/>
  <c r="E175" i="4"/>
  <c r="E187" i="4"/>
  <c r="F187" i="4" s="1"/>
  <c r="E132" i="4"/>
  <c r="E135" i="4"/>
  <c r="F135" i="4" s="1"/>
  <c r="E148" i="4"/>
  <c r="E153" i="4"/>
  <c r="F153" i="4" s="1"/>
  <c r="E177" i="4"/>
  <c r="E193" i="4"/>
  <c r="F193" i="4" s="1"/>
  <c r="E232" i="4"/>
  <c r="E142" i="4"/>
  <c r="F142" i="4" s="1"/>
  <c r="E145" i="4"/>
  <c r="E151" i="4"/>
  <c r="F151" i="4" s="1"/>
  <c r="E179" i="4"/>
  <c r="F179" i="4" s="1"/>
  <c r="E185" i="4"/>
  <c r="F185" i="4" s="1"/>
  <c r="E282" i="4"/>
  <c r="E136" i="4"/>
  <c r="F136" i="4" s="1"/>
  <c r="E139" i="4"/>
  <c r="E149" i="4"/>
  <c r="F149" i="4" s="1"/>
  <c r="E161" i="4"/>
  <c r="F161" i="4" s="1"/>
  <c r="E165" i="4"/>
  <c r="E169" i="4"/>
  <c r="F169" i="4" s="1"/>
  <c r="E181" i="4"/>
  <c r="F181" i="4" s="1"/>
  <c r="E94" i="4"/>
  <c r="E96" i="4"/>
  <c r="F96" i="4" s="1"/>
  <c r="E98" i="4"/>
  <c r="E100" i="4"/>
  <c r="F100" i="4" s="1"/>
  <c r="E102" i="4"/>
  <c r="F102" i="4" s="1"/>
  <c r="E104" i="4"/>
  <c r="F104" i="4" s="1"/>
  <c r="E106" i="4"/>
  <c r="F106" i="4" s="1"/>
  <c r="E108" i="4"/>
  <c r="F108" i="4" s="1"/>
  <c r="E110" i="4"/>
  <c r="F110" i="4" s="1"/>
  <c r="E112" i="4"/>
  <c r="F112" i="4" s="1"/>
  <c r="E114" i="4"/>
  <c r="F114" i="4" s="1"/>
  <c r="E116" i="4"/>
  <c r="F116" i="4" s="1"/>
  <c r="E118" i="4"/>
  <c r="E120" i="4"/>
  <c r="F120" i="4" s="1"/>
  <c r="E122" i="4"/>
  <c r="E124" i="4"/>
  <c r="F124" i="4" s="1"/>
  <c r="E126" i="4"/>
  <c r="E128" i="4"/>
  <c r="F128" i="4" s="1"/>
  <c r="E130" i="4"/>
  <c r="E133" i="4"/>
  <c r="F133" i="4" s="1"/>
  <c r="E146" i="4"/>
  <c r="E183" i="4"/>
  <c r="E191" i="4"/>
  <c r="E205" i="4"/>
  <c r="E194" i="4"/>
  <c r="E201" i="4"/>
  <c r="E233" i="4"/>
  <c r="E199" i="4"/>
  <c r="F199" i="4" s="1"/>
  <c r="E195" i="4"/>
  <c r="F195" i="4" s="1"/>
  <c r="E197" i="4"/>
  <c r="E150" i="4"/>
  <c r="F150" i="4" s="1"/>
  <c r="E152" i="4"/>
  <c r="F152" i="4" s="1"/>
  <c r="E154" i="4"/>
  <c r="F154" i="4" s="1"/>
  <c r="E156" i="4"/>
  <c r="F156" i="4" s="1"/>
  <c r="E158" i="4"/>
  <c r="F158" i="4" s="1"/>
  <c r="E160" i="4"/>
  <c r="F160" i="4" s="1"/>
  <c r="E162" i="4"/>
  <c r="E164" i="4"/>
  <c r="E166" i="4"/>
  <c r="F166" i="4" s="1"/>
  <c r="E168" i="4"/>
  <c r="F168" i="4" s="1"/>
  <c r="E170" i="4"/>
  <c r="E172" i="4"/>
  <c r="E174" i="4"/>
  <c r="F174" i="4" s="1"/>
  <c r="E176" i="4"/>
  <c r="F176" i="4" s="1"/>
  <c r="E178" i="4"/>
  <c r="F178" i="4" s="1"/>
  <c r="E180" i="4"/>
  <c r="F180" i="4" s="1"/>
  <c r="E182" i="4"/>
  <c r="F182" i="4" s="1"/>
  <c r="E184" i="4"/>
  <c r="E186" i="4"/>
  <c r="F186" i="4" s="1"/>
  <c r="E188" i="4"/>
  <c r="E190" i="4"/>
  <c r="F190" i="4" s="1"/>
  <c r="E192" i="4"/>
  <c r="E209" i="4"/>
  <c r="E278" i="4"/>
  <c r="E320" i="4"/>
  <c r="E226" i="4"/>
  <c r="E271" i="4"/>
  <c r="F271" i="4" s="1"/>
  <c r="E273" i="4"/>
  <c r="E196" i="4"/>
  <c r="F196" i="4" s="1"/>
  <c r="E198" i="4"/>
  <c r="F198" i="4" s="1"/>
  <c r="E200" i="4"/>
  <c r="F200" i="4" s="1"/>
  <c r="E202" i="4"/>
  <c r="F202" i="4" s="1"/>
  <c r="E204" i="4"/>
  <c r="F204" i="4" s="1"/>
  <c r="E206" i="4"/>
  <c r="E208" i="4"/>
  <c r="F208" i="4" s="1"/>
  <c r="E210" i="4"/>
  <c r="F210" i="4" s="1"/>
  <c r="E212" i="4"/>
  <c r="F212" i="4" s="1"/>
  <c r="E214" i="4"/>
  <c r="E216" i="4"/>
  <c r="E218" i="4"/>
  <c r="E220" i="4"/>
  <c r="E222" i="4"/>
  <c r="E224" i="4"/>
  <c r="E227" i="4"/>
  <c r="F227" i="4" s="1"/>
  <c r="E230" i="4"/>
  <c r="E235" i="4"/>
  <c r="F235" i="4" s="1"/>
  <c r="E231" i="4"/>
  <c r="F231" i="4" s="1"/>
  <c r="E237" i="4"/>
  <c r="E268" i="4"/>
  <c r="E270" i="4"/>
  <c r="F270" i="4" s="1"/>
  <c r="E306" i="4"/>
  <c r="E225" i="4"/>
  <c r="E228" i="4"/>
  <c r="F228" i="4" s="1"/>
  <c r="E279" i="4"/>
  <c r="E211" i="4"/>
  <c r="F211" i="4" s="1"/>
  <c r="E213" i="4"/>
  <c r="F213" i="4" s="1"/>
  <c r="E215" i="4"/>
  <c r="F215" i="4" s="1"/>
  <c r="E217" i="4"/>
  <c r="F217" i="4" s="1"/>
  <c r="E219" i="4"/>
  <c r="F219" i="4" s="1"/>
  <c r="E221" i="4"/>
  <c r="F221" i="4" s="1"/>
  <c r="E223" i="4"/>
  <c r="F223" i="4" s="1"/>
  <c r="E267" i="4"/>
  <c r="E280" i="4"/>
  <c r="E328" i="4"/>
  <c r="E239" i="4"/>
  <c r="E241" i="4"/>
  <c r="E243" i="4"/>
  <c r="F243" i="4" s="1"/>
  <c r="E245" i="4"/>
  <c r="E247" i="4"/>
  <c r="E249" i="4"/>
  <c r="E251" i="4"/>
  <c r="F251" i="4" s="1"/>
  <c r="E253" i="4"/>
  <c r="E255" i="4"/>
  <c r="F255" i="4" s="1"/>
  <c r="E257" i="4"/>
  <c r="F257" i="4" s="1"/>
  <c r="E259" i="4"/>
  <c r="F259" i="4" s="1"/>
  <c r="E261" i="4"/>
  <c r="E263" i="4"/>
  <c r="F263" i="4" s="1"/>
  <c r="E265" i="4"/>
  <c r="E274" i="4"/>
  <c r="E281" i="4"/>
  <c r="F281" i="4" s="1"/>
  <c r="E283" i="4"/>
  <c r="F283" i="4" s="1"/>
  <c r="E287" i="4"/>
  <c r="E275" i="4"/>
  <c r="F275" i="4" s="1"/>
  <c r="E318" i="4"/>
  <c r="E272" i="4"/>
  <c r="E276" i="4"/>
  <c r="F276" i="4" s="1"/>
  <c r="E234" i="4"/>
  <c r="E236" i="4"/>
  <c r="E238" i="4"/>
  <c r="F238" i="4" s="1"/>
  <c r="E240" i="4"/>
  <c r="F240" i="4" s="1"/>
  <c r="E242" i="4"/>
  <c r="E244" i="4"/>
  <c r="E246" i="4"/>
  <c r="F246" i="4" s="1"/>
  <c r="E248" i="4"/>
  <c r="F248" i="4" s="1"/>
  <c r="E250" i="4"/>
  <c r="E252" i="4"/>
  <c r="E254" i="4"/>
  <c r="F254" i="4" s="1"/>
  <c r="E256" i="4"/>
  <c r="F256" i="4" s="1"/>
  <c r="E258" i="4"/>
  <c r="E260" i="4"/>
  <c r="E262" i="4"/>
  <c r="F262" i="4" s="1"/>
  <c r="E264" i="4"/>
  <c r="F264" i="4" s="1"/>
  <c r="E266" i="4"/>
  <c r="E269" i="4"/>
  <c r="E277" i="4"/>
  <c r="F277" i="4" s="1"/>
  <c r="E285" i="4"/>
  <c r="E289" i="4"/>
  <c r="E309" i="4"/>
  <c r="E312" i="4"/>
  <c r="E319" i="4"/>
  <c r="E367" i="4"/>
  <c r="E284" i="4"/>
  <c r="F284" i="4" s="1"/>
  <c r="E286" i="4"/>
  <c r="F286" i="4" s="1"/>
  <c r="E288" i="4"/>
  <c r="F288" i="4" s="1"/>
  <c r="E290" i="4"/>
  <c r="F290" i="4" s="1"/>
  <c r="E292" i="4"/>
  <c r="E294" i="4"/>
  <c r="E296" i="4"/>
  <c r="F296" i="4" s="1"/>
  <c r="E298" i="4"/>
  <c r="F298" i="4" s="1"/>
  <c r="E300" i="4"/>
  <c r="E302" i="4"/>
  <c r="F302" i="4" s="1"/>
  <c r="E304" i="4"/>
  <c r="F304" i="4" s="1"/>
  <c r="E313" i="4"/>
  <c r="E307" i="4"/>
  <c r="E310" i="4"/>
  <c r="F310" i="4" s="1"/>
  <c r="E314" i="4"/>
  <c r="E311" i="4"/>
  <c r="F311" i="4" s="1"/>
  <c r="E315" i="4"/>
  <c r="E322" i="4"/>
  <c r="E364" i="4"/>
  <c r="E291" i="4"/>
  <c r="F291" i="4" s="1"/>
  <c r="E293" i="4"/>
  <c r="F293" i="4" s="1"/>
  <c r="E295" i="4"/>
  <c r="F295" i="4" s="1"/>
  <c r="E297" i="4"/>
  <c r="F297" i="4" s="1"/>
  <c r="E299" i="4"/>
  <c r="F299" i="4" s="1"/>
  <c r="E301" i="4"/>
  <c r="F301" i="4" s="1"/>
  <c r="E303" i="4"/>
  <c r="F303" i="4" s="1"/>
  <c r="E305" i="4"/>
  <c r="F305" i="4" s="1"/>
  <c r="E308" i="4"/>
  <c r="E316" i="4"/>
  <c r="E321" i="4"/>
  <c r="E324" i="4"/>
  <c r="E317" i="4"/>
  <c r="F317" i="4" s="1"/>
  <c r="E326" i="4"/>
  <c r="F326" i="4" s="1"/>
  <c r="E368" i="4"/>
  <c r="F368" i="4" s="1"/>
  <c r="E371" i="4"/>
  <c r="E362" i="4"/>
  <c r="E365" i="4"/>
  <c r="E372" i="4"/>
  <c r="E416" i="4"/>
  <c r="E359" i="4"/>
  <c r="F359" i="4" s="1"/>
  <c r="E454" i="4"/>
  <c r="E323" i="4"/>
  <c r="E325" i="4"/>
  <c r="E327" i="4"/>
  <c r="F327" i="4" s="1"/>
  <c r="E329" i="4"/>
  <c r="E331" i="4"/>
  <c r="E333" i="4"/>
  <c r="E335" i="4"/>
  <c r="F335" i="4" s="1"/>
  <c r="E337" i="4"/>
  <c r="E339" i="4"/>
  <c r="E341" i="4"/>
  <c r="E343" i="4"/>
  <c r="F343" i="4" s="1"/>
  <c r="E345" i="4"/>
  <c r="E347" i="4"/>
  <c r="E349" i="4"/>
  <c r="E351" i="4"/>
  <c r="F351" i="4" s="1"/>
  <c r="E353" i="4"/>
  <c r="E355" i="4"/>
  <c r="E357" i="4"/>
  <c r="E366" i="4"/>
  <c r="E369" i="4"/>
  <c r="E360" i="4"/>
  <c r="E363" i="4"/>
  <c r="E440" i="4"/>
  <c r="E370" i="4"/>
  <c r="E419" i="4"/>
  <c r="E330" i="4"/>
  <c r="F330" i="4" s="1"/>
  <c r="E332" i="4"/>
  <c r="E334" i="4"/>
  <c r="F334" i="4" s="1"/>
  <c r="E336" i="4"/>
  <c r="E338" i="4"/>
  <c r="F338" i="4" s="1"/>
  <c r="E340" i="4"/>
  <c r="E342" i="4"/>
  <c r="F342" i="4" s="1"/>
  <c r="E344" i="4"/>
  <c r="E346" i="4"/>
  <c r="F346" i="4" s="1"/>
  <c r="E348" i="4"/>
  <c r="E350" i="4"/>
  <c r="F350" i="4" s="1"/>
  <c r="E352" i="4"/>
  <c r="E354" i="4"/>
  <c r="F354" i="4" s="1"/>
  <c r="E356" i="4"/>
  <c r="E358" i="4"/>
  <c r="F358" i="4" s="1"/>
  <c r="E361" i="4"/>
  <c r="F361" i="4" s="1"/>
  <c r="E413" i="4"/>
  <c r="E420" i="4"/>
  <c r="E427" i="4"/>
  <c r="E428" i="4"/>
  <c r="F428" i="4" s="1"/>
  <c r="E435" i="4"/>
  <c r="E436" i="4"/>
  <c r="F436" i="4" s="1"/>
  <c r="E438" i="4"/>
  <c r="E444" i="4"/>
  <c r="E487" i="4"/>
  <c r="E373" i="4"/>
  <c r="F373" i="4" s="1"/>
  <c r="E375" i="4"/>
  <c r="E377" i="4"/>
  <c r="F377" i="4" s="1"/>
  <c r="E379" i="4"/>
  <c r="F379" i="4" s="1"/>
  <c r="E381" i="4"/>
  <c r="E383" i="4"/>
  <c r="E385" i="4"/>
  <c r="F385" i="4" s="1"/>
  <c r="E387" i="4"/>
  <c r="E389" i="4"/>
  <c r="F389" i="4" s="1"/>
  <c r="E391" i="4"/>
  <c r="E393" i="4"/>
  <c r="F393" i="4" s="1"/>
  <c r="E395" i="4"/>
  <c r="E397" i="4"/>
  <c r="F397" i="4" s="1"/>
  <c r="E399" i="4"/>
  <c r="E401" i="4"/>
  <c r="E403" i="4"/>
  <c r="E405" i="4"/>
  <c r="F405" i="4" s="1"/>
  <c r="E407" i="4"/>
  <c r="E409" i="4"/>
  <c r="E411" i="4"/>
  <c r="E499" i="4"/>
  <c r="E414" i="4"/>
  <c r="E417" i="4"/>
  <c r="E421" i="4"/>
  <c r="E422" i="4"/>
  <c r="E429" i="4"/>
  <c r="E430" i="4"/>
  <c r="F430" i="4" s="1"/>
  <c r="E447" i="4"/>
  <c r="E463" i="4"/>
  <c r="E479" i="4"/>
  <c r="E451" i="4"/>
  <c r="E471" i="4"/>
  <c r="E491" i="4"/>
  <c r="E418" i="4"/>
  <c r="E423" i="4"/>
  <c r="E424" i="4"/>
  <c r="E431" i="4"/>
  <c r="F431" i="4" s="1"/>
  <c r="E432" i="4"/>
  <c r="E503" i="4"/>
  <c r="E374" i="4"/>
  <c r="E376" i="4"/>
  <c r="F376" i="4" s="1"/>
  <c r="E378" i="4"/>
  <c r="E380" i="4"/>
  <c r="F380" i="4" s="1"/>
  <c r="E382" i="4"/>
  <c r="F382" i="4" s="1"/>
  <c r="E384" i="4"/>
  <c r="F384" i="4" s="1"/>
  <c r="E386" i="4"/>
  <c r="F386" i="4" s="1"/>
  <c r="E388" i="4"/>
  <c r="F388" i="4" s="1"/>
  <c r="E390" i="4"/>
  <c r="E392" i="4"/>
  <c r="F392" i="4" s="1"/>
  <c r="E394" i="4"/>
  <c r="E396" i="4"/>
  <c r="F396" i="4" s="1"/>
  <c r="E398" i="4"/>
  <c r="E400" i="4"/>
  <c r="F400" i="4" s="1"/>
  <c r="E402" i="4"/>
  <c r="E404" i="4"/>
  <c r="F404" i="4" s="1"/>
  <c r="E406" i="4"/>
  <c r="E408" i="4"/>
  <c r="F408" i="4" s="1"/>
  <c r="E410" i="4"/>
  <c r="E412" i="4"/>
  <c r="F412" i="4" s="1"/>
  <c r="E415" i="4"/>
  <c r="F415" i="4" s="1"/>
  <c r="E442" i="4"/>
  <c r="F442" i="4" s="1"/>
  <c r="E483" i="4"/>
  <c r="E425" i="4"/>
  <c r="E426" i="4"/>
  <c r="E433" i="4"/>
  <c r="F433" i="4" s="1"/>
  <c r="E434" i="4"/>
  <c r="E495" i="4"/>
  <c r="E445" i="4"/>
  <c r="F445" i="4" s="1"/>
  <c r="E448" i="4"/>
  <c r="E437" i="4"/>
  <c r="E439" i="4"/>
  <c r="E441" i="4"/>
  <c r="E443" i="4"/>
  <c r="F443" i="4" s="1"/>
  <c r="E455" i="4"/>
  <c r="F455" i="4" s="1"/>
  <c r="E458" i="4"/>
  <c r="E465" i="4"/>
  <c r="F465" i="4" s="1"/>
  <c r="E449" i="4"/>
  <c r="F449" i="4" s="1"/>
  <c r="E452" i="4"/>
  <c r="E446" i="4"/>
  <c r="E459" i="4"/>
  <c r="E467" i="4"/>
  <c r="E477" i="4"/>
  <c r="E481" i="4"/>
  <c r="F481" i="4" s="1"/>
  <c r="E485" i="4"/>
  <c r="E489" i="4"/>
  <c r="F489" i="4" s="1"/>
  <c r="E493" i="4"/>
  <c r="E497" i="4"/>
  <c r="F497" i="4" s="1"/>
  <c r="E501" i="4"/>
  <c r="E505" i="4"/>
  <c r="F505" i="4" s="1"/>
  <c r="E453" i="4"/>
  <c r="E456" i="4"/>
  <c r="F456" i="4" s="1"/>
  <c r="E450" i="4"/>
  <c r="F450" i="4" s="1"/>
  <c r="E461" i="4"/>
  <c r="F461" i="4" s="1"/>
  <c r="E469" i="4"/>
  <c r="F469" i="4" s="1"/>
  <c r="E475" i="4"/>
  <c r="E457" i="4"/>
  <c r="F457" i="4" s="1"/>
  <c r="E473" i="4"/>
  <c r="E460" i="4"/>
  <c r="F460" i="4" s="1"/>
  <c r="E462" i="4"/>
  <c r="E464" i="4"/>
  <c r="F464" i="4" s="1"/>
  <c r="E466" i="4"/>
  <c r="E468" i="4"/>
  <c r="F468" i="4" s="1"/>
  <c r="E470" i="4"/>
  <c r="F470" i="4" s="1"/>
  <c r="E472" i="4"/>
  <c r="F472" i="4" s="1"/>
  <c r="E474" i="4"/>
  <c r="E476" i="4"/>
  <c r="F476" i="4" s="1"/>
  <c r="E478" i="4"/>
  <c r="E480" i="4"/>
  <c r="F480" i="4" s="1"/>
  <c r="E482" i="4"/>
  <c r="E484" i="4"/>
  <c r="F484" i="4" s="1"/>
  <c r="E486" i="4"/>
  <c r="E488" i="4"/>
  <c r="F488" i="4" s="1"/>
  <c r="E490" i="4"/>
  <c r="E492" i="4"/>
  <c r="F492" i="4" s="1"/>
  <c r="E494" i="4"/>
  <c r="E496" i="4"/>
  <c r="F496" i="4" s="1"/>
  <c r="E498" i="4"/>
  <c r="E500" i="4"/>
  <c r="F500" i="4" s="1"/>
  <c r="E502" i="4"/>
  <c r="E504" i="4"/>
  <c r="F504" i="4" s="1"/>
  <c r="E506" i="4"/>
  <c r="N2" i="2"/>
  <c r="U2" i="2" s="1"/>
  <c r="D2" i="2"/>
  <c r="R7" i="2"/>
  <c r="S7" i="2" s="1"/>
  <c r="R8" i="2"/>
  <c r="S8" i="2" s="1"/>
  <c r="R9" i="2"/>
  <c r="S9" i="2" s="1"/>
  <c r="R10" i="2"/>
  <c r="S10" i="2" s="1"/>
  <c r="R11" i="2"/>
  <c r="S11" i="2" s="1"/>
  <c r="R12" i="2"/>
  <c r="S12" i="2" s="1"/>
  <c r="R13" i="2"/>
  <c r="S13" i="2" s="1"/>
  <c r="R14" i="2"/>
  <c r="S14" i="2" s="1"/>
  <c r="R15" i="2"/>
  <c r="S15" i="2" s="1"/>
  <c r="R16" i="2"/>
  <c r="S16" i="2" s="1"/>
  <c r="R17" i="2"/>
  <c r="S17" i="2" s="1"/>
  <c r="R18" i="2"/>
  <c r="S18" i="2" s="1"/>
  <c r="R19" i="2"/>
  <c r="S19" i="2" s="1"/>
  <c r="R20" i="2"/>
  <c r="S20" i="2" s="1"/>
  <c r="R21" i="2"/>
  <c r="S21" i="2" s="1"/>
  <c r="R22" i="2"/>
  <c r="S22" i="2" s="1"/>
  <c r="R23" i="2"/>
  <c r="S23" i="2" s="1"/>
  <c r="R24" i="2"/>
  <c r="S24" i="2" s="1"/>
  <c r="R25" i="2"/>
  <c r="S25" i="2" s="1"/>
  <c r="R26" i="2"/>
  <c r="S26" i="2" s="1"/>
  <c r="R27" i="2"/>
  <c r="S27" i="2" s="1"/>
  <c r="R28" i="2"/>
  <c r="S28" i="2" s="1"/>
  <c r="R29" i="2"/>
  <c r="S29" i="2" s="1"/>
  <c r="R30" i="2"/>
  <c r="S30" i="2" s="1"/>
  <c r="R31" i="2"/>
  <c r="S31" i="2" s="1"/>
  <c r="R32" i="2"/>
  <c r="S32" i="2" s="1"/>
  <c r="R33" i="2"/>
  <c r="S33" i="2" s="1"/>
  <c r="R34" i="2"/>
  <c r="S34" i="2" s="1"/>
  <c r="R35" i="2"/>
  <c r="S35" i="2" s="1"/>
  <c r="R36" i="2"/>
  <c r="S36" i="2" s="1"/>
  <c r="R37" i="2"/>
  <c r="S37" i="2" s="1"/>
  <c r="R38" i="2"/>
  <c r="S38" i="2" s="1"/>
  <c r="R39" i="2"/>
  <c r="S39" i="2" s="1"/>
  <c r="R40" i="2"/>
  <c r="S40" i="2" s="1"/>
  <c r="R41" i="2"/>
  <c r="S41" i="2" s="1"/>
  <c r="R42" i="2"/>
  <c r="S42" i="2" s="1"/>
  <c r="R43" i="2"/>
  <c r="S43" i="2" s="1"/>
  <c r="R44" i="2"/>
  <c r="S44" i="2" s="1"/>
  <c r="R45" i="2"/>
  <c r="S45" i="2" s="1"/>
  <c r="R46" i="2"/>
  <c r="S46" i="2" s="1"/>
  <c r="R47" i="2"/>
  <c r="S47" i="2" s="1"/>
  <c r="R48" i="2"/>
  <c r="S48" i="2" s="1"/>
  <c r="R49" i="2"/>
  <c r="S49" i="2" s="1"/>
  <c r="R50" i="2"/>
  <c r="S50" i="2" s="1"/>
  <c r="R51" i="2"/>
  <c r="S51" i="2" s="1"/>
  <c r="R52" i="2"/>
  <c r="S52" i="2" s="1"/>
  <c r="R53" i="2"/>
  <c r="S53" i="2" s="1"/>
  <c r="R54" i="2"/>
  <c r="S54" i="2" s="1"/>
  <c r="R55" i="2"/>
  <c r="S55" i="2" s="1"/>
  <c r="R56" i="2"/>
  <c r="S56" i="2" s="1"/>
  <c r="R57" i="2"/>
  <c r="S57" i="2" s="1"/>
  <c r="R58" i="2"/>
  <c r="S58" i="2" s="1"/>
  <c r="R59" i="2"/>
  <c r="S59" i="2" s="1"/>
  <c r="R60" i="2"/>
  <c r="S60" i="2" s="1"/>
  <c r="R61" i="2"/>
  <c r="S61" i="2" s="1"/>
  <c r="R62" i="2"/>
  <c r="S62" i="2" s="1"/>
  <c r="R63" i="2"/>
  <c r="S63" i="2" s="1"/>
  <c r="R64" i="2"/>
  <c r="S64" i="2" s="1"/>
  <c r="R65" i="2"/>
  <c r="S65" i="2" s="1"/>
  <c r="R66" i="2"/>
  <c r="S66" i="2" s="1"/>
  <c r="R67" i="2"/>
  <c r="S67" i="2" s="1"/>
  <c r="R68" i="2"/>
  <c r="S68" i="2" s="1"/>
  <c r="R69" i="2"/>
  <c r="S69" i="2" s="1"/>
  <c r="R70" i="2"/>
  <c r="S70" i="2" s="1"/>
  <c r="R71" i="2"/>
  <c r="S71" i="2" s="1"/>
  <c r="R72" i="2"/>
  <c r="S72" i="2" s="1"/>
  <c r="R73" i="2"/>
  <c r="S73" i="2" s="1"/>
  <c r="R74" i="2"/>
  <c r="S74" i="2" s="1"/>
  <c r="R75" i="2"/>
  <c r="S75" i="2" s="1"/>
  <c r="R76" i="2"/>
  <c r="S76" i="2" s="1"/>
  <c r="R77" i="2"/>
  <c r="S77" i="2" s="1"/>
  <c r="R78" i="2"/>
  <c r="S78" i="2" s="1"/>
  <c r="R79" i="2"/>
  <c r="S79" i="2" s="1"/>
  <c r="R80" i="2"/>
  <c r="S80" i="2" s="1"/>
  <c r="R81" i="2"/>
  <c r="S81" i="2" s="1"/>
  <c r="R82" i="2"/>
  <c r="S82" i="2" s="1"/>
  <c r="R83" i="2"/>
  <c r="S83" i="2" s="1"/>
  <c r="R84" i="2"/>
  <c r="S84" i="2" s="1"/>
  <c r="R85" i="2"/>
  <c r="S85" i="2" s="1"/>
  <c r="R86" i="2"/>
  <c r="S86" i="2" s="1"/>
  <c r="R87" i="2"/>
  <c r="S87" i="2" s="1"/>
  <c r="R88" i="2"/>
  <c r="S88" i="2" s="1"/>
  <c r="R89" i="2"/>
  <c r="S89" i="2" s="1"/>
  <c r="R90" i="2"/>
  <c r="S90" i="2" s="1"/>
  <c r="R91" i="2"/>
  <c r="S91" i="2" s="1"/>
  <c r="R92" i="2"/>
  <c r="S92" i="2" s="1"/>
  <c r="R93" i="2"/>
  <c r="S93" i="2" s="1"/>
  <c r="R94" i="2"/>
  <c r="S94" i="2" s="1"/>
  <c r="R95" i="2"/>
  <c r="S95" i="2" s="1"/>
  <c r="R96" i="2"/>
  <c r="S96" i="2" s="1"/>
  <c r="R97" i="2"/>
  <c r="S97" i="2" s="1"/>
  <c r="R98" i="2"/>
  <c r="S98" i="2" s="1"/>
  <c r="R99" i="2"/>
  <c r="S99" i="2" s="1"/>
  <c r="R100" i="2"/>
  <c r="S100" i="2" s="1"/>
  <c r="R101" i="2"/>
  <c r="S101" i="2" s="1"/>
  <c r="R102" i="2"/>
  <c r="S102" i="2" s="1"/>
  <c r="R103" i="2"/>
  <c r="S103" i="2" s="1"/>
  <c r="R104" i="2"/>
  <c r="S104" i="2" s="1"/>
  <c r="R105" i="2"/>
  <c r="S105" i="2" s="1"/>
  <c r="R106" i="2"/>
  <c r="S106" i="2" s="1"/>
  <c r="R107" i="2"/>
  <c r="S107" i="2" s="1"/>
  <c r="R108" i="2"/>
  <c r="S108" i="2" s="1"/>
  <c r="R109" i="2"/>
  <c r="S109" i="2" s="1"/>
  <c r="R110" i="2"/>
  <c r="S110" i="2" s="1"/>
  <c r="R111" i="2"/>
  <c r="S111" i="2" s="1"/>
  <c r="R112" i="2"/>
  <c r="S112" i="2" s="1"/>
  <c r="R113" i="2"/>
  <c r="S113" i="2" s="1"/>
  <c r="R114" i="2"/>
  <c r="S114" i="2" s="1"/>
  <c r="R115" i="2"/>
  <c r="S115" i="2" s="1"/>
  <c r="R116" i="2"/>
  <c r="S116" i="2" s="1"/>
  <c r="R117" i="2"/>
  <c r="S117" i="2" s="1"/>
  <c r="R118" i="2"/>
  <c r="S118" i="2" s="1"/>
  <c r="R119" i="2"/>
  <c r="S119" i="2" s="1"/>
  <c r="R120" i="2"/>
  <c r="S120" i="2" s="1"/>
  <c r="R121" i="2"/>
  <c r="S121" i="2" s="1"/>
  <c r="R122" i="2"/>
  <c r="S122" i="2" s="1"/>
  <c r="R123" i="2"/>
  <c r="S123" i="2" s="1"/>
  <c r="R124" i="2"/>
  <c r="S124" i="2" s="1"/>
  <c r="R125" i="2"/>
  <c r="S125" i="2" s="1"/>
  <c r="R126" i="2"/>
  <c r="S126" i="2" s="1"/>
  <c r="R127" i="2"/>
  <c r="S127" i="2" s="1"/>
  <c r="R128" i="2"/>
  <c r="S128" i="2" s="1"/>
  <c r="R129" i="2"/>
  <c r="S129" i="2" s="1"/>
  <c r="R130" i="2"/>
  <c r="S130" i="2" s="1"/>
  <c r="R131" i="2"/>
  <c r="S131" i="2" s="1"/>
  <c r="R132" i="2"/>
  <c r="S132" i="2" s="1"/>
  <c r="R133" i="2"/>
  <c r="S133" i="2" s="1"/>
  <c r="R134" i="2"/>
  <c r="S134" i="2" s="1"/>
  <c r="R135" i="2"/>
  <c r="S135" i="2" s="1"/>
  <c r="R136" i="2"/>
  <c r="S136" i="2" s="1"/>
  <c r="R137" i="2"/>
  <c r="S137" i="2" s="1"/>
  <c r="R138" i="2"/>
  <c r="S138" i="2" s="1"/>
  <c r="R139" i="2"/>
  <c r="S139" i="2" s="1"/>
  <c r="R140" i="2"/>
  <c r="S140" i="2" s="1"/>
  <c r="R141" i="2"/>
  <c r="S141" i="2" s="1"/>
  <c r="R142" i="2"/>
  <c r="S142" i="2" s="1"/>
  <c r="R143" i="2"/>
  <c r="S143" i="2" s="1"/>
  <c r="R144" i="2"/>
  <c r="S144" i="2" s="1"/>
  <c r="R145" i="2"/>
  <c r="S145" i="2" s="1"/>
  <c r="R146" i="2"/>
  <c r="S146" i="2" s="1"/>
  <c r="R147" i="2"/>
  <c r="S147" i="2" s="1"/>
  <c r="R148" i="2"/>
  <c r="S148" i="2" s="1"/>
  <c r="R149" i="2"/>
  <c r="S149" i="2" s="1"/>
  <c r="R150" i="2"/>
  <c r="S150" i="2" s="1"/>
  <c r="R151" i="2"/>
  <c r="S151" i="2" s="1"/>
  <c r="R152" i="2"/>
  <c r="S152" i="2" s="1"/>
  <c r="R153" i="2"/>
  <c r="S153" i="2" s="1"/>
  <c r="R154" i="2"/>
  <c r="S154" i="2" s="1"/>
  <c r="R155" i="2"/>
  <c r="S155" i="2" s="1"/>
  <c r="R156" i="2"/>
  <c r="S156" i="2" s="1"/>
  <c r="R157" i="2"/>
  <c r="S157" i="2" s="1"/>
  <c r="R158" i="2"/>
  <c r="S158" i="2" s="1"/>
  <c r="R159" i="2"/>
  <c r="S159" i="2" s="1"/>
  <c r="R160" i="2"/>
  <c r="S160" i="2" s="1"/>
  <c r="R161" i="2"/>
  <c r="S161" i="2" s="1"/>
  <c r="R162" i="2"/>
  <c r="S162" i="2" s="1"/>
  <c r="R163" i="2"/>
  <c r="S163" i="2" s="1"/>
  <c r="R164" i="2"/>
  <c r="S164" i="2" s="1"/>
  <c r="R165" i="2"/>
  <c r="S165" i="2" s="1"/>
  <c r="R166" i="2"/>
  <c r="S166" i="2" s="1"/>
  <c r="R167" i="2"/>
  <c r="S167" i="2" s="1"/>
  <c r="R168" i="2"/>
  <c r="S168" i="2" s="1"/>
  <c r="R169" i="2"/>
  <c r="S169" i="2" s="1"/>
  <c r="R170" i="2"/>
  <c r="S170" i="2" s="1"/>
  <c r="R171" i="2"/>
  <c r="S171" i="2" s="1"/>
  <c r="R172" i="2"/>
  <c r="S172" i="2" s="1"/>
  <c r="R173" i="2"/>
  <c r="S173" i="2" s="1"/>
  <c r="R174" i="2"/>
  <c r="S174" i="2" s="1"/>
  <c r="R175" i="2"/>
  <c r="S175" i="2" s="1"/>
  <c r="R176" i="2"/>
  <c r="S176" i="2" s="1"/>
  <c r="R177" i="2"/>
  <c r="S177" i="2" s="1"/>
  <c r="R178" i="2"/>
  <c r="S178" i="2" s="1"/>
  <c r="R179" i="2"/>
  <c r="S179" i="2" s="1"/>
  <c r="R180" i="2"/>
  <c r="S180" i="2" s="1"/>
  <c r="R181" i="2"/>
  <c r="S181" i="2" s="1"/>
  <c r="R182" i="2"/>
  <c r="S182" i="2" s="1"/>
  <c r="R183" i="2"/>
  <c r="S183" i="2" s="1"/>
  <c r="R184" i="2"/>
  <c r="S184" i="2" s="1"/>
  <c r="R185" i="2"/>
  <c r="S185" i="2" s="1"/>
  <c r="R186" i="2"/>
  <c r="S186" i="2" s="1"/>
  <c r="R187" i="2"/>
  <c r="S187" i="2" s="1"/>
  <c r="R188" i="2"/>
  <c r="S188" i="2" s="1"/>
  <c r="R189" i="2"/>
  <c r="S189" i="2" s="1"/>
  <c r="R190" i="2"/>
  <c r="S190" i="2" s="1"/>
  <c r="R191" i="2"/>
  <c r="S191" i="2" s="1"/>
  <c r="R192" i="2"/>
  <c r="S192" i="2" s="1"/>
  <c r="R193" i="2"/>
  <c r="S193" i="2" s="1"/>
  <c r="R194" i="2"/>
  <c r="S194" i="2" s="1"/>
  <c r="R195" i="2"/>
  <c r="S195" i="2" s="1"/>
  <c r="R196" i="2"/>
  <c r="S196" i="2" s="1"/>
  <c r="R197" i="2"/>
  <c r="S197" i="2" s="1"/>
  <c r="R198" i="2"/>
  <c r="S198" i="2" s="1"/>
  <c r="R199" i="2"/>
  <c r="S199" i="2" s="1"/>
  <c r="R200" i="2"/>
  <c r="S200" i="2" s="1"/>
  <c r="R201" i="2"/>
  <c r="S201" i="2" s="1"/>
  <c r="R202" i="2"/>
  <c r="S202" i="2" s="1"/>
  <c r="R203" i="2"/>
  <c r="S203" i="2" s="1"/>
  <c r="R204" i="2"/>
  <c r="S204" i="2" s="1"/>
  <c r="R205" i="2"/>
  <c r="S205" i="2" s="1"/>
  <c r="R206" i="2"/>
  <c r="S206" i="2" s="1"/>
  <c r="R207" i="2"/>
  <c r="S207" i="2" s="1"/>
  <c r="R208" i="2"/>
  <c r="S208" i="2" s="1"/>
  <c r="R209" i="2"/>
  <c r="S209" i="2" s="1"/>
  <c r="R210" i="2"/>
  <c r="S210" i="2" s="1"/>
  <c r="R211" i="2"/>
  <c r="S211" i="2" s="1"/>
  <c r="R212" i="2"/>
  <c r="S212" i="2" s="1"/>
  <c r="R213" i="2"/>
  <c r="S213" i="2" s="1"/>
  <c r="R214" i="2"/>
  <c r="S214" i="2" s="1"/>
  <c r="R215" i="2"/>
  <c r="S215" i="2" s="1"/>
  <c r="R216" i="2"/>
  <c r="S216" i="2" s="1"/>
  <c r="R217" i="2"/>
  <c r="S217" i="2" s="1"/>
  <c r="R218" i="2"/>
  <c r="S218" i="2" s="1"/>
  <c r="R219" i="2"/>
  <c r="S219" i="2" s="1"/>
  <c r="R220" i="2"/>
  <c r="S220" i="2" s="1"/>
  <c r="R221" i="2"/>
  <c r="S221" i="2" s="1"/>
  <c r="R222" i="2"/>
  <c r="S222" i="2" s="1"/>
  <c r="R223" i="2"/>
  <c r="S223" i="2" s="1"/>
  <c r="R224" i="2"/>
  <c r="S224" i="2" s="1"/>
  <c r="R225" i="2"/>
  <c r="S225" i="2" s="1"/>
  <c r="R226" i="2"/>
  <c r="S226" i="2" s="1"/>
  <c r="R227" i="2"/>
  <c r="S227" i="2" s="1"/>
  <c r="R228" i="2"/>
  <c r="S228" i="2" s="1"/>
  <c r="R229" i="2"/>
  <c r="S229" i="2" s="1"/>
  <c r="R230" i="2"/>
  <c r="S230" i="2" s="1"/>
  <c r="R231" i="2"/>
  <c r="S231" i="2" s="1"/>
  <c r="R232" i="2"/>
  <c r="S232" i="2" s="1"/>
  <c r="R233" i="2"/>
  <c r="S233" i="2" s="1"/>
  <c r="R234" i="2"/>
  <c r="S234" i="2" s="1"/>
  <c r="R235" i="2"/>
  <c r="S235" i="2" s="1"/>
  <c r="R236" i="2"/>
  <c r="S236" i="2" s="1"/>
  <c r="R237" i="2"/>
  <c r="S237" i="2" s="1"/>
  <c r="R238" i="2"/>
  <c r="S238" i="2" s="1"/>
  <c r="R239" i="2"/>
  <c r="S239" i="2" s="1"/>
  <c r="R240" i="2"/>
  <c r="S240" i="2" s="1"/>
  <c r="R241" i="2"/>
  <c r="S241" i="2" s="1"/>
  <c r="R242" i="2"/>
  <c r="S242" i="2" s="1"/>
  <c r="R243" i="2"/>
  <c r="S243" i="2" s="1"/>
  <c r="R244" i="2"/>
  <c r="S244" i="2" s="1"/>
  <c r="R245" i="2"/>
  <c r="S245" i="2" s="1"/>
  <c r="R246" i="2"/>
  <c r="S246" i="2" s="1"/>
  <c r="R247" i="2"/>
  <c r="S247" i="2" s="1"/>
  <c r="R248" i="2"/>
  <c r="S248" i="2" s="1"/>
  <c r="R249" i="2"/>
  <c r="S249" i="2" s="1"/>
  <c r="R250" i="2"/>
  <c r="S250" i="2" s="1"/>
  <c r="R251" i="2"/>
  <c r="S251" i="2" s="1"/>
  <c r="R252" i="2"/>
  <c r="S252" i="2" s="1"/>
  <c r="R253" i="2"/>
  <c r="S253" i="2" s="1"/>
  <c r="R254" i="2"/>
  <c r="S254" i="2" s="1"/>
  <c r="R255" i="2"/>
  <c r="S255" i="2" s="1"/>
  <c r="R256" i="2"/>
  <c r="S256" i="2" s="1"/>
  <c r="R257" i="2"/>
  <c r="S257" i="2" s="1"/>
  <c r="R258" i="2"/>
  <c r="S258" i="2" s="1"/>
  <c r="R259" i="2"/>
  <c r="S259" i="2" s="1"/>
  <c r="R260" i="2"/>
  <c r="S260" i="2" s="1"/>
  <c r="R261" i="2"/>
  <c r="S261" i="2" s="1"/>
  <c r="R262" i="2"/>
  <c r="S262" i="2" s="1"/>
  <c r="R263" i="2"/>
  <c r="S263" i="2" s="1"/>
  <c r="R264" i="2"/>
  <c r="S264" i="2" s="1"/>
  <c r="R265" i="2"/>
  <c r="S265" i="2" s="1"/>
  <c r="R266" i="2"/>
  <c r="S266" i="2" s="1"/>
  <c r="R267" i="2"/>
  <c r="S267" i="2" s="1"/>
  <c r="R268" i="2"/>
  <c r="S268" i="2" s="1"/>
  <c r="R269" i="2"/>
  <c r="S269" i="2" s="1"/>
  <c r="R270" i="2"/>
  <c r="S270" i="2" s="1"/>
  <c r="R271" i="2"/>
  <c r="S271" i="2" s="1"/>
  <c r="R272" i="2"/>
  <c r="S272" i="2" s="1"/>
  <c r="R273" i="2"/>
  <c r="S273" i="2" s="1"/>
  <c r="R274" i="2"/>
  <c r="S274" i="2" s="1"/>
  <c r="R275" i="2"/>
  <c r="S275" i="2" s="1"/>
  <c r="R276" i="2"/>
  <c r="S276" i="2" s="1"/>
  <c r="R277" i="2"/>
  <c r="S277" i="2" s="1"/>
  <c r="R278" i="2"/>
  <c r="S278" i="2" s="1"/>
  <c r="R279" i="2"/>
  <c r="S279" i="2" s="1"/>
  <c r="R280" i="2"/>
  <c r="S280" i="2" s="1"/>
  <c r="R281" i="2"/>
  <c r="S281" i="2" s="1"/>
  <c r="R282" i="2"/>
  <c r="S282" i="2" s="1"/>
  <c r="R283" i="2"/>
  <c r="S283" i="2" s="1"/>
  <c r="R284" i="2"/>
  <c r="S284" i="2" s="1"/>
  <c r="R285" i="2"/>
  <c r="S285" i="2" s="1"/>
  <c r="R286" i="2"/>
  <c r="S286" i="2" s="1"/>
  <c r="R287" i="2"/>
  <c r="S287" i="2" s="1"/>
  <c r="R288" i="2"/>
  <c r="S288" i="2" s="1"/>
  <c r="R289" i="2"/>
  <c r="S289" i="2" s="1"/>
  <c r="R290" i="2"/>
  <c r="S290" i="2" s="1"/>
  <c r="R291" i="2"/>
  <c r="S291" i="2" s="1"/>
  <c r="R292" i="2"/>
  <c r="S292" i="2" s="1"/>
  <c r="R293" i="2"/>
  <c r="S293" i="2" s="1"/>
  <c r="R294" i="2"/>
  <c r="S294" i="2" s="1"/>
  <c r="R295" i="2"/>
  <c r="S295" i="2" s="1"/>
  <c r="R296" i="2"/>
  <c r="S296" i="2" s="1"/>
  <c r="R297" i="2"/>
  <c r="S297" i="2" s="1"/>
  <c r="R298" i="2"/>
  <c r="S298" i="2" s="1"/>
  <c r="R299" i="2"/>
  <c r="S299" i="2" s="1"/>
  <c r="R300" i="2"/>
  <c r="S300" i="2" s="1"/>
  <c r="R301" i="2"/>
  <c r="S301" i="2" s="1"/>
  <c r="R302" i="2"/>
  <c r="S302" i="2" s="1"/>
  <c r="R303" i="2"/>
  <c r="S303" i="2" s="1"/>
  <c r="R304" i="2"/>
  <c r="S304" i="2" s="1"/>
  <c r="R305" i="2"/>
  <c r="S305" i="2" s="1"/>
  <c r="R306" i="2"/>
  <c r="S306" i="2" s="1"/>
  <c r="R307" i="2"/>
  <c r="S307" i="2" s="1"/>
  <c r="R308" i="2"/>
  <c r="S308" i="2" s="1"/>
  <c r="R309" i="2"/>
  <c r="S309" i="2" s="1"/>
  <c r="R310" i="2"/>
  <c r="S310" i="2" s="1"/>
  <c r="R311" i="2"/>
  <c r="S311" i="2" s="1"/>
  <c r="R312" i="2"/>
  <c r="S312" i="2" s="1"/>
  <c r="R313" i="2"/>
  <c r="S313" i="2" s="1"/>
  <c r="R314" i="2"/>
  <c r="S314" i="2" s="1"/>
  <c r="R315" i="2"/>
  <c r="S315" i="2" s="1"/>
  <c r="R316" i="2"/>
  <c r="S316" i="2" s="1"/>
  <c r="R317" i="2"/>
  <c r="S317" i="2" s="1"/>
  <c r="R318" i="2"/>
  <c r="S318" i="2" s="1"/>
  <c r="R319" i="2"/>
  <c r="S319" i="2" s="1"/>
  <c r="R320" i="2"/>
  <c r="S320" i="2" s="1"/>
  <c r="R321" i="2"/>
  <c r="S321" i="2" s="1"/>
  <c r="R322" i="2"/>
  <c r="S322" i="2" s="1"/>
  <c r="R323" i="2"/>
  <c r="S323" i="2" s="1"/>
  <c r="R324" i="2"/>
  <c r="S324" i="2" s="1"/>
  <c r="R325" i="2"/>
  <c r="S325" i="2" s="1"/>
  <c r="R326" i="2"/>
  <c r="S326" i="2" s="1"/>
  <c r="R327" i="2"/>
  <c r="S327" i="2" s="1"/>
  <c r="R328" i="2"/>
  <c r="S328" i="2" s="1"/>
  <c r="R329" i="2"/>
  <c r="S329" i="2" s="1"/>
  <c r="R330" i="2"/>
  <c r="S330" i="2" s="1"/>
  <c r="R331" i="2"/>
  <c r="S331" i="2" s="1"/>
  <c r="R332" i="2"/>
  <c r="S332" i="2" s="1"/>
  <c r="R333" i="2"/>
  <c r="S333" i="2" s="1"/>
  <c r="R334" i="2"/>
  <c r="S334" i="2" s="1"/>
  <c r="R335" i="2"/>
  <c r="S335" i="2" s="1"/>
  <c r="R336" i="2"/>
  <c r="S336" i="2" s="1"/>
  <c r="R337" i="2"/>
  <c r="S337" i="2" s="1"/>
  <c r="R338" i="2"/>
  <c r="S338" i="2" s="1"/>
  <c r="R339" i="2"/>
  <c r="S339" i="2" s="1"/>
  <c r="R340" i="2"/>
  <c r="S340" i="2" s="1"/>
  <c r="R341" i="2"/>
  <c r="S341" i="2" s="1"/>
  <c r="R342" i="2"/>
  <c r="S342" i="2" s="1"/>
  <c r="R343" i="2"/>
  <c r="S343" i="2" s="1"/>
  <c r="R344" i="2"/>
  <c r="S344" i="2" s="1"/>
  <c r="R345" i="2"/>
  <c r="S345" i="2" s="1"/>
  <c r="R346" i="2"/>
  <c r="S346" i="2" s="1"/>
  <c r="R347" i="2"/>
  <c r="S347" i="2" s="1"/>
  <c r="R348" i="2"/>
  <c r="S348" i="2" s="1"/>
  <c r="R349" i="2"/>
  <c r="S349" i="2" s="1"/>
  <c r="R350" i="2"/>
  <c r="S350" i="2" s="1"/>
  <c r="R351" i="2"/>
  <c r="S351" i="2" s="1"/>
  <c r="R352" i="2"/>
  <c r="S352" i="2" s="1"/>
  <c r="R353" i="2"/>
  <c r="S353" i="2" s="1"/>
  <c r="R354" i="2"/>
  <c r="S354" i="2" s="1"/>
  <c r="R355" i="2"/>
  <c r="S355" i="2" s="1"/>
  <c r="R356" i="2"/>
  <c r="S356" i="2" s="1"/>
  <c r="R357" i="2"/>
  <c r="S357" i="2" s="1"/>
  <c r="R358" i="2"/>
  <c r="S358" i="2" s="1"/>
  <c r="R359" i="2"/>
  <c r="S359" i="2" s="1"/>
  <c r="R360" i="2"/>
  <c r="S360" i="2" s="1"/>
  <c r="R361" i="2"/>
  <c r="S361" i="2" s="1"/>
  <c r="R362" i="2"/>
  <c r="S362" i="2" s="1"/>
  <c r="R363" i="2"/>
  <c r="S363" i="2" s="1"/>
  <c r="R364" i="2"/>
  <c r="S364" i="2" s="1"/>
  <c r="R365" i="2"/>
  <c r="S365" i="2" s="1"/>
  <c r="R366" i="2"/>
  <c r="S366" i="2" s="1"/>
  <c r="R367" i="2"/>
  <c r="S367" i="2" s="1"/>
  <c r="R368" i="2"/>
  <c r="S368" i="2" s="1"/>
  <c r="R369" i="2"/>
  <c r="S369" i="2" s="1"/>
  <c r="R370" i="2"/>
  <c r="S370" i="2" s="1"/>
  <c r="R371" i="2"/>
  <c r="S371" i="2" s="1"/>
  <c r="R372" i="2"/>
  <c r="S372" i="2" s="1"/>
  <c r="R373" i="2"/>
  <c r="S373" i="2" s="1"/>
  <c r="R374" i="2"/>
  <c r="S374" i="2" s="1"/>
  <c r="R375" i="2"/>
  <c r="S375" i="2" s="1"/>
  <c r="R376" i="2"/>
  <c r="S376" i="2" s="1"/>
  <c r="R377" i="2"/>
  <c r="S377" i="2" s="1"/>
  <c r="R378" i="2"/>
  <c r="S378" i="2" s="1"/>
  <c r="R379" i="2"/>
  <c r="S379" i="2" s="1"/>
  <c r="R380" i="2"/>
  <c r="S380" i="2" s="1"/>
  <c r="R381" i="2"/>
  <c r="S381" i="2" s="1"/>
  <c r="R382" i="2"/>
  <c r="S382" i="2" s="1"/>
  <c r="R383" i="2"/>
  <c r="S383" i="2" s="1"/>
  <c r="R384" i="2"/>
  <c r="S384" i="2" s="1"/>
  <c r="R385" i="2"/>
  <c r="S385" i="2" s="1"/>
  <c r="R386" i="2"/>
  <c r="S386" i="2" s="1"/>
  <c r="R387" i="2"/>
  <c r="S387" i="2" s="1"/>
  <c r="R388" i="2"/>
  <c r="S388" i="2" s="1"/>
  <c r="R389" i="2"/>
  <c r="S389" i="2" s="1"/>
  <c r="R390" i="2"/>
  <c r="S390" i="2" s="1"/>
  <c r="R391" i="2"/>
  <c r="S391" i="2" s="1"/>
  <c r="R392" i="2"/>
  <c r="S392" i="2" s="1"/>
  <c r="R393" i="2"/>
  <c r="S393" i="2" s="1"/>
  <c r="R394" i="2"/>
  <c r="S394" i="2" s="1"/>
  <c r="R395" i="2"/>
  <c r="S395" i="2" s="1"/>
  <c r="R396" i="2"/>
  <c r="S396" i="2" s="1"/>
  <c r="R397" i="2"/>
  <c r="S397" i="2" s="1"/>
  <c r="R398" i="2"/>
  <c r="S398" i="2" s="1"/>
  <c r="R399" i="2"/>
  <c r="S399" i="2" s="1"/>
  <c r="R400" i="2"/>
  <c r="S400" i="2" s="1"/>
  <c r="R401" i="2"/>
  <c r="S401" i="2" s="1"/>
  <c r="R402" i="2"/>
  <c r="S402" i="2" s="1"/>
  <c r="R403" i="2"/>
  <c r="S403" i="2" s="1"/>
  <c r="R404" i="2"/>
  <c r="S404" i="2" s="1"/>
  <c r="R405" i="2"/>
  <c r="S405" i="2" s="1"/>
  <c r="R406" i="2"/>
  <c r="S406" i="2" s="1"/>
  <c r="R407" i="2"/>
  <c r="S407" i="2" s="1"/>
  <c r="R408" i="2"/>
  <c r="S408" i="2" s="1"/>
  <c r="R409" i="2"/>
  <c r="S409" i="2" s="1"/>
  <c r="R410" i="2"/>
  <c r="S410" i="2" s="1"/>
  <c r="R411" i="2"/>
  <c r="S411" i="2" s="1"/>
  <c r="R412" i="2"/>
  <c r="S412" i="2" s="1"/>
  <c r="R413" i="2"/>
  <c r="S413" i="2" s="1"/>
  <c r="R414" i="2"/>
  <c r="S414" i="2" s="1"/>
  <c r="R415" i="2"/>
  <c r="S415" i="2" s="1"/>
  <c r="R416" i="2"/>
  <c r="S416" i="2" s="1"/>
  <c r="R417" i="2"/>
  <c r="S417" i="2" s="1"/>
  <c r="R418" i="2"/>
  <c r="S418" i="2" s="1"/>
  <c r="R419" i="2"/>
  <c r="S419" i="2" s="1"/>
  <c r="R420" i="2"/>
  <c r="S420" i="2" s="1"/>
  <c r="R421" i="2"/>
  <c r="S421" i="2" s="1"/>
  <c r="R422" i="2"/>
  <c r="S422" i="2" s="1"/>
  <c r="R423" i="2"/>
  <c r="S423" i="2" s="1"/>
  <c r="R424" i="2"/>
  <c r="S424" i="2" s="1"/>
  <c r="R425" i="2"/>
  <c r="S425" i="2" s="1"/>
  <c r="R426" i="2"/>
  <c r="S426" i="2" s="1"/>
  <c r="R427" i="2"/>
  <c r="S427" i="2" s="1"/>
  <c r="R428" i="2"/>
  <c r="S428" i="2" s="1"/>
  <c r="R429" i="2"/>
  <c r="S429" i="2" s="1"/>
  <c r="R430" i="2"/>
  <c r="S430" i="2" s="1"/>
  <c r="R431" i="2"/>
  <c r="S431" i="2" s="1"/>
  <c r="R432" i="2"/>
  <c r="S432" i="2" s="1"/>
  <c r="R433" i="2"/>
  <c r="S433" i="2" s="1"/>
  <c r="R434" i="2"/>
  <c r="S434" i="2" s="1"/>
  <c r="R435" i="2"/>
  <c r="S435" i="2" s="1"/>
  <c r="R436" i="2"/>
  <c r="S436" i="2" s="1"/>
  <c r="R437" i="2"/>
  <c r="S437" i="2" s="1"/>
  <c r="R438" i="2"/>
  <c r="S438" i="2" s="1"/>
  <c r="R439" i="2"/>
  <c r="S439" i="2" s="1"/>
  <c r="R440" i="2"/>
  <c r="S440" i="2" s="1"/>
  <c r="R441" i="2"/>
  <c r="S441" i="2" s="1"/>
  <c r="R442" i="2"/>
  <c r="S442" i="2" s="1"/>
  <c r="R443" i="2"/>
  <c r="S443" i="2" s="1"/>
  <c r="R444" i="2"/>
  <c r="S444" i="2" s="1"/>
  <c r="R445" i="2"/>
  <c r="S445" i="2" s="1"/>
  <c r="R446" i="2"/>
  <c r="S446" i="2" s="1"/>
  <c r="R447" i="2"/>
  <c r="S447" i="2" s="1"/>
  <c r="R448" i="2"/>
  <c r="S448" i="2" s="1"/>
  <c r="R449" i="2"/>
  <c r="S449" i="2" s="1"/>
  <c r="R450" i="2"/>
  <c r="S450" i="2" s="1"/>
  <c r="R451" i="2"/>
  <c r="S451" i="2" s="1"/>
  <c r="R452" i="2"/>
  <c r="S452" i="2" s="1"/>
  <c r="R453" i="2"/>
  <c r="S453" i="2" s="1"/>
  <c r="R454" i="2"/>
  <c r="S454" i="2" s="1"/>
  <c r="R455" i="2"/>
  <c r="S455" i="2" s="1"/>
  <c r="R456" i="2"/>
  <c r="S456" i="2" s="1"/>
  <c r="R457" i="2"/>
  <c r="S457" i="2" s="1"/>
  <c r="R458" i="2"/>
  <c r="S458" i="2" s="1"/>
  <c r="R459" i="2"/>
  <c r="S459" i="2" s="1"/>
  <c r="R460" i="2"/>
  <c r="S460" i="2" s="1"/>
  <c r="R461" i="2"/>
  <c r="S461" i="2" s="1"/>
  <c r="R462" i="2"/>
  <c r="S462" i="2" s="1"/>
  <c r="R463" i="2"/>
  <c r="S463" i="2" s="1"/>
  <c r="R464" i="2"/>
  <c r="S464" i="2" s="1"/>
  <c r="R465" i="2"/>
  <c r="S465" i="2" s="1"/>
  <c r="R466" i="2"/>
  <c r="S466" i="2" s="1"/>
  <c r="R467" i="2"/>
  <c r="S467" i="2" s="1"/>
  <c r="R468" i="2"/>
  <c r="S468" i="2" s="1"/>
  <c r="R469" i="2"/>
  <c r="S469" i="2" s="1"/>
  <c r="R470" i="2"/>
  <c r="S470" i="2" s="1"/>
  <c r="R471" i="2"/>
  <c r="S471" i="2" s="1"/>
  <c r="R472" i="2"/>
  <c r="S472" i="2" s="1"/>
  <c r="R473" i="2"/>
  <c r="S473" i="2" s="1"/>
  <c r="R474" i="2"/>
  <c r="S474" i="2" s="1"/>
  <c r="R475" i="2"/>
  <c r="S475" i="2" s="1"/>
  <c r="R476" i="2"/>
  <c r="S476" i="2" s="1"/>
  <c r="R477" i="2"/>
  <c r="S477" i="2" s="1"/>
  <c r="R478" i="2"/>
  <c r="S478" i="2" s="1"/>
  <c r="R479" i="2"/>
  <c r="S479" i="2" s="1"/>
  <c r="R480" i="2"/>
  <c r="S480" i="2" s="1"/>
  <c r="R481" i="2"/>
  <c r="S481" i="2" s="1"/>
  <c r="R482" i="2"/>
  <c r="S482" i="2" s="1"/>
  <c r="R483" i="2"/>
  <c r="S483" i="2" s="1"/>
  <c r="R484" i="2"/>
  <c r="S484" i="2" s="1"/>
  <c r="R485" i="2"/>
  <c r="S485" i="2" s="1"/>
  <c r="R486" i="2"/>
  <c r="S486" i="2" s="1"/>
  <c r="R487" i="2"/>
  <c r="S487" i="2" s="1"/>
  <c r="R488" i="2"/>
  <c r="S488" i="2" s="1"/>
  <c r="R489" i="2"/>
  <c r="S489" i="2" s="1"/>
  <c r="R490" i="2"/>
  <c r="S490" i="2" s="1"/>
  <c r="R491" i="2"/>
  <c r="S491" i="2" s="1"/>
  <c r="R492" i="2"/>
  <c r="S492" i="2" s="1"/>
  <c r="R493" i="2"/>
  <c r="S493" i="2" s="1"/>
  <c r="R494" i="2"/>
  <c r="S494" i="2" s="1"/>
  <c r="R495" i="2"/>
  <c r="S495" i="2" s="1"/>
  <c r="R496" i="2"/>
  <c r="S496" i="2" s="1"/>
  <c r="R497" i="2"/>
  <c r="S497" i="2" s="1"/>
  <c r="R498" i="2"/>
  <c r="S498" i="2" s="1"/>
  <c r="R499" i="2"/>
  <c r="S499" i="2" s="1"/>
  <c r="R500" i="2"/>
  <c r="S500" i="2" s="1"/>
  <c r="R501" i="2"/>
  <c r="S501" i="2" s="1"/>
  <c r="R502" i="2"/>
  <c r="S502" i="2" s="1"/>
  <c r="R503" i="2"/>
  <c r="S503" i="2" s="1"/>
  <c r="R504" i="2"/>
  <c r="S504" i="2" s="1"/>
  <c r="R505" i="2"/>
  <c r="S505" i="2" s="1"/>
  <c r="R506" i="2"/>
  <c r="S506" i="2" s="1"/>
  <c r="R507" i="2"/>
  <c r="S507" i="2" s="1"/>
  <c r="R508" i="2"/>
  <c r="S508" i="2" s="1"/>
  <c r="R6" i="2"/>
  <c r="S6" i="2" s="1"/>
  <c r="G509" i="2"/>
  <c r="H16" i="2" s="1"/>
  <c r="H446" i="2" l="1"/>
  <c r="H174" i="2"/>
  <c r="H30" i="2"/>
  <c r="H159" i="2"/>
  <c r="H6" i="2"/>
  <c r="H493" i="2"/>
  <c r="H477" i="2"/>
  <c r="H461" i="2"/>
  <c r="H445" i="2"/>
  <c r="H429" i="2"/>
  <c r="H413" i="2"/>
  <c r="H397" i="2"/>
  <c r="H381" i="2"/>
  <c r="H365" i="2"/>
  <c r="H349" i="2"/>
  <c r="H333" i="2"/>
  <c r="H317" i="2"/>
  <c r="H301" i="2"/>
  <c r="H285" i="2"/>
  <c r="H269" i="2"/>
  <c r="H253" i="2"/>
  <c r="H237" i="2"/>
  <c r="H221" i="2"/>
  <c r="H205" i="2"/>
  <c r="H189" i="2"/>
  <c r="H173" i="2"/>
  <c r="H157" i="2"/>
  <c r="H141" i="2"/>
  <c r="H125" i="2"/>
  <c r="H109" i="2"/>
  <c r="H93" i="2"/>
  <c r="H77" i="2"/>
  <c r="H61" i="2"/>
  <c r="H45" i="2"/>
  <c r="H29" i="2"/>
  <c r="H13" i="2"/>
  <c r="H255" i="2"/>
  <c r="H508" i="2"/>
  <c r="H492" i="2"/>
  <c r="H476" i="2"/>
  <c r="H460" i="2"/>
  <c r="H444" i="2"/>
  <c r="H428" i="2"/>
  <c r="H412" i="2"/>
  <c r="H396" i="2"/>
  <c r="H380" i="2"/>
  <c r="H364" i="2"/>
  <c r="H348" i="2"/>
  <c r="H332" i="2"/>
  <c r="H316" i="2"/>
  <c r="H300" i="2"/>
  <c r="H284" i="2"/>
  <c r="H268" i="2"/>
  <c r="H252" i="2"/>
  <c r="H236" i="2"/>
  <c r="H220" i="2"/>
  <c r="H204" i="2"/>
  <c r="H188" i="2"/>
  <c r="H172" i="2"/>
  <c r="H156" i="2"/>
  <c r="H140" i="2"/>
  <c r="H124" i="2"/>
  <c r="H108" i="2"/>
  <c r="H92" i="2"/>
  <c r="H76" i="2"/>
  <c r="H60" i="2"/>
  <c r="H44" i="2"/>
  <c r="H28" i="2"/>
  <c r="H12" i="2"/>
  <c r="H495" i="2"/>
  <c r="H302" i="2"/>
  <c r="H62" i="2"/>
  <c r="H491" i="2"/>
  <c r="H459" i="2"/>
  <c r="H443" i="2"/>
  <c r="H427" i="2"/>
  <c r="H411" i="2"/>
  <c r="H395" i="2"/>
  <c r="H379" i="2"/>
  <c r="H363" i="2"/>
  <c r="H347" i="2"/>
  <c r="H331" i="2"/>
  <c r="H315" i="2"/>
  <c r="H299" i="2"/>
  <c r="H283" i="2"/>
  <c r="H267" i="2"/>
  <c r="H251" i="2"/>
  <c r="H235" i="2"/>
  <c r="H219" i="2"/>
  <c r="H203" i="2"/>
  <c r="H187" i="2"/>
  <c r="H171" i="2"/>
  <c r="H155" i="2"/>
  <c r="H139" i="2"/>
  <c r="H123" i="2"/>
  <c r="H107" i="2"/>
  <c r="H91" i="2"/>
  <c r="H75" i="2"/>
  <c r="H59" i="2"/>
  <c r="H43" i="2"/>
  <c r="H27" i="2"/>
  <c r="H11" i="2"/>
  <c r="R5" i="4"/>
  <c r="Q508" i="4"/>
  <c r="H399" i="2"/>
  <c r="H334" i="2"/>
  <c r="H46" i="2"/>
  <c r="H458" i="2"/>
  <c r="H442" i="2"/>
  <c r="H426" i="2"/>
  <c r="H410" i="2"/>
  <c r="H394" i="2"/>
  <c r="H378" i="2"/>
  <c r="H362" i="2"/>
  <c r="H346" i="2"/>
  <c r="H330" i="2"/>
  <c r="H314" i="2"/>
  <c r="H298" i="2"/>
  <c r="H282" i="2"/>
  <c r="H266" i="2"/>
  <c r="H250" i="2"/>
  <c r="H234" i="2"/>
  <c r="H218" i="2"/>
  <c r="H202" i="2"/>
  <c r="H186" i="2"/>
  <c r="H170" i="2"/>
  <c r="H154" i="2"/>
  <c r="H138" i="2"/>
  <c r="H122" i="2"/>
  <c r="H106" i="2"/>
  <c r="H90" i="2"/>
  <c r="H74" i="2"/>
  <c r="H58" i="2"/>
  <c r="H42" i="2"/>
  <c r="H26" i="2"/>
  <c r="H10" i="2"/>
  <c r="E507" i="4"/>
  <c r="H463" i="2"/>
  <c r="H319" i="2"/>
  <c r="H207" i="2"/>
  <c r="H95" i="2"/>
  <c r="H31" i="2"/>
  <c r="H462" i="2"/>
  <c r="H238" i="2"/>
  <c r="H94" i="2"/>
  <c r="H474" i="2"/>
  <c r="H505" i="2"/>
  <c r="H489" i="2"/>
  <c r="H473" i="2"/>
  <c r="H457" i="2"/>
  <c r="H441" i="2"/>
  <c r="H425" i="2"/>
  <c r="H409" i="2"/>
  <c r="H393" i="2"/>
  <c r="H377" i="2"/>
  <c r="H361" i="2"/>
  <c r="H345" i="2"/>
  <c r="H329" i="2"/>
  <c r="H313" i="2"/>
  <c r="H297" i="2"/>
  <c r="H281" i="2"/>
  <c r="H265" i="2"/>
  <c r="H249" i="2"/>
  <c r="H233" i="2"/>
  <c r="H217" i="2"/>
  <c r="H201" i="2"/>
  <c r="H185" i="2"/>
  <c r="H169" i="2"/>
  <c r="H153" i="2"/>
  <c r="H137" i="2"/>
  <c r="H121" i="2"/>
  <c r="H105" i="2"/>
  <c r="H89" i="2"/>
  <c r="H73" i="2"/>
  <c r="H57" i="2"/>
  <c r="H41" i="2"/>
  <c r="H25" i="2"/>
  <c r="H9" i="2"/>
  <c r="K507" i="4"/>
  <c r="H447" i="2"/>
  <c r="H303" i="2"/>
  <c r="H127" i="2"/>
  <c r="H478" i="2"/>
  <c r="H286" i="2"/>
  <c r="H110" i="2"/>
  <c r="H475" i="2"/>
  <c r="H504" i="2"/>
  <c r="H488" i="2"/>
  <c r="H472" i="2"/>
  <c r="H456" i="2"/>
  <c r="H440" i="2"/>
  <c r="H424" i="2"/>
  <c r="H408" i="2"/>
  <c r="H392" i="2"/>
  <c r="H376" i="2"/>
  <c r="H360" i="2"/>
  <c r="H344" i="2"/>
  <c r="H328" i="2"/>
  <c r="H312" i="2"/>
  <c r="H296" i="2"/>
  <c r="H280" i="2"/>
  <c r="H264" i="2"/>
  <c r="H248" i="2"/>
  <c r="H232" i="2"/>
  <c r="H216" i="2"/>
  <c r="H200" i="2"/>
  <c r="H184" i="2"/>
  <c r="H168" i="2"/>
  <c r="H152" i="2"/>
  <c r="H136" i="2"/>
  <c r="H120" i="2"/>
  <c r="H104" i="2"/>
  <c r="H88" i="2"/>
  <c r="H72" i="2"/>
  <c r="H56" i="2"/>
  <c r="H40" i="2"/>
  <c r="H24" i="2"/>
  <c r="H8" i="2"/>
  <c r="H367" i="2"/>
  <c r="H223" i="2"/>
  <c r="H111" i="2"/>
  <c r="H414" i="2"/>
  <c r="H318" i="2"/>
  <c r="H206" i="2"/>
  <c r="H126" i="2"/>
  <c r="H507" i="2"/>
  <c r="H506" i="2"/>
  <c r="H503" i="2"/>
  <c r="H487" i="2"/>
  <c r="H471" i="2"/>
  <c r="H455" i="2"/>
  <c r="H439" i="2"/>
  <c r="H423" i="2"/>
  <c r="H407" i="2"/>
  <c r="H391" i="2"/>
  <c r="H375" i="2"/>
  <c r="H359" i="2"/>
  <c r="H343" i="2"/>
  <c r="H327" i="2"/>
  <c r="H311" i="2"/>
  <c r="H295" i="2"/>
  <c r="H279" i="2"/>
  <c r="H263" i="2"/>
  <c r="H247" i="2"/>
  <c r="H231" i="2"/>
  <c r="H215" i="2"/>
  <c r="H199" i="2"/>
  <c r="H183" i="2"/>
  <c r="H167" i="2"/>
  <c r="H151" i="2"/>
  <c r="H135" i="2"/>
  <c r="H119" i="2"/>
  <c r="H103" i="2"/>
  <c r="H87" i="2"/>
  <c r="H71" i="2"/>
  <c r="H55" i="2"/>
  <c r="H39" i="2"/>
  <c r="H23" i="2"/>
  <c r="H7" i="2"/>
  <c r="H431" i="2"/>
  <c r="H335" i="2"/>
  <c r="H239" i="2"/>
  <c r="H175" i="2"/>
  <c r="H63" i="2"/>
  <c r="H430" i="2"/>
  <c r="H490" i="2"/>
  <c r="H502" i="2"/>
  <c r="H486" i="2"/>
  <c r="H470" i="2"/>
  <c r="H454" i="2"/>
  <c r="H438" i="2"/>
  <c r="H422" i="2"/>
  <c r="H406" i="2"/>
  <c r="H390" i="2"/>
  <c r="H374" i="2"/>
  <c r="H358" i="2"/>
  <c r="H342" i="2"/>
  <c r="H326" i="2"/>
  <c r="H310" i="2"/>
  <c r="H294" i="2"/>
  <c r="H278" i="2"/>
  <c r="H262" i="2"/>
  <c r="H246" i="2"/>
  <c r="H230" i="2"/>
  <c r="H214" i="2"/>
  <c r="H198" i="2"/>
  <c r="H182" i="2"/>
  <c r="H166" i="2"/>
  <c r="H150" i="2"/>
  <c r="H134" i="2"/>
  <c r="H118" i="2"/>
  <c r="H102" i="2"/>
  <c r="H86" i="2"/>
  <c r="H70" i="2"/>
  <c r="H54" i="2"/>
  <c r="H38" i="2"/>
  <c r="H22" i="2"/>
  <c r="H366" i="2"/>
  <c r="H254" i="2"/>
  <c r="H142" i="2"/>
  <c r="H501" i="2"/>
  <c r="I501" i="2" s="1"/>
  <c r="H485" i="2"/>
  <c r="H469" i="2"/>
  <c r="H453" i="2"/>
  <c r="H437" i="2"/>
  <c r="H421" i="2"/>
  <c r="H405" i="2"/>
  <c r="H389" i="2"/>
  <c r="H373" i="2"/>
  <c r="H357" i="2"/>
  <c r="H341" i="2"/>
  <c r="H325" i="2"/>
  <c r="H309" i="2"/>
  <c r="H293" i="2"/>
  <c r="H277" i="2"/>
  <c r="H261" i="2"/>
  <c r="H245" i="2"/>
  <c r="H229" i="2"/>
  <c r="H213" i="2"/>
  <c r="H197" i="2"/>
  <c r="H181" i="2"/>
  <c r="H165" i="2"/>
  <c r="H149" i="2"/>
  <c r="H133" i="2"/>
  <c r="H117" i="2"/>
  <c r="H101" i="2"/>
  <c r="H85" i="2"/>
  <c r="H69" i="2"/>
  <c r="H53" i="2"/>
  <c r="H37" i="2"/>
  <c r="H21" i="2"/>
  <c r="H350" i="2"/>
  <c r="H222" i="2"/>
  <c r="H158" i="2"/>
  <c r="H500" i="2"/>
  <c r="I500" i="2" s="1"/>
  <c r="H468" i="2"/>
  <c r="H452" i="2"/>
  <c r="H436" i="2"/>
  <c r="H420" i="2"/>
  <c r="H404" i="2"/>
  <c r="H388" i="2"/>
  <c r="H372" i="2"/>
  <c r="H356" i="2"/>
  <c r="H340" i="2"/>
  <c r="H324" i="2"/>
  <c r="H308" i="2"/>
  <c r="H292" i="2"/>
  <c r="H276" i="2"/>
  <c r="H260" i="2"/>
  <c r="H244" i="2"/>
  <c r="H228" i="2"/>
  <c r="H212" i="2"/>
  <c r="H196" i="2"/>
  <c r="H180" i="2"/>
  <c r="H164" i="2"/>
  <c r="H148" i="2"/>
  <c r="H132" i="2"/>
  <c r="H116" i="2"/>
  <c r="H100" i="2"/>
  <c r="H84" i="2"/>
  <c r="H68" i="2"/>
  <c r="H52" i="2"/>
  <c r="H36" i="2"/>
  <c r="H20" i="2"/>
  <c r="H351" i="2"/>
  <c r="S509" i="2"/>
  <c r="H270" i="2"/>
  <c r="H78" i="2"/>
  <c r="H484" i="2"/>
  <c r="H499" i="2"/>
  <c r="H483" i="2"/>
  <c r="H467" i="2"/>
  <c r="H451" i="2"/>
  <c r="H435" i="2"/>
  <c r="H419" i="2"/>
  <c r="H403" i="2"/>
  <c r="H387" i="2"/>
  <c r="H371" i="2"/>
  <c r="H355" i="2"/>
  <c r="H339" i="2"/>
  <c r="H323" i="2"/>
  <c r="H307" i="2"/>
  <c r="H291" i="2"/>
  <c r="H275" i="2"/>
  <c r="H259" i="2"/>
  <c r="H243" i="2"/>
  <c r="H227" i="2"/>
  <c r="H211" i="2"/>
  <c r="H195" i="2"/>
  <c r="H179" i="2"/>
  <c r="H163" i="2"/>
  <c r="H147" i="2"/>
  <c r="H131" i="2"/>
  <c r="H115" i="2"/>
  <c r="H99" i="2"/>
  <c r="H83" i="2"/>
  <c r="H67" i="2"/>
  <c r="H51" i="2"/>
  <c r="H35" i="2"/>
  <c r="H19" i="2"/>
  <c r="H398" i="2"/>
  <c r="H482" i="2"/>
  <c r="H466" i="2"/>
  <c r="H450" i="2"/>
  <c r="H434" i="2"/>
  <c r="H418" i="2"/>
  <c r="H402" i="2"/>
  <c r="H386" i="2"/>
  <c r="H370" i="2"/>
  <c r="H354" i="2"/>
  <c r="H338" i="2"/>
  <c r="H322" i="2"/>
  <c r="H306" i="2"/>
  <c r="H290" i="2"/>
  <c r="H274" i="2"/>
  <c r="H258" i="2"/>
  <c r="H242" i="2"/>
  <c r="H226" i="2"/>
  <c r="H210" i="2"/>
  <c r="H194" i="2"/>
  <c r="H178" i="2"/>
  <c r="H162" i="2"/>
  <c r="H146" i="2"/>
  <c r="H130" i="2"/>
  <c r="H114" i="2"/>
  <c r="H98" i="2"/>
  <c r="H82" i="2"/>
  <c r="H66" i="2"/>
  <c r="H50" i="2"/>
  <c r="H34" i="2"/>
  <c r="H18" i="2"/>
  <c r="H415" i="2"/>
  <c r="H271" i="2"/>
  <c r="H143" i="2"/>
  <c r="H15" i="2"/>
  <c r="H382" i="2"/>
  <c r="H190" i="2"/>
  <c r="H14" i="2"/>
  <c r="H498" i="2"/>
  <c r="H497" i="2"/>
  <c r="I497" i="2" s="1"/>
  <c r="H481" i="2"/>
  <c r="H465" i="2"/>
  <c r="H449" i="2"/>
  <c r="H433" i="2"/>
  <c r="H417" i="2"/>
  <c r="H401" i="2"/>
  <c r="H385" i="2"/>
  <c r="H369" i="2"/>
  <c r="H353" i="2"/>
  <c r="H337" i="2"/>
  <c r="H321" i="2"/>
  <c r="H305" i="2"/>
  <c r="H289" i="2"/>
  <c r="H273" i="2"/>
  <c r="H257" i="2"/>
  <c r="H241" i="2"/>
  <c r="H225" i="2"/>
  <c r="H209" i="2"/>
  <c r="H193" i="2"/>
  <c r="H177" i="2"/>
  <c r="H161" i="2"/>
  <c r="H145" i="2"/>
  <c r="H129" i="2"/>
  <c r="H113" i="2"/>
  <c r="H97" i="2"/>
  <c r="H81" i="2"/>
  <c r="H65" i="2"/>
  <c r="H49" i="2"/>
  <c r="H33" i="2"/>
  <c r="H17" i="2"/>
  <c r="H479" i="2"/>
  <c r="H383" i="2"/>
  <c r="H287" i="2"/>
  <c r="H191" i="2"/>
  <c r="H79" i="2"/>
  <c r="H47" i="2"/>
  <c r="H494" i="2"/>
  <c r="H496" i="2"/>
  <c r="I496" i="2" s="1"/>
  <c r="H480" i="2"/>
  <c r="H464" i="2"/>
  <c r="H448" i="2"/>
  <c r="H432" i="2"/>
  <c r="H416" i="2"/>
  <c r="H400" i="2"/>
  <c r="H384" i="2"/>
  <c r="H368" i="2"/>
  <c r="H352" i="2"/>
  <c r="H336" i="2"/>
  <c r="H320" i="2"/>
  <c r="H304" i="2"/>
  <c r="H288" i="2"/>
  <c r="H272" i="2"/>
  <c r="H256" i="2"/>
  <c r="H240" i="2"/>
  <c r="H224" i="2"/>
  <c r="H208" i="2"/>
  <c r="H192" i="2"/>
  <c r="H176" i="2"/>
  <c r="H160" i="2"/>
  <c r="H144" i="2"/>
  <c r="H128" i="2"/>
  <c r="H112" i="2"/>
  <c r="H96" i="2"/>
  <c r="H80" i="2"/>
  <c r="H64" i="2"/>
  <c r="H48" i="2"/>
  <c r="H32" i="2"/>
  <c r="K2" i="2"/>
  <c r="R170" i="4"/>
  <c r="R70" i="4"/>
  <c r="R185" i="4"/>
  <c r="R98" i="4"/>
  <c r="R58" i="4"/>
  <c r="R34" i="4"/>
  <c r="R40" i="4"/>
  <c r="R450" i="4"/>
  <c r="R368" i="4"/>
  <c r="R352" i="4"/>
  <c r="R341" i="4"/>
  <c r="R325" i="4"/>
  <c r="R309" i="4"/>
  <c r="R293" i="4"/>
  <c r="R456" i="4"/>
  <c r="R371" i="4"/>
  <c r="R355" i="4"/>
  <c r="R496" i="4"/>
  <c r="R399" i="4"/>
  <c r="R338" i="4"/>
  <c r="R306" i="4"/>
  <c r="R260" i="4"/>
  <c r="R244" i="4"/>
  <c r="R228" i="4"/>
  <c r="R370" i="4"/>
  <c r="R310" i="4"/>
  <c r="R285" i="4"/>
  <c r="R292" i="4"/>
  <c r="R217" i="4"/>
  <c r="R186" i="4"/>
  <c r="R198" i="4"/>
  <c r="R226" i="4"/>
  <c r="R494" i="4"/>
  <c r="R478" i="4"/>
  <c r="R462" i="4"/>
  <c r="R358" i="4"/>
  <c r="R312" i="4"/>
  <c r="R332" i="4"/>
  <c r="R119" i="4"/>
  <c r="R103" i="4"/>
  <c r="R87" i="4"/>
  <c r="R178" i="4"/>
  <c r="R38" i="4"/>
  <c r="R506" i="4"/>
  <c r="R483" i="4"/>
  <c r="R365" i="4"/>
  <c r="R349" i="4"/>
  <c r="R372" i="4"/>
  <c r="R356" i="4"/>
  <c r="R430" i="4"/>
  <c r="R436" i="4"/>
  <c r="R329" i="4"/>
  <c r="R412" i="4"/>
  <c r="R476" i="4"/>
  <c r="R270" i="4"/>
  <c r="R52" i="4"/>
  <c r="R20" i="4"/>
  <c r="R468" i="4"/>
  <c r="R416" i="4"/>
  <c r="R420" i="4"/>
  <c r="R410" i="4"/>
  <c r="R386" i="4"/>
  <c r="R366" i="4"/>
  <c r="R320" i="4"/>
  <c r="R460" i="4"/>
  <c r="R294" i="4"/>
  <c r="R340" i="4"/>
  <c r="R308" i="4"/>
  <c r="R238" i="4"/>
  <c r="R161" i="4"/>
  <c r="R33" i="4"/>
  <c r="R393" i="4"/>
  <c r="R171" i="4"/>
  <c r="R155" i="4"/>
  <c r="R139" i="4"/>
  <c r="R123" i="4"/>
  <c r="R107" i="4"/>
  <c r="R91" i="4"/>
  <c r="R59" i="4"/>
  <c r="R43" i="4"/>
  <c r="R82" i="4"/>
  <c r="R191" i="4"/>
  <c r="R30" i="4"/>
  <c r="R378" i="4"/>
  <c r="R26" i="4"/>
  <c r="R446" i="4"/>
  <c r="R364" i="4"/>
  <c r="R348" i="4"/>
  <c r="R353" i="4"/>
  <c r="R337" i="4"/>
  <c r="R504" i="4"/>
  <c r="R440" i="4"/>
  <c r="R404" i="4"/>
  <c r="R367" i="4"/>
  <c r="R351" i="4"/>
  <c r="R480" i="4"/>
  <c r="R426" i="4"/>
  <c r="R330" i="4"/>
  <c r="R406" i="4"/>
  <c r="R342" i="4"/>
  <c r="R282" i="4"/>
  <c r="R241" i="4"/>
  <c r="R492" i="4"/>
  <c r="R218" i="4"/>
  <c r="R10" i="4"/>
  <c r="R182" i="4"/>
  <c r="R76" i="4"/>
  <c r="R44" i="4"/>
  <c r="R138" i="4"/>
  <c r="R62" i="4"/>
  <c r="R166" i="4"/>
  <c r="R184" i="4"/>
  <c r="R269" i="4"/>
  <c r="R16" i="4"/>
  <c r="R14" i="4"/>
  <c r="R215" i="4"/>
  <c r="R93" i="4"/>
  <c r="R424" i="4"/>
  <c r="R326" i="4"/>
  <c r="R174" i="4"/>
  <c r="R242" i="4"/>
  <c r="R397" i="4"/>
  <c r="R392" i="4"/>
  <c r="R258" i="4"/>
  <c r="R12" i="4"/>
  <c r="R150" i="4"/>
  <c r="R32" i="4"/>
  <c r="R490" i="4"/>
  <c r="R474" i="4"/>
  <c r="R458" i="4"/>
  <c r="R442" i="4"/>
  <c r="R499" i="4"/>
  <c r="R467" i="4"/>
  <c r="R451" i="4"/>
  <c r="R398" i="4"/>
  <c r="R376" i="4"/>
  <c r="R360" i="4"/>
  <c r="R344" i="4"/>
  <c r="R333" i="4"/>
  <c r="R317" i="4"/>
  <c r="R488" i="4"/>
  <c r="R431" i="4"/>
  <c r="R379" i="4"/>
  <c r="R363" i="4"/>
  <c r="R347" i="4"/>
  <c r="R299" i="4"/>
  <c r="R298" i="4"/>
  <c r="R322" i="4"/>
  <c r="R268" i="4"/>
  <c r="R252" i="4"/>
  <c r="R236" i="4"/>
  <c r="R334" i="4"/>
  <c r="R200" i="4"/>
  <c r="R68" i="4"/>
  <c r="R36" i="4"/>
  <c r="R22" i="4"/>
  <c r="R222" i="4"/>
  <c r="R106" i="4"/>
  <c r="R54" i="4"/>
  <c r="R134" i="4"/>
  <c r="R162" i="4"/>
  <c r="R286" i="4"/>
  <c r="R154" i="4"/>
  <c r="R94" i="4"/>
  <c r="R187" i="4"/>
  <c r="R18" i="4"/>
  <c r="R428" i="4"/>
  <c r="R500" i="4"/>
  <c r="R448" i="4"/>
  <c r="R336" i="4"/>
  <c r="R304" i="4"/>
  <c r="R324" i="4"/>
  <c r="R254" i="4"/>
  <c r="R137" i="4"/>
  <c r="R89" i="4"/>
  <c r="R207" i="4"/>
  <c r="R419" i="4"/>
  <c r="R290" i="4"/>
  <c r="R211" i="4"/>
  <c r="R179" i="4"/>
  <c r="R163" i="4"/>
  <c r="R147" i="4"/>
  <c r="R131" i="4"/>
  <c r="R115" i="4"/>
  <c r="R99" i="4"/>
  <c r="R83" i="4"/>
  <c r="R266" i="4"/>
  <c r="R146" i="4"/>
  <c r="R142" i="4"/>
  <c r="R346" i="4"/>
  <c r="R56" i="4"/>
  <c r="R86" i="4"/>
  <c r="R74" i="4"/>
  <c r="R4" i="4"/>
  <c r="R502" i="4"/>
  <c r="R486" i="4"/>
  <c r="R470" i="4"/>
  <c r="R454" i="4"/>
  <c r="R438" i="4"/>
  <c r="R479" i="4"/>
  <c r="R377" i="4"/>
  <c r="R472" i="4"/>
  <c r="R423" i="4"/>
  <c r="R395" i="4"/>
  <c r="R375" i="4"/>
  <c r="R359" i="4"/>
  <c r="R343" i="4"/>
  <c r="R311" i="4"/>
  <c r="R390" i="4"/>
  <c r="R464" i="4"/>
  <c r="R296" i="4"/>
  <c r="R354" i="4"/>
  <c r="R314" i="4"/>
  <c r="R248" i="4"/>
  <c r="R374" i="4"/>
  <c r="R432" i="4"/>
  <c r="R194" i="4"/>
  <c r="R302" i="4"/>
  <c r="R383" i="4"/>
  <c r="R192" i="4"/>
  <c r="R350" i="4"/>
  <c r="R220" i="4"/>
  <c r="R208" i="4"/>
  <c r="R60" i="4"/>
  <c r="R28" i="4"/>
  <c r="R188" i="4"/>
  <c r="R190" i="4"/>
  <c r="R78" i="4"/>
  <c r="R46" i="4"/>
  <c r="R102" i="4"/>
  <c r="R250" i="4"/>
  <c r="R130" i="4"/>
  <c r="R90" i="4"/>
  <c r="R118" i="4"/>
  <c r="R64" i="4"/>
  <c r="R42" i="4"/>
  <c r="R122" i="4"/>
  <c r="R493" i="4"/>
  <c r="R477" i="4"/>
  <c r="R461" i="4"/>
  <c r="R445" i="4"/>
  <c r="R413" i="4"/>
  <c r="R484" i="4"/>
  <c r="R396" i="4"/>
  <c r="R401" i="4"/>
  <c r="R381" i="4"/>
  <c r="R415" i="4"/>
  <c r="R287" i="4"/>
  <c r="R271" i="4"/>
  <c r="R255" i="4"/>
  <c r="R239" i="4"/>
  <c r="R328" i="4"/>
  <c r="R291" i="4"/>
  <c r="R316" i="4"/>
  <c r="R408" i="4"/>
  <c r="R164" i="4"/>
  <c r="R148" i="4"/>
  <c r="R132" i="4"/>
  <c r="R116" i="4"/>
  <c r="R100" i="4"/>
  <c r="R84" i="4"/>
  <c r="R21" i="4"/>
  <c r="R444" i="4"/>
  <c r="R159" i="4"/>
  <c r="R143" i="4"/>
  <c r="R127" i="4"/>
  <c r="R111" i="4"/>
  <c r="R95" i="4"/>
  <c r="R15" i="4"/>
  <c r="R234" i="4"/>
  <c r="R114" i="4"/>
  <c r="R318" i="4"/>
  <c r="R110" i="4"/>
  <c r="R126" i="4"/>
  <c r="R181" i="4"/>
  <c r="R158" i="4"/>
  <c r="R66" i="4"/>
  <c r="R72" i="4"/>
  <c r="R50" i="4"/>
  <c r="R48" i="4"/>
  <c r="R24" i="4"/>
  <c r="L16" i="4"/>
  <c r="L32" i="4"/>
  <c r="L48" i="4"/>
  <c r="L64" i="4"/>
  <c r="L11" i="4"/>
  <c r="L27" i="4"/>
  <c r="L43" i="4"/>
  <c r="L59" i="4"/>
  <c r="L120" i="4"/>
  <c r="L95" i="4"/>
  <c r="L143" i="4"/>
  <c r="L159" i="4"/>
  <c r="L87" i="4"/>
  <c r="L111" i="4"/>
  <c r="L194" i="4"/>
  <c r="L190" i="4"/>
  <c r="L162" i="4"/>
  <c r="L213" i="4"/>
  <c r="L267" i="4"/>
  <c r="L279" i="4"/>
  <c r="L300" i="4"/>
  <c r="L276" i="4"/>
  <c r="L319" i="4"/>
  <c r="L285" i="4"/>
  <c r="L382" i="4"/>
  <c r="L362" i="4"/>
  <c r="L204" i="4"/>
  <c r="L350" i="4"/>
  <c r="L373" i="4"/>
  <c r="L326" i="4"/>
  <c r="L352" i="4"/>
  <c r="L503" i="4"/>
  <c r="L372" i="4"/>
  <c r="L333" i="4"/>
  <c r="L83" i="4"/>
  <c r="L97" i="4"/>
  <c r="L131" i="4"/>
  <c r="L114" i="4"/>
  <c r="L134" i="4"/>
  <c r="L150" i="4"/>
  <c r="L141" i="4"/>
  <c r="L157" i="4"/>
  <c r="L169" i="4"/>
  <c r="L175" i="4"/>
  <c r="L203" i="4"/>
  <c r="L167" i="4"/>
  <c r="L171" i="4"/>
  <c r="L214" i="4"/>
  <c r="L259" i="4"/>
  <c r="L202" i="4"/>
  <c r="L287" i="4"/>
  <c r="L449" i="4"/>
  <c r="L332" i="4"/>
  <c r="L395" i="4"/>
  <c r="L411" i="4"/>
  <c r="L427" i="4"/>
  <c r="L354" i="4"/>
  <c r="L394" i="4"/>
  <c r="L410" i="4"/>
  <c r="L426" i="4"/>
  <c r="L442" i="4"/>
  <c r="L342" i="4"/>
  <c r="L469" i="4"/>
  <c r="L447" i="4"/>
  <c r="L494" i="4"/>
  <c r="L20" i="4"/>
  <c r="L36" i="4"/>
  <c r="L52" i="4"/>
  <c r="L68" i="4"/>
  <c r="L84" i="4"/>
  <c r="L15" i="4"/>
  <c r="L31" i="4"/>
  <c r="L47" i="4"/>
  <c r="L63" i="4"/>
  <c r="L148" i="4"/>
  <c r="L164" i="4"/>
  <c r="L180" i="4"/>
  <c r="L147" i="4"/>
  <c r="L163" i="4"/>
  <c r="L93" i="4"/>
  <c r="L81" i="4"/>
  <c r="L124" i="4"/>
  <c r="L170" i="4"/>
  <c r="L199" i="4"/>
  <c r="L92" i="4"/>
  <c r="L218" i="4"/>
  <c r="L284" i="4"/>
  <c r="L286" i="4"/>
  <c r="L306" i="4"/>
  <c r="L290" i="4"/>
  <c r="L210" i="4"/>
  <c r="L292" i="4"/>
  <c r="L323" i="4"/>
  <c r="L355" i="4"/>
  <c r="L371" i="4"/>
  <c r="L215" i="4"/>
  <c r="L317" i="4"/>
  <c r="L346" i="4"/>
  <c r="L369" i="4"/>
  <c r="L334" i="4"/>
  <c r="L357" i="4"/>
  <c r="L378" i="4"/>
  <c r="L296" i="4"/>
  <c r="L336" i="4"/>
  <c r="L377" i="4"/>
  <c r="L479" i="4"/>
  <c r="L460" i="4"/>
  <c r="L471" i="4"/>
  <c r="L356" i="4"/>
  <c r="L499" i="4"/>
  <c r="L440" i="4"/>
  <c r="L61" i="4"/>
  <c r="L138" i="4"/>
  <c r="L154" i="4"/>
  <c r="L177" i="4"/>
  <c r="L183" i="4"/>
  <c r="L211" i="4"/>
  <c r="L109" i="4"/>
  <c r="L94" i="4"/>
  <c r="L234" i="4"/>
  <c r="L272" i="4"/>
  <c r="L264" i="4"/>
  <c r="L294" i="4"/>
  <c r="L330" i="4"/>
  <c r="L338" i="4"/>
  <c r="L361" i="4"/>
  <c r="L398" i="4"/>
  <c r="L414" i="4"/>
  <c r="L430" i="4"/>
  <c r="L365" i="4"/>
  <c r="L473" i="4"/>
  <c r="L374" i="4"/>
  <c r="L476" i="4"/>
  <c r="L448" i="4"/>
  <c r="L151" i="4"/>
  <c r="L71" i="4"/>
  <c r="L102" i="4"/>
  <c r="L130" i="4"/>
  <c r="L233" i="4"/>
  <c r="L224" i="4"/>
  <c r="L208" i="4"/>
  <c r="L311" i="4"/>
  <c r="L327" i="4"/>
  <c r="L223" i="4"/>
  <c r="L314" i="4"/>
  <c r="L325" i="4"/>
  <c r="L340" i="4"/>
  <c r="L444" i="4"/>
  <c r="L482" i="4"/>
  <c r="L75" i="4"/>
  <c r="L98" i="4"/>
  <c r="L185" i="4"/>
  <c r="L293" i="4"/>
  <c r="L434" i="4"/>
  <c r="L456" i="4"/>
  <c r="L486" i="4"/>
  <c r="L485" i="4"/>
  <c r="L12" i="4"/>
  <c r="L28" i="4"/>
  <c r="L44" i="4"/>
  <c r="L60" i="4"/>
  <c r="L76" i="4"/>
  <c r="L7" i="4"/>
  <c r="L23" i="4"/>
  <c r="L39" i="4"/>
  <c r="L55" i="4"/>
  <c r="L113" i="4"/>
  <c r="L101" i="4"/>
  <c r="L117" i="4"/>
  <c r="L139" i="4"/>
  <c r="L155" i="4"/>
  <c r="L110" i="4"/>
  <c r="L79" i="4"/>
  <c r="L116" i="4"/>
  <c r="L225" i="4"/>
  <c r="L107" i="4"/>
  <c r="L186" i="4"/>
  <c r="L295" i="4"/>
  <c r="L268" i="4"/>
  <c r="L315" i="4"/>
  <c r="L331" i="4"/>
  <c r="L363" i="4"/>
  <c r="L379" i="4"/>
  <c r="L302" i="4"/>
  <c r="L322" i="4"/>
  <c r="L366" i="4"/>
  <c r="L318" i="4"/>
  <c r="L321" i="4"/>
  <c r="L368" i="4"/>
  <c r="L459" i="4"/>
  <c r="L462" i="4"/>
  <c r="L477" i="4"/>
  <c r="L504" i="4"/>
  <c r="L489" i="4"/>
  <c r="L488" i="4"/>
  <c r="L5" i="4"/>
  <c r="L21" i="4"/>
  <c r="L37" i="4"/>
  <c r="L53" i="4"/>
  <c r="L69" i="4"/>
  <c r="L112" i="4"/>
  <c r="L104" i="4"/>
  <c r="L146" i="4"/>
  <c r="L82" i="4"/>
  <c r="L166" i="4"/>
  <c r="L121" i="4"/>
  <c r="L181" i="4"/>
  <c r="L240" i="4"/>
  <c r="L256" i="4"/>
  <c r="L277" i="4"/>
  <c r="L288" i="4"/>
  <c r="L179" i="4"/>
  <c r="L251" i="4"/>
  <c r="L281" i="4"/>
  <c r="L270" i="4"/>
  <c r="L187" i="4"/>
  <c r="L392" i="4"/>
  <c r="L408" i="4"/>
  <c r="L424" i="4"/>
  <c r="L262" i="4"/>
  <c r="L348" i="4"/>
  <c r="L439" i="4"/>
  <c r="L370" i="4"/>
  <c r="L390" i="4"/>
  <c r="L406" i="4"/>
  <c r="L422" i="4"/>
  <c r="L438" i="4"/>
  <c r="L454" i="4"/>
  <c r="L464" i="4"/>
  <c r="L481" i="4"/>
  <c r="L492" i="4"/>
  <c r="L358" i="4"/>
  <c r="L478" i="4"/>
  <c r="L506" i="4"/>
  <c r="F378" i="4"/>
  <c r="F441" i="4"/>
  <c r="F269" i="4"/>
  <c r="F260" i="4"/>
  <c r="F252" i="4"/>
  <c r="F244" i="4"/>
  <c r="F60" i="4"/>
  <c r="F44" i="4"/>
  <c r="F429" i="4"/>
  <c r="F409" i="4"/>
  <c r="F401" i="4"/>
  <c r="F370" i="4"/>
  <c r="F322" i="4"/>
  <c r="F314" i="4"/>
  <c r="F312" i="4"/>
  <c r="F285" i="4"/>
  <c r="F306" i="4"/>
  <c r="F170" i="4"/>
  <c r="F381" i="4"/>
  <c r="F438" i="4"/>
  <c r="F363" i="4"/>
  <c r="F308" i="4"/>
  <c r="F367" i="4"/>
  <c r="F247" i="4"/>
  <c r="F239" i="4"/>
  <c r="F224" i="4"/>
  <c r="F216" i="4"/>
  <c r="F143" i="4"/>
  <c r="F51" i="4"/>
  <c r="F473" i="4"/>
  <c r="F446" i="4"/>
  <c r="F495" i="4"/>
  <c r="F425" i="4"/>
  <c r="F483" i="4"/>
  <c r="F424" i="4"/>
  <c r="F422" i="4"/>
  <c r="F427" i="4"/>
  <c r="F371" i="4"/>
  <c r="F321" i="4"/>
  <c r="F307" i="4"/>
  <c r="F279" i="4"/>
  <c r="F97" i="4"/>
  <c r="F163" i="4"/>
  <c r="F67" i="4"/>
  <c r="F203" i="4"/>
  <c r="F55" i="4"/>
  <c r="F90" i="4"/>
  <c r="F98" i="4"/>
  <c r="F127" i="4"/>
  <c r="F95" i="4"/>
  <c r="F157" i="4"/>
  <c r="F173" i="4"/>
  <c r="F88" i="4"/>
  <c r="F59" i="4"/>
  <c r="F43" i="4"/>
  <c r="F506" i="4"/>
  <c r="F498" i="4"/>
  <c r="F490" i="4"/>
  <c r="F482" i="4"/>
  <c r="F474" i="4"/>
  <c r="F466" i="4"/>
  <c r="F452" i="4"/>
  <c r="F458" i="4"/>
  <c r="F434" i="4"/>
  <c r="F410" i="4"/>
  <c r="F402" i="4"/>
  <c r="F394" i="4"/>
  <c r="F423" i="4"/>
  <c r="F479" i="4"/>
  <c r="F421" i="4"/>
  <c r="F411" i="4"/>
  <c r="F403" i="4"/>
  <c r="F395" i="4"/>
  <c r="F387" i="4"/>
  <c r="F487" i="4"/>
  <c r="F360" i="4"/>
  <c r="F357" i="4"/>
  <c r="F349" i="4"/>
  <c r="F341" i="4"/>
  <c r="F333" i="4"/>
  <c r="F325" i="4"/>
  <c r="F364" i="4"/>
  <c r="F319" i="4"/>
  <c r="F289" i="4"/>
  <c r="F261" i="4"/>
  <c r="F253" i="4"/>
  <c r="F245" i="4"/>
  <c r="F328" i="4"/>
  <c r="F268" i="4"/>
  <c r="F222" i="4"/>
  <c r="F214" i="4"/>
  <c r="F206" i="4"/>
  <c r="F165" i="4"/>
  <c r="F66" i="4"/>
  <c r="F50" i="4"/>
  <c r="F54" i="4"/>
  <c r="F72" i="4"/>
  <c r="F56" i="4"/>
  <c r="F207" i="4"/>
  <c r="F40" i="4"/>
  <c r="F32" i="4"/>
  <c r="F24" i="4"/>
  <c r="F16" i="4"/>
  <c r="F8" i="4"/>
  <c r="L4" i="4"/>
  <c r="F189" i="4"/>
  <c r="F35" i="4"/>
  <c r="F19" i="4"/>
  <c r="F33" i="4"/>
  <c r="F501" i="4"/>
  <c r="F485" i="4"/>
  <c r="F459" i="4"/>
  <c r="F432" i="4"/>
  <c r="F451" i="4"/>
  <c r="F463" i="4"/>
  <c r="F435" i="4"/>
  <c r="F413" i="4"/>
  <c r="F356" i="4"/>
  <c r="F348" i="4"/>
  <c r="F340" i="4"/>
  <c r="F332" i="4"/>
  <c r="F365" i="4"/>
  <c r="F316" i="4"/>
  <c r="F294" i="4"/>
  <c r="F236" i="4"/>
  <c r="F274" i="4"/>
  <c r="F225" i="4"/>
  <c r="F226" i="4"/>
  <c r="F278" i="4"/>
  <c r="F188" i="4"/>
  <c r="F172" i="4"/>
  <c r="F164" i="4"/>
  <c r="F201" i="4"/>
  <c r="F205" i="4"/>
  <c r="F191" i="4"/>
  <c r="F146" i="4"/>
  <c r="F130" i="4"/>
  <c r="F122" i="4"/>
  <c r="F68" i="4"/>
  <c r="F52" i="4"/>
  <c r="F81" i="4"/>
  <c r="F64" i="4"/>
  <c r="F48" i="4"/>
  <c r="F31" i="4"/>
  <c r="F355" i="4"/>
  <c r="F347" i="4"/>
  <c r="F339" i="4"/>
  <c r="F331" i="4"/>
  <c r="F323" i="4"/>
  <c r="F220" i="4"/>
  <c r="F30" i="4"/>
  <c r="F22" i="4"/>
  <c r="F6" i="4"/>
  <c r="F92" i="4"/>
  <c r="F25" i="4"/>
  <c r="F39" i="4"/>
  <c r="F23" i="4"/>
  <c r="F17" i="4"/>
  <c r="F453" i="4"/>
  <c r="F467" i="4"/>
  <c r="F439" i="4"/>
  <c r="F447" i="4"/>
  <c r="F417" i="4"/>
  <c r="F369" i="4"/>
  <c r="F362" i="4"/>
  <c r="F315" i="4"/>
  <c r="F300" i="4"/>
  <c r="F292" i="4"/>
  <c r="F309" i="4"/>
  <c r="F266" i="4"/>
  <c r="F258" i="4"/>
  <c r="F250" i="4"/>
  <c r="F242" i="4"/>
  <c r="F234" i="4"/>
  <c r="F272" i="4"/>
  <c r="F280" i="4"/>
  <c r="F267" i="4"/>
  <c r="F237" i="4"/>
  <c r="F230" i="4"/>
  <c r="F209" i="4"/>
  <c r="F162" i="4"/>
  <c r="F183" i="4"/>
  <c r="F139" i="4"/>
  <c r="F145" i="4"/>
  <c r="F232" i="4"/>
  <c r="F148" i="4"/>
  <c r="F132" i="4"/>
  <c r="F175" i="4"/>
  <c r="F155" i="4"/>
  <c r="F109" i="4"/>
  <c r="F101" i="4"/>
  <c r="F93" i="4"/>
  <c r="F85" i="4"/>
  <c r="F137" i="4"/>
  <c r="F83" i="4"/>
  <c r="F65" i="4"/>
  <c r="F49" i="4"/>
  <c r="F61" i="4"/>
  <c r="F15" i="4"/>
  <c r="F29" i="4"/>
  <c r="F502" i="4"/>
  <c r="F494" i="4"/>
  <c r="F486" i="4"/>
  <c r="F478" i="4"/>
  <c r="F462" i="4"/>
  <c r="F448" i="4"/>
  <c r="F406" i="4"/>
  <c r="F398" i="4"/>
  <c r="F390" i="4"/>
  <c r="F374" i="4"/>
  <c r="F418" i="4"/>
  <c r="F407" i="4"/>
  <c r="F399" i="4"/>
  <c r="F391" i="4"/>
  <c r="F383" i="4"/>
  <c r="F375" i="4"/>
  <c r="F444" i="4"/>
  <c r="F420" i="4"/>
  <c r="F353" i="4"/>
  <c r="F345" i="4"/>
  <c r="F337" i="4"/>
  <c r="F329" i="4"/>
  <c r="F454" i="4"/>
  <c r="F372" i="4"/>
  <c r="F313" i="4"/>
  <c r="F287" i="4"/>
  <c r="F265" i="4"/>
  <c r="F249" i="4"/>
  <c r="F241" i="4"/>
  <c r="F218" i="4"/>
  <c r="F233" i="4"/>
  <c r="F194" i="4"/>
  <c r="F177" i="4"/>
  <c r="F138" i="4"/>
  <c r="F229" i="4"/>
  <c r="F84" i="4"/>
  <c r="F134" i="4"/>
  <c r="F36" i="4"/>
  <c r="F28" i="4"/>
  <c r="F20" i="4"/>
  <c r="F12" i="4"/>
  <c r="F4" i="4"/>
  <c r="F75" i="4"/>
  <c r="F70" i="4"/>
  <c r="F9" i="4"/>
  <c r="F7" i="4"/>
  <c r="F37" i="4"/>
  <c r="F475" i="4"/>
  <c r="F493" i="4"/>
  <c r="F477" i="4"/>
  <c r="F437" i="4"/>
  <c r="F491" i="4"/>
  <c r="F414" i="4"/>
  <c r="F352" i="4"/>
  <c r="F344" i="4"/>
  <c r="F336" i="4"/>
  <c r="F419" i="4"/>
  <c r="F366" i="4"/>
  <c r="F318" i="4"/>
  <c r="F192" i="4"/>
  <c r="F184" i="4"/>
  <c r="F197" i="4"/>
  <c r="F126" i="4"/>
  <c r="F118" i="4"/>
  <c r="F94" i="4"/>
  <c r="F123" i="4"/>
  <c r="F107" i="4"/>
  <c r="F77" i="4"/>
  <c r="F80" i="4"/>
  <c r="F5" i="4"/>
  <c r="F13" i="4"/>
  <c r="F27" i="4"/>
  <c r="F426" i="4"/>
  <c r="F503" i="4"/>
  <c r="F499" i="4"/>
  <c r="F440" i="4"/>
  <c r="F416" i="4"/>
  <c r="F324" i="4"/>
  <c r="F273" i="4"/>
  <c r="F82" i="4"/>
  <c r="F21" i="4"/>
  <c r="F11" i="4"/>
  <c r="F471" i="4"/>
  <c r="F320" i="4"/>
  <c r="F282" i="4"/>
  <c r="F129" i="4"/>
  <c r="F140" i="4"/>
  <c r="AC482" i="2"/>
  <c r="Y472" i="2"/>
  <c r="AC469" i="2"/>
  <c r="Y450" i="2"/>
  <c r="Z450" i="2" s="1"/>
  <c r="Y436" i="2"/>
  <c r="Y417" i="2"/>
  <c r="Y407" i="2"/>
  <c r="Y504" i="2"/>
  <c r="Z504" i="2" s="1"/>
  <c r="Y496" i="2"/>
  <c r="Z496" i="2" s="1"/>
  <c r="AC490" i="2"/>
  <c r="AC489" i="2"/>
  <c r="AC487" i="2"/>
  <c r="AC486" i="2"/>
  <c r="AC485" i="2"/>
  <c r="AC484" i="2"/>
  <c r="Y473" i="2"/>
  <c r="Z473" i="2" s="1"/>
  <c r="AC466" i="2"/>
  <c r="Y465" i="2"/>
  <c r="Z465" i="2" s="1"/>
  <c r="Y457" i="2"/>
  <c r="AC453" i="2"/>
  <c r="AC411" i="2"/>
  <c r="Y351" i="2"/>
  <c r="AC493" i="2"/>
  <c r="Y448" i="2"/>
  <c r="AC507" i="2"/>
  <c r="Y503" i="2"/>
  <c r="AC499" i="2"/>
  <c r="Y495" i="2"/>
  <c r="AC481" i="2"/>
  <c r="Y480" i="2"/>
  <c r="AC476" i="2"/>
  <c r="Y474" i="2"/>
  <c r="Z474" i="2" s="1"/>
  <c r="AC470" i="2"/>
  <c r="Y462" i="2"/>
  <c r="Y385" i="2"/>
  <c r="AC506" i="2"/>
  <c r="Y502" i="2"/>
  <c r="Z502" i="2" s="1"/>
  <c r="AC498" i="2"/>
  <c r="Y494" i="2"/>
  <c r="Z494" i="2" s="1"/>
  <c r="Y481" i="2"/>
  <c r="Z481" i="2" s="1"/>
  <c r="Y475" i="2"/>
  <c r="AC471" i="2"/>
  <c r="Y466" i="2"/>
  <c r="Y451" i="2"/>
  <c r="AC446" i="2"/>
  <c r="Y415" i="2"/>
  <c r="Z415" i="2" s="1"/>
  <c r="Y505" i="2"/>
  <c r="Z505" i="2" s="1"/>
  <c r="Y497" i="2"/>
  <c r="Z497" i="2" s="1"/>
  <c r="AC508" i="2"/>
  <c r="Y501" i="2"/>
  <c r="AC500" i="2"/>
  <c r="AC497" i="2"/>
  <c r="Y493" i="2"/>
  <c r="AC492" i="2"/>
  <c r="AC488" i="2"/>
  <c r="Y486" i="2"/>
  <c r="Y485" i="2"/>
  <c r="Y484" i="2"/>
  <c r="Y483" i="2"/>
  <c r="Y482" i="2"/>
  <c r="AC463" i="2"/>
  <c r="Y458" i="2"/>
  <c r="Z458" i="2" s="1"/>
  <c r="AC424" i="2"/>
  <c r="AC419" i="2"/>
  <c r="AC404" i="2"/>
  <c r="AC501" i="2"/>
  <c r="Y508" i="2"/>
  <c r="Z508" i="2" s="1"/>
  <c r="AC504" i="2"/>
  <c r="Y500" i="2"/>
  <c r="Z500" i="2" s="1"/>
  <c r="AC496" i="2"/>
  <c r="Y492" i="2"/>
  <c r="Z492" i="2" s="1"/>
  <c r="Y491" i="2"/>
  <c r="Y490" i="2"/>
  <c r="Z490" i="2" s="1"/>
  <c r="Y489" i="2"/>
  <c r="Y488" i="2"/>
  <c r="AC479" i="2"/>
  <c r="AC477" i="2"/>
  <c r="Y470" i="2"/>
  <c r="Y467" i="2"/>
  <c r="AC461" i="2"/>
  <c r="AC437" i="2"/>
  <c r="Y428" i="2"/>
  <c r="AC317" i="2"/>
  <c r="Y507" i="2"/>
  <c r="Z507" i="2" s="1"/>
  <c r="AC503" i="2"/>
  <c r="Y499" i="2"/>
  <c r="Z499" i="2" s="1"/>
  <c r="AC495" i="2"/>
  <c r="Y477" i="2"/>
  <c r="AC473" i="2"/>
  <c r="AC468" i="2"/>
  <c r="Y456" i="2"/>
  <c r="AC452" i="2"/>
  <c r="AC432" i="2"/>
  <c r="Y423" i="2"/>
  <c r="AC413" i="2"/>
  <c r="Y306" i="2"/>
  <c r="Y506" i="2"/>
  <c r="Z506" i="2" s="1"/>
  <c r="AC505" i="2"/>
  <c r="AC502" i="2"/>
  <c r="Y498" i="2"/>
  <c r="Z498" i="2" s="1"/>
  <c r="AC494" i="2"/>
  <c r="Y478" i="2"/>
  <c r="AC474" i="2"/>
  <c r="Y464" i="2"/>
  <c r="Z464" i="2" s="1"/>
  <c r="AC462" i="2"/>
  <c r="Y459" i="2"/>
  <c r="Z459" i="2" s="1"/>
  <c r="AC455" i="2"/>
  <c r="Y449" i="2"/>
  <c r="AC445" i="2"/>
  <c r="Y435" i="2"/>
  <c r="Z435" i="2" s="1"/>
  <c r="AC431" i="2"/>
  <c r="Y429" i="2"/>
  <c r="AC425" i="2"/>
  <c r="Y416" i="2"/>
  <c r="AC412" i="2"/>
  <c r="Y400" i="2"/>
  <c r="Z400" i="2" s="1"/>
  <c r="Y343" i="2"/>
  <c r="AC335" i="2"/>
  <c r="Y326" i="2"/>
  <c r="Y316" i="2"/>
  <c r="Y304" i="2"/>
  <c r="Y285" i="2"/>
  <c r="Y397" i="2"/>
  <c r="Y391" i="2"/>
  <c r="Y377" i="2"/>
  <c r="Z377" i="2" s="1"/>
  <c r="AC373" i="2"/>
  <c r="AC363" i="2"/>
  <c r="AC491" i="2"/>
  <c r="Y487" i="2"/>
  <c r="Z487" i="2" s="1"/>
  <c r="AC483" i="2"/>
  <c r="Y479" i="2"/>
  <c r="Z479" i="2" s="1"/>
  <c r="AC478" i="2"/>
  <c r="Y471" i="2"/>
  <c r="Z471" i="2" s="1"/>
  <c r="AC467" i="2"/>
  <c r="Y463" i="2"/>
  <c r="Z463" i="2" s="1"/>
  <c r="AC459" i="2"/>
  <c r="Y455" i="2"/>
  <c r="Z455" i="2" s="1"/>
  <c r="AC454" i="2"/>
  <c r="Y447" i="2"/>
  <c r="Z447" i="2" s="1"/>
  <c r="AC439" i="2"/>
  <c r="Y437" i="2"/>
  <c r="Z437" i="2" s="1"/>
  <c r="AC433" i="2"/>
  <c r="Y424" i="2"/>
  <c r="Z424" i="2" s="1"/>
  <c r="Y411" i="2"/>
  <c r="AC408" i="2"/>
  <c r="Y404" i="2"/>
  <c r="Y401" i="2"/>
  <c r="AC395" i="2"/>
  <c r="Y393" i="2"/>
  <c r="AC387" i="2"/>
  <c r="AC458" i="2"/>
  <c r="Y454" i="2"/>
  <c r="AC450" i="2"/>
  <c r="Y446" i="2"/>
  <c r="AC441" i="2"/>
  <c r="Y431" i="2"/>
  <c r="Z431" i="2" s="1"/>
  <c r="AC427" i="2"/>
  <c r="Y425" i="2"/>
  <c r="AC421" i="2"/>
  <c r="Y412" i="2"/>
  <c r="Y408" i="2"/>
  <c r="Z408" i="2" s="1"/>
  <c r="Y332" i="2"/>
  <c r="Z332" i="2" s="1"/>
  <c r="Y469" i="2"/>
  <c r="Z469" i="2" s="1"/>
  <c r="AC465" i="2"/>
  <c r="Y461" i="2"/>
  <c r="Z461" i="2" s="1"/>
  <c r="AC460" i="2"/>
  <c r="AC457" i="2"/>
  <c r="Y453" i="2"/>
  <c r="Z453" i="2" s="1"/>
  <c r="AC449" i="2"/>
  <c r="Y445" i="2"/>
  <c r="Z445" i="2" s="1"/>
  <c r="AC444" i="2"/>
  <c r="Y432" i="2"/>
  <c r="Z432" i="2" s="1"/>
  <c r="AC428" i="2"/>
  <c r="AC420" i="2"/>
  <c r="Y419" i="2"/>
  <c r="AC415" i="2"/>
  <c r="Y413" i="2"/>
  <c r="Y405" i="2"/>
  <c r="Y383" i="2"/>
  <c r="AC339" i="2"/>
  <c r="AC480" i="2"/>
  <c r="Y476" i="2"/>
  <c r="AC475" i="2"/>
  <c r="AC472" i="2"/>
  <c r="Y468" i="2"/>
  <c r="Z468" i="2" s="1"/>
  <c r="AC464" i="2"/>
  <c r="Y460" i="2"/>
  <c r="Z460" i="2" s="1"/>
  <c r="AC456" i="2"/>
  <c r="Y452" i="2"/>
  <c r="Z452" i="2" s="1"/>
  <c r="AC451" i="2"/>
  <c r="AC448" i="2"/>
  <c r="Y444" i="2"/>
  <c r="Z444" i="2" s="1"/>
  <c r="AC443" i="2"/>
  <c r="AC440" i="2"/>
  <c r="Y439" i="2"/>
  <c r="AC435" i="2"/>
  <c r="Y433" i="2"/>
  <c r="Z433" i="2" s="1"/>
  <c r="AC429" i="2"/>
  <c r="Y420" i="2"/>
  <c r="AC416" i="2"/>
  <c r="Y409" i="2"/>
  <c r="Z409" i="2" s="1"/>
  <c r="AC403" i="2"/>
  <c r="AC392" i="2"/>
  <c r="Y367" i="2"/>
  <c r="AC338" i="2"/>
  <c r="AC447" i="2"/>
  <c r="Y443" i="2"/>
  <c r="Z443" i="2" s="1"/>
  <c r="AC442" i="2"/>
  <c r="Y441" i="2"/>
  <c r="Z441" i="2" s="1"/>
  <c r="Y440" i="2"/>
  <c r="AC436" i="2"/>
  <c r="Y427" i="2"/>
  <c r="Z427" i="2" s="1"/>
  <c r="AC423" i="2"/>
  <c r="Y421" i="2"/>
  <c r="AC417" i="2"/>
  <c r="AC400" i="2"/>
  <c r="Y399" i="2"/>
  <c r="Z399" i="2" s="1"/>
  <c r="AC397" i="2"/>
  <c r="Y396" i="2"/>
  <c r="Z396" i="2" s="1"/>
  <c r="Y375" i="2"/>
  <c r="AC371" i="2"/>
  <c r="Y359" i="2"/>
  <c r="AC328" i="2"/>
  <c r="Y438" i="2"/>
  <c r="Z438" i="2" s="1"/>
  <c r="AC434" i="2"/>
  <c r="Y430" i="2"/>
  <c r="Z430" i="2" s="1"/>
  <c r="AC426" i="2"/>
  <c r="Y422" i="2"/>
  <c r="Z422" i="2" s="1"/>
  <c r="AC418" i="2"/>
  <c r="Y414" i="2"/>
  <c r="Z414" i="2" s="1"/>
  <c r="AC410" i="2"/>
  <c r="Y406" i="2"/>
  <c r="Z406" i="2" s="1"/>
  <c r="AC405" i="2"/>
  <c r="AC402" i="2"/>
  <c r="Y398" i="2"/>
  <c r="Z398" i="2" s="1"/>
  <c r="AC394" i="2"/>
  <c r="Y390" i="2"/>
  <c r="Z390" i="2" s="1"/>
  <c r="AC389" i="2"/>
  <c r="Y382" i="2"/>
  <c r="Z382" i="2" s="1"/>
  <c r="AC381" i="2"/>
  <c r="Y374" i="2"/>
  <c r="Z374" i="2" s="1"/>
  <c r="AC370" i="2"/>
  <c r="Y366" i="2"/>
  <c r="Z366" i="2" s="1"/>
  <c r="AC362" i="2"/>
  <c r="Y358" i="2"/>
  <c r="Z358" i="2" s="1"/>
  <c r="AC354" i="2"/>
  <c r="Y350" i="2"/>
  <c r="Z350" i="2" s="1"/>
  <c r="AC346" i="2"/>
  <c r="Y342" i="2"/>
  <c r="Z342" i="2" s="1"/>
  <c r="Y333" i="2"/>
  <c r="AC329" i="2"/>
  <c r="Y320" i="2"/>
  <c r="Y313" i="2"/>
  <c r="AC284" i="2"/>
  <c r="Y389" i="2"/>
  <c r="AC385" i="2"/>
  <c r="Y381" i="2"/>
  <c r="AC377" i="2"/>
  <c r="Y373" i="2"/>
  <c r="AC369" i="2"/>
  <c r="Y365" i="2"/>
  <c r="AC361" i="2"/>
  <c r="Y357" i="2"/>
  <c r="Y349" i="2"/>
  <c r="AC345" i="2"/>
  <c r="Y341" i="2"/>
  <c r="Y334" i="2"/>
  <c r="Y321" i="2"/>
  <c r="AC318" i="2"/>
  <c r="Y310" i="2"/>
  <c r="Y294" i="2"/>
  <c r="Y272" i="2"/>
  <c r="Z272" i="2" s="1"/>
  <c r="Y388" i="2"/>
  <c r="AC384" i="2"/>
  <c r="Y380" i="2"/>
  <c r="AC379" i="2"/>
  <c r="AC376" i="2"/>
  <c r="Y372" i="2"/>
  <c r="AC368" i="2"/>
  <c r="Y364" i="2"/>
  <c r="Y356" i="2"/>
  <c r="AC355" i="2"/>
  <c r="Y348" i="2"/>
  <c r="AC347" i="2"/>
  <c r="AC344" i="2"/>
  <c r="Y340" i="2"/>
  <c r="AC337" i="2"/>
  <c r="AC336" i="2"/>
  <c r="Y328" i="2"/>
  <c r="Z328" i="2" s="1"/>
  <c r="AC324" i="2"/>
  <c r="Y322" i="2"/>
  <c r="Y314" i="2"/>
  <c r="Z314" i="2" s="1"/>
  <c r="AC308" i="2"/>
  <c r="Y296" i="2"/>
  <c r="Y284" i="2"/>
  <c r="Y262" i="2"/>
  <c r="AC407" i="2"/>
  <c r="Y403" i="2"/>
  <c r="Z403" i="2" s="1"/>
  <c r="AC399" i="2"/>
  <c r="Y395" i="2"/>
  <c r="AC391" i="2"/>
  <c r="Y387" i="2"/>
  <c r="Z387" i="2" s="1"/>
  <c r="AC386" i="2"/>
  <c r="Y379" i="2"/>
  <c r="AC378" i="2"/>
  <c r="AC375" i="2"/>
  <c r="Y371" i="2"/>
  <c r="Z371" i="2" s="1"/>
  <c r="Y363" i="2"/>
  <c r="AC359" i="2"/>
  <c r="Y355" i="2"/>
  <c r="AC351" i="2"/>
  <c r="Y347" i="2"/>
  <c r="Y339" i="2"/>
  <c r="Y338" i="2"/>
  <c r="Y337" i="2"/>
  <c r="Y336" i="2"/>
  <c r="Y329" i="2"/>
  <c r="Z329" i="2" s="1"/>
  <c r="AC325" i="2"/>
  <c r="AC312" i="2"/>
  <c r="AC300" i="2"/>
  <c r="Y298" i="2"/>
  <c r="Y271" i="2"/>
  <c r="Y239" i="2"/>
  <c r="Y208" i="2"/>
  <c r="Y442" i="2"/>
  <c r="Z442" i="2" s="1"/>
  <c r="AC438" i="2"/>
  <c r="Y434" i="2"/>
  <c r="Z434" i="2" s="1"/>
  <c r="AC430" i="2"/>
  <c r="Y426" i="2"/>
  <c r="Z426" i="2" s="1"/>
  <c r="AC422" i="2"/>
  <c r="Y418" i="2"/>
  <c r="Z418" i="2" s="1"/>
  <c r="AC414" i="2"/>
  <c r="Y410" i="2"/>
  <c r="Z410" i="2" s="1"/>
  <c r="AC409" i="2"/>
  <c r="AC406" i="2"/>
  <c r="Y402" i="2"/>
  <c r="Z402" i="2" s="1"/>
  <c r="AC401" i="2"/>
  <c r="AC398" i="2"/>
  <c r="Y394" i="2"/>
  <c r="AC393" i="2"/>
  <c r="AC390" i="2"/>
  <c r="Y386" i="2"/>
  <c r="AC382" i="2"/>
  <c r="Y378" i="2"/>
  <c r="AC374" i="2"/>
  <c r="Y370" i="2"/>
  <c r="AC366" i="2"/>
  <c r="Y362" i="2"/>
  <c r="AC358" i="2"/>
  <c r="Y354" i="2"/>
  <c r="AC353" i="2"/>
  <c r="AC350" i="2"/>
  <c r="Y346" i="2"/>
  <c r="AC342" i="2"/>
  <c r="AC332" i="2"/>
  <c r="Y330" i="2"/>
  <c r="AC326" i="2"/>
  <c r="Y318" i="2"/>
  <c r="AC315" i="2"/>
  <c r="Y308" i="2"/>
  <c r="AC302" i="2"/>
  <c r="Y286" i="2"/>
  <c r="Y283" i="2"/>
  <c r="Y270" i="2"/>
  <c r="Y369" i="2"/>
  <c r="Z369" i="2" s="1"/>
  <c r="AC365" i="2"/>
  <c r="Y361" i="2"/>
  <c r="Z361" i="2" s="1"/>
  <c r="AC360" i="2"/>
  <c r="AC357" i="2"/>
  <c r="Y353" i="2"/>
  <c r="Z353" i="2" s="1"/>
  <c r="AC352" i="2"/>
  <c r="AC349" i="2"/>
  <c r="Y345" i="2"/>
  <c r="Z345" i="2" s="1"/>
  <c r="AC341" i="2"/>
  <c r="AC333" i="2"/>
  <c r="Y324" i="2"/>
  <c r="AC320" i="2"/>
  <c r="AC316" i="2"/>
  <c r="AC306" i="2"/>
  <c r="AC290" i="2"/>
  <c r="Y288" i="2"/>
  <c r="AC396" i="2"/>
  <c r="Y392" i="2"/>
  <c r="Z392" i="2" s="1"/>
  <c r="AC388" i="2"/>
  <c r="Y384" i="2"/>
  <c r="Z384" i="2" s="1"/>
  <c r="AC383" i="2"/>
  <c r="AC380" i="2"/>
  <c r="Y376" i="2"/>
  <c r="Z376" i="2" s="1"/>
  <c r="AC372" i="2"/>
  <c r="Y368" i="2"/>
  <c r="Z368" i="2" s="1"/>
  <c r="AC367" i="2"/>
  <c r="AC364" i="2"/>
  <c r="Y360" i="2"/>
  <c r="Z360" i="2" s="1"/>
  <c r="AC356" i="2"/>
  <c r="Y352" i="2"/>
  <c r="Z352" i="2" s="1"/>
  <c r="AC348" i="2"/>
  <c r="Y344" i="2"/>
  <c r="Z344" i="2" s="1"/>
  <c r="AC343" i="2"/>
  <c r="AC340" i="2"/>
  <c r="AC334" i="2"/>
  <c r="Y325" i="2"/>
  <c r="AC321" i="2"/>
  <c r="Y312" i="2"/>
  <c r="Z312" i="2" s="1"/>
  <c r="AC310" i="2"/>
  <c r="AC309" i="2"/>
  <c r="Y302" i="2"/>
  <c r="Y290" i="2"/>
  <c r="Z290" i="2" s="1"/>
  <c r="Y282" i="2"/>
  <c r="Z282" i="2" s="1"/>
  <c r="Y335" i="2"/>
  <c r="Z335" i="2" s="1"/>
  <c r="AC331" i="2"/>
  <c r="Y327" i="2"/>
  <c r="Z327" i="2" s="1"/>
  <c r="AC323" i="2"/>
  <c r="Y319" i="2"/>
  <c r="Y311" i="2"/>
  <c r="AC307" i="2"/>
  <c r="Y303" i="2"/>
  <c r="AC299" i="2"/>
  <c r="Y295" i="2"/>
  <c r="AC294" i="2"/>
  <c r="AC291" i="2"/>
  <c r="Y287" i="2"/>
  <c r="AC286" i="2"/>
  <c r="Y280" i="2"/>
  <c r="Y279" i="2"/>
  <c r="Y278" i="2"/>
  <c r="Z278" i="2" s="1"/>
  <c r="Y277" i="2"/>
  <c r="Y276" i="2"/>
  <c r="Y275" i="2"/>
  <c r="Y274" i="2"/>
  <c r="Z274" i="2" s="1"/>
  <c r="AC267" i="2"/>
  <c r="Y246" i="2"/>
  <c r="Y207" i="2"/>
  <c r="AC188" i="2"/>
  <c r="Y263" i="2"/>
  <c r="Y260" i="2"/>
  <c r="Z260" i="2" s="1"/>
  <c r="Y255" i="2"/>
  <c r="Y231" i="2"/>
  <c r="Z231" i="2" s="1"/>
  <c r="AC227" i="2"/>
  <c r="AC223" i="2"/>
  <c r="Y206" i="2"/>
  <c r="Y187" i="2"/>
  <c r="Z187" i="2" s="1"/>
  <c r="Y317" i="2"/>
  <c r="Z317" i="2" s="1"/>
  <c r="AC313" i="2"/>
  <c r="Y309" i="2"/>
  <c r="Z309" i="2" s="1"/>
  <c r="AC305" i="2"/>
  <c r="Y301" i="2"/>
  <c r="Z301" i="2" s="1"/>
  <c r="AC297" i="2"/>
  <c r="Y293" i="2"/>
  <c r="Z293" i="2" s="1"/>
  <c r="AC292" i="2"/>
  <c r="AC289" i="2"/>
  <c r="AC264" i="2"/>
  <c r="AC259" i="2"/>
  <c r="Y238" i="2"/>
  <c r="Y205" i="2"/>
  <c r="Y300" i="2"/>
  <c r="Y292" i="2"/>
  <c r="Z292" i="2" s="1"/>
  <c r="Y264" i="2"/>
  <c r="Z264" i="2" s="1"/>
  <c r="Y204" i="2"/>
  <c r="Y195" i="2"/>
  <c r="Y331" i="2"/>
  <c r="Z331" i="2" s="1"/>
  <c r="AC330" i="2"/>
  <c r="AC327" i="2"/>
  <c r="Y323" i="2"/>
  <c r="Z323" i="2" s="1"/>
  <c r="AC322" i="2"/>
  <c r="AC319" i="2"/>
  <c r="Y315" i="2"/>
  <c r="Z315" i="2" s="1"/>
  <c r="AC314" i="2"/>
  <c r="AC311" i="2"/>
  <c r="Y307" i="2"/>
  <c r="Z307" i="2" s="1"/>
  <c r="AC303" i="2"/>
  <c r="Y299" i="2"/>
  <c r="Z299" i="2" s="1"/>
  <c r="AC298" i="2"/>
  <c r="AC295" i="2"/>
  <c r="Y291" i="2"/>
  <c r="Z291" i="2" s="1"/>
  <c r="AC287" i="2"/>
  <c r="AC276" i="2"/>
  <c r="AC275" i="2"/>
  <c r="AC274" i="2"/>
  <c r="AC273" i="2"/>
  <c r="AC270" i="2"/>
  <c r="AC268" i="2"/>
  <c r="AC265" i="2"/>
  <c r="Y252" i="2"/>
  <c r="Y247" i="2"/>
  <c r="Y230" i="2"/>
  <c r="Z230" i="2" s="1"/>
  <c r="Y203" i="2"/>
  <c r="AC283" i="2"/>
  <c r="AC282" i="2"/>
  <c r="AC281" i="2"/>
  <c r="AC279" i="2"/>
  <c r="AC278" i="2"/>
  <c r="Y268" i="2"/>
  <c r="Y261" i="2"/>
  <c r="AC256" i="2"/>
  <c r="Y254" i="2"/>
  <c r="AC251" i="2"/>
  <c r="AC243" i="2"/>
  <c r="Y305" i="2"/>
  <c r="Z305" i="2" s="1"/>
  <c r="AC304" i="2"/>
  <c r="AC301" i="2"/>
  <c r="Y297" i="2"/>
  <c r="Z297" i="2" s="1"/>
  <c r="AC296" i="2"/>
  <c r="AC293" i="2"/>
  <c r="Y289" i="2"/>
  <c r="Z289" i="2" s="1"/>
  <c r="AC288" i="2"/>
  <c r="AC271" i="2"/>
  <c r="Y269" i="2"/>
  <c r="Z269" i="2" s="1"/>
  <c r="Y209" i="2"/>
  <c r="AC257" i="2"/>
  <c r="Y253" i="2"/>
  <c r="Y245" i="2"/>
  <c r="Y237" i="2"/>
  <c r="Y229" i="2"/>
  <c r="AC224" i="2"/>
  <c r="Y217" i="2"/>
  <c r="Z217" i="2" s="1"/>
  <c r="Y216" i="2"/>
  <c r="Y215" i="2"/>
  <c r="Y214" i="2"/>
  <c r="Y213" i="2"/>
  <c r="Z213" i="2" s="1"/>
  <c r="Y212" i="2"/>
  <c r="Y211" i="2"/>
  <c r="AC185" i="2"/>
  <c r="Y184" i="2"/>
  <c r="Y167" i="2"/>
  <c r="Y244" i="2"/>
  <c r="Z244" i="2" s="1"/>
  <c r="Y236" i="2"/>
  <c r="Z236" i="2" s="1"/>
  <c r="AC235" i="2"/>
  <c r="Y228" i="2"/>
  <c r="Z228" i="2" s="1"/>
  <c r="AC226" i="2"/>
  <c r="Y225" i="2"/>
  <c r="Y224" i="2"/>
  <c r="Z224" i="2" s="1"/>
  <c r="Y223" i="2"/>
  <c r="Y222" i="2"/>
  <c r="Y221" i="2"/>
  <c r="Y220" i="2"/>
  <c r="Z220" i="2" s="1"/>
  <c r="Y219" i="2"/>
  <c r="AC199" i="2"/>
  <c r="Y191" i="2"/>
  <c r="AC189" i="2"/>
  <c r="Y181" i="2"/>
  <c r="Z181" i="2" s="1"/>
  <c r="AC173" i="2"/>
  <c r="Y267" i="2"/>
  <c r="AC266" i="2"/>
  <c r="AC263" i="2"/>
  <c r="Y259" i="2"/>
  <c r="AC258" i="2"/>
  <c r="AC255" i="2"/>
  <c r="Y251" i="2"/>
  <c r="AC250" i="2"/>
  <c r="AC247" i="2"/>
  <c r="Y243" i="2"/>
  <c r="AC242" i="2"/>
  <c r="AC239" i="2"/>
  <c r="Y235" i="2"/>
  <c r="AC234" i="2"/>
  <c r="Y227" i="2"/>
  <c r="Y197" i="2"/>
  <c r="Y185" i="2"/>
  <c r="Z185" i="2" s="1"/>
  <c r="AC179" i="2"/>
  <c r="Y176" i="2"/>
  <c r="Z176" i="2" s="1"/>
  <c r="Y266" i="2"/>
  <c r="Z266" i="2" s="1"/>
  <c r="AC262" i="2"/>
  <c r="Y258" i="2"/>
  <c r="AC254" i="2"/>
  <c r="Y250" i="2"/>
  <c r="AC249" i="2"/>
  <c r="AC246" i="2"/>
  <c r="Y242" i="2"/>
  <c r="Z242" i="2" s="1"/>
  <c r="AC241" i="2"/>
  <c r="AC238" i="2"/>
  <c r="Y234" i="2"/>
  <c r="AC233" i="2"/>
  <c r="AC230" i="2"/>
  <c r="AC205" i="2"/>
  <c r="AC202" i="2"/>
  <c r="AC201" i="2"/>
  <c r="Y198" i="2"/>
  <c r="AC194" i="2"/>
  <c r="Y192" i="2"/>
  <c r="AC183" i="2"/>
  <c r="Y169" i="2"/>
  <c r="AC285" i="2"/>
  <c r="Y281" i="2"/>
  <c r="Z281" i="2" s="1"/>
  <c r="AC280" i="2"/>
  <c r="AC277" i="2"/>
  <c r="Y273" i="2"/>
  <c r="Z273" i="2" s="1"/>
  <c r="AC272" i="2"/>
  <c r="AC269" i="2"/>
  <c r="Y265" i="2"/>
  <c r="Z265" i="2" s="1"/>
  <c r="AC261" i="2"/>
  <c r="Y257" i="2"/>
  <c r="Z257" i="2" s="1"/>
  <c r="AC253" i="2"/>
  <c r="Y249" i="2"/>
  <c r="Z249" i="2" s="1"/>
  <c r="AC248" i="2"/>
  <c r="AC245" i="2"/>
  <c r="Y241" i="2"/>
  <c r="Z241" i="2" s="1"/>
  <c r="AC240" i="2"/>
  <c r="AC237" i="2"/>
  <c r="Y233" i="2"/>
  <c r="AC232" i="2"/>
  <c r="AC229" i="2"/>
  <c r="AC213" i="2"/>
  <c r="AC212" i="2"/>
  <c r="AC211" i="2"/>
  <c r="AC210" i="2"/>
  <c r="AC209" i="2"/>
  <c r="AC208" i="2"/>
  <c r="Y199" i="2"/>
  <c r="Z199" i="2" s="1"/>
  <c r="AC195" i="2"/>
  <c r="Y193" i="2"/>
  <c r="Z193" i="2" s="1"/>
  <c r="Y189" i="2"/>
  <c r="Y179" i="2"/>
  <c r="AC177" i="2"/>
  <c r="AC163" i="2"/>
  <c r="AC260" i="2"/>
  <c r="Y256" i="2"/>
  <c r="Z256" i="2" s="1"/>
  <c r="AC252" i="2"/>
  <c r="Y248" i="2"/>
  <c r="Z248" i="2" s="1"/>
  <c r="AC244" i="2"/>
  <c r="Y240" i="2"/>
  <c r="AC236" i="2"/>
  <c r="Y232" i="2"/>
  <c r="Z232" i="2" s="1"/>
  <c r="AC231" i="2"/>
  <c r="AC228" i="2"/>
  <c r="AC221" i="2"/>
  <c r="AC220" i="2"/>
  <c r="AC219" i="2"/>
  <c r="AC218" i="2"/>
  <c r="AC216" i="2"/>
  <c r="AC215" i="2"/>
  <c r="Y200" i="2"/>
  <c r="Z200" i="2" s="1"/>
  <c r="AC196" i="2"/>
  <c r="Y177" i="2"/>
  <c r="Z177" i="2" s="1"/>
  <c r="Y77" i="2"/>
  <c r="AC207" i="2"/>
  <c r="AC204" i="2"/>
  <c r="AC203" i="2"/>
  <c r="Y201" i="2"/>
  <c r="Z201" i="2" s="1"/>
  <c r="AC197" i="2"/>
  <c r="AC191" i="2"/>
  <c r="Y183" i="2"/>
  <c r="Z183" i="2" s="1"/>
  <c r="AC181" i="2"/>
  <c r="AC180" i="2"/>
  <c r="Y175" i="2"/>
  <c r="Z175" i="2" s="1"/>
  <c r="AC171" i="2"/>
  <c r="Y190" i="2"/>
  <c r="Z190" i="2" s="1"/>
  <c r="AC186" i="2"/>
  <c r="Y182" i="2"/>
  <c r="Z182" i="2" s="1"/>
  <c r="AC178" i="2"/>
  <c r="Y174" i="2"/>
  <c r="Z174" i="2" s="1"/>
  <c r="AC170" i="2"/>
  <c r="Y166" i="2"/>
  <c r="Z166" i="2" s="1"/>
  <c r="AC162" i="2"/>
  <c r="AC160" i="2"/>
  <c r="AC159" i="2"/>
  <c r="AC158" i="2"/>
  <c r="Y146" i="2"/>
  <c r="AC142" i="2"/>
  <c r="Y87" i="2"/>
  <c r="Y173" i="2"/>
  <c r="AC169" i="2"/>
  <c r="Y165" i="2"/>
  <c r="Z165" i="2" s="1"/>
  <c r="AC147" i="2"/>
  <c r="Y138" i="2"/>
  <c r="AC200" i="2"/>
  <c r="Y196" i="2"/>
  <c r="Z196" i="2" s="1"/>
  <c r="AC192" i="2"/>
  <c r="Y188" i="2"/>
  <c r="AC187" i="2"/>
  <c r="AC184" i="2"/>
  <c r="Y180" i="2"/>
  <c r="Z180" i="2" s="1"/>
  <c r="AC176" i="2"/>
  <c r="Y172" i="2"/>
  <c r="Z172" i="2" s="1"/>
  <c r="AC168" i="2"/>
  <c r="Y164" i="2"/>
  <c r="Z164" i="2" s="1"/>
  <c r="AC157" i="2"/>
  <c r="Y156" i="2"/>
  <c r="AC150" i="2"/>
  <c r="Y149" i="2"/>
  <c r="Y130" i="2"/>
  <c r="Y171" i="2"/>
  <c r="Z171" i="2" s="1"/>
  <c r="AC167" i="2"/>
  <c r="Y163" i="2"/>
  <c r="AC161" i="2"/>
  <c r="Y159" i="2"/>
  <c r="Z159" i="2" s="1"/>
  <c r="Y158" i="2"/>
  <c r="Y157" i="2"/>
  <c r="AC154" i="2"/>
  <c r="AC153" i="2"/>
  <c r="Y122" i="2"/>
  <c r="Y93" i="2"/>
  <c r="Y71" i="2"/>
  <c r="Y226" i="2"/>
  <c r="Z226" i="2" s="1"/>
  <c r="AC225" i="2"/>
  <c r="AC222" i="2"/>
  <c r="Y218" i="2"/>
  <c r="Z218" i="2" s="1"/>
  <c r="AC217" i="2"/>
  <c r="AC214" i="2"/>
  <c r="Y210" i="2"/>
  <c r="Z210" i="2" s="1"/>
  <c r="AC206" i="2"/>
  <c r="Y202" i="2"/>
  <c r="Z202" i="2" s="1"/>
  <c r="AC198" i="2"/>
  <c r="Y194" i="2"/>
  <c r="Z194" i="2" s="1"/>
  <c r="AC193" i="2"/>
  <c r="AC190" i="2"/>
  <c r="Y186" i="2"/>
  <c r="AC182" i="2"/>
  <c r="Y178" i="2"/>
  <c r="Z178" i="2" s="1"/>
  <c r="AC174" i="2"/>
  <c r="Y170" i="2"/>
  <c r="AC166" i="2"/>
  <c r="Y162" i="2"/>
  <c r="Z162" i="2" s="1"/>
  <c r="Y161" i="2"/>
  <c r="Z161" i="2" s="1"/>
  <c r="Y150" i="2"/>
  <c r="AC145" i="2"/>
  <c r="Y114" i="2"/>
  <c r="Z114" i="2" s="1"/>
  <c r="Y28" i="2"/>
  <c r="AC165" i="2"/>
  <c r="AC155" i="2"/>
  <c r="Y143" i="2"/>
  <c r="Z143" i="2" s="1"/>
  <c r="AC134" i="2"/>
  <c r="Y106" i="2"/>
  <c r="Z106" i="2" s="1"/>
  <c r="AC175" i="2"/>
  <c r="AC172" i="2"/>
  <c r="Y168" i="2"/>
  <c r="Z168" i="2" s="1"/>
  <c r="AC164" i="2"/>
  <c r="Y154" i="2"/>
  <c r="Z154" i="2" s="1"/>
  <c r="Y151" i="2"/>
  <c r="Z151" i="2" s="1"/>
  <c r="AC126" i="2"/>
  <c r="Y98" i="2"/>
  <c r="Z98" i="2" s="1"/>
  <c r="Y153" i="2"/>
  <c r="Z153" i="2" s="1"/>
  <c r="AC152" i="2"/>
  <c r="AC149" i="2"/>
  <c r="Y145" i="2"/>
  <c r="Z145" i="2" s="1"/>
  <c r="AC141" i="2"/>
  <c r="Y137" i="2"/>
  <c r="Z137" i="2" s="1"/>
  <c r="AC133" i="2"/>
  <c r="Y129" i="2"/>
  <c r="Z129" i="2" s="1"/>
  <c r="AC125" i="2"/>
  <c r="Y121" i="2"/>
  <c r="Z121" i="2" s="1"/>
  <c r="AC117" i="2"/>
  <c r="Y113" i="2"/>
  <c r="Z113" i="2" s="1"/>
  <c r="AC109" i="2"/>
  <c r="Y105" i="2"/>
  <c r="Z105" i="2" s="1"/>
  <c r="AC101" i="2"/>
  <c r="Y97" i="2"/>
  <c r="Z97" i="2" s="1"/>
  <c r="Y84" i="2"/>
  <c r="Y81" i="2"/>
  <c r="Y68" i="2"/>
  <c r="AC48" i="2"/>
  <c r="Y20" i="2"/>
  <c r="Y160" i="2"/>
  <c r="Z160" i="2" s="1"/>
  <c r="AC156" i="2"/>
  <c r="Y152" i="2"/>
  <c r="Z152" i="2" s="1"/>
  <c r="AC148" i="2"/>
  <c r="Y144" i="2"/>
  <c r="Z144" i="2" s="1"/>
  <c r="AC140" i="2"/>
  <c r="Y136" i="2"/>
  <c r="Z136" i="2" s="1"/>
  <c r="Y128" i="2"/>
  <c r="Z128" i="2" s="1"/>
  <c r="AC124" i="2"/>
  <c r="Y120" i="2"/>
  <c r="Z120" i="2" s="1"/>
  <c r="Y112" i="2"/>
  <c r="Z112" i="2" s="1"/>
  <c r="Y104" i="2"/>
  <c r="Z104" i="2" s="1"/>
  <c r="Y96" i="2"/>
  <c r="Z96" i="2" s="1"/>
  <c r="Y95" i="2"/>
  <c r="Y88" i="2"/>
  <c r="AC72" i="2"/>
  <c r="Y12" i="2"/>
  <c r="AC139" i="2"/>
  <c r="Y135" i="2"/>
  <c r="AC131" i="2"/>
  <c r="Y127" i="2"/>
  <c r="AC123" i="2"/>
  <c r="Y119" i="2"/>
  <c r="AC118" i="2"/>
  <c r="AC115" i="2"/>
  <c r="Y111" i="2"/>
  <c r="AC110" i="2"/>
  <c r="AC107" i="2"/>
  <c r="Y103" i="2"/>
  <c r="AC102" i="2"/>
  <c r="AC99" i="2"/>
  <c r="AC91" i="2"/>
  <c r="Y89" i="2"/>
  <c r="Z89" i="2" s="1"/>
  <c r="Y85" i="2"/>
  <c r="AC75" i="2"/>
  <c r="Y72" i="2"/>
  <c r="AC67" i="2"/>
  <c r="Y60" i="2"/>
  <c r="Y142" i="2"/>
  <c r="Z142" i="2" s="1"/>
  <c r="AC138" i="2"/>
  <c r="Y134" i="2"/>
  <c r="AC130" i="2"/>
  <c r="Y126" i="2"/>
  <c r="Z126" i="2" s="1"/>
  <c r="AC122" i="2"/>
  <c r="Y118" i="2"/>
  <c r="AC114" i="2"/>
  <c r="Y110" i="2"/>
  <c r="Z110" i="2" s="1"/>
  <c r="AC106" i="2"/>
  <c r="Y102" i="2"/>
  <c r="AC98" i="2"/>
  <c r="AC92" i="2"/>
  <c r="AC73" i="2"/>
  <c r="Y63" i="2"/>
  <c r="AC59" i="2"/>
  <c r="AC24" i="2"/>
  <c r="Y141" i="2"/>
  <c r="AC137" i="2"/>
  <c r="Y133" i="2"/>
  <c r="AC132" i="2"/>
  <c r="AC129" i="2"/>
  <c r="Y125" i="2"/>
  <c r="AC121" i="2"/>
  <c r="Y117" i="2"/>
  <c r="AC116" i="2"/>
  <c r="AC113" i="2"/>
  <c r="Y109" i="2"/>
  <c r="AC108" i="2"/>
  <c r="AC105" i="2"/>
  <c r="Y101" i="2"/>
  <c r="AC100" i="2"/>
  <c r="AC97" i="2"/>
  <c r="AC80" i="2"/>
  <c r="Y79" i="2"/>
  <c r="AC76" i="2"/>
  <c r="Y52" i="2"/>
  <c r="AC16" i="2"/>
  <c r="Y148" i="2"/>
  <c r="Z148" i="2" s="1"/>
  <c r="AC144" i="2"/>
  <c r="Y140" i="2"/>
  <c r="Z140" i="2" s="1"/>
  <c r="AC136" i="2"/>
  <c r="Y132" i="2"/>
  <c r="Z132" i="2" s="1"/>
  <c r="AC128" i="2"/>
  <c r="Y124" i="2"/>
  <c r="Z124" i="2" s="1"/>
  <c r="AC120" i="2"/>
  <c r="Y116" i="2"/>
  <c r="Z116" i="2" s="1"/>
  <c r="AC112" i="2"/>
  <c r="Y108" i="2"/>
  <c r="Z108" i="2" s="1"/>
  <c r="AC104" i="2"/>
  <c r="Y100" i="2"/>
  <c r="Z100" i="2" s="1"/>
  <c r="AC96" i="2"/>
  <c r="Y91" i="2"/>
  <c r="AC84" i="2"/>
  <c r="AC83" i="2"/>
  <c r="Y76" i="2"/>
  <c r="Y73" i="2"/>
  <c r="Z73" i="2" s="1"/>
  <c r="Y55" i="2"/>
  <c r="Y44" i="2"/>
  <c r="AC8" i="2"/>
  <c r="Y155" i="2"/>
  <c r="Z155" i="2" s="1"/>
  <c r="AC151" i="2"/>
  <c r="Y147" i="2"/>
  <c r="Z147" i="2" s="1"/>
  <c r="AC146" i="2"/>
  <c r="AC143" i="2"/>
  <c r="Y139" i="2"/>
  <c r="Z139" i="2" s="1"/>
  <c r="AC135" i="2"/>
  <c r="Y131" i="2"/>
  <c r="Z131" i="2" s="1"/>
  <c r="AC127" i="2"/>
  <c r="Y123" i="2"/>
  <c r="Z123" i="2" s="1"/>
  <c r="AC119" i="2"/>
  <c r="Y115" i="2"/>
  <c r="Z115" i="2" s="1"/>
  <c r="AC111" i="2"/>
  <c r="Y107" i="2"/>
  <c r="Z107" i="2" s="1"/>
  <c r="AC103" i="2"/>
  <c r="Y99" i="2"/>
  <c r="Z99" i="2" s="1"/>
  <c r="AC95" i="2"/>
  <c r="Y92" i="2"/>
  <c r="AC88" i="2"/>
  <c r="AC81" i="2"/>
  <c r="Y80" i="2"/>
  <c r="Y36" i="2"/>
  <c r="Z36" i="2" s="1"/>
  <c r="AC87" i="2"/>
  <c r="Y83" i="2"/>
  <c r="Z83" i="2" s="1"/>
  <c r="AC79" i="2"/>
  <c r="Y75" i="2"/>
  <c r="Z75" i="2" s="1"/>
  <c r="AC71" i="2"/>
  <c r="Y67" i="2"/>
  <c r="Z67" i="2" s="1"/>
  <c r="AC63" i="2"/>
  <c r="Y59" i="2"/>
  <c r="Z59" i="2" s="1"/>
  <c r="AC55" i="2"/>
  <c r="Y51" i="2"/>
  <c r="Z51" i="2" s="1"/>
  <c r="AC47" i="2"/>
  <c r="Y43" i="2"/>
  <c r="Z43" i="2" s="1"/>
  <c r="AC39" i="2"/>
  <c r="Y35" i="2"/>
  <c r="Z35" i="2" s="1"/>
  <c r="Y27" i="2"/>
  <c r="Z27" i="2" s="1"/>
  <c r="AC23" i="2"/>
  <c r="Y19" i="2"/>
  <c r="Z19" i="2" s="1"/>
  <c r="AC15" i="2"/>
  <c r="Y11" i="2"/>
  <c r="AC7" i="2"/>
  <c r="AC94" i="2"/>
  <c r="Y90" i="2"/>
  <c r="AC89" i="2"/>
  <c r="AC86" i="2"/>
  <c r="Y82" i="2"/>
  <c r="AC78" i="2"/>
  <c r="Y74" i="2"/>
  <c r="Z74" i="2" s="1"/>
  <c r="AC70" i="2"/>
  <c r="Y66" i="2"/>
  <c r="AC62" i="2"/>
  <c r="Y58" i="2"/>
  <c r="AC54" i="2"/>
  <c r="Y50" i="2"/>
  <c r="AC46" i="2"/>
  <c r="Y42" i="2"/>
  <c r="Y34" i="2"/>
  <c r="Y26" i="2"/>
  <c r="Y18" i="2"/>
  <c r="AC14" i="2"/>
  <c r="Y10" i="2"/>
  <c r="Y65" i="2"/>
  <c r="Z65" i="2" s="1"/>
  <c r="AC64" i="2"/>
  <c r="Y57" i="2"/>
  <c r="Z57" i="2" s="1"/>
  <c r="AC56" i="2"/>
  <c r="AC53" i="2"/>
  <c r="Y49" i="2"/>
  <c r="Z49" i="2" s="1"/>
  <c r="Y41" i="2"/>
  <c r="AC40" i="2"/>
  <c r="Y33" i="2"/>
  <c r="Z33" i="2" s="1"/>
  <c r="AC32" i="2"/>
  <c r="AC29" i="2"/>
  <c r="Y25" i="2"/>
  <c r="AC21" i="2"/>
  <c r="Y17" i="2"/>
  <c r="Z17" i="2" s="1"/>
  <c r="AC13" i="2"/>
  <c r="Y9" i="2"/>
  <c r="Y64" i="2"/>
  <c r="AC60" i="2"/>
  <c r="Y56" i="2"/>
  <c r="AC52" i="2"/>
  <c r="Y48" i="2"/>
  <c r="AC44" i="2"/>
  <c r="Y40" i="2"/>
  <c r="AC36" i="2"/>
  <c r="Y32" i="2"/>
  <c r="Z32" i="2" s="1"/>
  <c r="AC31" i="2"/>
  <c r="Y24" i="2"/>
  <c r="AC20" i="2"/>
  <c r="Y16" i="2"/>
  <c r="Z16" i="2" s="1"/>
  <c r="Y8" i="2"/>
  <c r="AC51" i="2"/>
  <c r="Y47" i="2"/>
  <c r="Z47" i="2" s="1"/>
  <c r="AC43" i="2"/>
  <c r="Y39" i="2"/>
  <c r="Z39" i="2" s="1"/>
  <c r="AC38" i="2"/>
  <c r="AC35" i="2"/>
  <c r="Y31" i="2"/>
  <c r="Z31" i="2" s="1"/>
  <c r="AC30" i="2"/>
  <c r="AC27" i="2"/>
  <c r="Y23" i="2"/>
  <c r="Z23" i="2" s="1"/>
  <c r="AC22" i="2"/>
  <c r="AC19" i="2"/>
  <c r="Y15" i="2"/>
  <c r="Z15" i="2" s="1"/>
  <c r="AC11" i="2"/>
  <c r="Y7" i="2"/>
  <c r="Z7" i="2" s="1"/>
  <c r="Y94" i="2"/>
  <c r="Z94" i="2" s="1"/>
  <c r="AC93" i="2"/>
  <c r="AC90" i="2"/>
  <c r="Y86" i="2"/>
  <c r="Z86" i="2" s="1"/>
  <c r="AC85" i="2"/>
  <c r="AC82" i="2"/>
  <c r="Y78" i="2"/>
  <c r="Z78" i="2" s="1"/>
  <c r="AC77" i="2"/>
  <c r="AC74" i="2"/>
  <c r="Y70" i="2"/>
  <c r="Z70" i="2" s="1"/>
  <c r="AC69" i="2"/>
  <c r="AC66" i="2"/>
  <c r="Y62" i="2"/>
  <c r="Z62" i="2" s="1"/>
  <c r="AC61" i="2"/>
  <c r="AC58" i="2"/>
  <c r="Y54" i="2"/>
  <c r="Z54" i="2" s="1"/>
  <c r="AC50" i="2"/>
  <c r="Y46" i="2"/>
  <c r="Z46" i="2" s="1"/>
  <c r="AC45" i="2"/>
  <c r="AC42" i="2"/>
  <c r="Y38" i="2"/>
  <c r="Z38" i="2" s="1"/>
  <c r="AC37" i="2"/>
  <c r="AC34" i="2"/>
  <c r="Y30" i="2"/>
  <c r="Z30" i="2" s="1"/>
  <c r="AC26" i="2"/>
  <c r="Y22" i="2"/>
  <c r="Z22" i="2" s="1"/>
  <c r="AC18" i="2"/>
  <c r="Y14" i="2"/>
  <c r="Z14" i="2" s="1"/>
  <c r="AC10" i="2"/>
  <c r="Y69" i="2"/>
  <c r="Z69" i="2" s="1"/>
  <c r="AC68" i="2"/>
  <c r="AC65" i="2"/>
  <c r="Y61" i="2"/>
  <c r="Z61" i="2" s="1"/>
  <c r="AC57" i="2"/>
  <c r="Y53" i="2"/>
  <c r="Z53" i="2" s="1"/>
  <c r="AC49" i="2"/>
  <c r="Y45" i="2"/>
  <c r="Z45" i="2" s="1"/>
  <c r="AC41" i="2"/>
  <c r="Y37" i="2"/>
  <c r="Z37" i="2" s="1"/>
  <c r="AC33" i="2"/>
  <c r="Y29" i="2"/>
  <c r="Z29" i="2" s="1"/>
  <c r="AC28" i="2"/>
  <c r="AC25" i="2"/>
  <c r="Y21" i="2"/>
  <c r="Z21" i="2" s="1"/>
  <c r="AC17" i="2"/>
  <c r="Y13" i="2"/>
  <c r="Z13" i="2" s="1"/>
  <c r="AC12" i="2"/>
  <c r="AC9" i="2"/>
  <c r="Y6" i="2"/>
  <c r="AC6" i="2"/>
  <c r="O508" i="2"/>
  <c r="O507" i="2"/>
  <c r="O506" i="2"/>
  <c r="P506" i="2" s="1"/>
  <c r="O505" i="2"/>
  <c r="P505" i="2" s="1"/>
  <c r="O504" i="2"/>
  <c r="O503" i="2"/>
  <c r="P503" i="2" s="1"/>
  <c r="O502" i="2"/>
  <c r="O501" i="2"/>
  <c r="P501" i="2" s="1"/>
  <c r="O500" i="2"/>
  <c r="O499" i="2"/>
  <c r="O498" i="2"/>
  <c r="P498" i="2" s="1"/>
  <c r="O497" i="2"/>
  <c r="P497" i="2" s="1"/>
  <c r="O496" i="2"/>
  <c r="P496" i="2" s="1"/>
  <c r="E508" i="2"/>
  <c r="I504" i="2"/>
  <c r="E500" i="2"/>
  <c r="E501" i="2"/>
  <c r="F501" i="2" s="1"/>
  <c r="E507" i="2"/>
  <c r="F507" i="2" s="1"/>
  <c r="I503" i="2"/>
  <c r="E499" i="2"/>
  <c r="I502" i="2"/>
  <c r="E498" i="2"/>
  <c r="F498" i="2" s="1"/>
  <c r="E497" i="2"/>
  <c r="E504" i="2"/>
  <c r="E496" i="2"/>
  <c r="F496" i="2" s="1"/>
  <c r="I505" i="2"/>
  <c r="I508" i="2"/>
  <c r="I507" i="2"/>
  <c r="E503" i="2"/>
  <c r="F503" i="2" s="1"/>
  <c r="I499" i="2"/>
  <c r="E506" i="2"/>
  <c r="F506" i="2" s="1"/>
  <c r="E505" i="2"/>
  <c r="I506" i="2"/>
  <c r="E502" i="2"/>
  <c r="F502" i="2" s="1"/>
  <c r="I498" i="2"/>
  <c r="D507" i="4" l="1"/>
  <c r="F507" i="4"/>
  <c r="Z6" i="2"/>
  <c r="Y509" i="2"/>
  <c r="P508" i="4"/>
  <c r="R508" i="4"/>
  <c r="J507" i="4"/>
  <c r="L507" i="4"/>
  <c r="AC509" i="2"/>
  <c r="Z8" i="2"/>
  <c r="Z25" i="2"/>
  <c r="Z41" i="2"/>
  <c r="Z44" i="2"/>
  <c r="Z102" i="2"/>
  <c r="Z48" i="2"/>
  <c r="Z64" i="2"/>
  <c r="Z9" i="2"/>
  <c r="Z60" i="2"/>
  <c r="Z56" i="2"/>
  <c r="Z11" i="2"/>
  <c r="Z134" i="2"/>
  <c r="Z80" i="2"/>
  <c r="Z40" i="2"/>
  <c r="Z118" i="2"/>
  <c r="Z24" i="2"/>
  <c r="Z101" i="2"/>
  <c r="Z117" i="2"/>
  <c r="Z133" i="2"/>
  <c r="Z63" i="2"/>
  <c r="Z72" i="2"/>
  <c r="Z95" i="2"/>
  <c r="Z68" i="2"/>
  <c r="Z150" i="2"/>
  <c r="Z122" i="2"/>
  <c r="Z158" i="2"/>
  <c r="Z130" i="2"/>
  <c r="Z138" i="2"/>
  <c r="Z233" i="2"/>
  <c r="Z223" i="2"/>
  <c r="Z167" i="2"/>
  <c r="Z216" i="2"/>
  <c r="Z268" i="2"/>
  <c r="Z252" i="2"/>
  <c r="Z300" i="2"/>
  <c r="Z238" i="2"/>
  <c r="Z298" i="2"/>
  <c r="Z310" i="2"/>
  <c r="Z334" i="2"/>
  <c r="Z420" i="2"/>
  <c r="Z454" i="2"/>
  <c r="Z411" i="2"/>
  <c r="Z343" i="2"/>
  <c r="Z429" i="2"/>
  <c r="Z423" i="2"/>
  <c r="Z467" i="2"/>
  <c r="Z491" i="2"/>
  <c r="Z483" i="2"/>
  <c r="Z448" i="2"/>
  <c r="Z407" i="2"/>
  <c r="Z346" i="2"/>
  <c r="Z362" i="2"/>
  <c r="Z378" i="2"/>
  <c r="Z394" i="2"/>
  <c r="Z391" i="2"/>
  <c r="Z428" i="2"/>
  <c r="Z470" i="2"/>
  <c r="Z484" i="2"/>
  <c r="Z417" i="2"/>
  <c r="Z18" i="2"/>
  <c r="Z34" i="2"/>
  <c r="Z50" i="2"/>
  <c r="Z66" i="2"/>
  <c r="Z82" i="2"/>
  <c r="Z81" i="2"/>
  <c r="Z146" i="2"/>
  <c r="Z189" i="2"/>
  <c r="Z198" i="2"/>
  <c r="Z235" i="2"/>
  <c r="Z251" i="2"/>
  <c r="Z267" i="2"/>
  <c r="Z191" i="2"/>
  <c r="Z225" i="2"/>
  <c r="Z184" i="2"/>
  <c r="Z229" i="2"/>
  <c r="Z245" i="2"/>
  <c r="Z209" i="2"/>
  <c r="Z203" i="2"/>
  <c r="Z275" i="2"/>
  <c r="Z295" i="2"/>
  <c r="Z311" i="2"/>
  <c r="Z288" i="2"/>
  <c r="Z308" i="2"/>
  <c r="Z330" i="2"/>
  <c r="Z208" i="2"/>
  <c r="Z347" i="2"/>
  <c r="Z363" i="2"/>
  <c r="Z379" i="2"/>
  <c r="Z395" i="2"/>
  <c r="Z262" i="2"/>
  <c r="Z348" i="2"/>
  <c r="Z364" i="2"/>
  <c r="Z380" i="2"/>
  <c r="Z341" i="2"/>
  <c r="Z357" i="2"/>
  <c r="Z373" i="2"/>
  <c r="Z389" i="2"/>
  <c r="Z421" i="2"/>
  <c r="Z440" i="2"/>
  <c r="Z476" i="2"/>
  <c r="Z383" i="2"/>
  <c r="Z419" i="2"/>
  <c r="Z425" i="2"/>
  <c r="Z393" i="2"/>
  <c r="Z397" i="2"/>
  <c r="Z449" i="2"/>
  <c r="Z477" i="2"/>
  <c r="Z485" i="2"/>
  <c r="Z493" i="2"/>
  <c r="Z475" i="2"/>
  <c r="Z436" i="2"/>
  <c r="Z55" i="2"/>
  <c r="Z52" i="2"/>
  <c r="Z103" i="2"/>
  <c r="Z119" i="2"/>
  <c r="Z135" i="2"/>
  <c r="Z20" i="2"/>
  <c r="Z84" i="2"/>
  <c r="Z28" i="2"/>
  <c r="Z149" i="2"/>
  <c r="Z173" i="2"/>
  <c r="Z234" i="2"/>
  <c r="Z250" i="2"/>
  <c r="Z211" i="2"/>
  <c r="Z246" i="2"/>
  <c r="Z276" i="2"/>
  <c r="Z239" i="2"/>
  <c r="Z336" i="2"/>
  <c r="Z313" i="2"/>
  <c r="Z333" i="2"/>
  <c r="Z285" i="2"/>
  <c r="Z456" i="2"/>
  <c r="Z486" i="2"/>
  <c r="Z503" i="2"/>
  <c r="Z91" i="2"/>
  <c r="Z109" i="2"/>
  <c r="Z125" i="2"/>
  <c r="Z141" i="2"/>
  <c r="Z85" i="2"/>
  <c r="Z169" i="2"/>
  <c r="Z219" i="2"/>
  <c r="Z212" i="2"/>
  <c r="Z254" i="2"/>
  <c r="Z205" i="2"/>
  <c r="Z255" i="2"/>
  <c r="Z277" i="2"/>
  <c r="Z270" i="2"/>
  <c r="Z271" i="2"/>
  <c r="Z337" i="2"/>
  <c r="Z284" i="2"/>
  <c r="Z322" i="2"/>
  <c r="Z294" i="2"/>
  <c r="Z321" i="2"/>
  <c r="Z359" i="2"/>
  <c r="Z367" i="2"/>
  <c r="Z446" i="2"/>
  <c r="Z401" i="2"/>
  <c r="Z304" i="2"/>
  <c r="Z416" i="2"/>
  <c r="Z306" i="2"/>
  <c r="Z451" i="2"/>
  <c r="Z385" i="2"/>
  <c r="Z480" i="2"/>
  <c r="Z71" i="2"/>
  <c r="Z163" i="2"/>
  <c r="Z197" i="2"/>
  <c r="Z324" i="2"/>
  <c r="Z283" i="2"/>
  <c r="Z354" i="2"/>
  <c r="Z370" i="2"/>
  <c r="Z386" i="2"/>
  <c r="Z338" i="2"/>
  <c r="Z404" i="2"/>
  <c r="Z316" i="2"/>
  <c r="Z488" i="2"/>
  <c r="Z462" i="2"/>
  <c r="Z10" i="2"/>
  <c r="Z26" i="2"/>
  <c r="Z42" i="2"/>
  <c r="Z58" i="2"/>
  <c r="Z90" i="2"/>
  <c r="Z92" i="2"/>
  <c r="Z76" i="2"/>
  <c r="Z12" i="2"/>
  <c r="Z88" i="2"/>
  <c r="Z93" i="2"/>
  <c r="Z156" i="2"/>
  <c r="Z188" i="2"/>
  <c r="Z87" i="2"/>
  <c r="Z179" i="2"/>
  <c r="Z227" i="2"/>
  <c r="Z243" i="2"/>
  <c r="Z259" i="2"/>
  <c r="Z221" i="2"/>
  <c r="Z214" i="2"/>
  <c r="Z237" i="2"/>
  <c r="Z253" i="2"/>
  <c r="Z261" i="2"/>
  <c r="Z195" i="2"/>
  <c r="Z206" i="2"/>
  <c r="Z207" i="2"/>
  <c r="Z279" i="2"/>
  <c r="Z287" i="2"/>
  <c r="Z303" i="2"/>
  <c r="Z319" i="2"/>
  <c r="Z302" i="2"/>
  <c r="Z325" i="2"/>
  <c r="Z286" i="2"/>
  <c r="Z318" i="2"/>
  <c r="Z339" i="2"/>
  <c r="Z355" i="2"/>
  <c r="Z296" i="2"/>
  <c r="Z340" i="2"/>
  <c r="Z356" i="2"/>
  <c r="Z372" i="2"/>
  <c r="Z388" i="2"/>
  <c r="Z349" i="2"/>
  <c r="Z365" i="2"/>
  <c r="Z381" i="2"/>
  <c r="Z320" i="2"/>
  <c r="Z405" i="2"/>
  <c r="Z412" i="2"/>
  <c r="Z326" i="2"/>
  <c r="Z489" i="2"/>
  <c r="Z501" i="2"/>
  <c r="Z457" i="2"/>
  <c r="Z472" i="2"/>
  <c r="Z79" i="2"/>
  <c r="Z111" i="2"/>
  <c r="Z127" i="2"/>
  <c r="Z170" i="2"/>
  <c r="Z186" i="2"/>
  <c r="Z157" i="2"/>
  <c r="Z77" i="2"/>
  <c r="Z240" i="2"/>
  <c r="Z192" i="2"/>
  <c r="Z258" i="2"/>
  <c r="Z222" i="2"/>
  <c r="Z215" i="2"/>
  <c r="Z247" i="2"/>
  <c r="Z204" i="2"/>
  <c r="Z263" i="2"/>
  <c r="Z280" i="2"/>
  <c r="Z375" i="2"/>
  <c r="Z439" i="2"/>
  <c r="Z413" i="2"/>
  <c r="Z478" i="2"/>
  <c r="Z482" i="2"/>
  <c r="Z466" i="2"/>
  <c r="Z495" i="2"/>
  <c r="Z351" i="2"/>
  <c r="P504" i="2"/>
  <c r="P499" i="2"/>
  <c r="P507" i="2"/>
  <c r="P508" i="2"/>
  <c r="P500" i="2"/>
  <c r="P502" i="2"/>
  <c r="F504" i="2"/>
  <c r="F508" i="2"/>
  <c r="F497" i="2"/>
  <c r="F499" i="2"/>
  <c r="F500" i="2"/>
  <c r="F505" i="2"/>
  <c r="Z509" i="2" l="1"/>
  <c r="X509" i="2"/>
  <c r="F511" i="4"/>
  <c r="G511" i="4"/>
  <c r="G509" i="4"/>
  <c r="F509" i="4"/>
  <c r="I7" i="2"/>
  <c r="I15" i="2"/>
  <c r="I30" i="2"/>
  <c r="I38" i="2"/>
  <c r="I46" i="2"/>
  <c r="I54" i="2"/>
  <c r="I62" i="2"/>
  <c r="I70" i="2"/>
  <c r="I78" i="2"/>
  <c r="I86" i="2"/>
  <c r="I94" i="2"/>
  <c r="I102" i="2"/>
  <c r="I110" i="2"/>
  <c r="I118" i="2"/>
  <c r="I126" i="2"/>
  <c r="I134" i="2"/>
  <c r="I142" i="2"/>
  <c r="I150" i="2"/>
  <c r="I158" i="2"/>
  <c r="I166" i="2"/>
  <c r="I174" i="2"/>
  <c r="I182" i="2"/>
  <c r="I190" i="2"/>
  <c r="I197" i="2"/>
  <c r="I204" i="2"/>
  <c r="I212" i="2"/>
  <c r="I220" i="2"/>
  <c r="I227" i="2"/>
  <c r="I235" i="2"/>
  <c r="I242" i="2"/>
  <c r="I250" i="2"/>
  <c r="I258" i="2"/>
  <c r="I266" i="2"/>
  <c r="I274" i="2"/>
  <c r="I282" i="2"/>
  <c r="I290" i="2"/>
  <c r="I297" i="2"/>
  <c r="I304" i="2"/>
  <c r="I312" i="2"/>
  <c r="I319" i="2"/>
  <c r="I327" i="2"/>
  <c r="I335" i="2"/>
  <c r="I343" i="2"/>
  <c r="I351" i="2"/>
  <c r="I359" i="2"/>
  <c r="I366" i="2"/>
  <c r="I374" i="2"/>
  <c r="I381" i="2"/>
  <c r="I389" i="2"/>
  <c r="I396" i="2"/>
  <c r="I404" i="2"/>
  <c r="I411" i="2"/>
  <c r="I419" i="2"/>
  <c r="I427" i="2"/>
  <c r="I435" i="2"/>
  <c r="I443" i="2"/>
  <c r="I451" i="2"/>
  <c r="I459" i="2"/>
  <c r="I467" i="2"/>
  <c r="I475" i="2"/>
  <c r="I483" i="2"/>
  <c r="I491" i="2"/>
  <c r="I492" i="2"/>
  <c r="I495" i="2"/>
  <c r="I13" i="2"/>
  <c r="I60" i="2"/>
  <c r="I108" i="2"/>
  <c r="I140" i="2"/>
  <c r="I180" i="2"/>
  <c r="I210" i="2"/>
  <c r="I248" i="2"/>
  <c r="I288" i="2"/>
  <c r="I333" i="2"/>
  <c r="I364" i="2"/>
  <c r="I410" i="2"/>
  <c r="I449" i="2"/>
  <c r="I8" i="2"/>
  <c r="I16" i="2"/>
  <c r="I23" i="2"/>
  <c r="I31" i="2"/>
  <c r="I39" i="2"/>
  <c r="I47" i="2"/>
  <c r="I55" i="2"/>
  <c r="I63" i="2"/>
  <c r="I71" i="2"/>
  <c r="I79" i="2"/>
  <c r="I87" i="2"/>
  <c r="I95" i="2"/>
  <c r="I103" i="2"/>
  <c r="I111" i="2"/>
  <c r="I119" i="2"/>
  <c r="I127" i="2"/>
  <c r="I135" i="2"/>
  <c r="I143" i="2"/>
  <c r="I151" i="2"/>
  <c r="I159" i="2"/>
  <c r="I167" i="2"/>
  <c r="I175" i="2"/>
  <c r="I183" i="2"/>
  <c r="I191" i="2"/>
  <c r="I198" i="2"/>
  <c r="I205" i="2"/>
  <c r="I213" i="2"/>
  <c r="I221" i="2"/>
  <c r="I228" i="2"/>
  <c r="I243" i="2"/>
  <c r="I251" i="2"/>
  <c r="I259" i="2"/>
  <c r="I267" i="2"/>
  <c r="I275" i="2"/>
  <c r="I283" i="2"/>
  <c r="I291" i="2"/>
  <c r="I298" i="2"/>
  <c r="I305" i="2"/>
  <c r="I313" i="2"/>
  <c r="I320" i="2"/>
  <c r="I328" i="2"/>
  <c r="I336" i="2"/>
  <c r="I344" i="2"/>
  <c r="I352" i="2"/>
  <c r="I360" i="2"/>
  <c r="I367" i="2"/>
  <c r="I375" i="2"/>
  <c r="I382" i="2"/>
  <c r="I397" i="2"/>
  <c r="I405" i="2"/>
  <c r="I412" i="2"/>
  <c r="I420" i="2"/>
  <c r="I428" i="2"/>
  <c r="I436" i="2"/>
  <c r="I444" i="2"/>
  <c r="I452" i="2"/>
  <c r="I460" i="2"/>
  <c r="I468" i="2"/>
  <c r="I476" i="2"/>
  <c r="I484" i="2"/>
  <c r="I21" i="2"/>
  <c r="I92" i="2"/>
  <c r="I132" i="2"/>
  <c r="I164" i="2"/>
  <c r="I233" i="2"/>
  <c r="I280" i="2"/>
  <c r="I325" i="2"/>
  <c r="I372" i="2"/>
  <c r="I425" i="2"/>
  <c r="I473" i="2"/>
  <c r="I37" i="2"/>
  <c r="I69" i="2"/>
  <c r="I93" i="2"/>
  <c r="I133" i="2"/>
  <c r="I165" i="2"/>
  <c r="I196" i="2"/>
  <c r="I219" i="2"/>
  <c r="I241" i="2"/>
  <c r="I265" i="2"/>
  <c r="I9" i="2"/>
  <c r="I17" i="2"/>
  <c r="I24" i="2"/>
  <c r="I32" i="2"/>
  <c r="I40" i="2"/>
  <c r="I48" i="2"/>
  <c r="I56" i="2"/>
  <c r="I64" i="2"/>
  <c r="I72" i="2"/>
  <c r="I80" i="2"/>
  <c r="I88" i="2"/>
  <c r="I96" i="2"/>
  <c r="I104" i="2"/>
  <c r="I112" i="2"/>
  <c r="I120" i="2"/>
  <c r="I128" i="2"/>
  <c r="I136" i="2"/>
  <c r="I144" i="2"/>
  <c r="I152" i="2"/>
  <c r="I160" i="2"/>
  <c r="I168" i="2"/>
  <c r="I176" i="2"/>
  <c r="I184" i="2"/>
  <c r="I192" i="2"/>
  <c r="I199" i="2"/>
  <c r="I206" i="2"/>
  <c r="I214" i="2"/>
  <c r="I229" i="2"/>
  <c r="I236" i="2"/>
  <c r="I244" i="2"/>
  <c r="I252" i="2"/>
  <c r="I260" i="2"/>
  <c r="I268" i="2"/>
  <c r="I276" i="2"/>
  <c r="I284" i="2"/>
  <c r="I292" i="2"/>
  <c r="I306" i="2"/>
  <c r="I314" i="2"/>
  <c r="I321" i="2"/>
  <c r="I329" i="2"/>
  <c r="I337" i="2"/>
  <c r="I345" i="2"/>
  <c r="I353" i="2"/>
  <c r="I368" i="2"/>
  <c r="I376" i="2"/>
  <c r="I383" i="2"/>
  <c r="I390" i="2"/>
  <c r="I398" i="2"/>
  <c r="I406" i="2"/>
  <c r="I413" i="2"/>
  <c r="I421" i="2"/>
  <c r="I429" i="2"/>
  <c r="I437" i="2"/>
  <c r="I445" i="2"/>
  <c r="I453" i="2"/>
  <c r="I461" i="2"/>
  <c r="I469" i="2"/>
  <c r="I477" i="2"/>
  <c r="I485" i="2"/>
  <c r="I493" i="2"/>
  <c r="I494" i="2"/>
  <c r="I487" i="2"/>
  <c r="I44" i="2"/>
  <c r="I52" i="2"/>
  <c r="I68" i="2"/>
  <c r="I100" i="2"/>
  <c r="I116" i="2"/>
  <c r="I156" i="2"/>
  <c r="I188" i="2"/>
  <c r="I218" i="2"/>
  <c r="I256" i="2"/>
  <c r="I295" i="2"/>
  <c r="I310" i="2"/>
  <c r="I357" i="2"/>
  <c r="I387" i="2"/>
  <c r="I417" i="2"/>
  <c r="I457" i="2"/>
  <c r="I481" i="2"/>
  <c r="I22" i="2"/>
  <c r="I101" i="2"/>
  <c r="I157" i="2"/>
  <c r="I203" i="2"/>
  <c r="I10" i="2"/>
  <c r="I18" i="2"/>
  <c r="I25" i="2"/>
  <c r="I33" i="2"/>
  <c r="I41" i="2"/>
  <c r="I49" i="2"/>
  <c r="I57" i="2"/>
  <c r="I65" i="2"/>
  <c r="I73" i="2"/>
  <c r="I81" i="2"/>
  <c r="I89" i="2"/>
  <c r="I97" i="2"/>
  <c r="I105" i="2"/>
  <c r="I113" i="2"/>
  <c r="I121" i="2"/>
  <c r="I129" i="2"/>
  <c r="I137" i="2"/>
  <c r="I145" i="2"/>
  <c r="I153" i="2"/>
  <c r="I161" i="2"/>
  <c r="I169" i="2"/>
  <c r="I177" i="2"/>
  <c r="I185" i="2"/>
  <c r="I193" i="2"/>
  <c r="I200" i="2"/>
  <c r="I207" i="2"/>
  <c r="I215" i="2"/>
  <c r="I222" i="2"/>
  <c r="I230" i="2"/>
  <c r="I237" i="2"/>
  <c r="I245" i="2"/>
  <c r="I253" i="2"/>
  <c r="I261" i="2"/>
  <c r="I269" i="2"/>
  <c r="I277" i="2"/>
  <c r="I285" i="2"/>
  <c r="I293" i="2"/>
  <c r="I299" i="2"/>
  <c r="I307" i="2"/>
  <c r="I322" i="2"/>
  <c r="I330" i="2"/>
  <c r="I338" i="2"/>
  <c r="I346" i="2"/>
  <c r="I354" i="2"/>
  <c r="I361" i="2"/>
  <c r="I369" i="2"/>
  <c r="I377" i="2"/>
  <c r="I384" i="2"/>
  <c r="I391" i="2"/>
  <c r="I399" i="2"/>
  <c r="I407" i="2"/>
  <c r="I414" i="2"/>
  <c r="I422" i="2"/>
  <c r="I430" i="2"/>
  <c r="I438" i="2"/>
  <c r="I446" i="2"/>
  <c r="I454" i="2"/>
  <c r="I462" i="2"/>
  <c r="I470" i="2"/>
  <c r="I478" i="2"/>
  <c r="I486" i="2"/>
  <c r="I28" i="2"/>
  <c r="I84" i="2"/>
  <c r="I148" i="2"/>
  <c r="I202" i="2"/>
  <c r="I240" i="2"/>
  <c r="I264" i="2"/>
  <c r="I302" i="2"/>
  <c r="I349" i="2"/>
  <c r="I394" i="2"/>
  <c r="I441" i="2"/>
  <c r="I489" i="2"/>
  <c r="I53" i="2"/>
  <c r="I77" i="2"/>
  <c r="I117" i="2"/>
  <c r="I141" i="2"/>
  <c r="I181" i="2"/>
  <c r="I211" i="2"/>
  <c r="I257" i="2"/>
  <c r="I11" i="2"/>
  <c r="I19" i="2"/>
  <c r="I26" i="2"/>
  <c r="I34" i="2"/>
  <c r="I42" i="2"/>
  <c r="I50" i="2"/>
  <c r="I58" i="2"/>
  <c r="I66" i="2"/>
  <c r="I74" i="2"/>
  <c r="I82" i="2"/>
  <c r="I90" i="2"/>
  <c r="I98" i="2"/>
  <c r="I106" i="2"/>
  <c r="I114" i="2"/>
  <c r="I122" i="2"/>
  <c r="I130" i="2"/>
  <c r="I138" i="2"/>
  <c r="I146" i="2"/>
  <c r="I154" i="2"/>
  <c r="I162" i="2"/>
  <c r="I170" i="2"/>
  <c r="I178" i="2"/>
  <c r="I186" i="2"/>
  <c r="I194" i="2"/>
  <c r="I201" i="2"/>
  <c r="I208" i="2"/>
  <c r="I216" i="2"/>
  <c r="I223" i="2"/>
  <c r="I231" i="2"/>
  <c r="I238" i="2"/>
  <c r="I246" i="2"/>
  <c r="I254" i="2"/>
  <c r="I262" i="2"/>
  <c r="I270" i="2"/>
  <c r="I278" i="2"/>
  <c r="I286" i="2"/>
  <c r="I300" i="2"/>
  <c r="I308" i="2"/>
  <c r="I315" i="2"/>
  <c r="I323" i="2"/>
  <c r="I331" i="2"/>
  <c r="I339" i="2"/>
  <c r="I347" i="2"/>
  <c r="I355" i="2"/>
  <c r="I362" i="2"/>
  <c r="I370" i="2"/>
  <c r="I378" i="2"/>
  <c r="I385" i="2"/>
  <c r="I392" i="2"/>
  <c r="I400" i="2"/>
  <c r="I408" i="2"/>
  <c r="I415" i="2"/>
  <c r="I423" i="2"/>
  <c r="I431" i="2"/>
  <c r="I439" i="2"/>
  <c r="I447" i="2"/>
  <c r="I455" i="2"/>
  <c r="I463" i="2"/>
  <c r="I471" i="2"/>
  <c r="I479" i="2"/>
  <c r="I36" i="2"/>
  <c r="I76" i="2"/>
  <c r="I124" i="2"/>
  <c r="I172" i="2"/>
  <c r="I225" i="2"/>
  <c r="I272" i="2"/>
  <c r="I317" i="2"/>
  <c r="I380" i="2"/>
  <c r="I433" i="2"/>
  <c r="I45" i="2"/>
  <c r="I109" i="2"/>
  <c r="I173" i="2"/>
  <c r="I226" i="2"/>
  <c r="I281" i="2"/>
  <c r="I12" i="2"/>
  <c r="I20" i="2"/>
  <c r="I27" i="2"/>
  <c r="I35" i="2"/>
  <c r="I43" i="2"/>
  <c r="I51" i="2"/>
  <c r="I59" i="2"/>
  <c r="I67" i="2"/>
  <c r="I75" i="2"/>
  <c r="I83" i="2"/>
  <c r="I91" i="2"/>
  <c r="I99" i="2"/>
  <c r="I107" i="2"/>
  <c r="I115" i="2"/>
  <c r="I123" i="2"/>
  <c r="I131" i="2"/>
  <c r="I139" i="2"/>
  <c r="I147" i="2"/>
  <c r="I155" i="2"/>
  <c r="I163" i="2"/>
  <c r="I171" i="2"/>
  <c r="I179" i="2"/>
  <c r="I187" i="2"/>
  <c r="I195" i="2"/>
  <c r="I209" i="2"/>
  <c r="I217" i="2"/>
  <c r="I224" i="2"/>
  <c r="I232" i="2"/>
  <c r="I239" i="2"/>
  <c r="I247" i="2"/>
  <c r="I255" i="2"/>
  <c r="I263" i="2"/>
  <c r="I271" i="2"/>
  <c r="I279" i="2"/>
  <c r="I287" i="2"/>
  <c r="I294" i="2"/>
  <c r="I301" i="2"/>
  <c r="I309" i="2"/>
  <c r="I316" i="2"/>
  <c r="I324" i="2"/>
  <c r="I332" i="2"/>
  <c r="I340" i="2"/>
  <c r="I348" i="2"/>
  <c r="I356" i="2"/>
  <c r="I363" i="2"/>
  <c r="I371" i="2"/>
  <c r="I379" i="2"/>
  <c r="I386" i="2"/>
  <c r="I393" i="2"/>
  <c r="I401" i="2"/>
  <c r="I409" i="2"/>
  <c r="I416" i="2"/>
  <c r="I424" i="2"/>
  <c r="I432" i="2"/>
  <c r="I440" i="2"/>
  <c r="I448" i="2"/>
  <c r="I456" i="2"/>
  <c r="I464" i="2"/>
  <c r="I472" i="2"/>
  <c r="I480" i="2"/>
  <c r="I488" i="2"/>
  <c r="I341" i="2"/>
  <c r="I402" i="2"/>
  <c r="I465" i="2"/>
  <c r="I29" i="2"/>
  <c r="I61" i="2"/>
  <c r="I85" i="2"/>
  <c r="I125" i="2"/>
  <c r="I149" i="2"/>
  <c r="I189" i="2"/>
  <c r="I234" i="2"/>
  <c r="I273" i="2"/>
  <c r="I249" i="2"/>
  <c r="I342" i="2"/>
  <c r="I403" i="2"/>
  <c r="I466" i="2"/>
  <c r="I418" i="2"/>
  <c r="I303" i="2"/>
  <c r="I490" i="2"/>
  <c r="I434" i="2"/>
  <c r="I442" i="2"/>
  <c r="I450" i="2"/>
  <c r="I395" i="2"/>
  <c r="I289" i="2"/>
  <c r="I350" i="2"/>
  <c r="I474" i="2"/>
  <c r="I365" i="2"/>
  <c r="I373" i="2"/>
  <c r="I318" i="2"/>
  <c r="I326" i="2"/>
  <c r="I334" i="2"/>
  <c r="I296" i="2"/>
  <c r="I358" i="2"/>
  <c r="I482" i="2"/>
  <c r="I426" i="2"/>
  <c r="I311" i="2"/>
  <c r="I388" i="2"/>
  <c r="I14" i="2"/>
  <c r="I458" i="2"/>
  <c r="I6" i="2" l="1"/>
  <c r="I509" i="2" s="1"/>
  <c r="I507" i="1"/>
  <c r="H507" i="1"/>
  <c r="C507" i="1"/>
  <c r="B507" i="1"/>
  <c r="O6" i="2" l="1"/>
  <c r="O14" i="2"/>
  <c r="O18" i="2"/>
  <c r="O29" i="2"/>
  <c r="O45" i="2"/>
  <c r="E47" i="2"/>
  <c r="F47" i="2" s="1"/>
  <c r="O70" i="2"/>
  <c r="E210" i="2"/>
  <c r="E25" i="2"/>
  <c r="O39" i="2"/>
  <c r="P39" i="2" s="1"/>
  <c r="E41" i="2"/>
  <c r="E44" i="2"/>
  <c r="O50" i="2"/>
  <c r="E55" i="2"/>
  <c r="O58" i="2"/>
  <c r="E76" i="2"/>
  <c r="E84" i="2"/>
  <c r="E92" i="2"/>
  <c r="O239" i="2"/>
  <c r="E6" i="2"/>
  <c r="E8" i="2"/>
  <c r="E10" i="2"/>
  <c r="E16" i="2"/>
  <c r="E18" i="2"/>
  <c r="E20" i="2"/>
  <c r="F20" i="2" s="1"/>
  <c r="E22" i="2"/>
  <c r="O33" i="2"/>
  <c r="E35" i="2"/>
  <c r="O36" i="2"/>
  <c r="E38" i="2"/>
  <c r="O62" i="2"/>
  <c r="E64" i="2"/>
  <c r="O68" i="2"/>
  <c r="O76" i="2"/>
  <c r="O84" i="2"/>
  <c r="O92" i="2"/>
  <c r="O95" i="2"/>
  <c r="O98" i="2"/>
  <c r="O118" i="2"/>
  <c r="E144" i="2"/>
  <c r="O247" i="2"/>
  <c r="O16" i="2"/>
  <c r="O134" i="2"/>
  <c r="O23" i="2"/>
  <c r="O42" i="2"/>
  <c r="E54" i="2"/>
  <c r="F54" i="2" s="1"/>
  <c r="E61" i="2"/>
  <c r="E68" i="2"/>
  <c r="O130" i="2"/>
  <c r="E12" i="2"/>
  <c r="F12" i="2" s="1"/>
  <c r="E14" i="2"/>
  <c r="O27" i="2"/>
  <c r="P27" i="2" s="1"/>
  <c r="E29" i="2"/>
  <c r="F29" i="2" s="1"/>
  <c r="O30" i="2"/>
  <c r="E32" i="2"/>
  <c r="F32" i="2" s="1"/>
  <c r="O43" i="2"/>
  <c r="P43" i="2" s="1"/>
  <c r="E45" i="2"/>
  <c r="F45" i="2" s="1"/>
  <c r="O46" i="2"/>
  <c r="P46" i="2" s="1"/>
  <c r="E48" i="2"/>
  <c r="F48" i="2" s="1"/>
  <c r="E49" i="2"/>
  <c r="O52" i="2"/>
  <c r="P52" i="2" s="1"/>
  <c r="E56" i="2"/>
  <c r="F56" i="2" s="1"/>
  <c r="E57" i="2"/>
  <c r="E66" i="2"/>
  <c r="F66" i="2" s="1"/>
  <c r="E74" i="2"/>
  <c r="E82" i="2"/>
  <c r="E90" i="2"/>
  <c r="O114" i="2"/>
  <c r="E140" i="2"/>
  <c r="F140" i="2" s="1"/>
  <c r="E188" i="2"/>
  <c r="E216" i="2"/>
  <c r="O20" i="2"/>
  <c r="O32" i="2"/>
  <c r="E62" i="2"/>
  <c r="O78" i="2"/>
  <c r="E28" i="2"/>
  <c r="F28" i="2" s="1"/>
  <c r="O7" i="2"/>
  <c r="O9" i="2"/>
  <c r="O17" i="2"/>
  <c r="P17" i="2" s="1"/>
  <c r="E23" i="2"/>
  <c r="F23" i="2" s="1"/>
  <c r="O37" i="2"/>
  <c r="P37" i="2" s="1"/>
  <c r="E39" i="2"/>
  <c r="O40" i="2"/>
  <c r="E42" i="2"/>
  <c r="F42" i="2" s="1"/>
  <c r="E60" i="2"/>
  <c r="F60" i="2" s="1"/>
  <c r="O64" i="2"/>
  <c r="O66" i="2"/>
  <c r="P66" i="2" s="1"/>
  <c r="O74" i="2"/>
  <c r="O82" i="2"/>
  <c r="O90" i="2"/>
  <c r="E128" i="2"/>
  <c r="F128" i="2" s="1"/>
  <c r="E260" i="2"/>
  <c r="E31" i="2"/>
  <c r="O26" i="2"/>
  <c r="O13" i="2"/>
  <c r="O15" i="2"/>
  <c r="O19" i="2"/>
  <c r="P19" i="2" s="1"/>
  <c r="E26" i="2"/>
  <c r="F26" i="2" s="1"/>
  <c r="O31" i="2"/>
  <c r="E33" i="2"/>
  <c r="F33" i="2" s="1"/>
  <c r="O34" i="2"/>
  <c r="P34" i="2" s="1"/>
  <c r="E36" i="2"/>
  <c r="F36" i="2" s="1"/>
  <c r="O47" i="2"/>
  <c r="E50" i="2"/>
  <c r="F50" i="2" s="1"/>
  <c r="E51" i="2"/>
  <c r="O54" i="2"/>
  <c r="P54" i="2" s="1"/>
  <c r="E58" i="2"/>
  <c r="F58" i="2" s="1"/>
  <c r="E59" i="2"/>
  <c r="E63" i="2"/>
  <c r="E72" i="2"/>
  <c r="F72" i="2" s="1"/>
  <c r="E80" i="2"/>
  <c r="F80" i="2" s="1"/>
  <c r="E88" i="2"/>
  <c r="O99" i="2"/>
  <c r="E124" i="2"/>
  <c r="F124" i="2" s="1"/>
  <c r="O191" i="2"/>
  <c r="O263" i="2"/>
  <c r="O10" i="2"/>
  <c r="O86" i="2"/>
  <c r="O183" i="2"/>
  <c r="O11" i="2"/>
  <c r="P11" i="2" s="1"/>
  <c r="O21" i="2"/>
  <c r="P21" i="2" s="1"/>
  <c r="O24" i="2"/>
  <c r="E7" i="2"/>
  <c r="E9" i="2"/>
  <c r="E11" i="2"/>
  <c r="E13" i="2"/>
  <c r="F13" i="2" s="1"/>
  <c r="E15" i="2"/>
  <c r="E17" i="2"/>
  <c r="E19" i="2"/>
  <c r="E21" i="2"/>
  <c r="F21" i="2" s="1"/>
  <c r="O25" i="2"/>
  <c r="P25" i="2" s="1"/>
  <c r="E27" i="2"/>
  <c r="F27" i="2" s="1"/>
  <c r="O28" i="2"/>
  <c r="E30" i="2"/>
  <c r="F30" i="2" s="1"/>
  <c r="O41" i="2"/>
  <c r="P41" i="2" s="1"/>
  <c r="E43" i="2"/>
  <c r="F43" i="2" s="1"/>
  <c r="O44" i="2"/>
  <c r="P44" i="2" s="1"/>
  <c r="E46" i="2"/>
  <c r="F46" i="2" s="1"/>
  <c r="O60" i="2"/>
  <c r="P60" i="2" s="1"/>
  <c r="E65" i="2"/>
  <c r="O72" i="2"/>
  <c r="O80" i="2"/>
  <c r="O88" i="2"/>
  <c r="E97" i="2"/>
  <c r="E100" i="2"/>
  <c r="E112" i="2"/>
  <c r="O8" i="2"/>
  <c r="O12" i="2"/>
  <c r="P12" i="2" s="1"/>
  <c r="O22" i="2"/>
  <c r="E34" i="2"/>
  <c r="F34" i="2" s="1"/>
  <c r="E24" i="2"/>
  <c r="O35" i="2"/>
  <c r="P35" i="2" s="1"/>
  <c r="E37" i="2"/>
  <c r="F37" i="2" s="1"/>
  <c r="O38" i="2"/>
  <c r="E40" i="2"/>
  <c r="O48" i="2"/>
  <c r="P48" i="2" s="1"/>
  <c r="E52" i="2"/>
  <c r="F52" i="2" s="1"/>
  <c r="E53" i="2"/>
  <c r="O56" i="2"/>
  <c r="P56" i="2" s="1"/>
  <c r="E70" i="2"/>
  <c r="E78" i="2"/>
  <c r="F78" i="2" s="1"/>
  <c r="E86" i="2"/>
  <c r="E108" i="2"/>
  <c r="O286" i="2"/>
  <c r="E94" i="2"/>
  <c r="E110" i="2"/>
  <c r="O116" i="2"/>
  <c r="E126" i="2"/>
  <c r="O132" i="2"/>
  <c r="E142" i="2"/>
  <c r="E197" i="2"/>
  <c r="O200" i="2"/>
  <c r="P200" i="2" s="1"/>
  <c r="E215" i="2"/>
  <c r="O237" i="2"/>
  <c r="O93" i="2"/>
  <c r="P93" i="2" s="1"/>
  <c r="E95" i="2"/>
  <c r="O96" i="2"/>
  <c r="E98" i="2"/>
  <c r="E102" i="2"/>
  <c r="E106" i="2"/>
  <c r="O112" i="2"/>
  <c r="E122" i="2"/>
  <c r="O128" i="2"/>
  <c r="E138" i="2"/>
  <c r="O144" i="2"/>
  <c r="E148" i="2"/>
  <c r="E204" i="2"/>
  <c r="O207" i="2"/>
  <c r="O230" i="2"/>
  <c r="O49" i="2"/>
  <c r="O51" i="2"/>
  <c r="P51" i="2" s="1"/>
  <c r="O53" i="2"/>
  <c r="P53" i="2" s="1"/>
  <c r="O55" i="2"/>
  <c r="O57" i="2"/>
  <c r="P57" i="2" s="1"/>
  <c r="O59" i="2"/>
  <c r="P59" i="2" s="1"/>
  <c r="O61" i="2"/>
  <c r="P61" i="2" s="1"/>
  <c r="O63" i="2"/>
  <c r="O65" i="2"/>
  <c r="O67" i="2"/>
  <c r="P67" i="2" s="1"/>
  <c r="O69" i="2"/>
  <c r="P69" i="2" s="1"/>
  <c r="O71" i="2"/>
  <c r="O73" i="2"/>
  <c r="P73" i="2" s="1"/>
  <c r="O75" i="2"/>
  <c r="P75" i="2" s="1"/>
  <c r="O77" i="2"/>
  <c r="P77" i="2" s="1"/>
  <c r="O79" i="2"/>
  <c r="O81" i="2"/>
  <c r="P81" i="2" s="1"/>
  <c r="O83" i="2"/>
  <c r="P83" i="2" s="1"/>
  <c r="O85" i="2"/>
  <c r="P85" i="2" s="1"/>
  <c r="O87" i="2"/>
  <c r="O89" i="2"/>
  <c r="P89" i="2" s="1"/>
  <c r="O91" i="2"/>
  <c r="P91" i="2" s="1"/>
  <c r="E104" i="2"/>
  <c r="F104" i="2" s="1"/>
  <c r="O110" i="2"/>
  <c r="E120" i="2"/>
  <c r="O126" i="2"/>
  <c r="E136" i="2"/>
  <c r="F136" i="2" s="1"/>
  <c r="O142" i="2"/>
  <c r="E182" i="2"/>
  <c r="O198" i="2"/>
  <c r="E212" i="2"/>
  <c r="E223" i="2"/>
  <c r="O232" i="2"/>
  <c r="E253" i="2"/>
  <c r="E267" i="2"/>
  <c r="O97" i="2"/>
  <c r="E99" i="2"/>
  <c r="F99" i="2" s="1"/>
  <c r="O100" i="2"/>
  <c r="P100" i="2" s="1"/>
  <c r="O108" i="2"/>
  <c r="E118" i="2"/>
  <c r="F118" i="2" s="1"/>
  <c r="O124" i="2"/>
  <c r="E134" i="2"/>
  <c r="F134" i="2" s="1"/>
  <c r="O140" i="2"/>
  <c r="O185" i="2"/>
  <c r="P185" i="2" s="1"/>
  <c r="E67" i="2"/>
  <c r="F67" i="2" s="1"/>
  <c r="E69" i="2"/>
  <c r="F69" i="2" s="1"/>
  <c r="E71" i="2"/>
  <c r="F71" i="2" s="1"/>
  <c r="E73" i="2"/>
  <c r="F73" i="2" s="1"/>
  <c r="E75" i="2"/>
  <c r="F75" i="2" s="1"/>
  <c r="E77" i="2"/>
  <c r="F77" i="2" s="1"/>
  <c r="E79" i="2"/>
  <c r="F79" i="2" s="1"/>
  <c r="E81" i="2"/>
  <c r="F81" i="2" s="1"/>
  <c r="E83" i="2"/>
  <c r="F83" i="2" s="1"/>
  <c r="E85" i="2"/>
  <c r="F85" i="2" s="1"/>
  <c r="E87" i="2"/>
  <c r="F87" i="2" s="1"/>
  <c r="E89" i="2"/>
  <c r="F89" i="2" s="1"/>
  <c r="E91" i="2"/>
  <c r="F91" i="2" s="1"/>
  <c r="E93" i="2"/>
  <c r="F93" i="2" s="1"/>
  <c r="O94" i="2"/>
  <c r="E96" i="2"/>
  <c r="F96" i="2" s="1"/>
  <c r="O101" i="2"/>
  <c r="O106" i="2"/>
  <c r="E116" i="2"/>
  <c r="O122" i="2"/>
  <c r="E132" i="2"/>
  <c r="O138" i="2"/>
  <c r="E202" i="2"/>
  <c r="O205" i="2"/>
  <c r="O102" i="2"/>
  <c r="O104" i="2"/>
  <c r="E114" i="2"/>
  <c r="F114" i="2" s="1"/>
  <c r="O120" i="2"/>
  <c r="P120" i="2" s="1"/>
  <c r="E130" i="2"/>
  <c r="F130" i="2" s="1"/>
  <c r="O136" i="2"/>
  <c r="E146" i="2"/>
  <c r="F146" i="2" s="1"/>
  <c r="E150" i="2"/>
  <c r="F150" i="2" s="1"/>
  <c r="E190" i="2"/>
  <c r="O193" i="2"/>
  <c r="P193" i="2" s="1"/>
  <c r="E219" i="2"/>
  <c r="O245" i="2"/>
  <c r="O146" i="2"/>
  <c r="O148" i="2"/>
  <c r="O150" i="2"/>
  <c r="O152" i="2"/>
  <c r="O154" i="2"/>
  <c r="O156" i="2"/>
  <c r="O158" i="2"/>
  <c r="O160" i="2"/>
  <c r="O162" i="2"/>
  <c r="O164" i="2"/>
  <c r="O166" i="2"/>
  <c r="O168" i="2"/>
  <c r="O170" i="2"/>
  <c r="O172" i="2"/>
  <c r="O174" i="2"/>
  <c r="O176" i="2"/>
  <c r="O178" i="2"/>
  <c r="O180" i="2"/>
  <c r="O184" i="2"/>
  <c r="E189" i="2"/>
  <c r="F189" i="2" s="1"/>
  <c r="O192" i="2"/>
  <c r="E196" i="2"/>
  <c r="O199" i="2"/>
  <c r="E203" i="2"/>
  <c r="F203" i="2" s="1"/>
  <c r="O206" i="2"/>
  <c r="E211" i="2"/>
  <c r="O213" i="2"/>
  <c r="P213" i="2" s="1"/>
  <c r="O217" i="2"/>
  <c r="E225" i="2"/>
  <c r="E230" i="2"/>
  <c r="E237" i="2"/>
  <c r="F237" i="2" s="1"/>
  <c r="E245" i="2"/>
  <c r="F245" i="2" s="1"/>
  <c r="E287" i="2"/>
  <c r="E152" i="2"/>
  <c r="F152" i="2" s="1"/>
  <c r="E154" i="2"/>
  <c r="F154" i="2" s="1"/>
  <c r="E156" i="2"/>
  <c r="F156" i="2" s="1"/>
  <c r="E158" i="2"/>
  <c r="F158" i="2" s="1"/>
  <c r="E160" i="2"/>
  <c r="F160" i="2" s="1"/>
  <c r="E162" i="2"/>
  <c r="F162" i="2" s="1"/>
  <c r="E164" i="2"/>
  <c r="F164" i="2" s="1"/>
  <c r="E166" i="2"/>
  <c r="F166" i="2" s="1"/>
  <c r="E168" i="2"/>
  <c r="F168" i="2" s="1"/>
  <c r="E170" i="2"/>
  <c r="F170" i="2" s="1"/>
  <c r="E172" i="2"/>
  <c r="F172" i="2" s="1"/>
  <c r="E174" i="2"/>
  <c r="F174" i="2" s="1"/>
  <c r="E176" i="2"/>
  <c r="F176" i="2" s="1"/>
  <c r="E178" i="2"/>
  <c r="F178" i="2" s="1"/>
  <c r="E180" i="2"/>
  <c r="F180" i="2" s="1"/>
  <c r="O181" i="2"/>
  <c r="E183" i="2"/>
  <c r="O186" i="2"/>
  <c r="P186" i="2" s="1"/>
  <c r="E191" i="2"/>
  <c r="F191" i="2" s="1"/>
  <c r="O194" i="2"/>
  <c r="P194" i="2" s="1"/>
  <c r="E198" i="2"/>
  <c r="O201" i="2"/>
  <c r="P201" i="2" s="1"/>
  <c r="E205" i="2"/>
  <c r="F205" i="2" s="1"/>
  <c r="O208" i="2"/>
  <c r="P208" i="2" s="1"/>
  <c r="E221" i="2"/>
  <c r="F221" i="2" s="1"/>
  <c r="E228" i="2"/>
  <c r="F228" i="2" s="1"/>
  <c r="E243" i="2"/>
  <c r="F243" i="2" s="1"/>
  <c r="E251" i="2"/>
  <c r="E254" i="2"/>
  <c r="F254" i="2" s="1"/>
  <c r="O257" i="2"/>
  <c r="E261" i="2"/>
  <c r="F261" i="2" s="1"/>
  <c r="O274" i="2"/>
  <c r="E289" i="2"/>
  <c r="E184" i="2"/>
  <c r="F184" i="2" s="1"/>
  <c r="O187" i="2"/>
  <c r="P187" i="2" s="1"/>
  <c r="E192" i="2"/>
  <c r="F192" i="2" s="1"/>
  <c r="O195" i="2"/>
  <c r="P195" i="2" s="1"/>
  <c r="E199" i="2"/>
  <c r="F199" i="2" s="1"/>
  <c r="E206" i="2"/>
  <c r="F206" i="2" s="1"/>
  <c r="O209" i="2"/>
  <c r="E214" i="2"/>
  <c r="F214" i="2" s="1"/>
  <c r="E218" i="2"/>
  <c r="O219" i="2"/>
  <c r="E222" i="2"/>
  <c r="F222" i="2" s="1"/>
  <c r="O228" i="2"/>
  <c r="P228" i="2" s="1"/>
  <c r="O243" i="2"/>
  <c r="O251" i="2"/>
  <c r="E283" i="2"/>
  <c r="O290" i="2"/>
  <c r="O103" i="2"/>
  <c r="P103" i="2" s="1"/>
  <c r="O105" i="2"/>
  <c r="P105" i="2" s="1"/>
  <c r="O107" i="2"/>
  <c r="P107" i="2" s="1"/>
  <c r="O109" i="2"/>
  <c r="P109" i="2" s="1"/>
  <c r="O111" i="2"/>
  <c r="O113" i="2"/>
  <c r="P113" i="2" s="1"/>
  <c r="O115" i="2"/>
  <c r="P115" i="2" s="1"/>
  <c r="O117" i="2"/>
  <c r="P117" i="2" s="1"/>
  <c r="O119" i="2"/>
  <c r="P119" i="2" s="1"/>
  <c r="O121" i="2"/>
  <c r="O123" i="2"/>
  <c r="P123" i="2" s="1"/>
  <c r="O125" i="2"/>
  <c r="P125" i="2" s="1"/>
  <c r="O127" i="2"/>
  <c r="P127" i="2" s="1"/>
  <c r="O129" i="2"/>
  <c r="P129" i="2" s="1"/>
  <c r="O131" i="2"/>
  <c r="P131" i="2" s="1"/>
  <c r="O133" i="2"/>
  <c r="P133" i="2" s="1"/>
  <c r="O135" i="2"/>
  <c r="P135" i="2" s="1"/>
  <c r="O137" i="2"/>
  <c r="P137" i="2" s="1"/>
  <c r="O139" i="2"/>
  <c r="P139" i="2" s="1"/>
  <c r="O141" i="2"/>
  <c r="P141" i="2" s="1"/>
  <c r="O143" i="2"/>
  <c r="O145" i="2"/>
  <c r="P145" i="2" s="1"/>
  <c r="O147" i="2"/>
  <c r="P147" i="2" s="1"/>
  <c r="O149" i="2"/>
  <c r="P149" i="2" s="1"/>
  <c r="O151" i="2"/>
  <c r="O153" i="2"/>
  <c r="P153" i="2" s="1"/>
  <c r="O155" i="2"/>
  <c r="P155" i="2" s="1"/>
  <c r="O157" i="2"/>
  <c r="P157" i="2" s="1"/>
  <c r="O159" i="2"/>
  <c r="O161" i="2"/>
  <c r="P161" i="2" s="1"/>
  <c r="O163" i="2"/>
  <c r="P163" i="2" s="1"/>
  <c r="O165" i="2"/>
  <c r="P165" i="2" s="1"/>
  <c r="O167" i="2"/>
  <c r="O169" i="2"/>
  <c r="P169" i="2" s="1"/>
  <c r="O171" i="2"/>
  <c r="P171" i="2" s="1"/>
  <c r="O173" i="2"/>
  <c r="P173" i="2" s="1"/>
  <c r="O175" i="2"/>
  <c r="O177" i="2"/>
  <c r="P177" i="2" s="1"/>
  <c r="O179" i="2"/>
  <c r="P179" i="2" s="1"/>
  <c r="E185" i="2"/>
  <c r="O188" i="2"/>
  <c r="P188" i="2" s="1"/>
  <c r="E193" i="2"/>
  <c r="E200" i="2"/>
  <c r="O202" i="2"/>
  <c r="P202" i="2" s="1"/>
  <c r="E207" i="2"/>
  <c r="O210" i="2"/>
  <c r="P210" i="2" s="1"/>
  <c r="O211" i="2"/>
  <c r="P211" i="2" s="1"/>
  <c r="O215" i="2"/>
  <c r="P215" i="2" s="1"/>
  <c r="O221" i="2"/>
  <c r="P221" i="2" s="1"/>
  <c r="E224" i="2"/>
  <c r="F224" i="2" s="1"/>
  <c r="E226" i="2"/>
  <c r="F226" i="2" s="1"/>
  <c r="E234" i="2"/>
  <c r="F234" i="2" s="1"/>
  <c r="E241" i="2"/>
  <c r="F241" i="2" s="1"/>
  <c r="E249" i="2"/>
  <c r="F249" i="2" s="1"/>
  <c r="E262" i="2"/>
  <c r="O265" i="2"/>
  <c r="P265" i="2" s="1"/>
  <c r="E181" i="2"/>
  <c r="F181" i="2" s="1"/>
  <c r="O182" i="2"/>
  <c r="E186" i="2"/>
  <c r="F186" i="2" s="1"/>
  <c r="O189" i="2"/>
  <c r="P189" i="2" s="1"/>
  <c r="E194" i="2"/>
  <c r="O196" i="2"/>
  <c r="E201" i="2"/>
  <c r="F201" i="2" s="1"/>
  <c r="O203" i="2"/>
  <c r="P203" i="2" s="1"/>
  <c r="E208" i="2"/>
  <c r="E213" i="2"/>
  <c r="F213" i="2" s="1"/>
  <c r="E217" i="2"/>
  <c r="F217" i="2" s="1"/>
  <c r="E220" i="2"/>
  <c r="O222" i="2"/>
  <c r="O226" i="2"/>
  <c r="O234" i="2"/>
  <c r="O241" i="2"/>
  <c r="O249" i="2"/>
  <c r="O255" i="2"/>
  <c r="E259" i="2"/>
  <c r="O270" i="2"/>
  <c r="O292" i="2"/>
  <c r="O369" i="2"/>
  <c r="P369" i="2" s="1"/>
  <c r="E101" i="2"/>
  <c r="F101" i="2" s="1"/>
  <c r="E103" i="2"/>
  <c r="F103" i="2" s="1"/>
  <c r="E105" i="2"/>
  <c r="F105" i="2" s="1"/>
  <c r="E107" i="2"/>
  <c r="F107" i="2" s="1"/>
  <c r="E109" i="2"/>
  <c r="F109" i="2" s="1"/>
  <c r="E111" i="2"/>
  <c r="F111" i="2" s="1"/>
  <c r="E113" i="2"/>
  <c r="F113" i="2" s="1"/>
  <c r="E115" i="2"/>
  <c r="F115" i="2" s="1"/>
  <c r="E117" i="2"/>
  <c r="F117" i="2" s="1"/>
  <c r="E119" i="2"/>
  <c r="F119" i="2" s="1"/>
  <c r="E121" i="2"/>
  <c r="F121" i="2" s="1"/>
  <c r="E123" i="2"/>
  <c r="F123" i="2" s="1"/>
  <c r="E125" i="2"/>
  <c r="F125" i="2" s="1"/>
  <c r="E127" i="2"/>
  <c r="F127" i="2" s="1"/>
  <c r="E129" i="2"/>
  <c r="F129" i="2" s="1"/>
  <c r="E131" i="2"/>
  <c r="F131" i="2" s="1"/>
  <c r="E133" i="2"/>
  <c r="F133" i="2" s="1"/>
  <c r="E135" i="2"/>
  <c r="F135" i="2" s="1"/>
  <c r="E137" i="2"/>
  <c r="F137" i="2" s="1"/>
  <c r="E139" i="2"/>
  <c r="F139" i="2" s="1"/>
  <c r="E141" i="2"/>
  <c r="F141" i="2" s="1"/>
  <c r="E143" i="2"/>
  <c r="F143" i="2" s="1"/>
  <c r="E145" i="2"/>
  <c r="F145" i="2" s="1"/>
  <c r="E147" i="2"/>
  <c r="F147" i="2" s="1"/>
  <c r="E149" i="2"/>
  <c r="F149" i="2" s="1"/>
  <c r="E151" i="2"/>
  <c r="F151" i="2" s="1"/>
  <c r="E153" i="2"/>
  <c r="F153" i="2" s="1"/>
  <c r="E155" i="2"/>
  <c r="F155" i="2" s="1"/>
  <c r="E157" i="2"/>
  <c r="F157" i="2" s="1"/>
  <c r="E159" i="2"/>
  <c r="F159" i="2" s="1"/>
  <c r="E161" i="2"/>
  <c r="F161" i="2" s="1"/>
  <c r="E163" i="2"/>
  <c r="F163" i="2" s="1"/>
  <c r="E165" i="2"/>
  <c r="F165" i="2" s="1"/>
  <c r="E167" i="2"/>
  <c r="F167" i="2" s="1"/>
  <c r="E169" i="2"/>
  <c r="F169" i="2" s="1"/>
  <c r="E171" i="2"/>
  <c r="F171" i="2" s="1"/>
  <c r="E173" i="2"/>
  <c r="F173" i="2" s="1"/>
  <c r="E175" i="2"/>
  <c r="F175" i="2" s="1"/>
  <c r="E177" i="2"/>
  <c r="F177" i="2" s="1"/>
  <c r="E179" i="2"/>
  <c r="F179" i="2" s="1"/>
  <c r="E187" i="2"/>
  <c r="O190" i="2"/>
  <c r="P190" i="2" s="1"/>
  <c r="E195" i="2"/>
  <c r="O197" i="2"/>
  <c r="O204" i="2"/>
  <c r="P204" i="2" s="1"/>
  <c r="E209" i="2"/>
  <c r="O224" i="2"/>
  <c r="P224" i="2" s="1"/>
  <c r="E232" i="2"/>
  <c r="E239" i="2"/>
  <c r="E247" i="2"/>
  <c r="F247" i="2" s="1"/>
  <c r="O252" i="2"/>
  <c r="P252" i="2" s="1"/>
  <c r="E271" i="2"/>
  <c r="O256" i="2"/>
  <c r="O264" i="2"/>
  <c r="P264" i="2" s="1"/>
  <c r="O272" i="2"/>
  <c r="E285" i="2"/>
  <c r="O288" i="2"/>
  <c r="P288" i="2" s="1"/>
  <c r="E314" i="2"/>
  <c r="F314" i="2" s="1"/>
  <c r="O258" i="2"/>
  <c r="P258" i="2" s="1"/>
  <c r="O266" i="2"/>
  <c r="P266" i="2" s="1"/>
  <c r="O268" i="2"/>
  <c r="P268" i="2" s="1"/>
  <c r="E273" i="2"/>
  <c r="O276" i="2"/>
  <c r="O302" i="2"/>
  <c r="P302" i="2" s="1"/>
  <c r="O331" i="2"/>
  <c r="P331" i="2" s="1"/>
  <c r="O212" i="2"/>
  <c r="P212" i="2" s="1"/>
  <c r="O214" i="2"/>
  <c r="P214" i="2" s="1"/>
  <c r="O216" i="2"/>
  <c r="O218" i="2"/>
  <c r="P218" i="2" s="1"/>
  <c r="O220" i="2"/>
  <c r="P220" i="2" s="1"/>
  <c r="O223" i="2"/>
  <c r="P223" i="2" s="1"/>
  <c r="O225" i="2"/>
  <c r="O227" i="2"/>
  <c r="P227" i="2" s="1"/>
  <c r="O229" i="2"/>
  <c r="P229" i="2" s="1"/>
  <c r="O231" i="2"/>
  <c r="O233" i="2"/>
  <c r="P233" i="2" s="1"/>
  <c r="O235" i="2"/>
  <c r="O236" i="2"/>
  <c r="P236" i="2" s="1"/>
  <c r="O238" i="2"/>
  <c r="O240" i="2"/>
  <c r="P240" i="2" s="1"/>
  <c r="O242" i="2"/>
  <c r="P242" i="2" s="1"/>
  <c r="O244" i="2"/>
  <c r="P244" i="2" s="1"/>
  <c r="O246" i="2"/>
  <c r="P246" i="2" s="1"/>
  <c r="O248" i="2"/>
  <c r="P248" i="2" s="1"/>
  <c r="O250" i="2"/>
  <c r="E255" i="2"/>
  <c r="E256" i="2"/>
  <c r="F256" i="2" s="1"/>
  <c r="O259" i="2"/>
  <c r="E263" i="2"/>
  <c r="F263" i="2" s="1"/>
  <c r="E264" i="2"/>
  <c r="F264" i="2" s="1"/>
  <c r="E275" i="2"/>
  <c r="O278" i="2"/>
  <c r="P278" i="2" s="1"/>
  <c r="O296" i="2"/>
  <c r="E252" i="2"/>
  <c r="F252" i="2" s="1"/>
  <c r="O253" i="2"/>
  <c r="O260" i="2"/>
  <c r="E277" i="2"/>
  <c r="O280" i="2"/>
  <c r="P280" i="2" s="1"/>
  <c r="E393" i="2"/>
  <c r="E227" i="2"/>
  <c r="F227" i="2" s="1"/>
  <c r="E229" i="2"/>
  <c r="E231" i="2"/>
  <c r="F231" i="2" s="1"/>
  <c r="E233" i="2"/>
  <c r="E235" i="2"/>
  <c r="F235" i="2" s="1"/>
  <c r="E236" i="2"/>
  <c r="E238" i="2"/>
  <c r="F238" i="2" s="1"/>
  <c r="E240" i="2"/>
  <c r="E242" i="2"/>
  <c r="F242" i="2" s="1"/>
  <c r="E244" i="2"/>
  <c r="E246" i="2"/>
  <c r="F246" i="2" s="1"/>
  <c r="E248" i="2"/>
  <c r="E250" i="2"/>
  <c r="F250" i="2" s="1"/>
  <c r="E257" i="2"/>
  <c r="F257" i="2" s="1"/>
  <c r="E258" i="2"/>
  <c r="O261" i="2"/>
  <c r="P261" i="2" s="1"/>
  <c r="E265" i="2"/>
  <c r="F265" i="2" s="1"/>
  <c r="E266" i="2"/>
  <c r="F266" i="2" s="1"/>
  <c r="E279" i="2"/>
  <c r="O282" i="2"/>
  <c r="P282" i="2" s="1"/>
  <c r="O254" i="2"/>
  <c r="O262" i="2"/>
  <c r="P262" i="2" s="1"/>
  <c r="E268" i="2"/>
  <c r="F268" i="2" s="1"/>
  <c r="E269" i="2"/>
  <c r="E281" i="2"/>
  <c r="O284" i="2"/>
  <c r="P284" i="2" s="1"/>
  <c r="E294" i="2"/>
  <c r="F294" i="2" s="1"/>
  <c r="O297" i="2"/>
  <c r="O323" i="2"/>
  <c r="E340" i="2"/>
  <c r="E290" i="2"/>
  <c r="O291" i="2"/>
  <c r="P291" i="2" s="1"/>
  <c r="E295" i="2"/>
  <c r="F295" i="2" s="1"/>
  <c r="O298" i="2"/>
  <c r="P298" i="2" s="1"/>
  <c r="O300" i="2"/>
  <c r="P300" i="2" s="1"/>
  <c r="E305" i="2"/>
  <c r="O332" i="2"/>
  <c r="O363" i="2"/>
  <c r="E296" i="2"/>
  <c r="O293" i="2"/>
  <c r="P293" i="2" s="1"/>
  <c r="E297" i="2"/>
  <c r="E303" i="2"/>
  <c r="E304" i="2"/>
  <c r="E307" i="2"/>
  <c r="E318" i="2"/>
  <c r="F318" i="2" s="1"/>
  <c r="O333" i="2"/>
  <c r="E342" i="2"/>
  <c r="E352" i="2"/>
  <c r="O373" i="2"/>
  <c r="E445" i="2"/>
  <c r="E270" i="2"/>
  <c r="F270" i="2" s="1"/>
  <c r="E272" i="2"/>
  <c r="F272" i="2" s="1"/>
  <c r="E274" i="2"/>
  <c r="F274" i="2" s="1"/>
  <c r="E276" i="2"/>
  <c r="E278" i="2"/>
  <c r="E280" i="2"/>
  <c r="F280" i="2" s="1"/>
  <c r="E282" i="2"/>
  <c r="E284" i="2"/>
  <c r="E286" i="2"/>
  <c r="F286" i="2" s="1"/>
  <c r="E288" i="2"/>
  <c r="O289" i="2"/>
  <c r="P289" i="2" s="1"/>
  <c r="E291" i="2"/>
  <c r="F291" i="2" s="1"/>
  <c r="E298" i="2"/>
  <c r="E301" i="2"/>
  <c r="E302" i="2"/>
  <c r="E309" i="2"/>
  <c r="E292" i="2"/>
  <c r="F292" i="2" s="1"/>
  <c r="O294" i="2"/>
  <c r="P294" i="2" s="1"/>
  <c r="E299" i="2"/>
  <c r="E300" i="2"/>
  <c r="E311" i="2"/>
  <c r="F311" i="2" s="1"/>
  <c r="E319" i="2"/>
  <c r="O322" i="2"/>
  <c r="E326" i="2"/>
  <c r="E348" i="2"/>
  <c r="O409" i="2"/>
  <c r="P409" i="2" s="1"/>
  <c r="O267" i="2"/>
  <c r="P267" i="2" s="1"/>
  <c r="O269" i="2"/>
  <c r="O271" i="2"/>
  <c r="O273" i="2"/>
  <c r="P273" i="2" s="1"/>
  <c r="O275" i="2"/>
  <c r="P275" i="2" s="1"/>
  <c r="O277" i="2"/>
  <c r="O279" i="2"/>
  <c r="O281" i="2"/>
  <c r="P281" i="2" s="1"/>
  <c r="O283" i="2"/>
  <c r="P283" i="2" s="1"/>
  <c r="O285" i="2"/>
  <c r="O287" i="2"/>
  <c r="E293" i="2"/>
  <c r="O295" i="2"/>
  <c r="P295" i="2" s="1"/>
  <c r="O315" i="2"/>
  <c r="P315" i="2" s="1"/>
  <c r="O330" i="2"/>
  <c r="O299" i="2"/>
  <c r="O301" i="2"/>
  <c r="P301" i="2" s="1"/>
  <c r="O303" i="2"/>
  <c r="O305" i="2"/>
  <c r="P305" i="2" s="1"/>
  <c r="O307" i="2"/>
  <c r="O309" i="2"/>
  <c r="O311" i="2"/>
  <c r="E316" i="2"/>
  <c r="F316" i="2" s="1"/>
  <c r="E317" i="2"/>
  <c r="O320" i="2"/>
  <c r="E324" i="2"/>
  <c r="E325" i="2"/>
  <c r="E330" i="2"/>
  <c r="O336" i="2"/>
  <c r="O337" i="2"/>
  <c r="O346" i="2"/>
  <c r="P346" i="2" s="1"/>
  <c r="O350" i="2"/>
  <c r="O360" i="2"/>
  <c r="E361" i="2"/>
  <c r="E371" i="2"/>
  <c r="O388" i="2"/>
  <c r="O391" i="2"/>
  <c r="E313" i="2"/>
  <c r="O314" i="2"/>
  <c r="O321" i="2"/>
  <c r="P321" i="2" s="1"/>
  <c r="E328" i="2"/>
  <c r="O334" i="2"/>
  <c r="O335" i="2"/>
  <c r="P335" i="2" s="1"/>
  <c r="E344" i="2"/>
  <c r="O361" i="2"/>
  <c r="E363" i="2"/>
  <c r="E365" i="2"/>
  <c r="E378" i="2"/>
  <c r="E402" i="2"/>
  <c r="O304" i="2"/>
  <c r="P304" i="2" s="1"/>
  <c r="O306" i="2"/>
  <c r="O308" i="2"/>
  <c r="P308" i="2" s="1"/>
  <c r="O310" i="2"/>
  <c r="P310" i="2" s="1"/>
  <c r="O312" i="2"/>
  <c r="P312" i="2" s="1"/>
  <c r="O316" i="2"/>
  <c r="P316" i="2" s="1"/>
  <c r="E320" i="2"/>
  <c r="F320" i="2" s="1"/>
  <c r="E321" i="2"/>
  <c r="O324" i="2"/>
  <c r="P324" i="2" s="1"/>
  <c r="O328" i="2"/>
  <c r="O329" i="2"/>
  <c r="E338" i="2"/>
  <c r="F338" i="2" s="1"/>
  <c r="O344" i="2"/>
  <c r="O348" i="2"/>
  <c r="O352" i="2"/>
  <c r="E354" i="2"/>
  <c r="F354" i="2" s="1"/>
  <c r="E368" i="2"/>
  <c r="F368" i="2" s="1"/>
  <c r="O317" i="2"/>
  <c r="P317" i="2" s="1"/>
  <c r="O325" i="2"/>
  <c r="P325" i="2" s="1"/>
  <c r="O326" i="2"/>
  <c r="O327" i="2"/>
  <c r="E336" i="2"/>
  <c r="F336" i="2" s="1"/>
  <c r="O342" i="2"/>
  <c r="O343" i="2"/>
  <c r="O354" i="2"/>
  <c r="E356" i="2"/>
  <c r="F356" i="2" s="1"/>
  <c r="E372" i="2"/>
  <c r="F372" i="2" s="1"/>
  <c r="O404" i="2"/>
  <c r="O433" i="2"/>
  <c r="E306" i="2"/>
  <c r="F306" i="2" s="1"/>
  <c r="E308" i="2"/>
  <c r="E310" i="2"/>
  <c r="E312" i="2"/>
  <c r="F312" i="2" s="1"/>
  <c r="O313" i="2"/>
  <c r="E315" i="2"/>
  <c r="O318" i="2"/>
  <c r="E322" i="2"/>
  <c r="E323" i="2"/>
  <c r="E334" i="2"/>
  <c r="F334" i="2" s="1"/>
  <c r="O340" i="2"/>
  <c r="O341" i="2"/>
  <c r="E346" i="2"/>
  <c r="E350" i="2"/>
  <c r="F350" i="2" s="1"/>
  <c r="O356" i="2"/>
  <c r="E358" i="2"/>
  <c r="O366" i="2"/>
  <c r="E377" i="2"/>
  <c r="E438" i="2"/>
  <c r="O319" i="2"/>
  <c r="P319" i="2" s="1"/>
  <c r="E332" i="2"/>
  <c r="O338" i="2"/>
  <c r="O339" i="2"/>
  <c r="O358" i="2"/>
  <c r="E360" i="2"/>
  <c r="F360" i="2" s="1"/>
  <c r="O370" i="2"/>
  <c r="E391" i="2"/>
  <c r="E423" i="2"/>
  <c r="F423" i="2" s="1"/>
  <c r="O459" i="2"/>
  <c r="O364" i="2"/>
  <c r="E366" i="2"/>
  <c r="F366" i="2" s="1"/>
  <c r="O367" i="2"/>
  <c r="E369" i="2"/>
  <c r="F369" i="2" s="1"/>
  <c r="O375" i="2"/>
  <c r="E379" i="2"/>
  <c r="E380" i="2"/>
  <c r="O393" i="2"/>
  <c r="E395" i="2"/>
  <c r="F395" i="2" s="1"/>
  <c r="O400" i="2"/>
  <c r="P400" i="2" s="1"/>
  <c r="O410" i="2"/>
  <c r="O440" i="2"/>
  <c r="O453" i="2"/>
  <c r="O473" i="2"/>
  <c r="O487" i="2"/>
  <c r="O345" i="2"/>
  <c r="O347" i="2"/>
  <c r="O349" i="2"/>
  <c r="P349" i="2" s="1"/>
  <c r="O351" i="2"/>
  <c r="P351" i="2" s="1"/>
  <c r="O353" i="2"/>
  <c r="O355" i="2"/>
  <c r="P355" i="2" s="1"/>
  <c r="O357" i="2"/>
  <c r="P357" i="2" s="1"/>
  <c r="O359" i="2"/>
  <c r="P359" i="2" s="1"/>
  <c r="O362" i="2"/>
  <c r="P362" i="2" s="1"/>
  <c r="E382" i="2"/>
  <c r="O395" i="2"/>
  <c r="E397" i="2"/>
  <c r="E401" i="2"/>
  <c r="O413" i="2"/>
  <c r="E448" i="2"/>
  <c r="O463" i="2"/>
  <c r="E488" i="2"/>
  <c r="O368" i="2"/>
  <c r="E370" i="2"/>
  <c r="F370" i="2" s="1"/>
  <c r="O371" i="2"/>
  <c r="P371" i="2" s="1"/>
  <c r="E373" i="2"/>
  <c r="E374" i="2"/>
  <c r="O377" i="2"/>
  <c r="P377" i="2" s="1"/>
  <c r="O382" i="2"/>
  <c r="E384" i="2"/>
  <c r="F384" i="2" s="1"/>
  <c r="O397" i="2"/>
  <c r="E399" i="2"/>
  <c r="F399" i="2" s="1"/>
  <c r="O417" i="2"/>
  <c r="E327" i="2"/>
  <c r="F327" i="2" s="1"/>
  <c r="E329" i="2"/>
  <c r="F329" i="2" s="1"/>
  <c r="E331" i="2"/>
  <c r="F331" i="2" s="1"/>
  <c r="E333" i="2"/>
  <c r="F333" i="2" s="1"/>
  <c r="E335" i="2"/>
  <c r="F335" i="2" s="1"/>
  <c r="E337" i="2"/>
  <c r="E339" i="2"/>
  <c r="F339" i="2" s="1"/>
  <c r="E341" i="2"/>
  <c r="F341" i="2" s="1"/>
  <c r="E343" i="2"/>
  <c r="F343" i="2" s="1"/>
  <c r="E345" i="2"/>
  <c r="E347" i="2"/>
  <c r="E349" i="2"/>
  <c r="E351" i="2"/>
  <c r="F351" i="2" s="1"/>
  <c r="E353" i="2"/>
  <c r="E355" i="2"/>
  <c r="E357" i="2"/>
  <c r="E359" i="2"/>
  <c r="F359" i="2" s="1"/>
  <c r="E362" i="2"/>
  <c r="E364" i="2"/>
  <c r="O365" i="2"/>
  <c r="P365" i="2" s="1"/>
  <c r="E367" i="2"/>
  <c r="F367" i="2" s="1"/>
  <c r="O384" i="2"/>
  <c r="E386" i="2"/>
  <c r="F386" i="2" s="1"/>
  <c r="O399" i="2"/>
  <c r="E406" i="2"/>
  <c r="O408" i="2"/>
  <c r="P408" i="2" s="1"/>
  <c r="O414" i="2"/>
  <c r="O421" i="2"/>
  <c r="P421" i="2" s="1"/>
  <c r="O442" i="2"/>
  <c r="O491" i="2"/>
  <c r="O372" i="2"/>
  <c r="P372" i="2" s="1"/>
  <c r="E375" i="2"/>
  <c r="E376" i="2"/>
  <c r="F376" i="2" s="1"/>
  <c r="O379" i="2"/>
  <c r="P379" i="2" s="1"/>
  <c r="O386" i="2"/>
  <c r="E388" i="2"/>
  <c r="F388" i="2" s="1"/>
  <c r="O403" i="2"/>
  <c r="P403" i="2" s="1"/>
  <c r="O418" i="2"/>
  <c r="O406" i="2"/>
  <c r="P406" i="2" s="1"/>
  <c r="O407" i="2"/>
  <c r="E411" i="2"/>
  <c r="E415" i="2"/>
  <c r="E419" i="2"/>
  <c r="F419" i="2" s="1"/>
  <c r="O423" i="2"/>
  <c r="E425" i="2"/>
  <c r="E446" i="2"/>
  <c r="E449" i="2"/>
  <c r="O454" i="2"/>
  <c r="E458" i="2"/>
  <c r="E470" i="2"/>
  <c r="E474" i="2"/>
  <c r="O374" i="2"/>
  <c r="P374" i="2" s="1"/>
  <c r="O376" i="2"/>
  <c r="O378" i="2"/>
  <c r="P378" i="2" s="1"/>
  <c r="O380" i="2"/>
  <c r="O381" i="2"/>
  <c r="P381" i="2" s="1"/>
  <c r="O383" i="2"/>
  <c r="P383" i="2" s="1"/>
  <c r="O385" i="2"/>
  <c r="O387" i="2"/>
  <c r="O389" i="2"/>
  <c r="O390" i="2"/>
  <c r="O392" i="2"/>
  <c r="P392" i="2" s="1"/>
  <c r="O394" i="2"/>
  <c r="P394" i="2" s="1"/>
  <c r="O396" i="2"/>
  <c r="P396" i="2" s="1"/>
  <c r="O398" i="2"/>
  <c r="P398" i="2" s="1"/>
  <c r="O405" i="2"/>
  <c r="P405" i="2" s="1"/>
  <c r="O412" i="2"/>
  <c r="O416" i="2"/>
  <c r="P416" i="2" s="1"/>
  <c r="O420" i="2"/>
  <c r="O425" i="2"/>
  <c r="E427" i="2"/>
  <c r="F427" i="2" s="1"/>
  <c r="O441" i="2"/>
  <c r="E462" i="2"/>
  <c r="E400" i="2"/>
  <c r="F400" i="2" s="1"/>
  <c r="O401" i="2"/>
  <c r="E403" i="2"/>
  <c r="O411" i="2"/>
  <c r="O415" i="2"/>
  <c r="O419" i="2"/>
  <c r="O427" i="2"/>
  <c r="E429" i="2"/>
  <c r="F429" i="2" s="1"/>
  <c r="O434" i="2"/>
  <c r="E437" i="2"/>
  <c r="O489" i="2"/>
  <c r="E381" i="2"/>
  <c r="E383" i="2"/>
  <c r="F383" i="2" s="1"/>
  <c r="E385" i="2"/>
  <c r="F385" i="2" s="1"/>
  <c r="E387" i="2"/>
  <c r="F387" i="2" s="1"/>
  <c r="E389" i="2"/>
  <c r="E390" i="2"/>
  <c r="F390" i="2" s="1"/>
  <c r="E392" i="2"/>
  <c r="F392" i="2" s="1"/>
  <c r="E394" i="2"/>
  <c r="F394" i="2" s="1"/>
  <c r="E396" i="2"/>
  <c r="E398" i="2"/>
  <c r="F398" i="2" s="1"/>
  <c r="E404" i="2"/>
  <c r="F404" i="2" s="1"/>
  <c r="E409" i="2"/>
  <c r="F409" i="2" s="1"/>
  <c r="E410" i="2"/>
  <c r="O429" i="2"/>
  <c r="P429" i="2" s="1"/>
  <c r="E431" i="2"/>
  <c r="E447" i="2"/>
  <c r="O452" i="2"/>
  <c r="O455" i="2"/>
  <c r="O471" i="2"/>
  <c r="O475" i="2"/>
  <c r="E486" i="2"/>
  <c r="E490" i="2"/>
  <c r="O402" i="2"/>
  <c r="E405" i="2"/>
  <c r="F405" i="2" s="1"/>
  <c r="E407" i="2"/>
  <c r="F407" i="2" s="1"/>
  <c r="E408" i="2"/>
  <c r="F408" i="2" s="1"/>
  <c r="E413" i="2"/>
  <c r="F413" i="2" s="1"/>
  <c r="E417" i="2"/>
  <c r="E421" i="2"/>
  <c r="O431" i="2"/>
  <c r="E433" i="2"/>
  <c r="E472" i="2"/>
  <c r="O435" i="2"/>
  <c r="E439" i="2"/>
  <c r="E440" i="2"/>
  <c r="O443" i="2"/>
  <c r="P443" i="2" s="1"/>
  <c r="O450" i="2"/>
  <c r="P450" i="2" s="1"/>
  <c r="O451" i="2"/>
  <c r="P451" i="2" s="1"/>
  <c r="E457" i="2"/>
  <c r="F457" i="2" s="1"/>
  <c r="E461" i="2"/>
  <c r="F461" i="2" s="1"/>
  <c r="E476" i="2"/>
  <c r="F476" i="2" s="1"/>
  <c r="O477" i="2"/>
  <c r="P477" i="2" s="1"/>
  <c r="E492" i="2"/>
  <c r="O493" i="2"/>
  <c r="P493" i="2" s="1"/>
  <c r="O422" i="2"/>
  <c r="O424" i="2"/>
  <c r="P424" i="2" s="1"/>
  <c r="O426" i="2"/>
  <c r="P426" i="2" s="1"/>
  <c r="O428" i="2"/>
  <c r="O430" i="2"/>
  <c r="P430" i="2" s="1"/>
  <c r="O432" i="2"/>
  <c r="O436" i="2"/>
  <c r="P436" i="2" s="1"/>
  <c r="O444" i="2"/>
  <c r="P444" i="2" s="1"/>
  <c r="O448" i="2"/>
  <c r="O449" i="2"/>
  <c r="E456" i="2"/>
  <c r="F456" i="2" s="1"/>
  <c r="E460" i="2"/>
  <c r="E464" i="2"/>
  <c r="E478" i="2"/>
  <c r="O479" i="2"/>
  <c r="P479" i="2" s="1"/>
  <c r="E494" i="2"/>
  <c r="O495" i="2"/>
  <c r="E434" i="2"/>
  <c r="F434" i="2" s="1"/>
  <c r="O437" i="2"/>
  <c r="E441" i="2"/>
  <c r="E442" i="2"/>
  <c r="O445" i="2"/>
  <c r="P445" i="2" s="1"/>
  <c r="O446" i="2"/>
  <c r="O447" i="2"/>
  <c r="P447" i="2" s="1"/>
  <c r="E454" i="2"/>
  <c r="F454" i="2" s="1"/>
  <c r="E455" i="2"/>
  <c r="O465" i="2"/>
  <c r="E480" i="2"/>
  <c r="O481" i="2"/>
  <c r="E412" i="2"/>
  <c r="F412" i="2" s="1"/>
  <c r="E414" i="2"/>
  <c r="E416" i="2"/>
  <c r="F416" i="2" s="1"/>
  <c r="E418" i="2"/>
  <c r="F418" i="2" s="1"/>
  <c r="E420" i="2"/>
  <c r="F420" i="2" s="1"/>
  <c r="E422" i="2"/>
  <c r="F422" i="2" s="1"/>
  <c r="E424" i="2"/>
  <c r="F424" i="2" s="1"/>
  <c r="E426" i="2"/>
  <c r="E428" i="2"/>
  <c r="F428" i="2" s="1"/>
  <c r="E430" i="2"/>
  <c r="F430" i="2" s="1"/>
  <c r="E432" i="2"/>
  <c r="F432" i="2" s="1"/>
  <c r="O438" i="2"/>
  <c r="E452" i="2"/>
  <c r="F452" i="2" s="1"/>
  <c r="E453" i="2"/>
  <c r="F453" i="2" s="1"/>
  <c r="O457" i="2"/>
  <c r="O461" i="2"/>
  <c r="P461" i="2" s="1"/>
  <c r="E466" i="2"/>
  <c r="O467" i="2"/>
  <c r="E482" i="2"/>
  <c r="O483" i="2"/>
  <c r="E435" i="2"/>
  <c r="F435" i="2" s="1"/>
  <c r="E436" i="2"/>
  <c r="F436" i="2" s="1"/>
  <c r="O439" i="2"/>
  <c r="P439" i="2" s="1"/>
  <c r="E443" i="2"/>
  <c r="F443" i="2" s="1"/>
  <c r="E444" i="2"/>
  <c r="F444" i="2" s="1"/>
  <c r="E450" i="2"/>
  <c r="F450" i="2" s="1"/>
  <c r="E451" i="2"/>
  <c r="E459" i="2"/>
  <c r="E463" i="2"/>
  <c r="E468" i="2"/>
  <c r="O469" i="2"/>
  <c r="E484" i="2"/>
  <c r="O485" i="2"/>
  <c r="E465" i="2"/>
  <c r="F465" i="2" s="1"/>
  <c r="E467" i="2"/>
  <c r="F467" i="2" s="1"/>
  <c r="E469" i="2"/>
  <c r="F469" i="2" s="1"/>
  <c r="E471" i="2"/>
  <c r="F471" i="2" s="1"/>
  <c r="E473" i="2"/>
  <c r="F473" i="2" s="1"/>
  <c r="E475" i="2"/>
  <c r="E477" i="2"/>
  <c r="F477" i="2" s="1"/>
  <c r="E479" i="2"/>
  <c r="F479" i="2" s="1"/>
  <c r="E481" i="2"/>
  <c r="E483" i="2"/>
  <c r="F483" i="2" s="1"/>
  <c r="E485" i="2"/>
  <c r="F485" i="2" s="1"/>
  <c r="E487" i="2"/>
  <c r="F487" i="2" s="1"/>
  <c r="E489" i="2"/>
  <c r="F489" i="2" s="1"/>
  <c r="E491" i="2"/>
  <c r="E493" i="2"/>
  <c r="F493" i="2" s="1"/>
  <c r="E495" i="2"/>
  <c r="O456" i="2"/>
  <c r="P456" i="2" s="1"/>
  <c r="O458" i="2"/>
  <c r="P458" i="2" s="1"/>
  <c r="O460" i="2"/>
  <c r="P460" i="2" s="1"/>
  <c r="O462" i="2"/>
  <c r="O464" i="2"/>
  <c r="P464" i="2" s="1"/>
  <c r="O466" i="2"/>
  <c r="P466" i="2" s="1"/>
  <c r="O468" i="2"/>
  <c r="P468" i="2" s="1"/>
  <c r="O470" i="2"/>
  <c r="P470" i="2" s="1"/>
  <c r="O472" i="2"/>
  <c r="P472" i="2" s="1"/>
  <c r="O474" i="2"/>
  <c r="P474" i="2" s="1"/>
  <c r="O476" i="2"/>
  <c r="P476" i="2" s="1"/>
  <c r="O478" i="2"/>
  <c r="P478" i="2" s="1"/>
  <c r="O480" i="2"/>
  <c r="P480" i="2" s="1"/>
  <c r="O482" i="2"/>
  <c r="P482" i="2" s="1"/>
  <c r="O484" i="2"/>
  <c r="P484" i="2" s="1"/>
  <c r="O486" i="2"/>
  <c r="P486" i="2" s="1"/>
  <c r="O488" i="2"/>
  <c r="P488" i="2" s="1"/>
  <c r="O490" i="2"/>
  <c r="P490" i="2" s="1"/>
  <c r="O492" i="2"/>
  <c r="P492" i="2" s="1"/>
  <c r="O494" i="2"/>
  <c r="P494" i="2" s="1"/>
  <c r="E509" i="2" l="1"/>
  <c r="O509" i="2"/>
  <c r="P94" i="2"/>
  <c r="P329" i="2"/>
  <c r="P33" i="2"/>
  <c r="F484" i="2"/>
  <c r="F459" i="2"/>
  <c r="P425" i="2"/>
  <c r="P303" i="2"/>
  <c r="P49" i="2"/>
  <c r="F102" i="2"/>
  <c r="P99" i="2"/>
  <c r="F63" i="2"/>
  <c r="F51" i="2"/>
  <c r="F31" i="2"/>
  <c r="F39" i="2"/>
  <c r="F281" i="2"/>
  <c r="P29" i="2"/>
  <c r="F309" i="2"/>
  <c r="F59" i="2"/>
  <c r="F468" i="2"/>
  <c r="P418" i="2"/>
  <c r="P364" i="2"/>
  <c r="F301" i="2"/>
  <c r="F269" i="2"/>
  <c r="F273" i="2"/>
  <c r="F190" i="2"/>
  <c r="P205" i="2"/>
  <c r="P96" i="2"/>
  <c r="P28" i="2"/>
  <c r="P7" i="2"/>
  <c r="P20" i="2"/>
  <c r="P62" i="2"/>
  <c r="F35" i="2"/>
  <c r="P442" i="2"/>
  <c r="F317" i="2"/>
  <c r="P333" i="2"/>
  <c r="P256" i="2"/>
  <c r="P151" i="2"/>
  <c r="F198" i="2"/>
  <c r="P71" i="2"/>
  <c r="P250" i="2"/>
  <c r="P235" i="2"/>
  <c r="P272" i="2"/>
  <c r="P449" i="2"/>
  <c r="P422" i="2"/>
  <c r="F472" i="2"/>
  <c r="P434" i="2"/>
  <c r="P338" i="2"/>
  <c r="F285" i="2"/>
  <c r="P270" i="2"/>
  <c r="P385" i="2"/>
  <c r="F362" i="2"/>
  <c r="F276" i="2"/>
  <c r="F290" i="2"/>
  <c r="F259" i="2"/>
  <c r="P226" i="2"/>
  <c r="F25" i="2"/>
  <c r="F481" i="2"/>
  <c r="F417" i="2"/>
  <c r="F447" i="2"/>
  <c r="P30" i="2"/>
  <c r="F8" i="2"/>
  <c r="F431" i="2"/>
  <c r="P419" i="2"/>
  <c r="P401" i="2"/>
  <c r="P389" i="2"/>
  <c r="P454" i="2"/>
  <c r="P225" i="2"/>
  <c r="F41" i="2"/>
  <c r="P481" i="2"/>
  <c r="F490" i="2"/>
  <c r="F495" i="2"/>
  <c r="F463" i="2"/>
  <c r="P467" i="2"/>
  <c r="F414" i="2"/>
  <c r="F480" i="2"/>
  <c r="P437" i="2"/>
  <c r="F478" i="2"/>
  <c r="P432" i="2"/>
  <c r="F440" i="2"/>
  <c r="F486" i="2"/>
  <c r="P412" i="2"/>
  <c r="F449" i="2"/>
  <c r="F374" i="2"/>
  <c r="P462" i="2"/>
  <c r="P471" i="2"/>
  <c r="F494" i="2"/>
  <c r="P431" i="2"/>
  <c r="P438" i="2"/>
  <c r="P465" i="2"/>
  <c r="P495" i="2"/>
  <c r="F464" i="2"/>
  <c r="P448" i="2"/>
  <c r="P411" i="2"/>
  <c r="F474" i="2"/>
  <c r="F491" i="2"/>
  <c r="F475" i="2"/>
  <c r="P483" i="2"/>
  <c r="F426" i="2"/>
  <c r="F455" i="2"/>
  <c r="F442" i="2"/>
  <c r="P485" i="2"/>
  <c r="F466" i="2"/>
  <c r="P446" i="2"/>
  <c r="F439" i="2"/>
  <c r="F433" i="2"/>
  <c r="P475" i="2"/>
  <c r="F410" i="2"/>
  <c r="F437" i="2"/>
  <c r="P415" i="2"/>
  <c r="P387" i="2"/>
  <c r="P380" i="2"/>
  <c r="F446" i="2"/>
  <c r="F375" i="2"/>
  <c r="P414" i="2"/>
  <c r="P384" i="2"/>
  <c r="F364" i="2"/>
  <c r="F357" i="2"/>
  <c r="F349" i="2"/>
  <c r="P417" i="2"/>
  <c r="F373" i="2"/>
  <c r="F448" i="2"/>
  <c r="F382" i="2"/>
  <c r="P353" i="2"/>
  <c r="P345" i="2"/>
  <c r="P339" i="2"/>
  <c r="P366" i="2"/>
  <c r="F346" i="2"/>
  <c r="F323" i="2"/>
  <c r="P313" i="2"/>
  <c r="P344" i="2"/>
  <c r="P306" i="2"/>
  <c r="P314" i="2"/>
  <c r="F371" i="2"/>
  <c r="F325" i="2"/>
  <c r="F293" i="2"/>
  <c r="F298" i="2"/>
  <c r="F278" i="2"/>
  <c r="F297" i="2"/>
  <c r="P332" i="2"/>
  <c r="F244" i="2"/>
  <c r="F236" i="2"/>
  <c r="F229" i="2"/>
  <c r="P253" i="2"/>
  <c r="P259" i="2"/>
  <c r="P238" i="2"/>
  <c r="P231" i="2"/>
  <c r="P216" i="2"/>
  <c r="F209" i="2"/>
  <c r="F195" i="2"/>
  <c r="P292" i="2"/>
  <c r="P234" i="2"/>
  <c r="P209" i="2"/>
  <c r="F251" i="2"/>
  <c r="P217" i="2"/>
  <c r="P176" i="2"/>
  <c r="P168" i="2"/>
  <c r="P160" i="2"/>
  <c r="P152" i="2"/>
  <c r="P245" i="2"/>
  <c r="F116" i="2"/>
  <c r="F223" i="2"/>
  <c r="P142" i="2"/>
  <c r="P110" i="2"/>
  <c r="P207" i="2"/>
  <c r="F138" i="2"/>
  <c r="F106" i="2"/>
  <c r="F94" i="2"/>
  <c r="F86" i="2"/>
  <c r="P22" i="2"/>
  <c r="F100" i="2"/>
  <c r="F65" i="2"/>
  <c r="F15" i="2"/>
  <c r="F7" i="2"/>
  <c r="P64" i="2"/>
  <c r="P40" i="2"/>
  <c r="F188" i="2"/>
  <c r="F74" i="2"/>
  <c r="P130" i="2"/>
  <c r="P76" i="2"/>
  <c r="P239" i="2"/>
  <c r="F55" i="2"/>
  <c r="P45" i="2"/>
  <c r="F415" i="2"/>
  <c r="P410" i="2"/>
  <c r="F391" i="2"/>
  <c r="P341" i="2"/>
  <c r="F322" i="2"/>
  <c r="P433" i="2"/>
  <c r="F313" i="2"/>
  <c r="F324" i="2"/>
  <c r="P311" i="2"/>
  <c r="P330" i="2"/>
  <c r="P287" i="2"/>
  <c r="P279" i="2"/>
  <c r="P271" i="2"/>
  <c r="F348" i="2"/>
  <c r="F300" i="2"/>
  <c r="F445" i="2"/>
  <c r="P254" i="2"/>
  <c r="F239" i="2"/>
  <c r="P196" i="2"/>
  <c r="P182" i="2"/>
  <c r="P121" i="2"/>
  <c r="P251" i="2"/>
  <c r="P199" i="2"/>
  <c r="P184" i="2"/>
  <c r="P65" i="2"/>
  <c r="F204" i="2"/>
  <c r="P237" i="2"/>
  <c r="F142" i="2"/>
  <c r="F110" i="2"/>
  <c r="P286" i="2"/>
  <c r="F97" i="2"/>
  <c r="P90" i="2"/>
  <c r="P78" i="2"/>
  <c r="P118" i="2"/>
  <c r="F18" i="2"/>
  <c r="F355" i="2"/>
  <c r="F347" i="2"/>
  <c r="P382" i="2"/>
  <c r="P413" i="2"/>
  <c r="P487" i="2"/>
  <c r="F380" i="2"/>
  <c r="P370" i="2"/>
  <c r="P340" i="2"/>
  <c r="P327" i="2"/>
  <c r="F378" i="2"/>
  <c r="F361" i="2"/>
  <c r="P337" i="2"/>
  <c r="F299" i="2"/>
  <c r="F284" i="2"/>
  <c r="P373" i="2"/>
  <c r="F307" i="2"/>
  <c r="F279" i="2"/>
  <c r="F275" i="2"/>
  <c r="F271" i="2"/>
  <c r="F207" i="2"/>
  <c r="F193" i="2"/>
  <c r="F289" i="2"/>
  <c r="P174" i="2"/>
  <c r="P166" i="2"/>
  <c r="P158" i="2"/>
  <c r="P150" i="2"/>
  <c r="F219" i="2"/>
  <c r="P138" i="2"/>
  <c r="P106" i="2"/>
  <c r="F212" i="2"/>
  <c r="P128" i="2"/>
  <c r="P88" i="2"/>
  <c r="P10" i="2"/>
  <c r="F62" i="2"/>
  <c r="F14" i="2"/>
  <c r="P42" i="2"/>
  <c r="P16" i="2"/>
  <c r="P98" i="2"/>
  <c r="P68" i="2"/>
  <c r="F16" i="2"/>
  <c r="F92" i="2"/>
  <c r="P428" i="2"/>
  <c r="F492" i="2"/>
  <c r="P435" i="2"/>
  <c r="F421" i="2"/>
  <c r="P455" i="2"/>
  <c r="F396" i="2"/>
  <c r="F389" i="2"/>
  <c r="F381" i="2"/>
  <c r="F462" i="2"/>
  <c r="P420" i="2"/>
  <c r="F470" i="2"/>
  <c r="F411" i="2"/>
  <c r="F406" i="2"/>
  <c r="P368" i="2"/>
  <c r="F401" i="2"/>
  <c r="P473" i="2"/>
  <c r="F379" i="2"/>
  <c r="P367" i="2"/>
  <c r="F332" i="2"/>
  <c r="F438" i="2"/>
  <c r="F358" i="2"/>
  <c r="F310" i="2"/>
  <c r="P404" i="2"/>
  <c r="P354" i="2"/>
  <c r="P326" i="2"/>
  <c r="F321" i="2"/>
  <c r="F365" i="2"/>
  <c r="P334" i="2"/>
  <c r="P360" i="2"/>
  <c r="P336" i="2"/>
  <c r="P309" i="2"/>
  <c r="P285" i="2"/>
  <c r="P277" i="2"/>
  <c r="P269" i="2"/>
  <c r="F326" i="2"/>
  <c r="F352" i="2"/>
  <c r="F305" i="2"/>
  <c r="F340" i="2"/>
  <c r="F277" i="2"/>
  <c r="F255" i="2"/>
  <c r="F232" i="2"/>
  <c r="P255" i="2"/>
  <c r="F208" i="2"/>
  <c r="F194" i="2"/>
  <c r="P175" i="2"/>
  <c r="P167" i="2"/>
  <c r="P159" i="2"/>
  <c r="P143" i="2"/>
  <c r="P111" i="2"/>
  <c r="P243" i="2"/>
  <c r="P274" i="2"/>
  <c r="F183" i="2"/>
  <c r="F287" i="2"/>
  <c r="F230" i="2"/>
  <c r="F211" i="2"/>
  <c r="F196" i="2"/>
  <c r="P136" i="2"/>
  <c r="P104" i="2"/>
  <c r="P124" i="2"/>
  <c r="P198" i="2"/>
  <c r="P87" i="2"/>
  <c r="P79" i="2"/>
  <c r="P63" i="2"/>
  <c r="P55" i="2"/>
  <c r="P132" i="2"/>
  <c r="F53" i="2"/>
  <c r="P263" i="2"/>
  <c r="F88" i="2"/>
  <c r="P15" i="2"/>
  <c r="P82" i="2"/>
  <c r="P32" i="2"/>
  <c r="P114" i="2"/>
  <c r="F49" i="2"/>
  <c r="F68" i="2"/>
  <c r="P95" i="2"/>
  <c r="F38" i="2"/>
  <c r="F84" i="2"/>
  <c r="P50" i="2"/>
  <c r="F210" i="2"/>
  <c r="P18" i="2"/>
  <c r="P469" i="2"/>
  <c r="F451" i="2"/>
  <c r="F482" i="2"/>
  <c r="P457" i="2"/>
  <c r="F441" i="2"/>
  <c r="F460" i="2"/>
  <c r="P402" i="2"/>
  <c r="P452" i="2"/>
  <c r="P489" i="2"/>
  <c r="P427" i="2"/>
  <c r="P441" i="2"/>
  <c r="P390" i="2"/>
  <c r="P376" i="2"/>
  <c r="F425" i="2"/>
  <c r="P407" i="2"/>
  <c r="P386" i="2"/>
  <c r="P399" i="2"/>
  <c r="F353" i="2"/>
  <c r="F345" i="2"/>
  <c r="F337" i="2"/>
  <c r="F488" i="2"/>
  <c r="F397" i="2"/>
  <c r="P453" i="2"/>
  <c r="P356" i="2"/>
  <c r="P318" i="2"/>
  <c r="P343" i="2"/>
  <c r="P352" i="2"/>
  <c r="F363" i="2"/>
  <c r="P320" i="2"/>
  <c r="P322" i="2"/>
  <c r="F302" i="2"/>
  <c r="F282" i="2"/>
  <c r="F342" i="2"/>
  <c r="F304" i="2"/>
  <c r="F296" i="2"/>
  <c r="P323" i="2"/>
  <c r="F258" i="2"/>
  <c r="F248" i="2"/>
  <c r="F240" i="2"/>
  <c r="F233" i="2"/>
  <c r="F393" i="2"/>
  <c r="P296" i="2"/>
  <c r="P276" i="2"/>
  <c r="F187" i="2"/>
  <c r="P249" i="2"/>
  <c r="P222" i="2"/>
  <c r="P219" i="2"/>
  <c r="P181" i="2"/>
  <c r="P180" i="2"/>
  <c r="P172" i="2"/>
  <c r="P164" i="2"/>
  <c r="P156" i="2"/>
  <c r="P148" i="2"/>
  <c r="F132" i="2"/>
  <c r="P101" i="2"/>
  <c r="P97" i="2"/>
  <c r="P126" i="2"/>
  <c r="F122" i="2"/>
  <c r="F98" i="2"/>
  <c r="F215" i="2"/>
  <c r="F70" i="2"/>
  <c r="F40" i="2"/>
  <c r="F24" i="2"/>
  <c r="P8" i="2"/>
  <c r="P80" i="2"/>
  <c r="F19" i="2"/>
  <c r="F11" i="2"/>
  <c r="P24" i="2"/>
  <c r="P183" i="2"/>
  <c r="P191" i="2"/>
  <c r="P47" i="2"/>
  <c r="P31" i="2"/>
  <c r="P13" i="2"/>
  <c r="F260" i="2"/>
  <c r="P9" i="2"/>
  <c r="F90" i="2"/>
  <c r="P23" i="2"/>
  <c r="P92" i="2"/>
  <c r="F64" i="2"/>
  <c r="P36" i="2"/>
  <c r="F10" i="2"/>
  <c r="F76" i="2"/>
  <c r="P14" i="2"/>
  <c r="F403" i="2"/>
  <c r="F458" i="2"/>
  <c r="P423" i="2"/>
  <c r="P491" i="2"/>
  <c r="P395" i="2"/>
  <c r="F308" i="2"/>
  <c r="P342" i="2"/>
  <c r="F402" i="2"/>
  <c r="P361" i="2"/>
  <c r="F328" i="2"/>
  <c r="P391" i="2"/>
  <c r="P350" i="2"/>
  <c r="F330" i="2"/>
  <c r="P307" i="2"/>
  <c r="P299" i="2"/>
  <c r="F319" i="2"/>
  <c r="F303" i="2"/>
  <c r="P297" i="2"/>
  <c r="F220" i="2"/>
  <c r="P290" i="2"/>
  <c r="F218" i="2"/>
  <c r="F225" i="2"/>
  <c r="P206" i="2"/>
  <c r="P192" i="2"/>
  <c r="P102" i="2"/>
  <c r="F267" i="2"/>
  <c r="F148" i="2"/>
  <c r="F126" i="2"/>
  <c r="F108" i="2"/>
  <c r="P38" i="2"/>
  <c r="P86" i="2"/>
  <c r="P74" i="2"/>
  <c r="F57" i="2"/>
  <c r="F61" i="2"/>
  <c r="P134" i="2"/>
  <c r="P247" i="2"/>
  <c r="F22" i="2"/>
  <c r="F44" i="2"/>
  <c r="P397" i="2"/>
  <c r="P463" i="2"/>
  <c r="P347" i="2"/>
  <c r="P440" i="2"/>
  <c r="P393" i="2"/>
  <c r="P375" i="2"/>
  <c r="P459" i="2"/>
  <c r="P358" i="2"/>
  <c r="F377" i="2"/>
  <c r="F315" i="2"/>
  <c r="P348" i="2"/>
  <c r="P328" i="2"/>
  <c r="P388" i="2"/>
  <c r="F288" i="2"/>
  <c r="P363" i="2"/>
  <c r="P260" i="2"/>
  <c r="P197" i="2"/>
  <c r="P241" i="2"/>
  <c r="F200" i="2"/>
  <c r="F185" i="2"/>
  <c r="F283" i="2"/>
  <c r="P257" i="2"/>
  <c r="P178" i="2"/>
  <c r="P170" i="2"/>
  <c r="P162" i="2"/>
  <c r="P154" i="2"/>
  <c r="P146" i="2"/>
  <c r="F202" i="2"/>
  <c r="P122" i="2"/>
  <c r="F253" i="2"/>
  <c r="F120" i="2"/>
  <c r="P230" i="2"/>
  <c r="P144" i="2"/>
  <c r="P112" i="2"/>
  <c r="F95" i="2"/>
  <c r="F197" i="2"/>
  <c r="F112" i="2"/>
  <c r="P72" i="2"/>
  <c r="F17" i="2"/>
  <c r="F9" i="2"/>
  <c r="P26" i="2"/>
  <c r="F82" i="2"/>
  <c r="P84" i="2"/>
  <c r="F6" i="2"/>
  <c r="P70" i="2"/>
  <c r="P6" i="2"/>
  <c r="F344" i="2"/>
  <c r="F262" i="2"/>
  <c r="P140" i="2"/>
  <c r="P108" i="2"/>
  <c r="P232" i="2"/>
  <c r="F182" i="2"/>
  <c r="P116" i="2"/>
  <c r="F216" i="2"/>
  <c r="F144" i="2"/>
  <c r="P58" i="2"/>
  <c r="P509" i="2" l="1"/>
  <c r="T513" i="2" s="1"/>
  <c r="N509" i="2"/>
  <c r="T511" i="2" s="1"/>
  <c r="D509" i="2"/>
  <c r="F509" i="2"/>
  <c r="P2" i="2"/>
  <c r="F2" i="2"/>
  <c r="E5" i="1"/>
  <c r="E6" i="1"/>
  <c r="E7" i="1"/>
  <c r="E8" i="1"/>
  <c r="E9" i="1"/>
  <c r="E10" i="1"/>
  <c r="E11" i="1"/>
  <c r="E12" i="1"/>
  <c r="E13" i="1"/>
  <c r="E14" i="1"/>
  <c r="E15" i="1"/>
  <c r="E16" i="1"/>
  <c r="E17" i="1"/>
  <c r="E18" i="1"/>
  <c r="E19" i="1"/>
  <c r="E20" i="1"/>
  <c r="E21" i="1"/>
  <c r="E22" i="1"/>
  <c r="E23" i="1"/>
  <c r="E24" i="1"/>
  <c r="E25" i="1"/>
  <c r="E26" i="1"/>
  <c r="E27" i="1"/>
  <c r="E28" i="1"/>
  <c r="E29" i="1"/>
  <c r="E30" i="1"/>
  <c r="E31" i="1"/>
  <c r="E32" i="1"/>
  <c r="E33" i="1"/>
  <c r="E34" i="1"/>
  <c r="E35" i="1"/>
  <c r="E36" i="1"/>
  <c r="E37" i="1"/>
  <c r="E38" i="1"/>
  <c r="E39" i="1"/>
  <c r="E40" i="1"/>
  <c r="E41" i="1"/>
  <c r="E42" i="1"/>
  <c r="E43" i="1"/>
  <c r="E44" i="1"/>
  <c r="E45" i="1"/>
  <c r="E46" i="1"/>
  <c r="E47" i="1"/>
  <c r="E48" i="1"/>
  <c r="E49" i="1"/>
  <c r="E50" i="1"/>
  <c r="E51" i="1"/>
  <c r="E52" i="1"/>
  <c r="E53" i="1"/>
  <c r="E54" i="1"/>
  <c r="E55" i="1"/>
  <c r="E56" i="1"/>
  <c r="E57" i="1"/>
  <c r="E58" i="1"/>
  <c r="E59" i="1"/>
  <c r="E60" i="1"/>
  <c r="E61" i="1"/>
  <c r="E62" i="1"/>
  <c r="E63" i="1"/>
  <c r="E64" i="1"/>
  <c r="E65" i="1"/>
  <c r="E66" i="1"/>
  <c r="E67" i="1"/>
  <c r="E68" i="1"/>
  <c r="E69" i="1"/>
  <c r="E70" i="1"/>
  <c r="E71" i="1"/>
  <c r="E72" i="1"/>
  <c r="E73" i="1"/>
  <c r="E74" i="1"/>
  <c r="E75" i="1"/>
  <c r="E76" i="1"/>
  <c r="E77" i="1"/>
  <c r="E78" i="1"/>
  <c r="E79" i="1"/>
  <c r="E80" i="1"/>
  <c r="E81" i="1"/>
  <c r="E82" i="1"/>
  <c r="E83" i="1"/>
  <c r="E84" i="1"/>
  <c r="E85" i="1"/>
  <c r="E86" i="1"/>
  <c r="E87" i="1"/>
  <c r="E88" i="1"/>
  <c r="E89" i="1"/>
  <c r="E90" i="1"/>
  <c r="E91" i="1"/>
  <c r="E92" i="1"/>
  <c r="E93" i="1"/>
  <c r="E94" i="1"/>
  <c r="E95" i="1"/>
  <c r="E96" i="1"/>
  <c r="E97" i="1"/>
  <c r="E98" i="1"/>
  <c r="E99" i="1"/>
  <c r="E100" i="1"/>
  <c r="E101" i="1"/>
  <c r="E102" i="1"/>
  <c r="E103" i="1"/>
  <c r="E104" i="1"/>
  <c r="E105" i="1"/>
  <c r="E106" i="1"/>
  <c r="E107" i="1"/>
  <c r="E108" i="1"/>
  <c r="E109" i="1"/>
  <c r="E110" i="1"/>
  <c r="E111" i="1"/>
  <c r="E112" i="1"/>
  <c r="E113" i="1"/>
  <c r="E114" i="1"/>
  <c r="E115" i="1"/>
  <c r="E116" i="1"/>
  <c r="E117" i="1"/>
  <c r="E118" i="1"/>
  <c r="E119" i="1"/>
  <c r="E120" i="1"/>
  <c r="E121" i="1"/>
  <c r="E122" i="1"/>
  <c r="E123" i="1"/>
  <c r="E124" i="1"/>
  <c r="E125" i="1"/>
  <c r="E126" i="1"/>
  <c r="E127" i="1"/>
  <c r="E128" i="1"/>
  <c r="E129" i="1"/>
  <c r="E130" i="1"/>
  <c r="E131" i="1"/>
  <c r="E132" i="1"/>
  <c r="E133" i="1"/>
  <c r="E134" i="1"/>
  <c r="E135" i="1"/>
  <c r="E136" i="1"/>
  <c r="E137" i="1"/>
  <c r="E138" i="1"/>
  <c r="E139" i="1"/>
  <c r="E140" i="1"/>
  <c r="E141" i="1"/>
  <c r="E142" i="1"/>
  <c r="E143" i="1"/>
  <c r="E144" i="1"/>
  <c r="E145" i="1"/>
  <c r="E146" i="1"/>
  <c r="E147" i="1"/>
  <c r="E148" i="1"/>
  <c r="E149" i="1"/>
  <c r="E150" i="1"/>
  <c r="E151" i="1"/>
  <c r="E152" i="1"/>
  <c r="E153" i="1"/>
  <c r="E154" i="1"/>
  <c r="E155" i="1"/>
  <c r="E156" i="1"/>
  <c r="E157" i="1"/>
  <c r="E158" i="1"/>
  <c r="E159" i="1"/>
  <c r="E160" i="1"/>
  <c r="E161" i="1"/>
  <c r="E162" i="1"/>
  <c r="E163" i="1"/>
  <c r="E164" i="1"/>
  <c r="E165" i="1"/>
  <c r="E166" i="1"/>
  <c r="E167" i="1"/>
  <c r="E168" i="1"/>
  <c r="E169" i="1"/>
  <c r="E170" i="1"/>
  <c r="E171" i="1"/>
  <c r="E172" i="1"/>
  <c r="E173" i="1"/>
  <c r="E174" i="1"/>
  <c r="E175" i="1"/>
  <c r="E176" i="1"/>
  <c r="E177" i="1"/>
  <c r="E178" i="1"/>
  <c r="E179" i="1"/>
  <c r="E180" i="1"/>
  <c r="E181" i="1"/>
  <c r="E182" i="1"/>
  <c r="E183" i="1"/>
  <c r="E184" i="1"/>
  <c r="E185" i="1"/>
  <c r="E186" i="1"/>
  <c r="E187" i="1"/>
  <c r="E188" i="1"/>
  <c r="E189" i="1"/>
  <c r="E190" i="1"/>
  <c r="E191" i="1"/>
  <c r="E192" i="1"/>
  <c r="E193" i="1"/>
  <c r="E194" i="1"/>
  <c r="E195" i="1"/>
  <c r="E196" i="1"/>
  <c r="E197" i="1"/>
  <c r="E198" i="1"/>
  <c r="E199" i="1"/>
  <c r="E200" i="1"/>
  <c r="E201" i="1"/>
  <c r="E202" i="1"/>
  <c r="E203" i="1"/>
  <c r="E204" i="1"/>
  <c r="E205" i="1"/>
  <c r="E206" i="1"/>
  <c r="E207" i="1"/>
  <c r="E208" i="1"/>
  <c r="E209" i="1"/>
  <c r="E210" i="1"/>
  <c r="E211" i="1"/>
  <c r="E212" i="1"/>
  <c r="E213" i="1"/>
  <c r="E214" i="1"/>
  <c r="E215" i="1"/>
  <c r="E216" i="1"/>
  <c r="E217" i="1"/>
  <c r="E218" i="1"/>
  <c r="E219" i="1"/>
  <c r="E220" i="1"/>
  <c r="E221" i="1"/>
  <c r="E222" i="1"/>
  <c r="E223" i="1"/>
  <c r="E224" i="1"/>
  <c r="E225" i="1"/>
  <c r="E226" i="1"/>
  <c r="E227" i="1"/>
  <c r="E228" i="1"/>
  <c r="E229" i="1"/>
  <c r="E230" i="1"/>
  <c r="E231" i="1"/>
  <c r="E232" i="1"/>
  <c r="E233" i="1"/>
  <c r="E234" i="1"/>
  <c r="E235" i="1"/>
  <c r="E236" i="1"/>
  <c r="E237" i="1"/>
  <c r="E238" i="1"/>
  <c r="E239" i="1"/>
  <c r="E240" i="1"/>
  <c r="E241" i="1"/>
  <c r="E242" i="1"/>
  <c r="E243" i="1"/>
  <c r="E244" i="1"/>
  <c r="E245" i="1"/>
  <c r="E246" i="1"/>
  <c r="E247" i="1"/>
  <c r="E248" i="1"/>
  <c r="E249" i="1"/>
  <c r="E250" i="1"/>
  <c r="E251" i="1"/>
  <c r="E252" i="1"/>
  <c r="E253" i="1"/>
  <c r="E254" i="1"/>
  <c r="E255" i="1"/>
  <c r="E256" i="1"/>
  <c r="E257" i="1"/>
  <c r="E258" i="1"/>
  <c r="E259" i="1"/>
  <c r="E260" i="1"/>
  <c r="E261" i="1"/>
  <c r="E262" i="1"/>
  <c r="E263" i="1"/>
  <c r="E264" i="1"/>
  <c r="E265" i="1"/>
  <c r="E266" i="1"/>
  <c r="E267" i="1"/>
  <c r="E268" i="1"/>
  <c r="E269" i="1"/>
  <c r="E270" i="1"/>
  <c r="E271" i="1"/>
  <c r="E272" i="1"/>
  <c r="E273" i="1"/>
  <c r="E274" i="1"/>
  <c r="E275" i="1"/>
  <c r="E276" i="1"/>
  <c r="E277" i="1"/>
  <c r="E278" i="1"/>
  <c r="E279" i="1"/>
  <c r="E280" i="1"/>
  <c r="E281" i="1"/>
  <c r="E282" i="1"/>
  <c r="E283" i="1"/>
  <c r="E284" i="1"/>
  <c r="E285" i="1"/>
  <c r="E286" i="1"/>
  <c r="E287" i="1"/>
  <c r="E288" i="1"/>
  <c r="E289" i="1"/>
  <c r="E290" i="1"/>
  <c r="E291" i="1"/>
  <c r="E292" i="1"/>
  <c r="E293" i="1"/>
  <c r="E294" i="1"/>
  <c r="E295" i="1"/>
  <c r="E296" i="1"/>
  <c r="E297" i="1"/>
  <c r="E298" i="1"/>
  <c r="E299" i="1"/>
  <c r="E300" i="1"/>
  <c r="E301" i="1"/>
  <c r="E302" i="1"/>
  <c r="E303" i="1"/>
  <c r="E304" i="1"/>
  <c r="E305" i="1"/>
  <c r="E306" i="1"/>
  <c r="E307" i="1"/>
  <c r="E308" i="1"/>
  <c r="E309" i="1"/>
  <c r="E310" i="1"/>
  <c r="E311" i="1"/>
  <c r="E312" i="1"/>
  <c r="E313" i="1"/>
  <c r="E314" i="1"/>
  <c r="E315" i="1"/>
  <c r="E316" i="1"/>
  <c r="E317" i="1"/>
  <c r="E318" i="1"/>
  <c r="E319" i="1"/>
  <c r="E320" i="1"/>
  <c r="E321" i="1"/>
  <c r="E322" i="1"/>
  <c r="E323" i="1"/>
  <c r="E324" i="1"/>
  <c r="E325" i="1"/>
  <c r="E326" i="1"/>
  <c r="E327" i="1"/>
  <c r="E328" i="1"/>
  <c r="E329" i="1"/>
  <c r="E330" i="1"/>
  <c r="E331" i="1"/>
  <c r="E332" i="1"/>
  <c r="E333" i="1"/>
  <c r="E334" i="1"/>
  <c r="E335" i="1"/>
  <c r="E336" i="1"/>
  <c r="E337" i="1"/>
  <c r="E338" i="1"/>
  <c r="E339" i="1"/>
  <c r="E340" i="1"/>
  <c r="E341" i="1"/>
  <c r="E342" i="1"/>
  <c r="E343" i="1"/>
  <c r="E344" i="1"/>
  <c r="E345" i="1"/>
  <c r="E346" i="1"/>
  <c r="E347" i="1"/>
  <c r="E348" i="1"/>
  <c r="E349" i="1"/>
  <c r="E350" i="1"/>
  <c r="E351" i="1"/>
  <c r="E352" i="1"/>
  <c r="E353" i="1"/>
  <c r="E354" i="1"/>
  <c r="E355" i="1"/>
  <c r="E356" i="1"/>
  <c r="E357" i="1"/>
  <c r="E358" i="1"/>
  <c r="E359" i="1"/>
  <c r="E360" i="1"/>
  <c r="E361" i="1"/>
  <c r="E362" i="1"/>
  <c r="E363" i="1"/>
  <c r="E364" i="1"/>
  <c r="E365" i="1"/>
  <c r="E366" i="1"/>
  <c r="E367" i="1"/>
  <c r="E368" i="1"/>
  <c r="E369" i="1"/>
  <c r="E370" i="1"/>
  <c r="E371" i="1"/>
  <c r="E372" i="1"/>
  <c r="E373" i="1"/>
  <c r="E374" i="1"/>
  <c r="E375" i="1"/>
  <c r="E376" i="1"/>
  <c r="E377" i="1"/>
  <c r="E378" i="1"/>
  <c r="E379" i="1"/>
  <c r="E380" i="1"/>
  <c r="E381" i="1"/>
  <c r="E382" i="1"/>
  <c r="E383" i="1"/>
  <c r="E384" i="1"/>
  <c r="E385" i="1"/>
  <c r="E386" i="1"/>
  <c r="E387" i="1"/>
  <c r="E388" i="1"/>
  <c r="E389" i="1"/>
  <c r="E390" i="1"/>
  <c r="E391" i="1"/>
  <c r="E392" i="1"/>
  <c r="E393" i="1"/>
  <c r="E394" i="1"/>
  <c r="E395" i="1"/>
  <c r="E396" i="1"/>
  <c r="E397" i="1"/>
  <c r="E398" i="1"/>
  <c r="E399" i="1"/>
  <c r="E400" i="1"/>
  <c r="E401" i="1"/>
  <c r="E402" i="1"/>
  <c r="E403" i="1"/>
  <c r="E404" i="1"/>
  <c r="E405" i="1"/>
  <c r="E406" i="1"/>
  <c r="E407" i="1"/>
  <c r="E408" i="1"/>
  <c r="E409" i="1"/>
  <c r="E410" i="1"/>
  <c r="E411" i="1"/>
  <c r="E412" i="1"/>
  <c r="E413" i="1"/>
  <c r="E414" i="1"/>
  <c r="E415" i="1"/>
  <c r="E416" i="1"/>
  <c r="E417" i="1"/>
  <c r="E418" i="1"/>
  <c r="E419" i="1"/>
  <c r="E420" i="1"/>
  <c r="E421" i="1"/>
  <c r="E422" i="1"/>
  <c r="E423" i="1"/>
  <c r="E424" i="1"/>
  <c r="E425" i="1"/>
  <c r="E426" i="1"/>
  <c r="E427" i="1"/>
  <c r="E428" i="1"/>
  <c r="E429" i="1"/>
  <c r="E430" i="1"/>
  <c r="E431" i="1"/>
  <c r="E432" i="1"/>
  <c r="E433" i="1"/>
  <c r="E434" i="1"/>
  <c r="E435" i="1"/>
  <c r="E436" i="1"/>
  <c r="E437" i="1"/>
  <c r="E438" i="1"/>
  <c r="E439" i="1"/>
  <c r="E440" i="1"/>
  <c r="E441" i="1"/>
  <c r="E442" i="1"/>
  <c r="E443" i="1"/>
  <c r="E444" i="1"/>
  <c r="E445" i="1"/>
  <c r="E446" i="1"/>
  <c r="E447" i="1"/>
  <c r="E448" i="1"/>
  <c r="E449" i="1"/>
  <c r="E450" i="1"/>
  <c r="E451" i="1"/>
  <c r="E452" i="1"/>
  <c r="E453" i="1"/>
  <c r="E454" i="1"/>
  <c r="E455" i="1"/>
  <c r="E456" i="1"/>
  <c r="E457" i="1"/>
  <c r="E458" i="1"/>
  <c r="E459" i="1"/>
  <c r="E460" i="1"/>
  <c r="E461" i="1"/>
  <c r="E462" i="1"/>
  <c r="E463" i="1"/>
  <c r="E464" i="1"/>
  <c r="E465" i="1"/>
  <c r="E466" i="1"/>
  <c r="E467" i="1"/>
  <c r="E468" i="1"/>
  <c r="E469" i="1"/>
  <c r="E470" i="1"/>
  <c r="E471" i="1"/>
  <c r="E472" i="1"/>
  <c r="E473" i="1"/>
  <c r="E474" i="1"/>
  <c r="E475" i="1"/>
  <c r="E476" i="1"/>
  <c r="E477" i="1"/>
  <c r="E478" i="1"/>
  <c r="E479" i="1"/>
  <c r="E480" i="1"/>
  <c r="E481" i="1"/>
  <c r="E482" i="1"/>
  <c r="E483" i="1"/>
  <c r="E484" i="1"/>
  <c r="E485" i="1"/>
  <c r="E486" i="1"/>
  <c r="E487" i="1"/>
  <c r="E488" i="1"/>
  <c r="E489" i="1"/>
  <c r="E490" i="1"/>
  <c r="E491" i="1"/>
  <c r="E492" i="1"/>
  <c r="E493" i="1"/>
  <c r="E494" i="1"/>
  <c r="E495" i="1"/>
  <c r="E496" i="1"/>
  <c r="E497" i="1"/>
  <c r="E498" i="1"/>
  <c r="E499" i="1"/>
  <c r="E500" i="1"/>
  <c r="E501" i="1"/>
  <c r="E502" i="1"/>
  <c r="E503" i="1"/>
  <c r="E504" i="1"/>
  <c r="E505" i="1"/>
  <c r="E506" i="1"/>
  <c r="E4" i="1"/>
  <c r="J511" i="2" l="1"/>
  <c r="J513" i="2"/>
  <c r="E507" i="1"/>
  <c r="K54" i="1"/>
  <c r="K26" i="1"/>
  <c r="K29" i="1"/>
  <c r="K32" i="1"/>
  <c r="K39" i="1"/>
  <c r="K79" i="1"/>
  <c r="L79" i="1" s="1"/>
  <c r="K95" i="1"/>
  <c r="K9" i="1"/>
  <c r="K43" i="1"/>
  <c r="K62" i="1"/>
  <c r="K84" i="1"/>
  <c r="K100" i="1"/>
  <c r="K14" i="1"/>
  <c r="K20" i="1"/>
  <c r="K23" i="1"/>
  <c r="K34" i="1"/>
  <c r="K50" i="1"/>
  <c r="L50" i="1" s="1"/>
  <c r="K52" i="1"/>
  <c r="K60" i="1"/>
  <c r="K80" i="1"/>
  <c r="K96" i="1"/>
  <c r="K112" i="1"/>
  <c r="K6" i="1"/>
  <c r="K41" i="1"/>
  <c r="K109" i="1"/>
  <c r="K17" i="1"/>
  <c r="K5" i="1"/>
  <c r="K8" i="1"/>
  <c r="L8" i="1" s="1"/>
  <c r="K11" i="1"/>
  <c r="K36" i="1"/>
  <c r="L36" i="1" s="1"/>
  <c r="K46" i="1"/>
  <c r="L46" i="1" s="1"/>
  <c r="K48" i="1"/>
  <c r="L48" i="1" s="1"/>
  <c r="K55" i="1"/>
  <c r="K63" i="1"/>
  <c r="K66" i="1"/>
  <c r="L66" i="1" s="1"/>
  <c r="K75" i="1"/>
  <c r="K91" i="1"/>
  <c r="K126" i="1"/>
  <c r="K12" i="1"/>
  <c r="K25" i="1"/>
  <c r="K28" i="1"/>
  <c r="L28" i="1" s="1"/>
  <c r="K31" i="1"/>
  <c r="K38" i="1"/>
  <c r="K42" i="1"/>
  <c r="K44" i="1"/>
  <c r="L44" i="1" s="1"/>
  <c r="K58" i="1"/>
  <c r="L58" i="1" s="1"/>
  <c r="K76" i="1"/>
  <c r="K92" i="1"/>
  <c r="K103" i="1"/>
  <c r="K22" i="1"/>
  <c r="L22" i="1" s="1"/>
  <c r="K10" i="1"/>
  <c r="K13" i="1"/>
  <c r="L13" i="1" s="1"/>
  <c r="K16" i="1"/>
  <c r="K19" i="1"/>
  <c r="L19" i="1" s="1"/>
  <c r="K33" i="1"/>
  <c r="K40" i="1"/>
  <c r="L40" i="1" s="1"/>
  <c r="K67" i="1"/>
  <c r="L67" i="1" s="1"/>
  <c r="K71" i="1"/>
  <c r="L71" i="1" s="1"/>
  <c r="K87" i="1"/>
  <c r="L87" i="1" s="1"/>
  <c r="K15" i="1"/>
  <c r="K30" i="1"/>
  <c r="K49" i="1"/>
  <c r="K51" i="1"/>
  <c r="L51" i="1" s="1"/>
  <c r="K56" i="1"/>
  <c r="K64" i="1"/>
  <c r="K72" i="1"/>
  <c r="K88" i="1"/>
  <c r="K106" i="1"/>
  <c r="K4" i="1"/>
  <c r="K7" i="1"/>
  <c r="L7" i="1" s="1"/>
  <c r="K18" i="1"/>
  <c r="K21" i="1"/>
  <c r="K24" i="1"/>
  <c r="K27" i="1"/>
  <c r="K35" i="1"/>
  <c r="K37" i="1"/>
  <c r="K45" i="1"/>
  <c r="K47" i="1"/>
  <c r="K59" i="1"/>
  <c r="K68" i="1"/>
  <c r="K83" i="1"/>
  <c r="K99" i="1"/>
  <c r="K133" i="1"/>
  <c r="K140" i="1"/>
  <c r="K142" i="1"/>
  <c r="K149" i="1"/>
  <c r="K159" i="1"/>
  <c r="K162" i="1"/>
  <c r="K195" i="1"/>
  <c r="K123" i="1"/>
  <c r="L123" i="1" s="1"/>
  <c r="K166" i="1"/>
  <c r="K221" i="1"/>
  <c r="K70" i="1"/>
  <c r="L70" i="1" s="1"/>
  <c r="K74" i="1"/>
  <c r="K78" i="1"/>
  <c r="L78" i="1" s="1"/>
  <c r="K82" i="1"/>
  <c r="L82" i="1" s="1"/>
  <c r="K86" i="1"/>
  <c r="K90" i="1"/>
  <c r="L90" i="1" s="1"/>
  <c r="K94" i="1"/>
  <c r="K98" i="1"/>
  <c r="K102" i="1"/>
  <c r="L102" i="1" s="1"/>
  <c r="K111" i="1"/>
  <c r="K114" i="1"/>
  <c r="L114" i="1" s="1"/>
  <c r="K117" i="1"/>
  <c r="L117" i="1" s="1"/>
  <c r="K120" i="1"/>
  <c r="L120" i="1" s="1"/>
  <c r="K128" i="1"/>
  <c r="L128" i="1" s="1"/>
  <c r="K130" i="1"/>
  <c r="K137" i="1"/>
  <c r="K144" i="1"/>
  <c r="K146" i="1"/>
  <c r="K152" i="1"/>
  <c r="L152" i="1" s="1"/>
  <c r="K157" i="1"/>
  <c r="K198" i="1"/>
  <c r="K286" i="1"/>
  <c r="K105" i="1"/>
  <c r="L105" i="1" s="1"/>
  <c r="K108" i="1"/>
  <c r="L108" i="1" s="1"/>
  <c r="K150" i="1"/>
  <c r="K160" i="1"/>
  <c r="L160" i="1" s="1"/>
  <c r="K163" i="1"/>
  <c r="L163" i="1" s="1"/>
  <c r="K224" i="1"/>
  <c r="K238" i="1"/>
  <c r="K53" i="1"/>
  <c r="L53" i="1" s="1"/>
  <c r="K57" i="1"/>
  <c r="L57" i="1" s="1"/>
  <c r="K61" i="1"/>
  <c r="K65" i="1"/>
  <c r="L65" i="1" s="1"/>
  <c r="K69" i="1"/>
  <c r="K73" i="1"/>
  <c r="L73" i="1" s="1"/>
  <c r="K77" i="1"/>
  <c r="K81" i="1"/>
  <c r="K85" i="1"/>
  <c r="K89" i="1"/>
  <c r="L89" i="1" s="1"/>
  <c r="K93" i="1"/>
  <c r="K97" i="1"/>
  <c r="K101" i="1"/>
  <c r="K119" i="1"/>
  <c r="L119" i="1" s="1"/>
  <c r="K122" i="1"/>
  <c r="L122" i="1" s="1"/>
  <c r="K125" i="1"/>
  <c r="L125" i="1" s="1"/>
  <c r="K132" i="1"/>
  <c r="L132" i="1" s="1"/>
  <c r="K134" i="1"/>
  <c r="K141" i="1"/>
  <c r="L141" i="1" s="1"/>
  <c r="K148" i="1"/>
  <c r="L148" i="1" s="1"/>
  <c r="K153" i="1"/>
  <c r="K155" i="1"/>
  <c r="L155" i="1" s="1"/>
  <c r="K189" i="1"/>
  <c r="K107" i="1"/>
  <c r="K110" i="1"/>
  <c r="L110" i="1" s="1"/>
  <c r="K113" i="1"/>
  <c r="L113" i="1" s="1"/>
  <c r="K116" i="1"/>
  <c r="L116" i="1" s="1"/>
  <c r="K161" i="1"/>
  <c r="K181" i="1"/>
  <c r="K302" i="1"/>
  <c r="K104" i="1"/>
  <c r="L104" i="1" s="1"/>
  <c r="K129" i="1"/>
  <c r="L129" i="1" s="1"/>
  <c r="K136" i="1"/>
  <c r="L136" i="1" s="1"/>
  <c r="K138" i="1"/>
  <c r="K145" i="1"/>
  <c r="K156" i="1"/>
  <c r="K158" i="1"/>
  <c r="L158" i="1" s="1"/>
  <c r="K192" i="1"/>
  <c r="K115" i="1"/>
  <c r="K118" i="1"/>
  <c r="L118" i="1" s="1"/>
  <c r="K121" i="1"/>
  <c r="K124" i="1"/>
  <c r="K270" i="1"/>
  <c r="K151" i="1"/>
  <c r="K154" i="1"/>
  <c r="K177" i="1"/>
  <c r="L177" i="1" s="1"/>
  <c r="K180" i="1"/>
  <c r="K183" i="1"/>
  <c r="K186" i="1"/>
  <c r="K209" i="1"/>
  <c r="L209" i="1" s="1"/>
  <c r="K212" i="1"/>
  <c r="K215" i="1"/>
  <c r="K218" i="1"/>
  <c r="K233" i="1"/>
  <c r="K240" i="1"/>
  <c r="K261" i="1"/>
  <c r="L261" i="1" s="1"/>
  <c r="K127" i="1"/>
  <c r="K131" i="1"/>
  <c r="L131" i="1" s="1"/>
  <c r="K135" i="1"/>
  <c r="K139" i="1"/>
  <c r="K143" i="1"/>
  <c r="L143" i="1" s="1"/>
  <c r="K147" i="1"/>
  <c r="K165" i="1"/>
  <c r="L165" i="1" s="1"/>
  <c r="K168" i="1"/>
  <c r="L168" i="1" s="1"/>
  <c r="K171" i="1"/>
  <c r="L171" i="1" s="1"/>
  <c r="K174" i="1"/>
  <c r="L174" i="1" s="1"/>
  <c r="K197" i="1"/>
  <c r="L197" i="1" s="1"/>
  <c r="K200" i="1"/>
  <c r="L200" i="1" s="1"/>
  <c r="K203" i="1"/>
  <c r="L203" i="1" s="1"/>
  <c r="K206" i="1"/>
  <c r="L206" i="1" s="1"/>
  <c r="K226" i="1"/>
  <c r="K242" i="1"/>
  <c r="K250" i="1"/>
  <c r="K258" i="1"/>
  <c r="K266" i="1"/>
  <c r="K282" i="1"/>
  <c r="K298" i="1"/>
  <c r="K327" i="1"/>
  <c r="K333" i="1"/>
  <c r="K185" i="1"/>
  <c r="K188" i="1"/>
  <c r="L188" i="1" s="1"/>
  <c r="K191" i="1"/>
  <c r="K194" i="1"/>
  <c r="K217" i="1"/>
  <c r="K220" i="1"/>
  <c r="L220" i="1" s="1"/>
  <c r="K223" i="1"/>
  <c r="K228" i="1"/>
  <c r="K237" i="1"/>
  <c r="K244" i="1"/>
  <c r="K253" i="1"/>
  <c r="L253" i="1" s="1"/>
  <c r="K262" i="1"/>
  <c r="K334" i="1"/>
  <c r="K340" i="1"/>
  <c r="K173" i="1"/>
  <c r="K176" i="1"/>
  <c r="L176" i="1" s="1"/>
  <c r="K179" i="1"/>
  <c r="L179" i="1" s="1"/>
  <c r="K182" i="1"/>
  <c r="L182" i="1" s="1"/>
  <c r="K205" i="1"/>
  <c r="K208" i="1"/>
  <c r="L208" i="1" s="1"/>
  <c r="K211" i="1"/>
  <c r="L211" i="1" s="1"/>
  <c r="K214" i="1"/>
  <c r="L214" i="1" s="1"/>
  <c r="K230" i="1"/>
  <c r="K246" i="1"/>
  <c r="K278" i="1"/>
  <c r="K294" i="1"/>
  <c r="K164" i="1"/>
  <c r="K167" i="1"/>
  <c r="L167" i="1" s="1"/>
  <c r="K170" i="1"/>
  <c r="L170" i="1" s="1"/>
  <c r="K193" i="1"/>
  <c r="K196" i="1"/>
  <c r="K199" i="1"/>
  <c r="L199" i="1" s="1"/>
  <c r="K202" i="1"/>
  <c r="L202" i="1" s="1"/>
  <c r="K225" i="1"/>
  <c r="K232" i="1"/>
  <c r="L232" i="1" s="1"/>
  <c r="K241" i="1"/>
  <c r="K387" i="1"/>
  <c r="K445" i="1"/>
  <c r="K184" i="1"/>
  <c r="L184" i="1" s="1"/>
  <c r="K187" i="1"/>
  <c r="L187" i="1" s="1"/>
  <c r="K190" i="1"/>
  <c r="K213" i="1"/>
  <c r="K216" i="1"/>
  <c r="L216" i="1" s="1"/>
  <c r="K219" i="1"/>
  <c r="L219" i="1" s="1"/>
  <c r="K222" i="1"/>
  <c r="K234" i="1"/>
  <c r="K254" i="1"/>
  <c r="K274" i="1"/>
  <c r="K290" i="1"/>
  <c r="K306" i="1"/>
  <c r="K330" i="1"/>
  <c r="K336" i="1"/>
  <c r="K169" i="1"/>
  <c r="L169" i="1" s="1"/>
  <c r="K172" i="1"/>
  <c r="L172" i="1" s="1"/>
  <c r="K175" i="1"/>
  <c r="K178" i="1"/>
  <c r="K201" i="1"/>
  <c r="L201" i="1" s="1"/>
  <c r="K204" i="1"/>
  <c r="L204" i="1" s="1"/>
  <c r="K207" i="1"/>
  <c r="K210" i="1"/>
  <c r="K229" i="1"/>
  <c r="L229" i="1" s="1"/>
  <c r="K236" i="1"/>
  <c r="L236" i="1" s="1"/>
  <c r="K245" i="1"/>
  <c r="K249" i="1"/>
  <c r="K257" i="1"/>
  <c r="K331" i="1"/>
  <c r="K337" i="1"/>
  <c r="K227" i="1"/>
  <c r="K231" i="1"/>
  <c r="K235" i="1"/>
  <c r="L235" i="1" s="1"/>
  <c r="K239" i="1"/>
  <c r="L239" i="1" s="1"/>
  <c r="K243" i="1"/>
  <c r="K247" i="1"/>
  <c r="K251" i="1"/>
  <c r="K255" i="1"/>
  <c r="K259" i="1"/>
  <c r="K263" i="1"/>
  <c r="K267" i="1"/>
  <c r="K271" i="1"/>
  <c r="K275" i="1"/>
  <c r="K279" i="1"/>
  <c r="K283" i="1"/>
  <c r="K287" i="1"/>
  <c r="K291" i="1"/>
  <c r="K295" i="1"/>
  <c r="K299" i="1"/>
  <c r="K303" i="1"/>
  <c r="K307" i="1"/>
  <c r="K319" i="1"/>
  <c r="K322" i="1"/>
  <c r="K325" i="1"/>
  <c r="K328" i="1"/>
  <c r="K351" i="1"/>
  <c r="L351" i="1" s="1"/>
  <c r="K354" i="1"/>
  <c r="K357" i="1"/>
  <c r="K360" i="1"/>
  <c r="K366" i="1"/>
  <c r="K383" i="1"/>
  <c r="K435" i="1"/>
  <c r="K467" i="1"/>
  <c r="K310" i="1"/>
  <c r="L310" i="1" s="1"/>
  <c r="K313" i="1"/>
  <c r="K316" i="1"/>
  <c r="K339" i="1"/>
  <c r="K342" i="1"/>
  <c r="L342" i="1" s="1"/>
  <c r="K345" i="1"/>
  <c r="L345" i="1" s="1"/>
  <c r="K348" i="1"/>
  <c r="K362" i="1"/>
  <c r="L362" i="1" s="1"/>
  <c r="K371" i="1"/>
  <c r="K393" i="1"/>
  <c r="K409" i="1"/>
  <c r="K437" i="1"/>
  <c r="K469" i="1"/>
  <c r="K359" i="1"/>
  <c r="L359" i="1" s="1"/>
  <c r="K384" i="1"/>
  <c r="K403" i="1"/>
  <c r="K418" i="1"/>
  <c r="K427" i="1"/>
  <c r="K459" i="1"/>
  <c r="K472" i="1"/>
  <c r="K315" i="1"/>
  <c r="K318" i="1"/>
  <c r="K321" i="1"/>
  <c r="K324" i="1"/>
  <c r="K347" i="1"/>
  <c r="K350" i="1"/>
  <c r="K353" i="1"/>
  <c r="K356" i="1"/>
  <c r="K367" i="1"/>
  <c r="K380" i="1"/>
  <c r="K394" i="1"/>
  <c r="L394" i="1" s="1"/>
  <c r="K399" i="1"/>
  <c r="K411" i="1"/>
  <c r="K429" i="1"/>
  <c r="K461" i="1"/>
  <c r="K265" i="1"/>
  <c r="L265" i="1" s="1"/>
  <c r="K269" i="1"/>
  <c r="L269" i="1" s="1"/>
  <c r="K273" i="1"/>
  <c r="K277" i="1"/>
  <c r="L277" i="1" s="1"/>
  <c r="K281" i="1"/>
  <c r="L281" i="1" s="1"/>
  <c r="K285" i="1"/>
  <c r="L285" i="1" s="1"/>
  <c r="K289" i="1"/>
  <c r="L289" i="1" s="1"/>
  <c r="K293" i="1"/>
  <c r="K297" i="1"/>
  <c r="L297" i="1" s="1"/>
  <c r="K301" i="1"/>
  <c r="K305" i="1"/>
  <c r="K309" i="1"/>
  <c r="L309" i="1" s="1"/>
  <c r="K312" i="1"/>
  <c r="L312" i="1" s="1"/>
  <c r="K335" i="1"/>
  <c r="K338" i="1"/>
  <c r="L338" i="1" s="1"/>
  <c r="K341" i="1"/>
  <c r="L341" i="1" s="1"/>
  <c r="K344" i="1"/>
  <c r="L344" i="1" s="1"/>
  <c r="K363" i="1"/>
  <c r="K390" i="1"/>
  <c r="K420" i="1"/>
  <c r="L420" i="1" s="1"/>
  <c r="K451" i="1"/>
  <c r="K479" i="1"/>
  <c r="K323" i="1"/>
  <c r="L323" i="1" s="1"/>
  <c r="K326" i="1"/>
  <c r="K329" i="1"/>
  <c r="L329" i="1" s="1"/>
  <c r="K332" i="1"/>
  <c r="K355" i="1"/>
  <c r="L355" i="1" s="1"/>
  <c r="K358" i="1"/>
  <c r="K375" i="1"/>
  <c r="K400" i="1"/>
  <c r="K453" i="1"/>
  <c r="L453" i="1" s="1"/>
  <c r="K484" i="1"/>
  <c r="K248" i="1"/>
  <c r="L248" i="1" s="1"/>
  <c r="K252" i="1"/>
  <c r="L252" i="1" s="1"/>
  <c r="K256" i="1"/>
  <c r="L256" i="1" s="1"/>
  <c r="K260" i="1"/>
  <c r="L260" i="1" s="1"/>
  <c r="K264" i="1"/>
  <c r="L264" i="1" s="1"/>
  <c r="K268" i="1"/>
  <c r="K272" i="1"/>
  <c r="L272" i="1" s="1"/>
  <c r="K276" i="1"/>
  <c r="K280" i="1"/>
  <c r="L280" i="1" s="1"/>
  <c r="K284" i="1"/>
  <c r="K288" i="1"/>
  <c r="L288" i="1" s="1"/>
  <c r="K292" i="1"/>
  <c r="K296" i="1"/>
  <c r="L296" i="1" s="1"/>
  <c r="K300" i="1"/>
  <c r="K304" i="1"/>
  <c r="L304" i="1" s="1"/>
  <c r="K308" i="1"/>
  <c r="K311" i="1"/>
  <c r="L311" i="1" s="1"/>
  <c r="K314" i="1"/>
  <c r="K317" i="1"/>
  <c r="K320" i="1"/>
  <c r="L320" i="1" s="1"/>
  <c r="K343" i="1"/>
  <c r="L343" i="1" s="1"/>
  <c r="K346" i="1"/>
  <c r="K349" i="1"/>
  <c r="K352" i="1"/>
  <c r="L352" i="1" s="1"/>
  <c r="K406" i="1"/>
  <c r="K443" i="1"/>
  <c r="K496" i="1"/>
  <c r="K361" i="1"/>
  <c r="L361" i="1" s="1"/>
  <c r="K365" i="1"/>
  <c r="L365" i="1" s="1"/>
  <c r="K369" i="1"/>
  <c r="L369" i="1" s="1"/>
  <c r="K373" i="1"/>
  <c r="K377" i="1"/>
  <c r="K385" i="1"/>
  <c r="L385" i="1" s="1"/>
  <c r="K392" i="1"/>
  <c r="K401" i="1"/>
  <c r="K405" i="1"/>
  <c r="K407" i="1"/>
  <c r="L407" i="1" s="1"/>
  <c r="K422" i="1"/>
  <c r="K424" i="1"/>
  <c r="K432" i="1"/>
  <c r="L432" i="1" s="1"/>
  <c r="K440" i="1"/>
  <c r="K448" i="1"/>
  <c r="L448" i="1" s="1"/>
  <c r="K456" i="1"/>
  <c r="K464" i="1"/>
  <c r="K476" i="1"/>
  <c r="K480" i="1"/>
  <c r="K364" i="1"/>
  <c r="L364" i="1" s="1"/>
  <c r="K368" i="1"/>
  <c r="K372" i="1"/>
  <c r="L372" i="1" s="1"/>
  <c r="K376" i="1"/>
  <c r="K389" i="1"/>
  <c r="K396" i="1"/>
  <c r="K414" i="1"/>
  <c r="K416" i="1"/>
  <c r="L416" i="1" s="1"/>
  <c r="K430" i="1"/>
  <c r="L430" i="1" s="1"/>
  <c r="K438" i="1"/>
  <c r="L438" i="1" s="1"/>
  <c r="K446" i="1"/>
  <c r="L446" i="1" s="1"/>
  <c r="K454" i="1"/>
  <c r="K462" i="1"/>
  <c r="K470" i="1"/>
  <c r="K491" i="1"/>
  <c r="L491" i="1" s="1"/>
  <c r="K500" i="1"/>
  <c r="K379" i="1"/>
  <c r="K382" i="1"/>
  <c r="L382" i="1" s="1"/>
  <c r="K391" i="1"/>
  <c r="K398" i="1"/>
  <c r="L398" i="1" s="1"/>
  <c r="K410" i="1"/>
  <c r="K412" i="1"/>
  <c r="L412" i="1" s="1"/>
  <c r="K425" i="1"/>
  <c r="L425" i="1" s="1"/>
  <c r="K433" i="1"/>
  <c r="K441" i="1"/>
  <c r="L441" i="1" s="1"/>
  <c r="K449" i="1"/>
  <c r="K457" i="1"/>
  <c r="L457" i="1" s="1"/>
  <c r="K465" i="1"/>
  <c r="K492" i="1"/>
  <c r="L492" i="1" s="1"/>
  <c r="K408" i="1"/>
  <c r="L408" i="1" s="1"/>
  <c r="K421" i="1"/>
  <c r="L421" i="1" s="1"/>
  <c r="K423" i="1"/>
  <c r="L423" i="1" s="1"/>
  <c r="K428" i="1"/>
  <c r="K436" i="1"/>
  <c r="L436" i="1" s="1"/>
  <c r="K444" i="1"/>
  <c r="K452" i="1"/>
  <c r="L452" i="1" s="1"/>
  <c r="K460" i="1"/>
  <c r="K468" i="1"/>
  <c r="L468" i="1" s="1"/>
  <c r="K474" i="1"/>
  <c r="L474" i="1" s="1"/>
  <c r="K487" i="1"/>
  <c r="K386" i="1"/>
  <c r="L386" i="1" s="1"/>
  <c r="K395" i="1"/>
  <c r="L395" i="1" s="1"/>
  <c r="K402" i="1"/>
  <c r="L402" i="1" s="1"/>
  <c r="K404" i="1"/>
  <c r="L404" i="1" s="1"/>
  <c r="K417" i="1"/>
  <c r="K419" i="1"/>
  <c r="K431" i="1"/>
  <c r="K439" i="1"/>
  <c r="L439" i="1" s="1"/>
  <c r="K447" i="1"/>
  <c r="K455" i="1"/>
  <c r="L455" i="1" s="1"/>
  <c r="K463" i="1"/>
  <c r="K471" i="1"/>
  <c r="L471" i="1" s="1"/>
  <c r="K478" i="1"/>
  <c r="K488" i="1"/>
  <c r="K504" i="1"/>
  <c r="K370" i="1"/>
  <c r="L370" i="1" s="1"/>
  <c r="K374" i="1"/>
  <c r="L374" i="1" s="1"/>
  <c r="K378" i="1"/>
  <c r="L378" i="1" s="1"/>
  <c r="K381" i="1"/>
  <c r="L381" i="1" s="1"/>
  <c r="K388" i="1"/>
  <c r="K397" i="1"/>
  <c r="K413" i="1"/>
  <c r="L413" i="1" s="1"/>
  <c r="K415" i="1"/>
  <c r="K426" i="1"/>
  <c r="L426" i="1" s="1"/>
  <c r="K434" i="1"/>
  <c r="K442" i="1"/>
  <c r="L442" i="1" s="1"/>
  <c r="K450" i="1"/>
  <c r="K458" i="1"/>
  <c r="L458" i="1" s="1"/>
  <c r="K466" i="1"/>
  <c r="K475" i="1"/>
  <c r="L475" i="1" s="1"/>
  <c r="K483" i="1"/>
  <c r="K495" i="1"/>
  <c r="L495" i="1" s="1"/>
  <c r="K499" i="1"/>
  <c r="K503" i="1"/>
  <c r="K482" i="1"/>
  <c r="K486" i="1"/>
  <c r="L486" i="1" s="1"/>
  <c r="K490" i="1"/>
  <c r="L490" i="1" s="1"/>
  <c r="K494" i="1"/>
  <c r="K498" i="1"/>
  <c r="K502" i="1"/>
  <c r="K506" i="1"/>
  <c r="K473" i="1"/>
  <c r="K477" i="1"/>
  <c r="L477" i="1" s="1"/>
  <c r="K481" i="1"/>
  <c r="L481" i="1" s="1"/>
  <c r="K485" i="1"/>
  <c r="K489" i="1"/>
  <c r="L489" i="1" s="1"/>
  <c r="K493" i="1"/>
  <c r="K497" i="1"/>
  <c r="L497" i="1" s="1"/>
  <c r="K501" i="1"/>
  <c r="K505" i="1"/>
  <c r="L505" i="1" s="1"/>
  <c r="K507" i="1" l="1"/>
  <c r="F507" i="1"/>
  <c r="D507" i="1"/>
  <c r="L493" i="1"/>
  <c r="L463" i="1"/>
  <c r="L376" i="1"/>
  <c r="L373" i="1"/>
  <c r="L388" i="1"/>
  <c r="L350" i="1"/>
  <c r="L318" i="1"/>
  <c r="L290" i="1"/>
  <c r="L225" i="1"/>
  <c r="L193" i="1"/>
  <c r="L223" i="1"/>
  <c r="L191" i="1"/>
  <c r="L93" i="1"/>
  <c r="L77" i="1"/>
  <c r="L61" i="1"/>
  <c r="L111" i="1"/>
  <c r="L35" i="1"/>
  <c r="L38" i="1"/>
  <c r="L473" i="1"/>
  <c r="L494" i="1"/>
  <c r="L483" i="1"/>
  <c r="L450" i="1"/>
  <c r="L415" i="1"/>
  <c r="L488" i="1"/>
  <c r="L419" i="1"/>
  <c r="L449" i="1"/>
  <c r="L391" i="1"/>
  <c r="L470" i="1"/>
  <c r="L480" i="1"/>
  <c r="L456" i="1"/>
  <c r="L424" i="1"/>
  <c r="L300" i="1"/>
  <c r="L284" i="1"/>
  <c r="L268" i="1"/>
  <c r="L479" i="1"/>
  <c r="L293" i="1"/>
  <c r="L380" i="1"/>
  <c r="L347" i="1"/>
  <c r="L315" i="1"/>
  <c r="L243" i="1"/>
  <c r="L227" i="1"/>
  <c r="L249" i="1"/>
  <c r="L234" i="1"/>
  <c r="L230" i="1"/>
  <c r="L205" i="1"/>
  <c r="L173" i="1"/>
  <c r="L127" i="1"/>
  <c r="L233" i="1"/>
  <c r="L124" i="1"/>
  <c r="L86" i="1"/>
  <c r="L55" i="1"/>
  <c r="L478" i="1"/>
  <c r="L460" i="1"/>
  <c r="L462" i="1"/>
  <c r="L368" i="1"/>
  <c r="L451" i="1"/>
  <c r="L335" i="1"/>
  <c r="L305" i="1"/>
  <c r="L273" i="1"/>
  <c r="L210" i="1"/>
  <c r="L178" i="1"/>
  <c r="L244" i="1"/>
  <c r="L139" i="1"/>
  <c r="L145" i="1"/>
  <c r="L98" i="1"/>
  <c r="L25" i="1"/>
  <c r="L52" i="1"/>
  <c r="L485" i="1"/>
  <c r="L447" i="1"/>
  <c r="L428" i="1"/>
  <c r="L487" i="1"/>
  <c r="L332" i="1"/>
  <c r="L348" i="1"/>
  <c r="L316" i="1"/>
  <c r="L207" i="1"/>
  <c r="L175" i="1"/>
  <c r="L222" i="1"/>
  <c r="L190" i="1"/>
  <c r="L115" i="1"/>
  <c r="L107" i="1"/>
  <c r="L101" i="1"/>
  <c r="L85" i="1"/>
  <c r="L69" i="1"/>
  <c r="L144" i="1"/>
  <c r="L83" i="1"/>
  <c r="L24" i="1"/>
  <c r="L15" i="1"/>
  <c r="L75" i="1"/>
  <c r="L11" i="1"/>
  <c r="L20" i="1"/>
  <c r="L501" i="1"/>
  <c r="L502" i="1"/>
  <c r="L466" i="1"/>
  <c r="L434" i="1"/>
  <c r="L465" i="1"/>
  <c r="L433" i="1"/>
  <c r="L500" i="1"/>
  <c r="L454" i="1"/>
  <c r="L476" i="1"/>
  <c r="L440" i="1"/>
  <c r="L377" i="1"/>
  <c r="L308" i="1"/>
  <c r="L292" i="1"/>
  <c r="L276" i="1"/>
  <c r="L484" i="1"/>
  <c r="L301" i="1"/>
  <c r="L427" i="1"/>
  <c r="L313" i="1"/>
  <c r="L299" i="1"/>
  <c r="L283" i="1"/>
  <c r="L267" i="1"/>
  <c r="L251" i="1"/>
  <c r="L237" i="1"/>
  <c r="L135" i="1"/>
  <c r="L94" i="1"/>
  <c r="L166" i="1"/>
  <c r="L21" i="1"/>
  <c r="L4" i="1"/>
  <c r="L16" i="1"/>
  <c r="L306" i="1"/>
  <c r="L431" i="1"/>
  <c r="L444" i="1"/>
  <c r="L464" i="1"/>
  <c r="L353" i="1"/>
  <c r="L321" i="1"/>
  <c r="L196" i="1"/>
  <c r="L164" i="1"/>
  <c r="L228" i="1"/>
  <c r="L194" i="1"/>
  <c r="L147" i="1"/>
  <c r="L137" i="1"/>
  <c r="L74" i="1"/>
  <c r="L37" i="1"/>
  <c r="L498" i="1"/>
  <c r="L403" i="1"/>
  <c r="L469" i="1"/>
  <c r="L339" i="1"/>
  <c r="L467" i="1"/>
  <c r="L354" i="1"/>
  <c r="L322" i="1"/>
  <c r="L295" i="1"/>
  <c r="L279" i="1"/>
  <c r="L263" i="1"/>
  <c r="L247" i="1"/>
  <c r="L231" i="1"/>
  <c r="L257" i="1"/>
  <c r="L213" i="1"/>
  <c r="L445" i="1"/>
  <c r="L246" i="1"/>
  <c r="L240" i="1"/>
  <c r="L212" i="1"/>
  <c r="L180" i="1"/>
  <c r="L270" i="1"/>
  <c r="L189" i="1"/>
  <c r="L224" i="1"/>
  <c r="L157" i="1"/>
  <c r="L162" i="1"/>
  <c r="L49" i="1"/>
  <c r="L33" i="1"/>
  <c r="L10" i="1"/>
  <c r="L42" i="1"/>
  <c r="L126" i="1"/>
  <c r="L63" i="1"/>
  <c r="L17" i="1"/>
  <c r="L34" i="1"/>
  <c r="L100" i="1"/>
  <c r="L95" i="1"/>
  <c r="L482" i="1"/>
  <c r="L504" i="1"/>
  <c r="L401" i="1"/>
  <c r="L443" i="1"/>
  <c r="L319" i="1"/>
  <c r="L387" i="1"/>
  <c r="L262" i="1"/>
  <c r="L250" i="1"/>
  <c r="L156" i="1"/>
  <c r="L302" i="1"/>
  <c r="L159" i="1"/>
  <c r="L133" i="1"/>
  <c r="L59" i="1"/>
  <c r="L88" i="1"/>
  <c r="L76" i="1"/>
  <c r="L84" i="1"/>
  <c r="L390" i="1"/>
  <c r="L461" i="1"/>
  <c r="L437" i="1"/>
  <c r="L435" i="1"/>
  <c r="L307" i="1"/>
  <c r="L291" i="1"/>
  <c r="L275" i="1"/>
  <c r="L259" i="1"/>
  <c r="L298" i="1"/>
  <c r="L130" i="1"/>
  <c r="L31" i="1"/>
  <c r="L6" i="1"/>
  <c r="L60" i="1"/>
  <c r="L62" i="1"/>
  <c r="L32" i="1"/>
  <c r="L503" i="1"/>
  <c r="L417" i="1"/>
  <c r="L396" i="1"/>
  <c r="L422" i="1"/>
  <c r="L392" i="1"/>
  <c r="L406" i="1"/>
  <c r="L349" i="1"/>
  <c r="L317" i="1"/>
  <c r="L400" i="1"/>
  <c r="L367" i="1"/>
  <c r="L472" i="1"/>
  <c r="L384" i="1"/>
  <c r="L409" i="1"/>
  <c r="L245" i="1"/>
  <c r="L274" i="1"/>
  <c r="L217" i="1"/>
  <c r="L185" i="1"/>
  <c r="L242" i="1"/>
  <c r="L121" i="1"/>
  <c r="L286" i="1"/>
  <c r="L149" i="1"/>
  <c r="L99" i="1"/>
  <c r="L47" i="1"/>
  <c r="L72" i="1"/>
  <c r="L91" i="1"/>
  <c r="L109" i="1"/>
  <c r="L112" i="1"/>
  <c r="L29" i="1"/>
  <c r="L410" i="1"/>
  <c r="L346" i="1"/>
  <c r="L314" i="1"/>
  <c r="L363" i="1"/>
  <c r="L429" i="1"/>
  <c r="L459" i="1"/>
  <c r="L383" i="1"/>
  <c r="L303" i="1"/>
  <c r="L287" i="1"/>
  <c r="L271" i="1"/>
  <c r="L255" i="1"/>
  <c r="L337" i="1"/>
  <c r="L336" i="1"/>
  <c r="L294" i="1"/>
  <c r="L282" i="1"/>
  <c r="L181" i="1"/>
  <c r="L134" i="1"/>
  <c r="L150" i="1"/>
  <c r="L198" i="1"/>
  <c r="L146" i="1"/>
  <c r="L221" i="1"/>
  <c r="L195" i="1"/>
  <c r="L45" i="1"/>
  <c r="L27" i="1"/>
  <c r="L64" i="1"/>
  <c r="L30" i="1"/>
  <c r="L96" i="1"/>
  <c r="L23" i="1"/>
  <c r="L43" i="1"/>
  <c r="L26" i="1"/>
  <c r="L506" i="1"/>
  <c r="L499" i="1"/>
  <c r="L379" i="1"/>
  <c r="L389" i="1"/>
  <c r="L375" i="1"/>
  <c r="L393" i="1"/>
  <c r="L366" i="1"/>
  <c r="L331" i="1"/>
  <c r="L330" i="1"/>
  <c r="L241" i="1"/>
  <c r="L340" i="1"/>
  <c r="L226" i="1"/>
  <c r="L142" i="1"/>
  <c r="L411" i="1"/>
  <c r="L360" i="1"/>
  <c r="L328" i="1"/>
  <c r="L278" i="1"/>
  <c r="L334" i="1"/>
  <c r="L333" i="1"/>
  <c r="L266" i="1"/>
  <c r="L218" i="1"/>
  <c r="L186" i="1"/>
  <c r="L154" i="1"/>
  <c r="L138" i="1"/>
  <c r="L161" i="1"/>
  <c r="L153" i="1"/>
  <c r="L140" i="1"/>
  <c r="L56" i="1"/>
  <c r="L103" i="1"/>
  <c r="L80" i="1"/>
  <c r="L14" i="1"/>
  <c r="L9" i="1"/>
  <c r="L397" i="1"/>
  <c r="L414" i="1"/>
  <c r="L405" i="1"/>
  <c r="L496" i="1"/>
  <c r="L358" i="1"/>
  <c r="L326" i="1"/>
  <c r="L399" i="1"/>
  <c r="L356" i="1"/>
  <c r="L324" i="1"/>
  <c r="L418" i="1"/>
  <c r="L371" i="1"/>
  <c r="L357" i="1"/>
  <c r="L325" i="1"/>
  <c r="L254" i="1"/>
  <c r="L327" i="1"/>
  <c r="L258" i="1"/>
  <c r="L215" i="1"/>
  <c r="L183" i="1"/>
  <c r="L151" i="1"/>
  <c r="L192" i="1"/>
  <c r="L97" i="1"/>
  <c r="L81" i="1"/>
  <c r="L238" i="1"/>
  <c r="L68" i="1"/>
  <c r="L18" i="1"/>
  <c r="L106" i="1"/>
  <c r="L92" i="1"/>
  <c r="L12" i="1"/>
  <c r="L5" i="1"/>
  <c r="L41" i="1"/>
  <c r="L39" i="1"/>
  <c r="L54" i="1"/>
  <c r="F4" i="1"/>
  <c r="J507" i="1" l="1"/>
  <c r="L507" i="1"/>
  <c r="F482" i="1"/>
  <c r="F376" i="1"/>
  <c r="F504" i="1"/>
  <c r="F500" i="1"/>
  <c r="F488" i="1"/>
  <c r="F467" i="1"/>
  <c r="F456" i="1"/>
  <c r="F438" i="1"/>
  <c r="F423" i="1"/>
  <c r="F440" i="1"/>
  <c r="F499" i="1"/>
  <c r="F486" i="1"/>
  <c r="F485" i="1"/>
  <c r="F501" i="1"/>
  <c r="F489" i="1"/>
  <c r="F492" i="1"/>
  <c r="F419" i="1"/>
  <c r="F496" i="1"/>
  <c r="F459" i="1"/>
  <c r="F505" i="1"/>
  <c r="F476" i="1"/>
  <c r="F498" i="1"/>
  <c r="F506" i="1"/>
  <c r="F502" i="1"/>
  <c r="F479" i="1"/>
  <c r="F470" i="1"/>
  <c r="F493" i="1"/>
  <c r="F490" i="1"/>
  <c r="F466" i="1"/>
  <c r="F267" i="1"/>
  <c r="F503" i="1"/>
  <c r="F475" i="1"/>
  <c r="F462" i="1"/>
  <c r="F443" i="1"/>
  <c r="F460" i="1"/>
  <c r="F424" i="1"/>
  <c r="F412" i="1"/>
  <c r="F380" i="1"/>
  <c r="F446" i="1"/>
  <c r="F432" i="1"/>
  <c r="F415" i="1"/>
  <c r="F408" i="1"/>
  <c r="F404" i="1"/>
  <c r="F400" i="1"/>
  <c r="F396" i="1"/>
  <c r="F392" i="1"/>
  <c r="F388" i="1"/>
  <c r="F384" i="1"/>
  <c r="F183" i="1"/>
  <c r="F464" i="1"/>
  <c r="F435" i="1"/>
  <c r="F420" i="1"/>
  <c r="F428" i="1"/>
  <c r="F187" i="1"/>
  <c r="F416" i="1"/>
  <c r="F434" i="1"/>
  <c r="F430" i="1"/>
  <c r="F422" i="1"/>
  <c r="F370" i="1"/>
  <c r="F366" i="1"/>
  <c r="F362" i="1"/>
  <c r="F358" i="1"/>
  <c r="F354" i="1"/>
  <c r="F350" i="1"/>
  <c r="F346" i="1"/>
  <c r="F342" i="1"/>
  <c r="F338" i="1"/>
  <c r="F334" i="1"/>
  <c r="F330" i="1"/>
  <c r="F326" i="1"/>
  <c r="F322" i="1"/>
  <c r="F318" i="1"/>
  <c r="F314" i="1"/>
  <c r="F310" i="1"/>
  <c r="F306" i="1"/>
  <c r="F302" i="1"/>
  <c r="F298" i="1"/>
  <c r="F294" i="1"/>
  <c r="F268" i="1"/>
  <c r="F265" i="1"/>
  <c r="F239" i="1"/>
  <c r="F319" i="1"/>
  <c r="F315" i="1"/>
  <c r="F311" i="1"/>
  <c r="F307" i="1"/>
  <c r="F303" i="1"/>
  <c r="F299" i="1"/>
  <c r="F295" i="1"/>
  <c r="F271" i="1"/>
  <c r="F235" i="1"/>
  <c r="F292" i="1"/>
  <c r="F289" i="1"/>
  <c r="F260" i="1"/>
  <c r="F257" i="1"/>
  <c r="F240" i="1"/>
  <c r="F231" i="1"/>
  <c r="F227" i="1"/>
  <c r="F175" i="1"/>
  <c r="F372" i="1"/>
  <c r="F368" i="1"/>
  <c r="F364" i="1"/>
  <c r="F360" i="1"/>
  <c r="F356" i="1"/>
  <c r="F352" i="1"/>
  <c r="F348" i="1"/>
  <c r="F344" i="1"/>
  <c r="F340" i="1"/>
  <c r="F336" i="1"/>
  <c r="F332" i="1"/>
  <c r="F328" i="1"/>
  <c r="F324" i="1"/>
  <c r="F320" i="1"/>
  <c r="F316" i="1"/>
  <c r="F312" i="1"/>
  <c r="F308" i="1"/>
  <c r="F304" i="1"/>
  <c r="F300" i="1"/>
  <c r="F296" i="1"/>
  <c r="F263" i="1"/>
  <c r="F275" i="1"/>
  <c r="F243" i="1"/>
  <c r="F195" i="1"/>
  <c r="F179" i="1"/>
  <c r="F264" i="1"/>
  <c r="F261" i="1"/>
  <c r="F218" i="1"/>
  <c r="F215" i="1"/>
  <c r="F198" i="1"/>
  <c r="F166" i="1"/>
  <c r="F232" i="1"/>
  <c r="F224" i="1"/>
  <c r="F163" i="1"/>
  <c r="F155" i="1"/>
  <c r="F147" i="1"/>
  <c r="F139" i="1"/>
  <c r="F52" i="1"/>
  <c r="F170" i="1"/>
  <c r="F233" i="1"/>
  <c r="F229" i="1"/>
  <c r="F222" i="1"/>
  <c r="F219" i="1"/>
  <c r="F167" i="1"/>
  <c r="F100" i="1"/>
  <c r="F44" i="1"/>
  <c r="F159" i="1"/>
  <c r="F151" i="1"/>
  <c r="F143" i="1"/>
  <c r="F135" i="1"/>
  <c r="F223" i="1"/>
  <c r="F202" i="1"/>
  <c r="F171" i="1"/>
  <c r="F112" i="1"/>
  <c r="F40" i="1"/>
  <c r="F126" i="1"/>
  <c r="F68" i="1"/>
  <c r="F162" i="1"/>
  <c r="F158" i="1"/>
  <c r="F154" i="1"/>
  <c r="F150" i="1"/>
  <c r="F146" i="1"/>
  <c r="F142" i="1"/>
  <c r="F138" i="1"/>
  <c r="F134" i="1"/>
  <c r="F120" i="1"/>
  <c r="F64" i="1"/>
  <c r="F122" i="1"/>
  <c r="F92" i="1"/>
  <c r="F60" i="1"/>
  <c r="F56" i="1"/>
  <c r="F48" i="1"/>
  <c r="F22" i="1"/>
  <c r="F18" i="1"/>
  <c r="F14" i="1"/>
  <c r="F10" i="1"/>
  <c r="F6" i="1"/>
  <c r="F11" i="1"/>
  <c r="F7" i="1"/>
  <c r="F36" i="1"/>
  <c r="F32" i="1"/>
  <c r="F28" i="1"/>
  <c r="F24" i="1"/>
  <c r="F20" i="1"/>
  <c r="F16" i="1"/>
  <c r="F12" i="1"/>
  <c r="F8" i="1"/>
  <c r="F21" i="1"/>
  <c r="F17" i="1"/>
  <c r="F13" i="1"/>
  <c r="F9" i="1"/>
  <c r="F5" i="1"/>
  <c r="F494" i="1"/>
  <c r="F484" i="1"/>
  <c r="F472" i="1"/>
  <c r="F478" i="1"/>
  <c r="F497" i="1"/>
  <c r="F480" i="1"/>
  <c r="F463" i="1"/>
  <c r="F474" i="1"/>
  <c r="F461" i="1"/>
  <c r="F429" i="1"/>
  <c r="F426" i="1"/>
  <c r="F406" i="1"/>
  <c r="F398" i="1"/>
  <c r="F390" i="1"/>
  <c r="F382" i="1"/>
  <c r="F363" i="1"/>
  <c r="F288" i="1"/>
  <c r="F481" i="1"/>
  <c r="F458" i="1"/>
  <c r="F487" i="1"/>
  <c r="F468" i="1"/>
  <c r="F455" i="1"/>
  <c r="F452" i="1"/>
  <c r="F444" i="1"/>
  <c r="F437" i="1"/>
  <c r="F425" i="1"/>
  <c r="F374" i="1"/>
  <c r="F495" i="1"/>
  <c r="F477" i="1"/>
  <c r="F457" i="1"/>
  <c r="F439" i="1"/>
  <c r="F431" i="1"/>
  <c r="F411" i="1"/>
  <c r="F347" i="1"/>
  <c r="F454" i="1"/>
  <c r="F451" i="1"/>
  <c r="F410" i="1"/>
  <c r="F402" i="1"/>
  <c r="F394" i="1"/>
  <c r="F386" i="1"/>
  <c r="F378" i="1"/>
  <c r="F276" i="1"/>
  <c r="F447" i="1"/>
  <c r="F442" i="1"/>
  <c r="F491" i="1"/>
  <c r="F471" i="1"/>
  <c r="F448" i="1"/>
  <c r="F436" i="1"/>
  <c r="F418" i="1"/>
  <c r="F414" i="1"/>
  <c r="F245" i="1"/>
  <c r="F469" i="1"/>
  <c r="F433" i="1"/>
  <c r="F427" i="1"/>
  <c r="F331" i="1"/>
  <c r="F228" i="1"/>
  <c r="F483" i="1"/>
  <c r="F453" i="1"/>
  <c r="F450" i="1"/>
  <c r="F251" i="1"/>
  <c r="F473" i="1"/>
  <c r="F441" i="1"/>
  <c r="F413" i="1"/>
  <c r="F377" i="1"/>
  <c r="F375" i="1"/>
  <c r="F369" i="1"/>
  <c r="F353" i="1"/>
  <c r="F337" i="1"/>
  <c r="F321" i="1"/>
  <c r="F305" i="1"/>
  <c r="F256" i="1"/>
  <c r="F244" i="1"/>
  <c r="F359" i="1"/>
  <c r="F343" i="1"/>
  <c r="F327" i="1"/>
  <c r="F287" i="1"/>
  <c r="F281" i="1"/>
  <c r="F221" i="1"/>
  <c r="F190" i="1"/>
  <c r="F465" i="1"/>
  <c r="F421" i="1"/>
  <c r="F409" i="1"/>
  <c r="F405" i="1"/>
  <c r="F401" i="1"/>
  <c r="F397" i="1"/>
  <c r="F393" i="1"/>
  <c r="F389" i="1"/>
  <c r="F385" i="1"/>
  <c r="F381" i="1"/>
  <c r="F379" i="1"/>
  <c r="F365" i="1"/>
  <c r="F349" i="1"/>
  <c r="F333" i="1"/>
  <c r="F317" i="1"/>
  <c r="F301" i="1"/>
  <c r="F291" i="1"/>
  <c r="F286" i="1"/>
  <c r="F280" i="1"/>
  <c r="F255" i="1"/>
  <c r="F249" i="1"/>
  <c r="F220" i="1"/>
  <c r="F445" i="1"/>
  <c r="F407" i="1"/>
  <c r="F403" i="1"/>
  <c r="F399" i="1"/>
  <c r="F395" i="1"/>
  <c r="F391" i="1"/>
  <c r="F387" i="1"/>
  <c r="F383" i="1"/>
  <c r="F371" i="1"/>
  <c r="F355" i="1"/>
  <c r="F339" i="1"/>
  <c r="F323" i="1"/>
  <c r="F285" i="1"/>
  <c r="F279" i="1"/>
  <c r="F269" i="1"/>
  <c r="F259" i="1"/>
  <c r="F254" i="1"/>
  <c r="F248" i="1"/>
  <c r="F237" i="1"/>
  <c r="F207" i="1"/>
  <c r="F361" i="1"/>
  <c r="F345" i="1"/>
  <c r="F329" i="1"/>
  <c r="F313" i="1"/>
  <c r="F297" i="1"/>
  <c r="F273" i="1"/>
  <c r="F253" i="1"/>
  <c r="F247" i="1"/>
  <c r="F236" i="1"/>
  <c r="F417" i="1"/>
  <c r="F367" i="1"/>
  <c r="F351" i="1"/>
  <c r="F335" i="1"/>
  <c r="F284" i="1"/>
  <c r="F241" i="1"/>
  <c r="F449" i="1"/>
  <c r="F373" i="1"/>
  <c r="F357" i="1"/>
  <c r="F341" i="1"/>
  <c r="F325" i="1"/>
  <c r="F309" i="1"/>
  <c r="F293" i="1"/>
  <c r="F283" i="1"/>
  <c r="F277" i="1"/>
  <c r="F272" i="1"/>
  <c r="F252" i="1"/>
  <c r="F266" i="1"/>
  <c r="F225" i="1"/>
  <c r="F217" i="1"/>
  <c r="F214" i="1"/>
  <c r="F211" i="1"/>
  <c r="F199" i="1"/>
  <c r="F186" i="1"/>
  <c r="F182" i="1"/>
  <c r="F278" i="1"/>
  <c r="F246" i="1"/>
  <c r="F205" i="1"/>
  <c r="F103" i="1"/>
  <c r="F290" i="1"/>
  <c r="F258" i="1"/>
  <c r="F238" i="1"/>
  <c r="F72" i="1"/>
  <c r="F270" i="1"/>
  <c r="F234" i="1"/>
  <c r="F216" i="1"/>
  <c r="F213" i="1"/>
  <c r="F210" i="1"/>
  <c r="F204" i="1"/>
  <c r="F201" i="1"/>
  <c r="F93" i="1"/>
  <c r="F282" i="1"/>
  <c r="F250" i="1"/>
  <c r="F230" i="1"/>
  <c r="F226" i="1"/>
  <c r="F174" i="1"/>
  <c r="F130" i="1"/>
  <c r="F47" i="1"/>
  <c r="F262" i="1"/>
  <c r="F212" i="1"/>
  <c r="F200" i="1"/>
  <c r="F191" i="1"/>
  <c r="F274" i="1"/>
  <c r="F242" i="1"/>
  <c r="F206" i="1"/>
  <c r="F203" i="1"/>
  <c r="F194" i="1"/>
  <c r="F178" i="1"/>
  <c r="F208" i="1"/>
  <c r="F192" i="1"/>
  <c r="F188" i="1"/>
  <c r="F184" i="1"/>
  <c r="F180" i="1"/>
  <c r="F176" i="1"/>
  <c r="F172" i="1"/>
  <c r="F160" i="1"/>
  <c r="F152" i="1"/>
  <c r="F144" i="1"/>
  <c r="F136" i="1"/>
  <c r="F88" i="1"/>
  <c r="F71" i="1"/>
  <c r="F197" i="1"/>
  <c r="F165" i="1"/>
  <c r="F157" i="1"/>
  <c r="F149" i="1"/>
  <c r="F141" i="1"/>
  <c r="F133" i="1"/>
  <c r="F116" i="1"/>
  <c r="F77" i="1"/>
  <c r="F101" i="1"/>
  <c r="F76" i="1"/>
  <c r="F69" i="1"/>
  <c r="F209" i="1"/>
  <c r="F193" i="1"/>
  <c r="F169" i="1"/>
  <c r="F128" i="1"/>
  <c r="F124" i="1"/>
  <c r="F110" i="1"/>
  <c r="F96" i="1"/>
  <c r="F189" i="1"/>
  <c r="F185" i="1"/>
  <c r="F181" i="1"/>
  <c r="F177" i="1"/>
  <c r="F173" i="1"/>
  <c r="F164" i="1"/>
  <c r="F156" i="1"/>
  <c r="F148" i="1"/>
  <c r="F140" i="1"/>
  <c r="F132" i="1"/>
  <c r="F95" i="1"/>
  <c r="F62" i="1"/>
  <c r="F161" i="1"/>
  <c r="F153" i="1"/>
  <c r="F145" i="1"/>
  <c r="F137" i="1"/>
  <c r="F104" i="1"/>
  <c r="F80" i="1"/>
  <c r="F74" i="1"/>
  <c r="F61" i="1"/>
  <c r="F55" i="1"/>
  <c r="F196" i="1"/>
  <c r="F168" i="1"/>
  <c r="F131" i="1"/>
  <c r="F118" i="1"/>
  <c r="F108" i="1"/>
  <c r="F84" i="1"/>
  <c r="F54" i="1"/>
  <c r="F27" i="1"/>
  <c r="F129" i="1"/>
  <c r="F107" i="1"/>
  <c r="F105" i="1"/>
  <c r="F90" i="1"/>
  <c r="F57" i="1"/>
  <c r="F50" i="1"/>
  <c r="F43" i="1"/>
  <c r="F31" i="1"/>
  <c r="F127" i="1"/>
  <c r="F111" i="1"/>
  <c r="F109" i="1"/>
  <c r="F94" i="1"/>
  <c r="F85" i="1"/>
  <c r="F82" i="1"/>
  <c r="F79" i="1"/>
  <c r="F53" i="1"/>
  <c r="F46" i="1"/>
  <c r="F39" i="1"/>
  <c r="F35" i="1"/>
  <c r="F26" i="1"/>
  <c r="F125" i="1"/>
  <c r="F115" i="1"/>
  <c r="F113" i="1"/>
  <c r="F98" i="1"/>
  <c r="F87" i="1"/>
  <c r="F73" i="1"/>
  <c r="F70" i="1"/>
  <c r="F67" i="1"/>
  <c r="F49" i="1"/>
  <c r="F42" i="1"/>
  <c r="F30" i="1"/>
  <c r="F123" i="1"/>
  <c r="F119" i="1"/>
  <c r="F117" i="1"/>
  <c r="F102" i="1"/>
  <c r="F63" i="1"/>
  <c r="F45" i="1"/>
  <c r="F38" i="1"/>
  <c r="F34" i="1"/>
  <c r="F25" i="1"/>
  <c r="F121" i="1"/>
  <c r="F106" i="1"/>
  <c r="F91" i="1"/>
  <c r="F89" i="1"/>
  <c r="F81" i="1"/>
  <c r="F78" i="1"/>
  <c r="F75" i="1"/>
  <c r="F66" i="1"/>
  <c r="F59" i="1"/>
  <c r="F41" i="1"/>
  <c r="F29" i="1"/>
  <c r="F15" i="1"/>
  <c r="F37" i="1"/>
  <c r="F33" i="1"/>
  <c r="F19" i="1"/>
  <c r="F114" i="1"/>
  <c r="F99" i="1"/>
  <c r="F97" i="1"/>
  <c r="F86" i="1"/>
  <c r="F83" i="1"/>
  <c r="F65" i="1"/>
  <c r="F58" i="1"/>
  <c r="F51" i="1"/>
  <c r="F23" i="1"/>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<sst xmlns="http://schemas.openxmlformats.org/spreadsheetml/2006/main" count="5655" uniqueCount="2065">
  <si>
    <t>CY2023</t>
  </si>
  <si>
    <t>Revenuue</t>
  </si>
  <si>
    <t>Shares</t>
  </si>
  <si>
    <t>EPS</t>
  </si>
  <si>
    <t>NI</t>
  </si>
  <si>
    <t>NI Margin</t>
  </si>
  <si>
    <t>NYSE:MMM</t>
  </si>
  <si>
    <t>NYSE:AOS</t>
  </si>
  <si>
    <t>NYSE:ABT</t>
  </si>
  <si>
    <t>NYSE:ABBV</t>
  </si>
  <si>
    <t>NYSE:ACN</t>
  </si>
  <si>
    <t>NasdaqGS:ADBE</t>
  </si>
  <si>
    <t>NasdaqGS:AMD</t>
  </si>
  <si>
    <t>NYSE:AFL</t>
  </si>
  <si>
    <t>NYSE:A</t>
  </si>
  <si>
    <t>NYSE:APD</t>
  </si>
  <si>
    <t>NasdaqGS:ABNB</t>
  </si>
  <si>
    <t>NasdaqGS:AKAM</t>
  </si>
  <si>
    <t>NYSE:ALB</t>
  </si>
  <si>
    <t>NYSE:ARE</t>
  </si>
  <si>
    <t>NasdaqGS:ALGN</t>
  </si>
  <si>
    <t>NYSE:ALLE</t>
  </si>
  <si>
    <t>NasdaqGS:LNT</t>
  </si>
  <si>
    <t>NasdaqGS:GOOG</t>
  </si>
  <si>
    <t>NasdaqGS:GOOGL</t>
  </si>
  <si>
    <t>NYSE:MO</t>
  </si>
  <si>
    <t>NasdaqGS:AMZN</t>
  </si>
  <si>
    <t>NYSE:AMCR</t>
  </si>
  <si>
    <t>NYSE:AEE</t>
  </si>
  <si>
    <t>NasdaqGS:AEP</t>
  </si>
  <si>
    <t>NYSE:AXP</t>
  </si>
  <si>
    <t>NYSE:AIG</t>
  </si>
  <si>
    <t>NYSE:AMT</t>
  </si>
  <si>
    <t>NYSE:AWK</t>
  </si>
  <si>
    <t>NYSE:AMP</t>
  </si>
  <si>
    <t>NYSE:AME</t>
  </si>
  <si>
    <t>NasdaqGS:AMGN</t>
  </si>
  <si>
    <t>NYSE:APH</t>
  </si>
  <si>
    <t>NasdaqGS:ADI</t>
  </si>
  <si>
    <t>NasdaqGS:ANSS</t>
  </si>
  <si>
    <t>NYSE:AON</t>
  </si>
  <si>
    <t>NasdaqGS:APA</t>
  </si>
  <si>
    <t>NYSE:APO</t>
  </si>
  <si>
    <t>NasdaqGS:AAPL</t>
  </si>
  <si>
    <t>NasdaqGS:AMAT</t>
  </si>
  <si>
    <t>NYSE:APTV</t>
  </si>
  <si>
    <t>NasdaqGS:ACGL</t>
  </si>
  <si>
    <t>NYSE:ADM</t>
  </si>
  <si>
    <t>NYSE:ANET</t>
  </si>
  <si>
    <t>NYSE:AJG</t>
  </si>
  <si>
    <t>NYSE:AIZ</t>
  </si>
  <si>
    <t>NYSE:T</t>
  </si>
  <si>
    <t>NYSE:ATO</t>
  </si>
  <si>
    <t>NasdaqGS:ADSK</t>
  </si>
  <si>
    <t>NasdaqGS:ADP</t>
  </si>
  <si>
    <t>NYSE:AZO</t>
  </si>
  <si>
    <t>NYSE:AVB</t>
  </si>
  <si>
    <t>NYSE:AVY</t>
  </si>
  <si>
    <t>NasdaqGS:AXON</t>
  </si>
  <si>
    <t>NasdaqGS:BKR</t>
  </si>
  <si>
    <t>NYSE:BALL</t>
  </si>
  <si>
    <t>NYSE:BAC</t>
  </si>
  <si>
    <t>NYSE:BAX</t>
  </si>
  <si>
    <t>NYSE:BDX</t>
  </si>
  <si>
    <t>NYSE:BRK.B</t>
  </si>
  <si>
    <t>NYSE:BBY</t>
  </si>
  <si>
    <t>NasdaqGS:TECH</t>
  </si>
  <si>
    <t>NasdaqGS:BIIB</t>
  </si>
  <si>
    <t>NYSE:BLK</t>
  </si>
  <si>
    <t>NYSE:BX</t>
  </si>
  <si>
    <t>NasdaqGS:BKNG</t>
  </si>
  <si>
    <t>NYSE:BWA</t>
  </si>
  <si>
    <t>NYSE:BSX</t>
  </si>
  <si>
    <t>NYSE:BMY</t>
  </si>
  <si>
    <t>NasdaqGS:AVGO</t>
  </si>
  <si>
    <t>NYSE:BR</t>
  </si>
  <si>
    <t>NYSE:BRO</t>
  </si>
  <si>
    <t>NYSE:BF.B</t>
  </si>
  <si>
    <t>NYSE:BLDR</t>
  </si>
  <si>
    <t>NYSE:BG</t>
  </si>
  <si>
    <t>NYSE:BXP</t>
  </si>
  <si>
    <t>NasdaqGS:CHRW</t>
  </si>
  <si>
    <t>NasdaqGS:CDNS</t>
  </si>
  <si>
    <t>NasdaqGS:CZR</t>
  </si>
  <si>
    <t>NYSE:CPT</t>
  </si>
  <si>
    <t>NYSE:COF</t>
  </si>
  <si>
    <t>NYSE:CAH</t>
  </si>
  <si>
    <t>NYSE:KMX</t>
  </si>
  <si>
    <t>NYSE:CCL</t>
  </si>
  <si>
    <t>NYSE:CARR</t>
  </si>
  <si>
    <t>NYSE:CAT</t>
  </si>
  <si>
    <t>BATS:CBOE</t>
  </si>
  <si>
    <t>NYSE:CBRE</t>
  </si>
  <si>
    <t>NasdaqGS:CDW</t>
  </si>
  <si>
    <t>NYSE:CE</t>
  </si>
  <si>
    <t>NYSE:COR</t>
  </si>
  <si>
    <t>NYSE:CNC</t>
  </si>
  <si>
    <t>NYSE:CNP</t>
  </si>
  <si>
    <t>NYSE:CF</t>
  </si>
  <si>
    <t>NYSE:CRL</t>
  </si>
  <si>
    <t>NasdaqGS:CHTR</t>
  </si>
  <si>
    <t>NYSE:CVX</t>
  </si>
  <si>
    <t>NYSE:CMG</t>
  </si>
  <si>
    <t>NYSE:CB</t>
  </si>
  <si>
    <t>NYSE:CHD</t>
  </si>
  <si>
    <t>NasdaqGS:CINF</t>
  </si>
  <si>
    <t>NasdaqGS:CTAS</t>
  </si>
  <si>
    <t>NasdaqGS:CSCO</t>
  </si>
  <si>
    <t>NYSE:C</t>
  </si>
  <si>
    <t>NYSE:CFG</t>
  </si>
  <si>
    <t>NasdaqGS:CME</t>
  </si>
  <si>
    <t>NYSE:CMS</t>
  </si>
  <si>
    <t>NasdaqGS:CTSH</t>
  </si>
  <si>
    <t>NYSE:CL</t>
  </si>
  <si>
    <t>NasdaqGS:CMCSA</t>
  </si>
  <si>
    <t>NYSE:CAG</t>
  </si>
  <si>
    <t>NYSE:COP</t>
  </si>
  <si>
    <t>NYSE:ED</t>
  </si>
  <si>
    <t>NYSE:STZ</t>
  </si>
  <si>
    <t>NasdaqGS:CEG</t>
  </si>
  <si>
    <t>NasdaqGS:CPRT</t>
  </si>
  <si>
    <t>NYSE:GLW</t>
  </si>
  <si>
    <t>NYSE:CPAY</t>
  </si>
  <si>
    <t>NYSE:CTVA</t>
  </si>
  <si>
    <t>NasdaqGS:CSGP</t>
  </si>
  <si>
    <t>NasdaqGS:COST</t>
  </si>
  <si>
    <t>NYSE:CTRA</t>
  </si>
  <si>
    <t>NasdaqGS:CRWD</t>
  </si>
  <si>
    <t>NYSE:CCI</t>
  </si>
  <si>
    <t>NasdaqGS:CSX</t>
  </si>
  <si>
    <t>NYSE:CMI</t>
  </si>
  <si>
    <t>NYSE:CVS</t>
  </si>
  <si>
    <t>NYSE:DHI</t>
  </si>
  <si>
    <t>NYSE:DHR</t>
  </si>
  <si>
    <t>NYSE:DRI</t>
  </si>
  <si>
    <t>NYSE:DVA</t>
  </si>
  <si>
    <t>NYSE:DAY</t>
  </si>
  <si>
    <t>NYSE:DECK</t>
  </si>
  <si>
    <t>NYSE:DE</t>
  </si>
  <si>
    <t>NYSE:DELL</t>
  </si>
  <si>
    <t>NYSE:DAL</t>
  </si>
  <si>
    <t>NYSE:DVN</t>
  </si>
  <si>
    <t>NasdaqGS:DXCM</t>
  </si>
  <si>
    <t>NasdaqGS:FANG</t>
  </si>
  <si>
    <t>NYSE:DLR</t>
  </si>
  <si>
    <t>NYSE:DFS</t>
  </si>
  <si>
    <t>NYSE:DG</t>
  </si>
  <si>
    <t>NasdaqGS:DLTR</t>
  </si>
  <si>
    <t>NYSE:D</t>
  </si>
  <si>
    <t>NasdaqGS:DPZ</t>
  </si>
  <si>
    <t>NYSE:DOV</t>
  </si>
  <si>
    <t>NYSE:DOW</t>
  </si>
  <si>
    <t>NYSE:DTE</t>
  </si>
  <si>
    <t>NYSE:DUK</t>
  </si>
  <si>
    <t>NYSE:DD</t>
  </si>
  <si>
    <t>NYSE:EMN</t>
  </si>
  <si>
    <t>NYSE:ETN</t>
  </si>
  <si>
    <t>NasdaqGS:EBAY</t>
  </si>
  <si>
    <t>NYSE:ECL</t>
  </si>
  <si>
    <t>NYSE:EIX</t>
  </si>
  <si>
    <t>NYSE:EW</t>
  </si>
  <si>
    <t>NasdaqGS:EA</t>
  </si>
  <si>
    <t>NYSE:ELV</t>
  </si>
  <si>
    <t>NYSE:LLY</t>
  </si>
  <si>
    <t>NYSE:EMR</t>
  </si>
  <si>
    <t>NasdaqGM:ENPH</t>
  </si>
  <si>
    <t>NYSE:ETR</t>
  </si>
  <si>
    <t>NYSE:EOG</t>
  </si>
  <si>
    <t>NYSE:EPAM</t>
  </si>
  <si>
    <t>NYSE:EQT</t>
  </si>
  <si>
    <t>NYSE:EFX</t>
  </si>
  <si>
    <t>NasdaqGS:EQIX</t>
  </si>
  <si>
    <t>NYSE:EQR</t>
  </si>
  <si>
    <t>NasdaqGS:ERIE</t>
  </si>
  <si>
    <t>NYSE:ESS</t>
  </si>
  <si>
    <t>NYSE:EG</t>
  </si>
  <si>
    <t>NasdaqGS:EVRG</t>
  </si>
  <si>
    <t>NYSE:ES</t>
  </si>
  <si>
    <t>NasdaqGS:EXC</t>
  </si>
  <si>
    <t>NasdaqGS:EXPE</t>
  </si>
  <si>
    <t>NYSE:EXPD</t>
  </si>
  <si>
    <t>NYSE:EXR</t>
  </si>
  <si>
    <t>NYSE:XOM</t>
  </si>
  <si>
    <t>NasdaqGS:FFIV</t>
  </si>
  <si>
    <t>NYSE:FDS</t>
  </si>
  <si>
    <t>NYSE:FICO</t>
  </si>
  <si>
    <t>NasdaqGS:FAST</t>
  </si>
  <si>
    <t>NYSE:FRT</t>
  </si>
  <si>
    <t>NYSE:FDX</t>
  </si>
  <si>
    <t>NYSE:FIS</t>
  </si>
  <si>
    <t>NasdaqGS:FITB</t>
  </si>
  <si>
    <t>NasdaqGS:FSLR</t>
  </si>
  <si>
    <t>NYSE:FE</t>
  </si>
  <si>
    <t>NYSE:FI</t>
  </si>
  <si>
    <t>NYSE:FMC</t>
  </si>
  <si>
    <t>NYSE:F</t>
  </si>
  <si>
    <t>NasdaqGS:FTNT</t>
  </si>
  <si>
    <t>NYSE:FTV</t>
  </si>
  <si>
    <t>NasdaqGS:FOX</t>
  </si>
  <si>
    <t>NasdaqGS:FOXA</t>
  </si>
  <si>
    <t>NYSE:BEN</t>
  </si>
  <si>
    <t>NYSE:FCX</t>
  </si>
  <si>
    <t>NYSE:GRMN</t>
  </si>
  <si>
    <t>NYSE:IT</t>
  </si>
  <si>
    <t>NasdaqGS:GEHC</t>
  </si>
  <si>
    <t>NYSE:GEV</t>
  </si>
  <si>
    <t>NasdaqGS:GEN</t>
  </si>
  <si>
    <t>NYSE:GNRC</t>
  </si>
  <si>
    <t>NYSE:GD</t>
  </si>
  <si>
    <t>NYSE:GE</t>
  </si>
  <si>
    <t>NYSE:GIS</t>
  </si>
  <si>
    <t>NYSE:GM</t>
  </si>
  <si>
    <t>NYSE:GPC</t>
  </si>
  <si>
    <t>NasdaqGS:GILD</t>
  </si>
  <si>
    <t>NYSE:GPN</t>
  </si>
  <si>
    <t>NYSE:GL</t>
  </si>
  <si>
    <t>NYSE:GDDY</t>
  </si>
  <si>
    <t>NYSE:HAL</t>
  </si>
  <si>
    <t>NasdaqGS:HAS</t>
  </si>
  <si>
    <t>NYSE:HCA</t>
  </si>
  <si>
    <t>NYSE:DOC</t>
  </si>
  <si>
    <t>NasdaqGS:HSIC</t>
  </si>
  <si>
    <t>NYSE:HES</t>
  </si>
  <si>
    <t>NYSE:HPE</t>
  </si>
  <si>
    <t>NYSE:HLT</t>
  </si>
  <si>
    <t>NasdaqGS:HOLX</t>
  </si>
  <si>
    <t>NasdaqGS:HON</t>
  </si>
  <si>
    <t>NYSE:HRL</t>
  </si>
  <si>
    <t>NasdaqGS:HST</t>
  </si>
  <si>
    <t>NYSE:HWM</t>
  </si>
  <si>
    <t>NYSE:HPQ</t>
  </si>
  <si>
    <t>NYSE:HUBB</t>
  </si>
  <si>
    <t>NYSE:HUM</t>
  </si>
  <si>
    <t>NasdaqGS:HBAN</t>
  </si>
  <si>
    <t>NYSE:HII</t>
  </si>
  <si>
    <t>NYSE:IEX</t>
  </si>
  <si>
    <t>NasdaqGS:IDXX</t>
  </si>
  <si>
    <t>NYSE:ITW</t>
  </si>
  <si>
    <t>NasdaqGS:INCY</t>
  </si>
  <si>
    <t>NYSE:IR</t>
  </si>
  <si>
    <t>NasdaqGS:PODD</t>
  </si>
  <si>
    <t>NasdaqGS:INTC</t>
  </si>
  <si>
    <t>NYSE:ICE</t>
  </si>
  <si>
    <t>NYSE:IBM</t>
  </si>
  <si>
    <t>NYSE:IFF</t>
  </si>
  <si>
    <t>NYSE:IP</t>
  </si>
  <si>
    <t>NasdaqGS:INTU</t>
  </si>
  <si>
    <t>NasdaqGS:ISRG</t>
  </si>
  <si>
    <t>NYSE:IVZ</t>
  </si>
  <si>
    <t>NYSE:INVH</t>
  </si>
  <si>
    <t>NYSE:IQV</t>
  </si>
  <si>
    <t>NYSE:IRM</t>
  </si>
  <si>
    <t>NasdaqGS:JBHT</t>
  </si>
  <si>
    <t>NYSE:JBL</t>
  </si>
  <si>
    <t>NasdaqGS:JKHY</t>
  </si>
  <si>
    <t>NYSE:J</t>
  </si>
  <si>
    <t>NYSE:JNJ</t>
  </si>
  <si>
    <t>NYSE:JCI</t>
  </si>
  <si>
    <t>NYSE:JPM</t>
  </si>
  <si>
    <t>NYSE:JNPR</t>
  </si>
  <si>
    <t>NYSE:K</t>
  </si>
  <si>
    <t>NYSE:KVUE</t>
  </si>
  <si>
    <t>NasdaqGS:KDP</t>
  </si>
  <si>
    <t>NYSE:KEY</t>
  </si>
  <si>
    <t>NYSE:KEYS</t>
  </si>
  <si>
    <t>NYSE:KMB</t>
  </si>
  <si>
    <t>NYSE:KIM</t>
  </si>
  <si>
    <t>NYSE:KMI</t>
  </si>
  <si>
    <t>NYSE:KKR</t>
  </si>
  <si>
    <t>NasdaqGS:KLAC</t>
  </si>
  <si>
    <t>NYSE:LHX</t>
  </si>
  <si>
    <t>NYSE:LH</t>
  </si>
  <si>
    <t>NasdaqGS:LRCX</t>
  </si>
  <si>
    <t>NYSE:LW</t>
  </si>
  <si>
    <t>NYSE:LVS</t>
  </si>
  <si>
    <t>NYSE:LDOS</t>
  </si>
  <si>
    <t>NYSE:LEN</t>
  </si>
  <si>
    <t>NYSE:LII</t>
  </si>
  <si>
    <t>NasdaqGS:LIN</t>
  </si>
  <si>
    <t>NYSE:LYV</t>
  </si>
  <si>
    <t>NasdaqGS:LKQ</t>
  </si>
  <si>
    <t>NYSE:LMT</t>
  </si>
  <si>
    <t>NYSE:L</t>
  </si>
  <si>
    <t>NYSE:LOW</t>
  </si>
  <si>
    <t>NasdaqGS:LULU</t>
  </si>
  <si>
    <t>NYSE:LYB</t>
  </si>
  <si>
    <t>NYSE:MTB</t>
  </si>
  <si>
    <t>NYSE:MPC</t>
  </si>
  <si>
    <t>NasdaqGS:MKTX</t>
  </si>
  <si>
    <t>NasdaqGS:MAR</t>
  </si>
  <si>
    <t>NYSE:MMC</t>
  </si>
  <si>
    <t>NYSE:MLM</t>
  </si>
  <si>
    <t>NYSE:MAS</t>
  </si>
  <si>
    <t>NYSE:MA</t>
  </si>
  <si>
    <t>NasdaqGS:MTCH</t>
  </si>
  <si>
    <t>NYSE:MKC</t>
  </si>
  <si>
    <t>NYSE:MCD</t>
  </si>
  <si>
    <t>NYSE:MCK</t>
  </si>
  <si>
    <t>NYSE:MDT</t>
  </si>
  <si>
    <t>NYSE:MRK</t>
  </si>
  <si>
    <t>NasdaqGS:META</t>
  </si>
  <si>
    <t>NYSE:MET</t>
  </si>
  <si>
    <t>NYSE:MTD</t>
  </si>
  <si>
    <t>NYSE:MGM</t>
  </si>
  <si>
    <t>NasdaqGS:MCHP</t>
  </si>
  <si>
    <t>NasdaqGS:MU</t>
  </si>
  <si>
    <t>NasdaqGS:MSFT</t>
  </si>
  <si>
    <t>NYSE:MAA</t>
  </si>
  <si>
    <t>NasdaqGS:MRNA</t>
  </si>
  <si>
    <t>NYSE:MHK</t>
  </si>
  <si>
    <t>NYSE:MOH</t>
  </si>
  <si>
    <t>NYSE:TAP</t>
  </si>
  <si>
    <t>NasdaqGS:MDLZ</t>
  </si>
  <si>
    <t>NasdaqGS:MPWR</t>
  </si>
  <si>
    <t>NasdaqGS:MNST</t>
  </si>
  <si>
    <t>NYSE:MCO</t>
  </si>
  <si>
    <t>NYSE:MS</t>
  </si>
  <si>
    <t>NYSE:MSI</t>
  </si>
  <si>
    <t>NYSE:MSCI</t>
  </si>
  <si>
    <t>NasdaqGS:NDAQ</t>
  </si>
  <si>
    <t>NasdaqGS:NTAP</t>
  </si>
  <si>
    <t>NasdaqGS:NFLX</t>
  </si>
  <si>
    <t>NYSE:NEM</t>
  </si>
  <si>
    <t>NasdaqGS:NWS</t>
  </si>
  <si>
    <t>NasdaqGS:NWSA</t>
  </si>
  <si>
    <t>NYSE:NEE</t>
  </si>
  <si>
    <t>NYSE:NKE</t>
  </si>
  <si>
    <t>NYSE:NI</t>
  </si>
  <si>
    <t>NasdaqGS:NDSN</t>
  </si>
  <si>
    <t>NYSE:NSC</t>
  </si>
  <si>
    <t>NasdaqGS:NTRS</t>
  </si>
  <si>
    <t>NYSE:NOC</t>
  </si>
  <si>
    <t>NYSE:NCLH</t>
  </si>
  <si>
    <t>NYSE:NRG</t>
  </si>
  <si>
    <t>NYSE:NUE</t>
  </si>
  <si>
    <t>NasdaqGS:NVDA</t>
  </si>
  <si>
    <t>NYSE:NVR</t>
  </si>
  <si>
    <t>NasdaqGS:NXPI</t>
  </si>
  <si>
    <t>NasdaqGS:ORLY</t>
  </si>
  <si>
    <t>NYSE:OXY</t>
  </si>
  <si>
    <t>NasdaqGS:ODFL</t>
  </si>
  <si>
    <t>NYSE:OMC</t>
  </si>
  <si>
    <t>NasdaqGS:ON</t>
  </si>
  <si>
    <t>NYSE:OKE</t>
  </si>
  <si>
    <t>NYSE:ORCL</t>
  </si>
  <si>
    <t>NYSE:OTIS</t>
  </si>
  <si>
    <t>NasdaqGS:PCAR</t>
  </si>
  <si>
    <t>NYSE:PKG</t>
  </si>
  <si>
    <t>NasdaqGS:PLTR</t>
  </si>
  <si>
    <t>NasdaqGS:PANW</t>
  </si>
  <si>
    <t>NasdaqGS:PARA</t>
  </si>
  <si>
    <t>NYSE:PH</t>
  </si>
  <si>
    <t>NasdaqGS:PAYX</t>
  </si>
  <si>
    <t>NYSE:PAYC</t>
  </si>
  <si>
    <t>NasdaqGS:PYPL</t>
  </si>
  <si>
    <t>NYSE:PNR</t>
  </si>
  <si>
    <t>NasdaqGS:PEP</t>
  </si>
  <si>
    <t>NYSE:PFE</t>
  </si>
  <si>
    <t>NYSE:PCG</t>
  </si>
  <si>
    <t>NYSE:PM</t>
  </si>
  <si>
    <t>NYSE:PSX</t>
  </si>
  <si>
    <t>NYSE:PNW</t>
  </si>
  <si>
    <t>NasdaqGS:POOL</t>
  </si>
  <si>
    <t>NYSE:PPG</t>
  </si>
  <si>
    <t>NYSE:PPL</t>
  </si>
  <si>
    <t>NasdaqGS:PFG</t>
  </si>
  <si>
    <t>NYSE:PLD</t>
  </si>
  <si>
    <t>NYSE:PRU</t>
  </si>
  <si>
    <t>NasdaqGS:PTC</t>
  </si>
  <si>
    <t>NYSE:PEG</t>
  </si>
  <si>
    <t>NYSE:PSA</t>
  </si>
  <si>
    <t>NYSE:PHM</t>
  </si>
  <si>
    <t>NasdaqGS:QCOM</t>
  </si>
  <si>
    <t>NYSE:PWR</t>
  </si>
  <si>
    <t>NYSE:DGX</t>
  </si>
  <si>
    <t>NYSE:RL</t>
  </si>
  <si>
    <t>NYSE:RJF</t>
  </si>
  <si>
    <t>NYSE:O</t>
  </si>
  <si>
    <t>NasdaqGS:REG</t>
  </si>
  <si>
    <t>NasdaqGS:REGN</t>
  </si>
  <si>
    <t>NYSE:RF</t>
  </si>
  <si>
    <t>NYSE:RSG</t>
  </si>
  <si>
    <t>NYSE:RMD</t>
  </si>
  <si>
    <t>NYSE:RVTY</t>
  </si>
  <si>
    <t>NYSE:ROK</t>
  </si>
  <si>
    <t>NYSE:ROL</t>
  </si>
  <si>
    <t>NasdaqGS:ROP</t>
  </si>
  <si>
    <t>NasdaqGS:ROST</t>
  </si>
  <si>
    <t>NYSE:RCL</t>
  </si>
  <si>
    <t>NYSE:RTX</t>
  </si>
  <si>
    <t>NYSE:SPGI</t>
  </si>
  <si>
    <t>NYSE:CRM</t>
  </si>
  <si>
    <t>NasdaqGS:SBAC</t>
  </si>
  <si>
    <t>NYSE:SLB</t>
  </si>
  <si>
    <t>NasdaqGS:STX</t>
  </si>
  <si>
    <t>NYSE:SRE</t>
  </si>
  <si>
    <t>NYSE:NOW</t>
  </si>
  <si>
    <t>NYSE:SPG</t>
  </si>
  <si>
    <t>NasdaqGS:SWKS</t>
  </si>
  <si>
    <t>NYSE:SW</t>
  </si>
  <si>
    <t>NYSE:SNA</t>
  </si>
  <si>
    <t>NYSE:SOLV</t>
  </si>
  <si>
    <t>NYSE:LUV</t>
  </si>
  <si>
    <t>NYSE:SWK</t>
  </si>
  <si>
    <t>NasdaqGS:SBUX</t>
  </si>
  <si>
    <t>NYSE:STT</t>
  </si>
  <si>
    <t>NasdaqGS:STLD</t>
  </si>
  <si>
    <t>NYSE:STE</t>
  </si>
  <si>
    <t>NYSE:SYK</t>
  </si>
  <si>
    <t>NasdaqGS:SMCI</t>
  </si>
  <si>
    <t>NYSE:SYF</t>
  </si>
  <si>
    <t>NasdaqGS:SNPS</t>
  </si>
  <si>
    <t>NYSE:SYY</t>
  </si>
  <si>
    <t>NasdaqGS:TMUS</t>
  </si>
  <si>
    <t>NasdaqGS:TROW</t>
  </si>
  <si>
    <t>NasdaqGS:TTWO</t>
  </si>
  <si>
    <t>NYSE:TPR</t>
  </si>
  <si>
    <t>NYSE:TRGP</t>
  </si>
  <si>
    <t>NYSE:TGT</t>
  </si>
  <si>
    <t>NYSE:TEL</t>
  </si>
  <si>
    <t>NYSE:TDY</t>
  </si>
  <si>
    <t>NYSE:TFX</t>
  </si>
  <si>
    <t>NasdaqGS:TER</t>
  </si>
  <si>
    <t>NasdaqGS:TSLA</t>
  </si>
  <si>
    <t>NasdaqGS:TXN</t>
  </si>
  <si>
    <t>NYSE:TPL</t>
  </si>
  <si>
    <t>NYSE:TXT</t>
  </si>
  <si>
    <t>NYSE:AES</t>
  </si>
  <si>
    <t>NYSE:ALL</t>
  </si>
  <si>
    <t>NYSE:BK</t>
  </si>
  <si>
    <t>NYSE:BA</t>
  </si>
  <si>
    <t>NasdaqGS:CPB</t>
  </si>
  <si>
    <t>NYSE:SCHW</t>
  </si>
  <si>
    <t>NYSE:CI</t>
  </si>
  <si>
    <t>NYSE:CLX</t>
  </si>
  <si>
    <t>NYSE:KO</t>
  </si>
  <si>
    <t>NasdaqGS:COO</t>
  </si>
  <si>
    <t>NYSE:EL</t>
  </si>
  <si>
    <t>NYSE:GS</t>
  </si>
  <si>
    <t>NYSE:HIG</t>
  </si>
  <si>
    <t>NYSE:HSY</t>
  </si>
  <si>
    <t>NYSE:HD</t>
  </si>
  <si>
    <t>NYSE:IPG</t>
  </si>
  <si>
    <t>NYSE:SJM</t>
  </si>
  <si>
    <t>NasdaqGS:KHC</t>
  </si>
  <si>
    <t>NYSE:KR</t>
  </si>
  <si>
    <t>NYSE:MOS</t>
  </si>
  <si>
    <t>NYSE:PNC</t>
  </si>
  <si>
    <t>NYSE:PG</t>
  </si>
  <si>
    <t>NYSE:PGR</t>
  </si>
  <si>
    <t>NYSE:SHW</t>
  </si>
  <si>
    <t>NYSE:SO</t>
  </si>
  <si>
    <t>NYSE:TJX</t>
  </si>
  <si>
    <t>NYSE:TRV</t>
  </si>
  <si>
    <t>NYSE:DIS</t>
  </si>
  <si>
    <t>NYSE:WMB</t>
  </si>
  <si>
    <t>NYSE:TMO</t>
  </si>
  <si>
    <t>NasdaqGS:TSCO</t>
  </si>
  <si>
    <t>NYSE:TT</t>
  </si>
  <si>
    <t>NYSE:TDG</t>
  </si>
  <si>
    <t>NasdaqGS:TRMB</t>
  </si>
  <si>
    <t>NYSE:TFC</t>
  </si>
  <si>
    <t>NYSE:TYL</t>
  </si>
  <si>
    <t>NYSE:TSN</t>
  </si>
  <si>
    <t>NYSE:USB</t>
  </si>
  <si>
    <t>NYSE:UBER</t>
  </si>
  <si>
    <t>NYSE:UDR</t>
  </si>
  <si>
    <t>NasdaqGS:ULTA</t>
  </si>
  <si>
    <t>NYSE:UNP</t>
  </si>
  <si>
    <t>NasdaqGS:UAL</t>
  </si>
  <si>
    <t>NYSE:UPS</t>
  </si>
  <si>
    <t>NYSE:URI</t>
  </si>
  <si>
    <t>NYSE:UNH</t>
  </si>
  <si>
    <t>NYSE:UHS</t>
  </si>
  <si>
    <t>NYSE:VLO</t>
  </si>
  <si>
    <t>NYSE:VTR</t>
  </si>
  <si>
    <t>NYSE:VLTO</t>
  </si>
  <si>
    <t>NasdaqGS:VRSN</t>
  </si>
  <si>
    <t>NasdaqGS:VRSK</t>
  </si>
  <si>
    <t>NYSE:VZ</t>
  </si>
  <si>
    <t>NasdaqGS:VRTX</t>
  </si>
  <si>
    <t>NasdaqGS:VTRS</t>
  </si>
  <si>
    <t>NYSE:VICI</t>
  </si>
  <si>
    <t>NYSE:V</t>
  </si>
  <si>
    <t>NYSE:VST</t>
  </si>
  <si>
    <t>NYSE:VMC</t>
  </si>
  <si>
    <t>NYSE:WRB</t>
  </si>
  <si>
    <t>NYSE:GWW</t>
  </si>
  <si>
    <t>NasdaqGS:WBA</t>
  </si>
  <si>
    <t>NYSE:WMT</t>
  </si>
  <si>
    <t>NasdaqGS:WBD</t>
  </si>
  <si>
    <t>NYSE:WM</t>
  </si>
  <si>
    <t>NYSE:WAT</t>
  </si>
  <si>
    <t>NYSE:WEC</t>
  </si>
  <si>
    <t>NYSE:WFC</t>
  </si>
  <si>
    <t>NYSE:WELL</t>
  </si>
  <si>
    <t>NYSE:WST</t>
  </si>
  <si>
    <t>NasdaqGS:WDC</t>
  </si>
  <si>
    <t>NYSE:WAB</t>
  </si>
  <si>
    <t>NYSE:WY</t>
  </si>
  <si>
    <t>NasdaqGS:WTW</t>
  </si>
  <si>
    <t>NasdaqGS:WDAY</t>
  </si>
  <si>
    <t>NasdaqGS:WYNN</t>
  </si>
  <si>
    <t>NasdaqGS:XEL</t>
  </si>
  <si>
    <t>NYSE:XYL</t>
  </si>
  <si>
    <t>NYSE:YUM</t>
  </si>
  <si>
    <t>NasdaqGS:ZBRA</t>
  </si>
  <si>
    <t>NYSE:ZBH</t>
  </si>
  <si>
    <t>NYSE:ZTS</t>
  </si>
  <si>
    <t>CY2022</t>
  </si>
  <si>
    <t>market_cap</t>
  </si>
  <si>
    <t>Share</t>
  </si>
  <si>
    <t>aggregation</t>
  </si>
  <si>
    <t>simple Avg</t>
  </si>
  <si>
    <t>weighted Avg</t>
  </si>
  <si>
    <t>CY2021</t>
  </si>
  <si>
    <t>MMM</t>
  </si>
  <si>
    <t>AOS</t>
  </si>
  <si>
    <t>ABT</t>
  </si>
  <si>
    <t>ABBV</t>
  </si>
  <si>
    <t>ACN</t>
  </si>
  <si>
    <t>ADBE</t>
  </si>
  <si>
    <t>AMD</t>
  </si>
  <si>
    <t>AES</t>
  </si>
  <si>
    <t>AFL</t>
  </si>
  <si>
    <t>A</t>
  </si>
  <si>
    <t>APD</t>
  </si>
  <si>
    <t>ABNB</t>
  </si>
  <si>
    <t>AKAM</t>
  </si>
  <si>
    <t>ALB</t>
  </si>
  <si>
    <t>ARE</t>
  </si>
  <si>
    <t>ALGN</t>
  </si>
  <si>
    <t>ALLE</t>
  </si>
  <si>
    <t>LNT</t>
  </si>
  <si>
    <t>ALL</t>
  </si>
  <si>
    <t>GOOGL</t>
  </si>
  <si>
    <t>GOOG</t>
  </si>
  <si>
    <t>MO</t>
  </si>
  <si>
    <t>AMZN</t>
  </si>
  <si>
    <t>AMCR</t>
  </si>
  <si>
    <t>AEE</t>
  </si>
  <si>
    <t>AAL</t>
  </si>
  <si>
    <t>AEP</t>
  </si>
  <si>
    <t>AXP</t>
  </si>
  <si>
    <t>AIG</t>
  </si>
  <si>
    <t>AMT</t>
  </si>
  <si>
    <t>AWK</t>
  </si>
  <si>
    <t>AMP</t>
  </si>
  <si>
    <t>AME</t>
  </si>
  <si>
    <t>AMGN</t>
  </si>
  <si>
    <t>APH</t>
  </si>
  <si>
    <t>ADI</t>
  </si>
  <si>
    <t>ANSS</t>
  </si>
  <si>
    <t>AON</t>
  </si>
  <si>
    <t>APA</t>
  </si>
  <si>
    <t>AAPL</t>
  </si>
  <si>
    <t>AMAT</t>
  </si>
  <si>
    <t>APTV</t>
  </si>
  <si>
    <t>ACGL</t>
  </si>
  <si>
    <t>ADM</t>
  </si>
  <si>
    <t>ANET</t>
  </si>
  <si>
    <t>AJG</t>
  </si>
  <si>
    <t>AIZ</t>
  </si>
  <si>
    <t>T</t>
  </si>
  <si>
    <t>ATO</t>
  </si>
  <si>
    <t>ADSK</t>
  </si>
  <si>
    <t>ADP</t>
  </si>
  <si>
    <t>AZO</t>
  </si>
  <si>
    <t>AVB</t>
  </si>
  <si>
    <t>AVY</t>
  </si>
  <si>
    <t>AXON</t>
  </si>
  <si>
    <t>BKR</t>
  </si>
  <si>
    <t>BALL</t>
  </si>
  <si>
    <t>BAC</t>
  </si>
  <si>
    <t>BK</t>
  </si>
  <si>
    <t>BBWI</t>
  </si>
  <si>
    <t>BAX</t>
  </si>
  <si>
    <t>BDX</t>
  </si>
  <si>
    <t>BRK.B</t>
  </si>
  <si>
    <t>BBY</t>
  </si>
  <si>
    <t>BIO</t>
  </si>
  <si>
    <t>TECH</t>
  </si>
  <si>
    <t>BIIB</t>
  </si>
  <si>
    <t>BLK</t>
  </si>
  <si>
    <t>BX</t>
  </si>
  <si>
    <t>BA</t>
  </si>
  <si>
    <t>BKNG</t>
  </si>
  <si>
    <t>BWA</t>
  </si>
  <si>
    <t>BXP</t>
  </si>
  <si>
    <t>BSX</t>
  </si>
  <si>
    <t>BMY</t>
  </si>
  <si>
    <t>AVGO</t>
  </si>
  <si>
    <t>BR</t>
  </si>
  <si>
    <t>BRO</t>
  </si>
  <si>
    <t>BF.B</t>
  </si>
  <si>
    <t>BG</t>
  </si>
  <si>
    <t>CDNS</t>
  </si>
  <si>
    <t>CZR</t>
  </si>
  <si>
    <t>CPT</t>
  </si>
  <si>
    <t>CPB</t>
  </si>
  <si>
    <t>COF</t>
  </si>
  <si>
    <t>CAH</t>
  </si>
  <si>
    <t>KMX</t>
  </si>
  <si>
    <t>CCL</t>
  </si>
  <si>
    <t>CARR</t>
  </si>
  <si>
    <t>CTLT</t>
  </si>
  <si>
    <t>CAT</t>
  </si>
  <si>
    <t>CBOE</t>
  </si>
  <si>
    <t>CBRE</t>
  </si>
  <si>
    <t>CDW</t>
  </si>
  <si>
    <t>CE</t>
  </si>
  <si>
    <t>COR</t>
  </si>
  <si>
    <t>CNC</t>
  </si>
  <si>
    <t>CNP</t>
  </si>
  <si>
    <t>CF</t>
  </si>
  <si>
    <t>CHRW</t>
  </si>
  <si>
    <t>CRL</t>
  </si>
  <si>
    <t>SCHW</t>
  </si>
  <si>
    <t>CHTR</t>
  </si>
  <si>
    <t>CVX</t>
  </si>
  <si>
    <t>CMG</t>
  </si>
  <si>
    <t>CB</t>
  </si>
  <si>
    <t>CHD</t>
  </si>
  <si>
    <t>CI</t>
  </si>
  <si>
    <t>CINF</t>
  </si>
  <si>
    <t>CTAS</t>
  </si>
  <si>
    <t>CSCO</t>
  </si>
  <si>
    <t>C</t>
  </si>
  <si>
    <t>CFG</t>
  </si>
  <si>
    <t>CLX</t>
  </si>
  <si>
    <t>CME</t>
  </si>
  <si>
    <t>CMS</t>
  </si>
  <si>
    <t>KO</t>
  </si>
  <si>
    <t>CTSH</t>
  </si>
  <si>
    <t>CL</t>
  </si>
  <si>
    <t>CMCSA</t>
  </si>
  <si>
    <t>CMA</t>
  </si>
  <si>
    <t>CAG</t>
  </si>
  <si>
    <t>COP</t>
  </si>
  <si>
    <t>ED</t>
  </si>
  <si>
    <t>STZ</t>
  </si>
  <si>
    <t>CEG</t>
  </si>
  <si>
    <t>COO</t>
  </si>
  <si>
    <t>CPRT</t>
  </si>
  <si>
    <t>GLW</t>
  </si>
  <si>
    <t>CPAY</t>
  </si>
  <si>
    <t>CTVA</t>
  </si>
  <si>
    <t>CSGP</t>
  </si>
  <si>
    <t>COST</t>
  </si>
  <si>
    <t>CTRA</t>
  </si>
  <si>
    <t>CCI</t>
  </si>
  <si>
    <t>CSX</t>
  </si>
  <si>
    <t>CMI</t>
  </si>
  <si>
    <t>CVS</t>
  </si>
  <si>
    <t>DHR</t>
  </si>
  <si>
    <t>DRI</t>
  </si>
  <si>
    <t>DVA</t>
  </si>
  <si>
    <t>DAY</t>
  </si>
  <si>
    <t>DE</t>
  </si>
  <si>
    <t>DAL</t>
  </si>
  <si>
    <t>DVN</t>
  </si>
  <si>
    <t>DXCM</t>
  </si>
  <si>
    <t>FANG</t>
  </si>
  <si>
    <t>DLR</t>
  </si>
  <si>
    <t>DFS</t>
  </si>
  <si>
    <t>DG</t>
  </si>
  <si>
    <t>DLTR</t>
  </si>
  <si>
    <t>D</t>
  </si>
  <si>
    <t>DPZ</t>
  </si>
  <si>
    <t>DOV</t>
  </si>
  <si>
    <t>DOW</t>
  </si>
  <si>
    <t>DHI</t>
  </si>
  <si>
    <t>DTE</t>
  </si>
  <si>
    <t>DUK</t>
  </si>
  <si>
    <t>DD</t>
  </si>
  <si>
    <t>EMN</t>
  </si>
  <si>
    <t>ETN</t>
  </si>
  <si>
    <t>EBAY</t>
  </si>
  <si>
    <t>ECL</t>
  </si>
  <si>
    <t>EIX</t>
  </si>
  <si>
    <t>EW</t>
  </si>
  <si>
    <t>EA</t>
  </si>
  <si>
    <t>ELV</t>
  </si>
  <si>
    <t>LLY</t>
  </si>
  <si>
    <t>EMR</t>
  </si>
  <si>
    <t>ENPH</t>
  </si>
  <si>
    <t>ETR</t>
  </si>
  <si>
    <t>EOG</t>
  </si>
  <si>
    <t>EPAM</t>
  </si>
  <si>
    <t>EQT</t>
  </si>
  <si>
    <t>EFX</t>
  </si>
  <si>
    <t>EQIX</t>
  </si>
  <si>
    <t>EQR</t>
  </si>
  <si>
    <t>ESS</t>
  </si>
  <si>
    <t>EL</t>
  </si>
  <si>
    <t>ETSY</t>
  </si>
  <si>
    <t>EG</t>
  </si>
  <si>
    <t>EVRG</t>
  </si>
  <si>
    <t>ES</t>
  </si>
  <si>
    <t>EXC</t>
  </si>
  <si>
    <t>EXPE</t>
  </si>
  <si>
    <t>EXPD</t>
  </si>
  <si>
    <t>EXR</t>
  </si>
  <si>
    <t>XOM</t>
  </si>
  <si>
    <t>FFIV</t>
  </si>
  <si>
    <t>FDS</t>
  </si>
  <si>
    <t>FICO</t>
  </si>
  <si>
    <t>FAST</t>
  </si>
  <si>
    <t>FRT</t>
  </si>
  <si>
    <t>FDX</t>
  </si>
  <si>
    <t>FIS</t>
  </si>
  <si>
    <t>FITB</t>
  </si>
  <si>
    <t>FSLR</t>
  </si>
  <si>
    <t>FE</t>
  </si>
  <si>
    <t>FI</t>
  </si>
  <si>
    <t>FMC</t>
  </si>
  <si>
    <t>F</t>
  </si>
  <si>
    <t>FTNT</t>
  </si>
  <si>
    <t>FTV</t>
  </si>
  <si>
    <t>FOXA</t>
  </si>
  <si>
    <t>FOX</t>
  </si>
  <si>
    <t>BEN</t>
  </si>
  <si>
    <t>FCX</t>
  </si>
  <si>
    <t>GRMN</t>
  </si>
  <si>
    <t>IT</t>
  </si>
  <si>
    <t>GE</t>
  </si>
  <si>
    <t>GEHC</t>
  </si>
  <si>
    <t>GEN</t>
  </si>
  <si>
    <t>GNRC</t>
  </si>
  <si>
    <t>GD</t>
  </si>
  <si>
    <t>GIS</t>
  </si>
  <si>
    <t>GM</t>
  </si>
  <si>
    <t>GPC</t>
  </si>
  <si>
    <t>GILD</t>
  </si>
  <si>
    <t>GPN</t>
  </si>
  <si>
    <t>GL</t>
  </si>
  <si>
    <t>GS</t>
  </si>
  <si>
    <t>HAL</t>
  </si>
  <si>
    <t>HIG</t>
  </si>
  <si>
    <t>HAS</t>
  </si>
  <si>
    <t>HCA</t>
  </si>
  <si>
    <t>DOC</t>
  </si>
  <si>
    <t>HSIC</t>
  </si>
  <si>
    <t>HSY</t>
  </si>
  <si>
    <t>HES</t>
  </si>
  <si>
    <t>HPE</t>
  </si>
  <si>
    <t>HLT</t>
  </si>
  <si>
    <t>HOLX</t>
  </si>
  <si>
    <t>HD</t>
  </si>
  <si>
    <t>HON</t>
  </si>
  <si>
    <t>HRL</t>
  </si>
  <si>
    <t>HST</t>
  </si>
  <si>
    <t>HWM</t>
  </si>
  <si>
    <t>HPQ</t>
  </si>
  <si>
    <t>HUBB</t>
  </si>
  <si>
    <t>HUM</t>
  </si>
  <si>
    <t>HBAN</t>
  </si>
  <si>
    <t>HII</t>
  </si>
  <si>
    <t>IBM</t>
  </si>
  <si>
    <t>IEX</t>
  </si>
  <si>
    <t>IDXX</t>
  </si>
  <si>
    <t>ITW</t>
  </si>
  <si>
    <t>ILMN</t>
  </si>
  <si>
    <t>INCY</t>
  </si>
  <si>
    <t>IR</t>
  </si>
  <si>
    <t>PODD</t>
  </si>
  <si>
    <t>INTC</t>
  </si>
  <si>
    <t>ICE</t>
  </si>
  <si>
    <t>IFF</t>
  </si>
  <si>
    <t>IP</t>
  </si>
  <si>
    <t>IPG</t>
  </si>
  <si>
    <t>INTU</t>
  </si>
  <si>
    <t>ISRG</t>
  </si>
  <si>
    <t>IVZ</t>
  </si>
  <si>
    <t>INVH</t>
  </si>
  <si>
    <t>IQV</t>
  </si>
  <si>
    <t>IRM</t>
  </si>
  <si>
    <t>JBHT</t>
  </si>
  <si>
    <t>JKHY</t>
  </si>
  <si>
    <t>J</t>
  </si>
  <si>
    <t>JNJ</t>
  </si>
  <si>
    <t>JCI</t>
  </si>
  <si>
    <t>JPM</t>
  </si>
  <si>
    <t>JNPR</t>
  </si>
  <si>
    <t>K</t>
  </si>
  <si>
    <t>KVUE</t>
  </si>
  <si>
    <t>KDP</t>
  </si>
  <si>
    <t>KEY</t>
  </si>
  <si>
    <t>KEYS</t>
  </si>
  <si>
    <t>KMB</t>
  </si>
  <si>
    <t>KIM</t>
  </si>
  <si>
    <t>KMI</t>
  </si>
  <si>
    <t>KLAC</t>
  </si>
  <si>
    <t>KHC</t>
  </si>
  <si>
    <t>KR</t>
  </si>
  <si>
    <t>LHX</t>
  </si>
  <si>
    <t>LH</t>
  </si>
  <si>
    <t>LRCX</t>
  </si>
  <si>
    <t>LW</t>
  </si>
  <si>
    <t>LVS</t>
  </si>
  <si>
    <t>LDOS</t>
  </si>
  <si>
    <t>LEN</t>
  </si>
  <si>
    <t>LIN</t>
  </si>
  <si>
    <t>LYV</t>
  </si>
  <si>
    <t>LKQ</t>
  </si>
  <si>
    <t>LMT</t>
  </si>
  <si>
    <t>L</t>
  </si>
  <si>
    <t>LOW</t>
  </si>
  <si>
    <t>LULU</t>
  </si>
  <si>
    <t>LYB</t>
  </si>
  <si>
    <t>MTB</t>
  </si>
  <si>
    <t>MRO</t>
  </si>
  <si>
    <t>MPC</t>
  </si>
  <si>
    <t>MKTX</t>
  </si>
  <si>
    <t>MAR</t>
  </si>
  <si>
    <t>MMC</t>
  </si>
  <si>
    <t>MLM</t>
  </si>
  <si>
    <t>MAS</t>
  </si>
  <si>
    <t>MA</t>
  </si>
  <si>
    <t>MTCH</t>
  </si>
  <si>
    <t>MKC</t>
  </si>
  <si>
    <t>MCD</t>
  </si>
  <si>
    <t>MCK</t>
  </si>
  <si>
    <t>MDT</t>
  </si>
  <si>
    <t>MRK</t>
  </si>
  <si>
    <t>META</t>
  </si>
  <si>
    <t>MET</t>
  </si>
  <si>
    <t>MTD</t>
  </si>
  <si>
    <t>MGM</t>
  </si>
  <si>
    <t>MCHP</t>
  </si>
  <si>
    <t>MU</t>
  </si>
  <si>
    <t>MSFT</t>
  </si>
  <si>
    <t>MAA</t>
  </si>
  <si>
    <t>MRNA</t>
  </si>
  <si>
    <t>MHK</t>
  </si>
  <si>
    <t>MOH</t>
  </si>
  <si>
    <t>TAP</t>
  </si>
  <si>
    <t>MDLZ</t>
  </si>
  <si>
    <t>MPWR</t>
  </si>
  <si>
    <t>MNST</t>
  </si>
  <si>
    <t>MCO</t>
  </si>
  <si>
    <t>MS</t>
  </si>
  <si>
    <t>MOS</t>
  </si>
  <si>
    <t>MSI</t>
  </si>
  <si>
    <t>MSCI</t>
  </si>
  <si>
    <t>NDAQ</t>
  </si>
  <si>
    <t>NTAP</t>
  </si>
  <si>
    <t>NFLX</t>
  </si>
  <si>
    <t>NEM</t>
  </si>
  <si>
    <t>NWSA</t>
  </si>
  <si>
    <t>NWS</t>
  </si>
  <si>
    <t>NEE</t>
  </si>
  <si>
    <t>NKE</t>
  </si>
  <si>
    <t>NDSN</t>
  </si>
  <si>
    <t>NSC</t>
  </si>
  <si>
    <t>NTRS</t>
  </si>
  <si>
    <t>NOC</t>
  </si>
  <si>
    <t>NCLH</t>
  </si>
  <si>
    <t>NRG</t>
  </si>
  <si>
    <t>NUE</t>
  </si>
  <si>
    <t>NVDA</t>
  </si>
  <si>
    <t>NVR</t>
  </si>
  <si>
    <t>NXPI</t>
  </si>
  <si>
    <t>ORLY</t>
  </si>
  <si>
    <t>OXY</t>
  </si>
  <si>
    <t>ODFL</t>
  </si>
  <si>
    <t>OMC</t>
  </si>
  <si>
    <t>ON</t>
  </si>
  <si>
    <t>OKE</t>
  </si>
  <si>
    <t>ORCL</t>
  </si>
  <si>
    <t>OTIS</t>
  </si>
  <si>
    <t>PCAR</t>
  </si>
  <si>
    <t>PKG</t>
  </si>
  <si>
    <t>PANW</t>
  </si>
  <si>
    <t>PARA</t>
  </si>
  <si>
    <t>PH</t>
  </si>
  <si>
    <t>PAYX</t>
  </si>
  <si>
    <t>PAYC</t>
  </si>
  <si>
    <t>PYPL</t>
  </si>
  <si>
    <t>PNR</t>
  </si>
  <si>
    <t>PEP</t>
  </si>
  <si>
    <t>PFE</t>
  </si>
  <si>
    <t>PCG</t>
  </si>
  <si>
    <t>PM</t>
  </si>
  <si>
    <t>PSX</t>
  </si>
  <si>
    <t>PNW</t>
  </si>
  <si>
    <t>PNC</t>
  </si>
  <si>
    <t>POOL</t>
  </si>
  <si>
    <t>PPG</t>
  </si>
  <si>
    <t>PPL</t>
  </si>
  <si>
    <t>PFG</t>
  </si>
  <si>
    <t>PG</t>
  </si>
  <si>
    <t>PGR</t>
  </si>
  <si>
    <t>PLD</t>
  </si>
  <si>
    <t>PRU</t>
  </si>
  <si>
    <t>PEG</t>
  </si>
  <si>
    <t>PTC</t>
  </si>
  <si>
    <t>PSA</t>
  </si>
  <si>
    <t>PHM</t>
  </si>
  <si>
    <t>QRVO</t>
  </si>
  <si>
    <t>PWR</t>
  </si>
  <si>
    <t>QCOM</t>
  </si>
  <si>
    <t>DGX</t>
  </si>
  <si>
    <t>RL</t>
  </si>
  <si>
    <t>RJF</t>
  </si>
  <si>
    <t>RTX</t>
  </si>
  <si>
    <t>O</t>
  </si>
  <si>
    <t>REG</t>
  </si>
  <si>
    <t>REGN</t>
  </si>
  <si>
    <t>RF</t>
  </si>
  <si>
    <t>RSG</t>
  </si>
  <si>
    <t>RMD</t>
  </si>
  <si>
    <t>RVTY</t>
  </si>
  <si>
    <t>RHI</t>
  </si>
  <si>
    <t>ROK</t>
  </si>
  <si>
    <t>ROL</t>
  </si>
  <si>
    <t>ROP</t>
  </si>
  <si>
    <t>ROST</t>
  </si>
  <si>
    <t>RCL</t>
  </si>
  <si>
    <t>SPGI</t>
  </si>
  <si>
    <t>CRM</t>
  </si>
  <si>
    <t>SBAC</t>
  </si>
  <si>
    <t>SLB</t>
  </si>
  <si>
    <t>STX</t>
  </si>
  <si>
    <t>SRE</t>
  </si>
  <si>
    <t>NOW</t>
  </si>
  <si>
    <t>SHW</t>
  </si>
  <si>
    <t>SPG</t>
  </si>
  <si>
    <t>SWKS</t>
  </si>
  <si>
    <t>SJM</t>
  </si>
  <si>
    <t>SNA</t>
  </si>
  <si>
    <t>SO</t>
  </si>
  <si>
    <t>LUV</t>
  </si>
  <si>
    <t>SWK</t>
  </si>
  <si>
    <t>SBUX</t>
  </si>
  <si>
    <t>STT</t>
  </si>
  <si>
    <t>STLD</t>
  </si>
  <si>
    <t>STE</t>
  </si>
  <si>
    <t>SYK</t>
  </si>
  <si>
    <t>SYF</t>
  </si>
  <si>
    <t>SNPS</t>
  </si>
  <si>
    <t>SYY</t>
  </si>
  <si>
    <t>TMUS</t>
  </si>
  <si>
    <t>TROW</t>
  </si>
  <si>
    <t>TTWO</t>
  </si>
  <si>
    <t>TPR</t>
  </si>
  <si>
    <t>TRGP</t>
  </si>
  <si>
    <t>TGT</t>
  </si>
  <si>
    <t>TEL</t>
  </si>
  <si>
    <t>TDY</t>
  </si>
  <si>
    <t>TFX</t>
  </si>
  <si>
    <t>TER</t>
  </si>
  <si>
    <t>TSLA</t>
  </si>
  <si>
    <t>TXN</t>
  </si>
  <si>
    <t>TXT</t>
  </si>
  <si>
    <t>TMO</t>
  </si>
  <si>
    <t>TJX</t>
  </si>
  <si>
    <t>TSCO</t>
  </si>
  <si>
    <t>TT</t>
  </si>
  <si>
    <t>TDG</t>
  </si>
  <si>
    <t>TRV</t>
  </si>
  <si>
    <t>TRMB</t>
  </si>
  <si>
    <t>TFC</t>
  </si>
  <si>
    <t>TYL</t>
  </si>
  <si>
    <t>TSN</t>
  </si>
  <si>
    <t>USB</t>
  </si>
  <si>
    <t>UDR</t>
  </si>
  <si>
    <t>ULTA</t>
  </si>
  <si>
    <t>UNP</t>
  </si>
  <si>
    <t>UAL</t>
  </si>
  <si>
    <t>UPS</t>
  </si>
  <si>
    <t>URI</t>
  </si>
  <si>
    <t>UNH</t>
  </si>
  <si>
    <t>UHS</t>
  </si>
  <si>
    <t>VLO</t>
  </si>
  <si>
    <t>VTR</t>
  </si>
  <si>
    <t>VLTO</t>
  </si>
  <si>
    <t>VRSN</t>
  </si>
  <si>
    <t>VRSK</t>
  </si>
  <si>
    <t>VZ</t>
  </si>
  <si>
    <t>VRTX</t>
  </si>
  <si>
    <t>VTRS</t>
  </si>
  <si>
    <t>VICI</t>
  </si>
  <si>
    <t>V</t>
  </si>
  <si>
    <t>VMC</t>
  </si>
  <si>
    <t>WRB</t>
  </si>
  <si>
    <t>GWW</t>
  </si>
  <si>
    <t>WAB</t>
  </si>
  <si>
    <t>WBA</t>
  </si>
  <si>
    <t>WMT</t>
  </si>
  <si>
    <t>DIS</t>
  </si>
  <si>
    <t>WBD</t>
  </si>
  <si>
    <t>WM</t>
  </si>
  <si>
    <t>WAT</t>
  </si>
  <si>
    <t>WEC</t>
  </si>
  <si>
    <t>WFC</t>
  </si>
  <si>
    <t>WELL</t>
  </si>
  <si>
    <t>WST</t>
  </si>
  <si>
    <t>WDC</t>
  </si>
  <si>
    <t>WRK</t>
  </si>
  <si>
    <t>WY</t>
  </si>
  <si>
    <t>WMB</t>
  </si>
  <si>
    <t>WTW</t>
  </si>
  <si>
    <t>WYNN</t>
  </si>
  <si>
    <t>XEL</t>
  </si>
  <si>
    <t>XYL</t>
  </si>
  <si>
    <t>YUM</t>
  </si>
  <si>
    <t>ZBRA</t>
  </si>
  <si>
    <t>ZBH</t>
  </si>
  <si>
    <t>ZTS</t>
  </si>
  <si>
    <t>PXD</t>
  </si>
  <si>
    <t>XRAY</t>
  </si>
  <si>
    <t>VFC</t>
  </si>
  <si>
    <t>WHR</t>
  </si>
  <si>
    <t>ZION</t>
  </si>
  <si>
    <t>SEE</t>
  </si>
  <si>
    <t>ALK</t>
  </si>
  <si>
    <t>SEDG</t>
  </si>
  <si>
    <t>OGN</t>
  </si>
  <si>
    <t>DXC</t>
  </si>
  <si>
    <t>LNC</t>
  </si>
  <si>
    <t>NWL</t>
  </si>
  <si>
    <t>AAP</t>
  </si>
  <si>
    <t>DISH</t>
  </si>
  <si>
    <t>LUMN</t>
  </si>
  <si>
    <t>VNO</t>
  </si>
  <si>
    <t>MBC</t>
  </si>
  <si>
    <t>Rev</t>
  </si>
  <si>
    <t>Margin</t>
  </si>
  <si>
    <t>Sector</t>
  </si>
  <si>
    <t>Industry Group</t>
  </si>
  <si>
    <t>Industry</t>
  </si>
  <si>
    <t>Primary Industry</t>
  </si>
  <si>
    <t>NAICS Code</t>
  </si>
  <si>
    <t>Topics</t>
  </si>
  <si>
    <t>IO_Share</t>
  </si>
  <si>
    <t>NYSE:ATEN</t>
  </si>
  <si>
    <t>NYSE:AIR</t>
  </si>
  <si>
    <t>NYSE:ABM</t>
  </si>
  <si>
    <t>NasdaqGS:ASO</t>
  </si>
  <si>
    <t>NasdaqGS:ACAD</t>
  </si>
  <si>
    <t>NYSE:AKR</t>
  </si>
  <si>
    <t>NYSE:AAMI</t>
  </si>
  <si>
    <t>NasdaqGS:ACIW</t>
  </si>
  <si>
    <t>NasdaqCM:AHCO</t>
  </si>
  <si>
    <t>NasdaqGS:ADUS</t>
  </si>
  <si>
    <t>NasdaqGS:ADEA</t>
  </si>
  <si>
    <t>NYSE:ADNT</t>
  </si>
  <si>
    <t>NasdaqGM:ADMA</t>
  </si>
  <si>
    <t>NYSE:ATGE</t>
  </si>
  <si>
    <t>NYSE:AAP</t>
  </si>
  <si>
    <t>NasdaqGS:AEIS</t>
  </si>
  <si>
    <t>NYSE:ASIX</t>
  </si>
  <si>
    <t>NasdaqGS:AVAV</t>
  </si>
  <si>
    <t>NasdaqGS:AGYS</t>
  </si>
  <si>
    <t>NYSE:AL</t>
  </si>
  <si>
    <t>NYSE:ALG</t>
  </si>
  <si>
    <t>NasdaqGS:ALRM</t>
  </si>
  <si>
    <t>NYSE:ALK</t>
  </si>
  <si>
    <t>NYSE:AIN</t>
  </si>
  <si>
    <t>NYSE:ALEX</t>
  </si>
  <si>
    <t>NasdaqGS:ALKS</t>
  </si>
  <si>
    <t>NasdaqGS:ALGT</t>
  </si>
  <si>
    <t>NasdaqGS:AOSL</t>
  </si>
  <si>
    <t>NYSE:AMR</t>
  </si>
  <si>
    <t>NYSE:AMBC</t>
  </si>
  <si>
    <t>NYSE:AMTM</t>
  </si>
  <si>
    <t>NYSE:AAT</t>
  </si>
  <si>
    <t>NYSE:AXL</t>
  </si>
  <si>
    <t>NYSE:AEO</t>
  </si>
  <si>
    <t>NYSE:AWR</t>
  </si>
  <si>
    <t>NasdaqGS:AMWD</t>
  </si>
  <si>
    <t>NYSE:ABCB</t>
  </si>
  <si>
    <t>NasdaqGS:AMSF</t>
  </si>
  <si>
    <t>NYSE:AMN</t>
  </si>
  <si>
    <t>NasdaqGS:AMPH</t>
  </si>
  <si>
    <t>NasdaqGM:ANIP</t>
  </si>
  <si>
    <t>NasdaqGS:APOG</t>
  </si>
  <si>
    <t>NYSE:ARI</t>
  </si>
  <si>
    <t>NYSE:APLE</t>
  </si>
  <si>
    <t>NYSE:ABR</t>
  </si>
  <si>
    <t>NasdaqGS:ARCB</t>
  </si>
  <si>
    <t>NYSE:AROC</t>
  </si>
  <si>
    <t>NYSE:ACA</t>
  </si>
  <si>
    <t>NYSE:RCUS</t>
  </si>
  <si>
    <t>NYSE:ARLO</t>
  </si>
  <si>
    <t>NYSE:AHH</t>
  </si>
  <si>
    <t>NYSE:ARR</t>
  </si>
  <si>
    <t>NYSE:AWI</t>
  </si>
  <si>
    <t>NasdaqGS:ARWR</t>
  </si>
  <si>
    <t>NYSE:APAM</t>
  </si>
  <si>
    <t>NYSE:AORT</t>
  </si>
  <si>
    <t>NYSE:ABG</t>
  </si>
  <si>
    <t>NYSE:AGO</t>
  </si>
  <si>
    <t>NasdaqGS:ASTE</t>
  </si>
  <si>
    <t>NasdaqCM:ASTH</t>
  </si>
  <si>
    <t>NYSE:ATI</t>
  </si>
  <si>
    <t>NYSE:AUB</t>
  </si>
  <si>
    <t>NYSE:AESI</t>
  </si>
  <si>
    <t>NYSE:AVNS</t>
  </si>
  <si>
    <t>NYSE:AVA</t>
  </si>
  <si>
    <t>NasdaqGS:ACLS</t>
  </si>
  <si>
    <t>NYSE:AX</t>
  </si>
  <si>
    <t>NasdaqGS:AZTA</t>
  </si>
  <si>
    <t>NYSE:AZZ</t>
  </si>
  <si>
    <t>NYSE:BGS</t>
  </si>
  <si>
    <t>NYSE:BMI</t>
  </si>
  <si>
    <t>NasdaqGS:BCPC</t>
  </si>
  <si>
    <t>NYSE:BANC</t>
  </si>
  <si>
    <t>NasdaqGS:BANF</t>
  </si>
  <si>
    <t>NYSE:BOH</t>
  </si>
  <si>
    <t>NYSE:BKU</t>
  </si>
  <si>
    <t>NasdaqGS:BANR</t>
  </si>
  <si>
    <t>NYSE:BBWI</t>
  </si>
  <si>
    <t>NYSE:BHE</t>
  </si>
  <si>
    <t>NYSE:BHLB</t>
  </si>
  <si>
    <t>NasdaqGS:BGC</t>
  </si>
  <si>
    <t>NasdaqCM:BLFS</t>
  </si>
  <si>
    <t>NasdaqGS:BJRI</t>
  </si>
  <si>
    <t>NasdaqGS:BL</t>
  </si>
  <si>
    <t>NYSE:BXMT</t>
  </si>
  <si>
    <t>NasdaqGS:BLMN</t>
  </si>
  <si>
    <t>NYSE:BCC</t>
  </si>
  <si>
    <t>NYSE:BOOT</t>
  </si>
  <si>
    <t>NYSE:BOX</t>
  </si>
  <si>
    <t>NYSE:BRC</t>
  </si>
  <si>
    <t>NYSE:BDN</t>
  </si>
  <si>
    <t>NYSE:BFH</t>
  </si>
  <si>
    <t>NYSE:EAT</t>
  </si>
  <si>
    <t>NYSE:VTOL</t>
  </si>
  <si>
    <t>NasdaqGS:BRKL</t>
  </si>
  <si>
    <t>NYSE:CABO</t>
  </si>
  <si>
    <t>NYSE:WHD</t>
  </si>
  <si>
    <t>NasdaqGS:CALM</t>
  </si>
  <si>
    <t>NYSE:CAL</t>
  </si>
  <si>
    <t>NYSE:CRC</t>
  </si>
  <si>
    <t>NYSE:CWT</t>
  </si>
  <si>
    <t>NYSE:CALX</t>
  </si>
  <si>
    <t>NasdaqGS:CFFN</t>
  </si>
  <si>
    <t>NYSE:CTRE</t>
  </si>
  <si>
    <t>NasdaqGS:CARG</t>
  </si>
  <si>
    <t>NYSE:CARS</t>
  </si>
  <si>
    <t>NYSE:CRI</t>
  </si>
  <si>
    <t>NasdaqCM:CPRX</t>
  </si>
  <si>
    <t>NasdaqGS:CATY</t>
  </si>
  <si>
    <t>NasdaqGS:CVCO</t>
  </si>
  <si>
    <t>NYSE:CSR</t>
  </si>
  <si>
    <t>NasdaqGS:CENT</t>
  </si>
  <si>
    <t>NasdaqGS:CENT.A</t>
  </si>
  <si>
    <t>NYSE:CPF</t>
  </si>
  <si>
    <t>NasdaqGS:CENX</t>
  </si>
  <si>
    <t>NYSE:CCS</t>
  </si>
  <si>
    <t>NasdaqGS:CERT</t>
  </si>
  <si>
    <t>NasdaqGS:CEVA</t>
  </si>
  <si>
    <t>NYSE:SKY</t>
  </si>
  <si>
    <t>NYSE:CPK</t>
  </si>
  <si>
    <t>NYSE:CNK</t>
  </si>
  <si>
    <t>NasdaqGS:CHCO</t>
  </si>
  <si>
    <t>NYSE:YOU</t>
  </si>
  <si>
    <t>NYSE:CWEN</t>
  </si>
  <si>
    <t>NYSE:CWEN.A</t>
  </si>
  <si>
    <t>NasdaqGS:CCOI</t>
  </si>
  <si>
    <t>NYSE:CNS</t>
  </si>
  <si>
    <t>NasdaqGS:COHU</t>
  </si>
  <si>
    <t>NasdaqGS:COLL</t>
  </si>
  <si>
    <t>NYSE:CBU</t>
  </si>
  <si>
    <t>NYSE:CRK</t>
  </si>
  <si>
    <t>NYSE:CON</t>
  </si>
  <si>
    <t>NYSE:CNMD</t>
  </si>
  <si>
    <t>NasdaqCM:CORT</t>
  </si>
  <si>
    <t>NYSE:CLB</t>
  </si>
  <si>
    <t>NYSE:CNR</t>
  </si>
  <si>
    <t>NYSE:CXW</t>
  </si>
  <si>
    <t>NasdaqGS:CRSR</t>
  </si>
  <si>
    <t>NasdaqGS:CRVL</t>
  </si>
  <si>
    <t>NasdaqGS:CBRL</t>
  </si>
  <si>
    <t>NYSE:CRGY</t>
  </si>
  <si>
    <t>NasdaqGS:CSGS</t>
  </si>
  <si>
    <t>NasdaqGS:CSWI</t>
  </si>
  <si>
    <t>NYSE:CTS</t>
  </si>
  <si>
    <t>NYSE:CURB</t>
  </si>
  <si>
    <t>NYSE:CWK</t>
  </si>
  <si>
    <t>NYSE:CUBI</t>
  </si>
  <si>
    <t>NasdaqGS:CVBF</t>
  </si>
  <si>
    <t>NYSE:CVI</t>
  </si>
  <si>
    <t>NasdaqGS:CTKB</t>
  </si>
  <si>
    <t>NYSE:DAN</t>
  </si>
  <si>
    <t>NasdaqGS:PLAY</t>
  </si>
  <si>
    <t>NYSE:DLX</t>
  </si>
  <si>
    <t>NYSE:DRH</t>
  </si>
  <si>
    <t>NasdaqGS:DGII</t>
  </si>
  <si>
    <t>NYSE:DOCN</t>
  </si>
  <si>
    <t>NasdaqGS:DCOM</t>
  </si>
  <si>
    <t>NasdaqGS:DIOD</t>
  </si>
  <si>
    <t>NYSE:DNOW</t>
  </si>
  <si>
    <t>NYSE:DFIN</t>
  </si>
  <si>
    <t>NYSE:LPG</t>
  </si>
  <si>
    <t>NasdaqGS:DORM</t>
  </si>
  <si>
    <t>NYSE:DV</t>
  </si>
  <si>
    <t>NYSE:DEI</t>
  </si>
  <si>
    <t>NYSE:DFH</t>
  </si>
  <si>
    <t>NYSE:DXC</t>
  </si>
  <si>
    <t>NasdaqGS:DXPE</t>
  </si>
  <si>
    <t>NYSE:DY</t>
  </si>
  <si>
    <t>NasdaqGS:DVAX</t>
  </si>
  <si>
    <t>NasdaqCM:EGBN</t>
  </si>
  <si>
    <t>NYSE:DEA</t>
  </si>
  <si>
    <t>NasdaqGS:SATS</t>
  </si>
  <si>
    <t>NYSE:EPC</t>
  </si>
  <si>
    <t>NYSE:EFC</t>
  </si>
  <si>
    <t>NYSE:ELME</t>
  </si>
  <si>
    <t>NasdaqGS:EMBC</t>
  </si>
  <si>
    <t>NYSE:EIG</t>
  </si>
  <si>
    <t>NasdaqGS:ECPG</t>
  </si>
  <si>
    <t>NYSE:ENR</t>
  </si>
  <si>
    <t>NYSE:EPAC</t>
  </si>
  <si>
    <t>NYSE:ENVA</t>
  </si>
  <si>
    <t>NYSE:ENOV</t>
  </si>
  <si>
    <t>NYSE:NPO</t>
  </si>
  <si>
    <t>NYSE:NVRI</t>
  </si>
  <si>
    <t>NasdaqGS:PLUS</t>
  </si>
  <si>
    <t>NYSE:ESE</t>
  </si>
  <si>
    <t>NYSE:EPRT</t>
  </si>
  <si>
    <t>NYSE:ETD</t>
  </si>
  <si>
    <t>NasdaqGS:ETSY</t>
  </si>
  <si>
    <t>NYSE:EVTC</t>
  </si>
  <si>
    <t>NYSE:ECG</t>
  </si>
  <si>
    <t>NasdaqGM:EXPI</t>
  </si>
  <si>
    <t>NasdaqGS:EXTR</t>
  </si>
  <si>
    <t>NasdaqGS:EZPW</t>
  </si>
  <si>
    <t>NYSE:FBK</t>
  </si>
  <si>
    <t>NYSE:FSS</t>
  </si>
  <si>
    <t>NasdaqGS:FBNC</t>
  </si>
  <si>
    <t>NYSE:FBP</t>
  </si>
  <si>
    <t>NYSE:FCF</t>
  </si>
  <si>
    <t>NasdaqGS:FFBC</t>
  </si>
  <si>
    <t>NasdaqGS:FHB</t>
  </si>
  <si>
    <t>NYSE:FL</t>
  </si>
  <si>
    <t>NasdaqGS:FORM</t>
  </si>
  <si>
    <t>NasdaqGS:FTRE</t>
  </si>
  <si>
    <t>NasdaqGS:FWRD</t>
  </si>
  <si>
    <t>NYSE:FCPT</t>
  </si>
  <si>
    <t>NasdaqGS:FOXF</t>
  </si>
  <si>
    <t>NYSE:FBRT</t>
  </si>
  <si>
    <t>NasdaqGS:FELE</t>
  </si>
  <si>
    <t>NYSE:FDP</t>
  </si>
  <si>
    <t>NasdaqGS:FTDR</t>
  </si>
  <si>
    <t>NasdaqGM:FLGT</t>
  </si>
  <si>
    <t>NasdaqGS:FULT</t>
  </si>
  <si>
    <t>NasdaqGS:GIII</t>
  </si>
  <si>
    <t>NYSE:GTES</t>
  </si>
  <si>
    <t>NasdaqGS:THRM</t>
  </si>
  <si>
    <t>NYSE:GNW</t>
  </si>
  <si>
    <t>NYSE:GTY</t>
  </si>
  <si>
    <t>NasdaqGS:ROCK</t>
  </si>
  <si>
    <t>NYSE:GKOS</t>
  </si>
  <si>
    <t>NYSE:GNL</t>
  </si>
  <si>
    <t>NYSE:GMS</t>
  </si>
  <si>
    <t>NasdaqGS:GOGO</t>
  </si>
  <si>
    <t>NasdaqGM:GDEN</t>
  </si>
  <si>
    <t>NasdaqGS:GSHD</t>
  </si>
  <si>
    <t>NYSE:GVA</t>
  </si>
  <si>
    <t>NYSE:GRBK</t>
  </si>
  <si>
    <t>NYSE:GDOT</t>
  </si>
  <si>
    <t>NasdaqGS:GPRE</t>
  </si>
  <si>
    <t>NasdaqCM:GDYN</t>
  </si>
  <si>
    <t>NYSE:GFF</t>
  </si>
  <si>
    <t>NasdaqGS:GO</t>
  </si>
  <si>
    <t>NYSE:GPI</t>
  </si>
  <si>
    <t>NYSE:GES</t>
  </si>
  <si>
    <t>NYSE:FUL</t>
  </si>
  <si>
    <t>NYSE:HASI</t>
  </si>
  <si>
    <t>NYSE:HBI</t>
  </si>
  <si>
    <t>NasdaqGS:HAFC</t>
  </si>
  <si>
    <t>NasdaqGS:HLIT</t>
  </si>
  <si>
    <t>NasdaqGM:HRMY</t>
  </si>
  <si>
    <t>NasdaqGS:HWKN</t>
  </si>
  <si>
    <t>NYSE:HAYW</t>
  </si>
  <si>
    <t>NYSE:HCI</t>
  </si>
  <si>
    <t>NasdaqGS:HCSG</t>
  </si>
  <si>
    <t>NasdaqGS:HSTM</t>
  </si>
  <si>
    <t>NasdaqGS:HTLD</t>
  </si>
  <si>
    <t>NasdaqGS:HSII</t>
  </si>
  <si>
    <t>NasdaqGS:HELE</t>
  </si>
  <si>
    <t>NYSE:HLX</t>
  </si>
  <si>
    <t>NYSE:HP</t>
  </si>
  <si>
    <t>NasdaqGS:HFWA</t>
  </si>
  <si>
    <t>NasdaqGS:HTZ</t>
  </si>
  <si>
    <t>NYSE:HIW</t>
  </si>
  <si>
    <t>NYSE:HI</t>
  </si>
  <si>
    <t>NYSE:HTH</t>
  </si>
  <si>
    <t>NYSE:HIMS</t>
  </si>
  <si>
    <t>NYSE:HNI</t>
  </si>
  <si>
    <t>NasdaqGS:HOPE</t>
  </si>
  <si>
    <t>NYSE:HMN</t>
  </si>
  <si>
    <t>NasdaqGS:HUBG</t>
  </si>
  <si>
    <t>NasdaqGS:IAC</t>
  </si>
  <si>
    <t>NasdaqGS:ICHR</t>
  </si>
  <si>
    <t>NasdaqGS:ICUI</t>
  </si>
  <si>
    <t>NasdaqGS:PI</t>
  </si>
  <si>
    <t>NasdaqGS:NARI</t>
  </si>
  <si>
    <t>NasdaqGS:INDB</t>
  </si>
  <si>
    <t>NYSE:NGVT</t>
  </si>
  <si>
    <t>NasdaqGS:IOSP</t>
  </si>
  <si>
    <t>NYSE:IIPR</t>
  </si>
  <si>
    <t>NYSE:INVX</t>
  </si>
  <si>
    <t>NasdaqGS:INVA</t>
  </si>
  <si>
    <t>NasdaqGS:NSIT</t>
  </si>
  <si>
    <t>NYSE:INSP</t>
  </si>
  <si>
    <t>NYSE:IBP</t>
  </si>
  <si>
    <t>NYSE:IIIN</t>
  </si>
  <si>
    <t>NYSE:ITGR</t>
  </si>
  <si>
    <t>NasdaqGS:IART</t>
  </si>
  <si>
    <t>NasdaqGS:IDCC</t>
  </si>
  <si>
    <t>NasdaqGS:TILE</t>
  </si>
  <si>
    <t>NYSE:INSW</t>
  </si>
  <si>
    <t>NasdaqGS:IPAR</t>
  </si>
  <si>
    <t>NasdaqGS:ITRI</t>
  </si>
  <si>
    <t>NasdaqGS:JJSF</t>
  </si>
  <si>
    <t>NasdaqGS:JACK</t>
  </si>
  <si>
    <t>NYSE:JXN</t>
  </si>
  <si>
    <t>NYSE:JBGS</t>
  </si>
  <si>
    <t>NYSE:JBTM</t>
  </si>
  <si>
    <t>NasdaqGS:JBLU</t>
  </si>
  <si>
    <t>NasdaqGS:JBSS</t>
  </si>
  <si>
    <t>NYSE:WLY</t>
  </si>
  <si>
    <t>NasdaqGS:KALU</t>
  </si>
  <si>
    <t>NYSE:KMT</t>
  </si>
  <si>
    <t>NYSE:KW</t>
  </si>
  <si>
    <t>NYSE:KREF</t>
  </si>
  <si>
    <t>NYSE:KN</t>
  </si>
  <si>
    <t>NYSE:KSS</t>
  </si>
  <si>
    <t>NYSE:KTB</t>
  </si>
  <si>
    <t>NYSE:KOP</t>
  </si>
  <si>
    <t>NYSE:KFY</t>
  </si>
  <si>
    <t>NasdaqGS:KRYS</t>
  </si>
  <si>
    <t>NasdaqGS:KLIC</t>
  </si>
  <si>
    <t>NYSE:LZB</t>
  </si>
  <si>
    <t>NasdaqGS:LKFN</t>
  </si>
  <si>
    <t>NYSE:LCII</t>
  </si>
  <si>
    <t>NYSE:LEG</t>
  </si>
  <si>
    <t>NasdaqGM:LMAT</t>
  </si>
  <si>
    <t>NasdaqGS:LESL</t>
  </si>
  <si>
    <t>NasdaqGS:LGIH</t>
  </si>
  <si>
    <t>NYSE:LBRT</t>
  </si>
  <si>
    <t>NasdaqGM:LGND</t>
  </si>
  <si>
    <t>NYSE:LNC</t>
  </si>
  <si>
    <t>NYSE:LNN</t>
  </si>
  <si>
    <t>NasdaqGS:LQDT</t>
  </si>
  <si>
    <t>NYSE:RAMP</t>
  </si>
  <si>
    <t>NYSE:LTC</t>
  </si>
  <si>
    <t>NYSE:LUMN</t>
  </si>
  <si>
    <t>NYSE:LXP</t>
  </si>
  <si>
    <t>NYSE:MHO</t>
  </si>
  <si>
    <t>NYSE:MSGS</t>
  </si>
  <si>
    <t>NYSE:MGY</t>
  </si>
  <si>
    <t>NasdaqCM:MARA</t>
  </si>
  <si>
    <t>NYSE:MMI</t>
  </si>
  <si>
    <t>NYSE:HZO</t>
  </si>
  <si>
    <t>NasdaqGS:MRTN</t>
  </si>
  <si>
    <t>NYSE:MBC</t>
  </si>
  <si>
    <t>NYSE:MTRN</t>
  </si>
  <si>
    <t>NYSE:MATV</t>
  </si>
  <si>
    <t>NYSE:MATX</t>
  </si>
  <si>
    <t>NasdaqGS:MATW</t>
  </si>
  <si>
    <t>NasdaqGS:MXL</t>
  </si>
  <si>
    <t>NYSE:MDU</t>
  </si>
  <si>
    <t>NYSE:MPW</t>
  </si>
  <si>
    <t>NYSE:MCY</t>
  </si>
  <si>
    <t>NasdaqGS:MRCY</t>
  </si>
  <si>
    <t>NasdaqGS:MMSI</t>
  </si>
  <si>
    <t>NYSE:MTH</t>
  </si>
  <si>
    <t>NasdaqGS:MLAB</t>
  </si>
  <si>
    <t>NYSE:MTUS</t>
  </si>
  <si>
    <t>NasdaqGS:MGEE</t>
  </si>
  <si>
    <t>NasdaqGS:MGPI</t>
  </si>
  <si>
    <t>NasdaqGS:MSEX</t>
  </si>
  <si>
    <t>NasdaqGS:MLKN</t>
  </si>
  <si>
    <t>NYSE:MTX</t>
  </si>
  <si>
    <t>NasdaqGS:MCW</t>
  </si>
  <si>
    <t>NYSE:MC</t>
  </si>
  <si>
    <t>NasdaqGS:MCRI</t>
  </si>
  <si>
    <t>NasdaqGS:MNRO</t>
  </si>
  <si>
    <t>NYSE:MOG.A</t>
  </si>
  <si>
    <t>NYSE:MP</t>
  </si>
  <si>
    <t>NasdaqCM:COOP</t>
  </si>
  <si>
    <t>NasdaqGS:MYRG</t>
  </si>
  <si>
    <t>NasdaqGS:MYGN</t>
  </si>
  <si>
    <t>NYSE:NABL</t>
  </si>
  <si>
    <t>NYSE:NBR</t>
  </si>
  <si>
    <t>NYSE:NBHC</t>
  </si>
  <si>
    <t>NasdaqGS:FIZZ</t>
  </si>
  <si>
    <t>NYSEAM:NHC</t>
  </si>
  <si>
    <t>NYSE:NPK</t>
  </si>
  <si>
    <t>NasdaqGS:EYE</t>
  </si>
  <si>
    <t>NasdaqGS:NAVI</t>
  </si>
  <si>
    <t>NasdaqGS:NBTB</t>
  </si>
  <si>
    <t>NYSE:NATL</t>
  </si>
  <si>
    <t>NYSE:VYX</t>
  </si>
  <si>
    <t>NasdaqCM:NEO</t>
  </si>
  <si>
    <t>NasdaqGS:NTCT</t>
  </si>
  <si>
    <t>NasdaqGS:NYMT</t>
  </si>
  <si>
    <t>NasdaqGS:NWL</t>
  </si>
  <si>
    <t>NYSE:NXRT</t>
  </si>
  <si>
    <t>NasdaqGM:NMIH</t>
  </si>
  <si>
    <t>NYSE:NOG</t>
  </si>
  <si>
    <t>NasdaqGS:NWBI</t>
  </si>
  <si>
    <t>NYSE:NWN</t>
  </si>
  <si>
    <t>NasdaqGS:NVEE</t>
  </si>
  <si>
    <t>NYSE:OI</t>
  </si>
  <si>
    <t>NYSE:OII</t>
  </si>
  <si>
    <t>NYSE:OFG</t>
  </si>
  <si>
    <t>NasdaqGS:OMCL</t>
  </si>
  <si>
    <t>NYSE:KAR</t>
  </si>
  <si>
    <t>NYSE:OGN</t>
  </si>
  <si>
    <t>NasdaqGS:OSIS</t>
  </si>
  <si>
    <t>NasdaqGS:OTTR</t>
  </si>
  <si>
    <t>NYSE:OUT</t>
  </si>
  <si>
    <t>NYSE:OMI</t>
  </si>
  <si>
    <t>NYSE:OXM</t>
  </si>
  <si>
    <t>NasdaqGS:PPBI</t>
  </si>
  <si>
    <t>NasdaqGS:PCRX</t>
  </si>
  <si>
    <t>NasdaqGS:PLMR</t>
  </si>
  <si>
    <t>NasdaqGS:PZZA</t>
  </si>
  <si>
    <t>NYSE:PARR</t>
  </si>
  <si>
    <t>NYSEAM:PRK</t>
  </si>
  <si>
    <t>NasdaqGS:CASH</t>
  </si>
  <si>
    <t>NasdaqGS:PATK</t>
  </si>
  <si>
    <t>NasdaqGS:PDCO</t>
  </si>
  <si>
    <t>NasdaqGS:PTEN</t>
  </si>
  <si>
    <t>NasdaqGM:PAYO</t>
  </si>
  <si>
    <t>NasdaqGS:CNXN</t>
  </si>
  <si>
    <t>NasdaqGS:PDFS</t>
  </si>
  <si>
    <t>NYSE:BTU</t>
  </si>
  <si>
    <t>NYSE:PEB</t>
  </si>
  <si>
    <t>NYSE:MD</t>
  </si>
  <si>
    <t>NasdaqGS:PENG</t>
  </si>
  <si>
    <t>NasdaqGS:PENN</t>
  </si>
  <si>
    <t>NYSE:PMT</t>
  </si>
  <si>
    <t>NasdaqGS:PRDO</t>
  </si>
  <si>
    <t>NasdaqGM:PAHC</t>
  </si>
  <si>
    <t>NasdaqGS:PECO</t>
  </si>
  <si>
    <t>NYSE:PHIN</t>
  </si>
  <si>
    <t>NasdaqGS:PLAB</t>
  </si>
  <si>
    <t>NYSE:PIPR</t>
  </si>
  <si>
    <t>NYSE:PBI</t>
  </si>
  <si>
    <t>NYSE:PJT</t>
  </si>
  <si>
    <t>NasdaqGS:PLXS</t>
  </si>
  <si>
    <t>NasdaqGS:POWL</t>
  </si>
  <si>
    <t>NasdaqGS:PRAA</t>
  </si>
  <si>
    <t>NasdaqGS:PFBC</t>
  </si>
  <si>
    <t>NasdaqGS:PINC</t>
  </si>
  <si>
    <t>NYSE:PBH</t>
  </si>
  <si>
    <t>NasdaqGS:PSMT</t>
  </si>
  <si>
    <t>NasdaqGS:PRVA</t>
  </si>
  <si>
    <t>NYSE:PRA</t>
  </si>
  <si>
    <t>NYSE:PRG</t>
  </si>
  <si>
    <t>NasdaqGS:PRGS</t>
  </si>
  <si>
    <t>NasdaqGS:PGNY</t>
  </si>
  <si>
    <t>NYSE:PUMP</t>
  </si>
  <si>
    <t>NasdaqGM:PTGX</t>
  </si>
  <si>
    <t>NYSE:PRLB</t>
  </si>
  <si>
    <t>NYSE:PFS</t>
  </si>
  <si>
    <t>NYSE:PRSU</t>
  </si>
  <si>
    <t>NasdaqGS:QRVO</t>
  </si>
  <si>
    <t>NYSE:KWR</t>
  </si>
  <si>
    <t>NYSE:NX</t>
  </si>
  <si>
    <t>NasdaqGS:QDEL</t>
  </si>
  <si>
    <t>NasdaqGS:QNST</t>
  </si>
  <si>
    <t>NYSE:RDN</t>
  </si>
  <si>
    <t>NasdaqGM:RDNT</t>
  </si>
  <si>
    <t>NYSE:RC</t>
  </si>
  <si>
    <t>NYSE:RWT</t>
  </si>
  <si>
    <t>NYSE:RNST</t>
  </si>
  <si>
    <t>NYSE:REZI</t>
  </si>
  <si>
    <t>NasdaqGS:ROIC</t>
  </si>
  <si>
    <t>NYSE:REX</t>
  </si>
  <si>
    <t>NYSE:RHI</t>
  </si>
  <si>
    <t>NYSE:ROG</t>
  </si>
  <si>
    <t>NYSE:RES</t>
  </si>
  <si>
    <t>NasdaqGS:RUSH.A</t>
  </si>
  <si>
    <t>NYSE:RXO</t>
  </si>
  <si>
    <t>NasdaqGS:STBA</t>
  </si>
  <si>
    <t>NasdaqGS:SABR</t>
  </si>
  <si>
    <t>NYSE:SAFE</t>
  </si>
  <si>
    <t>NasdaqGS:SAFT</t>
  </si>
  <si>
    <t>NYSE:SBH</t>
  </si>
  <si>
    <t>NasdaqGS:SANM</t>
  </si>
  <si>
    <t>NYSE:BFS</t>
  </si>
  <si>
    <t>NasdaqGS:SCSC</t>
  </si>
  <si>
    <t>NYSE:SNDR</t>
  </si>
  <si>
    <t>NasdaqGS:SCHL</t>
  </si>
  <si>
    <t>NasdaqGS:SDGR</t>
  </si>
  <si>
    <t>NasdaqGS:SBCF</t>
  </si>
  <si>
    <t>NYSE:SEE</t>
  </si>
  <si>
    <t>NYSE:SEM</t>
  </si>
  <si>
    <t>NasdaqGS:SMTC</t>
  </si>
  <si>
    <t>NYSE:SXT</t>
  </si>
  <si>
    <t>NYSE:SFBS</t>
  </si>
  <si>
    <t>NYSE:SHAK</t>
  </si>
  <si>
    <t>NasdaqGS:SHEN</t>
  </si>
  <si>
    <t>NasdaqGS:SCVL</t>
  </si>
  <si>
    <t>NYSE:SSTK</t>
  </si>
  <si>
    <t>NYSE:SIG</t>
  </si>
  <si>
    <t>NasdaqGS:SFNC</t>
  </si>
  <si>
    <t>NasdaqGS:SLP</t>
  </si>
  <si>
    <t>NYSE:SPNT</t>
  </si>
  <si>
    <t>NYSE:SITC</t>
  </si>
  <si>
    <t>NasdaqGM:SITM</t>
  </si>
  <si>
    <t>NYSE:FUN</t>
  </si>
  <si>
    <t>NasdaqGS:SJW</t>
  </si>
  <si>
    <t>NasdaqGS:SKYW</t>
  </si>
  <si>
    <t>NYSE:SLG</t>
  </si>
  <si>
    <t>NYSE:SM</t>
  </si>
  <si>
    <t>NasdaqGS:SEDG</t>
  </si>
  <si>
    <t>NYSE:SWI</t>
  </si>
  <si>
    <t>NYSE:SAH</t>
  </si>
  <si>
    <t>NasdaqGS:SONO</t>
  </si>
  <si>
    <t>NYSE:SBSI</t>
  </si>
  <si>
    <t>NasdaqGS:SPTN</t>
  </si>
  <si>
    <t>NYSE:CXM</t>
  </si>
  <si>
    <t>NasdaqGS:SPSC</t>
  </si>
  <si>
    <t>NYSE:SPXC</t>
  </si>
  <si>
    <t>NasdaqGM:STAA</t>
  </si>
  <si>
    <t>NYSE:SMP</t>
  </si>
  <si>
    <t>NYSE:SXI</t>
  </si>
  <si>
    <t>NYSE:STEL</t>
  </si>
  <si>
    <t>NYSE:SCL</t>
  </si>
  <si>
    <t>NasdaqGS:STEP</t>
  </si>
  <si>
    <t>NasdaqGS:SHOO</t>
  </si>
  <si>
    <t>NYSE:STC</t>
  </si>
  <si>
    <t>NasdaqGS:SNEX</t>
  </si>
  <si>
    <t>NasdaqGS:STRA</t>
  </si>
  <si>
    <t>NYSE:LRN</t>
  </si>
  <si>
    <t>NYSE:RGR</t>
  </si>
  <si>
    <t>NYSE:INN</t>
  </si>
  <si>
    <t>NasdaqGS:SNCY</t>
  </si>
  <si>
    <t>NYSE:SXC</t>
  </si>
  <si>
    <t>NasdaqGS:RUN</t>
  </si>
  <si>
    <t>NYSE:SHO</t>
  </si>
  <si>
    <t>NasdaqGM:SUPN</t>
  </si>
  <si>
    <t>NYSE:SLVM</t>
  </si>
  <si>
    <t>NYSE:TALO</t>
  </si>
  <si>
    <t>NasdaqGM:TNDM</t>
  </si>
  <si>
    <t>NYSE:SKT</t>
  </si>
  <si>
    <t>NasdaqGS:TTGT</t>
  </si>
  <si>
    <t>NYSE:TGNA</t>
  </si>
  <si>
    <t>NYSE:TDS</t>
  </si>
  <si>
    <t>NYSE:TNC</t>
  </si>
  <si>
    <t>NYSE:TRNO</t>
  </si>
  <si>
    <t>NasdaqCM:TGTX</t>
  </si>
  <si>
    <t>NasdaqGS:ANDE</t>
  </si>
  <si>
    <t>NasdaqGS:TBBK</t>
  </si>
  <si>
    <t>NYSE:BKE</t>
  </si>
  <si>
    <t>NasdaqGS:CAKE</t>
  </si>
  <si>
    <t>NasdaqGS:CHEF</t>
  </si>
  <si>
    <t>NYSE:GEO</t>
  </si>
  <si>
    <t>NYSE:GBX</t>
  </si>
  <si>
    <t>NasdaqGS:HAIN</t>
  </si>
  <si>
    <t>NYSE:MAC</t>
  </si>
  <si>
    <t>NasdaqGS:ODP</t>
  </si>
  <si>
    <t>NasdaqCM:SMPL</t>
  </si>
  <si>
    <t>NYSE:JOE</t>
  </si>
  <si>
    <t>NasdaqCM:THRY</t>
  </si>
  <si>
    <t>NYSE:TDW</t>
  </si>
  <si>
    <t>NYSE:TWI</t>
  </si>
  <si>
    <t>NYSEAM:TMP</t>
  </si>
  <si>
    <t>NYSE:TR</t>
  </si>
  <si>
    <t>NYSE:MODG</t>
  </si>
  <si>
    <t>NasdaqGM:TMDX</t>
  </si>
  <si>
    <t>NYSE:THS</t>
  </si>
  <si>
    <t>NYSE:TPH</t>
  </si>
  <si>
    <t>NYSE:TRN</t>
  </si>
  <si>
    <t>NasdaqGS:TRIP</t>
  </si>
  <si>
    <t>NasdaqGS:TFIN</t>
  </si>
  <si>
    <t>NYSE:TGI</t>
  </si>
  <si>
    <t>NasdaqGM:TRUP</t>
  </si>
  <si>
    <t>NasdaqGS:TRST</t>
  </si>
  <si>
    <t>NasdaqGS:TRMK</t>
  </si>
  <si>
    <t>NasdaqGS:TTMI</t>
  </si>
  <si>
    <t>NYSE:TWO</t>
  </si>
  <si>
    <t>NYSE:USPH</t>
  </si>
  <si>
    <t>NasdaqCM:UFPT</t>
  </si>
  <si>
    <t>NasdaqGS:UCTT</t>
  </si>
  <si>
    <t>NYSE:UNF</t>
  </si>
  <si>
    <t>NYSE:UCB</t>
  </si>
  <si>
    <t>NasdaqGS:UFCS</t>
  </si>
  <si>
    <t>NYSE:UNFI</t>
  </si>
  <si>
    <t>NasdaqGS:UNIT</t>
  </si>
  <si>
    <t>NYSE:UTL</t>
  </si>
  <si>
    <t>NYSE:UVV</t>
  </si>
  <si>
    <t>NYSE:UHT</t>
  </si>
  <si>
    <t>NasdaqGS:UPBD</t>
  </si>
  <si>
    <t>NYSE:UE</t>
  </si>
  <si>
    <t>NasdaqGS:URBN</t>
  </si>
  <si>
    <t>NYSE:USNA</t>
  </si>
  <si>
    <t>NYSE:VFC</t>
  </si>
  <si>
    <t>NasdaqGS:VECO</t>
  </si>
  <si>
    <t>NasdaqGM:VCEL</t>
  </si>
  <si>
    <t>NYSE:VRE</t>
  </si>
  <si>
    <t>NasdaqGM:VBTX</t>
  </si>
  <si>
    <t>NasdaqCM:VRRM</t>
  </si>
  <si>
    <t>NYSE:VSTS</t>
  </si>
  <si>
    <t>NasdaqGS:VSAT</t>
  </si>
  <si>
    <t>NasdaqGS:VIAV</t>
  </si>
  <si>
    <t>NasdaqGS:VICR</t>
  </si>
  <si>
    <t>NYSE:VSCO</t>
  </si>
  <si>
    <t>NasdaqGS:VIR</t>
  </si>
  <si>
    <t>NasdaqGS:VIRT</t>
  </si>
  <si>
    <t>NYSE:VRTS</t>
  </si>
  <si>
    <t>NYSE:VSH</t>
  </si>
  <si>
    <t>NYSE:VTLE</t>
  </si>
  <si>
    <t>NYSE:WNC</t>
  </si>
  <si>
    <t>NasdaqGS:WAFD</t>
  </si>
  <si>
    <t>NYSE:WD</t>
  </si>
  <si>
    <t>NYSE:HCC</t>
  </si>
  <si>
    <t>NasdaqGS:WDFC</t>
  </si>
  <si>
    <t>NasdaqGS:WERN</t>
  </si>
  <si>
    <t>NasdaqGS:WABC</t>
  </si>
  <si>
    <t>NYSE:WSR</t>
  </si>
  <si>
    <t>NYSE:WGO</t>
  </si>
  <si>
    <t>NYSE:WT</t>
  </si>
  <si>
    <t>NYSE:KLG</t>
  </si>
  <si>
    <t>NYSE:WOLF</t>
  </si>
  <si>
    <t>NYSE:WWW</t>
  </si>
  <si>
    <t>NasdaqGS:WRLD</t>
  </si>
  <si>
    <t>NYSE:WKC</t>
  </si>
  <si>
    <t>NYSE:WOR</t>
  </si>
  <si>
    <t>NYSE:WS</t>
  </si>
  <si>
    <t>NasdaqGS:WSFS</t>
  </si>
  <si>
    <t>NasdaqGM:XNCR</t>
  </si>
  <si>
    <t>NYSE:XHR</t>
  </si>
  <si>
    <t>NasdaqGS:XRX</t>
  </si>
  <si>
    <t>NasdaqCM:XPEL</t>
  </si>
  <si>
    <t>NYSE:YELP</t>
  </si>
  <si>
    <t>NasdaqGS:ZD</t>
  </si>
  <si>
    <t>NYSE:ZWS</t>
  </si>
  <si>
    <t>S&amp;P_Credit_Rating</t>
  </si>
  <si>
    <t>Credit_Outlook</t>
  </si>
  <si>
    <t>Rating_Action</t>
  </si>
  <si>
    <t>Date_Credit_Review</t>
  </si>
  <si>
    <t>Date_Last_Review</t>
  </si>
  <si>
    <t>Date_Outlook</t>
  </si>
  <si>
    <t>NasdaqGS:AAON</t>
  </si>
  <si>
    <t>NYSE:ANF</t>
  </si>
  <si>
    <t>NasdaqGS:ACHC</t>
  </si>
  <si>
    <t>NYSE:AYI</t>
  </si>
  <si>
    <t>NYSE:WMS</t>
  </si>
  <si>
    <t>NYSE:ACM</t>
  </si>
  <si>
    <t>NYSE:AMG</t>
  </si>
  <si>
    <t>NYSE:AGCO</t>
  </si>
  <si>
    <t>NYSE:ADC</t>
  </si>
  <si>
    <t>NYSE:AA</t>
  </si>
  <si>
    <t>NasdaqGS:ALGM</t>
  </si>
  <si>
    <t>NYSE:ALE</t>
  </si>
  <si>
    <t>NYSE:ALLY</t>
  </si>
  <si>
    <t>NasdaqGS:ALTR</t>
  </si>
  <si>
    <t>NasdaqGS:AMED</t>
  </si>
  <si>
    <t>NasdaqGS:AAL</t>
  </si>
  <si>
    <t>NYSE:AFG</t>
  </si>
  <si>
    <t>NYSE:AMH</t>
  </si>
  <si>
    <t>NasdaqGS:AMKR</t>
  </si>
  <si>
    <t>NYSE:NLY</t>
  </si>
  <si>
    <t>NYSE:AM</t>
  </si>
  <si>
    <t>NYSE:AR</t>
  </si>
  <si>
    <t>NasdaqGM:APPF</t>
  </si>
  <si>
    <t>NYSE:AIT</t>
  </si>
  <si>
    <t>NYSE:ATR</t>
  </si>
  <si>
    <t>NYSE:ARMK</t>
  </si>
  <si>
    <t>NYSE:ALTM</t>
  </si>
  <si>
    <t>NYSE:ARW</t>
  </si>
  <si>
    <t>NYSE:ASGN</t>
  </si>
  <si>
    <t>NYSE:ASH</t>
  </si>
  <si>
    <t>NasdaqGS:AZPN</t>
  </si>
  <si>
    <t>NYSE:ASB</t>
  </si>
  <si>
    <t>NYSE:ALV</t>
  </si>
  <si>
    <t>NYSE:AN</t>
  </si>
  <si>
    <t>NYSE:AVTR</t>
  </si>
  <si>
    <t>NYSE:AVNT</t>
  </si>
  <si>
    <t>NasdaqGS:CAR</t>
  </si>
  <si>
    <t>NasdaqGS:AVT</t>
  </si>
  <si>
    <t>NYSE:AXTA</t>
  </si>
  <si>
    <t>NasdaqGS:OZK</t>
  </si>
  <si>
    <t>NYSE:BDC</t>
  </si>
  <si>
    <t>NYSE:BRBR</t>
  </si>
  <si>
    <t>NYSE:BERY</t>
  </si>
  <si>
    <t>NYSE:BILL</t>
  </si>
  <si>
    <t>NYSE:BIO</t>
  </si>
  <si>
    <t>NasdaqGS:BMRN</t>
  </si>
  <si>
    <t>NYSE:BJ</t>
  </si>
  <si>
    <t>NYSE:BKH</t>
  </si>
  <si>
    <t>NasdaqGS:BLKB</t>
  </si>
  <si>
    <t>NYSE:BYD</t>
  </si>
  <si>
    <t>NasdaqGS:BHF</t>
  </si>
  <si>
    <t>NYSE:BRX</t>
  </si>
  <si>
    <t>NasdaqGS:BRKR</t>
  </si>
  <si>
    <t>NYSE:BC</t>
  </si>
  <si>
    <t>NYSE:BURL</t>
  </si>
  <si>
    <t>NYSE:BWXT</t>
  </si>
  <si>
    <t>NYSE:CBT</t>
  </si>
  <si>
    <t>NYSE:CACI</t>
  </si>
  <si>
    <t>NYSE:CADE</t>
  </si>
  <si>
    <t>NYSE:CPRI</t>
  </si>
  <si>
    <t>NYSE:CSL</t>
  </si>
  <si>
    <t>NYSE:CRS</t>
  </si>
  <si>
    <t>NasdaqGS:CASY</t>
  </si>
  <si>
    <t>NasdaqCM:CELH</t>
  </si>
  <si>
    <t>NasdaqGS:CHX</t>
  </si>
  <si>
    <t>NYSE:GTLS</t>
  </si>
  <si>
    <t>NYSE:CHE</t>
  </si>
  <si>
    <t>NYSE:CHWY</t>
  </si>
  <si>
    <t>NYSE:CHH</t>
  </si>
  <si>
    <t>NasdaqGS:CHRD</t>
  </si>
  <si>
    <t>NasdaqGS:CHDN</t>
  </si>
  <si>
    <t>NYSE:CIEN</t>
  </si>
  <si>
    <t>NasdaqGS:CRUS</t>
  </si>
  <si>
    <t>NYSE:CIVI</t>
  </si>
  <si>
    <t>NYSE:CLH</t>
  </si>
  <si>
    <t>NYSE:CLF</t>
  </si>
  <si>
    <t>NYSE:CNH</t>
  </si>
  <si>
    <t>NYSE:CNO</t>
  </si>
  <si>
    <t>NYSE:CNX</t>
  </si>
  <si>
    <t>NasdaqGS:COKE</t>
  </si>
  <si>
    <t>NasdaqGS:CGNX</t>
  </si>
  <si>
    <t>NYSE:COHR</t>
  </si>
  <si>
    <t>NasdaqGS:COLB</t>
  </si>
  <si>
    <t>NasdaqGS:COLM</t>
  </si>
  <si>
    <t>NYSE:CMA</t>
  </si>
  <si>
    <t>NYSE:FIX</t>
  </si>
  <si>
    <t>NasdaqGS:CBSH</t>
  </si>
  <si>
    <t>NYSE:CMC</t>
  </si>
  <si>
    <t>NasdaqGS:CVLT</t>
  </si>
  <si>
    <t>NasdaqGS:CNXC</t>
  </si>
  <si>
    <t>NYSE:CDP</t>
  </si>
  <si>
    <t>NYSE:CNM</t>
  </si>
  <si>
    <t>NYSE:COTY</t>
  </si>
  <si>
    <t>NYSE:CUZ</t>
  </si>
  <si>
    <t>NYSE:CR</t>
  </si>
  <si>
    <t>NYSE:CXT</t>
  </si>
  <si>
    <t>NasdaqGS:CROX</t>
  </si>
  <si>
    <t>NYSE:CCK</t>
  </si>
  <si>
    <t>NYSE:CUBE</t>
  </si>
  <si>
    <t>NYSE:CFR</t>
  </si>
  <si>
    <t>NYSE:CW</t>
  </si>
  <si>
    <t>NasdaqGS:CYTK</t>
  </si>
  <si>
    <t>NYSE:DAR</t>
  </si>
  <si>
    <t>NasdaqGS:XRAY</t>
  </si>
  <si>
    <t>NYSE:DKS</t>
  </si>
  <si>
    <t>NasdaqGS:DOCU</t>
  </si>
  <si>
    <t>NYSE:DLB</t>
  </si>
  <si>
    <t>NYSE:DCI</t>
  </si>
  <si>
    <t>NYSE:DOCS</t>
  </si>
  <si>
    <t>NasdaqGS:DBX</t>
  </si>
  <si>
    <t>NYSE:DTM</t>
  </si>
  <si>
    <t>NasdaqGS:DUOL</t>
  </si>
  <si>
    <t>NYSE:DT</t>
  </si>
  <si>
    <t>NYSE:ELF</t>
  </si>
  <si>
    <t>NYSE:EXP</t>
  </si>
  <si>
    <t>NasdaqGS:EWBC</t>
  </si>
  <si>
    <t>NYSE:EGP</t>
  </si>
  <si>
    <t>NYSE:EME</t>
  </si>
  <si>
    <t>NYSE:EHC</t>
  </si>
  <si>
    <t>NYSE:ENS</t>
  </si>
  <si>
    <t>NYSE:NVST</t>
  </si>
  <si>
    <t>NYSE:EPR</t>
  </si>
  <si>
    <t>NYSE:EQH</t>
  </si>
  <si>
    <t>NYSE:ELS</t>
  </si>
  <si>
    <t>NYSE:ESAB</t>
  </si>
  <si>
    <t>NYSE:ESNT</t>
  </si>
  <si>
    <t>NYSE:WTRG</t>
  </si>
  <si>
    <t>NasdaqGS:EEFT</t>
  </si>
  <si>
    <t>NYSE:EVR</t>
  </si>
  <si>
    <t>NasdaqGS:EXEL</t>
  </si>
  <si>
    <t>NasdaqGS:EXLS</t>
  </si>
  <si>
    <t>NasdaqGS:EXE</t>
  </si>
  <si>
    <t>NasdaqGS:EXPO</t>
  </si>
  <si>
    <t>NYSE:FNB</t>
  </si>
  <si>
    <t>NYSE:FN</t>
  </si>
  <si>
    <t>NYSE:FHI</t>
  </si>
  <si>
    <t>NYSE:FNF</t>
  </si>
  <si>
    <t>NYSE:FAF</t>
  </si>
  <si>
    <t>NasdaqGS:FFIN</t>
  </si>
  <si>
    <t>NYSE:FHN</t>
  </si>
  <si>
    <t>NYSE:FR</t>
  </si>
  <si>
    <t>NasdaqGS:FCFS</t>
  </si>
  <si>
    <t>NasdaqGS:FIVE</t>
  </si>
  <si>
    <t>NYSE:FLG</t>
  </si>
  <si>
    <t>NasdaqGS:FLEX</t>
  </si>
  <si>
    <t>NYSE:FND</t>
  </si>
  <si>
    <t>NYSE:FLO</t>
  </si>
  <si>
    <t>NYSE:FLS</t>
  </si>
  <si>
    <t>NYSE:FLR</t>
  </si>
  <si>
    <t>NYSE:FBIN</t>
  </si>
  <si>
    <t>NasdaqGS:FYBR</t>
  </si>
  <si>
    <t>NYSE:FCN</t>
  </si>
  <si>
    <t>NYSE:GME</t>
  </si>
  <si>
    <t>NasdaqGS:GLPI</t>
  </si>
  <si>
    <t>NYSE:GATX</t>
  </si>
  <si>
    <t>NYSE:G</t>
  </si>
  <si>
    <t>NasdaqGS:GNTX</t>
  </si>
  <si>
    <t>NYSE:GBCI</t>
  </si>
  <si>
    <t>NYSE:GMED</t>
  </si>
  <si>
    <t>NYSE:GGG</t>
  </si>
  <si>
    <t>NYSE:GHC</t>
  </si>
  <si>
    <t>NasdaqGS:LOPE</t>
  </si>
  <si>
    <t>NYSE:GPK</t>
  </si>
  <si>
    <t>NYSE:GEF</t>
  </si>
  <si>
    <t>NYSE:GWRE</t>
  </si>
  <si>
    <t>NYSE:GXO</t>
  </si>
  <si>
    <t>NYSE:HRB</t>
  </si>
  <si>
    <t>NYSE:HAE</t>
  </si>
  <si>
    <t>NasdaqGS:HALO</t>
  </si>
  <si>
    <t>NasdaqGS:HLNE</t>
  </si>
  <si>
    <t>NasdaqGS:HWC</t>
  </si>
  <si>
    <t>NYSE:HOG</t>
  </si>
  <si>
    <t>NYSE:HR</t>
  </si>
  <si>
    <t>NasdaqGS:HQY</t>
  </si>
  <si>
    <t>NYSE:HXL</t>
  </si>
  <si>
    <t>NYSE:DINO</t>
  </si>
  <si>
    <t>NYSE:HGV</t>
  </si>
  <si>
    <t>NYSE:HOMB</t>
  </si>
  <si>
    <t>NYSE:HLI</t>
  </si>
  <si>
    <t>NYSE:H</t>
  </si>
  <si>
    <t>NYSE:IDA</t>
  </si>
  <si>
    <t>NasdaqGS:ILMN</t>
  </si>
  <si>
    <t>NYSE:IRT</t>
  </si>
  <si>
    <t>NYSE:INGR</t>
  </si>
  <si>
    <t>NYSE:NSP</t>
  </si>
  <si>
    <t>NasdaqGS:IBKR</t>
  </si>
  <si>
    <t>NasdaqGS:IBOC</t>
  </si>
  <si>
    <t>NasdaqGS:IPGP</t>
  </si>
  <si>
    <t>NasdaqGS:IRDM</t>
  </si>
  <si>
    <t>NYSE:ITT</t>
  </si>
  <si>
    <t>NYSE:JHG</t>
  </si>
  <si>
    <t>NasdaqGS:JAZZ</t>
  </si>
  <si>
    <t>NYSE:JEF</t>
  </si>
  <si>
    <t>NYSE:JLL</t>
  </si>
  <si>
    <t>NYSE:KBH</t>
  </si>
  <si>
    <t>NYSE:KBR</t>
  </si>
  <si>
    <t>NYSE:KMPR</t>
  </si>
  <si>
    <t>NYSE:KRC</t>
  </si>
  <si>
    <t>NYSE:KNSL</t>
  </si>
  <si>
    <t>NYSE:KEX</t>
  </si>
  <si>
    <t>NYSE:KRG</t>
  </si>
  <si>
    <t>NYSE:KNF</t>
  </si>
  <si>
    <t>NYSE:KNX</t>
  </si>
  <si>
    <t>NYSE:KD</t>
  </si>
  <si>
    <t>NasdaqGS:LAMR</t>
  </si>
  <si>
    <t>NasdaqGS:LANC</t>
  </si>
  <si>
    <t>NasdaqGS:LSTR</t>
  </si>
  <si>
    <t>NasdaqGM:LNTH</t>
  </si>
  <si>
    <t>NasdaqGS:LSCC</t>
  </si>
  <si>
    <t>NYSE:LEA</t>
  </si>
  <si>
    <t>NasdaqGS:LNW</t>
  </si>
  <si>
    <t>NasdaqGS:LECO</t>
  </si>
  <si>
    <t>NYSE:LAD</t>
  </si>
  <si>
    <t>NasdaqGS:LFUS</t>
  </si>
  <si>
    <t>NasdaqGS:LIVN</t>
  </si>
  <si>
    <t>NYSE:LPX</t>
  </si>
  <si>
    <t>NasdaqGS:LITE</t>
  </si>
  <si>
    <t>NasdaqGS:MTSI</t>
  </si>
  <si>
    <t>NYSE:M</t>
  </si>
  <si>
    <t>NasdaqGS:MANH</t>
  </si>
  <si>
    <t>NYSE:MAN</t>
  </si>
  <si>
    <t>NasdaqGS:CART</t>
  </si>
  <si>
    <t>NYSE:VAC</t>
  </si>
  <si>
    <t>NasdaqGS:MASI</t>
  </si>
  <si>
    <t>NYSE:MTZ</t>
  </si>
  <si>
    <t>NYSE:MTDR</t>
  </si>
  <si>
    <t>NasdaqGS:MAT</t>
  </si>
  <si>
    <t>NYSE:MMS</t>
  </si>
  <si>
    <t>NasdaqGS:MEDP</t>
  </si>
  <si>
    <t>NYSE:MTG</t>
  </si>
  <si>
    <t>NasdaqGS:MKSI</t>
  </si>
  <si>
    <t>NasdaqGS:MORN</t>
  </si>
  <si>
    <t>NYSE:MSA</t>
  </si>
  <si>
    <t>NYSE:MSM</t>
  </si>
  <si>
    <t>NYSE:MLI</t>
  </si>
  <si>
    <t>NYSE:MUR</t>
  </si>
  <si>
    <t>NYSE:MUSA</t>
  </si>
  <si>
    <t>NYSE:NFG</t>
  </si>
  <si>
    <t>NYSE:NSA</t>
  </si>
  <si>
    <t>NasdaqGS:NEOG</t>
  </si>
  <si>
    <t>NasdaqGS:NBIX</t>
  </si>
  <si>
    <t>NYSE:NJR</t>
  </si>
  <si>
    <t>NYSE:NEU</t>
  </si>
  <si>
    <t>NasdaqGS:NXST</t>
  </si>
  <si>
    <t>NasdaqGS:NXT</t>
  </si>
  <si>
    <t>NYSE:NNN</t>
  </si>
  <si>
    <t>NYSE:JWN</t>
  </si>
  <si>
    <t>NasdaqGS:NWE</t>
  </si>
  <si>
    <t>NYSE:NOV</t>
  </si>
  <si>
    <t>NasdaqGS:NOVT</t>
  </si>
  <si>
    <t>NYSE:NVT</t>
  </si>
  <si>
    <t>NYSE:OGE</t>
  </si>
  <si>
    <t>NasdaqGS:ONB</t>
  </si>
  <si>
    <t>NYSE:ORI</t>
  </si>
  <si>
    <t>NYSE:OLN</t>
  </si>
  <si>
    <t>NasdaqGM:OLLI</t>
  </si>
  <si>
    <t>NYSE:OHI</t>
  </si>
  <si>
    <t>NYSE:OGS</t>
  </si>
  <si>
    <t>NYSE:ONTO</t>
  </si>
  <si>
    <t>NasdaqGS:OPCH</t>
  </si>
  <si>
    <t>NYSE:ORA</t>
  </si>
  <si>
    <t>NYSE:OSK</t>
  </si>
  <si>
    <t>NYSE:OVV</t>
  </si>
  <si>
    <t>NYSE:OC</t>
  </si>
  <si>
    <t>NYSE:PK</t>
  </si>
  <si>
    <t>NYSE:PSN</t>
  </si>
  <si>
    <t>NasdaqGS:PCTY</t>
  </si>
  <si>
    <t>NYSE:PBF</t>
  </si>
  <si>
    <t>NYSE:PAG</t>
  </si>
  <si>
    <t>NYSE:PEN</t>
  </si>
  <si>
    <t>NYSE:PFGC</t>
  </si>
  <si>
    <t>NYSE:PR</t>
  </si>
  <si>
    <t>NYSE:PRGO</t>
  </si>
  <si>
    <t>NasdaqGS:PPC</t>
  </si>
  <si>
    <t>NasdaqGS:PNFP</t>
  </si>
  <si>
    <t>NYSE:PLNT</t>
  </si>
  <si>
    <t>NYSE:PII</t>
  </si>
  <si>
    <t>NYSE:POR</t>
  </si>
  <si>
    <t>NYSE:POST</t>
  </si>
  <si>
    <t>NasdaqGS:PCH</t>
  </si>
  <si>
    <t>NasdaqGS:POWI</t>
  </si>
  <si>
    <t>NYSE:PRI</t>
  </si>
  <si>
    <t>NYSE:PB</t>
  </si>
  <si>
    <t>NYSE:PSTG</t>
  </si>
  <si>
    <t>NYSE:PVH</t>
  </si>
  <si>
    <t>NasdaqGS:QLYS</t>
  </si>
  <si>
    <t>NasdaqGS:RMBS</t>
  </si>
  <si>
    <t>NYSE:RRC</t>
  </si>
  <si>
    <t>NYSE:RYN</t>
  </si>
  <si>
    <t>NYSE:RBA</t>
  </si>
  <si>
    <t>NYSE:RBC</t>
  </si>
  <si>
    <t>NYSE:RRX</t>
  </si>
  <si>
    <t>NYSE:RGA</t>
  </si>
  <si>
    <t>NYSE:RS</t>
  </si>
  <si>
    <t>NYSE:RNR</t>
  </si>
  <si>
    <t>NasdaqGS:RGEN</t>
  </si>
  <si>
    <t>NYSE:REXR</t>
  </si>
  <si>
    <t>NYSE:RH</t>
  </si>
  <si>
    <t>NYSE:RLI</t>
  </si>
  <si>
    <t>NasdaqGS:ROIV</t>
  </si>
  <si>
    <t>NasdaqGS:RGLD</t>
  </si>
  <si>
    <t>NYSE:RPM</t>
  </si>
  <si>
    <t>NYSE:RYAN</t>
  </si>
  <si>
    <t>NYSE:R</t>
  </si>
  <si>
    <t>NasdaqGS:SBRA</t>
  </si>
  <si>
    <t>NasdaqGS:SAIA</t>
  </si>
  <si>
    <t>NasdaqGS:SRPT</t>
  </si>
  <si>
    <t>NasdaqGS:SAIC</t>
  </si>
  <si>
    <t>NasdaqGS:SEIC</t>
  </si>
  <si>
    <t>NasdaqGS:SIGI</t>
  </si>
  <si>
    <t>NYSE:ST</t>
  </si>
  <si>
    <t>NYSE:SCI</t>
  </si>
  <si>
    <t>NYSE:FOUR</t>
  </si>
  <si>
    <t>NYSE:SLGN</t>
  </si>
  <si>
    <t>NasdaqGS:SLAB</t>
  </si>
  <si>
    <t>NYSE:SSD</t>
  </si>
  <si>
    <t>NYSE:SKX</t>
  </si>
  <si>
    <t>NasdaqGS:SLM</t>
  </si>
  <si>
    <t>NYSE:SON</t>
  </si>
  <si>
    <t>NasdaqGS:SHC</t>
  </si>
  <si>
    <t>NYSE:SSB</t>
  </si>
  <si>
    <t>NYSE:SWX</t>
  </si>
  <si>
    <t>NYSE:SR</t>
  </si>
  <si>
    <t>NasdaqGS:SFM</t>
  </si>
  <si>
    <t>NYSE:STAG</t>
  </si>
  <si>
    <t>NYSE:STWD</t>
  </si>
  <si>
    <t>NYSE:SF</t>
  </si>
  <si>
    <t>NasdaqGS:SYNA</t>
  </si>
  <si>
    <t>NYSE:SNV</t>
  </si>
  <si>
    <t>NYSE:TMHC</t>
  </si>
  <si>
    <t>NYSE:SNX</t>
  </si>
  <si>
    <t>NYSE:TPX</t>
  </si>
  <si>
    <t>NYSE:THC</t>
  </si>
  <si>
    <t>NYSE:TDC</t>
  </si>
  <si>
    <t>NYSE:TEX</t>
  </si>
  <si>
    <t>NasdaqGS:TTEK</t>
  </si>
  <si>
    <t>NasdaqGS:TCBI</t>
  </si>
  <si>
    <t>NasdaqGS:TXRH</t>
  </si>
  <si>
    <t>NYSE:SAM</t>
  </si>
  <si>
    <t>NYSE:BCO</t>
  </si>
  <si>
    <t>NasdaqGS:CG</t>
  </si>
  <si>
    <t>NYSE:CC</t>
  </si>
  <si>
    <t>NasdaqGS:ENSG</t>
  </si>
  <si>
    <t>NYSE:GAP</t>
  </si>
  <si>
    <t>NasdaqGS:GT</t>
  </si>
  <si>
    <t>NYSE:THG</t>
  </si>
  <si>
    <t>NasdaqGS:MIDD</t>
  </si>
  <si>
    <t>NYSE:NYT</t>
  </si>
  <si>
    <t>NYSE:SMG</t>
  </si>
  <si>
    <t>NYSE:TKR</t>
  </si>
  <si>
    <t>NYSE:TTC</t>
  </si>
  <si>
    <t>NasdaqGS:WEN</t>
  </si>
  <si>
    <t>NYSE:WU</t>
  </si>
  <si>
    <t>NYSE:THO</t>
  </si>
  <si>
    <t>NYSE:TKO</t>
  </si>
  <si>
    <t>NYSE:TOL</t>
  </si>
  <si>
    <t>NYSE:BLD</t>
  </si>
  <si>
    <t>NYSE:TNL</t>
  </si>
  <si>
    <t>NYSE:TREX</t>
  </si>
  <si>
    <t>NYSE:TXNM</t>
  </si>
  <si>
    <t>NasdaqGS:UFPI</t>
  </si>
  <si>
    <t>NYSE:UGI</t>
  </si>
  <si>
    <t>NasdaqGS:UMBF</t>
  </si>
  <si>
    <t>NYSE:UA</t>
  </si>
  <si>
    <t>NYSE:UAA</t>
  </si>
  <si>
    <t>NasdaqGS:UBSI</t>
  </si>
  <si>
    <t>NYSE:X</t>
  </si>
  <si>
    <t>NasdaqGS:UTHR</t>
  </si>
  <si>
    <t>NasdaqGS:OLED</t>
  </si>
  <si>
    <t>NYSE:UNM</t>
  </si>
  <si>
    <t>NYSE:USFD</t>
  </si>
  <si>
    <t>NYSE:MTN</t>
  </si>
  <si>
    <t>NYSE:VAL</t>
  </si>
  <si>
    <t>NasdaqGS:VLY</t>
  </si>
  <si>
    <t>NYSE:VMI</t>
  </si>
  <si>
    <t>NYSE:VVV</t>
  </si>
  <si>
    <t>NasdaqGS:VNOM</t>
  </si>
  <si>
    <t>NasdaqGS:VC</t>
  </si>
  <si>
    <t>NYSE:VNT</t>
  </si>
  <si>
    <t>NYSE:VNO</t>
  </si>
  <si>
    <t>NYSE:VOYA</t>
  </si>
  <si>
    <t>NYSE:WPC</t>
  </si>
  <si>
    <t>NasdaqGS:WMG</t>
  </si>
  <si>
    <t>NYSE:WSO</t>
  </si>
  <si>
    <t>NYSE:WTS</t>
  </si>
  <si>
    <t>NasdaqGS:WFRD</t>
  </si>
  <si>
    <t>NYSE:WBS</t>
  </si>
  <si>
    <t>NYSE:WCC</t>
  </si>
  <si>
    <t>NYSE:WAL</t>
  </si>
  <si>
    <t>NYSE:WLK</t>
  </si>
  <si>
    <t>NYSE:WEX</t>
  </si>
  <si>
    <t>NYSE:WHR</t>
  </si>
  <si>
    <t>NYSE:WSM</t>
  </si>
  <si>
    <t>NasdaqGS:WING</t>
  </si>
  <si>
    <t>NasdaqGS:WTFC</t>
  </si>
  <si>
    <t>NasdaqGS:WWD</t>
  </si>
  <si>
    <t>NYSE:WH</t>
  </si>
  <si>
    <t>NYSE:XPO</t>
  </si>
  <si>
    <t>NYSE:YETI</t>
  </si>
  <si>
    <t>NasdaqGS:ZION</t>
  </si>
  <si>
    <t>NasdaqGS:ZI</t>
  </si>
  <si>
    <t>NYSE:MRP</t>
  </si>
  <si>
    <t>IPO_Date</t>
  </si>
  <si>
    <t>Avg_wkly_vol_over_1M / Shares Out</t>
  </si>
  <si>
    <t>Avg_wkly_vol_over_3M / Shares Out</t>
  </si>
  <si>
    <t>Avg_Daily_vol_over_1m / one-year avg daily_vol</t>
  </si>
  <si>
    <t>Avg_Daily_vol_over_3m / one-year avg daily_vol</t>
  </si>
  <si>
    <t>允䅁䵁匸䅁䍁䅁䅁䅁允䅂䅁䅋䅁䍁䅍兓佂䙁䅙兑䵂䕁䅫䅒杁䕁䅍睔乂䙁䅁兑佂䙁䅫䅉䩂䕁䅑䅁湂杁䅁杋䅁䍁䅧兓畂䡁䅙兙獂䝁䅫䅚杁䙁䅍䅤桂䡁䅉䅤杁䙁䅉兙畂䝁䅳克䅁䉁䕅䅁獁䅁䅁免硁䑁䅅䅉瑁䍁䅁睑祂䝁䄸䅣杁䙁䅁杣療䝁䅑兤橂䡁䅑兡療䝁䄴䅁㡄䅄䅁䅑䅁䑁䅅免祁䑁䅍免睁䍁䅁兌杁䕁䅍䅡灂䝁䅍睡求䝁䄴䅉䙂䝁䅣睚杁䙁䅁杣療䝁䅑兤橂䡁䅑兡療䝁䄴䅁㕃充䅁杆䅁䑁䅅杍癁䑁䅍䅍癁䑁䅉䅍祁䑁䅍䅁䍁杁䅁杆䅁䑁䅅杍癁䑁䅍免癁䑁䅉䅍祁䑁䅅䅁䙁杁䅁杆䅁䑁䅅杍癁䑁䅍免癁䑁䅉䅍祁䑁䅉䅁䑁杁䅁杂䅁䑁䅅䅒䅁䵁卙䅁䝁䅁䅁免乂䅁䅁䉹䅉䅁䅙䅁硁䙁䅫䅁佄杅䅁杆䅁䑁䅉䅍祁䑁䅅兌睁䑁䅅兌睁䑁䅅䅁噁䅂䅁杆䅁䑁䅉䅍祁䑁䅑兌睁䑁䅅兌睁䑁䅅䅁啁䅂䅁杆䅁䑁䅉䅍祁䑁䅕兌睁䑁䅅兌睁䑁䅅䅁偁䅂䅁杏䅁䑁䅉免硁䍁䅁兌杁䕁䄸兡獂䍁䅁兙畂䝁䅑䅉䡂䝁䅅督杁䕁䅕䅥あ䡁䅉兙橂䡁䅑兡療䝁䄴䅁穄元䅁䅐䅁䑁䅉免硁䑁䅅䅉瑁䍁䅁睔灂䝁䅷䅉桂䝁䄴䅚杁䕁䅣兙穂䍁䅁兒㑂䡁䅑杣桂䝁䅍䅤灂䝁䄸杢䅁䡁䝯䅁䥂䅁䅁杍硁䑁䅅免祁䑁䅁䅉瑁䍁䅁睑祂䡁䅕䅚求䍁䅁䅕求䡁䅑杣療䝁䅷党ㅂ䝁䄰䅉䙂䡁䅧䅤祂䝁䅅睙あ䝁䅫睢畂䅁䅁睱䅫䕁䅁䅁祁䑁䅅免硁䑁䅍䅍杁䍁䄰䅉佂䝁䅅䅤ㅂ䡁䅉兙獂䍁䅁睒桂䡁䅍䅉䙂䡁䅧䅤祂䝁䅅睙あ䝁䅫睢畂䅁䅁兦䅧䍁䅧䅁祁䑁䅅杍硁䑁䅅䅉瑁䍁䅁睑療䝁䅅䅢杁䕁䄰兡畂䝁䅫杢湂䅁䅁硪䅅䕁䅉䅁祁䑁䅅杍硁䑁䅅兎杁䍁䄰䅉噂䝁䄴䅚求䡁䅉睚祂䝁䄸兤畂䝁䅑䅉䑂䝁䄸兙獂䍁䅁兔灂䝁䄴兡畂䝁䅣䅁剄充䅁䅍䅁䑁䅉免祁䑁䅉䅉瑁䍁䅁兔求䡁䅑兙獂䍁䅁睔祂䝁䅕䅉乂䝁䅫杢灂䝁䄴睚䅁偁䭣䅁兂䅁䅁杍硁䑁䅉杍祁䑁䅁䅉瑁䍁䅁睒療䝁䅷䅚杁䕁䄸杣求䍁䅁兙畂䝁䅑䅉呂䝁䅫䅢㉂䝁䅕杣杁䕁䄸杣求䍁䅁兔灂䝁䄴兡畂䝁䅣䅁䩃䅃䅁杘䅁䑁䅉免祁䑁䅉睍睁䍁䅁兌杁䕁䅍睢睂䡁䅁党祂䍁䅷䅉佂䝁䅫睙牂䝁䅕䅢獁䍁䅁䅔求䝁䅅䅚獁䍁䅁兙畂䝁䅑䅉慂䝁䅫杢橂䍁䅁兔灂䝁䄴兡畂䝁䅣䅁坂元䅁䅙䅁䑁䅉免祁䑁䅍䅉瑁䍁䅁杔療䝁䄴兢求䡁䅑兙獂䝁䅷兡橂䍁䅁兔灂䝁䄴党祂䝁䅅䅢杁䕁䄰兡畂䝁䅫杢湂䍁䅁兙畂䝁䅑䅉剂䡁䅕兙祂䡁䅉入灂䝁䄴睚䅁偁䥁䅁㙂䅁䅁杍硁䑁䅉睍硁䑁䅫䅉瑁䍁䅁睔あ䝁䅧党祂䍁䅁睑祂䡁䅕督潂䝁䅕䅚杁䝁䅅杢歂䍁䅁村祂䝁䄸睡求䝁䄴䅉呂䡁䅑睢畂䝁䅕䅉乂䝁䅫杢灂䝁䄴睚杁䝁䅅杢歂䍁䅁兕ㅂ䝁䅅杣祂䡁䅫兡畂䝁䅣䅁䡃权䅁䅓䅁䑁䅉免穁䑁䅅免硁䍁䅁兌杁䕁䅑杣灂䝁䅷䅢灂䝁䄴睚杁䕁䄸兡獂䍁䅁兙畂䝁䅑䅉䡂䝁䅅督杁䙁䅣党獂䝁䅷督䅁䱁䥫䅁畂䅁䅁杍硁䑁䅍免硁䑁䅉䅉瑁䍁䅁睕ㅂ䡁䅁䅣療䡁䅉䅤杁䕁䅅睙あ䝁䅫杤灂䡁䅑兡求䡁䅍䅉浂䝁䄸杣杁䕁䄸兡獂䍁䅁兙畂䝁䅑䅉䡂䝁䅅督杁䕁䄸䅣求䡁䅉兙あ䝁䅫睢畂䡁䅍䅁杁元䅁杬䅁䑁䅉免穁䑁䅅免ㅁ䍁䅁兌杁䙁䅍兤睂䡁䅁睢祂䡁䅑䅉䉂䝁䅍䅤灂䡁䅙兡あ䝁䅫党穂䍁䅁杚療䡁䅉䅉佂䝁䄸杢瑂䝁䅕䅤桂䝁䅷䅢灂䝁䅍䅉乂䝁䅫杢求䡁䅉兙獂䡁䅍䅉潁䝁䅕䅥橂䝁䅕䅣あ䍁䅁杒ㅂ䝁䅕䅢穂䍁䅫䅉乂䝁䅫杢灂䝁䄴睚䅁䵁䵷䅁䅃䅁䅁杍祁䑁䅅免杁䍁䄰䅉䙂䝁䅷党橂䡁䅑杣灂䝁䅍䅉兂䝁䄸睤求䡁䅉䅉䡂䝁䅕杢求䡁䅉兙あ䝁䅫睢畂䍁䅷䅉啂䡁䅉兙畂䡁䅍兢灂䡁䅍督灂䝁䄸杢杁䝁䅅杢歂䍁䅁䅒灂䡁䅍䅤祂䝁䅫杙ㅂ䡁䅑兡療䝁䄴䅁捃杂䅁䅒䅁䑁䅉杍硁䑁䅅免杁䍁䄰䅉䙂䝁䅷党橂䡁䅑杣灂䝁䅍䅉兂䝁䄸睤求䡁䅉䅉䡂䝁䅕杢求䡁䅉兙あ䝁䅫睢畂䅁䅁睍䅙䙁䅷䅁祁䑁䅉免硁䑁䅅李杁䍁䄰䅉䡂䝁䅕睢あ䝁䅧党祂䝁䄰兙獂䍁䅁兒獂䝁䅕睙あ䡁䅉兡橂䍁䅁䅕療䡁䅣党祂䍁䅁睒求䝁䄴党祂䝁䅅䅤灂䝁䄸杢䅁䭁䜰䅁卂䅁䅁杍祁䑁䅅免硁䑁䅧䅉瑁䍁䅁睔あ䝁䅧党祂䍁䅁兒獂䝁䅕睙あ䡁䅉兡橂䍁䅁䅕療䡁䅣党祂䍁䅁睒求䝁䄴党祂䝁䅅䅤灂䝁䄸杢䅁䝁䭳䅁⭂䅁䅁杍祁䑁䅅免祁䍁䅁兌杁䕁䅕䅢求䝁䅍䅤祂䝁䅫睙杁䙁䅁睢㍂䝁䅕杣杁䙁䅑杣桂䝁䄴督瑂䝁䅫督穂䝁䅫睢畂䍁䅷䅉䑂䝁䄸杢あ䡁䅉睢獂䍁䅷䅉桂䝁䄴䅚杁䕁䅑兡穂䡁䅑杣灂䝁䅉兤あ䝁䅫睢畂䅁䅁杗䅫䕁䅯䅁祁䑁䅉免硁䑁䅉杍杁䍁䄰䅉䙂䝁䅷党橂䡁䅑杣灂䝁䅍䅉兂䝁䄸睤求䡁䅉䅉䕂䝁䅫督あ䡁䅉兡楂䡁䅕䅤灂䝁䄸杢䅁佁䨰䅁䅂䅁䅁杍祁䑁䅅杍杁䍁䄰䅉佂䝁䅅䅤ㅂ䡁䅉兙獂䍁䅁睒桂䡁䅍䅉䕂䝁䅫督あ䡁䅉兡楂䡁䅕䅤灂䝁䄸杢䅁乁䡳䅁䕂䅁䅁杍祁䑁䅅杍硁䑁䅁䅉瑁䍁䅁杔桂䡁䅑兤祂䝁䅅䅢杁䕁䅣兙穂䍁䅁䅒灂䡁䅍䅤祂䝁䅫杙ㅂ䡁䅑兡療䝁䄴䅁煁䅃䅁䅗䅁䑁䅉杍硁䑁䅍免杁䍁䄰䅉塂䝁䅅䅤求䡁䅉䅉呂䡁䅕䅣睂䝁䅷入杁䝁䅅杢歂䍁䅁兓祂䡁䅉兡湂䝁䅅䅤灂䝁䄸杢杁䙁䅍入穂䡁䅑党瑂䡁䅍䅁扁䅅䅁杗䅁䑁䅉杍硁䑁䅍免睁䍁䅁兌杁䙁䅣兙あ䝁䅕杣杁䙁䅍兤睂䡁䅁䅢㕂䍁䅁兙畂䝁䅑䅉䩂䡁䅉杣灂䝁䅣兙あ䝁䅫睢畂䍁䅁睕㕂䡁䅍䅤求䝁䄰督䅁佁䡍䅁卂䅁䅁杍穁䑁䅙免杁䍁䄰䅉卂䝁䅕督灂䝁䅑党畂䡁䅑兡桂䝁䅷䅉䍂䡁䅕兡獂䝁䅑兡畂䝁䅣䅉䑂䝁䄸杢穂䡁䅑杣ㅂ䝁䅍䅤灂䝁䄸杢䅁䕁䥁䅁啂䅁䅁杍穁䑁䅙免硁䍁䅁兌杁䙁䅉党穂䝁䅫䅚求䝁䄴䅤灂䝁䅅䅢杁䕁䅉兤灂䝁䅷䅚灂䝁䄴睚杁䕁䅍睢畂䡁䅍䅤祂䡁䅕睙あ䝁䅫睢畂䅁䅁䅮䅧䩁䅙䅁祁䑁䅍李硁䑁䅅兎杁䍁䄰䅉佂䝁䅕睤杁䙁䅍兡畂䝁䅣䅢求䍁䄰杒桂䝁䄰兡獂䡁䅫䅉䥂䝁䄸兤穂䝁䅫杢湂䍁䅁睑療䝁䄴督あ䡁䅉兤橂䡁䅑兡療䝁䄴䅉潁䝁䅕䅥橂䝁䅕䅣あ䍁䅁杒療䡁䅉兌呂䝁䅅䅢求䍁䅁村ㅂ䝁䅫䅢歂䝁䅕杣穂䍁䅫䅁䩄充䅁杫䅁䑁䅉睍㉁䑁䅅免㉁䍁䅁兌杁䕁䄴党㍂䍁䅁兔ㅂ䝁䅷䅤灂䝁䅙兙瑂䝁䅫䅢㕂䍁䅁䅓療䡁䅕督灂䝁䄴睚杁䕁䅍睢畂䡁䅍䅤祂䡁䅕睙あ䝁䅫睢畂䍁䅁䅋求䡁䅧睙求䡁䅁䅤杁䕁䅙睢祂䍁䄰睕桂䝁䅷党杁䕁䅉兤灂䝁䅷䅚求䡁䅉督灁䅁䅁朷䅣䕁䄴䅁祁䑁䅍李硁䑁䅅睎杁䍁䄰䅉佂䝁䅕睤杁䕁䅧睢ㅂ䡁䅍兡畂䝁䅣䅉䝂䝁䄸杣瑁䙁䅍兙獂䝁䅕䅉䍂䡁䅕兡獂䝁䅑党祂䡁䅍䅁䉄元䅁杘䅁䑁䅉睍㍁䍁䅁兌杁䕁䅧党桂䡁䅙入杁䝁䅅杢歂䍁䅁睑灂䡁䅙兡獂䍁䅁兒畂䝁䅣兡畂䝁䅕党祂䝁䅫杢湂䍁䅁睑療䝁䄴督あ䡁䅉兤橂䡁䅑兡療䝁䄴䅁㥂䅅䅁䅬䅁䑁䅉睍㍁䑁䅅睍睁䍁䅁兌杁䙁䅁睢㍂䝁䅕杣杁䝁䅅杢歂䍁䅁睑療䝁䄰兢ㅂ䝁䄴兡橂䝁䅅䅤灂䝁䄸杢杁䕁䅷兡畂䝁䅕䅉桂䝁䄴䅚杁䙁䅉党獂䝁䅅䅤求䝁䅑䅉呂䡁䅑杣ㅂ䝁䅍䅤ㅂ䡁䅉党穂䍁䅁睑療䝁䄴督あ䡁䅉兤橂䡁䅑兡療䝁䄴䅁奂䅃䅁䅚䅁䑁䅉睍㍁䑁䅍免睁䍁䅁兌杁䕁䅧兡湂䝁䅧睤桂䡁䅫䅌杁䙁䅍䅤祂䝁䅕党あ䍁䅷䅉桂䝁䄴䅚杁䕁䅉杣灂䝁䅑睚求䍁䅁睑療䝁䄴督あ䡁䅉兤橂䡁䅑兡療䝁䄴䅁婁䅄䅁䅒䅁䑁䅉睍㑁䍁䅁兌杁䙁䅍䅣求䝁䅍兡桂䝁䅷䅤㕂䍁䅁䅖祂䝁䅅䅚求䍁䅁睑療䝁䄴䅤祂䝁䅅睙あ䝁䄸杣穂䅁䅁眷䅙䩁䅑䅁祁䑁䅍䅏祁䑁䅅䅍杁䍁䄰䅉䙂䝁䅷党橂䡁䅑杣灂䝁䅍兙獂䍁䅁睑療䝁䄴䅤祂䝁䅅睙あ䝁䄸杣穂䍁䅁兙畂䝁䅑䅉偂䡁䅑䅡求䡁䅉䅉塂䝁䅫杣灂䝁䄴睚杁䕁䅫杢穂䡁䅑兙獂䝁䅷兙あ䝁䅫睢畂䍁䅁睑療䝁䄴䅤祂䝁䅅睙あ䝁䄸杣穂䅁䅁睱䅣䑁䅉䅁穁䑁䅅免杁䍁䄰䅉䝂䝁䄸睢歂䍁䅁兔桂䝁䄴兤浂䝁䅅睙あ䡁䅕杣灂䝁䄴睚䅁䵁䡁䅁䍂䅁䅁睍硁䑁䅅杍杁䍁䄰䅉䡂䡁䅉兙灂䝁䄴䅉桂䝁䄴䅚杁䕁䄸兡獂䡁䅍党求䝁䅑䅉乂䝁䅫䅢獂䝁䅫杢湂䅁䅁儫䅧䙁䅁䅁穁䑁䅅免祁䑁䅍䅍杁䍁䄰䅉䍂䡁䅉党桂䝁䅳杚桂䡁䅍䅤杁䕁䅍党祂䝁䅕兙獂䍁䅁兔桂䝁䄴兤浂䝁䅅睙あ䡁䅕杣灂䝁䄴睚䅁䱁即䅁煂䅁䅁睍硁䑁䅅睍杁䍁䄰䅉呂䡁䅕睚桂䡁䅉䅉桂䝁䄴䅚杁䕁䅍睢畂䝁䅙党橂䡁䅑兡療䝁䄴党祂䡁䅫䅉兂䡁䅉睢歂䡁䅕睙あ䍁䅁兔桂䝁䄴兤浂䝁䅅睙あ䡁䅕杣灂䝁䄴睚䅁偁具䅁歂䅁䅁睍硁䑁䅅睍ㅁ䍁䅁兌杁䕁䅍䅡療䝁䅍睢獂䝁䅅䅤求䍁䅁兙畂䝁䅑䅉䑂䝁䄸杢浂䝁䅕睙あ䝁䅫睢畂䝁䅕杣㕂䍁䅁兔桂䝁䄴兤浂䝁䅅睙あ䡁䅕杣灂䝁䄴睚䅁䱁䭫䅁あ䅁䅁睍硁䑁䅅䅎硁䑁䅅䅉瑁䍁䅁杒祂䝁䄸来求䝁䄴䅉䝂䡁䅉兤灂䡁䅑䅌杁䕁䅯兤灂䝁䅍党獁䍁䅁兙畂䝁䅑䅉坂䝁䅕睚求䡁䅑兙楂䝁䅷党杁䕁䄰兙畂䡁䅕杚桂䝁䅍䅤ㅂ䡁䅉兡畂䝁䅣䅁㥁权䅁䅤䅁䑁䅍免硁䑁䅑杍杁䍁䄰䅉䝂䡁䅉兤灂䡁䅑䅉桂䝁䄴䅚杁䙁䅙党湂䝁䅕䅤桂䝁䅉䅢求䍁䅁睑桂䝁䄴杢灂䝁䄴睚獁䍁䅁䅕灂䝁䅍睡獂䝁䅫杢湂䍁䅷䅉桂䝁䄴䅚杁䕁䅑杣㕂䝁䅫杢湂䅁䅁桰䅅䙁䅙䅁穁䑁䅅免㉁䑁䅅䅉瑁䍁䅁兑畂䝁䅫兢桂䝁䅷䅉呂䝁䅷兙ㅂ䝁䅣䅡あ䝁䅕杣灂䝁䄴睚杁䝁䅅杢歂䍁䅁䅕祂䝁䄸睙求䡁䅍督灂䝁䄴睚䅁䵁䭧䅁捂䅁䅁睍硁䑁䅅李硁䑁䅅䅉瑁䍁䅁兑畂䝁䅫兢桂䝁䅷䅉潁䝁䅕䅥橂䝁䅕䅣あ䍁䅁䅕療䡁䅕䅢あ䡁䅉入灁䍁䅁睕獂䝁䅅兤湂䝁䅧䅤求䡁䅉兡畂䝁䅣䅁扁权䅁䅏䅁䑁䅍免硁䑁䅙免ㅁ䍁䅁兌杁䙁䅁睢ㅂ䝁䅷䅤祂䡁䅫䅉兂䡁䅉睢橂䝁䅕督穂䝁䅫杢湂䅁䅁睅䅣䙁䅙䅁穁䑁䅅免㑁䍁䅁兌杁䕁䅉兙牂䝁䅕杣灂䝁䅕督杁䝁䅅杢歂䍁䅁䅖療䡁䅉䅤灂䝁䅷䅢桂䍁䅁兔桂䝁䄴兤浂䝁䅅睙あ䡁䅕杣灂䝁䄴睚䅁䭁䡍䅁敂䅁䅁睍硁䑁䅅䅏硁䍁䅁兌杁䕁䅉杣求䝁䅅䅚杁䝁䅅杢歂䍁䅁村桂䝁䅳党祂䡁䅫䅉兂䡁䅉睢歂䡁䅕睙あ䍁䅁兔桂䝁䄴兤浂䝁䅅睙あ䡁䅕杣灂䝁䄴睚䅁䍁单䅁啂䅁䅁睍硁䑁䅅䅏祁䑁䅅䅉瑁䍁䅁睑療䝁䄸睡灂䝁䅕䅉桂䝁䄴䅚杁䕁䅍杣桂䝁䅍睡求䡁䅉䅉乂䝁䅅杢ㅂ䝁䅙兙橂䡁䅑兤祂䝁䅫杢湂䅁䅁䅅䅫䕁䅁䅁穁䑁䅅免㕁䍁䅁兌杁䕁䄸䅤潂䝁䅕杣杁䕁䅙睢療䝁䅑䅉乂䝁䅅杢ㅂ䝁䅙兙橂䡁䅑兤祂䝁䅫杢湂䅁䅁睵䅯䕁䅉䅁穁䑁䅅免㕁䑁䅅䅉瑁䍁䅁睕畂䝁䅅睙牂䍁䅁杒療䝁䄸䅚杁䕁䄰兙畂䡁䅕杚桂䝁䅍䅤ㅂ䡁䅉兡畂䝁䅣䅁穁权䅁䅔䅁䑁䅍免硁䑁䅫杍睁䍁䅁兌杁䕁䅍睢浂䝁䅙党求䍁䅁兙畂䝁䅑䅉啂䝁䅕兙杁䕁䄰兙畂䡁䅕杚桂䝁䅍䅤ㅂ䡁䅉兡畂䝁䅣䅁瑄䅃䅁杗䅁䑁䅍免硁䑁䅫䅎杁䍁䄰䅉呂䝁䅕兙穂䝁䄸杢灂䝁䄴睚杁䝁䅅杢歂䍁䅁䅒祂䝁䅕督穂䝁䅫杢湂䍁䅁兔桂䝁䄴兤浂䝁䅅睙あ䡁䅕杣灂䝁䄴睚䅁䕁䭕䅁䭂䅁䅁睍硁䑁䅅兏㕁䍁䅁兌杁䕁䅅䅢獂䍁䅁睔あ䝁䅧党祂䍁䅁杒療䝁䄸䅚杁䕁䄰兙畂䡁䅕杚桂䝁䅍䅤ㅂ䡁䅉兡畂䝁䅣䅁祁䅃䅁䅐䅁䑁䅍免祁䑁䅅䅉瑁䍁䅁村求䡁䅙党祂䝁䅅睚求䍁䅁兔桂䝁䄴兤浂䝁䅅睙あ䡁䅕杣灂䝁䄴睚䅁䭁䨴䅁卂䅁䅁睍硁䑁䅉免硁䍁䅁兌杁䙁䅍睢浂䡁䅑䅉䕂䡁䅉兡畂䝁䅳䅉桂䝁䄴䅚杁䕁䅫睙求䍁䅁兔桂䝁䄴兤浂䝁䅅睙あ䡁䅕杣灂䝁䄴睚䅁䩁䠸䅁䕂䅁䅁睍硁䑁䅉免硁䑁䅅䅉瑁䍁䅁睕療䝁䅙䅤杁䕁䅑杣灂䝁䄴睡杁䕁䄰兙畂䡁䅕杚桂䝁䅍䅤ㅂ䡁䅉兡畂䝁䅣䅁䱃睂䅁杊䅁䑁䅍免祁䑁䅅杍睁䍁䅁兌杁䕁䅉杣求䡁䅣党祂䝁䅫党穂䅁䅁內䅣䍁䅷䅁穁䑁䅅杍硁䑁䅑䅍杁䍁䄰䅉䕂䝁䅫督あ䝁䅫䅢獂䝁䅕杣灂䝁䅕督䅁䝁䩫䅁⭁䅁䅁睍硁䑁䅉杍穁䑁䅁䅉瑁䍁䅁䅖療䝁䅉兙橂䝁䅍睢杁䕁䄰兙畂䡁䅕杚桂䝁䅍䅤ㅂ䡁䅉兡畂䝁䅣䅁婁元䅁䅐䅁䑁䅍免ぁ䑁䅅免睁䍁䅁兌杁䕁䅍兙祂䡁䅁党あ䍁䅁兙畂䝁䅑䅉卂䡁䅕睚杁䕁䄰兡獂䝁䅷督䅁䕁䬰䅁㑁䅁䅁睍硁䑁䅕䅉瑁䍁䅁兑睂䡁䅁兙祂䝁䅕䅢杁䕁䄰兙畂䡁䅕杚桂䝁䅍䅤ㅂ䡁䅉兡畂䝁䅣䅁䵂睂䅁材䅁䑁䅍免㉁䑁䅉免杁䍁䄰䅉䝂䝁䄸睢あ䡁䅣党桂䡁䅉䅉乂䝁䅅杢ㅂ䝁䅙兙橂䡁䅑兤祂䝁䅫杢湂䅁䅁睬䅧䕁䅁䅁穁䑁䅅李祁䑁䅅䅍杁䍁䄰䅉䝂䝁䄸睢あ䡁䅣党桂䡁䅉䅉乂䝁䅅杢ㅂ䝁䅙兙橂䡁䅑兤祂䝁䅫杢湂䅁䅁睷䅣䡁䅁䅁穁䑁䅅李㕁䑁䅫䅍杁䍁䄰䅉偂䡁䅑䅡求䡁䅉䅉䵂䝁䅕兙あ䝁䅧党祂䍁䅁兙畂䝁䅑䅉䉂䝁䅷䅢灂䝁䅕䅚杁䙁䅁杣療䝁䅑兤橂䡁䅑䅉乂䝁䅅杢ㅂ䝁䅙兙橂䡁䅑兤祂䝁䅫杢湂䅁䅁䅮䅯䕁䅉䅁穁䑁䅉免杁䍁䄰䅉塂䝁䄸睢歂䍁䅁䅕祂䝁䄸䅚ㅂ䝁䅍䅤杁䕁䄰兙畂䡁䅕杚桂䝁䅍䅤ㅂ䡁䅉兡畂䝁䅣䅁婃杂䅁杚䅁䑁䅍杍硁䑁䅉免硁䍁䅁兌杁䕁䅧兙祂䝁䅑睤療䝁䄸䅚杁䙁䅙党畂䝁䅕党祂䍁䅁兙畂䝁䅑䅉兂䝁䅷入㍂䝁䄸睢歂䍁䅁兔桂䝁䄴兤浂䝁䅅睙あ䡁䅕杣灂䝁䄴睚䅁䥁䭉䅁浂䅁䅁睍祁䑁䅅兏㕁䑁䅉䅉瑁䍁䅁䅕祂䝁䅕杚桂䝁䅉杣灂䝁䅍兙あ䝁䅕䅚杁䙁䅣睢療䝁䅑䅉䍂䡁䅕兡獂䝁䅑兡畂䝁䅣䅉乂䝁䅅杢ㅂ䝁䅙兙橂䡁䅑兤祂䝁䅫杢湂䅁䅁来䅫䡁䅧䅁穁䑁䅉免㕁䑁䅫兏杁䍁䄰䅉䉂䝁䅷䅢杁䕁䄸䅤潂䝁䅕杣杁䕁䄰兡穂䝁䅍党獂䝁䅷兙畂䝁䅕睢ㅂ䡁䅍䅉塂䝁䄸睢歂䍁䅁䅕祂䝁䄸䅚ㅂ䝁䅍䅤杁䕁䄰兙畂䡁䅕杚桂䝁䅍䅤ㅂ䡁䅉兡畂䝁䅣䅁ㅃ䅃䅁杋䅁䑁䅍杍祁䑁䅅杍睁䍁䅁兌杁䙁䅁兙睂䝁䅕杣杁䕁䄰兡獂䝁䅷督䅁䥁卙䅁ぁ䅁䅁睍祁䑁䅉免穁䑁䅁䅉瑁䍁䅁䅕桂䡁䅁党祂䝁䅉睢桂䡁䅉䅚杁䕁䄰兡獂䝁䅷督䅁䝁䭉䅁慂䅁䅁睍祁䑁䅉杍杁䍁䄰䅉䑂䝁䄸杢㉂䝁䅕杣あ䝁䅕䅚杁䙁䅁兙睂䝁䅕杣杁䙁䅁杣療䝁䅑兤橂䡁䅑䅉乂䝁䅅杢ㅂ䝁䅙兙橂䡁䅑兤祂䝁䅫杢湂䅁䅁睺䅧䙁䅙䅁穁䑁䅉杍祁䑁䅅䅉瑁䍁䅁䅕桂䡁䅁党祂䝁䅉睢桂䡁䅉䅚杁䕁䅍睢畂䡁䅑兙灂䝁䄴党祂䍁䅁兔桂䝁䄴兤浂䝁䅅睙あ䡁䅕杣灂䝁䄴睚䅁䑁䝕䅁㡂䅁䅁睍祁䑁䅉杍祁䑁䅁䅉瑁䍁䅁䅕桂䡁䅁党祂䍁䅁村桂䝁䅣䅉桂䝁䄴䅚杁䕁䅍睢桂䡁䅑党歂䍁䅁兙畂䝁䅑䅉啂䡁䅉党桂䡁䅑党歂䍁䅁䅕桂䡁䅁党祂䍁䅁兔桂䝁䄴兤浂䝁䅅睙あ䡁䅕杣灂䝁䄴睚䅁䙁䩷䅁捂䅁䅁睍祁䑁䅉杍㕁䑁䅅䅉瑁䍁䅁睕桂䝁䄴兡あ䝁䅅杣㕂䍁䅁䅕桂䡁䅁党祂䍁䅁䅕祂䝁䄸䅚ㅂ䝁䅍䅤杁䕁䄰兙畂䡁䅕杚桂䝁䅍䅤ㅂ䡁䅉兡畂䝁䅣䅁㉁权䅁杉䅁䑁䅍杍穁䑁䅅免杁䍁䄰䅉兂䡁䅉兡畂䡁䅑兡畂䝁䅣䅁晄充䅁杢䅁䑁䅍杍穁䑁䅅免硁䍁䅁兌杁䕁䅍睢瑂䝁䄰党祂䝁䅍兡桂䝁䅷䅉兂䡁䅉兡畂䡁䅑兡畂䝁䅣䅉潁䝁䅕䅥橂䝁䅕䅣あ䍁䅁睕橂䡁䅉党求䝁䄴䅉桂䝁䄴䅚杁䕁䅉睢療䝁䅳督灁䅁䅁兹䅷䑁䅷䅁穁䑁䅉䅎硁䑁䅅䅍杁䍁䄰䅉兂䝁䅕䅤祂䝁䄸䅢求䡁䅕兢杁䙁䅉党浂䝁䅫杢求䡁䅉兡求䡁䅍䅁坃睂䅁杪䅁䑁䅍杍ぁ䑁䅅杍杁䍁䄰䅉䉂䡁䅍䅣潂䝁䅅䅢あ䍁䅁䅕桂䡁䅙兡畂䝁䅣䅌杁䙁䅉睢療䝁䅙兡畂䝁䅣䅌杁䝁䅅杢歂䍁䅁睕桂䡁䅑兤祂䝁䅅䅤求䝁䅑䅉乂䝁䅅䅤求䡁䅉兡桂䝁䅷督杁䕁䄰兙畂䡁䅕杚桂䝁䅍䅤ㅂ䡁䅉兡畂䝁䅣䅁䅃睂䅁䅣䅁䑁䅍杍ぁ䑁䅅兏杁䍁䄰䅉偂䡁䅑䅡求䡁䅉䅉兂䝁䅕䅤祂䝁䄸䅢求䡁䅕兢杁䝁䅅杢歂䍁䅁睑療䝁䅅䅢杁䙁䅁杣療䝁䅑兤橂䡁䅑督杁䕁䄰兙畂䡁䅕杚桂䝁䅍䅤ㅂ䡁䅉兡畂䝁䅣䅁㝁充䅁杏䅁䑁䅍杍ㅁ䍁䅁兌杁䕁䅍䅡求䝁䄰兡橂䝁䅅䅢杁䕁䄰兙畂䡁䅕杚桂䝁䅍䅤ㅂ䡁䅉兡畂䝁䅣䅁瑂杂䅁䅓䅁䑁䅍杍ㅁ䑁䅅䅉瑁䍁䅁村桂䡁䅍兡橂䍁䅁睑潂䝁䅕兢灂䝁䅍兙獂䍁䅁兔桂䝁䄴兤浂䝁䅅睙あ䡁䅕杣灂䝁䄴睚䅁䍁䝅䅁䵂䅁䅁睍祁䑁䅕免祁䑁䅁䅉瑁䍁䅁兓畂䝁䅑兤穂䡁䅑杣灂䝁䅅䅢杁䕁䅣兙穂䍁䅁兔桂䝁䄴兤浂䝁䅅睙あ䡁䅕杣灂䝁䄴睚䅁佁䥍䅁煂䅁䅁睍祁䑁䅕免㑁䍁䅁兌杁䕁䄸䅤潂䝁䅕杣杁䕁䅉兙穂䝁䅫睙杁䕁䅫杢療䡁䅉睚桂䝁䄴兡橂䍁䅁睑潂䝁䅕兢灂䝁䅍兙獂䍁䅁兔桂䝁䄴兤浂䝁䅅睙あ䡁䅕杣灂䝁䄴睚䅁䥁䝅䅁獂䅁䅁睍祁䑁䅕免㑁䑁䅁䅉瑁䍁䅁睔あ䝁䅧党祂䍁䅁村桂䡁䅍兡橂䍁䅁兓畂䝁䄸杣湂䝁䅅杢灂䝁䅍䅉䑂䝁䅧党瑂䝁䅫睙桂䝁䅷䅉乂䝁䅅杢ㅂ䝁䅙兙橂䡁䅑兤祂䝁䅫杢湂䅁䅁刵䅅䝁䅙䅁穁䑁䅉兎硁䑁䅫䅉瑁䍁䅁睔あ䝁䅧党祂䍁䅁村桂䡁䅍兡橂䍁䅁睔祂䝁䅣兙畂䝁䅫睙杁䕁䅍䅡求䝁䄰兡橂䝁䅅䅢杁䕁䄰兙畂䡁䅕杚桂䝁䅍䅤ㅂ䡁䅉兡畂䝁䅣䅁歁兄䅁䅣䅁䑁䅍杍ㅁ䑁䅅兏㕁䍁䅁兌杁䕁䅅䅢獂䍁䅁睔あ䝁䅧党祂䍁䅁村桂䡁䅍兡橂䍁䅁睔祂䝁䅣兙畂䝁䅫睙杁䕁䅍䅡求䝁䄰兡橂䝁䅅䅢杁䕁䄰兙畂䡁䅕杚桂䝁䅍䅤ㅂ䡁䅉兡畂䝁䅣䅁煁权䅁䅷䅁䑁䅍杍ㅁ䑁䅉䅉瑁䍁䅁杕求䡁䅍兡畂䍁䅷䅉呂䡁䅫杢あ䝁䅧党あ䝁䅫睙杁䙁䅉兤楂䝁䅉党祂䍁䅷䅉桂䝁䄴䅚杁䕁䅅杣あ䝁䅫杚灂䝁䅍兡桂䝁䅷䅉桂䝁䄴䅚杁䙁䅍入畂䡁䅑䅡求䡁䅑兡橂䍁䅁杒灂䝁䅉党祂䡁䅍䅉桂䝁䄴䅚杁䕁䅙兡獂䝁䅅兢求䝁䄴䅤穂䍁䅁兔桂䝁䄴兤浂䝁䅅睙あ䡁䅕杣灂䝁䄴睚䅁䕁䭉䅁浂䅁䅁睍祁䑁䅕杍硁䑁䅅䅉瑁䍁䅁䅕獂䝁䅅督あ䝁䅫睙穂䍁䅁兔桂䡁䅑党祂䝁䅫兙獂䍁䅁兙畂䝁䅑䅉卂䝁䅕督灂䝁䄴䅉乂䝁䅅杢ㅂ䝁䅙兙橂䡁䅑兤祂䝁䅫杢湂䅁䅁杬䄴䩁䅧䅁穁䑁䅉兎穁䍁䅁兌杁䙁䅁党穂䡁䅑兡橂䝁䅫䅚求䍁䅷䅉䝂䝁䅕杣あ䝁䅫䅢灂䡁䅯党祂䍁䅷䅉桂䝁䄴䅚杁䕁䄸䅤潂䝁䅕杣杁䕁䅅睚祂䝁䅫睙ㅂ䝁䅷䅤ㅂ䡁䅉兙獂䍁䅁睑潂䝁䅕兢灂䝁䅍兙獂䍁䅁兔桂䝁䄴兤浂䝁䅅睙あ䡁䅕杣灂䝁䄴睚䅁乁䡅䅁慂䅁䅁睍祁䑁䅕睍硁䍁䅁兌杁䕁䅙党祂䡁䅑兡獂䝁䅫来求䡁䅉䅉桂䝁䄴䅚杁䕁䅍睢瑂䡁䅁睢穂䡁䅑䅉乂䝁䅅杢ㅂ䝁䅙兙橂䡁䅑兤祂䝁䅫杢湂䅁䅁睧䅫䙁䅷䅁穁䑁䅉兎穁䑁䅅免杁䍁䄰䅉佂䝁䅫䅤祂䝁䄸睚求䝁䄴睢ㅂ䡁䅍䅉䝂䝁䅕杣あ䝁䅫䅢灂䡁䅯党祂䍁䅁兔桂䝁䄴兤浂䝁䅅睙あ䡁䅕杣灂䝁䄴睚䅁䩁䩧䅁歂䅁䅁睍祁䑁䅕䅎硁䑁䅉䅉瑁䍁䅁䅕潂䝁䅅杣瑂䝁䅅睙求䡁䅕䅤灂䝁䅍兙獂䍁䅁䅕祂䝁䅕䅣桂䡁䅉兙あ䝁䅫睢畂䍁䅁兔桂䝁䄴兤浂䝁䅅睙あ䡁䅕杣灂䝁䄴睚䅁偁䝑䅁㡂䅁䅁睍祁䑁䅕䅎硁䑁䅑䅉瑁䍁䅁村灂䝁䄸䅢療䝁䅣兡橂䝁䅅䅢杁䙁䅁杣療䝁䅑兤橂䡁䅑䅉潁䝁䅕䅥橂䝁䅕䅣あ䍁䅁䅒灂䝁䅅睚畂䝁䄸督あ䝁䅫睙灁䍁䅁兔桂䝁䄴兤浂䝁䅅睙あ䡁䅕杣灂䝁䄴睚䅁䑁䝳䅁卂䅁䅁睍祁䑁䅕兎硁䑁䅁䅉瑁䍁䅁䅕桂䝁䅫杢あ䍁䅁兙畂䝁䅑䅉䑂䝁䄸兙あ䝁䅫杢湂䍁䅁兔桂䝁䄴兤浂䝁䅅睙あ䡁䅕杣灂䝁䄴睚䅁偁䜴䅁䅂䅁䅁睍祁䑁䅕兎祁䑁䅁䅉瑁䍁䅁兑歂䝁䅧党穂䝁䅫杤求䍁䅁兔桂䝁䄴兤浂䝁䅅睙あ䡁䅕杣灂䝁䄴睚䅁䡁丸䅁䭃䅁䅁睍祁䑁䅕李杁䍁䄰䅉呂䝁䄸兙睂䍁䅷䅉䑂䝁䅷党桂䝁䄴兡畂䝁䅣䅉䑂䝁䄸兢睂䝁䄸兤畂䝁䅑䅌杁䝁䅅杢歂䍁䅁䅖療䝁䅫䅢求䡁䅑䅉兂䡁䅉党睂䝁䅅杣桂䡁䅑兡療䝁䄴䅉乂䝁䅅杢ㅂ䝁䅙兙橂䡁䅑兤祂䝁䅫杢湂䅁䅁䅷䅯䝁䅁䅁穁䑁䅉兎㉁䑁䅅免杁䍁䄰䅉呂䝁䄸兙睂䍁䅁兙畂䝁䅑䅉偂䡁䅑䅡求䡁䅉䅉䕂䝁䅕䅤求䡁䅉睚求䝁䄴䅤杁䕁䄰兙畂䡁䅕杚桂䝁䅍䅤ㅂ䡁䅉兡畂䝁䅣䅁ㅁ元䅁䅣䅁䑁䅍杍ㅁ䑁䅙免祁䍁䅁兌杁䙁䅁睢獂䝁䅫督潂䍁䅁兙畂䝁䅑䅉偂䡁䅑䅡求䡁䅉䅉呂䝁䅅杢灂䡁䅑兙あ䝁䅫睢畂䍁䅁睒療䝁䄸䅚杁䕁䄰兙畂䡁䅕杚桂䝁䅍䅤ㅂ䡁䅉兡畂䝁䅣䅁佄元䅁䅗䅁䑁䅍杍ㅁ䑁䅙免穁䍁䅁兌杁䙁䅍兤祂䝁䅙兙橂䝁䅕䅉䉂䝁䅍䅤灂䡁䅙党杁䕁䅅睚求䝁䄴䅤杁䕁䄰兙畂䡁䅕杚桂䝁䅍䅤ㅂ䡁䅉兡畂䝁䅣䅁⽂杅䅁䅖䅁䑁䅍杍ㅁ䑁䅙杍睁䍁䅁兌杁䙁䅑睢灂䝁䅷党あ䍁䅁䅕祂䝁䅕䅣桂䡁䅉兙あ䝁䅫睢畂䍁䅁兔桂䝁䄴兤浂䝁䅅睙あ䡁䅕杣灂䝁䄴睚䅁䱁䝷䅁䵂䅁䅁睍祁䑁䅙免杁䍁䄰䅉兂䝁䅷兙穂䡁䅑兡橂䡁䅍䅉兂䡁䅉睢歂䡁䅕睙あ䍁䅁兔桂䝁䄴兤浂䝁䅅睙あ䡁䅕杣灂䝁䄴睚䅁䙁䡍䅁歃䅁䅁睍祁䑁䅙免硁䍁䅁兌杁䙁䅁䅢桂䡁䅍䅤灂䝁䅍督杁䙁䅁兙橂䝁䅳兙湂䝁䅫杢湂䍁䅁兔桂䡁䅑党祂䝁䅫兙獂䡁䅍䅉桂䝁䄴䅚杁䙁䅕杢獂䝁䅅兢灂䝁䄴兙あ䝁䅕䅚杁䕁䅙兡獂䝁䄰䅉桂䝁䄴䅚杁䙁䅍䅡求䝁䅕䅤杁䕁䄰兙畂䡁䅕杚桂䝁䅍䅤ㅂ䡁䅉兡畂䝁䅣䅁灂杅䅁䅢䅁䑁䅍杍㉁䑁䅅杍祁䍁䅁兌杁䙁䅁䅢桂䡁䅍䅤灂䝁䅍督杁䙁䅁兡睂䝁䅕䅉桂䝁䄴䅚杁䙁䅁兡睂䝁䅕䅉䝂䝁䅫䅤あ䝁䅫杢湂䍁䅁兔桂䝁䄴兤浂䝁䅅睙あ䡁䅕杣灂䝁䄴睚䅁䥁䝕䅁歂䅁䅁睍祁䑁䅙免㕁䑁䅫䅉瑁䍁䅁兑獂䝁䅷䅉偂䡁䅑䅡求䡁䅉䅉兂䝁䅷兙穂䡁䅑兡橂䡁䅍䅉兂䡁䅉睢歂䡁䅕睙あ䍁䅁兔桂䝁䄴兤浂䝁䅅睙あ䡁䅕杣灂䝁䄴睚䅁䅁䠸䅁㉁䅁䅁睍祁䑁䅙杍硁䍁䅁兌杁䙁䅑兡祂䝁䅕䅉乂䝁䅅杢ㅂ䝁䅙兙橂䡁䅑兤祂䝁䅫杢湂䅁䅁䅱䅧䕁䄴䅁穁䑁䅉睎祁䑁䅅睍杁䍁䄰䅉䡂䝁䅷兙穂䡁䅍䅉䑂䝁䄸杢あ䝁䅅兡畂䝁䅕杣杁䕁䄰兙畂䡁䅕杚桂䝁䅍䅤ㅂ䡁䅉兡畂䝁䅣䅁㍃睄䅁来䅁䑁䅍杍㍁䑁䅉免ㅁ䍁䅁兌杁䕁䅣䅢桂䡁䅍督杁䙁䅁杣療䝁䅑兤橂䡁䅑䅉乂䝁䅅杢ㅂ䝁䅙兙橂䡁䅑兤祂䝁䅫杢湂䍁䅁兔桂䝁䅑党杁䝁䄸杚杁䙁䅁兤祂䝁䅍䅡桂䡁䅍党歂䍁䅁睒獂䝁䅅督穂䅁䅁桬䅅䑁䅷䅁穁䑁䅉睎穁䑁䅅䅍杁䍁䄰䅉䑂䝁䅕兢求䝁䄴䅤杁䕁䄰兙畂䡁䅕杚桂䝁䅍䅤ㅂ䡁䅉兡畂䝁䅣䅁噄睂䅁䅘䅁䑁䅍杍㍁䑁䅍兏睁䍁䅁兌杁䕁䄸䅤潂䝁䅕杣杁䕁䅍睢畂䝁䅍杣求䡁䅑党杁䙁䅁杣療䝁䅑兤橂䡁䅑䅉乂䝁䅅杢ㅂ䝁䅙兙橂䡁䅑兤祂䝁䅫杢湂䅁䅁兪䅙䡁䅑䅁穁䑁䅍免硁䑁䅅䅉瑁䍁䅁兓祂䝁䄸杢杁䝁䅅杢歂䍁䅁睕あ䝁䅕党獂䍁䅁兔灂䝁䅷䅢穂䍁䅁兙畂䝁䅑䅉䝂䝁䅕杣祂䝁䄸兙獂䝁䅷睢㕂䍁䅁兔桂䝁䄴兤浂䝁䅅睙あ䡁䅕杣灂䝁䄴睚䅁䱁䥣䅁㉂䅁䅁睍穁䑁䅅免硁䑁䅁䅉瑁䍁䅁兓祂䝁䄸杢杁䝁䅅杢歂䍁䅁睕あ䝁䅕党獂䍁䅁兔灂䝁䅷䅢穂䍁䅁兙畂䝁䅑䅉䝂䝁䅕杣祂䝁䄸兙獂䝁䅷睢㕂䍁䅁兔桂䝁䄴兤浂䝁䅅睙あ䡁䅕杣灂䝁䄴睚䅁䥁䡕䅁睂䅁䅁睍穁䑁䅅杍杁䍁䄰䅉呂䡁䅑党求䝁䅷䅉兂䡁䅉睢歂䡁䅕睙あ䍁䅁兔桂䝁䄴兤浂䝁䅅睙あ䡁䅕杣灂䝁䄴睚杁䝁䅙杣療䝁䄰䅉兂䡁䅕杣橂䝁䅧兙穂䝁䅕䅚杁䙁䅍䅤求䝁䅕䅢䅁䭁䡑䅁獂䅁䅁睍穁䑁䅅睍杁䍁䄰䅉䉂䝁䅷兤瑂䝁䅫杢桂䍁䅁兙畂䝁䅑䅉䉂䝁䅷兤瑂䝁䅫杢ㅂ䝁䄰䅉兂䡁䅉睢歂䡁䅕睙あ䝁䅫睢畂䍁䅁兙畂䝁䅑䅉兂䡁䅉睢橂䝁䅕督穂䝁䅫杢湂䅁䅁兩䅙䝁䄴䅁穁䑁䅍免穁䑁䅅䅉瑁䍁䅁兑獂䡁䅕兢灂䝁䄴兙杁䝁䅅杢歂䍁䅁兑獂䡁䅕兢灂䝁䄴兤瑂䍁䅁䅕祂䝁䄸䅚ㅂ䝁䅍䅤灂䝁䄸杢杁䝁䅅杢歂䍁䅁䅕祂䝁䄸睙求䡁䅍督灂䝁䄴睚䅁䍁即䅁䥃䅁䅁睍穁䑁䅅䅎杁䍁䄰䅉佂䝁䄸杢浂䝁䅕杣祂䝁䄸兤穂䍁䅁兔求䡁䅑兙獂䍁䅁䅋求䡁䅧睙求䡁䅁䅤杁䕁䅅䅢ㅂ䝁䄰兡畂䡁䅕兢灁䍁䅁䅕祂䝁䄸䅚ㅂ䝁䅍䅤灂䝁䄸杢杁䝁䅅杢歂䍁䅁䅕祂䝁䄸睙求䡁䅍督灂䝁䄴睚䅁䍁䤴䅁䕃䅁䅁睍穁䑁䅅䅎硁䑁䅁䅉瑁䍁䅁杔療䝁䄴杚求䡁䅉杣療䡁䅕督杁䕁䄰党あ䝁䅅䅢杁䍁䅧党㑂䝁䅍党睂䡁䅑䅉䉂䝁䅷兤瑂䝁䅫杢ㅂ䝁䄰克杁䙁䅍兢求䝁䅷䅤灂䝁䄴睚杁䝁䅅杢歂䍁䅁杕求䝁䅙兡畂䝁䅫杢湂䅁䅁桓䅁䙁䅯䅁穁䑁䅍杍杁䍁䄰䅉䝂䝁䅅杙祂䝁䅫睙桂䡁䅑党歂䍁䅁兔求䡁䅑兙獂䍁䅁䅕祂䝁䄸䅚ㅂ䝁䅍䅤杁䕁䄰兙畂䡁䅕杚桂䝁䅍䅤ㅂ䡁䅉兡畂䝁䅣䅁䍃䅃䅁杖䅁䑁䅍睍祁䑁䅉免杁䍁䄰䅉䑂䡁䅕䅤獂䝁䅕杣㕂䍁䅁兙畂䝁䅑䅉䥂䝁䅅杢歂䡁䅑睢療䝁䅷䅉乂䝁䅅杢ㅂ䝁䅙兙橂䡁䅑兤祂䝁䅫杢湂䅁䅁睦䅯䡁䅉䅁穁䑁䅍杍穁䍁䅁兌杁䕁䅅杣橂䝁䅧兡あ䝁䅕睙あ䡁䅕杣桂䝁䅷䅉桂䝁䄴䅚杁䙁䅍䅤祂䡁䅕睙あ䡁䅕杣桂䝁䅷䅉乂䝁䅕䅤桂䝁䅷督杁䕁䄰兙畂䡁䅕杚桂䝁䅍䅤ㅂ䡁䅉兡畂䝁䅣䅁楂睄䅁杚䅁䑁䅍睍祁䑁䅍免祁䍁䅁兌杁䕁䅙兙楂䡁䅉兡橂䝁䅅䅤求䝁䅑䅉呂䡁䅑杣ㅂ䝁䅍䅤ㅂ䡁䅉兙獂䍁䅁兔求䡁䅑兙獂䍁䅁兔桂䝁䄴兤浂䝁䅅睙あ䡁䅕杣灂䝁䄴睚䅁䥁䥯䅁慂䅁䅁睍穁䑁䅉睍祁䑁䅅䅉瑁䍁䅁兔求䡁䅑兙獂䍁䅁睖灂䝁䄴䅚療䡁䅣䅉桂䝁䄴䅚杁䕁䅑睢療䡁䅉䅉乂䝁䅅杢ㅂ䝁䅙兙橂䡁䅑兤祂䝁䅫杢湂䅁䅁兵䅷䙁䅁䅁穁䑁䅍杍穁䑁䅉杍杁䍁䄰䅉呂䝁䅧党求䡁䅑䅉乂䝁䅕䅤桂䝁䅷䅉塂䝁䄸杣牂䍁䅁兔桂䝁䄴兤浂䝁䅅睙あ䡁䅕杣灂䝁䄴睚䅁䩁到䅁畂䅁䅁睍穁䑁䅉䅎硁䑁䅁䅉瑁䍁䅁䅕療䡁䅣党祂䍁䅁村療䝁䅫䅢求䡁䅉䅉桂䝁䄴䅚杁䕁䅧党桂䡁䅑䅉䙂䡁䅧睙潂䝁䅅杢湂䝁䅕杣杁䕁䄰兙畂䡁䅕杚桂䝁䅍䅤ㅂ䡁䅉兡畂䝁䅣䅁䑃杂䅁䅮䅁䑁䅍睍祁䑁䅑睍杁䍁䄰䅉乂䝁䅕䅤桂䝁䅷䅉䑂䝁䅅杢獁䍁䅁村療䡁䅧䅌杁䝁䅅杢歂䍁䅁睔あ䝁䅧党祂䍁䅁兔求䡁䅑兙獂䍁䅁睑療䝁䄴䅤桂䝁䅫杢求䡁䅉䅉潁䕁䅷兡湂䝁䅧䅤杁䕁䅣兙ㅂ䝁䅣党灁䍁䅁兔桂䝁䄴兤浂䝁䅅睙あ䡁䅕杣灂䝁䄴睚䅁䅁䡑䅁䍂䅁䅁睍穁䑁䅉䅎穁䑁䅅䅉瑁䍁䅁兔求䡁䅑兙獂䍁䅁睑桂䝁䄴䅉乂䝁䅅杢ㅂ䝁䅙兙橂䡁䅑兤祂䝁䅫杢湂䅁䅁公䅧䙁䅯䅁穁䑁䅍杍ぁ䑁䅍兏杁䍁䄰䅉偂䡁䅑䅡求䡁䅉䅉乂䝁䅕䅤桂䝁䅷䅉䑂䝁䄸杢あ䝁䅅兡畂䝁䅕杣杁䕁䄰兙畂䡁䅕杚桂䝁䅍䅤ㅂ䡁䅉兡畂䝁䅣䅁䕄睂䅁䅑䅁䑁䅍睍祁䑁䅕免睁䍁䅁兌杁䕁䅧兙祂䝁䅑睤桂䡁䅉党杁䕁䄰兙畂䡁䅕杚桂䝁䅍䅤ㅂ䡁䅉兡畂䝁䅣䅁剁元䅁条䅁䑁䅍睍祁䑁䅙免㑁䍁䅁兌杁䕁䄸䅤潂䝁䅕杣杁䕁䅙兙楂䡁䅉兡橂䝁䅅䅤求䝁䅑䅉塂䝁䅫杣求䍁䅁䅕祂䝁䄸䅚ㅂ䝁䅍䅤杁䕁䄰兙畂䡁䅕杚桂䝁䅍䅤ㅂ䡁䅉兡畂䝁䅣䅁楁杅䅁䅤䅁䑁䅍睍祁䑁䅫免祁䍁䅁兌杁䕁䅙䅢ㅂ䝁䅫䅚杁䙁䅁睢㍂䝁䅕杣杁䙁䅙兙獂䡁䅙党杁䝁䅅杢歂䍁䅁䅓療䡁䅍党杁䕁䅙兡あ䡁䅑兡畂䝁䅣䅉乂䝁䅅杢ㅂ䝁䅙兙橂䡁䅑兤祂䝁䅫杢湂䅁䅁睚䅯䡁䅉䅁穁䑁䅍杍㕁䑁䅅睍杁䍁䄰䅉兂䝁䅷兤瑂䝁䅉兡畂䝁䅣䅉䝂䝁䅫䅥あ䡁䅕杣求䍁䅁杒灂䡁䅑䅤灂䝁䄴睚杁䝁䅅杢歂䍁䅁䅖祂䝁䅫兢杁䕁䄰兙畂䡁䅕杚桂䝁䅍䅤ㅂ䡁䅉兡畂䝁䅣䅁䭁元䅁杣䅁䑁䅍睍祁䑁䅫兏杁䍁䄰䅉䉂䝁䅷䅢杁䕁䄸䅤潂䝁䅕杣杁䕁䅙兙楂䡁䅉兡橂䝁䅅䅤求䝁䅑䅉乂䝁䅕䅤桂䝁䅷䅉兂䡁䅉睢歂䡁䅕睙あ䍁䅁兔桂䝁䄴兤浂䝁䅅睙あ䡁䅕杣灂䝁䄴睚䅁䅁䥙䅁敂䅁䅁睍穁䑁䅉兏㕁䑁䅅䅉瑁䍁䅁村桂䝁䅷䅢杁䝁䅅杢歂䍁䅁杕療䝁䅷䅢求䡁䅉䅉䍂䝁䅕兙祂䝁䅫杢湂䍁䅁兔桂䝁䄴兤浂䝁䅅睙あ䡁䅕杣灂䝁䄴睚䅁䙁䠰䅁慂䅁䅁睍穁䑁䅉兏㕁䑁䅉䅉瑁䍁䅁睕瑂䝁䅅䅢獂䍁䅁兑祂䝁䄰督杁䕁䅅兢瑂䡁䅕杢灂䡁䅑兡療䝁䄴䅉乂䝁䅅杢ㅂ䝁䅙兙橂䡁䅑兤祂䝁䅫杢湂䅁䅁䈷䅁䥁䅷䅁穁䑁䅍杍㕁䑁䅫䅎杁䍁䄰䅉呂䝁䄰兙獂䝁䅷䅉䉂䡁䅉兢穂䍁䅷䅉偂䡁䅉䅚畂䝁䅅杢橂䝁䅕䅌杁䝁䅅杢歂䍁䅁睔祂䝁䅑杢桂䝁䄴睙求䍁䅁兑橂䝁䅍党穂䡁䅍睢祂䝁䅫党穂䍁䅁兔桂䝁䄴兤浂䝁䅅睙あ䡁䅕杣灂䝁䄴睚䅁䅁䩣䅁㡁䅁䅁睍穁䑁䅍䅉瑁䍁䅁兔桂䝁䅍䅡灂䝁䄴党祂䡁䅫䅉乂䝁䅅杢ㅂ䝁䅙兙橂䡁䅑兤祂䝁䅫杢湂䅁䅁䄱䅫䝁䅧䅁穁䑁䅍睍硁䑁䅅免杁䍁䄰䅉䝂䝁䅅杣瑂䍁䅁兔桂䝁䅍䅡灂䝁䄴党祂䡁䅫䅉桂䝁䄴䅚杁䕁䅕兣ㅂ䝁䅫䅣瑂䝁䅕杢あ䍁䅁兔桂䝁䄴兤浂䝁䅅睙あ䡁䅕杣灂䝁䄴睚䅁䑁䝯䅁捂䅁䅁睍穁䑁䅍免祁䑁䅁䅉瑁䍁䅁睑療䝁䄴督あ䡁䅉兤橂䡁䅑兡療䝁䄴䅉乂䝁䅅睙潂䝁䅫杢求䡁䅉入杁䕁䄰兙畂䡁䅕杚桂䝁䅍䅤ㅂ䡁䅉兡畂䝁䅣䅁䭃元䅁杧䅁䑁䅍睍穁䑁䅅睍祁䍁䅁兌杁䕁䄸兡獂䍁䅁兙畂䝁䅑䅉䡂䝁䅅督杁䕁䅙兡求䝁䅷䅚杁䕁䄰兙橂䝁䅧兡畂䝁䅕杣㕂䍁䅁兙畂䝁䅑䅉䙂䡁䅅兤灂䡁䅁兢求䝁䄴䅤杁䕁䄰兙畂䡁䅕杚桂䝁䅍䅤ㅂ䡁䅉兡畂䝁䅣䅁牂睂䅁杖䅁䑁䅍睍穁䑁䅉䅎杁䍁䄰䅉䩂䝁䄴䅚ㅂ䡁䅍䅤祂䝁䅫兙獂䍁䅁兔桂䝁䅍䅡灂䝁䄴党祂䡁䅫䅉乂䝁䅅杢ㅂ䝁䅙兙橂䡁䅑兤祂䝁䅫杢湂䅁䅁儹䄰䙁䅷䅁穁䑁䅍睍祁䑁䅑免杁䍁䄰䅉䝂䝁䄸睢歂䍁䅁䅕祂䝁䄸䅚ㅂ䝁䅍䅤杁䕁䄰兙橂䝁䅧兡畂䝁䅕杣㕂䍁䅁兔桂䝁䄴兤浂䝁䅅睙あ䡁䅕杣灂䝁䄴睚䅁䍁卣䅁敂䅁䅁睍穁䑁䅍杍ぁ䑁䅉䅉瑁䍁䅁睕求䝁䄰兡橂䝁䄸杢歂䡁䅕睙あ䝁䄸杣杁䕁䄰兙橂䝁䅧兡畂䝁䅕杣㕂䍁䅁兔桂䝁䄴兤浂䝁䅅睙あ䡁䅕杣灂䝁䄴睚䅁䍁䨰䅁䅃䅁䅁睍穁䑁䅍睍硁䍁䅁兌杁䕁䅍睢瑂䝁䄰党祂䝁䅍兡桂䝁䅷䅉桂䝁䄴䅚杁䙁䅍党祂䡁䅙兡橂䝁䅕䅉䩂䝁䄴䅚ㅂ䡁䅍䅤祂䡁䅫䅉乂䝁䅅睙潂䝁䅫杢求䡁䅉入杁䕁䄰兙畂䡁䅕杚桂䝁䅍䅤ㅂ䡁䅉兡畂䝁䅣䅁煃䅃䅁杧䅁䑁䅍睍穁䑁䅍免睁䍁䅁兌杁䕁䅍睢瑂䝁䄰党祂䝁䅍兡桂䝁䅷䅉桂䝁䄴䅚杁䙁䅍党祂䡁䅙兡橂䝁䅕䅉䩂䝁䄴䅚ㅂ䡁䅍䅤祂䡁䅫䅉乂䝁䅅睙潂䝁䅫杢求䡁䅉入杁䕁䄰兙畂䡁䅕杚桂䝁䅍䅤ㅂ䡁䅉兡畂䝁䅣䅁⭃睂䅁䅹䅁䑁䅍睍穁䑁䅑䅉瑁䍁䅁杖求䝁䄴䅤灂䝁䅷兙あ䝁䅫睢畂䍁䅷䅉䥂䝁䅕兙あ䝁䅫杢湂䍁䅷䅉䉂䝁䅫杣瑁䕁䅍睢畂䝁䅑兡あ䝁䅫睢畂䝁䅫杢湂䍁䅷䅉桂䝁䄴䅚杁䕁䅍睢瑂䝁䄰党祂䝁䅍兡桂䝁䅷䅉卂䝁䅕杚祂䝁䅫睚求䡁䅉兙あ䝁䅫睢畂䍁䅁兒硂䡁䅕兡睂䝁䄰党畂䡁䅑䅉乂䝁䅅杢ㅂ䝁䅙兙橂䡁䅑兤祂䝁䅫杢湂䅁䅁砱䅅䵁䅯䅁穁䑁䅍睍ぁ䑁䅅䅉瑁䍁䅁杖求䝁䄴䅤灂䝁䅷兙あ䝁䅫睢畂䍁䅷䅉䥂䝁䅕兙あ䝁䅫杢湂䍁䅷䅉䉂䝁䅫杣瑁䕁䅍睢畂䝁䅑兡あ䝁䅫睢畂䝁䅫杢湂䍁䅷䅉桂䝁䄴䅚杁䕁䅍睢瑂䝁䄰党祂䝁䅍兡桂䝁䅷䅉卂䝁䅕杚祂䝁䅫睚求䡁䅉兙あ䝁䅫睢畂䍁䅁兒硂䡁䅕兡睂䝁䄰党畂䡁䅑䅉乂䝁䅅杢ㅂ䝁䅙兙橂䡁䅑兤祂䝁䅫杢湂䅁䅁儹䅫偁䅯䅁穁䑁䅍睍ぁ䑁䅅兎杁䍁䄰䅉䉂䝁䅫杣瑁䕁䅍睢畂䝁䅑兡あ䝁䅫睢畂䝁䅫杢湂䍁䅁兙畂䝁䅑䅉塂䝁䅅杣瑂䍁䅁兑灂䡁䅉䅉䥂䝁䅕兙あ䝁䅫杢湂䍁䅁兒硂䡁䅕兡睂䝁䄰党畂䡁䅑䅉桂䝁䄴䅚杁䕁䅍睢瑂䝁䄰党祂䝁䅍兡桂䝁䅷䅉桂䝁䄴䅚杁䕁䅫杢歂䡁䅕督あ䡁䅉兡桂䝁䅷䅉卂䝁䅕杚祂䝁䅫睚求䡁䅉兙あ䝁䅫睢畂䍁䅁兒硂䡁䅕兡睂䝁䄰党畂䡁䅑䅉乂䝁䅅杢ㅂ䝁䅙兙橂䡁䅑兤祂䝁䅫杢湂䅁䅁睌䅙䙁䅧䅁穁䑁䅍睍ㅁ䍁䅁兌杁䕁䄰党あ䝁䅅䅢㍂䝁䄸杣牂䝁䅫杢湂䍁䅁兔桂䝁䅍䅡灂䝁䄴党祂䡁䅫䅉乂䝁䅅杢ㅂ䝁䅙兙橂䡁䅑兤祂䝁䅫杢湂䅁䅁䅶䅣䙁䅯䅁穁䑁䅍睍ㅁ䑁䅅䅉瑁䍁䅁兔求䡁䅑兙獂䡁䅣睢祂䝁䅳兡畂䝁䅣䅉乂䝁䅅睙潂䝁䅫杢求䡁䅉入杁䕁䄰兙畂䡁䅕杚桂䝁䅍䅤ㅂ䡁䅉兡畂䝁䅣䅁獁杅䅁䅫䅁䑁䅍睍穁䑁䅙免杁䍁䄰䅉䙂䝁䄴睚灂䝁䄴党獁䍁䅁䅖ㅂ䡁䅉杙灂䝁䄴党獁䍁䅁兙畂䝁䅑䅉兂䝁䄸睤求䡁䅉䅉啂䡁䅉兙畂䡁䅍兢灂䡁䅍督灂䝁䄸杢杁䕁䅕兣ㅂ䝁䅫䅣瑂䝁䅕杢あ䍁䅁兔桂䝁䄴兤浂䝁䅅睙あ䡁䅕杣灂䝁䄴睚䅁䥁余䅁捂䅁䅁睍穁䑁䅍李硁䑁䅧䅉瑁䍁䅁睔あ䝁䅧党祂䍁䅁兒畂䝁䅣兡畂䝁䅕䅉䙂䡁䅅兤灂䡁䅁兢求䝁䄴䅤杁䕁䄰兙畂䡁䅕杚桂䝁䅍䅤ㅂ䡁䅉兡畂䝁䅣䅁晃元䅁条䅁䑁䅍睍穁䑁䅫䅉瑁䍁䅁睔あ䝁䅧党祂䍁䅁睒求䝁䄴党祂䝁䅅䅢杁䙁䅁兤祂䡁䅁睢穂䝁䅕䅉乂䝁䅅睙潂䝁䅫杢求䡁䅉入杁䕁䄰兙畂䡁䅕杚桂䝁䅍䅤ㅂ䡁䅉兡畂䝁䅣䅁潂元䅁䅬䅁䑁䅍睍穁䑁䅫免ぁ䍁䅁兌杁䕁䄰党桂䡁䅍兤祂䝁䅫杢湂䍁䅷䅉䕂䝁䅫督睂䝁䅕杢穂䝁䅫杢湂䍁䅷䅉桂䝁䄴䅚杁䕁䄸䅤潂䝁䅕杣杁䙁䅁兤瑂䡁䅁兡畂䝁䅣䅉䙂䡁䅅兤灂䡁䅁兢求䝁䄴䅤杁䕁䄰兙畂䡁䅕杚桂䝁䅍䅤ㅂ䡁䅉兡畂䝁䅣䅁㝄睂䅁䅚䅁䑁䅍睍穁䑁䅫杍杁䍁䄰䅉乂䝁䅅䅤求䡁䅉兡桂䝁䅷䅉䥂䝁䅅杢歂䝁䅷兡畂䝁䅣䅉䙂䡁䅅兤灂䡁䅁兢求䝁䄴䅤杁䕁䄰兙畂䡁䅕杚桂䝁䅍䅤ㅂ䡁䅉兡畂䝁䅣䅁桃䅃䅁䅡䅁䑁䅍睍穁䑁䅫杍硁䍁䅁兌杁䕁䅕䅢求䡁䅙兙あ䝁䄸杣杁䝁䅅杢歂䍁䅁兔療䡁䅙兡畂䝁䅣䅉呂䡁䅑兙灂䡁䅉睤桂䡁䅫䅉乂䝁䅅杢ㅂ䝁䅙兙橂䡁䅑兤祂䝁䅫杢湂䅁䅁睘䅯䝁䄴䅁穁䑁䅍睍㕁䑁䅫杍杁䍁䄰䅉塂䝁䅕䅢歂䝁䅫杢湂䍁䅁兙畂䝁䅑䅉呂䝁䄸䅢歂䝁䅕杣灂䝁䄴睚杁䕁䅕兣ㅂ䝁䅫䅣瑂䝁䅕杢あ䍁䅁兔桂䝁䄴兤浂䝁䅅睙あ䡁䅕杣灂䝁䄴睚䅁佁䝫䅁千䅁䅁睍穁䑁䅍兏㕁䑁䅧䅉瑁䍁䅁兑獂䝁䅷䅉偂䡁䅑䅡求䡁䅉䅉乂䝁䅫督橂䝁䅕䅢獂䝁䅅杢求䝁䄸兤穂䍁䅁睒求䝁䄴党祂䝁䅅䅢杁䙁䅁兤祂䡁䅁睢穂䝁䅕䅉乂䝁䅅睙潂䝁䅫杢求䡁䅉入杁䕁䄰兙畂䡁䅕杚桂䝁䅍䅤ㅂ䡁䅉兡畂䝁䅣䅁塂睂䅁䅡䅁䑁䅍睍ぁ䍁䅁兌杁䕁䅍睢瑂䡁䅁兤あ䝁䅕杣杁䝁䅅杢歂䍁䅁兒獂䝁䅕睙あ䡁䅉睢畂䝁䅫睙杁䙁䅁杣療䝁䅑兤橂䡁䅑䅉乂䝁䅅杢ㅂ䝁䅙兙橂䡁䅑兤祂䝁䅫杢湂䅁䅁䉫䅁䡁䅁䅁穁䑁䅍䅎硁䑁䅅䅉瑁䍁䅁睑療䝁䄰䅣ㅂ䡁䅑党祂䍁䅁兙畂䝁䅑䅉兂䝁䅕杣灂䡁䅁䅡求䡁䅉兙獂䍁䅁兒硂䡁䅕兡睂䝁䄰党畂䡁䅑䅉乂䝁䅅杢ㅂ䝁䅙兙橂䡁䅑兤祂䝁䅫杢湂䅁䅁䅑䅫䙁䄴䅁穁䑁䅍䅎硁䑁䅅杍杁䍁䄰䅉䑂䝁䄸兢睂䡁䅕䅤求䡁䅉䅉呂䡁䅑睢祂䝁䅅睚求䍁䅁䅒求䡁䅙兡橂䝁䅕䅉乂䝁䅅杢ㅂ䝁䅙兙橂䡁䅑兤祂䝁䅫杢湂䅁䅁睥䅧䙁䅷䅁穁䑁䅍䅎祁䍁䅁兌杁䕁䅍睢瑂䝁䄰兤畂䝁䅫睙桂䡁䅑兡療䝁䄴督杁䕁䅕兣ㅂ䝁䅫䅣瑂䝁䅕杢あ䍁䅁兔桂䝁䄴兤浂䝁䅅睙あ䡁䅕杣灂䝁䄴睚䅁䅁䩳䅁⭃䅁䅁睍穁䑁䅑杍祁䑁䅁䅉瑁䍁䅁杕桂䝁䅑兡療䍁䅁兙畂䝁䅑䅉啂䝁䅕䅢求䡁䅙兡穂䝁䅫睢畂䍁䅁村祂䝁䄸兙歂䝁䅍兙穂䡁䅑兡畂䝁䅣䅉桂䝁䄴䅚杁䙁䅣兡祂䝁䅕䅢求䡁䅍督杁䕁䅍睢瑂䝁䄰兤畂䝁䅫睙桂䡁䅑兡療䝁䄴督杁䕁䅕兣ㅂ䝁䅫䅣瑂䝁䅕杢あ䍁䅁兔桂䝁䄴兤浂䝁䅅睙あ䡁䅕杣灂䝁䄴睚䅁䑁䩫䅁獂䅁䅁睍穁䑁䅑杍㕁䑁䅁䅉瑁䍁䅁睔あ䝁䅧党祂䍁䅁睑療䝁䄰兢ㅂ䝁䄴兡橂䝁䅅䅤灂䝁䄸杢穂䍁䅁兒硂䡁䅕兡睂䝁䄰党畂䡁䅑䅉乂䝁䅅杢ㅂ䝁䅙兙橂䡁䅑兤祂䝁䅫杢湂䅁䅁杚䅣䝁䅉䅁穁䑁䅍䅎穁䑁䅅䅍杁䍁䄰䅉䉂䡁䅕䅚灂䝁䄸䅉桂䝁䄴䅚杁䙁䅙兡歂䝁䅕睢杁䕁䅕兣ㅂ䝁䅫䅣瑂䝁䅕杢あ䍁䅁兔桂䝁䄴兤浂䝁䅅睙あ䡁䅕杣灂䝁䄴睚䅁䝁儴䅁䕃䅁䅁睍穁䑁䅑䅎杁䍁䄰䅉呂䝁䅕兢灂䝁䅍睢畂䝁䅑兤橂䡁䅑睢祂䍁䅁兙畂䝁䅑䅉偂䡁䅑䅡求䡁䅉䅉䙂䝁䅷党橂䡁䅑杣療䝁䄴兡橂䍁䅁睑療䝁䄰䅣療䝁䄴党畂䡁䅑䅉乂䝁䅅杢ㅂ䝁䅙兙橂䡁䅑兤祂䝁䅫杢湂䅁䅁杔䅧䥁䅙䅁穁䑁䅍䅎ぁ䑁䅅䅉瑁䍁䅁睕求䝁䄰兡橂䝁䄸杢歂䡁䅕睙あ䝁䄸杣杁䝁䅅杢歂䍁䅁睔あ䝁䅧党祂䍁䅁兒獂䝁䅕睙あ䡁䅉睢畂䝁䅫睙杁䕁䅍睢瑂䡁䅁睢畂䝁䅕杢あ䍁䅁兔桂䝁䄴兤浂䝁䅅睙あ䡁䅕杣灂䝁䄴睚䅁䥁䡑䅁歂䅁䅁睍穁䑁䅑䅎硁䑁䅉䅉瑁䍁䅁村桂䡁䅉党杁䙁䅁杣灂䝁䄴䅤求䝁䅑䅉䑂䝁䅫杣橂䡁䅕兡あ䍁䅁村療䝁䅅杣歂䍁䅁兔桂䝁䄴兤浂䝁䅅睙あ䡁䅕杣灂䝁䄴睚䅁偁䡫䅁睂䅁䅁睍穁䑁䅑䅎硁䑁䅍䅉瑁䍁䅁睕求䝁䄰兡橂䝁䄸杢歂䡁䅕睙あ䝁䄸杣杁䝁䅅杢歂䍁䅁杕求䝁䅷兙あ䝁䅕䅚杁䕁䅑党㉂䝁䅫睙求䍁䅁兔桂䝁䄴兤浂䝁䅅睙あ䡁䅕杣灂䝁䄴睚䅁䥁䝙䅁奂䅁䅁睍穁䑁䅑䅎硁䑁䅣䅉瑁䍁䅁兒獂䝁䅕睙あ䡁䅉睢畂䝁䅫睙杁䕁䅍睢畂䝁䄴党橂䡁䅑睢祂䍁䅁兔桂䝁䄴兤浂䝁䅅睙あ䡁䅕杣灂䝁䄴睚䅁偁䥯䅁歂䅁䅁睍穁䑁䅑䅎硁䑁䅫䅉瑁䍁䅁睔あ䝁䅧党祂䍁䅁兒獂䝁䅕睙あ䡁䅉睢畂䝁䅫睙杁䕁䅍睢瑂䡁䅁睢畂䝁䅕杢あ䍁䅁兔桂䝁䄴兤浂䝁䅅睙あ䡁䅕杣灂䝁䄴睚䅁䕁䡯䅁畃䅁䅁睍穁䑁䅑兎硁䍁䅁兌杁䕁䄴兙㉂䝁䅫睚桂䡁䅑兡療䝁䄴兙獂䍁䅷䅉乂䝁䅕兙穂䡁䅕杣灂䝁䄴睚獁䍁䅁兒獂䝁䅕睙あ䡁䅉睢瑂䝁䅕䅚灂䝁䅍兙獂䍁䅷䅉桂䝁䄴䅚杁䕁䅍睢畂䡁䅑杣療䝁䅷䅉䩂䝁䄴督あ䡁䅉兤瑂䝁䅕杢あ䡁䅍䅉乂䝁䅅杢ㅂ䝁䅙兙橂䡁䅑兤祂䝁䅫杢湂䅁䅁儵䅙䥁䄴䅁穁䑁䅍䅎ㅁ䑁䅅䅍杁䍁䄰䅉䙂䝁䅷党橂䡁䅑杣療䝁䄰党歂䝁䅫睙桂䝁䅷䅉桂䝁䄴䅚杁䕁䅕䅢求䝁䅍䅤祂䝁䄸䅤潂䝁䅕杣桂䡁䅁党ㅂ䡁䅑兡橂䍁䅁兑睂䡁䅁兙祂䝁䅅䅤ㅂ䡁䅍䅉乂䝁䅅杢ㅂ䝁䅙兙橂䡁䅑兤祂䝁䅫杢湂䅁䅁杺䅧佁䅉䅁穁䑁䅍䅎ㅁ䑁䅅免杁䍁䄰䅉呂䝁䅕兙祂䝁䅍䅡獁䍁䅁䅒求䡁䅑党橂䡁䅑兡療䝁䄴䅌杁䕁䄴兙㉂䝁䅫睚桂䡁䅑兡療䝁䄴䅌杁䕁䅣兤灂䝁䅑兙畂䝁䅍党獁䍁䅁兑求䡁䅉睢畂䝁䅅兤あ䝁䅫睙桂䝁䅷䅌杁䝁䅅杢歂䍁䅁杔桂䡁䅕䅤灂䝁䅍兙獂䍁䅁睕㕂䡁䅍䅤求䝁䄰䅉桂䝁䄴䅚杁䕁䅫杢穂䡁䅑杣ㅂ䝁䄰党畂䡁䅑䅉乂䝁䅅杢ㅂ䝁䅙兙橂䡁䅑兤祂䝁䅫杢湂䅁䅁睐䅫䅁䉁䅁穁䑁䅍䅎ㅁ䑁䅅睍杁䍁䄰䅉䩂䝁䄴督あ䡁䅉兤瑂䝁䅕杢あ䡁䅍䅉桂䝁䄴䅚杁䙁䅉党獂䝁䅅䅤求䝁䅑䅉兂䡁䅉睢歂䡁䅕睙あ䡁䅍䅉乂䝁䅅杢ㅂ䝁䅙兙橂䡁䅑兤祂䝁䅫杢湂䍁䅁杚療䡁䅉䅉乂䝁䅕兙穂䡁䅕杣灂䝁䄴睚獁䍁䅁䅒灂䡁䅍䅣獂䝁䅅入灂䝁䄴睚獁䍁䅁兙畂䝁䅑䅉䑂䝁䄸杢あ䡁䅉睢獂䝁䅷兡畂䝁䅣䅉䩂䝁䄴䅚ㅂ䡁䅍䅤祂䝁䅫兙獂䍁䅁䅕祂䝁䄸睙求䡁䅍督杁䙁䅙兙祂䝁䅫兙楂䝁䅷党穂䅁䅁杦䅙䥁䅑䅁穁䑁䅍䅎ㅁ䑁䅅䅎杁䍁䄰䅉啂䝁䄸䅤桂䝁䅷兡㙂䝁䅫杢湂䍁䅁杒獂䡁䅕兡歂䍁䅁兔求䡁䅑党祂䍁䅁兙畂䝁䅑䅉䑂䝁䄸兤畂䡁䅑兡畂䝁䅣䅉䕂䝁䅕杤灂䝁䅍党杁䕁䄰兙畂䡁䅕杚桂䝁䅍䅤ㅂ䡁䅉兡畂䝁䅣䅁⽁睂䅁杶䅁䑁䅍睍ぁ䑁䅕免ㅁ䍁䅁兌杁䕁䅫杢穂䡁䅑杣ㅂ䝁䄰党畂䡁䅑䅉乂䝁䅅杢ㅂ䝁䅙兙橂䡁䅑兤祂䝁䅫杢湂䍁䅁杚療䡁䅉䅉乂䝁䅕兙穂䡁䅕杣灂䝁䄴睚杁䝁䅅杢歂䍁䅁䅖求䡁䅍䅤灂䝁䄴睚杁䕁䅕䅢求䝁䅍䅤祂䝁䅫睙灂䡁䅑入杁䝁䅅杢歂䍁䅁兒獂䝁䅕睙あ䡁䅉兡橂䝁䅅䅢杁䙁䅍兡湂䝁䄴兙獂䡁䅍䅁捂䅃䅁䅣䅁䑁䅍睍ぁ䑁䅕免㉁䍁䅁兌杁䕁䅅杢桂䝁䅷入あ䝁䅫睙桂䝁䅷䅉䵂䝁䅅杙療䡁䅉兙あ䝁䄸杣㕂䍁䅁兓畂䡁䅍䅤祂䡁䅕兢求䝁䄴䅤杁䕁䄰兙畂䡁䅕杚桂䝁䅍䅤ㅂ䡁䅉兡畂䝁䅣䅁䕂睂䅁杗䅁䑁䅍睍ぁ䑁䅕免㍁䍁䅁兌杁䕁䅫杣祂䝁䅅䅚灂䝁䅅䅤灂䝁䄸杢杁䕁䅅䅣睂䝁䅅杣桂䡁䅑兤穂䍁䅁兔桂䝁䄴兤浂䝁䅅睙あ䡁䅕杣灂䝁䄴睚䅁䉁䭫䅁㡂䅁䅁睍穁䑁䅑兎硁䑁䅫䅉瑁䍁䅁睔あ䝁䅧党祂䍁䅁兔求䝁䅅督ㅂ䡁䅉兡畂䝁䅣䅉桂䝁䄴䅚杁䕁䅍睢畂䡁䅑杣療䝁䅷䅢灂䝁䄴睚杁䕁䅑党㉂䝁䅫睙求䍁䅁兔桂䝁䄴兤浂䝁䅅睙あ䡁䅕杣灂䝁䄴睚䅁䉁䥕䅁䝃䅁䅁睍穁䑁䅕䅉瑁䍁䅁兒獂䝁䅕睙あ䡁䅉兡橂䝁䅅䅢杁䕁䅕兣ㅂ䝁䅫䅣瑂䝁䅕杢あ䍁䅷䅉䉂䡁䅁䅣獂䝁䅫兙畂䝁䅍党獁䍁䅁兙畂䝁䅑䅉䑂䝁䄸兢睂䝁䄸杢求䝁䄴䅤杁䕁䄰兙畂䡁䅕杚桂䝁䅍䅤ㅂ䡁䅉兡畂䝁䅣䅁䉁权䅁杙䅁䑁䅍睍ㅁ䑁䅅䅉瑁䍁䅁兒獂䝁䅕睙あ䡁䅉兡橂䍁䅁䅔灂䝁䅣䅡あ䝁䅫杢湂䍁䅁兒硂䡁䅕兡睂䝁䄰党畂䡁䅑䅉乂䝁䅅杢ㅂ䝁䅙兙橂䡁䅑兤祂䝁䅫杢湂䅁䅁內䅫䝁䅑䅁穁䑁䅍兎硁䑁䅍䅉瑁䍁䅁兒獂䝁䅕睙あ䡁䅉兡橂䍁䅁䅔灂䝁䅣䅡あ䝁䅫杢湂䍁䅁兒硂䡁䅕兡睂䝁䄰党畂䡁䅑䅉乂䝁䅅杢ㅂ䝁䅙兙橂䡁䅑兤祂䝁䅫杢湂䅁䅁入䅙䱁䅙䅁穁䑁䅍兎硁䑁䅍杍杁䍁䄰䅉䑂䝁䄸兢瑂䝁䅕杣橂䝁䅫兙獂䍁䅷䅉䩂䝁䄴䅚ㅂ䡁䅍䅤祂䝁䅫兙獂䍁䅷䅉桂䝁䄴䅚杁䕁䅫杢穂䡁䅑兡あ䡁䅕䅤灂䝁䄸杢桂䝁䅷䅉䙂䝁䅷党橂䡁䅑杣灂䝁䅍䅉䵂䝁䅫睚潂䡁䅑兡畂䝁䅣䅉䝂䝁䅫䅥あ䡁䅕杣求䍁䅁兔桂䝁䄴兤浂䝁䅅睙あ䡁䅕杣灂䝁䄴睚䅁䱁兣䅁卂䅁䅁睍穁䑁䅕杍杁䍁䄰䅉䥂䝁䄸兤穂䝁䅕䅡療䝁䅷䅚杁䕁䅅䅣睂䝁䅷兡桂䝁䄴睙求䍁䅁兔桂䝁䄴兤浂䝁䅅睙あ䡁䅕杣灂䝁䄴睚䅁䵁䥍䅁啂䅁䅁睍穁䑁䅕睍杁䍁䄰䅉䙂䝁䅷党橂䡁䅑杣灂䝁䅍兙獂䍁䅁兒硂䡁䅕兡睂䝁䄰党畂䡁䅑䅉乂䝁䅅杢ㅂ䝁䅙兙橂䡁䅑兤祂䝁䅫杢湂䅁䅁杢䅧䙁䅙䅁穁䑁䅍兎穁䑁䅅䅉瑁䍁䅁兒獂䝁䅕睙あ䡁䅉兡橂䝁䅅䅢杁䕁䅕兣ㅂ䝁䅫䅣瑂䝁䅕杢あ䍁䅁兔桂䝁䄴兤浂䝁䅅睙あ䡁䅕杣灂䝁䄴睚䅁乁䩫䅁坂䅁䅁睍穁䑁䅕睍硁䑁䅉䅉瑁䍁䅁兔療䡁䅑睢祂䍁䅁兙畂䝁䅑䅉䡂䝁䅕杢求䡁䅉兙あ䝁䄸杣杁䕁䄰兙畂䡁䅕杚桂䝁䅍䅤ㅂ䡁䅉兡畂䝁䅣䅁㝁䅃䅁䅥䅁䑁䅍睍ㅁ䑁䅍免穁䍁䅁兌杁䙁䅍睤灂䡁䅑睙潂䝁䅣党桂䡁䅉䅉桂䝁䄴䅚杁䙁䅍睤灂䡁䅑睙潂䝁䅉睢桂䡁䅉䅚杁䕁䅅䅣睂䝁䅅杣桂䡁䅑兤穂䍁䅁兔桂䝁䄴兤浂䝁䅅睙あ䡁䅕杣灂䝁䄴睚䅁佁偑䅁潂䅁䅁睍穁䑁䅕睍硁䑁䅑䅉瑁䍁䅁杕求䝁䅷兙㕂䍁䅁兙畂䝁䅑䅉䩂䝁䄴䅚ㅂ䡁䅍䅤祂䝁䅫兙獂䍁䅁睑療䝁䄴䅤祂䝁䄸䅢杁䕁䄰兙畂䡁䅕杚桂䝁䅍䅤ㅂ䡁䅉兡畂䝁䅣䅁㍂权䅁䅐䅁䑁䅍睍ㅁ䑁䅫免杁䍁䄰䅉䍂䝁䅅䅤あ䝁䅕杣㕂䍁䅁兔桂䝁䄴兤浂䝁䅅睙あ䡁䅕杣灂䝁䄴睚䅁乁䠰䅁⭁䅁䅁睍穁䑁䅕兏硁䑁䅁䅉瑁䍁䅁村桂䡁䅑䅤求䡁䅉入杁䕁䄰兙畂䡁䅕杚桂䝁䅍䅤ㅂ䡁䅉兡畂䝁䅣䅁婃充䅁䅰䅁䑁䅍睍ㅁ䑁䅫兏㕁䍁䅁兌杁䕁䅅䅢獂䍁䅁睔あ䝁䅧党祂䍁䅁兔灂䡁䅍睙求䝁䅷䅢桂䝁䄴党療䡁䅕督杁䕁䅕䅢求䝁䅍䅤祂䝁䅫睙桂䝁䅷䅉䙂䡁䅅兤灂䡁䅁兢求䝁䄴䅤杁䝁䅅杢歂䍁䅁睑療䝁䄰䅣療䝁䄴党畂䡁䅑䅉乂䝁䅅杢ㅂ䝁䅙兙橂䡁䅑兤祂䝁䅫杢湂䅁䅁杇䅧䡁䄴䅁穁䑁䅍李硁䑁䅅䅍杁䍁䄰䅉䉂䡁䅕䅤療䝁䄰睢楂䝁䅫䅢求䍁䅁兙畂䝁䅑䅉䵂䝁䅫睚潂䡁䅑䅉䕂䡁䅕䅤㕂䍁䅁兔療䡁䅑睢祂䍁䅁杖求䝁䅧兡橂䝁䅷党杁䕁䄰兙畂䡁䅕杚桂䝁䅍䅤ㅂ䡁䅉兡畂䝁䅣䅁元睂䅁䅕䅁䑁䅍睍㉁䑁䅅杍睁䍁䅁兌杁䕁䅧党桂䡁䅙入杁䕁䅑兤あ䡁䅫䅉啂䡁䅉兤橂䝁䅳䅉乂䝁䅅杢ㅂ䝁䅙兙橂䡁䅑兤祂䝁䅫杢湂䅁䅁具䅙䝁䅯䅁穁䑁䅍李祁䑁䅅䅉瑁䍁䅁兔療䡁䅑睢祂䍁䅁杖求䝁䅧兡橂䝁䅷党杁䕁䅉睢歂䡁䅫䅉桂䝁䄴䅚杁䙁䅑杣桂䝁䅫䅢求䡁䅉䅉乂䝁䅅杢ㅂ䝁䅙兙橂䡁䅑兤祂䝁䅫杢湂䅁䅁䉵䅉䕁䅯䅁穁䑁䅍李祁䑁䅅杍杁䍁䄰䅉啂䡁䅉兤橂䝁䅳䅉啂䡁䅉兙灂䝁䅷党祂䍁䅁兔桂䝁䄴兤浂䝁䅅睙あ䡁䅕杣灂䝁䄴睚䅁䱁卍䅁楂䅁䅁睍穁䑁䅙杍硁䑁䅑䅉瑁䍁䅁䅖祂䝁䅅杤求䝁䅷䅉啂䡁䅉兙灂䝁䅷党祂䍁䅁兙畂䝁䅑䅉䑂䝁䅅兢睂䝁䅕杣杁䕁䄰兙畂䡁䅕杚桂䝁䅍䅤ㅂ䡁䅉兡畂䝁䅣䅁祃䅃䅁杕䅁䑁䅍睍㉁䑁䅍䅉瑁䍁䅁兔療䡁䅑睢祂䍁䅁杖求䝁䅧兡橂䝁䅷党杁䙁䅁兙祂䡁䅑督杁䕁䄰兙畂䡁䅕杚桂䝁䅍䅤ㅂ䡁䅉兡畂䝁䅣䅁奃睂䅁杙䅁䑁䅍睍㉁䑁䅍兏睁䍁䅁兌杁䕁䄸䅤潂䝁䅕杣杁䕁䄰睢あ䝁䄸杣杁䙁䅙党潂䝁䅫睙獂䝁䅕䅉兂䝁䅅杣あ䡁䅍䅉乂䝁䅅杢ㅂ䝁䅙兙橂䡁䅑兤祂䝁䅫杢湂䅁䅁䅎䅣䝁䅉䅁穁䑁䅍李ぁ䍁䅁兌杁䕁䅅党祂䝁䄸督睂䝁䅅睙求䍁䅁䅕祂䝁䄸䅚ㅂ䝁䅍䅤杁䝁䅅杢歂䍁䅁䅕桂䡁䅉䅤穂䍁䅁兔桂䝁䄴兤浂䝁䅅睙あ䡁䅕杣灂䝁䄴睚䅁䡁䡷䅁歂䅁䅁睍穁䑁䅙䅎硁䍁䅁兌杁䕁䅅党祂䝁䄸督睂䝁䅅睙求䍁䅁䅕祂䝁䄸䅚ㅂ䝁䅍䅤杁䝁䅅杢歂䍁䅁䅕桂䡁䅉䅤穂䍁䅁兔桂䝁䄴兤浂䝁䅅睙あ䡁䅕杣灂䝁䄴睚䅁䉁䤸䅁䅂䅁䅁睍穁䑁䅙䅎硁䑁䅅䅉瑁䍁䅁兑灂䡁䅉睙祂䝁䅅杚あ䍁䅁兔桂䝁䄴兤浂䝁䅅睙あ䡁䅕杣灂䝁䄴睚䅁佁䩣䅁䥃䅁䅁睍穁䑁䅙䅎硁䑁䅍䅉瑁䍁䅁睔あ䝁䅧党祂䍁䅁兑灂䡁䅉睙祂䝁䅅杚あ䍁䅁䅕桂䡁䅉䅤穂䍁䅁兙畂䝁䅑䅉䉂䡁䅕䅥灂䝁䅷兡桂䡁䅉入杁䕁䅕兣ㅂ䝁䅫䅣瑂䝁䅕杢あ䍁䅁兔桂䝁䄴兤浂䝁䅅睙あ䡁䅕杣灂䝁䄴睚䅁䱁䬰䅁捂䅁䅁睍穁䑁䅙兎硁䑁䅁䅉瑁䍁䅁杕桂䝁䅫䅢祂䝁䄸兙歂䍁䅁杕療䝁䅷䅢灂䝁䄴睚杁䙁䅍䅤療䝁䅍睡杁䕁䄰兙畂䡁䅕杚桂䝁䅍䅤ㅂ䡁䅉兡畂䝁䅣䅁奄权䅁材䅁䑁䅍睍㉁䑁䅙免杁䍁䄰䅉呂䝁䅧兡睂䍁䅁兙畂䝁䅑䅉䍂䝁䄸兙あ䍁䅁村ㅂ䝁䅫䅢歂䝁䅫杢湂䅁䅁兑䅣䕁䅯䅁穁䑁䅍李㉁䑁䅅免杁䍁䄰䅉呂䝁䅧兡睂䍁䅁村ㅂ䝁䅫䅢歂䝁䅫杢湂䍁䅁兙畂䝁䅑䅉卂䝁䅕䅣桂䝁䅫杣灂䝁䄴睚䅁䍁䭅䅁獂䅁䅁睍穁䑁䅙兏㕁䑁䅅䅉瑁䍁䅁兔療䡁䅑睢祂䝁䅍入橂䝁䅷党獁䍁䅁村灂䝁䅍入橂䝁䅷党獁䍁䅁兙畂䝁䅑䅉兂䝁䅅杣あ䡁䅍䅉乂䝁䅅杢ㅂ䝁䅙兙橂䡁䅑兤祂䝁䅫杢湂䅁䅁睱䅙䡁䅙䅁穁䑁䅍睎硁䑁䅅䅍杁䍁䄰䅉塂䝁䄸睢歂䍁䅁睓灂䡁䅑睙潂䝁䅕杢杁䕁䅍兙楂䝁䅫杢求䡁䅑䅉桂䝁䄴䅚杁䕁䅍睢ㅂ䝁䄴䅤求䡁䅉䅤療䡁䅁䅉乂䝁䅅杢ㅂ䝁䅙兙橂䡁䅑兤祂䝁䅫杢湂䅁䅁剨䅁䡁䅧䅁穁䑁䅍睎硁䑁䅉䅉瑁䍁䅁䅓療䡁䅕督求䝁䅧睢獂䝁䅑䅉桂䝁䄴䅚杁䕁䅫杢穂䡁䅑兡あ䡁䅕䅤灂䝁䄸杢桂䝁䅷䅉䝂䡁䅕杣畂䝁䅫䅤ㅂ䡁䅉党杁䕁䄰兙畂䡁䅕杚桂䝁䅍䅤ㅂ䡁䅉兡畂䝁䅣䅁橄充䅁杢䅁䑁䅍睍㍁䑁䅅杍硁䍁䅁兌杁䙁䅕䅣潂䝁䄸䅢穂䡁䅑党祂䝁䅕䅚杁䕁䅧睢ㅂ䡁䅍党潂䝁䄸䅢歂䍁䅁杒ㅂ䡁䅉杢灂䡁䅑兤祂䝁䅕䅉乂䝁䅅杢ㅂ䝁䅙兙橂䡁䅑兤祂䝁䅫杢湂䅁䅁䄯䄸䡁䅙䅁穁䑁䅍睎祁䍁䅁兌杁䕁䄸杚浂䝁䅫睙求䍁䅁杒ㅂ䡁䅉杢灂䡁䅑兤祂䝁䅕䅉潁䝁䅫杢橂䝁䅷兤歂䝁䅫杢湂䍁䅁杒灂䡁䅧䅤ㅂ䡁䅉党穂䍁䅫䅉乂䝁䅅杢ㅂ䝁䅙兙橂䡁䅑兤祂䝁䅫杢湂䅁䅁睖䅷䡁䅧䅁穁䑁䅍睎祁䑁䅅䅉瑁䍁䅁睔浂䝁䅙兡橂䝁䅕䅉䝂䡁䅕杣畂䝁䅫䅤ㅂ䡁䅉党杁䍁䅧兡畂䝁䅍䅢ㅂ䝁䅑兡畂䝁䅣䅉䝂䝁䅫䅥あ䡁䅕杣求䡁䅍克杁䕁䄰兙畂䡁䅕杚桂䝁䅍䅤ㅂ䡁䅉兡畂䝁䅣䅁桄䅅䅁䅑䅁䑁䅍睍㍁䑁䅫免睁䍁䅁兌杁䕁䄰兙あ䡁䅑杣求䡁䅍督杁䕁䄰兙畂䡁䅕杚桂䝁䅍䅤ㅂ䡁䅉兡畂䝁䅣䅁晃䅃䅁䅡䅁䑁䅍睍㕁䑁䅅䅉瑁䍁䅁兔求䝁䅑兡橂䝁䅅䅢杁䕁䅕兣ㅂ䝁䅫䅣瑂䝁䅕杢あ䍁䅁兙畂䝁䅑䅉呂䡁䅕䅣睂䝁䅷兡求䡁䅍䅉乂䝁䅅杢ㅂ䝁䅙兙橂䡁䅑兤祂䝁䅫杢湂䅁䅁䅲䄸䝁䅯䅁穁䑁䅍兏硁䑁䅅䅉瑁䍁䅁兔求䝁䅑兡橂䝁䅅䅢杁䕁䅕兣ㅂ䝁䅫䅣瑂䝁䅕杢あ䍁䅁兙畂䝁䅑䅉呂䡁䅕䅣睂䝁䅷兡求䡁䅍䅉乂䝁䅅杢ㅂ䝁䅙兙橂䡁䅑兤祂䝁䅫杢湂䅁䅁关䅣䝁䄴䅁穁䑁䅍兏硁䑁䅅杍杁䍁䄰䅉呂䡁䅕杣湂䝁䅫睙桂䝁䅷䅉桂䝁䄴䅚杁䕁䄰党歂䝁䅫睙桂䝁䅷䅉䩂䝁䄴督あ䡁䅉兤瑂䝁䅕杢あ䍁䅁兔桂䝁䄴兤浂䝁䅅睙あ䡁䅕杣灂䝁䄴睚䅁偁䝫䅁畂䅁䅁睍穁䑁䅫免硁䑁䅍䅉瑁䍁䅁睕ㅂ䡁䅉睚灂䝁䅍兙獂䍁䅁兑睂䡁䅁䅢灂䝁䅅杢橂䝁䅕䅉桂䝁䄴䅚杁䙁䅍兤睂䡁䅁䅢灂䝁䅕督杁䕁䄰兙畂䡁䅕杚桂䝁䅍䅤ㅂ䡁䅉兡畂䝁䅣䅁䙄杂䅁条䅁䑁䅍睍㕁䑁䅅免ぁ䍁䅁兌杁䕁䅑党畂䡁䅑兙獂䍁䅁兒硂䡁䅕兡睂䝁䄰党畂䡁䅑䅉桂䝁䄴䅚杁䙁䅍兤睂䡁䅁䅢灂䝁䅕督杁䕁䄰兙畂䡁䅕杚桂䝁䅍䅤ㅂ䡁䅉兡畂䝁䅣䅁䑃睂䅁䅕䅁䑁䅍睍㕁䑁䅅免ㅁ䍁䅁兌杁䕁䄸䅣潂䡁䅑䅡桂䝁䅷兢灂䝁䅍䅉䡂䝁䄸睢歂䡁䅍䅉乂䝁䅅杢ㅂ䝁䅙兙橂䡁䅑兤祂䝁䅫杢湂䅁䅁杴䅯䝁䅑䅁穁䑁䅍兏㕁䑁䅉䅉瑁䍁䅁睕睂䝁䄸杣あ䝁䅫杢湂䍁䅁兙畂䝁䅑䅉䉂䡁䅑䅡獂䝁䅕䅤灂䝁䅍䅉䡂䝁䄸睢歂䡁䅍䅉乂䝁䅅杢ㅂ䝁䅙兙橂䡁䅑兤祂䝁䅫杢湂䅁䅁䉆䅉䝁䅙䅁穁䑁䅍兏㕁䑁䅉䅍杁䍁䄰䅉呂䡁䅁睢祂䡁䅑兡畂䝁䅣䅉桂䝁䄴䅚杁䕁䅅䅤潂䝁䅷党あ䝁䅫睙杁䕁䅣睢療䝁䅑督杁䕁䄰兙畂䡁䅕杚桂䝁䅍䅤ㅂ䡁䅉兡畂䝁䅣䅁奁睂䅁䅖䅁䑁䅍睍㕁䑁䅫睍杁䍁䄰䅉䕂䝁䄸䅢獂䍁䅷䅉啂䝁䄸入獁䍁䅁兙畂䝁䅑䅉䡂䝁䅅兢求䍁䅁兔桂䝁䄴兤浂䝁䅅睙あ䡁䅕杣灂䝁䄴睚䅁乁䝑䅁坂䅁䅁睍穁䑁䅫兏穁䑁䅁䅉瑁䍁䅁䅒療䝁䅷䅢獁䍁䅁䅖療䡁䅫䅌杁䝁䅅杢歂䍁䅁睒桂䝁䄰党杁䕁䄰兙畂䡁䅕杚桂䝁䅍䅤ㅂ䡁䅉兡畂䝁䅣䅁晄元䅁杤䅁䑁䅍睍㕁䑁䅫兏硁䍁䅁兌杁䕁䅣兙穂䝁䅳党あ䍁䅷䅉兂䝁䅅睙牂䝁䅫杢湂䍁䅷䅉桂䝁䄴䅚杁䙁䅍党桂䝁䅷兡畂䝁䅣䅉䕂䝁䅕杤灂䝁䅍党杁䕁䄰兙畂䡁䅕杚桂䝁䅍䅤ㅂ䡁䅉兡畂䝁䅣䅁㑄充䅁杘䅁䑁䅍睍㕁䑁䅫兏㕁䍁䅁兌杁䕁䅅䅢獂䍁䅁睔あ䝁䅧党祂䍁䅁兔灂䡁䅍睙求䝁䅷䅢桂䝁䄴党療䡁䅕督杁䕁䄰兙畂䡁䅕杚桂䝁䅍䅤ㅂ䡁䅉兡畂䝁䅣䅁剂睂䅁䅇䅁䑁䅍䅒杁䙁䅁杣灂䝁䄴䅤灂䝁䄴睚䅁䥁临䅁䝁䅁䅁睍乂䅁䅁剹䅉䙁䅑䅁ぁ䑁䅉睍杁䍁䄰䅉乂䝁䅕杣橂䝁䅧兙畂䡁䅑䅉塂䝁䅧睢獂䝁䅕督桂䝁䅷党祂䡁䅍䅌杁䕁䅑兤祂䝁䅅杙獂䝁䅕䅉䡂䝁䄸睢歂䡁䅍䅁佄权䅁杮䅁䑁䅑杍穁䑁䅅䅉瑁䍁䅁兔療䡁䅑睢祂䍁䅁杖求䝁䅧兡橂䝁䅷党杁䝁䅅杢歂䍁䅁兔療䡁䅑睢祂䍁䅁杖求䝁䅧兡橂䝁䅷党杁䙁䅁兙祂䡁䅑督杁䝁䅅杢歂䍁䅁睕ㅂ䡁䅁䅣獂䝁䅫党穂䍁䅁兔求䡁䅉睙潂䝁䅅杢あ䍁䅁睖潂䝁䄸䅢求䡁䅍兙獂䝁䅕杣穂䅁䅁䅗䅫䥁䅙䅁ぁ䑁䅉睍硁䑁䅉䅍杁䍁䄰䅉乂䝁䄸䅤療䡁䅉䅉坂䝁䅕䅡灂䝁䅍䅢求䍁䅁睕ㅂ䡁䅁䅣獂䝁䅫党穂䍁䅁兙畂䝁䅑䅉佂䝁䅕睤杁䙁䅁兙祂䡁䅑督杁䕁䄰党祂䝁䅍䅡桂䝁䄴䅤杁䙁䅣䅡療䝁䅷党穂䝁䅅䅢求䡁䅉督䅁䅁䬴䅁元䅁䅁䅎祁䑁䅍睍硁䑁䅁䅉瑁䍁䅁䅔ㅂ䝁䄰杙求䡁䅉䅌杁䙁䅁䅢㕂䡁䅣睢療䝁䅑䅌杁䕁䄰兡獂䝁䅷睤療䡁䅉睡獁䍁䅁兙畂䝁䅑䅉塂䝁䄸睢歂䍁䅁䅕桂䝁䄴党獂䍁䅁兔求䡁䅉睙潂䝁䅅杢あ䍁䅁睖潂䝁䄸䅢求䡁䅍兙獂䝁䅕杣穂䅁䅁䉖䅁䭁䅷䅁ぁ䑁䅉睍ぁ䑁䅍䅍杁䍁䄰䅉䑂䝁䄸兢睂䡁䅕䅤求䡁䅉䅉桂䝁䄴䅚杁䕁䅍睢瑂䡁䅁兤あ䝁䅕杣杁䙁䅁党祂䝁䅫䅣潂䝁䅕杣桂䝁䅷䅉䙂䡁䅅兤灂䡁䅁兢求䝁䄴䅤杁䝁䅅杢歂䍁䅁睕療䝁䅙䅤㍂䝁䅅杣求䍁䅁兔求䡁䅉睙潂䝁䅅杢あ䍁䅁睖潂䝁䄸䅢求䡁䅍兙獂䝁䅕杣穂䅁䅁杮䅧䭁䅙䅁ぁ䑁䅉睍ぁ䑁䅕䅍杁䍁䄰䅉乂䝁䅕䅚灂䝁䅍兙獂䍁䅷䅉䕂䝁䅕杢あ䝁䅅䅢獁䍁䅁兙畂䝁䅑䅉䥂䝁䄸督睂䝁䅫䅤桂䝁䅷䅉䙂䡁䅅兤灂䡁䅁兢求䝁䄴䅤杁䝁䅅杢歂䍁䅁睕ㅂ䡁䅁䅣獂䝁䅫党穂䍁䅁兔求䡁䅉睙潂䝁䅅杢あ䍁䅁睖潂䝁䄸䅢求䡁䅍兙獂䝁䅕杣穂䅁䅁杄䅫乁䅉䅁ぁ䑁䅉睍㉁䑁䅅䅍杁䍁䄰䅉䙂䝁䅷党橂䡁䅑杣灂䝁䅍兙獂䍁䅁兑睂䡁䅁兙祂䝁䅅䅤ㅂ䡁䅍䅉桂䝁䄴䅚杁䕁䅕兣ㅂ䝁䅫䅣瑂䝁䅕杢あ䍁䅷䅉塂䝁䅫杣灂䝁䄴睚杁䙁䅍兤睂䡁䅁䅢灂䝁䅕督獁䍁䅁兙畂䝁䅑䅉卂䝁䅕䅢桂䡁䅑党歂䍁䅁兒硂䡁䅕兡睂䝁䄰党畂䡁䅑䅉乂䝁䅕杣橂䝁䅧兙畂䡁䅑䅉塂䝁䅧睢獂䝁䅕督桂䝁䅷党祂䡁䅍䅁䉄䅃䅁杨䅁䑁䅑杍穁䑁䅙兏睁䍁䅁兌杁䕁䄸䅤潂䝁䅕杣杁䕁䅕䅢求䝁䅍䅤祂䝁䄸杢灂䝁䅍䅉兂䝁䅅杣あ䡁䅍䅉桂䝁䄴䅚杁䕁䅕兣ㅂ䝁䅫䅣瑂䝁䅕杢あ䍁䅁兔求䡁䅉睙潂䝁䅅杢あ䍁䅁睖潂䝁䄸䅢求䡁䅍兙獂䝁䅕杣穂䅁䅁䅡䅙䭁䅷䅁ぁ䑁䅉睍㍁䍁䅁兌杁䕁䅧兙祂䝁䅑睤桂䡁䅉党獁䍁䅁兙畂䝁䅑䅉兂䝁䅷兤瑂䝁䅉兡畂䝁䅣䅉桂䝁䄴䅚杁䕁䅧党桂䡁䅑兡畂䝁䅣䅉䙂䡁䅅兤灂䡁䅁兢求䝁䄴䅤杁䝁䅅杢歂䍁䅁睕ㅂ䡁䅁䅣獂䝁䅫党穂䍁䅁兔求䡁䅉睙潂䝁䅅杢あ䍁䅁睖潂䝁䄸䅢求䡁䅍兙獂䝁䅕杣穂䅁䅁杯䅣䕁䅷䅁ぁ䑁䅉睍㍁䑁䅅䅉瑁䍁䅁䅓桂䡁䅉䅚㍂䝁䅅杣求䍁䅁兔求䡁䅉睙潂䝁䅅杢あ䍁䅁睖潂䝁䄸䅢求䡁䅍兙獂䝁䅕杣穂䅁䅁朹䅫䡁䄴䅁ぁ䑁䅉睍㑁䍁䅁兌杁䕁䄰兙橂䝁䅧兡畂䝁䅕杣㕂䍁䅷䅉䙂䡁䅅兤灂䡁䅁兢求䝁䄴䅤獁䍁䅁兙畂䝁䅑䅉呂䡁䅕䅣睂䝁䅷兡求䡁䅍䅉乂䝁䅕杣橂䝁䅧兙畂䡁䅑䅉塂䝁䅧睢獂䝁䅕督桂䝁䅷党祂䡁䅍䅁䙁睂䅁䅧䅁䑁䅑杍穁䑁䅧睍杁䍁䄰䅉䩂䝁䄴䅚ㅂ䡁䅍䅤祂䝁䅫兙獂䍁䅁兔桂䝁䅍䅡灂䝁䄴党祂䡁䅫䅉桂䝁䄴䅚杁䕁䅕兣ㅂ䝁䅫䅣瑂䝁䅕杢あ䍁䅁兔求䡁䅉睙潂䝁䅅杢あ䍁䅁睖潂䝁䄸䅢求䡁䅍兙獂䝁䅕杣穂䅁䅁朰䄴䥁䅉䅁ぁ䑁䅉睍㑁䑁䅍䅍杁䍁䄰䅉䩂䝁䄴䅚ㅂ䡁䅍䅤祂䝁䅫兙獂䍁䅁兔桂䝁䅍䅡灂䝁䄴党祂䡁䅫䅉桂䝁䄴䅚杁䕁䅕兣ㅂ䝁䅫䅣瑂䝁䅕杢あ䍁䅁兔求䡁䅉睙潂䝁䅅杢あ䍁䅁睖潂䝁䄸䅢求䡁䅍兙獂䝁䅕杣穂䅁䅁兙䅧䩁䅙䅁ぁ䑁䅉睍㕁䑁䅅䅍杁䍁䄰䅉呂䡁䅁睢祂䡁䅑兡畂䝁䅣䅉桂䝁䄴䅚杁䙁䅉党橂䡁䅉党桂䡁䅑兡療䝁䄴兙獂䍁䅁睒療䝁䄸䅚穂䍁䅁兙畂䝁䅑䅉呂䡁䅕䅣睂䝁䅷兡求䡁䅍䅉乂䝁䅕杣橂䝁䅧兙畂䡁䅑䅉塂䝁䅧睢獂䝁䅕督桂䝁䅷党祂䡁䅍䅁䩁元䅁䅥䅁䑁䅑杍ぁ䑁䅉免睁䍁䅁兌杁䕁䅑杣ㅂ䝁䅣督杁䝁䅅杢歂䍁䅁䅒祂䡁䅕睚湂䝁䅫督あ䡁䅍睊杁䙁䅍兤畂䝁䅑杣灂䝁䅕督杁䕁䄰党祂䝁䅍䅡桂䝁䄴䅤杁䙁䅣䅡療䝁䅷党穂䝁䅅䅢求䡁䅉督䅁䩁䩑䅁睂䅁䅁䅎祁䑁䅑䅎杁䍁䄰䅉䡂䡁䅉睢橂䝁䅕杣㕂䍁䅁兙畂䝁䅑䅉卂䝁䅕䅢桂䡁䅑党歂䍁䅁䅕祂䝁䄸䅚ㅂ䝁䅍䅤杁䕁䄰党祂䝁䅍䅡桂䝁䄴䅤杁䙁䅣䅡療䝁䅷党穂䝁䅅䅢求䡁䅉督䅁佁䡣䅁浂䅁䅁䅎祁䑁䅑䅎硁䑁䅁䅉瑁䍁䅁睒求䝁䄴党祂䝁䅅䅢杁䕁䅷兡畂䝁䅕䅉䡂䡁䅉睢橂䝁䅕杣㕂䍁䅁兔求䡁䅉睙潂䝁䅅杢あ䍁䅁睖潂䝁䄸䅢求䡁䅍兙獂䝁䅕杣穂䅁䅁剥䅉䵁䅧䅁ぁ䑁䅉䅎㍁䑁䅉䅍杁䍁䄰䅉兂䝁䅕䅤祂䝁䄸䅢求䡁䅕兢杁䝁䅅杢歂䍁䅁䅕求䡁䅑杣療䝁䅷党ㅂ䝁䄰䅉兂䡁䅉睢歂䡁䅕睙あ䡁䅍䅉乂䝁䅕杣橂䝁䅧兙畂䡁䅑䅉塂䝁䅧睢獂䝁䅕督桂䝁䅷党祂䡁䅍䅉潁䝁䅕䅥橂䝁䅕䅣あ䍁䅁村ㅂ䝁䅷睡杁䙁䅍䅤桂䡁䅑兡療䝁䄴督杁䝁䅅杢歂䍁䅁䅖求䡁䅉兢灂䝁䄴兙獂䡁䅍克䅁䱁卷䅁煁䅁䅁䅎ぁ䍁䄰䅎ㅁ䍁䅁兌杁䙁䅉党あ䝁䅅兡獂䍁䅁䅖祂䝁䅅䅚求䅁䅁杇䅫䕁䅷䅁ぁ䑁䅑免杁䍁䄰䅉乂䝁䄸䅤療䡁䅉䅉坂䝁䅕䅡灂䝁䅍䅢求䍁䅁兙畂䝁䅑䅉兂䝁䅅杣あ䡁䅍䅉䕂䝁䅕兙獂䝁䅕杣穂䅁䅁硅䅁䑁䅑䅁ぁ䑁䅑免硁䍁䅁兌杁䕁䅅兤あ䝁䄸兢療䝁䅉兡獂䝁䅕䅉䕂䝁䅕兙獂䝁䅕杣穂䅁䅁睎䅣䍁䅷䅁ぁ䑁䅑免祁䑁䅉杍杁䍁䄰䅉䍂䝁䄸兙あ䍁䅁䅒求䝁䅅䅢求䡁䅉督䅁偁佣䅁祂䅁䅁䅎ぁ䑁䅅睍杁䍁䄰䅉䉂䡁䅕䅤療䝁䄰睢あ䝁䅫杤求䍁䅁䅕桂䡁䅉䅤穂䍁䅷䅉䉂䝁䅍睙求䡁䅍督療䡁䅉兡求䡁䅍䅌杁䝁䅅杢歂䍁䅁䅖灂䡁䅉党杁䙁䅉党あ䝁䅅兡獂䝁䅕杣穂䅁䅁桌䅁䝁䅧䅁ぁ䑁䅑免穁䑁䅍䅍杁䍁䄰䅉䉂䡁䅕䅤療䝁䄰睢あ䝁䅫杤求䍁䅁䅕桂䡁䅉䅤穂䍁䅁兙畂䝁䅑䅉䉂䝁䅍睙求䡁䅍督療䡁䅉兡求䡁䅍䅉卂䝁䅕䅤桂䝁䅫䅢求䡁䅉督䅁䍁䤸䅁䕃䅁䅁䅎ぁ䑁䅑䅉瑁䍁䅁村ㅂ䝁䅫䅢歂䝁䅫杢湂䍁䅁兔桂䡁䅑党祂䝁䅫兙獂䍁䅁兙畂䝁䅑䅉䡂䝁䅅杣歂䝁䅕杢杁䕁䅕兣ㅂ䝁䅫䅣瑂䝁䅕杢あ䍁䅁兙畂䝁䅑䅉呂䡁䅕䅣睂䝁䅷兡求䡁䅍䅉䕂䝁䅕兙獂䝁䅕杣穂䅁䅁䅑䅯䙁䅷䅁ぁ䑁䅑䅎硁䍁䅁兌杁䕁䅉兤灂䝁䅷䅚灂䝁䄴睚杁䕁䄰兙あ䝁䅕杣灂䝁䅅䅢杁䝁䅅杢歂䍁䅁睕ㅂ䡁䅁䅣獂䝁䅫党穂䍁䅁䅒求䝁䅅䅢求䡁䅉督䅁䥁䡫䅁卂䅁䅁䅎ぁ䑁䅕免杁䍁䄰䅉䡂䡁䅉睢橂䝁䅕杣㕂䍁䅁兙畂䝁䅑䅉䑂䝁䄸杢㉂䝁䅕杢灂䝁䅕杢橂䝁䅕䅉卂䝁䅕䅤桂䝁䅫䅢求䡁䅉督䅁䙁䥕䅁楃䅁䅁䅎ぁ䑁䅕免硁䑁䅁䅉瑁䍁䅁睕ㅂ䡁䅁党祂䝁䄰兙祂䝁䅳党あ䡁䅍䅉桂䝁䄴䅚杁䕁䄸䅤潂䝁䅕杣杁䕁䅣杣療䝁䅍党祂䡁䅫䅉卂䝁䅕䅤桂䝁䅫䅢求䡁䅉督杁䍁䅧党㑂䝁䅍党睂䡁䅑䅉䑂䝁䄸杢㉂䝁䅕杢灂䝁䅕杢橂䝁䅕䅉卂䝁䅕䅤桂䝁䅫䅢求䡁䅉督灁䅁䅁睰䅯䑁䄴䅁ぁ䑁䅑兎硁䑁䅍免杁䍁䄰䅉䑂䝁䄸杢㉂䝁䅕杢灂䝁䅕杢橂䝁䅕䅉卂䝁䅕䅤桂䝁䅫䅢求䡁䅉督䅁䡁䠴䅁元䅁䅁䅎ぁ䑁䅫䅉瑁䍁䅁杒ㅂ䡁䅉杢灂䡁䅑兤祂䝁䅕䅌杁䕁䅧睢瑂䝁䅕䅉䝂䡁䅕杣畂䝁䅫督潂䝁䅫杢湂䡁䅍䅌杁䕁䅕䅢求䝁䅍䅤祂䝁䄸杢灂䝁䅍督獁䍁䅁兙畂䝁䅑䅉䉂䡁䅁䅣獂䝁䅫兙畂䝁䅍党杁䙁䅉党あ䝁䅅兡獂䝁䅕杣穂䅁䅁䅸䅧䝁䅁䅁ぁ䑁䅑兏硁䍁䅁兌杁䕁䅙兤祂䝁䄴兡あ䡁䅕杣求䍁䅁兙畂䝁䅑䅉䥂䝁䄸兢求䍁䅁杒ㅂ䡁䅉杢灂䡁䅍䅡灂䝁䄴睚穂䍁䅁杕求䡁䅑兙灂䝁䅷党祂䡁䅍䅁汃权䅁杏䅁䑁䅑䅎㕁䑁䅅免睁䍁䅁兌杁䕁䅙兤祂䝁䄴兡あ䡁䅕杣求䍁䅁杕求䡁䅑兙灂䝁䅷党祂䡁䅍䅁㕂睂䅁杗䅁䑁䅑䅎㕁䑁䅉免睁䍁䅁兌杁䕁䅕䅢求䝁䅍䅤祂䝁䄸杢灂䝁䅍督杁䝁䅅杢歂䍁䅁兑睂䡁䅁䅢灂䝁䅅杢橂䝁䅕䅉卂䝁䅕䅤桂䝁䅫䅢求䡁䅉督䅁䅁䡳䅁㉁䅁䅁䅎ㅁ䑁䅕免硁䑁䅁䅉瑁䍁䅁䅒求䡁䅁兙祂䡁䅑兢求䝁䄴䅤杁䙁䅍䅤療䡁䅉党穂䅁䅁䅮䅣䩁䄴䅁ぁ䑁䅕兎祁䑁䅅䅉瑁䍁䅁睖桂䡁䅉党潂䝁䄸兤穂䝁䅕䅉䑂䝁䅷兤楂䡁䅍䅌杁䙁䅍兤睂䝁䅕杣橂䝁䅕杢あ䝁䅕杣穂䍁䅷䅉桂䝁䄴䅚杁䕁䄸䅤潂䝁䅕杣杁䕁䅣党畂䝁䅕杣桂䝁䅷䅉乂䝁䅕杣橂䝁䅧兙畂䝁䅑兡穂䝁䅕䅉卂䝁䅕䅤桂䝁䅫䅢求䡁䅉督䅁䱁䩫䅁啂䅁䅁䅎ㅁ䑁䅕杍硁䑁䅅䅉瑁䍁䅁睖桂䡁䅉党潂䝁䄸兤穂䝁䅕䅉䑂䝁䅷兤楂䡁䅍䅉桂䝁䄴䅚杁䙁䅍兤睂䝁䅕杣橂䝁䅕杢あ䝁䅕杣穂䅁䅁兗䅣䝁䅉䅁ぁ䑁䅕兎祁䑁䅅兏杁䍁䄰䅉䉂䝁䅷䅢杁䕁䄸䅤潂䝁䅕杣杁䕁䅣党畂䝁䅕杣桂䝁䅷䅉乂䝁䅕杣橂䝁䅧兙畂䝁䅑兡穂䝁䅕䅉卂䝁䅕䅤桂䝁䅫䅢求䡁䅉督䅁䱁䡁䅁佂䅁䅁䅎ㅁ䑁䅙免硁䑁䅁䅉瑁䍁䅁䅕潂䝁䅅杣瑂䝁䅅睙灂䝁䅕督杁䝁䅅杢歂䍁䅁䅒祂䡁䅕睚杁䙁䅉党あ䝁䅅兡獂䝁䅕杣穂䅁䅁䄳䅯䡁䅙䅁ぁ䑁䅕李硁䑁䅉䅍杁䍁䄰䅉䑂䝁䄸督瑂䝁䅕䅤灂䝁䅍督獁䍁䅁村求䝁䅅兤あ䡁䅫䅉呂䡁䅕䅣睂䝁䅷兡求䡁䅍䅌杁䝁䅅杢歂䍁䅁䅕求䡁䅉杚ㅂ䝁䄰党杁䙁䅉党あ䝁䅅兡獂䝁䅕杣穂䅁䅁睬䅯䕁䅉䅁ぁ䑁䅕李硁䑁䅍䅍杁䍁䄰䅉偂䡁䅁䅤灂䝁䅍兙獂䍁䅁睒療䝁䄸䅚穂䍁䅁杕求䡁䅑兙灂䝁䅷党祂䡁䅍䅁䅂杅䅁䅗䅁䑁䅑兎㉁䑁䅅兏硁䍁䅁兌杁䕁䅙睢療䝁䅑䅉潁䕁䅧党桂䝁䅷䅤潂䍁䅫䅉呂䡁䅕䅣睂䝁䅷党瑂䝁䅕杢あ䍁䅁杕求䡁䅑兙灂䝁䅷党祂䡁䅍䅁湄杂䅁杚䅁䑁䅑兎㍁䑁䅅免睁䍁䅁兌杁䕁䅣兙穂䝁䄸䅢灂䝁䄴党杁䙁䅍䅤桂䡁䅑兡療䝁䄴督杁䡁䅣兡あ䝁䅧䅉䑂䝁䄸杢㉂䝁䅕杢灂䝁䅕杢橂䝁䅕䅉呂䡁䅑睢祂䝁䅕督䅁䅁䡯䅁䕃䅁䅁䅎ㅁ䑁䅧䅉瑁䍁䅁睑獂䝁䄸䅤潂䝁䅫杢湂䍁䅷䅉䑂䝁䅷睢あ䝁䅧兡畂䝁䅣䅉䉂䝁䅍睙求䡁䅍督療䡁䅉兡求䡁䅍䅌杁䙁䅍䅡療䝁䅕䅌杁䝁䅅杢歂䍁䅁杓求䡁䅣党獂䡁䅉入杁䙁䅉党あ䝁䅅兡獂䝁䅕杣穂䅁䅁督䅣䝁䅙䅁ぁ䑁䅕䅏硁䍁䅁兌杁䕁䅍䅢療䡁䅑䅡灂䝁䄴睚杁䝁䅅杢歂䍁䅁睑獂䝁䄸䅤潂䝁䅫杢湂䍁䅁兑橂䝁䅍党穂䡁䅍睢祂䝁䅫党穂䍁䅁杕求䡁䅑兙灂䝁䅷党祂䡁䅍䅁偃权䅁条䅁䑁䅑兎㑁䑁䅅免睁䍁䅁兌杁䕁䅍䅢療䡁䅑䅡灂䝁䄴睚杁䝁䅅杢歂䍁䅁睑獂䝁䄸䅤潂䝁䅫杢湂䍁䅁兑橂䝁䅍党穂䡁䅍睢祂䝁䅫党穂䍁䅁杕求䡁䅑兙灂䝁䅷党祂䡁䅍䅁塂杂䅁䅍䅁䑁䅑兎㑁䑁䅉免睁䍁䅁兌杁䙁䅍䅡療䝁䅕䅉卂䝁䅕䅤桂䝁䅫䅢求䡁䅉督䅁佁䵳䅁㉁䅁䅁䅎ㅁ䑁䅧睍硁䑁䅁䅉瑁䍁䅁杓求䡁䅣党獂䡁䅉入杁䙁䅉党あ䝁䅅兡獂䝁䅕杣穂䅁䅁剢䅉䕁䅑䅁ぁ䑁䅕兏硁䑁䅅䅍杁䍁䄰䅉呂䡁䅁睢祂䡁䅑兡畂䝁䅣䅉䡂䝁䄸睢歂䡁䅍䅉卂䝁䅕䅤桂䝁䅫䅢求䡁䅉督䅁䅁䡫䅁歂䅁䅁䅎ㅁ䑁䅫䅎硁䑁䅁䅉瑁䍁䅁睔浂䝁䅙兡橂䝁䅕䅉呂䡁䅕䅣睂䝁䅷兡求䡁䅍䅉桂䝁䄴䅚杁䙁䅍䅤桂䡁䅑兡療䝁䄴党祂䡁䅫䅉卂䝁䅕䅤桂䝁䅫䅢求䡁䅉督䅁䭁䱧䅁䭂䅁䅁䅎㑁䑁䅅免硁䍁䅁兌杁䙁䅍睙潂䝁䅕䅚ㅂ䝁䅷党歂䍁䅁兑灂䡁䅉䅉啂䡁䅉兙畂䡁䅍䅣療䡁䅉䅤桂䡁䅑兡療䝁䄴䅁卄杂䅁䅙䅁䑁䅑䅏硁䑁䅅免硁䍁䅁兌杁䙁䅍睙潂䝁䅕䅚ㅂ䝁䅷党歂䍁䅁䅕桂䡁䅍督求䝁䄴睚求䡁䅉䅉䉂䝁䅫杣杁䙁䅑杣桂䝁䄴督睂䝁䄸杣あ䝁䅅䅤灂䝁䄸杢䅁䙁䩉䅁㙁䅁䅁䅎㑁䑁䅉免硁䑁䅅䅉瑁䍁䅁䅔灂䝁䄴党瑁䕁䅧兙ㅂ䝁䅷䅉卂䝁䅅兡獂䡁䅉睢桂䝁䅑督䅁䥁䨴䅁㉁䅁䅁䅎㑁䑁䅍䅉瑁䍁䅁睖桂䡁䅑党祂䍁䅁䅖祂䝁䅅杢穂䡁䅁睢祂䡁䅑兙あ䝁䅫睢畂䅁䅁兣䅣䙁䅉䅁ぁ䑁䅧睍硁䑁䅅免杁䍁䄰䅉䕂䝁䅕党睂䍁䅁睕求䝁䅅䅉䝂䡁䅉党灂䝁䅣䅡あ䍁䅁䅖祂䝁䅅杢穂䡁䅁睢祂䡁䅑兙あ䝁䅫睢畂䅁䅁兇䄰䙁䅙䅁ぁ䑁䅧睍硁䑁䅅杍杁䍁䄰䅉䕂䝁䅕党睂䍁䅁睕求䝁䅅䅉兂䝁䅅督穂䝁䅕杢湂䝁䅕杣杁䙁䅑杣桂䝁䄴督睂䝁䄸杣あ䝁䅅䅤灂䝁䄸杢䅁䱁䨰䅁㉁䅁䅁䅎㑁䑁䅑䅉瑁䍁䅁䅖祂䡁䅕睙牂䍁䅁䅖祂䝁䅅杢穂䡁䅁睢祂䡁䅑兙あ䝁䅫睢畂䅁䅁睑䅧䕁䅁䅁ぁ䑁䅧䅎硁䍁䅁兌杁䕁䅣党畂䝁䅕杣桂䝁䅷䅉䝂䡁䅉党灂䝁䅣䅡あ䍁䅁䅖祂䡁䅕睙牂䝁䅫杢湂䅁䅁兘䅯䝁䅁䅁ぁ䑁䅧䅎硁䑁䅉䅉瑁䍁䅁睒求䝁䄴党祂䝁䅅䅢杁䕁䅙杣求䝁䅫睚潂䡁䅑䅉啂䡁䅉兤橂䝁䅳兡畂䝁䅣䅌杁䕁䅷睢畂䝁䅣兌䕂䝁䅫督あ䝁䅅杢橂䝁䅕䅁⭂元䅁䅥䅁䑁䅑䅏ぁ䑁䅅杍硁䍁䅁兌杁䕁䅣党畂䝁䅕杣桂䝁䅷䅉䝂䡁䅉党灂䝁䅣䅡あ䍁䅁䅖祂䡁䅕睙牂䝁䅫杢湂䍁䅷䅉䵂䝁䄸杢湂䍁䄰䅒灂䡁䅍䅤桂䝁䄴睙求䍁䅷䅉啂䡁䅉兤橂䝁䅳䅢療䝁䅅䅚䅁䡁䡧䅁䵃䅁䅁䅎㑁䑁䅑免祁䑁䅉䅉瑁䍁䅁睒求䝁䄴党祂䝁䅅䅢杁䕁䅙杣求䝁䅫睚潂䡁䅑䅉啂䡁䅉兤橂䝁䅳兡畂䝁䅣䅌杁䕁䅷睢畂䝁䅣兌䕂䝁䅫督あ䝁䅅杢橂䝁䅕䅌杁䕁䅷党穂䡁䅍䅉啂䝁䅧兙畂䍁䅁䅖祂䡁䅕睙牂䝁䅷睢桂䝁䅑䅁汄睂䅁杔䅁䑁䅑䅏ㅁ䑁䅍免睁䍁䅁兌杁䙁䅑兙㑂䝁䅫䅉桂䝁䄴䅚杁䙁䅉兡歂䝁䅕督潂䝁䅅杣灂䝁䄴睚杁䙁䅍党祂䡁䅙兡橂䝁䅕督䅁䭁䬰䅁㡁䅁䅁䅎㑁䑁䅙䅉瑁䍁䅁䅕灂䡁䅁党獂䝁䅫杢求䍁䅁䅖祂䝁䅅杢穂䡁䅁睢祂䡁䅑兙あ䝁䅫睢畂䅁䅁䅦䅫䙁䄴䅁ぁ䑁䅧李祁䑁䅅䅉瑁䍁䅁䅕灂䡁䅁党獂䝁䅫杢求䍁䅁䅖祂䝁䅅杢穂䡁䅁睢祂䡁䅑兙あ䝁䅫睢畂䍁䅁睢浂䍁䅁杔桂䡁䅑兤祂䝁䅅䅢杁䕁䅣兙穂䅁䅁儸䅙䝁䅁䅁ぁ䑁䅧李祁䑁䅅䅍杁䍁䄰䅉兂䝁䅫䅣求䝁䅷兡畂䝁䅕䅉啂䡁䅉兙畂䡁䅍䅣療䡁䅉䅤桂䡁䅑兡療䝁䄴䅉療䝁䅙䅉佂䝁䅅䅤ㅂ䡁䅉兙獂䍁䅁睒桂䡁䅍䅁桂睂䅁䅢䅁䑁䅑䅏㍁䑁䅉免睁䍁䅁兌杁䙁䅍睙求䝁䄴兡橂䍁䅁兙畂䝁䅑䅉呂䝁䅫睚潂䡁䅑督求䝁䅕兡畂䝁䅣䅉啂䡁䅉兙畂䡁䅍䅣療䡁䅉䅤桂䡁䅑兡療䝁䄴䅌杁䙁䅣兙あ䝁䅕杣䅁䥁䩕䅁祂䅁䅁䅎㑁䑁䅧免㕁䑁䅁䅉瑁䍁䅁睔あ䝁䅧党祂䍁䅁睕ㅂ䡁䅁䅣療䡁䅉䅤杁䕁䅅睙あ䝁䅫杤灂䡁䅑兡求䡁䅍䅉浂䝁䄸杣杁䕁䅅兡祂䍁䅁䅖祂䝁䅅杢穂䡁䅁睢祂䡁䅑兙あ䝁䅫睢畂䅁䅁剦䅅䝁䅧䅁ぁ䑁䅧䅏祁䑁䅅䅍杁䍁䄰䅉呂䡁䅕䅣睂䝁䄸杣あ䍁䅁兑橂䡁䅑兡㉂䝁䅫䅤灂䝁䅕督杁䝁䅙睢祂䍁䅁杕桂䝁䅫䅢杁䙁䅑杣桂䝁䄴督睂䝁䄸杣あ䝁䅅䅤灂䝁䄸杢䅁䵁䡧䅁奂䅁䅁䅎㑁䑁䅧兎硁䑁䅁䅉瑁䍁䅁杒祂䝁䅕兡湂䝁䅧䅤杁䙁䅑杣桂䝁䄴督睂䝁䄸杣あ䝁䅅䅤灂䝁䄸杢杁䕁䅅杣祂䝁䅅杢湂䝁䅕兢求䝁䄴䅤䅁佁䨸䅁敂䅁䅁䅎㕁䑁䅉免硁䍁䅁兌杁䕁䅍睢ㅂ䡁䅉兡求䡁䅉督杁䝁䅅杢歂䍁䅁兒㑂䡁䅁杣求䡁䅍督杁䕁䅑党獂䝁䅫杤求䡁䅉入杁䙁䅍党祂䡁䅙兡橂䝁䅕督䅁䭁䭧䅁杂䅁䅁䅎㕁䑁䅉免硁䑁䅁䅉瑁䍁䅁睑療䡁䅕杣灂䝁䅕杣穂䍁䅁兙畂䝁䅑䅉䙂䡁䅧䅣祂䝁䅕督穂䍁䅁䅒求䝁䅷兡㉂䝁䅕杣㕂䍁䅁睕求䡁䅉杤灂䝁䅍党穂䅁䅁杵䅫䕁䄴䅁ぁ䑁䅫睍硁䑁䅫䅍杁䍁䄰䅉偂䡁䅑䅡求䡁䅉䅉塂䝁䅅杣求䝁䅧睢ㅂ䡁䅍兡畂䝁䅣䅉桂䝁䄴䅚杁䙁䅍䅤療䡁䅉兙湂䝁䅕䅁睁权䅁䅡䅁䑁䅕免祁䍁䅁兌杁䕁䄰睢あ䝁䅫睢畂䍁䅁䅕灂䝁䅍䅤ㅂ䡁䅉党杁䝁䅅杢歂䍁䅁睕療䡁䅕杢歂䍁䅁杕求䝁䅍睢祂䝁䅑兡畂䝁䅣䅉䩂䝁䄴䅚ㅂ䡁䅍䅤祂䝁䅫党穂䅁䅁杪䅯䙁䅯䅁ㅁ䑁䅅杍硁䑁䅅䅍杁䍁䄰䅉乂䝁䄸䅤灂䝁䄸杢杁䙁䅁兡橂䡁䅑兤祂䝁䅕䅉桂䝁䄴䅚杁䙁䅙兡歂䝁䅕睢杁䙁䅁杣療䝁䅑兤橂䡁䅑兡療䝁䄴䅁卂权䅁䅗䅁䑁䅕免祁䑁䅅睍杁䍁䄰䅉乂䝁䄸䅤灂䝁䄸杢杁䙁䅁兡橂䡁䅑兤祂䝁䅕䅉桂䝁䄴䅚杁䙁䅙兡歂䝁䅕睢杁䕁䅕䅥潂䝁䅫杙灂䡁䅑兡療䝁䄴䅁䉄睃䅁䅒䅁䑁䅕免祁䑁䅉䅉瑁䍁䅁睕療䡁䅕杢歂䍁䅁杕求䝁䅍睢祂䝁䅑兡畂䝁䅣䅉䩂䝁䄴䅚ㅂ䡁䅍䅤祂䝁䅫党穂䅁䅁䅶䅧䡁䅯䅁ㅁ䑁䅅睍硁䍁䅁兌杁䕁䄴党㍂䡁䅍䅣桂䡁䅁党祂䍁䅷䅉兂䝁䅕杣灂䝁䄸䅚灂䝁䅍兙獂䍁䅷䅉䍂䝁䄸睢牂䍁䅷䅉桂䝁䄴䅚杁䕁䅑兡祂䝁䅕睙あ䝁䄸杣㕂䍁䅁䅕ㅂ䝁䅉䅢灂䡁䅍䅡求䡁䅉督䅁佁䵯䅁㡁䅁䅁兎硁䑁䅍免硁䑁䅁䅉瑁䍁䅁杔求䡁䅣督睂䝁䅅䅣求䡁䅉䅉兂䡁䅕杙獂䝁䅫督潂䝁䅕杣穂䅁䅁兲䅧䑁䄴䅁ㅁ䑁䅅睍硁䑁䅉䅍杁䍁䄰䅉兂䝁䅕杣灂䝁䄸䅚灂䝁䅍兙獂䍁䅁䅕ㅂ䝁䅉䅢灂䡁䅍䅡求䡁䅉督䅁䍁卯䅁㉁䅁䅁兎硁䑁䅍杍杁䍁䄰䅉呂䝁䄸杚あ䡁䅣兙祂䝁䅕䅉兂䡁䅕杙獂䝁䅫督潂䝁䅕杣穂䅁䅁䄹䅫䑁䅧䅁ㅁ䑁䅅睍祁䑁䅅䅉瑁䍁䅁睕療䝁䅙䅤㍂䝁䅅杣求䍁䅁䅕ㅂ䝁䅉䅢灂䡁䅍䅡求䡁䅉督䅁䵁䠸䅁㙁䅁䅁兎硁䑁䅍杍硁䑁䅁䅉瑁䍁䅁睕療䝁䅙䅤㍂䝁䅅杣求䍁䅁䅕ㅂ䝁䅉䅢灂䡁䅍䅡求䡁䅉督䅁䑁䝧䅁卂䅁䅁兎硁䑁䅙免祁䍁䅁兌杁䙁䅑党獂䝁䅕杤灂䡁䅍兡療䝁䄴䅉䍂䡁䅉睢桂䝁䅑睙桂䡁䅍䅤灂䝁䄴睚杁䙁䅍䅤桂䡁䅑兡療䝁䄴督䅁䥁卫䅁啂䅁䅁兎硁䑁䅙免祁䑁䅁䅉瑁䍁䅁䅖求䝁䅷党㉂䝁䅫督灂䝁䄸杢杁䕁䅉杣療䝁䅅䅚橂䝁䅅督あ䝁䅫杢湂䍁䅁睕あ䝁䅅䅤灂䝁䄸杢穂䅁䅁䅪䅣佁䅁䅁ㅁ䑁䅅李祁䑁䅅䅍杁䍁䄰䅉乂䝁䅕䅚灂䝁䅅䅉呂䡁䅑杣求䝁䅅兢灂䝁䄴睚杁䕁䅑兡穂䡁䅑杣灂䝁䅉兤あ䝁䅫睢畂䍁䅁睕求䡁䅉杤灂䝁䅍党穂䍁䅷䅉呂䝁䄸睙灂䝁䅅䅢杁䕁䄴党あ䡁䅣睢祂䝁䅳督獁䍁䅁兙畂䝁䅑䅉偂䡁䅑䅡求䡁䅉䅉乂䝁䅕䅚灂䝁䅅䅉佂䝁䅕䅤㍂䝁䄸杣牂䡁䅍䅉桂䝁䄴䅚杁䕁䅍睢畂䡁䅑党畂䡁䅑䅉兂䡁䅉睢㉂䝁䅫䅚求䡁䅉督䅁䉁䩕䅁祁䅁䅁兎硁䑁䅣䅉瑁䍁䅁䅖求䝁䅷党橂䝁䄸兢瑂䡁䅕杢灂䝁䅍兙あ䝁䅫睢畂䡁䅍䅁噄权䅁䅬䅁䑁䅕免㍁䑁䅅免杁䍁䄰䅉塂䝁䅫杣求䝁䅑䅉桂䝁䄴䅚杁䙁䅣兡祂䝁䅕䅢求䡁䅍督杁䙁䅑党獂䝁䅕睙療䝁䄰兢ㅂ䝁䄴兡橂䝁䅅䅤灂䝁䄸杢穂䍁䅁睑桂䡁䅉杣灂䝁䅕杣穂䍁䅁䅋求䡁䅧睙求䡁䅁䅤杁䙁䅍兙あ䝁䅕䅢獂䝁䅫䅤求䍁䅫䅁呂元䅁杖䅁䑁䅕免㍁䑁䅅免硁䍁䅁兌杁䙁䅣兡祂䝁䅕䅚杁䙁䅑党獂䝁䅕睙療䝁䄰兢ㅂ䝁䄴兡橂䝁䅅䅤灂䝁䄸杢穂䍁䅁睑桂䡁䅉杣灂䝁䅕杣穂䅁䅁䅂䅧䥁䅉䅁ㅁ䑁䅅睎硁䑁䅅杍杁䍁䄰䅉塂䝁䅫杣求䝁䅷党穂䡁䅍䅉啂䝁䅕䅢求䝁䅍睢瑂䝁䄰兤畂䝁䅫睙桂䡁䅑兡療䝁䄴督杁䕁䅍兙祂䡁䅉兡求䡁䅉督杁䍁䅧党㑂䝁䅍党睂䡁䅑䅉呂䝁䅅䅤求䝁䅷䅢灂䡁䅑党灁䅁䅁眰䅧䕁䅷䅁ㅁ䑁䅅睎硁䑁䅉免杁䍁䄰䅉啂䝁䅕䅢求䝁䅍睢瑂䝁䄰兤畂䝁䅫睙桂䡁䅑兡療䝁䄴督杁䙁䅉党穂䝁䅕䅢獂䝁䅕杣穂䅁䅁䅕䅯䕁䅷䅁ㅁ䑁䅅睎ぁ䑁䅅䅍杁䍁䄰䅉呂䝁䅅䅤求䝁䅷䅢灂䡁䅑党杁䙁䅑党獂䝁䅕睙療䝁䄰兢ㅂ䝁䄴兡橂䝁䅅䅤灂䝁䄸杢穂䅁䅁兎䅧䕁䅷䅁ㅁ䑁䅅睎㑁䑁䅅䅍杁䍁䄰䅉䉂䝁䅷䅢杁䕁䄸䅤潂䝁䅕杣杁䙁䅑党獂䝁䅕睙療䝁䄰兢ㅂ䝁䄴兡橂䝁䅅䅤灂䝁䄸杢穂䅁䅁睥䅯䱁䅯䅁ㅁ䑁䅅䅏杁䍁䄰䅉䑂䝁䄸兢睂䡁䅕䅤灂䝁䄴睚杁䕁䅫杢浂䡁䅉兙穂䡁䅑杣ㅂ䝁䅍䅤ㅂ䡁䅉党杁䙁䅁杣療䡁䅙兡歂䝁䅕杣穂䍁䅷䅉䕂䝁䅅䅤桂䍁䅁䅕祂䝁䄸睙求䡁䅍督灂䝁䄴睚獁䍁䅁睖求䝁䅉䅉䥂䝁䄸督あ䝁䅫杢湂䍁䅷䅉桂䝁䄴䅚杁䙁䅉党獂䝁䅅䅤求䝁䅑䅉呂䝁䅕杣㉂䝁䅫睙求䡁䅍䅁灃杅䅁䅷䅁䑁䅕免㑁䑁䅉免睁䍁䅁兌杁䕁䅍睢瑂䡁䅁兤あ䝁䅫杢湂䍁䅁兓畂䝁䅙杣桂䡁䅍䅤祂䡁䅕睙あ䡁䅕杣求䍁䅁䅕祂䝁䄸杤灂䝁䅑党祂䡁䅍䅌杁䕁䅑兙あ䝁䅅䅉兂䡁䅉睢橂䝁䅕督穂䝁䅫杢湂䍁䅷䅉塂䝁䅕杙杁䕁䅧睢穂䡁䅑兡畂䝁䅣䅌杁䝁䅅杢歂䍁䅁杕求䝁䅷兙あ䝁䅕䅚杁䙁䅍党祂䡁䅙兡橂䝁䅕督䅁乁䝧䅁捃䅁䅁兎硁䑁䅫䅉瑁䍁䅁睖求䝁䅉䅉呂䝁䅕兙祂䝁䅍䅡杁䙁䅁睢祂䡁䅑兙獂䡁䅍䅌杁䕁䅷兡楂䡁䅉兙祂䝁䅫党穂䍁䅷䅉䉂䡁䅉睙潂䝁䅫杤求䡁䅍䅌杁䝁䅅杢歂䍁䅁睔あ䝁䅧党祂䍁䅁兓畂䝁䅙睢祂䝁䄰兙あ䝁䅫睢畂䍁䅁睕求䡁䅉杤灂䝁䅍党穂䅁䅁朱䅫䩁䄴䅁ㅁ䑁䅅兏祁䍁䅁兌杁䙁䅣党楂䍁䅁睕求䝁䅅杣橂䝁䅧䅉兂䝁䄸杣あ䝁䅅䅢穂䍁䅷䅉䵂䝁䅫杙祂䝁䅅杣灂䝁䅕督獁䍁䅁兑祂䝁䅍䅡灂䡁䅙党穂䍁䅷䅉桂䝁䄴䅚杁䕁䄸䅤潂䝁䅕杣杁䕁䅫杢浂䝁䄸杣瑂䝁䅅䅤灂䝁䄸杢杁䙁䅍党祂䡁䅙兡橂䝁䅕督䅁䭁佁䅁⭂䅁䅁兎硁䑁䅫杍㕁䑁䅁䅉瑁䍁䅁睖求䝁䅉䅉呂䝁䅕兙祂䝁䅍䅡杁䙁䅁睢祂䡁䅑兙獂䡁䅍䅉桂䝁䄴䅚杁䕁䅅䅢獂䍁䅁睔あ䝁䅧党祂䍁䅁兓畂䝁䅙睢祂䝁䄰兙あ䝁䅫睢畂䍁䅁睕求䡁䅉杤灂䝁䅍党穂䅁䅁杹䅧䝁䅙䅁ㅁ䑁䅉杍杁䍁䄰䅉䑂䡁䅉党歂䝁䅫䅤杁䕁䅫杢あ䝁䅕杣瑂䝁䅕䅚灂䝁䅅䅤灂䝁䄸杢杁䝁䅅杢歂䍁䅁杕求䝁䅷兙あ䝁䅕䅚杁䕁䅅睙あ䝁䅫杤灂䡁䅑兡求䡁䅍䅁䙄䅃䅁李䅁䑁䅕杍祁䑁䅅免杁䍁䄰䅉䑂䝁䄸兢瑂䝁䅕杣橂䝁䅫兙獂䍁䅁村桂䝁䄴睡灂䝁䄴睚䅁䵁䥁䅁㑁䅁䅁兎祁䑁䅉免硁䑁䅁䅉瑁䍁䅁睑療䝁䄰兢求䡁䅉睙灂䝁䅅䅢杁䕁䅉兙畂䝁䅳兡畂䝁䅣䅁䵂杂䅁杫䅁䑁䅕杍祁䑁䅅䅏睁䍁䅁兌杁䙁䅍兙㉂䝁䅫杢湂䡁䅍䅉䩂䝁䄴督あ䝁䅫䅤ㅂ䡁䅑兡療䝁䄴督杁䝁䅅杢歂䍁䅁睔あ䝁䅧党祂䍁䅁䅒求䡁䅁睢穂䝁䅫䅤療䡁䅉入杁䕁䅍杣求䝁䅑兡あ䍁䅁兓畂䡁䅑党祂䝁䄰党歂䝁䅫兙あ䝁䅫睢畂䅁䅁朹䅣䙁䅙䅁ㅁ䑁䅉杍祁䍁䅁兌杁䕁䄴睢畂䝁䅑党睂䝁䄸督灂䡁䅑睢祂䡁䅫䅉䑂䡁䅉党歂䝁䅫䅤杁䕁䅫杢あ䝁䅕杣瑂䝁䅕䅚灂䝁䅅䅤灂䝁䄸杢䅁䩁䥧䅁㙁䅁䅁兎祁䑁䅉杍硁䑁䅁䅉瑁䍁䅁睑祂䝁䅕䅚灂䡁䅑䅉䑂䝁䅅杣歂䍁䅁兓穂䡁䅍兤灂䝁䄴睚䅁䥁䩉䅁ぁ䅁䅁兎祁䑁䅉杍㕁䑁䅅䅉瑁䍁䅁睑療䝁䄴督ㅂ䝁䄰党祂䍁䅁䅔求䝁䄴䅚灂䝁䄴睚䅁䱁䝯䅁㑁䅁䅁兎祁䑁䅉杍㕁䑁䅉䅉瑁䍁䅁杕求䝁䅅䅢杁䕁䅕督あ䝁䅅䅤求䍁䅁睑祂䝁䅕䅚灂䡁䅑䅁兂睄䅁䅵䅁䑁䅕杍祁䑁䅉兏㕁䍁䅁兌杁䕁䅫杢あ䝁䅕杣畂䝁䅅䅤灂䝁䄸杢桂䝁䅷䅌杁䙁䅍党橂䝁䄸杢歂䝁䅅杣㕂䍁䅁兔桂䡁䅉睡求䡁䅑䅌杁䝁䅅杢歂䍁䅁兑獂䝁䅷䅉偂䡁䅑䅡求䡁䅉䅉佂䝁䄸杢歂䝁䅕䅣療䡁䅍兡あ䝁䄸杣㕂䍁䅁睑祂䝁䅕䅚灂䡁䅑䅉䩂䝁䄴䅤求䡁䅉兢求䝁䅑兡桂䡁䅑兡療䝁䄴䅁噃权䅁杯䅁䑁䅕杍祁䑁䅍杍杁䍁䄰䅉䝂䝁䅫杢桂䝁䄴睙灂䝁䅅䅢杁䙁䅑杣桂䝁䄴督桂䝁䅍䅤灂䝁䄸杢穂䍁䅁䅕祂䝁䄸睙求䡁䅍督灂䝁䄴睚獁䍁䅁杕求䡁䅍党祂䡁䅙党獁䍁䅁兙畂䝁䅑䅉䑂䝁䅷党桂䡁䅉兡畂䝁䅣䅡療䡁䅕督求䍁䅁兑橂䡁䅑兡㉂䝁䅫䅤灂䝁䅕督䅁乁偯䅁歃䅁䅁兎祁䑁䅉睍祁䑁䅁䅉瑁䍁䅁杒灂䝁䄴兙畂䝁䅍兡桂䝁䅷䅉啂䡁䅉兙畂䡁䅍兙橂䡁䅑兡療䝁䄴督杁䙁䅁杣療䝁䅍党穂䡁䅍兡畂䝁䅣䅌杁䙁䅉党穂䝁䅕杣㉂䝁䅕䅌杁䝁䅅杢歂䍁䅁睑獂䝁䅕兙祂䝁䅫杢湂䝁䅧睢ㅂ䡁䅍党杁䕁䅅睙あ䝁䅫杤灂䡁䅑兡求䡁䅍䅁扃杂䅁䅶䅁䑁䅕杍穁䍁䅁兌杁䙁䅍党橂䡁䅕杣灂䡁䅑兡求䡁䅍䅌杁䕁䅍睢瑂䝁䄰睢歂䝁䅫䅤㕂䍁䅁睑療䝁䄴䅤祂䝁䅅睙あ䡁䅍䅌杁䝁䅅杢歂䍁䅁睔あ䝁䅧党祂䍁䅁杒灂䝁䄴兙畂䝁䅍兡桂䝁䅷䅉䩂䝁䄴杤求䡁䅍䅤瑂䝁䅕杢あ䡁䅍䅉桂䝁䄴䅚杁䙁䅉党獂䝁䅅䅤求䝁䅑䅉䉂䝁䅍䅤灂䡁䅙兡あ䝁䅫党穂䅁䅁来䅯䥁䄴䅁ㅁ䑁䅉睍硁䍁䅁兌杁䙁䅍党橂䡁䅕杣灂䡁䅑兡求䡁䅍䅉桂䝁䄴䅚杁䕁䅍睢瑂䝁䄰睢歂䝁䅫䅤㕂䍁䅁睑療䝁䄴䅤祂䝁䅅睙あ䡁䅍䅉䩂䝁䄴䅤求䡁䅉兢求䝁䅑兡桂䡁䅑兡療䝁䄴䅉桂䝁䄴䅚杁䕁䅉杣療䝁䅳党祂䝁䅅睚求䅁䅁䄶䅣䡁䅑䅁ㅁ䑁䅉睍硁䑁䅕䅍杁䍁䄰䅉䩂䝁䄴杤求䡁䅍䅤瑂䝁䅕杢あ䍁䅁村桂䝁䄴睡灂䝁䄴睚杁䝁䅅杢歂䍁䅁睕求䝁䅍兤祂䝁䅫䅤灂䝁䅕督杁䕁䅫杢あ䝁䅕杣瑂䝁䅕䅚灂䝁䅅䅤灂䝁䄸杢䅁䭁䠸䅁奂䅁䅁兎祁䑁䅍杍硁䑁䅁䅉瑁䍁䅁睕求䝁䅍兤祂䝁䅫䅤灂䝁䅕督杁䝁䅅杢歂䍁䅁睑療䝁䄰兢療䝁䅑兡あ䡁䅫䅉䙂䡁䅧睙潂䝁䅅杢湂䝁䅕督䅁佁䥕䅁慂䅁䅁兎祁䑁䅍兏杁䍁䄰䅉偂䡁䅑䅡求䡁䅉䅉䝂䝁䅫杢桂䝁䄴睙灂䝁䅅䅢杁䕁䅫杢㉂䝁䅕督あ䝁䄰党畂䡁䅑䅉䉂䝁䅍䅤灂䡁䅙兡あ䝁䅫党穂䅁䅁兯䅫䝁䅧䅁ㅁ䑁䅉睍㕁䑁䅑䅍杁䍁䄰䅉兂䝁䄸杣あ䝁䅙睢獂䝁䅫睢杁䕁䄰兙畂䝁䅅睚求䝁䄰党畂䡁䅑䅉桂䝁䄴䅚杁䕁䅫杢㉂䝁䅕督あ䝁䄰党畂䡁䅑䅉䉂䝁䅑杤灂䝁䅍党䅁䑁䠴䅁畂䅁䅁兎祁䑁䅍兏㕁䑁䅫䅉瑁䍁䅁兔灂䡁䅍睙求䝁䅷䅢桂䝁䄴党療䡁䅕督杁䕁䅙兡畂䝁䅅杢橂䝁䅫兙獂䍁䅁兓畂䡁䅙党穂䡁䅑兢求䝁䄴䅤杁䕁䅅睙あ䝁䅫杤灂䡁䅑兡求䡁䅍䅁獃权䅁䅎䅁䑁䅕杍ぁ䑁䅅䅉瑁䍁䅁兓畂䡁䅍兤祂䝁䅅杢橂䝁䅕䅉䑂䝁䅅杣祂䝁䅫党祂䡁䅍䅁䙃䅃䅁䅥䅁䑁䅕杍ぁ䑁䅅免杁䍁䄰䅉䕂䝁䅫杣求䝁䅍䅤杁䕁䅷兡浂䝁䅕䅌杁䕁䅧党桂䝁䅷䅤潂䍁䅷䅉桂䝁䄴䅚杁䕁䄰党歂䝁䅫睙桂䝁䅷䅉䩂䝁䄴督ㅂ䡁䅉兙畂䝁䅍党杁䕁䅍兙祂䡁䅉兡求䡁䅉督䅁䑁䝙䅁兂䅁䅁兎祁䑁䅑免硁䑁䅍䅉瑁䍁䅁䅒灂䡁䅉党橂䡁䅑䅉䵂䝁䅫杚求䍁䅁兓畂䡁䅍兤祂䝁䅅杢橂䝁䅕䅉䑂䝁䅅杣祂䝁䅫党祂䡁䅍䅁㉁睂䅁䅢䅁䑁䅕杍ぁ䑁䅅免ぁ䍁䅁兌杁䕁䅑兡祂䝁䅕睙あ䍁䅁䅓求䝁䅅䅢あ䝁䅧䅉桂䝁䄴䅚杁䕁䄰党歂䝁䅫睙桂䝁䅷䅉䩂䝁䄴督ㅂ䡁䅉兙畂䝁䅍党杁䕁䅍兙祂䡁䅉兡求䡁䅉督䅁䱁䝉䅁祂䅁䅁兎祁䑁䅑免祁䑁䅙䅉瑁䍁䅁䅒灂䡁䅉党橂䡁䅑䅉兂䡁䅉睢睂䝁䅕杣あ䡁䅫䅉桂䝁䄴䅚杁䕁䅍兙穂䡁䅕兙獂䡁䅑入杁䕁䅫杢穂䡁䅕杣桂䝁䄴睙求䍁䅁睑桂䡁䅉杣灂䝁䅕杣穂䅁䅁眲䅙䙁䅉䅁ㅁ䑁䅉䅎硁䑁䅉睎杁䍁䄰䅉䕂䝁䅫杣求䝁䅍䅤杁䙁䅑兡あ䝁䅷党杁䕁䅫杢穂䡁䅕杣桂䝁䄴睙求䍁䅁睑桂䡁䅉杣灂䝁䅕杣穂䅁䅁眷䅣䩁䅧䅁ㅁ䑁䅉䅎硁䑁䅉䅏杁䍁䄰䅉偂䡁䅑䅡求䡁䅉䅉䕂䝁䅫杣求䝁䅍䅤杁䕁䅫杢穂䡁䅕杣桂䝁䄴睙求䍁䅁䅋求䡁䅧睙求䡁䅁䅤杁䕁䅷兡浂䝁䅕䅌杁䕁䅧党桂䝁䅷䅤潂䍁䅷䅉桂䝁䄴䅚杁䕁䄰党歂䝁䅫睙桂䝁䅷克杁䕁䅍兙祂䡁䅉兡求䡁䅉督䅁乁䤴䅁㙁䅁䅁兎祁䑁䅑免穁䍁䅁兌杁䙁䅉党灂䝁䄴督ㅂ䡁䅉兙畂䝁䅍党杁䕁䅍兙祂䡁䅉兡求䡁䅉督䅁䥁䥍䅁㡁䅁䅁兎祁䑁䅑免穁䑁䅁䅉瑁䍁䅁杕求䝁䅫杢穂䡁䅕杣桂䝁䄴睙求䍁䅁睑桂䡁䅉杣灂䝁䅕杣穂䅁䅁內䅧䙁䅙䅁ㅁ䑁䅉䅎祁䑁䅅䅍杁䍁䄰䅉䩂䝁䄴督ㅂ䡁䅉兙畂䝁䅍党杁䕁䅅睚求䝁䄴睙灂䝁䅕督杁䝁䅅杢歂䍁䅁村祂䝁䄸睡求䡁䅉兙湂䝁䅕督䅁䥁䥳䅁杂䅁䅁兎祁䑁䅑杍㕁䑁䅧䅉瑁䍁䅁兑獂䝁䅷䅉偂䡁䅑䅡求䡁䅉䅉䩂䝁䄴督ㅂ䡁䅉兙畂䝁䅍党杁䙁䅉党獂䝁䅅䅤求䝁䅑䅉䉂䝁䅍䅤灂䡁䅙兡あ䝁䅫党穂䅁䅁杋䅫䙁䅁䅁ㅁ䑁䅉兎㕁䍁䅁兌杁䕁䄸䅤潂䝁䅕杣杁䕁䅫杢㉂䝁䅕督あ䝁䄰党畂䡁䅑䅉兂䝁䄸睢獂䡁䅍䅉桂䝁䄴䅚杁䕁䅙兤畂䝁䅑督䅁䍁卙䅁䝂䅁䅁兎祁䑁䅕兏硁䑁䅁䅉瑁䍁䅁睔睂䝁䅕杢瑁䕁䅕杢歂䍁䅁兓畂䡁䅙党穂䡁䅑兢求䝁䄴䅤杁䕁䅙兤畂䝁䅑督䅁䝁䝑䅁䍂䅁䅁兎祁䑁䅕兏㕁䍁䅁兌杁䕁䄸䅤潂䝁䅕杣杁䕁䅙兡畂䝁䅅杢橂䝁䅫兙獂䍁䅁杖求䝁䅧兡橂䝁䅷党穂䅁䅁䉭䅅䕁䅑䅁ㅁ䑁䅉兎㕁䑁䅫䅍杁䍁䄰䅉偂䡁䅑䅡求䡁䅉䅉䝂䝁䅫杢桂䝁䄴睙灂䝁䅅䅢杁䙁䅙党潂䝁䅫睙獂䝁䅕督䅁䩁䝙䅁䥁䅁䅁兎祁䙁䅣䅁䡄杅䅁䅊䅁䑁䅕睍硁䍁䅁兌杁䙁䅉党桂䝁䅷䅉䙂䡁䅍䅤桂䡁䅑党䅁䥁䨸䅁㡁䅁䅁兎穁䑁䅅免杁䍁䄰䅉䵂䝁䅕督穂䝁䄸杣穂䍁䅁睢浂䍁䅁杕求䝁䅅䅢杁䕁䅕督あ䝁䅅䅤求䅁䅁睒䅧䡁䅁䅁ㅁ䑁䅍免硁䑁䅅䅍杁䍁䄰䅉䵂䝁䅕督穂䝁䄸杣穂䍁䅁睢浂䍁䅁杕求䡁䅍兡歂䝁䅕杢あ䝁䅫兙獂䍁䅁村ㅂ䝁䅫䅢歂䝁䅫杢湂䡁䅍䅉桂䝁䄴䅚杁䕁䅑睤求䝁䅷䅢灂䝁䄴睚穂䅁䅁杔䅙䥁䅯䅁ㅁ䑁䅍免硁䑁䅉䅍杁䍁䄰䅉䵂䝁䅕督穂䝁䄸杣穂䍁䅁睢浂䍁䅁杔療䝁䄴杣求䡁䅍兡歂䝁䅕杢あ䝁䅫兙獂䍁䅁村ㅂ䝁䅫䅢歂䝁䅫杢湂䡁䅍䅉潁䝁䅕䅥橂䝁䅕䅣あ䍁䅁兔灂䝁䄴兡㍂䝁䅅杣求䝁䅧睢ㅂ䡁䅍党穂䍁䅫䅁ㅂ䅃䅁䅤䅁䑁䅕睍硁䑁䅅睍睁䍁䅁兌杁䕁䅷党穂䡁䅍睢祂䡁䅍䅉療䝁䅙䅉乂䝁䅫杢灂䡁䅣兙祂䝁䅕䅡療䡁䅕督求䡁䅍䅉桂䝁䄴䅚杁䙁䅍党獂䝁䅙兌呂䡁䅑睢祂䝁䅅睚求䍁䅁兖畂䝁䅫䅤穂䅁䅁儸䅫䙁䄴䅁ㅁ䑁䅍免硁䑁䅫䅍杁䍁䄰䅉䵂䝁䅕督穂䝁䄸杣穂䍁䅁睢浂䍁䅁睔あ䝁䅧党祂䍁䅁杕求䝁䅅䅢杁䕁䅕督あ䝁䅅䅤求䍁䅁䅕祂䝁䄸䅣求䡁䅉䅤㕂䅁䅁杈䅯䝁䅙䅁ㅁ䑁䅍免祁䑁䅅䅍杁䍁䄰䅉偂䝁䅙杚灂䝁䅍党穂䍁䅁睢浂䍁䅁杕求䝁䅅䅢杁䕁䅕督あ䝁䅅䅤求䍁䅁兑湂䝁䅕杢あ䡁䅍䅉桂䝁䄴䅚杁䕁䅉杣療䝁䅳党祂䡁䅍䅁卄睂䅁杕䅁䑁䅕睍硁䑁䅍䅉瑁䍁䅁兑橂䡁䅑兡㉂䝁䅫䅤灂䝁䅕督杁䙁䅉党獂䝁䅅䅤求䝁䅑䅉あ䝁䄸䅉卂䝁䅕兙獂䍁䅁兒穂䡁䅑兙あ䝁䅕䅁噂充䅁䅖䅁䑁䅕睍硁䑁䅍免祁䍁䅁兌杁䕁䄴睢畂䡁䅉党穂䝁䅫䅚求䝁䄴䅤灂䝁䅅䅢杁䙁䅁杣療䡁䅁党祂䡁䅑入杁䕁䄰兙畂䝁䅅睚求䡁䅉督䅁䩁䩁䅁敂䅁䅁兎穁䑁䅉免杁䍁䄰䅉䉂䡁䅕䅤療䝁䄰睢あ䝁䅫杤求䍁䅁兒硂䡁䅕兡睂䝁䄰党畂䡁䅑䅉卂䝁䅕杢あ䝁䅅䅢杁䝁䅅杢歂䍁䅁䅔求䝁䅅督灂䝁䄴睚䅁䥁䤴䅁㡁䅁䅁兎穁䑁䅉免硁䑁䅅䅉瑁䍁䅁䅕桂䡁䅍督求䝁䄴睚求䡁䅉䅉䑂䝁䅅杣杁䙁䅉党畂䡁䅑兙獂䅁䅁眰䅙䑁䅯䅁ㅁ䑁䅍杍祁䍁䅁兌杁䕁䅍睢畂䡁䅍兤瑂䝁䅕杣杁䕁䅣睢療䝁䅑督杁䙁䅉党畂䡁䅑兙獂䅁䅁桯䅉䙁䅁䅁ㅁ䑁䅍杍祁䑁䅧免杁䍁䄰䅉䝂䝁䄸杣瑂䝁䅅䅢杁䙁䅣党桂䡁䅉䅉桂䝁䄴䅚杁䕁䅍睢穂䡁䅑兤瑂䝁䅕䅉卂䝁䅕杢あ䝁䅅䅢䅁䭁匰䅁煃䅁䅁兎穁䑁䅉䅎硁䑁䅅䅉瑁䍁䅁睑療䝁䄰兢求䡁䅉睙灂䝁䅅䅢杁䕁䅅兡祂䍁䅷䅉卂䝁䅅兡獂䍁䅷䅉桂䝁䄴䅚杁䙁䅣兙あ䝁䅕杣杁䙁䅑杣桂䝁䄴督睂䝁䄸杣あ䝁䅅䅤灂䝁䄸杢杁䕁䅕兣ㅂ䝁䅫䅣瑂䝁䅕杢あ䍁䅁杕求䝁䄴䅤桂䝁䅷䅉桂䝁䄴䅚杁䕁䅷党桂䡁䅍兡畂䝁䅣䅁畂杂䅁䅱䅁䑁䅕睍祁䑁䅑兏睁䍁䅁兌杁䕁䄸䅤潂䝁䅕杣杁䕁䅍睢瑂䝁䄰党祂䝁䅍兡桂䝁䅷䅉桂䝁䄴䅚杁䕁䅫杢歂䡁䅕督あ䡁䅉兡桂䝁䅷䅉乂䝁䅅睙潂䝁䅫杢求䡁䅉入杁䝁䅅杢歂䍁䅁兒硂䡁䅕兡睂䝁䄰党畂䡁䅑䅉卂䝁䅕杢あ䝁䅅䅢杁䝁䅅杢歂䍁䅁䅔求䝁䅅督灂䝁䄴睚䅁䵁䬸䅁畂䅁䅁兎ぁ䑁䅅䅉瑁䍁䅁䅕祂䝁䄸杚求䡁䅍督灂䝁䄸杢桂䝁䅷䅌杁䙁䅍睙灂䝁䅕杢あ䝁䅫杚灂䝁䅍䅌杁䝁䅅杢歂䍁䅁䅖求䝁䅍䅡畂䝁䅫睙桂䝁䅷䅉呂䝁䅕杣㉂䝁䅫睙求䡁䅍䅁䥂䅃䅁䅒䅁䑁䅕䅎硁䑁䅉免穁䍁䅁兌杁䙁䅑兙㑂䍁䅁䅕祂䝁䅕䅣桂䡁䅉兙あ䝁䅫睢畂䍁䅁睕求䡁䅉杤灂䝁䅍党穂䅁䅁兇䅧䑁䅑䅁ㅁ䑁䅑免祁䑁䅅䅎杁䍁䄰䅉兂䝁䅅入祂䝁䄸䅢獂䍁䅁睕求䡁䅉杤灂䝁䅍党穂䅁䅁䄷䅧䡁䅁䅁ㅁ䑁䅑免穁䍁䅁兌杁䕁䅅杣橂䝁䅧兡あ䝁䅕睙あ䡁䅕杣桂䝁䅷䅌杁䕁䅕杢湂䝁䅫杢求䝁䅕杣灂䝁䄴睚獁䍁䅁兙畂䝁䅑䅉卂䝁䅕䅢桂䡁䅑党歂䍁䅁睕求䡁䅉杤灂䝁䅍党穂䅁䅁剒䅉䑁䅷䅁ㅁ䑁䅑免穁䑁䅍䅍杁䍁䄰䅉䙂䝁䄴睚灂䝁䄴党求䡁䅉兡畂䝁䅣䅉呂䝁䅕杣㉂䝁䅫睙求䡁䅍䅁䑂杂䅁䅡䅁䑁䅕䅎硁䑁䅕䅉瑁䍁䅁睑療䝁䄰䅣ㅂ䡁䅑党祂䍁䅁睕㕂䡁䅍䅤求䝁䄰督杁䕁䅑党穂䝁䅫睚畂䍁䅁兙畂䝁䅑䅉卂䝁䅕䅢桂䡁䅑党歂䍁䅁睕求䡁䅉杤灂䝁䅍党穂䅁䅁硃䅉䝁䅯䅁ㅁ䑁䅑免ㅁ䑁䅅䅉瑁䍁䅁睑療䝁䄰䅣ㅂ䡁䅑党祂䍁䅁睕㕂䡁䅍䅤求䝁䄰督杁䕁䅑党穂䝁䅫睚畂䍁䅁兙畂䝁䅑䅉卂䝁䅕䅢桂䡁䅑党歂䍁䅁睕求䡁䅉杤灂䝁䅍党穂䅁䅁䄫䅙䙁䅷䅁ㅁ䑁䅑免ㅁ䑁䅅免杁䍁䄰䅉䑂䡁䅕督あ䝁䄸兢杁䕁䅍睢瑂䡁䅁兤あ䝁䅕杣杁䙁䅁杣療䝁䅣杣桂䝁䄰兢灂䝁䄴睚杁䙁䅍党祂䡁䅙兡橂䝁䅕督䅁乁䥕䅁啂䅁䅁兎ぁ䑁䅅兎硁䑁䅉䅉瑁䍁䅁睑療䝁䄰䅣ㅂ䡁䅑党祂䍁䅁睕㕂䡁䅍䅤求䝁䄰督杁䕁䅑党穂䝁䅫睚畂䍁䅁睕求䡁䅉杤灂䝁䅍党穂䅁䅁䅘䅣䕁䄴䅁ㅁ䑁䅑免㉁䑁䅅䅉瑁䍁䅁兔桂䝁䄴兙湂䝁䅕兢求䝁䄴䅤杁䕁䅍睢畂䡁䅍兤獂䡁䅑兡畂䝁䅣䅉呂䝁䅕杣㉂䝁䅫睙求䡁䅍䅁䥁䅃䅁䅮䅁䑁䅕䅎硁䑁䅙免硁䍁䅁兌杁䕁䅅䅚瑂䝁䅫杢灂䡁䅍䅤祂䝁䅅䅤灂䡁䅙党杁䕁䄰兙畂䝁䅅睚求䝁䄰党畂䡁䅑䅉桂䝁䄴䅚杁䕁䅣党畂䝁䅕杣桂䝁䅷䅉乂䝁䅅杢桂䝁䅣党瑂䝁䅕杢あ䍁䅁睑療䝁䄴督ㅂ䝁䅷䅤灂䝁䄴睚杁䙁䅍党祂䡁䅙兡橂䝁䅕督䅁䉁䩣䅁慂䅁䅁兎ぁ䑁䅅李硁䑁䅉䅉瑁䍁䅁䅓ㅂ䝁䄰兙畂䍁䅁杕求䡁䅍睢ㅂ䡁䅉睙求䡁䅍䅉䑂䝁䄸杢穂䡁䅕䅢あ䝁䅫杢湂䍁䅁睕求䡁䅉杤灂䝁䅍党穂䅁䅁剄䅅䡁䅧䅁ㅁ䑁䅑免㉁䑁䅫䅍杁䍁䄰䅉偂䡁䅑䅡求䡁䅉䅉呂䝁䅍兡求䝁䄴䅤灂䝁䅙兡橂䍁䅁兙畂䝁䅑䅉啂䝁䅕睙潂䝁䄴兡橂䝁䅅䅢杁䕁䅍睢畂䡁䅍兤獂䡁䅑兡畂䝁䅣䅉呂䝁䅕杣㉂䝁䅫睙求䡁䅍䅁橂睂䅁杯䅁䑁䅕䅎硁䑁䅣免杁䍁䄰䅉卂䝁䅕督求䝁䅅杣橂䝁䅧䅉桂䝁䄴䅚杁䕁䅑党㉂䝁䅕䅢療䡁䅁兢求䝁䄴䅤杁䝁䅫杢杁䡁䅑䅡求䍁䅁䅕潂䡁䅫督灂䝁䅍兙獂䍁䅷䅉䙂䝁䄴睚灂䝁䄴党求䡁䅉兡畂䝁䅣䅌杁䝁䅅杢歂䍁䅁䅔灂䝁䅙党杁䙁䅍睙灂䝁䅕杢橂䝁䅕督䅁䑁䡳䅁捃䅁䅁兎ぁ䑁䅅睎硁䑁䅑䅉瑁䍁䅁杕求䡁䅍党桂䡁䅉睙潂䍁䅁兙畂䝁䅑䅉䕂䝁䅕杤求䝁䅷睢睂䝁䄰党畂䡁䅑䅉灂䝁䄴䅉䍂䝁䅫睢あ䝁䅕睙潂䝁䄴睢獂䝁䄸睚㕂䍁䅁䅋求䡁䅧睙求䡁䅁䅤杁䕁䄴兙畂䝁䄸杙灂䝁䄸䅤求䝁䅍䅡畂䝁䄸䅢療䝁䅣入灁䅁䅁䅙䅣偁䅧䅁ㅁ䑁䅑免㍁䑁䅅兎杁䍁䄰䅉卂䝁䅕督求䝁䅅杣橂䝁䅧䅉桂䝁䄴䅚杁䕁䅑党㉂䝁䅕䅢療䡁䅁兢求䝁䄴䅤杁䝁䅫杢杁䡁䅑䅡求䍁䅁䅕潂䡁䅫督灂䝁䅍兙獂䍁䅷䅉䙂䝁䄴睚灂䝁䄴党求䡁䅉兡畂䝁䅣䅌杁䝁䅅杢歂䍁䅁䅔灂䝁䅙党杁䙁䅍睙灂䝁䅕杢橂䝁䅕督杁䍁䅧党㑂䝁䅍党睂䡁䅑䅉佂䝁䅅杢療䡁䅑党橂䝁䅧杢療䝁䅷睢湂䡁䅫䅉桂䝁䄴䅚杁䕁䅉兡療䡁䅑党橂䝁䅧杢療䝁䅷睢湂䡁䅫克䅁䝁䡷䅁㉂䅁䅁兎ぁ䑁䅅䅏杁䍁䄰䅉䉂䝁䅑杤求䡁䅉䅤灂䡁䅍兡畂䝁䅣䅌杁䙁䅁兤楂䝁䅷兡橂䍁䅁杕求䝁䅷兙あ䝁䅫睢畂䡁䅍䅌杁䝁䅅杢歂䍁䅁杕求䝁䅷兙あ䝁䅕䅚杁䙁䅍党祂䡁䅙兡橂䝁䅕督䅁䅁偍䅁㡁䅁䅁兎ぁ䑁䅅䅏硁䑁䅁䅉瑁䍁䅁兑歂䡁䅙党祂䡁䅑兡穂䝁䅫杢湂䍁䅁兑湂䝁䅕杢橂䝁䅫党穂䅁䅁兓䅫䝁䅁䅁ㅁ䑁䅑免㑁䑁䅕䅍杁䍁䄰䅉䩂䝁䄴䅚療䝁䄸杣杁䝁䅅杢歂䍁䅁睔ㅂ䡁䅑䅚療䝁䄸杣杁䕁䅑兡穂䡁䅁䅢桂䡁䅫䅉䉂䝁䅑杤求䡁䅉䅤灂䡁䅍兡畂䝁䅣䅁䱂杅䅁杖䅁䑁䅕兎硁䑁䅅免硁䍁䅁兌杁䕁䄸杚浂䝁䅫睙求䡁䅍䅉療䝁䅙䅉䍂䝁䅅杢牂䍁䅁䅓療䝁䅷䅚灂䝁䄴睚杁䕁䅍睢瑂䡁䅁兙畂䝁䅫党穂䅁䅁硦䅅䙁䅧䅁ㅁ䑁䅕免硁䑁䅅杍杁䍁䄰䅉偂䝁䅙杚灂䝁䅍党穂䍁䅁睢浂䍁䅁睔あ䝁䅧党祂䍁䅁䅓療䝁䅷䅚灂䝁䄴睚杁䕁䅍睢瑂䡁䅁兙畂䝁䅫党穂䅁䅁条䅫䕁䅯䅁ㅁ䑁䅙免祁䑁䅅䅍杁䍁䄰䅉䝂䝁䅅睙灂䝁䅷兡あ䝁䅫党穂䍁䅁睕ㅂ䡁䅁䅣療䡁䅉䅤杁䙁䅍党祂䡁䅙兡橂䝁䅕督䅁䩁十䅁㉁䅁䅁兎㉁䑁䅅睍杁䍁䄰䅉䙂䝁䄰䅣獂䝁䄸入瑂䝁䅕杢あ䍁䅁睕求䡁䅉杤灂䝁䅍党穂䅁䅁兊䅣䕁䄴䅁ㅁ䑁䅙免穁䑁䅅免杁䍁䄰䅉䙂䝁䄰䅣獂䝁䄸入瑂䝁䅕杢あ䍁䅁䅕獂䝁䅅睙求䝁䄰党畂䡁䅑䅉䉂䝁䅣党畂䝁䅍兡求䡁䅍䅁呂䅃䅁杗䅁䑁䅕李硁䑁䅍睍睁䍁䅁兌杁䙁䅁杣療䝁䅙党穂䡁䅍兡療䝁䄴兙獂䍁䅁兒瑂䡁䅁䅢療䡁䅫党祂䍁䅁睔祂䝁䅣兙畂䝁䅫来桂䡁䅑兡療䝁䄴督䅁䑁䥍䅁䍂䅁䅁兎㉁䑁䅅䅎杁䍁䄰䅉䍂䡁䅕督灂䝁䄴党穂䡁䅍䅉呂䡁䅕䅣睂䝁䄸杣あ䍁䅁睕求䡁䅉杤灂䝁䅍党穂䅁䅁硘䅉䑁䅁䅁ㅁ䑁䅙免ぁ䑁䅕䅍杁䍁䄰䅉䑂䡁䅉党歂䝁䅫䅤杁䕁䅉兤祂䝁䅕兙ㅂ䡁䅍䅁時䅃䅁杗䅁䑁䅕李硁䑁䅑兏㕁䍁䅁兌杁䕁䅅䅢獂䍁䅁睔あ䝁䅧党祂䍁䅁村ㅂ䡁䅍兡畂䝁䅕督穂䍁䅁睕ㅂ䡁䅁䅣療䡁䅉䅤杁䙁䅍党祂䡁䅙兡橂䝁䅕督䅁䡁䤸䅁祁䅁䅁兎㉁䑁䅅兎硁䑁䅁䅉瑁䍁䅁䅖祂䝁䅅杤求䝁䅷䅉䉂䝁䅣党畂䝁䅍兡求䡁䅍䅁㥄䅃䅁杦䅁䑁䅕李硁䑁䅕兏㕁䍁䅁兌杁䕁䅅䅢獂䍁䅁睔あ䝁䅧党祂䍁䅁䅖祂䝁䅅杤求䝁䅷䅉䉂䡁䅉杣桂䝁䄴睚求䝁䄰党畂䡁䅑䅉桂䝁䄴䅚杁䙁䅉党穂䝁䅕杣㉂䝁䅅䅤灂䝁䄸杢杁䙁䅍党祂䡁䅙兡橂䝁䅕督䅁䕁䩕䅁坂䅁䅁兎㉁䑁䅅李杁䍁䄰䅉䩂䝁䄴杤求䡁䅍䅤灂䝁䅣兙あ䝁䅫睢畂䍁䅁兙畂䝁䅑䅉呂䝁䅕睙ㅂ䡁䅉兡あ䡁䅫䅉呂䝁䅕杣㉂䝁䅫睙求䡁䅍䅁噄充䅁䅐䅁䑁䅕李硁䑁䅙免穁䍁䅁兌杁䕁䅅杣瑂䝁䄸杣求䝁䅑䅉䑂䝁䅅杣杁䙁䅍党祂䡁䅙兡橂䝁䅕督䅁偁䝍䅁坂䅁䅁兎㉁䑁䅅睎杁䍁䄰䅉呂䝁䅕杣㉂䝁䅫睙求䡁䅍䅉あ䝁䄸䅉䍂䡁䅕兡獂䝁䅑兡畂䝁䅣督杁䝁䅅杢歂䍁䅁䅒㍂䝁䅕䅢獂䝁䅫杢湂䡁䅍䅁楃䅅䅁杙䅁䑁䅕李硁䑁䅣免睁䍁䅁兌杁䕁䅕䅥あ䝁䅕杣瑂䝁䅫杢桂䡁䅑兡畂䝁䅣䅉桂䝁䄴䅚杁䙁䅁党穂䡁䅑䅉䑂䝁䄸杢あ䡁䅉睢獂䍁䅁睕求䡁䅉杤灂䝁䅍党穂䅁䅁䅍䅫䝁䅙䅁ㅁ䑁䅙免㍁䑁䅫䅍杁䍁䄰䅉偂䡁䅑䅡求䡁䅉䅉呂䝁䅕杣㉂䝁䅫睙求䡁䅍䅉あ䝁䄸䅉䍂䡁䅕兡獂䝁䅑兡畂䝁䅣督杁䝁䅅杢歂䍁䅁䅒㍂䝁䅕䅢獂䝁䅫杢湂䡁䅍䅁䅄睄䅁䅓䅁䑁䅕李硁䑁䅫兏睁䍁䅁兌杁䕁䅅䅢獂䍁䅁睔あ䝁䅧党祂䍁䅁睕ㅂ䡁䅁䅣療䡁䅉䅤杁䙁䅍党祂䡁䅙兡橂䝁䅕督䅁䭁䩁䅁杂䅁䅁兎㉁䑁䅉䅉瑁䍁䅁睖桂䡁䅍䅤求䍁䅁兔桂䝁䄴兙湂䝁䅕兢求䝁䄴䅤杁䝁䅅杢歂䍁䅁杕求䝁䄰党歂䝁䅫兙あ䝁䅫睢畂䍁䅁睕求䡁䅉杤灂䝁䅍党穂䅁䅁杮䅣䑁䅉䅁ㅁ䑁䅙杍硁䑁䅅䅉瑁䍁䅁睖桂䡁䅍䅤求䍁䅁睑療䝁䅷䅢求䝁䅍䅤灂䝁䄸杢䅁䡁䭕䅁䭂䅁䅁兎㉁䑁䅉杍硁䍁䅁兌杁䙁䅣兙穂䡁䅑党杁䙁䅑杣求䝁䅅䅤瑂䝁䅕杢あ䍁䅁兙畂䝁䅑䅉䕂䝁䅫督睂䝁䄸督桂䝁䅷䅁䕄权䅁䅎䅁䑁䅙免杁䍁䄰䅉䙂䝁䅑兤橂䝁䅅䅤灂䝁䄸杢桂䝁䅷䅉呂䝁䅕杣㉂䝁䅫睙求䡁䅍䅁佁䅃䅁李䅁䑁䅙免硁䍁䅁兌杁䕁䅕䅚ㅂ䝁䅍兙あ䝁䅫睢畂䝁䅅䅢杁䙁䅍党祂䡁䅙兡橂䝁䅕督䅁乁䡍䅁あ䅁䅁李硁䑁䅅睍硁䑁䅁䅉瑁䍁䅁睑療䝁䅷䅢求䝁䅣党穂䍁䅷䅉噂䝁䄴兡㉂䝁䅕杣穂䝁䅫䅤灂䝁䅕督獁䍁䅁兙畂䝁䅑䅉兂䡁䅉睢浂䝁䅕督穂䝁䅫睢畂䝁䅅䅢杁䙁䅍睙潂䝁䄸睢獂䡁䅍䅁噂杅䅁䅔䅁䑁䅙免硁䑁䅣免睁䍁䅁兌杁䕁䅕䅚ㅂ䝁䅍兙あ䝁䅫睢畂䝁䅅䅢杁䙁䅍兤睂䡁䅁睢祂䡁䅑䅉呂䝁䅕杣㉂䝁䅫睙求䡁䅍䅁权睂䅁杔䅁䑁䅙杍杁䍁䄰䅉䥂䝁䅕兙獂䡁䅑䅡杁䕁䅍兙祂䝁䅕䅉桂䝁䄴䅚杁䙁䅍睢橂䝁䅫兙獂䍁䅁兑穂䡁䅍兡穂䡁䅑兙畂䝁䅍党䅁䵁䩁䅁䵂䅁䅁李祁䑁䅅䅉瑁䍁䅁兑瑂䝁䅉兤獂䝁䅅䅤療䡁䅉入杁䕁䅧党桂䝁䅷䅤潂䍁䅁睑桂䡁䅉党杁䙁䅍党祂䡁䅙兡橂䝁䅕督䅁䅁偁䅁䕃䅁䅁李祁䑁䅅免硁䑁䅅䅉瑁䍁䅁睔浂䝁䅙兡橂䝁䅕督杁䝁䄸杚杁䙁䅁䅡㕂䡁䅍兡橂䝁䅫兙畂䡁䅍䅉潁䝁䅕䅥橂䝁䅕䅣あ䍁䅁兔求䝁䄴䅤桂䝁䅷䅉䥂䝁䅕兙獂䡁䅑䅡杁䙁䅍䅣求䝁䅍兡桂䝁䅷兡穂䡁䅑督灁䅁䅁硍䅁䑁䄴䅁㉁䑁䅉免ぁ䍁䅁兌杁䕁䄸兤あ䡁䅁兙あ䝁䅫党畂䡁䅑䅉䑂䝁䅅杣求䍁䅁睑求䝁䄴䅤求䡁䅉督䅁䙁匴䅁㙁䅁䅁李祁䑁䅅䅎㕁䑁䅅䅉瑁䍁䅁䅓乂䕁䄸䅉乂䝁䅕䅚灂䝁䅍兙獂䍁䅁睑求䝁䄴䅤求䡁䅉督䅁䍁䥣䅁䍂䅁䅁李祁䑁䅅䅎㕁䑁䅉䅉瑁䍁䅁睓灂䝁䅑杢求䡁䅫䅉䕂䝁䅫兙獂䡁䅫督灂䡁䅍䅉䑂䝁䅕杢あ䝁䅕杣穂䅁䅁杸䅫䙁䅙䅁㉁䑁䅉免ぁ䑁䅫䅏杁䍁䄰䅉䉂䝁䅷䅢杁䕁䄸䅤潂䝁䅕杣杁䕁䄸兤あ䡁䅁兙あ䝁䅫党畂䡁䅑䅉䑂䝁䅅杣求䍁䅁睑求䝁䄴䅤求䡁䅉督䅁乁䡫䅁㡁䅁䅁李祁䑁䅅兎硁䑁䅅䅉瑁䍁䅁兔求䝁䅑兡橂䝁䅅䅢杁䕁䅷兙楂䝁䄸杣桂䡁䅑睢祂䝁䅫党穂䅁䅁眱䅧䕁䅧䅁㉁䑁䅉免ㅁ䑁䅅杍杁䍁䄰䅉䕂䝁䅫兙湂䝁䄴睢穂䡁䅑兡橂䍁䅁兓瑂䝁䅅睚灂䝁䄴睚杁䕁䅍党畂䡁䅑党祂䡁䅍䅁橂杅䅁杒䅁䑁䅙杍硁䑁䅙免睁䍁䅁兌杁䕁䅧睢瑂䝁䅕䅉䥂䝁䅕兙獂䡁䅑䅡杁䕁䅍兙祂䝁䅕䅉呂䝁䅕杣㉂䝁䅫睙求䡁䅍䅁䥄杂䅁䅉䅁䑁䅙杍祁䍁䅁兌杁䕁䅧睢穂䡁䅁兡あ䝁䅅䅢穂䅁䅁睚䅙䝁䅁䅁㉁䑁䅉杍硁䑁䅅䅍杁䍁䄰䅉䡂䝁䅕杢求䡁䅉兙獂䍁䅁兔求䝁䅑兡橂䝁䅅䅢杁䝁䅅杢歂䍁䅁睕ㅂ䡁䅉睚灂䝁䅍兙獂䍁䅁䅓療䡁䅍䅣灂䡁䅑兙獂䡁䅍䅁婃权䅁䅪䅁䑁䅙杍祁䑁䅍免睁䍁䅁兌杁䙁䅍䅣求䝁䅍兡桂䝁䅷䅤㕂䍁䅁䅋求䡁䅧睙求䡁䅁䅤杁䙁䅁督㕂䝁䅍䅡灂䝁䅅䅤祂䝁䅫睙杁䝁䅅杢歂䍁䅁睕ㅂ䝁䅉督あ䝁䅅杢橂䝁䅕䅉䉂䝁䅉兤穂䝁䅕克杁䕁䅧睢穂䡁䅁兡あ䝁䅅䅢穂䅁䅁睘䄴䙁䅷䅁㉁䑁䅉睍杁䍁䄰䅉佂䡁䅕杣穂䝁䅫杢湂䍁䅁兙畂䝁䅑䅉卂䝁䅕督灂䝁䅑党畂䡁䅑兡桂䝁䅷䅉䑂䝁䅅杣求䍁䅁杒桂䝁䅍兡獂䝁䅫䅤灂䝁䅕督䅁䭁䥣䅁㡂䅁䅁李祁䑁䅍免硁䑁䅁䅉瑁䍁䅁杔ㅂ䡁䅉督灂䝁䄴睚杁䕁䅍兙祂䝁䅕䅉䝂䝁䅅睙灂䝁䅷兡あ䝁䅫党穂䍁䅁䅋呂䝁䅳兡獂䝁䅷党歂䍁䅁杔ㅂ䡁䅉督灂䝁䄴睚杁䕁䅙兙橂䝁䅫䅢灂䡁䅑兡求䡁䅍克䅁䑁匴䅁䍂䅁䅁睎硁䑁䅅免杁䍁䄰䅉兂䝁䅕杣浂䝁䄸杣瑂䝁䅫杢湂䍁䅁兑祂䡁䅑督杁䕁䅍睢瑂䡁䅁兙畂䝁䅫党穂䅁䅁眲䅧䕁䅁䅁㍁䑁䅅免祁䑁䅅兏杁䍁䄰䅉偂䡁䅑䅡求䡁䅉䅉呂䡁䅁党橂䡁䅑兙あ䝁䄸杣杁䙁䅍䅣療䡁䅉䅤穂䅁䅁剆䅉䭁䅑䅁㍁䑁䅅免穁䑁䅅䅍杁䍁䄰䅉兂䡁䅉睢瑂䝁䄸䅤求䡁䅉督杁䝁䄸杚杁䙁䅁党祂䝁䅙睢祂䝁䄰兡畂䝁䅣䅉䉂䡁䅉䅤穂䍁䅷䅉呂䡁䅁睢祂䡁䅑督獁䍁䅁兙畂䝁䅑䅉呂䝁䅫兢灂䝁䅷兙祂䍁䅁兒㉂䝁䅕杢あ䡁䅍䅉㍂䝁䅫䅤潂䍁䅁杒桂䝁䅍兡獂䝁䅫䅤灂䝁䅕督䅁偁䡕䅁煂䅁䅁睎硁䑁䅍䅉瑁䍁䅁兑瑂䡁䅕督求䝁䄰党畂䡁䅑䅌杁䕁䅣兙瑂䝁䅉䅢灂䝁䄴睚獁䍁䅁兙畂䝁䅑䅉卂䝁䅕睙祂䝁䅕兙あ䝁䅫睢畂䍁䅁兓畂䝁䅑兤穂䡁䅑杣灂䝁䅕督䅁䝁䡕䅁䝂䅁䅁睎硁䑁䅍免硁䑁䅁䅉瑁䍁䅁兑瑂䡁䅕督求䝁䄰党畂䡁䅑䅉桂䝁䄴䅚杁䙁䅑䅡求䝁䄰党杁䙁䅁兙祂䝁䅳督䅁䝁匸䅁㉁䅁䅁睎硁䑁䅍杍杁䍁䄰䅉䡂䝁䅅兢楂䝁䅷兡畂䝁䅣䅉䩂䝁䄴䅚ㅂ䡁䅍䅤祂䝁䅫党穂䅁䅁䅬䅣䙁䅁䅁㍁䑁䅅睍祁䑁䅅䅍杁䍁䄰䅉䑂䝁䅅督灂䝁䄴睢穂䍁䅁䅋求䡁䅧睙求䡁䅁䅤杁䕁䅍兙穂䝁䅫杢療䍁䅁䅓療䡁䅑党獂䡁䅍克䅁䡁䡳䅁楂䅁䅁睎硁䑁䅍兏杁䍁䄰䅉偂䡁䅑䅡求䡁䅉䅉䉂䝁䄰兤穂䝁䅕兢求䝁䄴䅤杁䝁䅅杢歂䍁䅁杕求䝁䅍杣求䝁䅅䅤灂䝁䄸杢杁䕁䅫杢歂䡁䅕督あ䡁䅉兡求䡁䅍䅁䝃䅃䅁杙䅁䑁䅣免穁䑁䅫䅎睁䍁䅁兌杁䕁䅙兡あ䝁䄴党穂䡁䅍䅉桂䝁䄴䅚杁䙁䅉党橂䡁䅉党桂䡁䅑兡療䝁䄴兙獂䍁䅁睕睂䝁䄸杣あ䡁䅍䅉䑂䝁䅕杢あ䝁䅕杣穂䅁䅁免䅙䍁䅧䅁㍁䑁䅉免杁䍁䄰䅉䉂䝁䅍睙療䝁䄰兢療䝁䅑兙あ䝁䅫睢畂䅁䅁䅌䅧䝁䅑䅁㍁䑁䅉免硁䑁䅅䅍杁䍁䄰䅉䥂䝁䄸䅤求䝁䅷督杁䍁䅧党㑂䝁䅍党睂䡁䅑䅉䑂䝁䅅督灂䝁䄴睢杁䕁䅧睢あ䝁䅕䅢穂䍁䅫䅉桂䝁䄴䅚杁䕁䄰睢あ䝁䅕䅢穂䅁䅁兪䅣䍁䄴䅁㍁䑁䅉免硁䑁䅉䅍杁䍁䄰䅉䑂䝁䅅督灂䝁䄴睢杁䕁䅧睢あ䝁䅕䅢穂䅁䅁䅧䅫䙁䅧䅁㍁䑁䅉杍ㅁ䑁䅅䅉瑁䍁䅁杕求䡁䅍䅤桂䡁䅕杣桂䝁䄴䅤穂䍁䅁兙畂䝁䅑䅉偂䡁䅑䅡求䡁䅉䅉䙂䝁䅅䅤灂䝁䄴睚杁䙁䅁䅢桂䝁䅍党穂䅁䅁睆䅣䕁䅑䅁㍁䑁䅉杍ㅁ䑁䅅免杁䍁䄰䅉䝂䡁䅕䅢獂䍁䄰睕求䡁䅉杤灂䝁䅍党杁䙁䅉党穂䡁䅑兙ㅂ䡁䅉兙畂䡁䅑督䅁䵁䩑䅁䭂䅁䅁睎祁䑁䅉兎硁䑁䅍䅉瑁䍁䅁䅔灂䝁䄰兡あ䝁䅕䅚瑁䙁䅍党祂䡁䅙兡橂䝁䅕䅉卂䝁䅕督あ䝁䅅兤祂䝁䅅杢あ䡁䅍䅁允睂䅁䅘䅁䑁䅣杍祁䑁䅕免ㅁ䍁䅁兌杁䙁䅍杢桂䝁䅍睡杁䝁䅅杢歂䍁䅁杔療䝁䄴兙獂䝁䅍睢潂䝁䄸䅢灂䝁䅍䅉䍂䝁䅕杤求䡁䅉兙湂䝁䅕䅉䍂䝁䅅杣穂䅁䅁杢䅯䑁䅯䅁㑁䑁䅅免杁䍁䄰䅉卂䝁䅕䅣桂䝁䅫杣杁䝁䅅杢歂䍁䅁兔桂䝁䅫杢あ䝁䅕杢桂䝁䄴睙求䅁䅁硡䅅䍁䅧䅁㑁䑁䅅免硁䑁䅫杍杁䍁䄰䅉䑂䝁䅅杣杁䙁䅣兙穂䝁䅧党穂䅁䅁硑䅅䙁䅧䅁㑁䑁䅅杍祁䑁䅅䅍杁䍁䄰䅉䝂䡁䅕杢求䡁䅉兙獂䍁䅁䅓療䝁䄰党穂䍁䅁兙畂䝁䅑䅉䝂䡁䅕杢求䡁䅉兙獂䍁䅁睕求䡁䅉杤灂䝁䅍党穂䅁䅁睫䅧䙁䅁䅁㑁䑁䅅杍穁䍁䅁兌杁䕁䅑杣㕂䝁䅍䅢求䝁䅅杢灂䝁䄴睚杁䝁䅅杢歂䍁䅁䅔桂䡁䅕杢歂䡁䅉入杁䙁䅍党祂䡁䅙兡橂䝁䅕督䅁䭁十䅁畁䅁䅁兏㕁䑁䅫兏㍁䑁䅣䅉瑁䍁䅁睑療䝁䄴睚獂䝁䄸兢求䡁䅉兙あ䝁䅕督䅁䉁䰸䅁䵂䅁䅁兏㕁䑁䅫兏㕁䑁䅁䅉瑁䍁䅁杔療䝁䄴兌偂䡁䅁党祂䝁䅅䅤灂䝁䄴睚杁䕁䅕督あ䝁䅅杙獂䝁䅫督潂䝁䄰党畂䡁䅑督䅁䑁䡅䅁䕁䅁䅁兑䅁䑁䌰䅁䝁䅁䅁兑牁䅁䅁䅡䅳䅁䅙䅁䉂䍁䄰䅁⭁睃䅁杂䅁䕁䅅兑䅁䩁䴸䅁䥁䅁䅁兑䉂䍁䅳䅁䝄睃䅁䅃䅁䕁䅅兑瑁䅁䅁睍䅳䅁䅧䅁䉂䕁䅅兑䅁䕁偑䅁䥁䅁䅁兑䉂䕁䅷䅁偄杁䅁䅃䅁䕁䅅兑兂䅁䅁睭䅍䅁䅯䅁䉂䕁䅅䅕䵂䅁䅁儫䅉䅁䅯䅁䉂䕁䅉村坂䅁䅁杍䅉䅁䅯䅁䉂䕁䅉兔䕂䅁䅁元䅑䅁䅯䅁䉂䕁䅉杔䍂䅁䅁充䅉䅁䅧䅁䉂䕁䅉䅖䅁䅁䍙䅁䭁䅁䅁兑䑂䕁䅣䅔䅁䅁䑙䅁䥁䅁䅁兑䑂䕁䄴䅁佂杁䅁权䅁䕁䅅䅒䍂䕁䅕䅁奂杁䅁䅃䅁䕁䅅䅒䩂䅁䅁睁䅍䅁䅧䅁䉂䕁䅑兔䅁䉁䑕䅁䥁䅁䅁兑䕂䙁䅁䅁楃杁䅁权䅁䕁䅅䅒呂䕁䅳䅁獂杁䅁䅃䅁䕁䅅兒䙂䅁䅁睷䅉䅁䅧䅁䉂䕁䅕䅕䅁乁䍣䅁䥁䅁䅁兑䙂䙁䅍䅁ㅁ杁䅁䅃䅁䕁䅅杒䵂䅁䅁兣䅉䅁䅧䅁䉂䕁䅫睒䅁佁䍕䅁䥁䅁䅁兑䩂䙁䅯䅁䭁杁䅁䅃䅁䕁䅅杓䡂䅁䅁共䅉䅁䅯䅁䉂䕁䅳兑乂䅁䅁睈䅉䅁䅧䅁䉂䕁䅷村䅁䅁䍷䅁䭁䅁䅁兑䵂䕁䅣杔䅁䍁䍅䅁䥁䅁䅁兑䵂䕁䅳䅁䅄睁䅁䅃䅁䕁䅅䅔䵂䅁䅁杭䅉䅁䅯䅁䉂䕁䅷䅔䙂䅁䅁杤䅉䅁䅯䅁䉂䕁䄰兑啂䅁䅁䅊䅍䅁䅯䅁䉂䕁䄰睑卂䅁䅁杵䅉䅁䅧䅁䉂䕁䄰䅒䅁䝁䍫䅁䥁䅁䅁兑乂䕁䅕䅁佃杁䅁权䅁䕁䅅兔䡂䕁䄴䅁啂杁䅁䅃䅁䕁䅅兔兂䅁䅁党䅉䅁䅧䅁䉂䕁䄰䅖䅁佁䌴䅁䭁䅁䅁兑乂䙁䅯杔䅁䙁䍯䅁䭁䅁䅁兑佂䕁䅕䅖䅁偁䍧䅁䭁䅁䅁兑佂䙁䅍睕䅁䅁䑧䅁䥁䅁䅁兑偂䕁䄴䅁㡃杁䅁䅃䅁䕁䅅睔呂䅁䅁杄䅉䅁䅧䅁䉂䙁䅁兑䅁䉁䑣䅁䥁䅁䅁兑兂䕁䅑䅁⽂杁䅁䅃䅁䕁䅅䅕䥂䅁䅁儯䅉䅁䅧䅁䉂䙁䅁睔䅁䉁䕫䅁䭁䅁䅁兑兂䙁䅑杖䅁䡁䍧䅁䥁䅁䅁兑卂䕁䅕䅁䅂杁䅁䅃䅁䕁䅅䅖偂䅁䅁兏䅍䅁䅯䅁䉂䙁䅑杖䩂䅁䅁兩䅉䅁䅧䅁䉂䙁䅙村䅁䩁䍉䅁䭁䅁䅁兑坂䕁䅣睔䅁佁䍙䅁䥁䅁䅁兑坂䙁䅫䅁䉂睁䅁䅃䅁䕁䅅睖䱂䅁䅁儸䅉䅁䅯䅁䉂䙁䅧睔佂䅁䅁睃䅉䅁䅧䅁䉂䙁䅧䅕䅁䵁䍫䅁䥁䅁䅁兑慂䕁䄸䅁䍃杁䅁朵䅁䕁䅅䅚杁䕁䄴党あ䡁䅣睢祂䝁䅳睏杁䕁䅑兙あ䝁䅅䅉䩂䝁䄴䅤求䝁䅣杣桂䡁䅑兡療</t>
  </si>
  <si>
    <t>䝁䄴睏杁䕁䄰兙祂䝁䅳党あ䝁䅫杢湂䍁䅁兑ㅂ䡁䅑睢瑂䝁䅅䅤灂䝁䄸杢㝁䍁䅁睑ㅂ䡁䅍䅤療䝁䄰党祂䍁䅁兑畂䝁䅅䅢㕂䡁䅑兡橂䡁䅍睏杁䕁䅅䅚杁䙁䅑兙祂䝁䅣党あ䝁䅫杢湂䑁䅳䅉䉂䝁䅑䅉䙂䡁䅧睙潂䝁䅅杢湂䝁䅕睏杁䕁䅉杣桂䝁䄴䅚杁䕁䄰兙祂䝁䅳党あ䝁䅫杢湂䅁䅁砵䅅䵁䅯䅁䉂䝁䅑䅉佂䝁䅕䅤㍂䝁䄸杣牂䑁䅳䅉䕂䝁䅫睚灂䡁䅑兙獂䍁䅁兔求䝁䅑兡桂䑁䅳䅉乂䝁䅅杣牂䝁䅕䅤灂䝁䄴睚杁䕁䅅兤あ䝁䄸兢桂䡁䅑兡療䝁䄴睏杁䙁䅍睢橂䝁䅫兙獂䍁䅁兔求䝁䅑兡桂䍁䅁兑歂䡁䅙党祂䡁䅑兡穂䝁䅫杢湂䑁䅳䅉䉂䝁䅑䅉啂䝁䅅杣湂䝁䅕䅤灂䝁䄴睚㝁䍁䅁兑歂䍁䅁兒㑂䝁䅍䅡桂䝁䄴睚求䅁䅁兯䄴䉁䉁䅁䉂䝁䅑䅉佂䝁䅕䅤㍂䝁䄸杣牂䑁䅳䅉䕂䝁䅫睚灂䡁䅑兙獂䍁䅁兔求䝁䅑兡桂䑁䅳䅉乂䝁䅅杣牂䝁䅕䅤灂䝁䄴睚杁䕁䅅兤あ䝁䄸兢桂䡁䅑兡療䝁䄴睏杁䙁䅍睢橂䝁䅫兙獂䍁䅁兔求䝁䅑兡桂䍁䅁兑歂䡁䅙党祂䡁䅑兡穂䝁䅫杢湂䑁䅳䅉䑂䡁䅕督あ䝁䄸兢求䡁䅉䅉䉂䝁䄴兙獂䡁䅫䅤灂䝁䅍督㝁䍁䅁兑歂䍁䅁䅖桂䡁䅉睚求䡁䅑兡畂䝁䅣睏杁䙁䅍党桂䡁䅉睙潂䍁䅁兒畂䝁䅣兡畂䝁䅕䅉偂䡁䅁䅤灂䝁䄰兡㙂䝁䅅䅤灂䝁䄸杢䅁䙁偙䅁獁允䅁兑歂䍁䅁杔求䡁䅑睤療䡁䅉睡㝁䍁䅁䅒灂䝁䅣兡あ䝁䅅䅢杁䕁䄰党歂䝁䅫兙㝁䍁䅁兔桂䡁䅉睡求䡁䅑兡畂䝁䅣䅉䉂䡁䅕䅤療䝁䄰兙あ䝁䅫睢畂䑁䅳䅉呂䝁䄸睙灂䝁䅅䅢杁䕁䄰党歂䝁䅫兙杁䕁䅅䅚㉂䝁䅕杣あ䝁䅫督灂䝁䄴睚㝁䍁䅁睑ㅂ䡁䅍䅤療䝁䄰党祂䍁䅁杕求䝁䅷兙あ䝁䅫睢畂䡁䅍䅡灂䡁䅁䅉乂䝁䅅杢桂䝁䅣党瑂䝁䅕杢あ䑁䅳䅉䉂䝁䅑䅉啂䝁䅅杣湂䝁䅕䅤灂䝁䄴睚㝁䍁䅁睕求䝁䅅杣橂䝁䅧䅉䙂䝁䄴睚灂䝁䄴党杁䕁䄸䅣あ䝁䅫兢灂䡁䅯兙あ䝁䅫睢畂䅁䅁杅䅳䉁䉑䅁䉂䝁䅑䅉佂䝁䅕䅤㍂䝁䄸杣牂䑁䅳䅉䕂䝁䅫睚灂䡁䅑兙獂䍁䅁兔求䝁䅑兡桂䑁䅳䅉呂䝁䄸睙灂䝁䅅䅢杁䕁䄰党歂䝁䅫兙杁䕁䅅䅚㉂䝁䅕杣あ䝁䅫督灂䝁䄴睚㝁䍁䅁睑ㅂ䡁䅍䅤療䝁䄰党祂䍁䅁杕求䝁䅷兙あ䝁䅫睢畂䡁䅍䅡灂䡁䅁䅉乂䝁䅅杢桂䝁䅣党瑂䝁䅕杢あ䑁䅳䅉䑂䡁䅕督あ䝁䄸兢求䡁䅉䅉䉂䝁䄴兙獂䡁䅫䅤灂䝁䅍督㝁䍁䅁兑歂䍁䅁䅖桂䡁䅉睚求䡁䅑兡畂䝁䅣睏杁䕁䅍睢畂䡁䅑党畂䡁䅑䅉䑂䡁䅉党桂䡁䅑兡療䝁䄴䅁䑄杅䅁䄱䅁䕁䅅䅚杁䕁䄴党あ䡁䅣睢祂䝁䅳睏杁䕁䅑兡湂䝁䅫䅤桂䝁䅷䅉乂䝁䅕䅚灂䝁䅅睏杁䙁䅙兡歂䝁䅕睢杁䙁䅍䅤祂䝁䅕兙瑂䝁䅫杢湂䑁䅳䅉坂䝁䅫䅚求䝁䄸䅉䉂䝁䅑杤求䡁䅉䅤灂䡁䅍兡畂䝁䅣睏杁䙁䅁睢歂䝁䅍兙穂䡁䅑睏杁䙁䅍䅤祂䝁䅕兙瑂䝁䅫杢湂䍁䅁兔求䝁䅑兡桂䑁䅳䅉䑂䝁䄸杢あ䝁䅕杢あ䍁䅁睑祂䝁䅕兙あ䝁䅫睢畂䅁䅁桩䅉䅁䉁䅁䉂䝁䅑䅉佂䝁䅕䅤㍂䝁䄸杣牂䑁䅳䅉乂䝁䅅杣牂䝁䅕䅤灂䝁䄴睚杁䕁䅅兤あ䝁䄸兢桂䡁䅑兡療䝁䄴睏杁䙁䅍睢橂䝁䅫兙獂䍁䅁兔求䝁䅑兡桂䍁䅁兑歂䡁䅙党祂䡁䅑兡穂䝁䅫杢湂䑁䅳䅉䑂䡁䅕督あ䝁䄸兢求䡁䅉䅉䉂䝁䄴兙獂䡁䅫䅤灂䝁䅍督㝁䍁䅁兑歂䍁䅁䅖桂䡁䅉睚求䡁䅑兡畂䝁䅣睏杁䕁䅉杣桂䝁䄴䅚杁䕁䄰兙祂䝁䅳党あ䝁䅫杢湂䑁䅳䅉䑂䝁䄸杢あ䝁䅕杢あ䍁䅁睑祂䝁䅕兙あ䝁䅫睢畂䅁䅁杵䅯䅁䉯䅁䉂䝁䅑䅉佂䝁䅕䅤㍂䝁䄸杣牂䑁䅳䅉呂䝁䄸睙灂䝁䅅䅢杁䕁䄰党歂䝁䅫兙杁䕁䅅䅚㉂䝁䅕杣あ䝁䅫督灂䝁䄴睚㝁䍁䅁睕療䝁䅍兡桂䝁䅷䅉佂䝁䅕䅤㍂䝁䄸杣牂䝁䅫杢湂䍁䅁兙畂䝁䅑䅉䑂䝁䄸䅢獂䝁䅅杙療䡁䅉兙あ䝁䅫睢畂䑁䅳䅉䉂䝁䅑䅉啂䝁䅅杣湂䝁䅕䅤灂䝁䄴睚㝁䍁䅁杖灂䝁䅑党療䍁䅁兑歂䡁䅙党祂䡁䅑兡穂䝁䅫杢湂䑁䅳䅉䍂䡁䅉兙畂䝁䅑䅉乂䝁䅅杣牂䝁䅕䅤灂䝁䄴睚㝁䍁䅁䅕療䝁䅑睙桂䡁䅍䅤䅁䭁䤴䅁睄䅁䅁兑歂䍁䅁杔求䡁䅑睤療䡁䅉睡㝁䍁䅁睕療䝁䅍兡桂䝁䅷䅉乂䝁䅕䅚灂䝁䅅䅉乂䝁䅅杣牂䝁䅕䅤灂䝁䄴睚㝁䍁䅁睑ㅂ䡁䅍䅤療䝁䄰党祂䍁䅁兑畂䝁䅅䅢㕂䡁䅑兡橂䡁䅍睏杁䕁䅅䅚杁䙁䅑兙祂䝁䅣党あ䝁䅫杢湂䑁䅳䅉啂䝁䅕䅥あ䍁䅁兑畂䝁䅅䅢㕂䡁䅑兡橂䡁䅍睏杁䕁䅉杣桂䝁䄴䅚杁䕁䄰兙祂䝁䅳党あ䝁䅫杢湂䑁䅳䅉䑂䝁䄸杢あ䝁䅕杢あ䍁䅁睑祂䝁䅕兙あ䝁䅫睢畂䅁䅁䅃䅯佁䅑䅁䉂䝁䅑䅉佂䝁䅕䅤㍂䝁䄸杣牂䑁䅳䅉坂䝁䅫䅚求䝁䄸䅉呂䡁䅑杣求䝁䅅兢灂䝁䄴睚㝁䍁䅁睑獂䝁䄸兤歂䍁䅁兓畂䝁䅙杣桂䡁䅍䅤祂䡁䅕睙あ䡁䅕杣求䑁䅳䅉呂䡁䅑杣求䝁䅅兢灂䝁䄴睚杁䕁䄰党歂䝁䅫兙㝁䍁䅁杖灂䝁䅑党療䍁䄰睢畂䍁䄰䅒求䝁䄰兙畂䝁䅑䅉呂䝁䅕杣㉂䝁䅕杣穂䑁䅳䅉佂䝁䅕䅤㍂䝁䄸杣牂䍁䅁睕求䝁䅍兤祂䝁䅫䅤㕂䑁䅳䅉ㅁ䕁䅣䅁灃元䅁䅯䅁䕁䅅䅚歂䝁䅫睙あ䝁䅫睢畂䑁䅳䅉䑂䝁䅕杢あ䡁䅉兙獂䍁䅁杔求䡁䅉杤療䡁䅕督杁䙁䅍入穂䡁䅑党瑂䑁䅳䅉佂䝁䅕兤祂䝁䄸䅢療䝁䅣入㝁䍁䅁䅕穂䡁䅫睙潂䝁䅫兙あ䡁䅉入㝁䍁䅁䅒灂䝁䅣兡あ䝁䅅䅢杁䕁䄰党畂䡁䅑兙獂䍁䅁䅓求䝁䅅䅢あ䝁䅧䅁牂杂䅁䅣䅁䕁䅅䅚歂䝁䅫睙あ䝁䅫睢畂䑁䅳䅉䑂䝁䅧杣療䝁䄴兡橂䍁䅁䅒灂䡁䅍党桂䡁䅍党穂䑁䅳䅉佂䝁䅕兤祂䝁䄸䅢療䝁䅣入㝁䍁䅁䅕桂䝁䅫杢杁䕁䄰兙畂䝁䅅睚求䝁䄰党畂䡁䅑䅁浄睄䅁䅑䅁䕁䅅䅚歂䝁䅫睙あ䝁䅫睢畂䑁䅳䅉䕂䝁䅕杣瑂䝁䅅䅤療䝁䅷睢湂䡁䅫睏杁䕁䅅䅢獂䝁䅕杣湂䡁䅫䅁ぁ权䅁䅒䅁䕁䅅䅚㉂䝁䅕杢あ䡁䅕杣求䍁䅁䅖祂䝁䅅杤求䝁䅷睏杁䕁䅉兤穂䝁䅫杢求䡁䅍督杁䙁䅑杣桂䡁䅙党獂䅁䅁䅺䄸䥁䅧䅁䉂䝁䅑杤求䝁䄴䅤ㅂ䡁䅉党杁䙁䅑杣桂䡁䅙党獂䑁䅳䅉䍂䡁䅕督灂䝁䄴党穂䡁䅍䅉啂䡁䅉兙㉂䝁䅕䅢㝁䍁䅁睑ㅂ䡁䅍䅤療䝁䄰党祂䍁䅁杕求䝁䅷兙あ䝁䅫睢畂䡁䅍䅡灂䡁䅁䅉乂䝁䅅杢桂䝁䅣党瑂䝁䅕杢あ䅁䅁內䅯䉁䈴䅁䉂䝁䅑杤求䝁䄴䅤ㅂ䡁䅉党杁䙁䅑杣桂䡁䅙党獂䑁䅳䅉䍂䡁䅕督灂䝁䄴党穂䡁䅍䅉啂䡁䅉兙㉂䝁䅕䅢㝁䍁䅁䅒灂䝁䅣兡あ䝁䅅䅢杁䕁䄰党歂䝁䅫兙㝁䍁䅁䅔療䝁䅍兙あ䝁䅫睢畂䍁䅁村桂䡁䅍党歂䍁䅁睕求䡁䅉杤灂䝁䅍党穂䑁䅳䅉啂䝁䄸兤祂䝁䅫督瑂䑁䅳䅉啂䡁䅉兙㉂䝁䅕䅢杁䕁䅅睙橂䝁䄸兢瑂䝁䄸䅚桂䡁䅑兡療䝁䄴督㝁䍁䅁睕療䝁䅍兡桂䝁䅷䅉佂䝁䅕䅤㍂䝁䄸杣牂䝁䅫杢湂䍁䅁兙畂䝁䅑䅉䑂䝁䄸䅢獂䝁䅅杙療䡁䅉兙あ䝁䅫睢畂䅁䅁䉮䅉䱁䄴䅁䉂䝁䅑杤求䝁䄴䅤ㅂ䡁䅉党杁䙁䅑杣桂䡁䅙党獂䑁䅳䅉䍂䡁䅕督灂䝁䄴党穂䡁䅍䅉啂䡁䅉兙㉂䝁䅕䅢㝁䍁䅁杒獂䝁䅕党あ䍁䅁兔桂䝁䄴兙湂䝁䅕兢求䝁䄴䅤㝁䍁䅁䅖療䡁䅕杣灂䡁䅍兢㝁䍁䅁䅕桂䡁䅍督求䝁䄴睚求䡁䅉䅉䉂䝁䅫杣橂䡁䅉兙浂䡁䅑䅉乂䝁䅅杢ㅂ䝁䅙兙橂䡁䅑兤祂䝁䅫杢湂䅁䅁睰䄰䥁䅑䅁䉂䝁䅑杤求䝁䄴䅤ㅂ䡁䅉党杁䙁䅑杣桂䡁䅙党獂䑁䅳䅉䍂䡁䅕督灂䝁䄴党穂䡁䅍䅉啂䡁䅉兙㉂䝁䅕䅢㝁䍁䅁䅖療䡁䅕杣灂䡁䅍兢㝁䍁䅁䅖祂䝁䅅杤求䝁䅷䅉䉂䝁䅍睙療䝁䄰兢療䝁䅑兙あ䝁䅫睢畂䡁䅍䅁乁䅃䅁杰䅁䕁䅅䅚㉂䝁䅕杢あ䡁䅕杣求䍁䅁䅖祂䝁䅅杤求䝁䅷睏杁䕁䅉兤穂䝁䅫杢求䡁䅍督杁䙁䅑杣桂䡁䅙党獂䑁䅳䅉啂䝁䄸兤祂䝁䅫督瑂䑁䅳䅉啂䡁䅉兙㉂䝁䅕䅢杁䕁䅅睙橂䝁䄸兢瑂䝁䄸䅚桂䡁䅑兡療䝁䄴督㝁䍁䅁村祂䝁䅅杢歂䍁䅁兔桂䡁䅉睡求䡁䅑兡畂䝁䅣䅁㥁杄䅁朴䅁䕁䅅䅚㉂䝁䅕杢あ䡁䅕杣求䍁䅁䅖祂䝁䅅杤求䝁䅷睏杁䕁䅉兤穂䝁䅫杢求䡁䅍督杁䙁䅑杣桂䡁䅙党獂䑁䅳䅉啂䝁䄸兤祂䝁䅫督瑂䑁䅳䅉啂䡁䅉兙㉂䝁䅕䅢杁䕁䅅睙橂䝁䄸兢瑂䝁䄸䅚桂䡁䅑兡療䝁䄴督㝁䍁䅁睑桂䡁䅉䅉呂䝁䅧兙祂䝁䅫杢湂䑁䅳䅉兂䝁䅅督穂䝁䅕杢湂䝁䅕杣杁䕁䅅兡祂䝁䅍杣桂䝁䅙䅤杁䕁䄰兙畂䡁䅕杚桂䝁䅍䅤ㅂ䡁䅉兡畂䝁䅣䅁乃充䅁杵䅁䕁䅅䅚㉂䝁䅕杢あ䡁䅕杣求䍁䅁䅖祂䝁䅅杤求䝁䅷睏杁䕁䅉兤穂䝁䅫杢求䡁䅍督杁䙁䅑杣桂䡁䅙党獂䑁䅳䅉啂䝁䄸兤祂䝁䅫督瑂䑁䅳䅉啂䡁䅉兙㉂䝁䅕䅢杁䕁䅅睙橂䝁䄸兢瑂䝁䄸䅚桂䡁䅑兡療䝁䄴督㝁䍁䅁睑療䝁䅷䅢桂䝁䅉睢祂䝁䅅䅤灂䡁䅙党杁䕁䅍睢畂䡁䅍兤瑂䡁䅁䅤灂䝁䄸杢䅁偁䤴䅁浃䅁䅁兑歂䡁䅙党畂䡁䅑兤祂䝁䅕䅉啂䡁䅉兙㉂䝁䅕䅢㝁䍁䅁村ㅂ䡁䅍兡畂䝁䅕督穂䍁䅁䅖祂䝁䅅杤求䝁䅷睏杁䙁䅑睢ㅂ䡁䅉兡穂䝁䄰睏杁䙁䅑杣桂䡁䅙党獂䍁䅁兑橂䝁䅍睢瑂䝁䄰睢歂䝁䅅䅤灂䝁䄸杢穂䑁䅳䅉坂䝁䅅睙桂䡁䅑兡療䝁䄴䅉卂䝁䅕杢あ䝁䅅䅢䅁䙁䥣䅁啃䅁䅁兑歂䡁䅙党畂䡁䅑兤祂䝁䅕䅉啂䡁䅉兙㉂䝁䅕䅢㝁䍁䅁村ㅂ䡁䅍兡畂䝁䅕督穂䍁䅁䅖祂䝁䅅杤求䝁䅷睏杁䙁䅑杣桂䡁䅙党獂䍁䅁兑橂䝁䅍睢瑂䝁䄰睢歂䝁䅅䅤灂䝁䄸杢穂䑁䅳䅉坂䝁䅅睙桂䡁䅑兡療䝁䄴䅉卂䝁䅕杢あ䝁䅅䅢䅁䑁䤸䅁畃䅁䅁兑歂䡁䅙党畂䡁䅑兤祂䝁䅕䅉啂䡁䅉兙㉂䝁䅕䅢㝁䍁䅁村ㅂ䡁䅍兡畂䝁䅕督穂䍁䅁䅖祂䝁䅅杤求䝁䅷睏杁䙁䅑杣桂䡁䅙党獂䍁䅁兑橂䝁䅍睢瑂䝁䄰睢歂䝁䅅䅤灂䝁䄸杢穂䑁䅳䅉坂䝁䅅睙桂䡁䅑兡療䝁䄴䅉卂䝁䅕杢あ䝁䅅䅢㝁䍁䅁睑桂䡁䅉䅉呂䝁䅧兙祂䝁䅫杢湂䅁䅁睙䅫䵁䅙䅁䉂䝁䅑杤求䝁䄴䅤ㅂ䡁䅉党杁䙁䅑杣桂䡁䅙党獂䑁䅳䅉䙂䝁䄴杤灂䡁䅉睢畂䝁䄰党畂䡁䅑兙獂䍁䅁兒畂䝁䅣兡畂䝁䅕党祂䝁䅫杢湂䑁䅳䅉乂䝁䅅杣灂䝁䄴党杁䙁䅑杣桂䝁䄴督睂䝁䄸杣あ䝁䅅䅤灂䝁䄸杢㝁䍁䅁䅖療䡁䅕杣灂䡁䅍兢㝁䍁䅁䅖祂䝁䅅杤求䝁䅷䅉䉂䝁䅍睙療䝁䄰兢療䝁䅑兙あ䝁䅫睢畂䡁䅍䅁䝃元䅁杙䅁䕁䅅䅚㉂䝁䅕杢あ䡁䅕杣求䍁䅁䅖祂䝁䅅杤求䝁䅷睏杁䙁䅑睢ㅂ䡁䅉兡穂䝁䄰睏杁䙁䅑杣桂䡁䅙党獂䍁䅁兑橂䝁䅍睢瑂䝁䄰睢歂䝁䅅䅤灂䝁䄸杢穂䅁䅁䅵䅧䥁䅑䅁䉂䝁䅑杤求䝁䄴䅤ㅂ䡁䅉党杁䙁䅑杣桂䡁䅙党獂䑁䅳䅉啂䝁䄸兤祂䝁䅫督瑂䑁䅳䅉啂䡁䅉兙㉂䝁䅕䅢杁䕁䅅睙橂䝁䄸兢瑂䝁䄸䅚桂䡁䅑兡療䝁䄴督㝁䍁䅁杖桂䝁䅍兙あ䝁䅫睢畂䍁䅁杕求䝁䄴䅤桂䝁䅷䅁瑁䅃䅁䅇䅁䕁䅅䅚㉂䝁䅕杣あ䝁䅫督灂䝁䄴睚䅁䥁䩫䅁獁䅁䅁兑求䡁䅉睢穂䡁䅁兙橂䝁䅕䅉桂䝁䄴䅚杁䕁䅑党浂䝁䅕杢穂䝁䅕䅁楃杂䅁杒䅁䕁䅅睚祂䝁䅫睙ㅂ䝁䅷䅤ㅂ䡁䅉兙獂䍁䅁䅕祂䝁䄸䅚ㅂ䝁䅍䅤穂䍁䅁兙畂䝁䅑䅉呂䝁䅕杣㉂䝁䅫睙求䡁䅍䅁楄杂䅁䅑䅁䕁䅅睚祂䝁䅫睙ㅂ䝁䅷䅤ㅂ䡁䅉兙獂䍁䅁兙畂䝁䅑䅉䝂䝁䅅杣瑂䍁䅁兔桂䝁䅍䅡灂䝁䄴党祂䡁䅫䅁求杂䅁䅎䅁䕁䅅兡祂䍁䅁杒祂䝁䅕兡湂䝁䅧䅤杁䝁䅅杢歂䍁䅁䅔療䝁䅣兡穂䡁䅑兡橂䡁䅍䅁坁䅃䅁杋䅁䕁䅅䅢あ䝁䅕杣畂䝁䅅䅤灂䡁䅙党杁䕁䅍兙祂䡁䅉兡求䡁䅉督䅁䍁䥳䅁潁䅁䅁兑獂䡁䅑党祂䝁䄴兙あ䝁䅫杤求䍁䅁䅕祂䝁䄸䅤求䝁䅫杢䅁䙁䨸䅁十䅁䅁兑獂䡁䅕兢灂䝁䄴兤瑂䅁䅁睮䅙䉁䅧䅁䉂䝁䄴兡瑂䝁䅅䅢杁䕁䅙党求䝁䅑䅁㍄䅅䅁朳䅁䕁䅅杢灂䝁䄰兙獂䍁䅁杒求䝁䅕䅚㝁䍁䅁兑硂䡁䅕兙橂䡁䅕䅢あ䡁䅕杣求䑁䅳䅉䝂䝁䅅督あ䍁䄰兔療䡁䅙兡畂䝁䅣䅉䑂䝁䄸杢穂䡁䅕兢求䡁䅉䅉䡂䝁䄸睢歂䡁䅍睏杁䕁䅧睢祂䡁䅑兡橂䡁䅕䅢あ䡁䅕杣求䑁䅳䅉䵂䝁䅫杤求䡁䅍䅤療䝁䅍睡㝁䍁䅁䅕求䡁䅑䅉䑂䝁䅅杣求䑁䅳䅉兂䝁䅕䅤杁䕁䅙睢療䝁䅑䅉桂䝁䄴䅚杁䙁䅍兤睂䡁䅁䅢灂䝁䅕督䅁乁兑䅁浃䅁䅁兑畂䝁䅫兢桂䝁䅷䅉䝂䝁䅕党歂䑁䅳䅉䉂䡁䅅兤桂䝁䅍兤獂䡁䅑兤祂䝁䅕睏杁䕁䅷兡㉂䝁䅕督あ䝁䄸睙牂䑁䅳䅉佂䡁䅕䅤祂䝁䅅睙求䡁䅕䅤灂䝁䅍兙獂䑁䅳䅉䩂䝁䄰兢ㅂ䝁䄴睢獂䝁䄸睚㕂䑁䅳䅉坂䝁䅅睙橂䝁䅫杢求䡁䅍睏杁䙁䅁党あ䍁䅁睑桂䡁䅉党䅁䭁乑䅁睄䅁䅁兑畂䝁䅫兢桂䝁䅷䅉䝂䝁䅕党歂䑁䅳䅉䑂䝁䅷党桂䝁䄴䅉䙂䝁䄴党祂䝁䅣入㝁䍁䅁杒桂䡁䅉兢灂䝁䄴睚㝁䍁䅁䅔灂䡁䅙党穂䡁䅑睢橂䝁䅳睏杁䕁䅍䅢求䝁䅅杢啂䝁䅕睙潂䑁䅳䅉䍂䝁䅫睢浂䡁䅕党獂䑁䅳䅉䉂䝁䅷䅤求䡁䅉杢桂䡁䅑兡㉂䝁䅕䅉兂䡁䅉睢あ䝁䅕兡畂䑁䅳䅉呂䡁䅕督あ䝁䅅兡畂䝁䅅杙獂䝁䅕䅉䉂䡁䅙兡桂䡁䅑兡療䝁䄴䅉䝂䡁䅕党獂䍁䅁䅋呂䕁䅅杒灁䅁䅁剃䅉偁䅧䅁䉂䝁䄴兡瑂䝁䅅䅢杁䕁䅙党求䝁䅑睏杁䕁䅑兡穂䡁䅁睢穂䝁䅅䅢杁䝁䅅杢歂䍁䅁杕求䝁䅍入橂䝁䅷兡畂䝁䅣睏杁䕁䅍䅢求䝁䅅杢啂䝁䅕睙潂䑁䅳䅉䍂䝁䅫睢浂䡁䅕党獂䑁䅳䅉呂䡁䅕督あ䝁䅅兡畂䝁䅅杙獂䝁䅕䅉䉂䡁䅙兡桂䡁䅑兡療䝁䄴䅉䝂䡁䅕党獂䍁䅁䅋呂䕁䅅杒灁䑁䅳䅉䍂䝁䅫睢瑁䝁䅉兙穂䝁䅕䅚杁䝁䅅杢歂䍁䅁杕求䝁䄴党㍂䝁䅅杙獂䝁䅕䅉乂䝁䅅䅤求䡁䅉兡桂䝁䅷督䅁乁䭅䅁獂䅁䅁兑畂䝁䅫兢桂䝁䅷䅉䝂䝁䅕党歂䑁䅳䅉䕂䝁䅫督あ䝁䅫䅢獂䝁䅕杣㕂䑁䅳䅉偂䡁䅉睚桂䝁䄴兡橂䑁䅳䅉䉂䝁䅷䅤求䡁䅉杢桂䡁䅑兡㉂䝁䅕䅉兂䡁䅉睢あ䝁䅕兡畂䅁䅁栴䅅䡁䅷䅁䉂䝁䄴兡瑂䝁䅅䅢杁䕁䅙党求䝁䅑睏杁䕁䅕杢㉂䝁䅫杣療䝁䄴兢求䝁䄴䅤桂䝁䅷䅉䙂䝁䄴睚灂䝁䄴党求䡁䅉兡畂䝁䅣睏杁䕁䅙兙祂䝁䄰兡畂䝁䅣睏杁䕁䅧睢祂䡁䅑兡橂䡁䅕䅢あ䡁䅕杣求䅁䅁杶䅯䱁䅙䅁䉂䝁䄴兡瑂䝁䅅䅢杁䕁䅙党求䝁䅑睏杁䕁䅙兙祂䝁䄰兡畂䝁䅣睏杁䕁䅙䅢求䝁䅕䅤杁䕁䄰兙畂䝁䅅睚求䝁䄰党畂䡁䅑睏杁䕁䅙杣求䝁䅫睚潂䡁䅑䅉呂䝁䅕杣㉂䝁䅫睙求䑁䅳䅉䡂䙁䅁睕㝁䍁䅁䅓療䝁䄰党獂䝁䅅杢歂䍁䅁睕求䝁䅍兤祂䝁䅫䅤㕂䑁䅳䅉䵂䝁䅫杤求䡁䅍䅤療䝁䅍睡䅁乁䥙䅁潃䅁䅁兑畂䝁䅫兢桂䝁䅷䅉䝂䝁䅕党歂䑁䅳䅉䝂䝁䅅杣瑂䝁䅫杢湂䑁䅳䅉䝂䝁䅷党求䡁䅑䅉乂䝁䅅杢桂䝁䅣党瑂䝁䅕杢あ䑁䅳䅉䝂䡁䅉党灂䝁䅣䅡あ䍁䅁睕求䡁䅉杤灂䝁䅍党㝁䍁䅁睒兂䙁䅍睏杁䕁䄰兙祂䝁䅫杢求䍁䅁䅖祂䝁䅅杢穂䡁䅁睢祂䡁䅑兙あ䝁䅫睢畂䅁䅁䅺䅯䭁䄴䅁䉂䝁䄴兡瑂䝁䅅䅢杁䕁䅙党求䝁䅑睏杁䕁䅙兙祂䝁䄰兡畂䝁䅣睏杁䕁䅣杣求䝁䅕杢杁䕁䅍睢畂䡁䅍兤瑂䝁䅕杣杁䕁䅣睢療䝁䅑督㝁䍁䅁䅓療䡁䅉䅤灂䝁䅍兤獂䡁䅑兤祂䝁䅕睏杁䕁䄸杣湂䝁䅅杢灂䝁䅍睏杁䕁䅅䅢あ䝁䅕杣畂䝁䅅䅤灂䡁䅙党杁䙁䅁杣療䡁䅑党灂䝁䄴䅁桃杅䅁䄷䅁䕁䅅杢灂䝁䄰兙獂䍁䅁杒求䝁䅕䅚㝁䍁䅁杒桂䡁䅉兢灂䝁䄴睚㝁䍁䅁睒祂䝁䅕党畂䍁䅁睑療䝁䄴督ㅂ䝁䄰党祂䍁䅁睒療䝁䄸䅚穂䑁䅳䅉䥂䝁䄸杣あ䝁䅫睙ㅂ䝁䅷䅤ㅂ䡁䅉党㝁䍁䅁睔祂䝁䅣兙畂䝁䅫睙㝁䍁䅁村灂䝁䄸兢桂䡁䅍督杁䕁䅕杢求䡁䅉睚㕂䑁䅳䅉佂䡁䅕䅤祂䝁䅅睙求䡁䅕䅤灂䝁䅍兙獂䑁䅳䅉䉂䝁䅷䅤求䡁䅉杢桂䡁䅑兡㉂䝁䅕䅉兂䡁䅉睢あ䝁䅕兡畂䅁䅁䅅䅧䅁䉁䅁䉂䝁䄴兡瑂䝁䅅䅢杁䕁䅙党求䝁䅑睏杁䕁䅙兙祂䝁䄰兡畂䝁䅣睏杁䕁䅧睢祂䡁䅑兡橂䡁䅕䅢あ䡁䅕杣求䑁䅳䅉䍂䝁䅫睢浂䡁䅕党獂䑁䅳䅉䍂䝁䅫睢瑂䝁䅅督穂䍁䅁兒畂䝁䅕杣湂䡁䅫睏杁䙁䅍兤穂䡁䅑兙灂䝁䄴兙楂䝁䅷党杁䕁䅅杤灂䝁䅅䅤灂䝁䄸杢杁䕁䅙兤求䝁䅷䅉潁䙁䅍兑䝂䍁䅫睏杁䕁䅉兡療䍁䄰杙桂䡁䅍党歂䍁䅁兙畂䝁䅑䅉卂䝁䅕杢求䡁䅣兙楂䝁䅷党杁䕁䄰兙あ䝁䅕杣灂䝁䅅䅢穂䅁䅁桪䅉䙁䅷䅁䉂䝁䄴兡瑂䝁䅅䅢杁䕁䅙党求䝁䅑睏杁䕁䅙兙祂䝁䄰兡畂䝁䅣睏杁䕁䅧睢祂䡁䅑兡橂䡁䅕䅢あ䡁䅕杣求䑁䅳䅉䵂䝁䅫杤求䡁䅍䅤療䝁䅍睡䅁䑁䩉䅁㉃䅁䅁兑畂䝁䅫兢桂䝁䅷䅉䝂䝁䅕党歂䑁䅳䅉䝂䝁䅅杣瑂䝁䅫杢湂䑁䅳䅉䥂䝁䄸杣あ䝁䅫睙ㅂ䝁䅷䅤ㅂ䡁䅉党㝁䍁䅁䅔灂䡁䅙党穂䡁䅑睢橂䝁䅳睏杁䕁䅉兡療䝁䅙兤求䝁䅷睏杁䕁䄴兤あ䡁䅉兙橂䝁䅕兤あ䝁䅫睙桂䝁䅷睏杁䕁䅅䅢あ䝁䅕杣畂䝁䅅䅤灂䡁䅙党杁䙁䅁杣療䡁䅑党灂䝁䄴䅁㝂元䅁杢䅁䕁䅅杢灂䝁䄰兙獂䍁䅁杒求䝁䅕䅚㝁䍁䅁杒桂䡁䅉兢灂䝁䄴睚㝁䍁䅁䅓療䡁䅉䅤灂䝁䅍兤獂䡁䅑兤祂䝁䅕睏杁䕁䅷兡㉂䝁䅕督あ䝁䄸睙牂䑁䅳䅉偂䡁䅉睚桂䝁䄴兡橂䅁䅁桵䅅䱁䅧䅁䉂䝁䄴兡瑂䝁䅅䅢杁䕁䅙党求䝁䅑睏杁䕁䅙兙祂䝁䄰兡畂䝁䅣睏杁䕁䅷兡浂䝁䅕督あ䡁䅫䅢求䑁䅳䅉䵂䝁䅫杤求䡁䅍䅤療䝁䅍睡㝁䍁䅁睔畂䝁䅷兡畂䝁䅕䅉䡂䡁䅉睢橂䝁䅕杣㕂䑁䅳䅉兂䝁䅕䅤杁䕁䅍兙祂䝁䅕睏杁䙁䅁党あ䍁䅁杒療䝁䄸䅚杁䝁䅅杢歂䍁䅁睕ㅂ䡁䅁䅣獂䝁䅫党穂䅁䅁睶䅯䝁䅯䅁䉂䝁䄴兡瑂䝁䅅䅢杁䕁䅙党求䝁䅑睏杁䕁䅙兙祂䝁䄰兡畂䝁䅣睏杁䕁䅷兡㉂䝁䅕督あ䝁䄸睙牂䑁䅳䅉䉂䝁䅷䅤求䡁䅉杢桂䡁䅑兡㉂䝁䅕䅉兂䡁䅉睢あ䝁䅕兡畂䅁䅁入䅧䵁䅙䅁䉂䝁䄴兡瑂䝁䅅䅢杁䕁䅙党求䝁䅑睏杁䕁䅙兙祂䝁䄰兡畂䝁䅣睏杁䕁䅷兡㉂䝁䅕督あ䝁䄸睙牂䑁䅳䅉䍂䝁䅫睢浂䡁䅕党獂䑁䅳䅉䍂䝁䅫睢瑂䝁䅅督穂䍁䅁兒畂䝁䅕杣湂䡁䅫睏杁䕁䅅䅢あ䝁䅕杣畂䝁䅅䅤灂䡁䅙党杁䙁䅁杣療䡁䅑党灂䝁䄴睏杁䕁䅅杢桂䝁䅕杣療䝁䅉兡橂䍁䅁䅒灂䝁䅣党穂䡁䅑兡療䝁䄴䅁兂元䅁䅣䅁䕁䅅杢灂䝁䄰兙獂䍁䅁杒求䝁䅕䅚㝁䍁䅁杒桂䡁䅉兢灂䝁䄴睚㝁䍁䅁䅔灂䡁䅙党穂䡁䅑睢橂䝁䅳睏杁䕁䄸杣湂䝁䅅杢灂䝁䅍睏杁䕁䄴兤あ䡁䅉兙橂䝁䅕兤あ䝁䅫睙桂䝁䅷䅁ㅁ杄䅁杷䅁䕁䅅杢灂䝁䄰兙獂䍁䅁杒求䝁䅕䅚㝁䍁䅁䅓求䝁䅅䅢あ䝁䅧䅉䕂䝁䅫兙湂䝁䄴睢穂䡁䅑兡橂䡁䅍睏杁䕁䅷兡㉂䝁䅕督あ䝁䄸睙牂䑁䅳䅉䕂䝁䅕杣瑂䝁䅅䅤療䝁䅷睢湂䡁䅫睏杁䕁䅫杢浂䝁䅕睙あ䝁䅫睢ㅂ䡁䅍䅉䕂䝁䅫督求䝁䅅督求䡁䅍睏杁䙁䅙兙橂䝁䅍兡畂䝁䅕督㝁䍁䅁䅕求䡁䅑䅉䑂䝁䅅杣求䅁䅁兮䅯䍁䄴䅁䉂䝁䄴兡瑂䝁䅅䅢杁䕁䅙党求䝁䅑睏杁䕁䅷兡㉂䝁䅕督あ䝁䄸睙牂䅁䅁䅥䅧䙁䅧䅁䉂䝁䄴兡瑂䝁䅅䅢杁䕁䅙党求䝁䅑睏杁䕁䅷兡㉂䝁䅕督あ䝁䄸睙牂䑁䅳䅉䉂䝁䅷䅤求䡁䅉杢桂䡁䅑兡㉂䝁䅕䅉兂䡁䅉睢あ䝁䅕兡畂䅁䅁兓䅧䕁䉁䅁䉂䝁䄴兡瑂䝁䅅䅢杁䕁䅙党求䝁䅑睏杁䕁䅷兡㉂䝁䅕督あ䝁䄸睙牂䑁䅳䅉䕂䝁䅫督睂䝁䄸督桂䝁䅷䅉桂䝁䄴䅚杁䙁䅉党橂䡁䅫睙獂䝁䅫杢湂䑁䅳䅉䍂䝁䅫睢浂䡁䅕党獂䑁䅳䅉佂䡁䅕䅤祂䝁䅅睙求䡁䅕䅤灂䝁䅍兙獂䑁䅳䅉䉂䝁䅷䅤求䡁䅉杢桂䡁䅑兡㉂䝁䅕䅉兂䡁䅉睢あ䝁䅕兡畂䑁䅳䅉呂䡁䅕督あ䝁䅅兡畂䝁䅅杙獂䝁䅕䅉䉂䡁䅙兡桂䡁䅑兡療䝁䄴䅉䝂䡁䅕党獂䍁䅁䅋呂䕁䅅杒灁䑁䅳䅉䍂䝁䅫睢瑁䝁䅉兙穂䝁䅕䅚杁䝁䅅杢歂䍁䅁杕求䝁䄴党㍂䝁䅅杙獂䝁䅕䅉乂䝁䅅䅤求䡁䅉兡桂䝁䅷督䅁䭁䝫䅁䥃䅁䅁兑畂䝁䅫兢桂䝁䅷䅉䝂䝁䅕党歂䑁䅳䅉䵂䝁䅫杤求䡁䅍䅤療䝁䅍睡㝁䍁䅁睒求䝁䄴党あ䝁䅫睙穂䑁䅳䅉佂䡁䅕䅤祂䝁䅅睙求䡁䅕䅤灂䝁䅍兙獂䑁䅳䅉坂䝁䅅睙橂䝁䅫杢求䡁䅍睏杁䙁䅁党あ䍁䅁睑桂䡁䅉党䅁䝁䥙䅁敃䅁䅁兑畂䝁䅫兢桂䝁䅷䅉䝂䝁䅕党歂䑁䅳䅉䵂䝁䅫杤求䡁䅍䅤療䝁䅍睡㝁䍁䅁杔ㅂ䡁䅑杣桂䝁䅍党ㅂ䡁䅑兡橂䝁䅅䅢㝁䍁䅁䅒求䝁䄴䅤灂䡁䅍䅤祂䡁䅫睏杁䕁䅑党祂䝁䄰兙あ䝁䄸䅢療䝁䅣入㝁䍁䅁䅕桂䝁䅫杢杁䕁䄰兙畂䝁䅅睚求䝁䄰党畂䡁䅑䅁敃元䅁䅨䅁䕁䅅杢灂䝁䄰兙獂䍁䅁杒求䝁䅕䅚㝁䍁䅁䅔灂䡁䅙党穂䡁䅑睢橂䝁䅳睏杁䙁䅙兙橂䝁䅍兡畂䝁䅕督㝁䍁䅁䅕求䡁䅑䅉䑂䝁䅅杣求䑁䅳䅉兂䝁䅕䅤杁䕁䅙睢療䝁䅑䅉桂䝁䄴䅚杁䙁䅍兤睂䡁䅁䅢灂䝁䅕督䅁䕁匸䅁䍁允䅁兑畂䡁䅑兡瑁䕁䅙杣桂䡁䅕䅚㝁䍁䅁兑ㅂ䡁䅑䅡求䝁䄴䅤灂䝁䅍兙あ䝁䅫睢畂䑁䅳䅉䙂䝁䄴睙祂䡁䅫䅣あ䝁䅫睢畂䑁䅳䅉䙂䝁䄴䅚睂䝁䄸兡畂䡁䅑䅉呂䝁䅕睙ㅂ䡁䅉兡あ䡁䅫䅉䩂䝁䄴䅤求䝁䅣杣灂䡁䅑入㝁䍁䅁兓歂䝁䅕杢あ䝁䅫䅤㕂䍁䅁䅖潂䝁䅕杚あ䍁䅁䅕祂䝁䅕杤求䝁䄴䅤灂䝁䄸杢㝁䍁䅁睑獂䝁䄸兤歂䍁䅁睕求䝁䅍兤祂䝁䅫䅤㕂䑁䅳䅉佂䝁䅕䅤㍂䝁䄸杣牂䍁䅁睕求䝁䅍兤祂䝁䅫䅤㕂䅁䅁䅊䅫偁䄴䅁䉂䝁䄴䅤灂䍁䄰杒祂䝁䅅兤歂䑁䅳䅉䉂䡁䅕䅤潂䝁䅕杢あ䝁䅫睙桂䡁䅑兡療䝁䄴睏杁䕁䅕杢歂䡁䅁睢灂䝁䄴䅤杁䙁䅍党橂䡁䅕杣灂䡁䅑入杁䕁䅫杢あ䝁䅕睚祂䝁䅫䅤㕂䑁䅳䅉䕂䝁䅅䅤桂䍁䅁䅕祂䝁䄸䅤求䝁䅍䅤灂䝁䄸杢㝁䍁䅁睑獂䝁䄸兤歂䍁䅁睕求䝁䅍兤祂䝁䅫䅤㕂䑁䅳䅉兂䡁䅉睢橂䝁䅕督穂䍁䅁兑ㅂ䡁䅑睢瑂䝁䅅䅤灂䝁䄸杢㝁䍁䅁杔求䡁䅑睤療䡁䅉睡杁䙁䅍党橂䡁䅕杣灂䡁䅑入䅁䅁偑䅁㙃䅁䅁兑畂䡁䅑兡瑁䕁䅙杣桂䡁䅕䅚㝁䍁䅁村ㅂ䡁䅍兡畂䝁䅕督穂䍁䅁䅖祂䝁䅅杤求䝁䅷睏杁䕁䅍杣求䝁䅑兡あ䍁䅁睑桂䡁䅉䅚穂䑁䅳䅉䑂䡁䅕督あ䝁䄸兢求䡁䅉䅉卂䝁䅕䅢桂䡁䅑兡療䝁䄴督潂䝁䅫䅣杁䕁䄰兙畂䝁䅅睚求䝁䄰党畂䡁䅑睏杁䕁䅑兙あ䝁䅅䅉兂䡁䅉睢あ䝁䅕睙あ䝁䅫睢畂䅁䅁克䅫乁䅉䅁䉂䝁䄴䅤灂䍁䄰杒祂䝁䅅兤歂䑁䅳䅉䑂䝁䄸杢穂䡁䅕兢求䡁䅉䅉䵂䝁䅕杢歂䝁䅫杢湂䑁䅳䅉䉂䡁䅕䅤潂䝁䅕杢あ䝁䅫睙桂䡁䅑兡療䝁䄴睏杁䕁䅫䅚求䝁䄴䅤灂䡁䅑入杁䙁䅑䅡求䝁䅙䅤杁䙁䅁杣求䡁䅙党畂䡁䅑兡療䝁䄴睏杁䙁䅑党㑂䡁䅑䅉䉂䝁䄴兙獂䡁䅫䅤灂䝁䅍督㝁䍁䅁䅒桂䡁䅑兙杁䙁䅁杣療䡁䅑党橂䡁䅑兡療䝁䄴䅁灄元䅁䅄䅅䕁䅅杢あ䝁䅫兌䝂䡁䅉兙ㅂ䝁䅑睏杁䕁䅍睢畂䡁䅍兤瑂䝁䅕杣杁䕁䅷党畂䝁䅑兡畂䝁䅣睏杁䕁䅍杣求䝁䅑兡あ䍁䅁睑桂䡁䅉䅚穂䑁䅳䅉䝂䝁䅫杢あ䝁䅕睙潂䑁䅳䅉䉂䡁䅕䅤潂䝁䅕杢あ䝁䅫睙桂䡁䅑兡療䝁䄴睏杁䕁䅑兡湂䝁䅫䅤桂䝁䅷䅉䍂䡁䅉睢牂䝁䅕杣桂䝁䅣党㝁䍁䅁䅕桂䡁䅫兢求䝁䄴䅤杁䕁䅙兙橂䝁䅫䅢灂䡁䅑兙あ䝁䄸杣杁䕁䅕杢桂䝁䅉䅢求䡁䅉督㝁䍁䅁睔畂䝁䅷兡畂䝁䅕䅉兂䝁䅅入瑂䝁䅕杢あ䡁䅍䅁摁元䅁䅙䅁䕁䅅杢あ䝁䅫兌䝂䡁䅉兙ㅂ䝁䅑睏杁䕁䅍睢畂䡁䅍兤瑂䝁䅕杣杁䕁䅷党畂䝁䅑兡畂䝁䅣睏杁䕁䅑兡湂䝁䅫䅤桂䝁䅷䅉䍂䡁䅉睢牂䝁䅕杣桂䝁䅣党䅁䑁匰䅁歄䅁䅁兑畂䡁䅑兡瑁䕁䅙杣桂䡁䅕䅚㝁䍁䅁睑療䝁䄴督ㅂ䝁䄰党祂䍁䅁䅔求䝁䄴䅚灂䝁䄴睚㝁䍁䅁杒灂䝁䄴䅤求䝁䅍䅡㝁䍁䅁睑獂䝁䄸兤歂䍁䅁兓畂䝁䅙杣桂䡁䅍䅤祂䡁䅕睙あ䡁䅕杣求䑁䅳䅉䑂䝁䅷睢ㅂ䝁䅑䅉呂䡁䅑睢祂䝁䅅睚求䑁䅳䅉䍂䝁䅅杢牂䝁䅫杢湂䍁䅁兙穂䍁䅁兙杁䙁䅍党祂䡁䅙兡橂䝁䅕睏杁䕁䄸杢獂䝁䅫杢求䍁䅁䅕桂䡁䅫兢求䝁䄴䅤穂䅁䅁䄯䅫䩁䅯䅁䉂䝁䄴䅤灂䍁䄰杒祂䝁䅅兤歂䑁䅳䅉䑂䝁䄸杢穂䡁䅕兢求䡁䅉䅉䵂䝁䅕杢歂䝁䅫杢湂䑁䅳䅉兂䡁䅉党歂䝁䅫睙あ䝁䅫杤求䍁䅁兑畂䝁䅅䅢㕂䡁䅑兡橂䡁䅍睏杁䕁䅑兙あ䝁䅅䅉兂䡁䅉睢あ䝁䅕睙あ䝁䅫睢畂䑁䅳䅉卂䝁䅕睚啂䝁䅕睙潂䅁䅁砷䅅偁䅑䅁䉂䝁䄴䅤灂䍁䄰杒祂䝁䅅兤歂䑁䅳䅉䕂䝁䅅䅤桂䍁䅁兓畂䡁䅑党湂䡁䅉兙あ䝁䅫睢畂䑁䅳䅉䩂䝁䄴督ㅂ䡁䅉䅤求䝁䅍䅡㝁䍁䅁䅕祂䝁䅕䅚灂䝁䅍䅤灂䡁䅙党杁䕁䅅杢桂䝁䅷入あ䝁䅫睙穂䑁䅳䅉乂䝁䅅睙潂䝁䅫杢求䍁䅁䅔求䝁䅅杣畂䝁䅫杢湂䑁䅳䅉䕂䝁䅅䅤桂䍁䅁䅕祂䝁䄸䅤求䝁䅍䅤灂䝁䄸杢㝁䍁䅁兑祂䡁䅑兡浂䝁䅫睙灂䝁䅅䅢杁䕁䅫杢あ䝁䅕䅢獂䝁䅫睚求䝁䄴睙求䅁䅁䄱䅯䩁䅷䅁䉂䝁䄴䅤灂䍁䄰杒祂䝁䅅兤歂䑁䅳䅉䕂䝁䅅䅤桂䍁䅁䅕祂䝁䄸䅤求䝁䅍䅤灂䝁䄸杢㝁䍁䅁䅕祂䝁䄸睙求䡁䅍督杁䕁䅅兤あ䝁䄸兢桂䡁䅑兡療䝁䄴睏杁䙁䅁兙㕂䝁䄰党畂䡁䅑䅉䝂䝁䅅睙灂䝁䅷兡あ䝁䅅䅤療䡁䅉䅉䙂䝁䄴兙楂䝁䅷党祂䡁䅍䅁癁元䅁末䅁䕁䅅杢あ䝁䅫兌䝂䡁䅉兙ㅂ䝁䅑睏杁䕁䅙兡畂䡁䅑党橂䝁䅧睏杁䕁䅅兤あ䝁䅧党畂䡁䅑兡橂䝁䅅䅤灂䝁䄸杢㝁䍁䅁睑獂䝁䄸兤歂䍁䅁兓畂䝁䅙杣桂䡁䅍䅤祂䡁䅕睙あ䡁䅕杣求䑁䅳䅉兂䡁䅉睢橂䝁䅕督穂䍁䅁兑ㅂ䡁䅑睢瑂䝁䅅䅤灂䝁䄸杢㝁䍁䅁䅕桂䡁䅫兢求䝁䄴䅤杁䕁䅙兙橂䝁䅫䅢灂䡁䅑兙あ䝁䄸杣杁䕁䅕杢桂䝁䅉䅢求䡁䅉督㝁䍁䅁睔畂䝁䅷兡畂䝁䅕䅉兂䝁䅅入瑂䝁䅕杢あ䡁䅍䅁歄睂䅁䄶䅁䕁䅅杢あ䝁䅫兌䝂䡁䅉兙ㅂ䝁䅑睏杁䕁䅙兡畂䡁䅑党橂䝁䅧睏杁䕁䅅兤あ䝁䅧党畂䡁䅑兡橂䝁䅅䅤灂䝁䄸杢㝁䍁䅁䅒桂䡁䅑兙杁䙁䅁杣療䡁䅑党橂䡁䅑兡療䝁䄴睏杁䕁䅍䅢療䡁䅕䅚杁䙁䅍党橂䡁䅕杣灂䡁䅑入㝁䍁䅁䅕桂䡁䅫兢求䝁䄴䅤杁䕁䅙兙橂䝁䅫䅢灂䡁䅑兙あ䝁䄸杣杁䕁䅕杢桂䝁䅉䅢求䡁䅉督㝁䍁䅁睔畂䝁䅷兡畂䝁䅕䅉兂䝁䅅入瑂䝁䅕杢あ䡁䅍䅁䕄兄䅁䅲䅁䕁䅅杢あ䝁䅫兌䝂䡁䅉兙ㅂ䝁䅑睏杁䕁䅙兡畂䡁䅑党橂䝁䅧睏杁䕁䅑兙あ䝁䅅䅉兂䡁䅉睢あ䝁䅕睙あ䝁䅫睢畂䑁䅳䅉䑂䝁䅷睢ㅂ䝁䅑䅉呂䝁䅕睙ㅂ䡁䅉兡あ䡁䅫睏杁䕁䅍杣㕂䡁䅁䅤療䝁䅍兤祂䡁䅉党畂䝁䅍入㝁䍁䅁睔畂䝁䅷兡畂䝁䅕䅉兂䝁䅅入瑂䝁䅕杢あ䡁䅍䅁楄元䅁杄䅅䕁䅅杢あ䝁䅫兌䝂䡁䅉兙ㅂ䝁䅑睏杁䕁䅫杢穂䡁䅕杣あ䝁䅕睙潂䑁䅳䅉䵂䝁䅫杚求䡁䅍䅤㕂䝁䅷党㝁䍁䅁兓歂䝁䅕杢あ䝁䅫䅤㕂䍁䅁兙畂䝁䅑䅉䉂䝁䅍睙求䡁䅍督杁䕁䄰兙畂䝁䅅睚求䝁䄰党畂䡁䅑睏杁䕁䅫䅚求䝁䄴䅤灂䡁䅑入杁䙁䅑䅡求䝁䅙䅤杁䙁䅁杣求䡁䅙党畂䡁䅑兡療䝁䄴睏杁䕁䅑兙あ䝁䅅䅉兂䡁䅉睢あ䝁䅕睙あ䝁䅫睢畂䑁䅳䅉乂䝁䄸杙灂䝁䅷党杁䕁䅑党㉂䝁䅕䅢療䡁䅁兢求䝁䄴䅤杁䙁䅑睢療䝁䅷督䅁䅁䩉䅁祂䅁䅁兑畂䡁䅑兡瑁䕁䅙杣桂䡁䅕䅚㝁䍁䅁兓畂䡁䅍兤祂䡁䅑党橂䝁䅧睏杁䕁䄰睢楂䝁䅫䅢求䍁䅁䅒求䡁䅙党獂䝁䄸䅣瑂䝁䅕杢あ䍁䅁䅖療䝁䄸䅢穂䑁䅳䅉卂䝁䅕睚啂䝁䅕睙潂䅁䅁䅚䄰䅁䉉䅁䉂䝁䄴䅤灂䍁䄰杒祂䝁䅅兤歂䑁䅳䅉䩂䝁䄴杤療䝁䅫睙求䍁䅁兔桂䝁䄴兙湂䝁䅕兢求䝁䄴䅤杁䙁䅍睢浂䡁䅑睤桂䡁䅉党㝁䍁䅁䅒桂䡁䅑兙杁䕁䅫杢あ䝁䅕睚祂䝁䅅䅤灂䝁䄸杢㝁䍁䅁䅒桂䡁䅑兙杁䙁䅁杣療䡁䅑党橂䡁䅑兡療䝁䄴睏杁䕁䅍䅢療䡁䅕䅚杁䕁䅑兙あ䝁䅅䅉呂䝁䅕杣㉂䝁䅫睙求䡁䅍睏杁䕁䅍䅢療䡁䅕䅚杁䙁䅍党橂䡁䅕杣灂䡁䅑入㝁䍁䅁睔畂䝁䅷兡畂䝁䅕䅉兂䝁䅅入瑂䝁䅕杢あ䡁䅍䅁杄充䅁杉䅅䕁䅅杢あ䝁䅫兌䝂䡁䅉兙ㅂ䝁䅑睏杁䕁䅫杢㉂䝁䄸兡橂䝁䅕䅉乂䝁䅅杢桂䝁䅣党瑂䝁䅕杢あ䍁䅁睕療䝁䅙䅤㍂䝁䅅杣求䑁䅳䅉䝂䝁䅫杢あ䝁䅕睙潂䑁䅳䅉䉂䡁䅕䅤潂䝁䅕杢あ䝁䅫睙桂䡁䅑兡療䝁䄴睏杁䕁䅑兙あ䝁䅅䅉兂䡁䅉睢あ䝁䅕睙あ䝁䅫睢畂䑁䅳䅉䑂䝁䅷睢ㅂ䝁䅑䅉呂䝁䅕睙ㅂ䡁䅉兡あ䡁䅫睏杁䙁䅁兙㕂䝁䄰党畂䡁䅑䅉䝂䝁䅅睙灂䝁䅷兡あ䝁䅅䅤療䡁䅉䅉䙂䝁䄴兙楂䝁䅷党祂䡁䅍睏杁䕁䄸杢獂䝁䅫杢求䍁䅁䅕桂䡁䅫兢求䝁䄴䅤穂䅁䅁睶䅫䑁䉧䅁䉂䝁䄴䅤灂䍁䄰杒祂䝁䅅兤歂䑁䅳䅉䩂䝁䄴杤療䝁䅫睙求䍁䅁兔桂䝁䄴兙湂䝁䅕兢求䝁䄴䅤杁䙁䅍睢浂䡁䅑睤桂䡁䅉党㝁䍁䅁睕療䝁䅙䅤㍂䝁䅅杣求䍁䅁䅒求䡁䅙党獂䝁䄸䅣瑂䝁䅕杢あ䑁䅳䅉䕂䝁䅅䅤桂䍁䅁兓畂䡁䅑党湂䡁䅉兙あ䝁䅫睢畂䑁䅳䅉䝂䝁䅫杢あ䝁䅕睙潂䑁䅳䅉兂䡁䅉睢橂䝁䅕督穂䍁䅁兑ㅂ䡁䅑睢瑂䝁䅅䅤灂䝁䄸杢㝁䍁䅁䅕桂䡁䅫兢求䝁䄴䅤杁䕁䅙兙橂䝁䅫䅢灂䡁䅑兙あ䝁䄸杣杁䕁䅕杢桂䝁䅉䅢求䡁䅉督㝁䍁䅁睔畂䝁䅷兡畂䝁䅕䅉兂䝁䅅入瑂䝁䅕杢あ䡁䅍䅁乂元䅁末䅁䕁䅅杢あ䝁䅫兌䝂䡁䅉兙ㅂ䝁䅑睏杁䕁䅫杢㉂䝁䄸兡橂䝁䅕䅉乂䝁䅅杢桂䝁䅣党瑂䝁䅕杢あ䍁䅁睕療䝁䅙䅤㍂䝁䅅杣求䑁䅳䅉呂䝁䄸杚あ䡁䅣兙祂䝁䅕䅉䕂䝁䅕杤求䝁䅷睢睂䝁䄰党畂䡁䅑睏杁䕁䅙兡畂䡁䅑党橂䝁䅧睏杁䕁䅑兙あ䝁䅅䅉兂䡁䅉睢あ䝁䅕睙あ䝁䅫睢畂䑁䅳䅉兂䡁䅉睢橂䝁䅕督穂䍁䅁兑ㅂ䡁䅑睢瑂䝁䅅䅤灂䝁䄸杢㝁䍁䅁睔畂䝁䅷兡畂䝁䅕䅉兂䝁䅅入瑂䝁䅕杢あ䡁䅍䅁啂睂䅁来䅁䕁䅅杢あ䝁䅫兌䝂䡁䅉兙ㅂ䝁䅑睏杁䕁䄰兡橂䡁䅉睢杁䕁䅷党畂䝁䅑兡畂䝁䅣睏杁䙁䅉党湂䙁䅑党橂䝁䅧睏杁䕁䅉兤㕂䍁䅁杔療䡁䅣䅉兂䝁䅅入杁䕁䅷兙あ䝁䅕杣杁䍁䅧村佂䙁䅁䅔灁䅁䅁杶䅙䉁䉧䅁䉂䝁䄴䅤灂䍁䄰杒祂䝁䅅兤歂䑁䅳䅉呂䝁䄸杚あ䡁䅣兙祂䝁䅕䅉䕂䝁䅕杤求䝁䅷睢睂䝁䄰党畂䡁䅑睏杁䕁䅑兙あ䝁䅅䅉䩂䝁䄴䅤求䝁䅣杣桂䡁䅑兡療䝁䄴睏杁䕁䅍䅢療䡁䅕䅚杁䕁䅫杢浂䡁䅉兙穂䡁䅑杣ㅂ䝁䅍䅤ㅂ䡁䅉党㝁䍁䅁䅕祂䝁䄸睙求䡁䅍督杁䕁䅅兤あ䝁䄸兢桂䡁䅑兡療䝁䄴睏杁䙁䅁兙㕂䝁䄰党畂䡁䅑䅉䝂䝁䅅睙灂䝁䅷兡あ䝁䅅䅤療䡁䅉䅉䙂䝁䄴兙楂䝁䅷党祂䡁䅍睏杁䕁䄸杢獂䝁䅫杢求䍁䅁䅕桂䡁䅫兢求䝁䄴䅤穂䅁䅁䉧䅅偁䄴䅁䉂䝁䄴䅤灂䍁䄰杒祂䝁䅅兤歂䑁䅳䅉呂䝁䄸杚あ䡁䅣兙祂䝁䅕䅉䕂䝁䅕杤求䝁䅷睢睂䝁䄰党畂䡁䅑睏杁䕁䅑兙あ䝁䅅䅉䩂䝁䄴䅤求䝁䅣杣桂䡁䅑兡療䝁䄴睏杁䕁䅙兡畂䡁䅑党橂䝁䅧睏杁䙁䅁杣療䝁䅍党穂䡁䅍䅉䉂䡁䅕䅤療䝁䄰兙あ䝁䅫睢畂䑁䅳䅉兂䝁䅅入瑂䝁䅕杢あ䍁䅁杒桂䝁䅍兡獂䝁䅫䅤桂䡁䅑睢祂䍁䅁兒畂䝁䅅杙獂䝁䅕杣穂䑁䅳䅉偂䝁䄴䅢灂䝁䄴党杁䙁䅁兙㕂䝁䄰党畂䡁䅑督䅁䱁䵣䅁㙄䅁䅁兑畂䡁䅑兡瑁䕁䅙杣桂䡁䅕䅚㝁䍁䅁睕療䝁䅙䅤㍂䝁䅅杣求䍁䅁䅒求䡁䅙党獂䝁䄸䅣瑂䝁䅕杢あ䑁䅳䅉䝂䝁䅫杢あ䝁䅕睙潂䑁䅳䅉䉂䡁䅕䅤潂䝁䅕杢あ䝁䅫睙桂䡁䅑兡療䝁䄴睏杁䙁䅁杣療䝁䅍党穂䡁䅍䅉䉂䡁䅕䅤療䝁䄰兙あ䝁䅫睢畂䑁䅳䅉兂䝁䅅入瑂䝁䅕杢あ䍁䅁杒桂䝁䅍兡獂䝁䅫䅤桂䡁䅑睢祂䍁䅁兒畂䝁䅅杙獂䝁䅕杣穂䑁䅳䅉偂䝁䄴䅢灂䝁䄴党杁䙁䅁兙㕂䝁䄰党畂䡁䅑督䅁偁刴䅁敁䅁䅁兑睂䡁䅁兙祂䝁䅕䅢杁䙁䅉党あ䝁䅅兡獂䅁䅁兖䅙䕁䅷䅁䉂䡁䅁䅣桂䡁䅉党獂䍁䅷䅉䉂䝁䅍睙求䡁䅍督療䡁䅉兡求䡁䅍䅉桂䝁䄴䅚杁䕁䅷兤㑂䡁䅕杣㕂䍁䅁睒療䝁䄸䅚穂䅁䅁儴䅙䍁䅯䅁䉂䡁䅁䅣獂䝁䅫睙桂䡁䅑兡療䝁䄴䅉呂䝁䄸杚あ䡁䅣兙祂䝁䅕䅁煃杂䅁䅷䅁䕁䅅兣ㅂ䝁䅅睙ㅂ䝁䅷䅤ㅂ䡁䅉党㝁䍁䅁兒畂䝁䅕杣湂䡁䅫䅉呂䡁䅑睢祂䝁䅅睚求䑁䅳䅉䙂䝁䄴杤灂䡁䅉睢畂䝁䄰党畂䡁䅑兙獂䍁䅁兒畂䝁䅣兡畂䝁䅕党祂䝁䅫杢湂䑁䅳䅉䥂䡁䅫䅚祂䝁䄸䅣療䝁䄴兡橂䡁䅍睏杁䙁䅍党畂䡁䅍睢祂䡁䅍睏杁䙁䅁睢獂䝁䅷兤あ䝁䅫睢畂䍁䅁睑療䝁䄴䅤祂䝁䄸䅢䅁䕁䠰䅁敃䅁䅁兑硂䡁䅕兙橂䡁䅕䅢あ䡁䅕杣求䑁䅳䅉䙂䝁䄴杤灂䡁䅉睢畂䝁䄰党畂䡁䅑兙獂䍁䅁兒畂䝁䅣兡畂䝁䅕党祂䝁䅫杢湂䑁䅳䅉䝂䝁䅅杣瑂䝁䅫杢湂䑁䅳䅉塂䝁䅅䅤求䡁䅉䅉兂䡁䅕杣灂䝁䅙兡橂䝁䅅䅤灂䝁䄸杢㝁䍁䅁睑獂䝁䅕兙畂䙁䅑党橂䝁䅧䅁灂权䅁杴䅁䕁䅅兣ㅂ䝁䅅睙ㅂ䝁䅷䅤ㅂ䡁䅉党㝁䍁䅁杒桂䡁䅉兢灂䝁䄴睚㝁䍁䅁杒桂䡁䅍䅤瑁䕁䄰睢㉂䝁䅫杢湂䍁䅁睑療䝁䄴督ㅂ䝁䄰党祂䍁䅁睒療䝁䄸䅚穂䑁䅳䅉䝂䝁䄸睢歂䍁䅁䅒求䝁䅷兡㉂䝁䅕杣㕂䑁䅳䅉䵂䝁䅫杤求䡁䅍䅤療䝁䅍睡㝁䍁䅁睔畂䝁䅷兡畂䝁䅕䅉䡂䡁䅉睢橂䝁䅕杣㕂䅁䅁䅲䅧䩁䅧䅁䉂䡁䅅兤桂䝁䅍兤獂䡁䅑兤祂䝁䅕睏杁䕁䅙兙祂䝁䄰兡畂䝁䅣睏杁䕁䅙兙穂䡁䅑兌乂䝁䄸杤灂䝁䄴睚杁䕁䅍睢畂䡁䅍兤瑂䝁䅕杣杁䕁䅣睢療䝁䅑督㝁䍁䅁䅔灂䡁䅙党穂䡁䅑睢橂䝁䅳睏杁䕁䄸杢獂䝁䅫杢求䍁䅁睒祂䝁䄸睙求䡁䅉入䅁䍁䡉䅁䥄䅁䅁兑硂䡁䅕兙橂䡁䅕䅢あ䡁䅕杣求䑁䅳䅉䝂䝁䅅杣瑂䝁䅫杢湂䑁䅳䅉䝂䝁䄸睢歂䍁䅁䅒求䝁䅷兡㉂䝁䅕杣㕂䑁䅳䅉䩂䝁䄴䅚ㅂ䡁䅍䅤祂䝁䅫兙獂䍁䅁兑ㅂ䡁䅑睢瑂䝁䅅䅤灂䝁䄸杢㝁䍁䅁睕瑂䝁䅅杣あ䍁䅁村ㅂ䝁䅫䅢歂䝁䅫杢湂䑁䅳䅉䉂䡁䅉䅤灂䝁䅙兡橂䝁䅫兙獂䍁䅁兓畂䡁䅑党獂䝁䅷兡湂䝁䅕杢橂䝁䅕䅁摄䅅䅁䅯䅁䕁䅅兣ㅂ䝁䅅睙ㅂ䝁䅷䅤ㅂ䡁䅉党㝁䍁䅁杒桂䡁䅉兢灂䝁䄴睚㝁䍁䅁杒療䝁䄸䅚杁䕁䅑党獂䝁䅫杤求䡁䅉入㝁䍁䅁䅔灂䡁䅙党穂䡁䅑睢橂䝁䅳睏杁䕁䅑兙あ䝁䅅䅉兂䡁䅉睢あ䝁䅕睙あ䝁䅫睢畂䑁䅳䅉偂䝁䄴䅢灂䝁䄴党杁䕁䅣杣療䝁䅍党祂䡁䅫䅁元权䅁杒䅁䕁䅅督穂䝁䅕䅤杁䕁䄰兙畂䝁䅅睚求䝁䄰党畂䡁䅑䅉桂䝁䄴䅚杁䕁䅍兤穂䡁䅑睢歂䡁䅫䅉䍂䝁䅅杢牂䡁䅍䅁千杂䅁䅉䅁䕁䅅督穂䝁䅫督あ䝁䅕䅚杁䕁䅷兡㉂䝁䅫杢湂䅁䅁剷䅅乁䅁䅁䉂䡁䅍督灂䡁䅍䅤求䝁䅑䅉䵂䝁䅫杤灂䝁䄴睚㝁䍁䅁兒畂䝁䅑兌療䝁䅙兌䵂䝁䅫杚求䍁䅁䅕獂䝁䅅杢畂䝁䅫杢湂䑁䅳䅉䑂䝁䅅杣歂䝁䅫睢㉂䝁䅅督橂䡁䅕䅢桂䡁䅉睏杁䕁䅍䅡祂䝁䄸杢灂䝁䅍䅉䕂䝁䅫督求䝁䅅督求䡁䅍睏杁䕁䄸杢橂䝁䄸䅢療䝁䅣入㝁䍁䅁䅕ㅂ䝁䅷兢療䝁䄴睢獂䝁䄸睚㕂䑁䅳䅉呂䡁䅕杣湂䝁䅕杣㕂䅁䅁杹䅙䱁䅑䅁䉂䡁䅕䅤潂䝁䅕杢あ䝁䅫睙桂䡁䅑兡療䝁䄴睏杁䕁䅑兙あ䝁䅅䅉兂䡁䅉睢あ䝁䅕睙あ䝁䅫睢畂䑁䅳䅉兂䡁䅉睢橂䝁䅕督穂䍁䅁兑ㅂ䡁䅑睢瑂䝁䅅䅤灂䝁䄸杢㝁䍁䅁睕求䝁䅍兤祂䝁䅫䅤㕂䍁䅁兔桂䝁䄴兙湂䝁䅕兢求䝁䄴䅤㝁䍁䅁睔畂䝁䅷兡畂䝁䅕䅉兂䝁䅅入瑂䝁䅕杢あ䡁䅍䅁䉄睂䅁䅅䅅䕁䅅兤あ䝁䅧党畂䡁䅑兡橂䝁䅅䅤灂䝁䄸杢㝁䍁䅁兒畂䝁䅍杣㕂䡁䅁䅤灂䝁䄸杢㝁䍁䅁兒畂䝁䅑䅣療䝁䅫杢あ䍁䅁睕求䝁䅍兤祂䝁䅫䅤㕂䍁䅁兓畂䡁䅑党湂䡁䅉兡あ䡁䅫睏杁䕁䅑兙あ䝁䅅䅉兂䡁䅉睢あ䝁䅕睙あ䝁䅫睢畂䑁䅳䅉䑂䝁䅷睢ㅂ䝁䅑䅉䩂䝁䄴杚祂䝁䅅督あ䡁䅉兤橂䡁䅑兤祂䝁䅕睏杁䕁䅍䅢療䡁䅕䅚杁䙁䅍党橂䡁䅕杣灂䡁䅑入㝁䍁䅁杔求䡁䅑睤療䡁䅉睡杁䙁䅍党橂䡁䅕杣灂䡁䅑入㝁䍁䅁睒求䝁䄴兑䩂䅁䅁眯䅫䉁䉑䅁䉂䡁䅕䅤潂䝁䅕杢あ䝁䅫睙桂䡁䅑兡療䝁䄴睏杁䕁䅕杢歂䡁䅁睢灂䝁䄴䅤杁䙁䅍党橂䡁䅕杣灂䡁䅑入杁䕁䅫杢あ䝁䅕睚祂䝁䅫䅤㕂䑁䅳䅉䕂䝁䅅䅤桂䍁䅁䅕祂䝁䄸䅤求䝁䅍䅤灂䝁䄸杢㝁䍁䅁睑獂䝁䄸兤歂䍁䅁兓畂䝁䅙杣桂䡁䅍䅤祂䡁䅕睙あ䡁䅕杣求䑁䅳䅉䑂䝁䅷睢ㅂ䝁䅑䅉呂䝁䅕睙ㅂ䡁䅉兡あ䡁䅫睏杁䕁䄴党あ䡁䅣睢祂䝁䅳䅉呂䝁䅕睙ㅂ䡁䅉兡あ䡁䅫睏杁䙁䅍党橂䡁䅕杣灂䡁䅑入杁䕁䄰兙畂䝁䅅睚求䝁䄰党畂䡁䅑䅁㝃元䅁䅌䅁䕁䅅兤あ䝁䄸兢療䝁䅉兡獂䝁䅕䅉䑂䝁䄸兢睂䝁䄸杢求䝁䄴䅤穂䅁䅁杌䅣䑁䅉䅁䉂䡁䅕䅤療䝁䄰睢楂䝁䅫䅢求䍁䅁兔桂䝁䄴兤浂䝁䅅睙あ䡁䅕杣求䡁䅉督䅁偁䡧䅁奁䅁䅁兑ㅂ䡁䅑睢瑂䝁䄸杙灂䝁䅷党穂䅁䅁䅉䅧䑁䅙䅁䉂䡁䅕䅤療䝁䄰睢楂䝁䅫䅢求䡁䅍䅉桂䝁䄴䅚杁䕁䅍睢瑂䡁䅁睢畂䝁䅕杢あ䡁䅍䅁杂杂䅁材䅁䕁䅅兤あ䝁䄸兢療䡁䅑兡㉂䝁䅕䅉兂䝁䅅杣あ䡁䅍䅉桂䝁䄴䅚杁䕁䅕兣ㅂ䝁䅫䅣瑂䝁䅕杢あ䅁䅁八䅙䍁䅑䅁䉂䡁䅕䅤療䝁䄰睢あ䝁䅫杤求䍁䅁杕求䡁䅑兙灂䝁䅷䅁䙂杂䅁䅂䅁䕁䅉䅁汃睃䅁杂䅁䕁䅉睋䅁䅁䰸䅁䝁䅁䅁村瑁䅁䅁杇䅳䅁䅙䅁䍂䕁䅅䅁湄杁䅁䅃䅁䕁䅉兑䑂䅁䅁䅇䅉䅁䅯䅁䍂䕁䅅䅔䵂䅁䅁䅺䅉䉁䅑䅁䍂䕁䅅䅖呂䑁䅯睑䍂䕁䄸兒䅁䡁䅅䅁䥁䅁䅁村䉂䙁䅧䅁卂睁䅁杂䅁䕁䅉村䅁䑁䱣䅁䥁䅁䅁村䍂䍁䅳䅁奁睃䅁䅃䅁䕁䅉村瑁䅁䅁䅈䅳䅁䅧䅁䍂䕁䅉村䅁䑁䱧䅁䭁䅁䅁村䍂䕁䅉睋䅁䅁䰰䅁䭁䅁䅁村䍂䕁䅉兌䅁偁䭫䅁䭁䅁䅁村䍂䙁䅣兓䅁䕁䍕䅁䥁䅁䅁村䍂䙁䅫䅁䭂睁䅁䅃䅁䕁䅉䅒奂䅁䅁睍䅉䅁䅧䅁䍂䕁䅕杔䅁䉁䐴䅁䭁䅁䅁村䝂䍁䄴村䅁䙁䍉䅁䝁䅁䅁村䡂䅁䅁䅄䅍䅁䅯䅁䍂䕁䅫兓䍂䅁䅁睥䅉䅁䅧䅁䍂䕁䅫睔䅁䙁䑯䅁䝁䅁䅁村䱂䅁䅁睐䅉䅁䅯䅁䍂䕁䅳杔䡂䅁䅁杰䅉䅁䅧䅁䍂䕁䅳杕䅁䕁䑕䅁䭁䅁䅁村䵂䕁䅑杕䅁䉁䕧䅁䥁䅁䅁村䵂䕁䅳䅁䵃杁䅁䅃䅁䕁䅉兔婂䅁䅁睊䅍䅁䅙䅁䍂䙁䅉䅁牁睁䅁䅄䅁䕁䅉杕䱂䍁䄴村䅁䱁䌴䅁䥁䅁䅁村卂䕁䄸䅁睁睁䅁䅃䅁䕁䅉睕奂䅁䅁兢䅉䅁䅧䅁䍂䙁䅣兑䅁佁䍧䅁䝁䅁䅁村奂䅁䅁䅈䅉䅁䅧䅁䍂䙁䅧䅕䅁乁䍫䅁䵁䅁䅁村桂䝁䄴睡穂䅁䅁杙䅙䕁䅯䅁䍂䝁䅅䅤あ䝁䅕杣㕂䍁䅁兒畂䝁䅕杣湂䡁䅫䅉呂䡁䅑睢祂䝁䅅睚求䍁䅁睕㕂䡁䅍䅤求䝁䄰䅉潁䕁䅉兒呂䙁䅍克䅁䙁卣䅁啁䅁䅁村求䡁䅙党祂䝁䅅睚求䡁䅍䅁畁杂䅁䅅䅁䕁䅉兡療䝁䅙兤求䝁䅷䅁牂䅃䅁杈䅁䕁䅉兡療䝁䄰兙穂䡁䅍䅉䙂䝁䄴党祂䝁䅣入䅁䡁䤴䅁捁䅁䅁村灂䝁䄸䅤求䝁䅍䅡畂䝁䄸䅢療䝁䅣入䅁䵁䝳䅁煂䅁䅁村獂䝁䄸睙牂䝁䅍䅡桂䝁䅫杢㝁䍁䅁䅒灂䝁䅣兡あ䝁䅅䅢杁䕁䅅督穂䝁䅕䅤杁䕁䄰兙畂䝁䅅睚求䝁䄰党畂䡁䅑睏杁䕁䅍杣㕂䡁䅁䅤療䝁䅍兤祂䡁䅉党畂䝁䅍入䅁䡁兙䅁䅂䅁䅁村祂䝁䅅杢歂䍁䅁兔桂䡁䅉睡求䡁䅑兡畂䝁䅣睏杁䕁䅣䅡療䡁䅍䅤杁䕁䅳兡あ䝁䅍䅡求䝁䄴督䅁乁佳䅁允䅁䅁村祂䝁䅕睤求䡁䅉督䅁䭁䥍䅁慁䅁䅁村祂䝁䄸兙歂䝁䅍兙穂䡁䅑兡畂䝁䅣䅁塄睂䅁杉䅁䕁䅉杣療䝁䅅䅚獂䝁䅫杢求䍁䅁杕求䡁䅑兙灂䝁䅷䅁歄杂䅁䅊䅁䕁䅉兤灂䝁䅷䅚灂䝁䄴睚杁䙁䅁杣療䝁䅑兤橂䡁䅑督䅁䑁䝉䅁杁䅁䅁村ㅂ䡁䅍兡畂䝁䅕督穂䍁䅁䅖祂䝁䅅杤求䝁䅷䅁㍃杂䅁東䅁䕁䅉兤穂䝁䅫杢求䡁䅍督杁䙁䅑杣桂䡁䅙党獂䑁䅳䅉䝂䝁䅷党求䡁䅑䅉乂䝁䅅杢桂䝁䅣党瑂䝁䅕杢あ䑁䅳䅉䝂䡁䅉党灂䝁䅣䅡あ䍁䅁睕求䡁䅉杤灂䝁䅍党㝁䍁䅁䅕桂䡁䅍督求䝁䄴睚求䡁䅉䅉䉂䝁䅫杣橂䡁䅉兙浂䡁䅑䅉乂䝁䅅杢ㅂ䝁䅙兙橂䡁䅑兤祂䝁䅫杢湂䅁䅁朰䅧䥁䅙䅁䍂䡁䅕督灂䝁䄴党穂䡁䅍䅉啂䡁䅉兙㉂䝁䅕䅢㝁䍁䅁杒祂䝁䅕兡湂䝁䅧䅤杁䙁䅍党祂䡁䅙兡橂䝁䅕睏杁䙁䅁兙穂䡁䅍党畂䝁䅣党祂䍁䅁兑灂䡁䅉睙祂䝁䅅杚あ䍁䅁兔桂䝁䄴兤浂䝁䅅睙あ䡁䅕杣灂䝁䄴睚䅁䥁剳䅁歁允䅁村ㅂ䡁䅍兡畂䝁䅕督穂䍁䅁䅖祂䝁䅅杤求䝁䅷睏杁䕁䅷睢橂䝁䅅䅤灂䝁䄸杢杁䕁䅉兙穂䝁䅕䅚杁䙁䅍党祂䡁䅙兡橂䝁䅕督㝁䍁䅁兔桂䡁䅉睡求䡁䅑兡畂䝁䅣䅉䉂䡁䅕䅤療䝁䄰兙あ䝁䅫睢畂䑁䅳䅉啂䝁䄸兤祂䝁䅫督瑂䑁䅳䅉啂䡁䅉兙㉂䝁䅕䅢杁䕁䅅睙橂䝁䄸兢瑂䝁䄸䅚桂䡁䅑兡療䝁䄴督㝁䍁䅁睑ㅂ䡁䅍䅤療䝁䄰党祂䍁䅁杕求䝁䅷兙あ䝁䅫睢畂䡁䅍䅡灂䡁䅁䅉乂䝁䅅杢桂䝁䅣党瑂䝁䅕杢あ䑁䅳䅉坂䝁䅅睙桂䡁䅑兡療䝁䄴䅉卂䝁䅕杢あ䝁䅅䅢䅁佁䨴䅁杄䅁䅁村ㅂ䡁䅍兡畂䝁䅕督穂䍁䅁䅖祂䝁䅅杤求䝁䅷睏杁䙁䅑杣桂䡁䅙党獂䍁䅁兑橂䝁䅍睢瑂䝁䄰睢歂䝁䅅䅤灂䝁䄸杢穂䑁䅳䅉䑂䡁䅕督あ䝁䄸兢求䡁䅉䅉卂䝁䅕䅢桂䡁䅑兡療䝁䄴督潂䝁䅫䅣杁䕁䄰兙畂䝁䅅睚求䝁䄰党畂䡁䅑睏杁䕁䅉杣桂䝁䄴䅚杁䕁䄰兙祂䝁䅳党あ䝁䅫杢湂䑁䅳䅉䑂䝁䅷睢ㅂ䝁䅑䅉䩂䝁䄴杚祂䝁䅅督あ䡁䅉兤橂䡁䅑兤祂䝁䅕䅁⽃杂䅁䅂䅁䕁䅍䅁剃杁䅁䅃䅁䕁䅍兑䡂䅁䅁睓䅉䅁䅧䅁䑂䕁䅅䅓䅁䅁䐰䅁䭁䅁䅁睑䉂䙁䅉杕䅁䭁䍷䅁䥁䅁䅁睑䉂䙁䅑䅁あ杁䅁杂䅁䕁䅍村䅁䙁䐰䅁䭁䅁䅁睑䍂䕁䄸兒䅁䉁䍍䅁䭁䅁䅁睑䍂䙁䅉兒䅁䍁䌸䅁䭁䅁䅁睑䑂䕁䅍睋䅁䭁內䅁䥁䅁䅁睑䑂䕁䅫䅁䱃睁䅁䅃䅁䕁䅍睑䵂䅁䅁䅘䅉䅁䅯䅁䑂䕁䅑杔呂䅁䅁䅌䅉䅁䅧䅁䑂䕁䅑睖䅁䝁䑫䅁䝁䅁䅁睑䙂䅁䅁䅩䅍䅁䅧䅁䑂䕁䅕睒䅁䡁䍷䅁䝁䅁䅁睑䝂䅁䅁眫䅉䅁䅧䅁䑂䕁䅙睒䅁䡁䐰䅁䥁䅁䅁睑䥂䕁䅑䅁婂睁䅁权䅁䕁䅍䅓卂䙁䅣䅁祂睁䅁权䅁䕁䅍䅓啂䙁䅉䅁婃睁䅁杂䅁䕁䅍兓䅁䩁䑣䅁䭁䅁䅁睑䩂䕁䄴杒䅁䑁䑯䅁䝁䅁䅁睑䵂䅁䅁睲䅉䅁䅧䅁䑂䕁䅷䅗䅁䭁䑧䅁䥁䅁䅁睑乂䕁䅅䅁䥂杁䅁䅄䅁䕁䅍兔䑂䙁䅍兑䅁䅁䍣䅁䥁䅁䅁睑乂䕁䅕䅁牄杁䅁䅃䅁䕁䅍兔䡂䅁䅁䅆䅉䅁䅧䅁䑂䕁䄰兓䅁䭁䍣䅁䥁䅁䅁睑乂䙁䅍䅁㙁杁䅁䅃䅁䕁䅍杔䑂䅁䅁睔䅍䅁䅧䅁䑂䕁䄴䅕䅁䩁䑅䅁䥁䅁䅁睑偂䕁䅙䅁摃杁䅁䅃䅁䕁䅍睔偂䅁䅁兮䅍䅁䅧䅁䑂䕁䄸䅕䅁䩁䍳䅁䥁䅁䅁睑偂䙁䅉䅁⭂杁䅁权䅁䕁䅍睔呂䙁䅑䅁睄杁䅁权䅁䕁䅍䅕䉂䙁䅫䅁潁杁䅁䅃䅁䕁䅍䅕䍂䅁䅁儰䅉䅁䅯䅁䑂䙁䅁杕啂䅁䅁睗䅉䅁䅧䅁䑂䙁䅁䅖䅁䉁䐰䅁允䅁䅁睑剂䑁䅅杍睁䑁䅅兏䅁䡁䕍䅁允䅁䅁睑剂䑁䅅杍睁䑁䅉䅍䅁䥁䕉䅁允䅁䅁睑剂䑁䅅杍睁䑁䅉免䅁䡁䕳䅁允䅁䅁睑剂䑁䅅杍睁䑁䅉杍䅁䡁䕉䅁允䅁䅁睑剂䑁䅅杍睁䑁䅉睍䅁䡁䔰䅁允䅁䅁睑剂䑁䅅杍睁䑁䅉䅎䅁䡁䕁䅁允䅁䅁睑剂䑁䅉杍睁䑁䅅兏䅁䡁䕷䅁允䅁䅁睑剂䑁䅉杍睁䑁䅉䅍䅁䡁䔸䅁允䅁䅁睑剂䑁䅉杍睁䑁䅉免䅁䡁䕑䅁允䅁䅁睑剂䑁䅉杍睁䑁䅉杍䅁䡁䔴䅁允䅁䅁睑剂䑁䅉杍睁䑁䅉睍䅁䥁䕍䅁允䅁䅁睑剂䑁䅉杍睁䑁䅉䅎䅁䡁䕯䅁允䅁䅁睑剂䑁䅍杍睁䑁䅅兏䅁䥁䕁䅁允䅁䅁睑剂䑁䅍杍睁䑁䅉䅍䅁䡁䕣䅁允䅁䅁睑剂䑁䅍杍睁䑁䅉免䅁䡁䕫䅁允䅁䅁睑剂䑁䅍杍睁䑁䅉杍䅁䡁䕕䅁允䅁䅁睑剂䑁䅍杍睁䑁䅉睍䅁䥁䕕䅁允䅁䅁睑剂䑁䅍杍睁䑁䅉䅎䅁䝁䔸䅁允䅁䅁睑剂䑁䅑杍睁䑁䅅兏䅁䥁䕑䅁允䅁䅁睑剂䑁䅑杍睁䑁䅉䅍䅁䡁䕙䅁允䅁䅁睑剂䑁䅑杍睁䑁䅉免䅁䥁䕅䅁允䅁䅁睑剂䑁䅑杍睁䑁䅉杍䅁䡁䕧䅁允䅁䅁睑剂䑁䅑杍睁䑁䅉睍䅁䡁䕅䅁允䅁䅁睑剂䑁䅑杍睁䑁䅉䅎䅁䝁䔰䅁䥁䅁䅁睑卂䕁䅷䅁䉁睁䅁䅃䅁䕁䅍杕乂䅁䅁睵䅉䅁䅯䅁䑂䙁䅉睖䕂䅁䅁䅉䅑䅁䅯䅁䑂䙁䅍睑偂䅁䅁䅍䅉䅁䅯䅁䑂䙁䅍睒兂䅁䅁入䅉䅁䅧䅁䑂䙁䅍䅗䅁䅁䑳䅁䭁䅁䅁睑啂䕁䅅睕䅁䭁䍁䅁䭁䅁䅁睑啂䕁䅷䅖䅁䡁䑅䅁䭁䅁䅁睑啂䙁䅉兑䅁䙁䍍䅁䭁䅁䅁睑啂䙁䅍䅓䅁䉁䍣䅁䭁䅁䅁睑啂䙁䅙兑䅁䍁䐴䅁䥁䅁䅁睑坂䙁䅍䅁䅄杁䅁䅃䅁䕁䅍杖奂䅁䅁其䅉䅁䄴䅁䑂䙁䅫杍睁䑁䅁䅎䅁䙁䕣䅁佁䅁䅁睑婂䑁䅉䅍睁䑁䅕䅁婂䅂䅁杄䅁䕁䅍兗祁䑁䅁䅍㉁䅁䅁杓䅑䅁䄴䅁䑂䙁䅫杍睁䑁䅁睎䅁䙁䕁䅁佁䅁䅁睑婂䑁䅉䅍睁䑁䅧䅁啂䅂䅁杄䅁䕁䅍兗祁䑁䅁䅍㕁䅁䅁杗䅑䅁䄴䅁䑂䙁䅫杍睁䑁䅅䅍䅁䝁䕅䅁佁䅁䅁睑婂䑁䅉䅍硁䑁䅅䅁䵂䅂䅁杄䅁䕁䅍兗祁䑁䅁免祁䅁䅁兖䅑䅁䄴䅁䑂䙁䅫杍睁䑁䅅睍䅁䝁䕕䅁佁䅁䅁睑婂䑁䅉䅍硁䑁䅑䅁卂䅂䅁杄䅁䕁䅍兗祁䑁䅁免ㅁ䅁䅁兔䅑䅁䄴䅁䑂䙁䅫杍睁䑁䅅李䅁䙁䕙䅁佁䅁䅁睑婂䑁䅉䅍硁䑁䅣䅁䱂䅂䅁杄䅁䕁䅍兗祁䑁䅁免㑁䅁䅁睗䅑䅁䄴䅁䑂䙁䅫杍睁䑁䅅兏䅁䝁䕉䅁佁䅁䅁睑婂䑁䅉䅍祁䑁䅁䅁佂䅂䅁杄䅁䕁䅍兗祁䑁䅁杍硁䅁䅁䅂䅉䅁䄴䅁䑂䙁䅫杍睁䑁䅉杍䅁偁䈸䅁佁䅁䅁睑婂䑁䅉䅍祁䑁䅍䅁䙁䅁䅁杄䅁䕁䅍兗祁䑁䅁杍ぁ䅁䅁睔䅑䅁䅧䅁䑂䙁䅯杕䅁䡁䑧䅁潁䅁䅁睑桂䝁䅉䅢求䍁䅁兙畂䝁䅑䅉呂䝁䅅䅤求䝁䅷䅢灂䡁䅑党䅁偁䥍䅁十䅁䅁睑桂䝁䄴杢桂䝁䅉兡穂䅁䅁硈䅉䵁䅑䅁䑂䝁䅅杢畂䝁䅅杙灂䡁䅍睏杁䕁䄴党ㅂ䡁䅉睢穂䝁䅍兡求䝁䄴睙求䑁䅳䅉呂䝁䅷党求䡁䅁䅉啂䝁䅕睙潂䝁䄴睢獂䝁䄸睚㕂䑁䅳䅉䑂䝁䅕杢あ䡁䅉兙獂䍁䅁杔求䡁䅉杤療䡁䅕督杁䙁䅍入穂䡁䅑党瑂䑁䅳䅉䥂䝁䅕兢桂䡁䅑睢獂䝁䄸睚㕂䑁䅳䅉佂䝁䅕兤祂䝁䄸䅢療䝁䅣入㝁䍁䅁睔畂䝁䅍睢獂䝁䄸睚㕂䅁䅁兡䅣䉁䅷䅁䑂䝁䅅䅣灂䡁䅑兙獂䍁䅁睒療䝁䄸䅚穂䅁䅁睇䅙䍁䅁䅁䑂䝁䅅䅣灂䡁䅑兙獂䍁䅁兔桂䡁䅉睡求䡁䅑督䅁䕁䝅䅁㑃䅁䅁睑桂䡁䅉䅚灂䝁䄸杤桂䡁䅍睙ㅂ䝁䅷兙祂䑁䅳䅉䕂䝁䅕杣瑂䝁䅅䅤療䝁䅷睢湂䡁䅫睏杁䕁䅫兢瑂䡁䅕杢療䝁䅷睢湂䡁䅫睏杁䕁䄸杢橂䝁䄸䅢療䝁䅣入㝁䍁䅁䅕ㅂ䝁䅷兢療䝁䄴睢獂䝁䄸睚㕂䑁䅳䅉卂䝁䅕督睂䝁䅫杣桂䡁䅑睢祂䡁䅫睏杁䙁䅣睢瑂䝁䅕杢湁䡁䅍䅉䥂䝁䅕兙獂䡁䅑䅡䅁䑁䭅䅁畃䅁䅁睑桂䡁䅉䅚灂䝁䄸杤桂䡁䅍睙ㅂ䝁䅷兙祂䑁䅳䅉䙂䝁䄴䅚療䝁䅍杣灂䝁䄴睢獂䝁䄸睚㕂䑁䅳䅉䥂䝁䅕兢桂䡁䅑睢獂䝁䄸睚㕂䑁䅳䅉䩂䝁䄴杚求䝁䅍䅤灂䝁䄸兤穂䍁䅁䅒灂䡁䅍党桂䡁䅍党穂䑁䅳䅉䩂䝁䄴杚獂䝁䅅兢瑂䝁䅅䅤灂䝁䄸杢㝁䍁䅁杖桂䝁䅍睙灂䝁䄴党穂䅁䅁䅆䅯䵁䅯䅁䑂䝁䅅杣歂䝁䅫睢㉂䝁䅅督橂䡁䅕䅢桂䡁䅉睏杁䕁䅫杢浂䝁䅕睙あ䝁䅫睢ㅂ䡁䅍䅉䕂䝁䅫督求䝁䅅督求䡁䅍睏杁䕁䄴党ㅂ䡁䅉睢獂䝁䄸睚㕂䑁䅳䅉偂䝁䄴睙療䝁䅷睢湂䡁䅫睏杁䙁䅉党穂䡁䅁兡祂䝁䅅䅤療䡁䅉入㝁䍁䅁杖桂䝁䅍睙灂䝁䄴党穂䑁䅳䅉噂䡁䅑兡獂䝁䅫䅤㕂䍁䅁睕橂䝁䅅䅢求䍁䅁睕療䝁䅷兙祂䅁䅁䅓䅯䑁䅧䅁䑂䝁䅅杣湂䝁䄸䅉䡂䡁䅉睢ㅂ䝁䄴䅚杁䙁䅑杣桂䝁䄴督睂䝁䄸杣あ䝁䅅䅤灂䝁䄸杢䅁偁䜸䅁流䅁䅁睑桂䡁䅍兡畂䝁䄸督杁䝁䅅杢歂䍁䅁睒桂䝁䄰兡畂䝁䅣䅁歂睂䅁䅆䅁䕁䅍䅡求䝁䄰兡橂䝁䅅䅢穂䅁䅁䅈䅣䩁䅉䅁䑂䝁䅧杣療䝁䄴兡橂䍁䅁䅒灂䡁䅍党桂䡁䅍党穂䑁䅳䅉䡂䝁䅅督あ䡁䅉睢求䝁䄴䅤求䡁䅉睢獂䝁䄸睚㕂䑁䅳䅉䥂䝁䅕兢桂䡁䅑睢獂䝁䄸睚㕂䑁䅳䅉䩂䝁䄰兢ㅂ䝁䄴睢獂䝁䄸睚㕂䑁䅳䅉䩂䝁䄴杚獂䝁䅅兢瑂䝁䅅䅤灂䝁䄸杢䅁䍁匸䅁慁䅁䅁睑獂䝁䅕兙畂䍁䅁兒畂䝁䅕杣湂䡁䅫䅁婄䅃䅁杶䅁䕁䅍䅢求䝁䅅杢杁䕁䅕杢求䡁䅉睚㕂䑁䅳䅉䑂䝁䅷党桂䝁䄴䅖求䝁䅍䅡㝁䍁䅁睑獂䝁䅫兢桂䡁䅑党啂䝁䅕睙潂䑁䅳䅉噂䡁䅑兡獂䝁䅫䅤㕂䍁䅁睕橂䝁䅅䅢求䍁䅁睕療䝁䅷兙祂䑁䅳䅉偂䝁䄴督潂䝁䄸杣求䍁䅁兙畂䝁䅑䅉偂䝁䅙杚穂䝁䅧睢祂䝁䅕䅉塂䝁䅫杢歂䑁䅳䅉䥂䡁䅫䅚祂䝁䄸睚求䝁䄴䅁㉄䅃䅁䄷䅁䕁䅍䅢求䝁䅅杢杁䕁䅕杢求䡁䅉睚㕂䑁䅳䅉䕂䝁䅅䅤桂䍁䅁兓畂䡁䅑党湂䡁䅉兙あ䝁䅫睢畂䑁䅳䅉䙂䝁䄴党祂䝁䅣入杁䕁䄰兙畂䝁䅅睚求䝁䄰党畂䡁䅑睏杁䕁䅕杢求䡁䅉睚㕂䍁䅁睕あ䝁䄸杣桂䝁䅣党㝁䍁䅁睑獂䝁䅕兙畂䙁䅑党橂䝁䅧睏杁䙁䅁杣療䝁䅍党穂䡁䅍䅉䉂䡁䅕䅤療䝁䄰兙あ䝁䅫睢畂䑁䅳䅉噂䡁䅑兡獂䝁䅫䅤㕂䍁䅁睕橂䝁䅅䅢求䍁䅁睕療䝁䅷兙祂䅁䅁睈䄸䭁䅑䅁䑂䝁䅷党桂䝁䄴䅉䙂䝁䄴党祂䝁䅣入㝁䍁䅁兒畂䝁䅕杣湂䡁䅫䅉䙂䝁䅙杚灂䝁䅍兡求䝁䄴睙㕂䑁䅳䅉䙂䝁䄴党祂䝁䅣入杁䕁䄰兙畂䝁䅅睚求䝁䄰党畂䡁䅑睏杁䕁䅍䅢求䝁䅅杢啂䝁䅕睙潂䑁䅳䅉兂䡁䅉睢橂䝁䅕督穂䍁䅁兑ㅂ䡁䅑睢瑂䝁䅅䅤灂䝁䄸杢䅁䍁䝧䅁睂允䅁睑獂䝁䅕兙畂䍁䅁兒畂䝁䅕杣湂䡁䅫睏杁䕁䅕杢求䡁䅉睚㕂䍁䅁兒浂䝁䅙兡橂䝁䅫党畂䝁䅍入㝁䍁䅁兒畂䝁䅕杣湂䡁䅫䅉乂䝁䅅杢桂䝁䅣党瑂䝁䅕杢あ䑁䅳䅉䙂䝁䄴党祂䝁䅣入杁䙁䅍䅤療䡁䅉兙湂䝁䅕睏杁䕁䅍䅢求䝁䅅杢啂䝁䅕睙潂䑁䅳䅉䑂䝁䄸杢㉂䝁䅕杢あ䝁䅫睢畂䝁䅅䅢杁䕁䄴兤橂䝁䅷党桂䡁䅉睏杁䙁䅍兢桂䡁䅉䅤杁䕁䅕杢求䡁䅉睚㕂䑁䅳䅉䍂䝁䅫睢浂䡁䅕党獂䑁䅳䅉䑂䝁䅷兡瑂䝁䅅䅤求䙁䅑党橂䝁䅧睏杁䙁䅕䅤灂䝁䅷兡あ䡁䅫䅉呂䝁䅍兙獂䝁䅕䅉呂䝁䄸䅢桂䡁䅉睏杁䕁䄸杢穂䝁䅧睢祂䝁䅕䅉桂䝁䄴䅚杁䕁䄸杚浂䡁䅍䅡療䡁䅉党杁䙁䅣兡畂䝁䅑䅁橁元䅁朳䅁䕁䅍䅢求䝁䅅杢杁䕁䅕杢求䡁䅉睚㕂䑁䅳䅉䙂䝁䄴党祂䝁䅣入杁䕁䅕杚浂䝁䅫睙灂䝁䅕杢橂䡁䅫睏杁䕁䅕杢求䡁䅉睚㕂䍁䅁兔桂䝁䄴兙湂䝁䅕兢求䝁䄴䅤㝁䍁䅁兒畂䝁䅕杣湂䡁䅫䅉呂䡁䅑睢祂䝁䅅睚求䑁䅳䅉䑂䝁䅷党桂䝁䄴䅖求䝁䅍䅡㝁䍁䅁䅕療䡁䅣党祂䍁䅁睒祂䝁䅫䅚㝁䍁䅁兖あ䝁䅫䅢灂䡁䅑入杁䙁䅍睙桂䝁䅷党杁䙁䅍睢獂䝁䅅杣䅁偁䱅䅁啁允䅁睑獂䝁䅕兙畂䍁䅁兒畂䝁䅕杣湂䡁䅫睏杁䕁䅕杢求䡁䅉睚㕂䍁䅁兒浂䝁䅙兡橂䝁䅫党畂䝁䅍入㝁䍁䅁兒畂䝁䅕杣湂䡁䅫䅉乂䝁䅅杢桂䝁䅣党瑂䝁䅕杢あ䑁䅳䅉䙂䝁䄴党祂䝁䅣入杁䙁䅍䅤療䡁䅉兙湂䝁䅕睏杁䕁䅍䅢求䝁䅅杢啂䝁䅕睙潂䑁䅳䅉兂䝁䄸睤求䡁䅉䅉䡂䡁䅉兡歂䑁䅳䅉噂䡁䅑兡獂䝁䅫䅤㕂䍁䅁睕橂䝁䅅䅢求䍁䅁睕療䝁䅷兙祂䑁䅳䅉偂䝁䄴督潂䝁䄸杣求䍁䅁兙畂䝁䅑䅉偂䝁䅙杚穂䝁䅧睢祂䝁䅕䅉塂䝁䅫杢歂䅁䅁䄸䄸偁䅷䅁䑂䝁䅷党桂䝁䄴䅉䙂䝁䄴党祂䝁䅣入㝁䍁䅁兒畂䝁䅕杣湂䡁䅫䅉䙂䝁䅙杚灂䝁䅍兡求䝁䄴睙㕂䑁䅳䅉䙂䝁䄴党祂䝁䅣入杁䕁䄰兙畂䝁䅅睚求䝁䄰党畂䡁䅑睏杁䕁䅕杢求䡁䅉睚㕂䍁䅁睕あ䝁䄸杣桂䝁䅣党㝁䍁䅁睑獂䝁䅕兙畂䙁䅑党橂䝁䅧睏杁䙁䅍兢桂䡁䅉䅤杁䕁䅕杢求䡁䅉睚㕂䑁䅳䅉䑂䝁䅷兡瑂䝁䅅䅤求䙁䅑党橂䝁䅧睏杁䙁䅕䅤灂䝁䅷兡あ䡁䅫䅉呂䝁䅍兙獂䝁䅕䅉呂䝁䄸䅢桂䡁䅉䅁祄睂䅁杦䅅䕁䅍䅢求䝁䅅杢杁䕁䅕杢求䡁䅉睚㕂䑁䅳䅉䙂䝁䄴党祂䝁䅣入杁䕁䅕杚浂䝁䅫睙灂䝁䅕杢橂䡁䅫睏杁䕁䅕杢求䡁䅉睚㕂䍁䅁兔桂䝁䄴兙湂䝁䅕兢求䝁䄴䅤㝁䍁䅁兒畂䝁䅕杣湂䡁䅫䅉呂䡁䅑睢祂䝁䅅睚求䑁䅳䅉䑂䝁䅷党桂䝁䄴䅖求䝁䅍䅡㝁䍁䅁睕瑂䝁䅅杣あ䍁䅁兒畂䝁䅕杣湂䡁䅫睏杁䕁䅍䅢灂䝁䄰兙あ䝁䅕䅖求䝁䅍䅡㝁䍁䅁兖あ䝁䅫䅢灂䡁䅑入杁䙁䅍睙桂䝁䅷党杁䙁䅍睢獂䝁䅅杣㝁䍁䅁睔畂䡁䅍䅡療䡁䅉党杁䝁䅅杢歂䍁䅁睔浂䝁䅙督潂䝁䄸杣求䍁䅁睖灂䝁䄴䅚㝁䍁䅁村桂䡁䅑䅤求䡁䅉入杁䕁䅕杢求䡁䅉睚㕂䍁䅁睕あ䝁䄸杣桂䝁䅣党杁䙁䅍入穂䡁䅑党瑂䍁䅁䅋䍂䕁䅕睕呂䍁䅫䅁呃权䅁䄰䅁䕁䅍䅢求䝁䅅杢杁䕁䅕杢求䡁䅉睚㕂䑁䅳䅉䙂䝁䄴党祂䝁䅣入杁䕁䅕杚浂䝁䅫睙灂䝁䅕杢橂䡁䅫睏杁䕁䅕杢求䡁䅉睚㕂䍁䅁兔桂䝁䄴兙湂䝁䅕兢求䝁䄴䅤㝁䍁䅁兒畂䝁䅕杣湂䡁䅫䅉呂䡁䅑睢祂䝁䅅睚求䑁䅳䅉䑂䝁䅷党桂䝁䄴䅖求䝁䅍䅡㝁䍁䅁睕瑂䝁䅅杣あ䍁䅁兒畂䝁䅕杣湂䡁䅫睏杁䙁䅁睢㍂䝁䅕杣杁䕁䅣杣灂䝁䅑䅁坁权䅁杂䅅䕁䅍䅢求䝁䅅杢杁䕁䅕杢求䡁䅉睚㕂䑁䅳䅉䙂䝁䄴党祂䝁䅣入杁䕁䅕杚浂䝁䅫睙灂䝁䅕杢橂䡁䅫睏杁䕁䅕杢求䡁䅉睚㕂䍁䅁兔桂䝁䄴兙湂䝁䅕兢求䝁䄴䅤㝁䍁䅁兒畂䝁䅕杣湂䡁䅫䅉呂䡁䅑睢祂䝁䅅睚求䑁䅳䅉䑂䝁䅷党桂䝁䄴䅖求䝁䅍䅡㝁䍁䅁睕瑂䝁䅅杣あ䍁䅁兒畂䝁䅕杣湂䡁䅫睏杁䙁䅁睢㍂䝁䅕杣杁䕁䅣杣灂䝁䅑睏杁䕁䄸杢穂䝁䅧睢祂䝁䅕䅉桂䝁䄴䅚杁䕁䄸杚浂䡁䅍䅡療䡁䅉党杁䙁䅣兡畂䝁䅑䅁硃杂䅁末䅁䕁䅍䅢求䝁䅅杢杁䕁䅕杢求䡁䅉睚㕂䑁䅳䅉䙂䝁䄴党祂䝁䅣入杁䕁䅕杚浂䝁䅫睙灂䝁䅕杢橂䡁䅫睏杁䕁䅕杢求䡁䅉睚㕂䍁䅁兔桂䝁䄴兙湂䝁䅕兢求䝁䄴䅤㝁䍁䅁兒畂䝁䅕杣湂䡁䅫䅉呂䡁䅑睢祂䝁䅅睚求䑁䅳䅉䑂䝁䅷党桂䝁䄴䅖求䝁䅍䅡㝁䍁䅁睕瑂䝁䅅杣あ䍁䅁兒畂䝁䅕杣湂䡁䅫睏杁䙁䅁睢㍂䝁䅕杣杁䕁䅣杣灂䝁䅑睏杁䙁䅕䅤灂䝁䅷兡あ䡁䅫䅉呂䝁䅍兙獂䝁䅕䅉呂䝁䄸䅢桂䡁䅉䅁祄䅃䅁䅍䅅䕁䅍䅢求䝁䅅杢杁䕁䅕杢求䡁䅉睚㕂䑁䅳䅉䙂䝁䄴党祂䝁䅣入杁䕁䅕杚浂䝁䅫睙灂䝁䅕杢橂䡁䅫睏杁䕁䅕杢求䡁䅉睚㕂䍁䅁兔桂䝁䄴兙湂䝁䅕兢求䝁䄴䅤㝁䍁䅁兒畂䝁䅕杣湂䡁䅫䅉呂䡁䅑睢祂䝁䅅睚求䑁䅳䅉䑂䝁䅷党桂䝁䄴䅖求䝁䅍䅡㝁䍁䅁睕瑂䝁䅅杣あ䍁䅁兒畂䝁䅕杣湂䡁䅫睏杁䙁䅁睢㍂䝁䅕杣杁䕁䅣杣灂䝁䅑睏杁䙁䅕䅤灂䝁䅷兡あ䡁䅫䅉呂䝁䅍兙獂䝁䅕䅉呂䝁䄸䅢桂䡁䅉睏杁䕁䄸杢穂䝁䅧睢祂䝁䅕䅉桂䝁䄴䅚杁䕁䄸杚浂䡁䅍䅡療䡁䅉党杁䙁䅣兡畂䝁䅑䅁浃元䅁朳䅁䕁䅍䅢求䝁䅅杢杁䕁䅕杢求䡁䅉睚㕂䑁䅳䅉䙂䝁䄴党祂䝁䅣入杁䕁䅕杚浂䝁䅫睙灂䝁䅕杢橂䡁䅫睏杁䕁䅕杢求䡁䅉睚㕂䍁䅁兔桂䝁䄴兙湂䝁䅕兢求䝁䄴䅤㝁䍁䅁兒畂䝁䅕杣湂䡁䅫䅉呂䡁䅑睢祂䝁䅅睚求䑁䅳䅉䑂䝁䅷党桂䝁䄴䅖求䝁䅍䅡㝁䍁䅁睕瑂䝁䅅杣あ䍁䅁兒畂䝁䅕杣湂䡁䅫睏杁䙁䅉党穂䝁䅫䅚求䝁䄴䅤灂䝁䅅䅢杁䙁䅍睢獂䝁䅅杣䅁䡁偍䅁い䅁䅁睑獂䝁䅕兙畂䍁䅁兒畂䝁䅕杣湂䡁䅫睏杁䕁䅕杢求䡁䅉睚㕂䍁䅁兒浂䝁䅙兡橂䝁䅫党畂䝁䅍入㝁䍁䅁兒畂䝁䅕杣湂䡁䅫䅉乂䝁䅅杢桂䝁䅣党瑂䝁䅕杢あ䑁䅳䅉䙂䝁䄴党祂䝁䅣入杁䙁䅍䅤療䡁䅉兙湂䝁䅕睏杁䕁䅍睢畂䡁䅙党畂䡁䅑兡療䝁䄴兙獂䍁䅁杔ㅂ䝁䅍䅢求䝁䅅杣㝁䍁䅁䅕療䡁䅣党祂䍁䅁睒祂䝁䅫䅚㝁䍁䅁兖あ䝁䅫䅢灂䡁䅑入杁䙁䅍睙桂䝁䅷党杁䙁䅍睢獂䝁䅅杣䅁䭁䭉䅁浄䅁䅁睑獂䝁䅕兙畂䍁䅁兒畂䝁䅕杣湂䡁䅫睏杁䕁䅕杢求䡁䅉睚㕂䍁䅁兒浂䝁䅙兡橂䝁䅫党畂䝁䅍入㝁䍁䅁兒畂䝁䅕杣湂䡁䅫䅉乂䝁䅅杢桂䝁䅣党瑂䝁䅕杢あ䑁䅳䅉䙂䝁䄴党祂䝁䅣入杁䙁䅍䅤療䡁䅉兙湂䝁䅕睏杁䕁䅍睢畂䡁䅙党畂䡁䅑兡療䝁䄴兙獂䍁䅁杔ㅂ䝁䅍䅢求䝁䅅杣㝁䍁䅁睕瑂䝁䅅杣あ䍁䅁兒畂䝁䅕杣湂䡁䅫睏杁䙁䅁睢㍂䝁䅕杣杁䕁䅣杣灂䝁䅑䅁汄元䅁䅅䅅䕁䅍䅢求䝁䅅杢杁䕁䅕杢求䡁䅉睚㕂䑁䅳䅉䙂䝁䄴党祂䝁䅣入杁䕁䅕杚浂䝁䅫睙灂䝁䅕杢橂䡁䅫睏杁䕁䅕杢求䡁䅉睚㕂䍁䅁兔桂䝁䄴兙湂䝁䅕兢求䝁䄴䅤㝁䍁䅁兒畂䝁䅕杣湂䡁䅫䅉呂䡁䅑睢祂䝁䅅睚求䑁䅳䅉䑂䝁䄸杢㉂䝁䅕杢あ䝁䅫睢畂䝁䅅䅢杁䕁䄴兤橂䝁䅷党桂䡁䅉睏杁䙁䅍兢桂䡁䅉䅤杁䕁䅕杢求䡁䅉睚㕂䑁䅳䅉兂䝁䄸睤求䡁䅉䅉䡂䡁䅉兡歂䑁䅳䅉噂䡁䅑兡獂䝁䅫䅤㕂䍁䅁睕橂䝁䅅䅢求䍁䅁睕療䝁䅷兙祂䅁䅁䅴䅧䕁䉙䅁䑂䝁䅷党桂䝁䄴䅉䙂䝁䄴党祂䝁䅣入㝁䍁䅁兒畂䝁䅕杣湂䡁䅫䅉䙂䝁䅙杚灂䝁䅍兡求䝁䄴睙㕂䑁䅳䅉䙂䝁䄴党祂䝁䅣入杁䕁䄰兙畂䝁䅅睚求䝁䄰党畂䡁䅑睏杁䕁䅕杢求䡁䅉睚㕂䍁䅁睕あ䝁䄸杣桂䝁䅣党㝁䍁䅁睑療䝁䄴杤求䝁䄴䅤灂䝁䄸杢桂䝁䅷䅉佂䡁䅕睙獂䝁䅕兙祂䑁䅳䅉呂䝁䄰兙祂䡁䅑䅉䙂䝁䄴党祂䝁䅣入㝁䍁䅁䅕療䡁䅣党祂䍁䅁睒祂䝁䅫䅚㝁䍁䅁兖あ䝁䅫䅢灂䡁䅑入杁䙁䅍睙桂䝁䅷党杁䙁䅍睢獂䝁䅅杣㝁䍁䅁睔畂䡁䅍䅡療䡁䅉党杁䝁䅅杢歂䍁䅁睔浂䝁䅙督潂䝁䄸杣求䍁䅁睖灂䝁䄴䅚䅁䙁䭕䅁千允䅁睑獂䝁䅕兙畂䍁䅁兒畂䝁䅕杣湂䡁䅫睏杁䕁䅕杢求䡁䅉睚㕂䍁䅁兒浂䝁䅙兡橂䝁䅫党畂䝁䅍入㝁䍁䅁兒畂䝁䅕杣湂䡁䅫䅉乂䝁䅅杢桂䝁䅣党瑂䝁䅕杢あ䑁䅳䅉䙂䝁䄴党祂䝁䅣入杁䙁䅍䅤療䡁䅉兙湂䝁䅕睏杁䕁䅍睢畂䡁䅙党畂䡁䅑兡療䝁䄴兙獂䍁䅁杔ㅂ䝁䅍䅢求䝁䅅杣㝁䍁䅁睕瑂䝁䅅杣あ䍁䅁兒畂䝁䅕杣湂䡁䅫睏杁䙁䅁睢㍂䝁䅕杣杁䕁䅣杣灂䝁䅑睏杁䙁䅕䅤灂䝁䅷兡あ䡁䅫䅉呂䝁䅍兙獂䝁䅕䅉呂䝁䄸䅢桂䡁䅉睏杁䕁䄸杢穂䝁䅧睢祂䝁䅕䅉桂䝁䄴䅚杁䕁䄸杚浂䡁䅍䅡療䡁䅉党杁䙁䅣兡畂䝁䅑睏杁䕁䅉兙あ䡁䅑党祂䡁䅫䅉䙂䝁䄴党祂䝁䅣入杁䙁䅍䅤療䡁䅉兙湂䝁䅕䅉呂䡁䅫督あ䝁䅕兢杁䍁䅧村䙂䙁䅍睕灁䅁䅁睷䅯偁䅧䅁䑂䝁䅷党桂䝁䄴䅉䙂䝁䄴党祂䝁䅣入㝁䍁䅁兒畂䝁䅕杣湂䡁䅫䅉䙂䝁䅙杚灂䝁䅍兡求䝁䄴睙㕂䑁䅳䅉䙂䝁䄴党祂䝁䅣入杁䕁䄰兙畂䝁䅅睚求䝁䄰党畂䡁䅑睏杁䕁䅕杢求䡁䅉睚㕂䍁䅁睕あ䝁䄸杣桂䝁䅣党㝁䍁䅁睑療䝁䄴杤求䝁䄴䅤灂䝁䄸杢桂䝁䅷䅉佂䡁䅕睙獂䝁䅕兙祂䑁䅳䅉呂䝁䄰兙祂䡁䅑䅉䙂䝁䄴党祂䝁䅣入㝁䍁䅁兖あ䝁䅫䅢灂䡁䅑入杁䙁䅍睙桂䝁䅷党杁䙁䅍睢獂䝁䅅杣䅁䙁䭧䅁煄䅁䅁睑獂䝁䅕兙畂䍁䅁兒畂䝁䅕杣湂䡁䅫睏杁䕁䅕杢求䡁䅉睚㕂䍁䅁兒浂䝁䅙兡橂䝁䅫党畂䝁䅍入㝁䍁䅁兒畂䝁䅕杣湂䡁䅫䅉乂䝁䅅杢桂䝁䅣党瑂䝁䅕杢あ䑁䅳䅉䙂䝁䄴党祂䝁䅣入杁䙁䅍䅤療䡁䅉兙湂䝁䅕睏杁䕁䅕杢㉂䝁䅫杣療䝁䄴兢求䝁䄴䅤桂䝁䅷䅉䙂䝁䄴睚灂䝁䄴党求䡁䅉兡畂䝁䅣睏杁䕁䅍䅢求䝁䅅杢啂䝁䅕睙潂䑁䅳䅉兂䝁䄸睤求䡁䅉䅉䡂䡁䅉兡歂䅁䅁䉎䅉䙁䉉䅁䑂䝁䅷党桂䝁䄴䅉䙂䝁䄴党祂䝁䅣入㝁䍁䅁兒畂䝁䅕杣湂䡁䅫䅉䙂䝁䅙杚灂䝁䅍兡求䝁䄴睙㕂䑁䅳䅉䙂䝁䄴党祂䝁䅣入杁䕁䄰兙畂䝁䅅睚求䝁䄰党畂䡁䅑睏杁䕁䅕杢求䡁䅉睚㕂䍁䅁睕あ䝁䄸杣桂䝁䅣党㝁䍁䅁兒畂䡁䅙兡祂䝁䄸杢瑂䝁䅕杢あ䝁䅅䅢杁䕁䅕杢湂䝁䅫杢求䝁䅕杣灂䝁䄴睚㝁䍁䅁睕瑂䝁䅅杣あ䍁䅁兒畂䝁䅕杣湂䡁䅫睏杁䕁䅍䅢灂䝁䄰兙あ䝁䅕䅖求䝁䅍䅡㝁䍁䅁兖あ䝁䅫䅢灂䡁䅑入杁䙁䅍睙桂䝁䅷党杁䙁䅍睢獂䝁䅅杣㝁䍁䅁睔畂䡁䅍䅡療䡁䅉党杁䝁䅅杢歂䍁䅁睔浂䝁䅙督潂䝁䄸杣求䍁䅁睖灂䝁䄴䅚䅁乁䤸䅁慁允䅁睑獂䝁䅕兙畂䍁䅁兒畂䝁䅕杣湂䡁䅫睏杁䕁䅕杢求䡁䅉睚㕂䍁䅁兒浂䝁䅙兡橂䝁䅫党畂䝁䅍入㝁䍁䅁兒畂䝁䅕杣湂䡁䅫䅉乂䝁䅅杢桂䝁䅣党瑂䝁䅕杢あ䑁䅳䅉䙂䝁䄴党祂䝁䅣入杁䙁䅍䅤療䡁䅉兙湂䝁䅕睏杁䕁䅕杢㉂䝁䅫杣療䝁䄴兢求䝁䄴䅤桂䝁䅷䅉䙂䝁䄴睚灂䝁䄴党求䡁䅉兡畂䝁䅣睏杁䙁䅍兢桂䡁䅉䅤杁䕁䅕杢求䡁䅉睚㕂䑁䅳䅉兂䝁䄸睤求䡁䅉䅉䡂䡁䅉兡歂䑁䅳䅉噂䡁䅑兡獂䝁䅫䅤㕂䍁䅁睕橂䝁䅅䅢求䍁䅁睕療䝁䅷兙祂䅁䅁䅺䅫䅁䉉䅁䑂䝁䅷党桂䝁䄴䅉䙂䝁䄴党祂䝁䅣入㝁䍁䅁兒畂䝁䅕杣湂䡁䅫䅉䙂䝁䅙杚灂䝁䅍兡求䝁䄴睙㕂䑁䅳䅉䙂䝁䄴党祂䝁䅣入杁䕁䄰兙畂䝁䅅睚求䝁䄰党畂䡁䅑睏杁䕁䅕杢求䡁䅉睚㕂䍁䅁睕あ䝁䄸杣桂䝁䅣党㝁䍁䅁兒畂䡁䅙兡祂䝁䄸杢瑂䝁䅕杢あ䝁䅅䅢杁䕁䅕杢湂䝁䅫杢求䝁䅕杣灂䝁䄴睚㝁䍁䅁睕瑂䝁䅅杣あ䍁䅁兒畂䝁䅕杣湂䡁䅫睏杁䙁䅕䅤灂䝁䅷兡あ䡁䅫䅉呂䝁䅍兙獂䝁䅕䅉呂䝁䄸䅢桂䡁䅉䅁祂权䅁䄯䅁䕁䅍䅢求䝁䅅杢杁䕁䅕杢求䡁䅉睚㕂䑁䅳䅉䙂䝁䄴党祂䝁䅣入杁䕁䅕杚浂䝁䅫睙灂䝁䅕杢橂䡁䅫睏杁䕁䅕杢求䡁䅉睚㕂䍁䅁兔桂䝁䄴兙湂䝁䅕兢求䝁䄴䅤㝁䍁䅁兒畂䝁䅕杣湂䡁䅫䅉呂䡁䅑睢祂䝁䅅睚求䑁䅳䅉䝂䡁䅕党獂䍁䅁睑求䝁䅷䅢穂䑁䅳䅉呂䝁䄰兙祂䡁䅑䅉䙂䝁䄴党祂䝁䅣入㝁䍁䅁䅕療䡁䅣党祂䍁䅁睒祂䝁䅫䅚㝁䍁䅁兖あ䝁䅫䅢灂䡁䅑入杁䙁䅍睙桂䝁䅷党杁䙁䅍睢獂䝁䅅杣䅁䡁䭅䅁啁允䅁睑獂䝁䅕兙畂䍁䅁兒畂䝁䅕杣湂䡁䅫睏杁䕁䅕杢求䡁䅉睚㕂䍁䅁兒浂䝁䅙兡橂䝁䅫党畂䝁䅍入㝁䍁䅁兒畂䝁䅕杣湂䡁䅫䅉乂䝁䅅杢桂䝁䅣党瑂䝁䅕杢あ䑁䅳䅉䙂䝁䄴党祂䝁䅣入杁䙁䅍䅤療䡁䅉兙湂䝁䅕睏杁䕁䅫杢歂䡁䅕督あ䡁䅉兡桂䝁䅷䅉䉂䡁䅕䅤療䝁䄰兙あ䝁䅫睢畂䑁䅳䅉呂䝁䄰兙祂䡁䅑䅉䙂䝁䄴党祂䝁䅣入㝁䍁䅁睑獂䝁䅫兢桂䡁䅑党啂䝁䅕睙潂䑁䅳䅉噂䡁䅑兡獂䝁䅫䅤㕂䍁䅁睕橂䝁䅅䅢求䍁䅁睕療䝁䅷兙祂䅁䅁桊䅅佁䅧䅁䑂䝁䅷党桂䝁䄴䅉䙂䝁䄴党祂䝁䅣入㝁䍁䅁兒畂䝁䅕杣湂䡁䅫䅉䙂䝁䅙杚灂䝁䅍兡求䝁䄴睙㕂䑁䅳䅉䙂䝁䄴党祂䝁䅣入杁䕁䄰兙畂䝁䅅睚求䝁䄰党畂䡁䅑睏杁䕁䅕杢求䡁䅉睚㕂䍁䅁睕あ䝁䄸杣桂䝁䅣党㝁䍁䅁兓畂䝁䅑兤穂䡁䅑杣灂䝁䅅䅢杁䕁䅅兤あ䝁䄸兢桂䡁䅑兡療䝁䄴睏杁䙁䅍兢桂䡁䅉䅤杁䕁䅕杢求䡁䅉睚㕂䑁䅳䅉兂䝁䄸睤求䡁䅉䅉䡂䡁䅉兡歂䅁䅁剢䅅䅁䉙䅁䑂䝁䅷党桂䝁䄴䅉䙂䝁䄴党祂䝁䅣入㝁䍁䅁兒畂䝁䅕杣湂䡁䅫䅉䙂䝁䅙杚灂䝁䅍兡求䝁䄴睙㕂䑁䅳䅉䙂䝁䄴党祂䝁䅣入杁䕁䄰兙畂䝁䅅睚求䝁䄰党畂䡁䅑睏杁䕁䅕杢求䡁䅉睚㕂䍁䅁睕あ䝁䄸杣桂䝁䅣党㝁䍁䅁兓畂䝁䅑兤穂䡁䅑杣灂䝁䅅䅢杁䕁䅅兤あ䝁䄸兢桂䡁䅑兡療䝁䄴睏杁䙁䅍兢桂䡁䅉䅤杁䕁䅕杢求䡁䅉睚㕂䑁䅳䅉卂䝁䅕兢療䡁䅑党杁䕁䅅睙橂䝁䅕督穂䍁䅁兙畂䝁䅑䅉䑂䝁䄸杢あ䡁䅉睢獂䅁䅁䅄䅯䱁䅧䅁䑂䝁䅷党桂䝁䄴䅉䙂䝁䄴党祂䝁䅣入㝁䍁䅁兒畂䝁䅕杣湂䡁䅫䅉䙂䝁䅙杚灂䝁䅍兡求䝁䄴睙㕂䑁䅳䅉䙂䝁䄴党祂䝁䅣入杁䕁䄰兙畂䝁䅅睚求䝁䄰党畂䡁䅑睏杁䕁䅕杢求䡁䅉睚㕂䍁䅁睕あ䝁䄸杣桂䝁䅣党㝁䍁䅁䅕療䡁䅣党祂䍁䅁睒祂䝁䅫䅚㝁䍁䅁睑獂䝁䅫兢桂䡁䅑党啂䝁䅕睙潂䅁䅁兰䅫乁䅑䅁䑂䝁䅷党桂䝁䄴䅉䙂䝁䄴党祂䝁䅣入㝁䍁䅁兒畂䝁䅕杣湂䡁䅫䅉䙂䝁䅙杚灂䝁䅍兡求䝁䄴睙㕂䑁䅳䅉䙂䝁䄴党祂䝁䅣入杁䕁䄰兙畂䝁䅅睚求䝁䄰党畂䡁䅑睏杁䕁䅕杢求䡁䅉睚㕂䍁䅁睕あ䝁䄸杣桂䝁䅣党㝁䍁䅁䅕療䡁䅣党祂䍁䅁睒祂䝁䅫䅚㝁䍁䅁睔畂䡁䅍䅡療䡁䅉党杁䝁䅅杢歂䍁䅁睔浂䝁䅙督潂䝁䄸杣求䍁䅁睖灂䝁䄴䅚䅁偁䠴䅁䥄䅁䅁睑獂䝁䅕兙畂䍁䅁兒畂䝁䅕杣湂䡁䅫睏杁䕁䅕杢求䡁䅉睚㕂䍁䅁兒浂䝁䅙兡橂䝁䅫党畂䝁䅍入㝁䍁䅁兒畂䝁䅕杣湂䡁䅫䅉乂䝁䅅杢桂䝁䅣党瑂䝁䅕杢あ䑁䅳䅉䙂䝁䄴党祂䝁䅣入杁䙁䅍䅤療䡁䅉兙湂䝁䅕睏杁䙁䅁睢㍂䝁䅕杣杁䕁䅣杣灂䝁䅑睏杁䙁䅕䅤灂䝁䅷兡あ䡁䅫䅉呂䝁䅍兙獂䝁䅕䅉呂䝁䄸䅢桂䡁䅉䅁十元䅁䅅䅅䕁䅍䅢求䝁䅅杢杁䕁䅕杢求䡁䅉睚㕂䑁䅳䅉䙂䝁䄴党祂䝁䅣入杁䕁䅕杚浂䝁䅫睙灂䝁䅕杢橂䡁䅫睏杁䕁䅕杢求䡁䅉睚㕂䍁䅁兔桂䝁䄴兙湂䝁䅕兢求䝁䄴䅤㝁䍁䅁兒畂䝁䅕杣湂䡁䅫䅉呂䡁䅑睢祂䝁䅅睚求䑁䅳䅉呂䝁䄰兙祂䡁䅑䅉䙂䝁䄴党祂䝁䅣入㝁䍁䅁村灂䝁䄸兢桂䡁䅍督杁䕁䅕杢求䡁䅉睚㕂䑁䅳䅉兂䝁䄸睤求䡁䅉䅉䡂䡁䅉兡歂䑁䅳䅉偂䝁䄴督潂䝁䄸杣求䍁䅁兙畂䝁䅑䅉偂䝁䅙杚穂䝁䅧睢祂䝁䅕䅉塂䝁䅫杢歂䅁䅁䉰䅅䱁䅯䅁䑂䝁䅷党桂䝁䄴䅉䙂䝁䄴党祂䝁䅣入㝁䍁䅁兒畂䝁䅕杣湂䡁䅫䅉䙂䝁䅙杚灂䝁䅍兡求䝁䄴睙㕂䑁䅳䅉䙂䝁䄴党祂䝁䅣入杁䕁䄰兙畂䝁䅅睚求䝁䄰党畂䡁䅑睏杁䕁䅕杢求䡁䅉睚㕂䍁䅁睕あ䝁䄸杣桂䝁䅣党㝁䍁䅁睕瑂䝁䅅杣あ䍁䅁兒畂䝁䅕杣湂䡁䅫睏杁䙁䅁睢㍂䝁䅕杣杁䕁䅣杣灂䝁䅑䅁㙁睂䅁䄱䅁䕁䅍䅢求䝁䅅杢杁䕁䅕杢求䡁䅉睚㕂䑁䅳䅉䙂䝁䄴党祂䝁䅣入杁䕁䅕杚浂䝁䅫睙灂䝁䅕杢橂䡁䅫睏杁䕁䅕杢求䡁䅉睚㕂䍁䅁兔桂䝁䄴兙湂䝁䅕兢求䝁䄴䅤㝁䍁䅁兒畂䝁䅕杣湂䡁䅫䅉呂䡁䅑睢祂䝁䅅睚求䑁䅳䅉呂䝁䄰兙祂䡁䅑䅉䙂䝁䄴党祂䝁䅣入㝁䍁䅁䅕療䡁䅣党祂䍁䅁睒祂䝁䅫䅚㝁䍁䅁睑獂䝁䅫兢桂䡁䅑党啂䝁䅕睙潂䅁䅁兑䄴䑁䉑䅁䑂䝁䅷党桂䝁䄴䅉䙂䝁䄴党祂䝁䅣入㝁䍁䅁兒畂䝁䅕杣湂䡁䅫䅉䙂䝁䅙杚灂䝁䅍兡求䝁䄴睙㕂䑁䅳䅉䙂䝁䄴党祂䝁䅣入杁䕁䄰兙畂䝁䅅睚求䝁䄰党畂䡁䅑睏杁䕁䅕杢求䡁䅉睚㕂䍁䅁睕あ䝁䄸杣桂䝁䅣党㝁䍁䅁睕瑂䝁䅅杣あ䍁䅁兒畂䝁䅕杣湂䡁䅫睏杁䙁䅁睢㍂䝁䅕杣杁䕁䅣杣灂䝁䅑睏杁䕁䅍䅢灂䝁䄰兙あ䝁䅕䅖求䝁䅍䅡㝁䍁䅁兖あ䝁䅫䅢灂䡁䅑入杁䙁䅍睙桂䝁䅷党杁䙁䅍睢獂䝁䅅杣㝁䍁䅁睔畂䡁䅍䅡療䡁䅉党杁䝁䅅杢歂䍁䅁睔浂䝁䅙督潂䝁䄸杣求䍁䅁睖灂䝁䄴䅚䅁乁䜴䅁䥁允䅁睑獂䝁䅕兙畂䍁䅁兒畂䝁䅕杣湂䡁䅫睏杁䕁䅕杢求䡁䅉睚㕂䍁䅁兒浂䝁䅙兡橂䝁䅫党畂䝁䅍入㝁䍁䅁兒畂䝁䅕杣湂䡁䅫䅉乂䝁䅅杢桂䝁䅣党瑂䝁䅕杢あ䑁䅳䅉䙂䝁䄴党祂䝁䅣入杁䙁䅍䅤療䡁䅉兙湂䝁䅕睏杁䙁䅍兢桂䡁䅉䅤杁䕁䅕杢求䡁䅉睚㕂䑁䅳䅉兂䝁䄸睤求䡁䅉䅉䡂䡁䅉兡歂䑁䅳䅉佂䝁䅕䅤㍂䝁䄸杣牂䍁䅁睕求䝁䅍兤祂䝁䅫䅤㕂䑁䅳䅉噂䡁䅑兡獂䝁䅫䅤㕂䍁䅁睕橂䝁䅅䅢求䍁䅁睕療䝁䅷兙祂䅁䅁杉䅫䩁䅧䅁䑂䝁䅷党桂䝁䄴䅉䙂䝁䄴党祂䝁䅣入㝁䍁䅁兒畂䝁䅕杣湂䡁䅫䅉䙂䝁䅙杚灂䝁䅍兡求䝁䄴睙㕂䑁䅳䅉䙂䝁䄴党祂䝁䅣入杁䙁䅍䅤療䡁䅉兙湂䝁䅕睏杁䕁䅙杣求䝁䅫睚潂䡁䅑䅉呂䝁䅕杣㉂䝁䅫睙求䑁䅳䅉䑂䝁䅷党桂䝁䄴䅖求䝁䅍䅡䅁䵁剳䅁䥁允䅁睑獂䝁䅕兙畂䍁䅁兒畂䝁䅕杣湂䡁䅫睏杁䕁䅕杢求䡁䅉睚㕂䍁䅁兒浂䝁䅙兡橂䝁䅫党畂䝁䅍入㝁䍁䅁兒畂䝁䅕杣湂䡁䅫䅉呂䡁䅑睢祂䝁䅅睚求䑁䅳䅉䝂䡁䅉党灂䝁䅣䅡あ䍁䅁睕求䡁䅉杤灂䝁䅍党㝁䍁䅁杒ㅂ䝁䅕䅢杁䕁䅍党獂䝁䅷督㝁䍁䅁兓畂䝁䅑兤穂䡁䅑杣灂䝁䅅䅢杁䕁䅅兤あ䝁䄸兢桂䡁䅑兡療䝁䄴睏杁䕁䅍䅢求䝁䅅杢啂䝁䅕睙潂䑁䅳䅉噂䡁䅑兡獂䝁䅫䅤㕂䍁䅁睕橂䝁䅅䅢求䍁䅁睕療䝁䅷兙祂䅁䅁睕䄴䵁䅁䅁䑂䝁䅷党桂䝁䄴䅉䙂䝁䄴党祂䝁䅣入㝁䍁䅁兒畂䝁䅕杣湂䡁䅫䅉䙂䝁䅙杚灂䝁䅍兡求䝁䄴睙㕂䑁䅳䅉䙂䝁䄴党祂䝁䅣入杁䙁䅍䅤療䡁䅉兙湂䝁䅕睏杁䙁䅕䅤灂䝁䅷兡あ䡁䅫䅉呂䝁䅍兙獂䝁䅕䅉呂䝁䄸䅢桂䡁䅉睏杁䕁䄸杢穂䝁䅧睢祂䝁䅕䅉桂䝁䄴䅚杁䕁䄸杚浂䡁䅍䅡療䡁䅉党杁䙁䅣兡畂䝁䅑䅁呁杅䅁杷䅁䕁䅍䅢求䝁䅅杢杁䕁䅕杢求䡁䅉睚㕂䑁䅳䅉䙂䝁䄴党祂䝁䅣入杁䕁䄰兙畂䝁䅅睚求䝁䄰党畂䡁䅑睏杁䕁䅍䅢求䝁䅅杢啂䝁䅕睙潂䑁䅳䅉呂䡁䅑睢祂䝁䅅睚求䍁䅁兔桂䝁䄴兙湂䝁䅕兢求䝁䄴䅤㝁䍁䅁睑獂䝁䅫兢桂䡁䅑党啂䝁䅕睙潂䑁䅳䅉噂䡁䅑兡獂䝁䅫䅤㕂䍁䅁睕橂䝁䅅䅢求䍁䅁睕療䝁䅷兙祂䅁䅁兏䅣䭁䅷䅁䑂䝁䅷党桂䝁䄴䅉䙂䝁䄴党祂䝁䅣入㝁䍁䅁兒畂䝁䅕杣湂䡁䅫䅉乂䝁䅅杢桂䝁䅣党瑂䝁䅕杢あ䑁䅳䅉䕂䝁䅫督睂䝁䄸督桂䝁䅷䅉桂䝁䄴䅚杁䙁䅉党橂䡁䅫睙獂䝁䅫杢湂䑁䅳䅉䑂䝁䅷党桂䝁䄴䅖求䝁䅍䅡㝁䍁䅁䅕療䝁䅷䅢ㅂ䡁䅑兡療䝁䄴䅉䑂䝁䄸杢あ䡁䅉睢獂䅁䅁兰䅣䱁䅷䅁䑂䝁䅷党桂䝁䄴䅉䙂䝁䄴党祂䝁䅣入㝁䍁䅁兒畂䝁䅕杣湂䡁䅫䅉乂䝁䅅杢桂䝁䅣党瑂䝁䅕杢あ䑁䅳䅉䙂䝁䄴党祂䝁䅣入杁䙁䅍䅤療䡁䅉兙湂䝁䅕睏杁䕁䅍䅢求䝁䅅杢啂䝁䅕睙潂䑁䅳䅉呂䝁䄰兙祂䡁䅑䅉䙂䝁䄴党祂䝁䅣入㝁䍁䅁兖あ䝁䅫䅢灂䡁䅑入杁䙁䅍睙桂䝁䅷党杁䙁䅍睢獂䝁䅅杣䅁䙁䩳䅁䕁允䅁睑獂䝁䅕兙畂䍁䅁兒畂䝁䅕杣湂䡁䅫睏杁䕁䅕杢求䡁䅉睚㕂䍁䅁兔桂䝁䄴兙湂䝁䅕兢求䝁䄴䅤㝁䍁䅁兒畂䝁䅕杣湂䡁䅫䅉呂䡁䅑睢祂䝁䅅睚求䑁䅳䅉䑂䝁䄸杢㉂䝁䅕杢あ䝁䅫睢畂䝁䅅䅢杁䕁䄴兤橂䝁䅷党桂䡁䅉睏杁䙁䅁睢㍂䝁䅕杣杁䕁䅣杣灂䝁䅑睏杁䙁䅕䅤灂䝁䅷兡あ䡁䅫䅉呂䝁䅍兙獂䝁䅕䅉呂䝁䄸䅢桂䡁䅉睏杁䕁䄸杢穂䝁䅧睢祂䝁䅕䅉桂䝁䄴䅚杁䕁䄸杚浂䡁䅍䅡療䡁䅉党杁䙁䅣兡畂䝁䅑䅁獄元䅁权䅅䕁䅍䅢求䝁䅅杢杁䕁䅕杢求䡁䅉睚㕂䑁䅳䅉䙂䝁䄴党祂䝁䅣入杁䕁䄰兙畂䝁䅅睚求䝁䄰党畂䡁䅑睏杁䕁䅕杢求䡁䅉睚㕂䍁䅁睕あ䝁䄸杣桂䝁䅣党㝁䍁䅁睑療䝁䄴杤求䝁䄴䅤灂䝁䄸杢桂䝁䅷䅉佂䡁䅕睙獂䝁䅕兙祂䑁䅳䅉呂䝁䄰兙祂䡁䅑䅉䙂䝁䄴党祂䝁䅣入㝁䍁䅁村灂䝁䄸兢桂䡁䅍督杁䕁䅕杢求䡁䅉睚㕂䑁䅳䅉兂䝁䄸睤求䡁䅉䅉䡂䡁䅉兡歂䑁䅳䅉噂䡁䅑兡獂䝁䅫䅤㕂䍁䅁睕橂䝁䅅䅢求䍁䅁睕療䝁䅷兙祂䅁䅁䄴䅧佁䅯䅁䑂䝁䅷党桂䝁䄴䅉䙂䝁䄴党祂䝁䅣入㝁䍁䅁兒畂䝁䅕杣湂䡁䅫䅉乂䝁䅅杢桂䝁䅣党瑂䝁䅕杢あ䑁䅳䅉䙂䝁䄴党祂䝁䅣入杁䙁䅍䅤療䡁䅉兙湂䝁䅕睏杁䕁䅍睢畂䡁䅙党畂䡁䅑兡療䝁䄴兙獂䍁䅁杔ㅂ䝁䅍䅢求䝁䅅杣㝁䍁䅁睕瑂䝁䅅杣あ䍁䅁兒畂䝁䅕杣湂䡁䅫睏杁䙁䅁睢㍂䝁䅕杣杁䕁䅣杣灂䝁䅑睏杁䙁䅕䅤灂䝁䅷兡あ䡁䅫䅉呂䝁䅍兙獂䝁䅕䅉呂䝁䄸䅢桂䡁䅉䅁㙄元䅁杹䅅䕁䅍䅢求䝁䅅杢杁䕁䅕杢求䡁䅉睚㕂䑁䅳䅉䙂䝁䄴党祂䝁䅣入杁䕁䄰兙畂䝁䅅睚求䝁䄰党畂䡁䅑睏杁䕁䅕杢求䡁䅉睚㕂䍁䅁睕あ䝁䄸杣桂䝁䅣党㝁䍁䅁杒獂䝁䅕党あ䍁䅁兔桂䝁䄴兙湂䝁䅕兢求䝁䄴䅤㝁䍁䅁兓畂䝁䅑兤穂䡁䅑杣灂䝁䅅䅢杁䕁䅅兤あ䝁䄸兢桂䡁䅑兡療䝁䄴睏杁䕁䅕䅢求䝁䅍䅤祂䝁䅫睙杁䙁䅙党潂䝁䅫睙獂䝁䅕睏杁䕁䅅兤あ䝁䄸杢療䝁䄰睢ㅂ䡁䅍䅉坂䝁䅕䅡灂䝁䅍䅢求䡁䅍睏杁䙁䅕䅤灂䝁䅷兡あ䡁䅫䅉呂䝁䅍兙獂䝁䅕䅉呂䝁䄸䅢桂䡁䅉睏杁䕁䅉兙あ䡁䅑党祂䡁䅫䅉䙂䝁䄴党祂䝁䅣入杁䙁䅍䅤療䡁䅉兙湂䝁䅕䅉呂䡁䅫督あ䝁䅕兢杁䍁䅧村䙂䙁䅍睕灁䑁䅳䅉䙂䝁䅷党橂䡁䅑杣灂䝁䅍䅉坂䝁䅕䅡灂䝁䅍䅢求䍁䅁睑潂䝁䅅杣湂䝁䅫杢湂䍁䅁兓畂䝁䅙杣桂䡁䅍䅤祂䡁䅕睙あ䡁䅕杣求䅁䅁䅰䅯䩁䄴䅁䑂䝁䅷党桂䝁䄴䅉䙂䝁䄴党祂䝁䅣入㝁䍁䅁兒畂䝁䅕杣湂䡁䅫䅉乂䝁䅅杢桂䝁䅣党瑂䝁䅕杢あ䑁䅳䅉䙂䝁䄴党祂䝁䅣入杁䙁䅍䅤療䡁䅉兙湂䝁䅕睏杁䕁䄰兡畂䝁䅫杢湂䍁䅁䅖求䝁䅍䅡畂䝁䄸䅢療䝁䅣入㝁䍁䅁䅕療䡁䅣党祂䍁䅁睒祂䝁䅫䅚䅁偁䝕䅁奄䅁䅁睑獂䝁䅕兙畂䍁䅁兒畂䝁䅕杣湂䡁䅫睏杁䕁䅕杢求䡁䅉睚㕂䍁䅁兔桂䝁䄴兙湂䝁䅕兢求䝁䄴䅤㝁䍁䅁兒畂䝁䅕杣湂䡁䅫䅉呂䡁䅑睢祂䝁䅅睚求䑁䅳䅉兂䝁䄸睤求䡁䅉䅉䡂䡁䅉兡歂䑁䅳䅉噂䡁䅑兡獂䝁䅫䅤㕂䍁䅁睕橂䝁䅅䅢求䍁䅁睕療䝁䅷兙祂䑁䅳䅉偂䝁䄴督潂䝁䄸杣求䍁䅁兙畂䝁䅑䅉偂䝁䅙杚穂䝁䅧睢祂䝁䅕䅉塂䝁䅫杢歂䅁䅁睸䄴䩁䅙䅁䑂䝁䅷党桂䝁䄴䅉䙂䝁䄴党祂䝁䅣入㝁䍁䅁兒畂䝁䅕杣湂䡁䅫䅉乂䝁䅅杢桂䝁䅣党瑂䝁䅕杢あ䑁䅳䅉䙂䝁䄴党祂䝁䅣入杁䙁䅍䅤療䡁䅉兙湂䝁䅕睏杁䙁䅍兢桂䡁䅉䅤杁䕁䅕杢求䡁䅉睚㕂䑁䅳䅉䑂䝁䅷兡瑂䝁䅅䅤求䙁䅑党橂䝁䅧䅁楃元䅁䄲䅁䕁䅍䅢求䝁䅅杢杁䕁䅕杢求䡁䅉睚㕂䑁䅳䅉䙂䝁䄴党祂䝁䅣入杁䕁䄰兙畂䝁䅅睚求䝁䄰党畂䡁䅑睏杁䕁䅕杢求䡁䅉睚㕂䍁䅁睕あ䝁䄸杣桂䝁䅣党㝁䍁䅁睕瑂䝁䅅杣あ䍁䅁兒畂䝁䅕杣湂䡁䅫睏杁䙁䅁睢㍂䝁䅕杣杁䕁䅣杣灂䝁䅑睏杁䕁䅍䅢灂䝁䄰兙あ䝁䅕䅖求䝁䅍䅡㝁䍁䅁兖あ䝁䅫䅢灂䡁䅑入杁䙁䅍睙桂䝁䅷党杁䙁䅍睢獂䝁䅅杣䅁乁䭫䅁⭃䅁䅁睑獂䝁䅕兙畂䍁䅁兒畂䝁䅕杣湂䡁䅫睏杁䕁䅕杢求䡁䅉睚㕂䍁䅁兔桂䝁䄴兙湂䝁䅕兢求䝁䄴䅤㝁䍁䅁兒畂䝁䅕杣湂䡁䅫䅉呂䡁䅑睢祂䝁䅅睚求䑁䅳䅉呂䝁䄰兙祂䡁䅑䅉䙂䝁䄴党祂䝁䅣入㝁䍁䅁䅕療䡁䅣党祂䍁䅁睒祂䝁䅫䅚㝁䍁䅁兖あ䝁䅫䅢灂䡁䅑入杁䙁䅍睙桂䝁䅷党杁䙁䅍睢獂䝁䅅杣䅁偁佧䅁䅄䅁䅁睑獂䝁䅕兙畂䍁䅁兒畂䝁䅕杣湂䡁䅫睏杁䕁䅕杢求䡁䅉睚㕂䍁䅁兔桂䝁䄴兙湂䝁䅕兢求䝁䄴䅤㝁䍁䅁兒畂䝁䅕杣湂䡁䅫䅉呂䡁䅑睢祂䝁䅅睚求䑁䅳䅉噂䡁䅑兡獂䝁䅫䅤㕂䍁䅁睕橂䝁䅅䅢求䍁䅁睕療䝁䅷兙祂䑁䅳䅉偂䝁䄴督潂䝁䄸杣求䍁䅁兙畂䝁䅑䅉偂䝁䅙杚穂䝁䅧睢祂䝁䅕䅉塂䝁䅫杢歂䅁䅁朳䄴偁䅑䅁䑂䝁䅷党桂䝁䄴䅉䙂䝁䄴党祂䝁䅣入㝁䍁䅁兒畂䝁䅕杣湂䡁䅫䅉乂䝁䅅杢桂䝁䅣党瑂䝁䅕杢あ䑁䅳䅉䙂䝁䄴杤灂䡁䅉睢畂䝁䄰党畂䡁䅑兙獂䍁䅁兒畂䝁䅣兡畂䝁䅕党祂䝁䅫杢湂䑁䅳䅉䩂䝁䄴䅚ㅂ䡁䅍䅤祂䝁䅫兙獂䍁䅁兑ㅂ䡁䅑睢瑂䝁䅅䅤灂䝁䄸杢㝁䍁䅁睕求䝁䄴督療䡁䅉督㝁䍁䅁睖桂䡁䅑党祂䍁䅁䅕ㅂ䡁䅉兡浂䝁䅫睙桂䡁䅑兡療䝁䄴睏杁䕁䅍䅢求䝁䅅杢啂䝁䅕睙潂䅁䅁桡䅅䥁䅑䅁䑂䝁䅷党桂䝁䄴䅉䙂䝁䄴党祂䝁䅣入㝁䍁䅁兒畂䝁䅕杣湂䡁䅫䅉乂䝁䅅杢桂䝁䅣党瑂䝁䅕杢あ䑁䅳䅉䩂䝁䄴䅚ㅂ䡁䅍䅤祂䝁䅫兙獂䍁䅁兑ㅂ䡁䅑睢瑂䝁䅅䅤灂䝁䄸杢㝁䍁䅁睑獂䝁䅕兙畂䙁䅑党橂䝁䅧䅁䡄权䅁䅮䅁䕁䅍䅢求䝁䅅杢杁䕁䅕杢求䡁䅉睚㕂䑁䅳䅉䙂䝁䄴党祂䝁䅣入杁䕁䄰兙畂䝁䅅睚求䝁䄰党畂䡁䅑睏杁䙁䅁睢㍂䝁䅕杣杁䕁䅣杣灂䝁䅑睏杁䕁䅍䅢灂䝁䄰兙あ䝁䅕䅖求䝁䅍䅡㝁䍁䅁兖あ䝁䅫䅢灂䡁䅑入杁䙁䅍睙桂䝁䅷党杁䙁䅍睢獂䝁䅅杣䅁䭁䨰䅁䝃䅁䅁睑獂䝁䅕兙畂䍁䅁兒畂䝁䅕杣湂䡁䅫睏杁䕁䅕杢求䡁䅉睚㕂䍁䅁兔桂䝁䄴兙湂䝁䅕兢求䝁䄴䅤㝁䍁䅁睕瑂䝁䅅杣あ䍁䅁兒畂䝁䅕杣湂䡁䅫睏杁䙁䅕䅤灂䝁䅷兡あ䡁䅫䅉呂䝁䅍兙獂䝁䅕䅉呂䝁䄸䅢桂䡁䅉䅁婄睄䅁杩䅁䕁䅍䅢求䝁䅅杢杁䕁䅕杢求䡁䅉睚㕂䑁䅳䅉䙂䝁䄴党祂䝁䅣入杁䙁䅍䅤療䡁䅉兙湂䝁䅕睏杁䕁䅍䅢求䝁䅅杢啂䝁䅕睙潂䑁䅳䅉䍂䝁䅫睢瑂䝁䅅督穂䍁䅁兒畂䝁䅕杣湂䡁䅫睏杁䕁䅍䅢灂䝁䄰兙あ䝁䅕䅖求䝁䅍䅡䅁䭁䥉䅁䅃䅁䅁睑獂䝁䅕兙畂䍁䅁兒畂䝁䅕杣湂䡁䅫睏杁䕁䅕杢求䡁䅉睚㕂䍁䅁睕あ䝁䄸杣桂䝁䅣党㝁䍁䅁䅒灂䡁䅍䅣療䡁䅍兙獂䍁䅁兙畂䝁䅑䅉卂䝁䅕睙㕂䝁䅍䅢灂䝁䄴睚㝁䍁䅁睑獂䝁䅕兙畂䙁䅑党橂䝁䅧䅁敁睂䅁杩䅁䕁䅍䅢求䝁䅅杢杁䕁䅕杢求䡁䅉睚㕂䑁䅳䅉䙂䝁䄴党祂䝁䅣入杁䙁䅍䅤療䡁䅉兙湂䝁䅕睏杁䕁䅙杣求䝁䅫睚潂䡁䅑䅉呂䝁䅕杣㉂䝁䅫睙求䑁䅳䅉乂䝁䅅杣灂䝁䄴党杁䙁䅑杣桂䝁䄴督睂䝁䄸杣あ䝁䅅䅤灂䝁䄸杢䅁䑁䭧䅁䵁允䅁睑獂䝁䅕兙畂䍁䅁兒畂䝁䅕杣湂䡁䅫睏杁䕁䅕杢求䡁䅉睚㕂䍁䅁睕あ䝁䄸杣桂䝁䅣党㝁䍁䅁杒ㅂ䝁䅕䅢杁䕁䅍党獂䝁䅷督㝁䍁䅁兓畂䝁䅑兤穂䡁䅑杣灂䝁䅅䅢杁䕁䅅兤あ䝁䄸兢桂䡁䅑兡療䝁䄴睏杁䕁䅍䅢求䝁䅅杢啂䝁䅕睙潂䑁䅳䅉噂䡁䅑兡獂䝁䅫䅤㕂䍁䅁睕橂䝁䅅䅢求䍁䅁睕療䝁䅷兙祂䑁䅳䅉䍂䝁䅅䅤あ䝁䅕杣㕂䍁䅁兒畂䝁䅕杣湂䡁䅫䅉呂䡁䅑睢祂䝁䅅睚求䍁䅁睕㕂䡁䅍䅤求䝁䄰䅉潁䕁䅉兒呂䙁䅍克䅁䱁䩅䅁兄䅁䅁睑獂䝁䅕兙畂䍁䅁兒畂䝁䅕杣湂䡁䅫睏杁䕁䅕杢求䡁䅉睚㕂䍁䅁睕あ䝁䄸杣桂䝁䅣党㝁䍁䅁兓畂䝁䅑兤穂䡁䅑杣灂䝁䅅䅢杁䕁䅅兤あ䝁䄸兢桂䡁䅑兡療䝁䄴睏杁䕁䄰兡畂䝁䅫杢湂䍁䅁䅖求䝁䅍䅡畂䝁䄸䅢療䝁䅣入㝁䍁䅁睕求䝁䄴督療䡁䅉督㝁䍁䅁睑獂䝁䅕兙畂䙁䅑党橂䝁䅧睏杁䕁䅍䅢灂䝁䄰兙あ䝁䅕䅖求䝁䅍䅡䅁䝁䩁䅁歂䅁䅁睑獂䝁䅕兙畂䍁䅁兒畂䝁䅕杣湂䡁䅫睏杁䕁䅕杢求䡁䅉睚㕂䍁䅁睕あ䝁䄸杣桂䝁䅣党㝁䍁䅁兖あ䝁䅫䅢灂䡁䅑入杁䙁䅍睙桂䝁䅷党杁䙁䅍睢獂䝁䅅杣䅁䉁偧䅁慃䅁䅁睑獂䝁䅕兙畂䍁䅁兒畂䝁䅕杣湂䡁䅫睏杁䕁䅕杢求䡁䅉睚㕂䍁䅁睕あ䝁䄸杣桂䝁䅣党㝁䍁䅁兖あ䝁䅫䅢灂䡁䅑入杁䙁䅍睙桂䝁䅷党杁䙁䅍睢獂䝁䅅杣㝁䍁䅁睔畂䡁䅍䅡療䡁䅉党杁䝁䅅杢歂䍁䅁睔浂䝁䅙督潂䝁䄸杣求䍁䅁睖灂䝁䄴䅚䅁䡁䩍䅁獄䅁䅁睑獂䝁䅕兙畂䍁䅁兒畂䝁䅕杣湂䡁䅫睏杁䕁䅕杢㉂䝁䅫杣療䝁䄴兢求䝁䄴䅤桂䝁䅷䅉䑂䝁䄸杢穂䡁䅕䅢あ䝁䅫杢湂䑁䅳䅉䕂䝁䅫督睂䝁䄸督桂䝁䅷䅉桂䝁䄴䅚杁䙁䅉党橂䡁䅫睙獂䝁䅫杢湂䑁䅳䅉䑂䝁䅷党桂䝁䄴䅖求䝁䅍䅡㝁䍁䅁䅕療䝁䅷䅢ㅂ䡁䅑兡療䝁䄴䅉䑂䝁䄸杢あ䡁䅉睢獂䑁䅳䅉䍂䝁䅫睢浂䡁䅕党獂䑁䅳䅉䍂䝁䅫睢瑂䝁䅅督穂䍁䅁兒畂䝁䅕杣湂䡁䅫䅁敄权䅁朱䅁䕁䅍䅢求䝁䅅杢杁䕁䅕杢求䡁䅉睚㕂䑁䅳䅉䙂䝁䄴杤灂䡁䅉睢畂䝁䄰党畂䡁䅑兙獂䍁䅁睑療䝁䄴督ㅂ䝁䅷䅤灂䝁䄴睚㝁䍁䅁兒畂䡁䅙兡祂䝁䄸杢瑂䝁䅕杢あ䝁䅅䅢杁䕁䅕杢湂䝁䅫杢求䝁䅕杣灂䝁䄴睚㝁䍁䅁睖桂䡁䅑党祂䍁䅁䅕ㅂ䡁䅉兡浂䝁䅫睙桂䡁䅑兡療䝁䄴睏杁䙁䅕䅤灂䝁䅷兡あ䡁䅫䅉呂䝁䅍兙獂䝁䅕䅉呂䝁䄸䅢桂䡁䅉䅁橃杂䅁杚䅁䕁䅍䅢求䝁䅅杢杁䕁䅕杢求䡁䅉睚㕂䑁䅳䅉䙂䝁䄴杤灂䡁䅉睢畂䝁䄰党畂䡁䅑兙獂䍁䅁兒畂䝁䅣兡畂䝁䅕党祂䝁䅫杢湂䑁䅳䅉䑂䝁䅷党桂䝁䄴䅖求䝁䅍䅡䅁䭁䝅䅁坄䅁䅁睑獂䝁䅕兙畂䍁䅁兒畂䝁䅕杣湂䡁䅫睏杁䕁䅕杢㉂䝁䅫杣療䝁䄴兢求䝁䄴䅤桂䝁䅷䅉䙂䝁䄴睚灂䝁䄴党求䡁䅉兡畂䝁䅣睏杁䕁䅑兡穂䡁䅁睢穂䝁䅅䅢杁䝁䅅杢歂䍁䅁杕求䝁䅍入橂䝁䅷兡畂䝁䅣睏杁䕁䅍䅢求䝁䅅杢啂䝁䅕睙潂䑁䅳䅉兂䝁䄸䅢獂䡁䅕䅤灂䝁䄸杢杁䕁䅍睢畂䡁䅑杣療䝁䅷睏杁䕁䅣杣求䝁䅕杢杁䙁䅍䅤求䝁䅕䅢䅁䑁䬸䅁奃䅁䅁睑獂䝁䅕兙畂䍁䅁兒畂䝁䅕杣湂䡁䅫睏杁䕁䅕杢㉂䝁䅫杣療䝁䄴兢求䝁䄴䅤桂䝁䅷䅉䙂䝁䄴睚灂䝁䄴党求䡁䅉兡畂䝁䅣睏杁䕁䅙兤求䝁䅷䅉䑂䝁䅕䅢獂䡁䅍睏杁䕁䅍䅢求䝁䅅杢啂䝁䅕睙潂䑁䅳䅉䑂䝁䅷兡瑂䝁䅅䅤求䙁䅑党橂䝁䅧䅁偂元䅁䅺䅁䕁䅍䅢求䝁䅅杢杁䕁䅕杢求䡁䅉睚㕂䑁䅳䅉䝂䡁䅉党灂䝁䅣䅡あ䍁䅁睕求䡁䅉杤灂䝁䅍党㝁䍁䅁兔桂䡁䅉兡畂䝁䅕䅉啂䡁䅉兙畂䡁䅍䅣療䡁䅉䅤桂䡁䅑兡療䝁䄴睏杁䕁䅍䅢求䝁䅅杢啂䝁䅕睙潂䑁䅳䅉䍂䝁䅫睢浂䡁䅕党獂䑁䅳䅉䍂䝁䅫睢瑂䝁䅅督穂䍁䅁兒畂䝁䅕杣湂䡁䅫睏杁䕁䅍䅢灂䝁䄰兙あ䝁䅕䅖求䝁䅍䅡䅁䱁匰䅁啁䅁䅁睑獂䝁䅕兙畂䙁䅑党橂䝁䅧䅁䡄充䅁䅙䅁䕁䅍䅢求䝁䅅杢啂䝁䅕睙潂䑁䅳䅉䍂䝁䅫睢浂䡁䅕党獂䑁䅳䅉䍂䝁䅫睢瑂䝁䅅督穂䍁䅁兒畂䝁䅕杣湂䡁䅫睏杁䕁䅍䅢灂䝁䄰兙あ䝁䅕䅖求䝁䅍䅡䅁䑁䩯䅁奁䅁䅁睑獂䝁䅫兢桂䡁䅑党啂䝁䅕睙潂䅁䅁睎䅯䥁䅷䅁䑂䝁䅷睢ㅂ䝁䅑䅉䩂䝁䄴杚祂䝁䅅督あ䡁䅉兤橂䡁䅑兤祂䝁䅕睏杁䙁䅉党瑂䝁䄸䅤求䍁䅁兑橂䝁䅍党穂䡁䅍䅉桂䝁䄴䅚杁䕁䅍睢畂䡁䅑杣療䝁䅷睏杁䕁䄴党あ䡁䅣睢祂䝁䅳䅉呂䝁䅕睙ㅂ䡁䅉兡あ䡁䅫睏杁䑁䅕睒䅁䭁佳䅁佁允䅁睑獂䝁䄸兤歂䍁䅁兔桂䝁䄴兙湂䝁䅕兢求䝁䄴䅤㝁䍁䅁兑ㅂ䡁䅑䅡求䝁䄴䅤灂䝁䅍兙あ䝁䅫睢畂䑁䅳䅉䙂䝁䄴䅚睂䝁䄸兡畂䡁䅑䅉呂䝁䅕睙ㅂ䡁䅉兡あ䡁䅫䅉䩂䝁䄴䅤求䝁䅣杣灂䡁䅑入㝁䍁䅁䅒桂䡁䅑兙杁䙁䅁杣療䡁䅑党橂䡁䅑兡療䝁䄴睏杁䕁䅍䅢療䡁䅕䅚杁䕁䅫杢浂䡁䅉兙穂䡁䅑杣ㅂ䝁䅍䅤ㅂ䡁䅉党㝁䍁䅁睑獂䝁䄸兤歂䍁䅁睕求䝁䅍兤祂䝁䅫䅤㕂䑁䅳䅉佂䝁䅕䅤㍂䝁䄸杣牂䍁䅁睕求䝁䅍兤祂䝁䅫䅤㕂䅁䅁党䅯䅁䉉䅁䑂䝁䅷睢ㅂ䝁䅑䅉乂䝁䅅杢桂䝁䅣党瑂䝁䅕杢あ䑁䅳䅉䍂䝁䅅睙牂䡁䅕䅣杁䝁䅅杢歂䍁䅁杕求䝁䅍睢㉂䝁䅕杣㕂䑁䅳䅉䕂䝁䅅䅤桂䍁䅁䅕祂䝁䄸䅤求䝁䅍䅤灂䝁䄸杢㝁䍁䅁睑獂䝁䄸兤歂䍁䅁䅒桂䡁䅑兙杁䙁䅍党祂䡁䅙兡橂䝁䅕督㝁䍁䅁睑獂䝁䄸兤歂䍁䅁兓畂䝁䅙杣桂䡁䅍䅤祂䡁䅕睙あ䡁䅕杣求䑁䅳䅉䑂䝁䅷睢ㅂ䝁䅑䅉呂䝁䅕睙ㅂ䡁䅉兡あ䡁䅫睏杁䕁䅍䅢療䡁䅕䅚杁䙁䅍䅤療䡁䅉兙湂䝁䅕䅁⽂杂䅁杵䅁䕁䅍䅢療䡁䅕䅚杁䕁䄰兙畂䝁䅅睚求䝁䄰党畂䡁䅑睏杁䕁䅍䅢療䡁䅕䅚杁䕁䅫杢浂䡁䅉兙穂䡁䅑杣ㅂ䝁䅍䅤ㅂ䡁䅉党㝁䍁䅁睑獂䝁䄸兤歂䍁䅁睕求䝁䅍兤祂䝁䅫䅤㕂䑁䅳䅉兂䡁䅉睢橂䝁䅕督穂䍁䅁兑ㅂ䡁䅑睢瑂䝁䅅䅤灂䝁䄸杢㝁䍁䅁杔求䡁䅑睤療䡁䅉睡杁䙁䅍党橂䡁䅕杣灂䡁䅑入䅁乁䩧䅁㉄䅁䅁睑獂䝁䄸兤歂䍁䅁兔桂䝁䄴兙湂䝁䅕兢求䝁䄴䅤㝁䍁䅁䅒桂䡁䅑兙杁䕁䅫杢あ䝁䅕睚祂䝁䅅䅤灂䝁䄸杢㝁䍁䅁睑獂䝁䄸兤歂䍁䅁兓畂䝁䅙杣桂䡁䅍䅤祂䡁䅕睙あ䡁䅕杣求䑁䅳䅉兂䡁䅉睢橂䝁䅕督穂䍁䅁兑ㅂ䡁䅑睢瑂䝁䅅䅤灂䝁䄸杢㝁䍁䅁杔求䡁䅑睤療䡁䅉睡杁䙁䅍党橂䡁䅕杣灂䡁䅑入㝁䍁䅁䅒桂䡁䅑兙杁䕁䅍党畂䡁䅑党祂䍁䅁䅖求䝁䅍䅡畂䝁䄸䅢療䝁䅣入㝁䍁䅁兎䡂䅁䅁兩䄰䅁䈴䅁䑂䝁䅷睢ㅂ䝁䅑䅉乂䝁䅅杢桂䝁䅣党瑂䝁䅕杢あ䑁䅳䅉䕂䝁䅅䅤桂䍁䅁兓畂䡁䅑党湂䡁䅉兙あ䝁䅫睢畂䑁䅳䅉䕂䝁䅅䅤桂䍁䅁䅕祂䝁䄸䅤求䝁䅍䅤灂䝁䄸杢㝁䍁䅁睑獂䝁䄸兤歂䍁䅁䅒桂䡁䅑兙杁䙁䅍党祂䡁䅙兡橂䝁䅕督㝁䍁䅁睑獂䝁䄸兤歂䍁䅁兓畂䝁䅙杣桂䡁䅍䅤祂䡁䅕睙あ䡁䅕杣求䑁䅳䅉䑂䝁䅷睢ㅂ䝁䅑䅉呂䝁䅕睙ㅂ䡁䅉兡あ䡁䅫睏杁䕁䅑兙あ䝁䅅䅉䑂䝁䅕杢あ䝁䅕杣杁䙁䅑党橂䝁䅧杢療䝁䅷睢湂䡁䅫䅁桁睂䅁朹䅁䕁䅍䅢療䡁䅕䅚杁䕁䄰兙畂䝁䅅睚求䝁䄰党畂䡁䅑睏杁䕁䅑兙あ䝁䅅䅉䩂䝁䄴䅤求䝁䅣杣桂䡁䅑兡療䝁䄴睏杁䕁䅑兙あ䝁䅅䅉兂䡁䅉睢あ䝁䅕睙あ䝁䅫睢畂䑁䅳䅉䑂䝁䅷睢ㅂ䝁䅑䅉䩂䝁䄴杚祂䝁䅅督あ䡁䅉兤橂䡁䅑兤祂䝁䅕睏杁䕁䅍䅢療䡁䅕䅚杁䙁䅍党橂䡁䅕杣灂䡁䅑入㝁䍁䅁睑獂䝁䄸兤歂䍁䅁睕あ䝁䄸杣桂䝁䅣党㝁䍁䅁杔求䡁䅑睤療䡁䅉睡杁䙁䅍党橂䡁䅕杣灂䡁䅑入䅁䅁䩕䅁䭁允䅁睑獂䝁䄸兤歂䍁䅁兔桂䝁䄴兙湂䝁䅕兢求䝁䄴䅤㝁䍁䅁䅒桂䡁䅑兙杁䕁䅫杢あ䝁䅕睚祂䝁䅅䅤灂䝁䄸杢㝁䍁䅁䅒桂䡁䅑兙杁䙁䅁杣療䡁䅑党橂䡁䅑兡療䝁䄴睏杁䕁䅍䅢療䡁䅕䅚杁䕁䅫杢浂䡁䅉兙穂䡁䅑杣ㅂ䝁䅍䅤ㅂ䡁䅉党㝁䍁䅁睑獂䝁䄸兤歂䍁䅁睕あ䝁䄸杣桂䝁䅣党㝁䍁䅁睕あ䝁䄸杣桂䝁䅣党杁䕁䄰兙畂䝁䅅睚求䝁䄰党畂䡁䅑睏杁䕁䅑兙あ䝁䅅䅉䑂䝁䅕杢あ䝁䅕杣杁䙁䅑党橂䝁䅧杢療䝁䅷睢湂䡁䅫䅁湄䅃䅁䅇䅅䕁䅍䅢療䡁䅕䅚杁䕁䄰兙畂䝁䅅睚求䝁䄰党畂䡁䅑睏杁䕁䅑兙あ䝁䅅䅉䩂䝁䄴䅤求䝁䅣杣桂䡁䅑兡療䝁䄴睏杁䕁䅕杢歂䡁䅁睢灂䝁䄴䅤杁䙁䅍党橂䡁䅕杣灂䡁䅑入杁䕁䅫杢あ䝁䅕睚祂䝁䅫䅤㕂䑁䅳䅉䕂䝁䅅䅤桂䍁䅁䅕祂䝁䄸䅤求䝁䅍䅤灂䝁䄸杢㝁䍁䅁睑獂䝁䄸兤歂䍁䅁兓畂䝁䅙杣桂䡁䅍䅤祂䡁䅕睙あ䡁䅕杣求䑁䅳䅉䑂䝁䅷睢ㅂ䝁䅑䅉呂䝁䅕睙ㅂ䡁䅉兡あ䡁䅫睏杁䙁䅍党橂䡁䅕杣灂䡁䅑入杁䕁䄰兙畂䝁䅅睚求䝁䄰党畂䡁䅑䅁祂䅃䅁杺䅁䕁䅍䅢療䡁䅕䅚杁䕁䄰兙畂䝁䅅睚求䝁䄰党畂䡁䅑睏杁䕁䅑兙あ䝁䅅䅉䩂䝁䄴䅤求䝁䅣杣桂䡁䅑兡療䝁䄴睏杁䕁䅙兡畂䡁䅑党橂䝁䅧睏杁䕁䅍䅢療䡁䅕䅚杁䕁䅫杢浂䡁䅉兙穂䡁䅑杣ㅂ䝁䅍䅤ㅂ䡁䅉党㝁䍁䅁䅕祂䝁䄸睙求䡁䅍督杁䕁䅅兤あ䝁䄸兢桂䡁䅑兡療䝁䄴睏杁䕁䄸杢獂䝁䅫杢求䍁䅁䅕桂䡁䅫兢求䝁䄴䅤穂䅁䅁杬䄸䅁䉑䅁䑂䝁䅷睢ㅂ䝁䅑䅉乂䝁䅅杢桂䝁䅣党瑂䝁䅕杢あ䑁䅳䅉䕂䝁䅅䅤桂䍁䅁兓畂䡁䅑党湂䡁䅉兙あ䝁䅫睢畂䑁䅳䅉䩂䝁䄴督ㅂ䡁䅉䅤求䝁䅍䅡㝁䍁䅁䅕祂䝁䅕䅚灂䝁䅍䅤灂䡁䅙党杁䕁䅅杢桂䝁䅷入あ䝁䅫睙穂䑁䅳䅉䑂䝁䅷睢ㅂ䝁䅑䅉䩂䝁䄴杚祂䝁䅅督あ䡁䅉兤橂䡁䅑兤祂䝁䅕睏杁䕁䅍䅢療䡁䅕䅚杁䙁䅍䅤療䡁䅉兙湂䝁䅕睏杁䕁䅅杣あ䝁䅫杚灂䝁䅍兡桂䝁䅷䅉䩂䝁䄴䅤求䝁䅷䅢灂䝁䅣党畂䝁䅍党䅁䉁䥑䅁䵁允䅁睑獂䝁䄸兤歂䍁䅁兔桂䝁䄴兙湂䝁䅕兢求䝁䄴䅤㝁䍁䅁䅒桂䡁䅑兙杁䕁䅫杢あ䝁䅕睚祂䝁䅅䅤灂䝁䄸杢㝁䍁䅁兔桂䝁䅍䅡灂䝁䄴党杁䕁䅷党桂䡁䅉杢灂䝁䄴睚㝁䍁䅁睑獂䝁䄸兤歂䍁䅁兓畂䝁䅙杣桂䡁䅍䅤祂䡁䅕睙あ䡁䅕杣求䑁䅳䅉䑂䝁䅷睢ㅂ䝁䅑䅉呂䝁䅕睙ㅂ䡁䅉兡あ䡁䅫睏杁䕁䄴党あ䡁䅣睢祂䝁䅳䅉呂䝁䅕睙ㅂ䡁䅉兡あ䡁䅫睏杁䕁䅅杣あ䝁䅫杚灂䝁䅍兡桂䝁䅷䅉䩂䝁䄴䅤求䝁䅷䅢灂䝁䅣党畂䝁䅍党䅁䥁䩧䅁䭁允䅁睑獂䝁䄸兤歂䍁䅁兔桂䝁䄴兙湂䝁䅕兢求䝁䄴䅤㝁䍁䅁䅒桂䡁䅑兙杁䕁䅫杢あ䝁䅕睚祂䝁䅅䅤灂䝁䄸杢㝁䍁䅁兔桂䝁䅍䅡灂䝁䄴党杁䕁䅷党桂䡁䅉杢灂䝁䄴睚㝁䍁䅁䅒桂䡁䅑兙杁䙁䅁杣療䡁䅑党橂䡁䅑兡療䝁䄴睏杁䕁䅍䅢療䡁䅕䅚杁䕁䅫杢浂䡁䅉兙穂䡁䅑杣ㅂ䝁䅍䅤ㅂ䡁䅉党㝁䍁䅁睑獂䝁䄸兤歂䍁䅁睕求䝁䅍兤祂䝁䅫䅤㕂䑁䅳䅉䉂䡁䅉䅤灂䝁䅙兡橂䝁䅫兙獂䍁䅁兓畂䡁䅑党獂䝁䅷兡湂䝁䅕杢橂䝁䅕䅁㍄睂䅁杅䅅䕁䅍䅢療䡁䅕䅚杁䕁䄰兙畂䝁䅅睚求䝁䄰党畂䡁䅑睏杁䕁䅑兙あ䝁䅅䅉䩂䝁䄴䅤求䝁䅣杣桂䡁䅑兡療䝁䄴睏杁䕁䄰兙橂䝁䅧兡畂䝁䅕䅉䵂䝁䅕兙祂䝁䄴兡畂䝁䅣睏杁䕁䅑兙あ䝁䅅䅉兂䡁䅉睢あ䝁䅕睙あ䝁䅫睢畂䑁䅳䅉䑂䝁䅷睢ㅂ䝁䅑䅉䩂䝁䄴杚祂䝁䅅督あ䡁䅉兤橂䡁䅑兤祂䝁䅕睏杁䙁䅁杣療䝁䅍党穂䡁䅍䅉䉂䡁䅕䅤療䝁䄰兙あ䝁䅫睢畂䑁䅳䅉䉂䡁䅉䅤灂䝁䅙兡橂䝁䅫兙獂䍁䅁兓畂䡁䅑党獂䝁䅷兡湂䝁䅕杢橂䝁䅕䅁煄睂䅁䅁䅅䕁䅍䅢療䡁䅕䅚杁䕁䄰兙畂䝁䅅睚求䝁䄰党畂䡁䅑睏杁䕁䅑兙あ䝁䅅䅉䩂䝁䄴䅤求䝁䅣杣桂䡁䅑兡療䝁䄴睏杁䙁䅁杣求䝁䅑兡橂䡁䅑兡㉂䝁䅕䅉䉂䝁䄴兙獂䡁䅫䅤灂䝁䅍督㝁䍁䅁睑獂䝁䄸兤歂䍁䅁兓畂䝁䅙杣桂䡁䅍䅤祂䡁䅕睙あ䡁䅕杣求䑁䅳䅉䑂䝁䅷睢ㅂ䝁䅑䅉呂䝁䅕睙ㅂ䡁䅉兡あ䡁䅫睏杁䕁䅍䅢療䡁䅕䅚杁䙁䅍䅤療䡁䅉兙湂䝁䅕睏杁䕁䄴党あ䡁䅣睢祂䝁䅳䅉呂䝁䅕睙ㅂ䡁䅉兡あ䡁䅫䅁䑁充䅁朸䅁䕁䅍䅢療䡁䅕䅚杁䕁䄰兙畂䝁䅅睚求䝁䄰党畂䡁䅑睏杁䕁䅙兡畂䡁䅑党橂䝁䅧睏杁䕁䅍兤穂䡁䅑睢瑂䝁䅕杣杁䙁䅉党獂䝁䅅䅤灂䝁䄸杢穂䝁䅧兡睂䍁䅁兔桂䝁䄴兙湂䝁䅕兢求䝁䄴䅤㝁䍁䅁睑獂䝁䄸兤歂䍁䅁兓畂䝁䅙杣桂䡁䅍䅤祂䡁䅕睙あ䡁䅕杣求䑁䅳䅉䙂䝁䄰䅣獂䝁䄸入求䝁䅕䅉䍂䝁䅕杢求䝁䅙兡あ䡁䅍睏杁䙁䅁杣療䝁䅍党穂䡁䅍䅉䉂䡁䅕䅤療䝁䄰兙あ䝁䅫睢畂䅁䅁睴䅣䉁䉁䅁䑂䝁䅷睢ㅂ䝁䅑䅉乂䝁䅅杢桂䝁䅣党瑂䝁䅕杢あ䑁䅳䅉乂䝁䅅睙潂䝁䅫杢求䍁䅁䅔求䝁䅅杣畂䝁䅫杢湂䑁䅳䅉䑂䝁䅷睢ㅂ䝁䅑䅉䩂䝁䄴杚祂䝁䅅督あ䡁䅉兤橂䡁䅑兤祂䝁䅕睏杁䕁䅍䅢療䡁䅕䅚杁䙁䅍党橂䡁䅕杣灂䡁䅑入㝁䍁䅁䅕祂䝁䄸睙求䡁䅍督杁䕁䅅兤あ䝁䄸兢桂䡁䅑兡療䝁䄴睏杁䕁䄴党あ䡁䅣睢祂䝁䅳䅉呂䝁䅕睙ㅂ䡁䅉兡あ䡁䅫睏杁䕁䅅杣あ䝁䅫杚灂䝁䅍兡桂䝁䅷䅉䩂䝁䄴䅤求䝁䅷䅢灂䝁䅣党畂䝁䅍党䅁䙁䩅䅁ぁ䅁䅁睑療䝁䅅䅢杁䝁䅅杢歂䍁䅁睑療䝁䄴督ㅂ䝁䄰兙楂䝁䅷党杁䕁䅙兤求䝁䅷督䅁䑁剕䅁佁䅁䅁睑療䝁䅙杚求䝁䅕䅁汁元䅁杕䅁䕁䅍睢浂䝁䅙党求䑁䅳䅉䕂䝁䅫督あ䝁䅫䅢獂䝁䅕杣㕂䑁䅳䅉䡂䡁䅉党求䝁䄴䅉䑂䝁䄸杢穂䡁䅕兢求䡁䅉䅉䡂䝁䄸睢歂䡁䅍䅁畁权䅁杏䅁䕁䅍睢浂䝁䅙党求䑁䅳䅉䡂䡁䅉党求䝁䄴䅉䑂䝁䄸杢穂䡁䅕兢求䡁䅉䅉䡂䝁䄸睢歂䡁䅍䅁佂睂䅁杯䅁䕁䅍睢浂䝁䅙党求䑁䅳䅉䵂䝁䄸睙桂䡁䅑兡療䝁䄴䅉䍂䝁䅅督求䝁䅑䅉呂䝁䅕杣㉂䝁䅫睙求䡁䅍睏杁䕁䅍兤穂䡁䅑睢瑂䝁䅕杣杁䙁䅉党獂䝁䅅䅤灂䝁䄸杢穂䝁䅧兡睂䍁䅁兔桂䝁䄴兙湂䝁䅕兢求䝁䄴䅤㝁䍁䅁兑睂䡁䅁䅉乂䝁䅅杣牂䝁䅕䅤灂䝁䄴睚䅁䝁䭑䅁畁䅁䅁睑療䝁䅙杚求䝁䅕睏杁䕁䄸杢獂䝁䅫杢求䍁䅁睒祂䝁䄸睙求䡁䅉入䅁䱁䭷䅁杁䅁䅁睑療䝁䅙杚求䝁䅕睏杁䕁䄸杣湂䝁䅅杢灂䝁䅍䅁⭁元䅁䅩䅁䕁䅍睢浂䝁䅙党求䑁䅳䅉偂䡁䅉睚桂䝁䄴兡橂䑁䅳䅉佂䡁䅕䅤祂䝁䅅睙求䡁䅕䅤灂䝁䅍兙獂䑁䅳䅉䉂䝁䅷䅤求䡁䅉杢桂䡁䅑兡㉂䝁䅕䅉兂䡁䅉睢あ䝁䅕兡畂䑁䅳䅉偂䝁䄴䅢灂䝁䄴党杁䕁䅣杣療䝁䅍党祂䡁䅫䅁㑂杅䅁䅋䅁䕁䅍睢瑂䝁䄰党祂䝁䅍兡桂䝁䅷䅉兂䡁䅉兡畂䡁䅑兡畂䝁䅣䅁䍁睃䅁村䅁䕁䅍睢瑂䝁䄰党祂䝁䅍兡桂䝁䅷䅉呂䝁䅕杣㉂䝁䅫睙求䡁䅍䅉桂䝁䄴䅚杁䙁䅍兤睂䡁䅁䅢灂䝁䅕督䅁䍁䡷䅁䭂䅁䅁睑療䝁䄰兢求䡁䅉睙灂䝁䅅䅢杁䝁䅅杢歂䍁䅁䅕祂䝁䄸杚求䡁䅍督灂䝁䄸杢桂䝁䅷䅉呂䝁䅕杣㉂䝁䅫睙求䡁䅍䅁䅄杂䅁䅗䅁䕁䅍睢瑂䝁䄰党祂䝁䅍兡桂䝁䅷䅉桂䝁䄴䅚杁䙁䅉党穂䝁䅫䅚求䝁䄴䅤灂䝁䅅䅢杁䕁䄰睢祂䡁䅑睚桂䝁䅣党杁䕁䅙兡畂䝁䅅杢橂䝁䅕䅁乁睂䅁䅋䅁䕁䅍睢瑂䝁䄰睢歂䝁䅫䅤㕂䍁䅁睑潂䝁䅕兢灂䝁䅍兙獂䡁䅍䅁呃杂䅁杌䅁䕁䅍睢瑂䝁䄰兤畂䝁䅫睙桂䡁䅑兡療䝁䄴䅉呂䝁䅕杣㉂䝁䅫睙求䡁䅍䅁䩂睂䅁杍䅁䕁䅍睢瑂䝁䄰兤畂䝁䅫睙桂䡁䅑兡療䝁䄴督杁䕁䅕兣ㅂ䝁䅫䅣瑂䝁䅕杢あ䅁䅁儷䅙䝁䅷䅁䑂䝁䄸兢睂䡁䅕䅤求䡁䅉䅉坂䝁䅫督灂䝁䄸杢㝁䍁䅁睍䕂䍁䅁䅕祂䝁䅫杢あ䝁䅫杢湂䑁䅳䅉䕂䝁䅕杢あ䝁䅫督あ䡁䅉入㝁䍁䅁睔祂䡁䅑䅡療䡁䅁兙求䝁䅑兡橂䡁䅍䅁䵁元䅁杺䅁䕁䅍睢瑂䡁䅁兤あ䝁䅕杣杁䙁䅙兡穂䝁䅫睢畂䑁䅳䅉䕂䝁䅅䅤桂䍁䅁兓畂䡁䅑党湂䡁䅉兙あ䝁䅫睢畂䑁䅳䅉䝂䝁䅷党求䡁䅑䅉乂䝁䅅杢桂䝁䅣党瑂䝁䅕杢あ䑁䅳䅉䡂䙁䅁睕㝁䍁䅁䅒灂䝁䅣兡あ䝁䅅䅢杁䕁䅅督穂䝁䅕䅤杁䕁䄰兙畂䝁䅅睚求䝁䄰党畂䡁䅑睏杁䙁䅁杣療䝁䅍党穂䡁䅍䅉䉂䡁䅕䅤療䝁䄰兙あ䝁䅫睢畂䅁䅁杭䄴偁䄴䅁䑂䝁䄸兢睂䡁䅕䅤求䡁䅉䅉坂䝁䅫督灂䝁䄸杢㝁䍁䅁䅒桂䡁䅑兙杁䕁䅫杢あ䝁䅕睚祂䝁䅅䅤灂䝁䄸杢㝁䍁䅁兓畂䝁䅑兤穂䡁䅑杣灂䝁䅅䅢杁䕁䅅兤あ䝁䄸兢桂䡁䅑兡療䝁䄴睏杁䙁䅍党畂䡁䅍睢祂䡁䅍睏杁䕁䅕䅚湂䝁䅕䅉䑂䝁䄸兢睂䡁䅕䅤灂䝁䄴睚㝁䍁䅁䅕祂䝁䄸睙求䡁䅍督杁䕁䅅兤あ䝁䄸兢桂䡁䅑兡療䝁䄴睏杁䕁䅅杣あ䝁䅫杚灂䝁䅍兡桂䝁䅷䅉䩂䝁䄴䅤求䝁䅷䅢灂䝁䅣党畂䝁䅍党䅁䑁䩳䅁獂䅁䅁睑療䝁䄰䅣ㅂ䡁䅑党祂䍁䅁杖灂䡁䅍兡療䝁䄴睏杁䕁䅑兙あ䝁䅅䅉䩂䝁䄴䅤求䝁䅣杣桂䡁䅑兡療䝁䄴睏杁䙁䅁杣療䝁䅍党穂䡁䅍䅉䉂䡁䅕䅤療䝁䄰兙あ䝁䅫睢畂䅁䅁睥䄸䵁䅑䅁䑂䝁䄸兢睂䡁䅕䅤求䡁䅉䅉坂䝁䅫督灂䝁䄸杢㝁䍁䅁兒畂䝁䅕杣湂䡁䅫䅉呂䡁䅑睢祂䝁䅅睚求䑁䅳䅉䩂䝁䄴䅚ㅂ䡁䅍䅤祂䝁䅫兙獂䍁䅁兑ㅂ䡁䅑睢瑂䝁䅅䅤灂䝁䄸杢㝁䍁䅁睕求䝁䄴督療䡁䅉督㝁䍁䅁睕瑂䝁䅅杣あ䍁䅁兒畂䝁䅕杣湂䡁䅫睏杁䙁䅁杣療䝁䅍党穂䡁䅍䅉䉂䡁䅕䅤療䝁䄰兙あ䝁䅫睢畂䅁䅁䅱䅙佁䄴䅁䑂䝁䄸兢睂䡁䅕䅤求䡁䅉䅉坂䝁䅫督灂䝁䄸杢㝁䍁䅁兒畂䡁䅙兡祂䝁䄸杢瑂䝁䅕杢あ䝁䅅䅢杁䕁䅍睢畂䡁䅍兤獂䡁䅑兡畂䝁䅣睏杁䕁䅫杢歂䡁䅕督あ䡁䅉兡桂䝁䅷䅉䉂䡁䅕䅤療䝁䄰兙あ䝁䅫睢畂䑁䅳䅉呂䝁䅕杢穂䝁䄸杣穂䑁䅳䅉兂䡁䅉睢橂䝁䅕督穂䍁䅁兑ㅂ䡁䅑睢瑂䝁䅅䅤灂䝁䄸杢㝁䍁䅁兑祂䡁䅑兡浂䝁䅫睙灂䝁䅅䅢杁䕁䅫杢あ䝁䅕䅢獂䝁䅫睚求䝁䄴睙求䅁䅁䄶䅙䡁䅷䅁䑂䝁䄸兢睂䡁䅕䅤求䡁䅉䅉坂䝁䅫督灂䝁䄸杢㝁䍁䅁兒畂䡁䅙兡祂䝁䄸杢瑂䝁䅕杢あ䝁䅅䅢杁䕁䅕杢湂䝁䅫杢求䝁䅕杣灂䝁䄴睚㝁䍁䅁䅕療䝁䅷䅢ㅂ䡁䅑兡療䝁䄴䅉䑂䝁䄸杢あ䡁䅉睢獂䅁䅁睑䅣䩁䅁䅁䑂䝁䄸兢睂䡁䅕䅤求䡁䅉䅉坂䝁䅫督灂䝁䄸杢㝁䍁䅁杒獂䝁䅕党あ䍁䅁兔桂䝁䄴兙湂䝁䅕兢求䝁䄴䅤㝁䍁䅁睑桂䡁䅉䅉呂䝁䅧兙祂䝁䅫杢湂䑁䅳䅉䉂䡁䅉䅤灂䝁䅙兡橂䝁䅫兙獂䍁䅁兓畂䡁䅑党獂䝁䅷兡湂䝁䅕杢橂䝁䅕䅁癃元䅁朶䅁䕁䅍睢瑂䡁䅁兤あ䝁䅕杣杁䙁䅙兡穂䝁䅫睢畂䑁䅳䅉䝂䝁䅷党求䡁䅑䅉乂䝁䅅杢桂䝁䅣党瑂䝁䅕杢あ䑁䅳䅉䩂䝁䄴䅚ㅂ䡁䅍䅤祂䝁䅫兙獂䍁䅁兑ㅂ䡁䅑睢瑂䝁䅅䅤灂䝁䄸杢㝁䍁䅁杔桂䡁䅙兡湂䝁䅅䅤灂䝁䄸杢㝁䍁䅁䅕潂䡁䅫督灂䝁䅍兙獂䍁䅁睕求䝁䅍兤祂䝁䅫䅤㕂䑁䅳䅉呂䝁䅕杢穂䝁䄸杣穂䑁䅳䅉兂䡁䅉睢橂䝁䅕督穂䍁䅁兑ㅂ䡁䅑睢瑂䝁䅅䅤灂䝁䄸杢䅁䑁䭯䅁睂允䅁睑療䝁䄰䅣ㅂ䡁䅑党祂䍁䅁杖灂䡁䅍兡療䝁䄴睏杁䕁䅙䅢求䝁䅕䅤杁䕁䄰兙畂䝁䅅睚求䝁䄰党畂䡁䅑睏杁䕁䅫杢歂䡁䅕督あ䡁䅉兡桂䝁䅷䅉䉂䡁䅕䅤療䝁䄰兙あ䝁䅫睢畂䑁䅳䅉呂䝁䅕杢穂䝁䄸杣穂䑁䅳䅉䑂䝁䄸兢瑂䝁䅕杣橂䝁䅫兙獂䍁䅁睕睂䝁䅅睙求䍁䅁䅔桂䡁䅕杢橂䝁䅧睏杁䙁䅁兙穂䡁䅍党畂䝁䅣党祂䍁䅁兑灂䡁䅉睙祂䝁䅅杚あ䍁䅁兔桂䝁䄴兤浂䝁䅅睙あ䡁䅕杣灂䝁䄴睚㝁䍁䅁兑ㅂ䡁䅑睢畂䝁䄸兢療䡁䅕督杁䙁䅙党潂䝁䅫睙獂䝁䅕督㝁䍁䅁村桂䡁䅑䅤求䡁䅉入杁䕁䅕杢求䡁䅉睚㕂䍁䅁睕あ䝁䄸杣桂䝁䅣党杁䙁䅍入穂䡁䅑党瑂䍁䅁䅋䍂䕁䅕睕呂䍁䅫䅁坃权䅁末䅁䕁䅍睢瑂䡁䅁兤あ䝁䅕杣杁䙁䅙兡穂䝁䅫睢畂䑁䅳䅉䝂䝁䅷党求䡁䅑䅉乂䝁䅅杢桂䝁䅣党瑂䝁䅕杢あ䑁䅳䅉䩂䝁䄴䅚ㅂ䡁䅍䅤祂䝁䅫兙獂䍁䅁兑ㅂ䡁䅑睢瑂䝁䅅䅤灂䝁䄸杢㝁䍁䅁睕求䝁䄴督療䡁䅉督㝁䍁䅁兒獂䝁䅕睙あ䡁䅉兡橂䍁䅁杖求䝁䅧兡橂䝁䅷党㝁䍁䅁䅕祂䝁䄸睙求䡁䅍督杁䕁䅅兤あ䝁䄸兢桂䡁䅑兡療䝁䄴睏杁䕁䅅兤あ䝁䄸杢療䝁䄰睢ㅂ䡁䅍䅉坂䝁䅕䅡灂䝁䅍䅢求䡁䅍䅁㑂杂䅁杳䅁䕁䅍睢瑂䡁䅁兤あ䝁䅕杣杁䙁䅙兡穂䝁䅫睢畂䑁䅳䅉䝂䝁䅷党求䡁䅑䅉乂䝁䅅杢桂䝁䅣党瑂䝁䅕杢あ䑁䅳䅉䩂䝁䄴䅚ㅂ䡁䅍䅤祂䝁䅫兙獂䍁䅁兑ㅂ䡁䅑睢瑂䝁䅅䅤灂䝁䄸杢㝁䍁䅁睕灂䝁䄰兤獂䝁䅅䅤灂䝁䄸杢㝁䍁䅁䅕祂䝁䄸睙求䡁䅍督杁䕁䅅兤あ䝁䄸兢桂䡁䅑兡療䝁䄴䅁䅃权䅁杫䅁䕁䅍睢瑂䡁䅁兤あ䝁䅕杣杁䙁䅙兡穂䝁䅫睢畂䑁䅳䅉䡂䙁䅁睕㝁䍁䅁睕求䝁䄴督療䡁䅉督㝁䍁䅁睕瑂䝁䅅杣あ䍁䅁睑灂䡁䅑兡求䡁䅍睏杁䕁䅅杣あ䝁䅫杚灂䝁䅍兡桂䝁䅷䅉䩂䝁䄴䅤求䝁䅷䅢灂䝁䅣党畂䝁䅍党㝁䍁䅁兎䡂䅁䅁䅹䅫乁䅉䅁䑂䝁䄸兢睂䡁䅕䅤求䡁䅉䅉坂䝁䅫督灂䝁䄸杢㝁䍁䅁睒兂䙁䅍睏杁䙁䅍党畂䡁䅍睢祂䡁䅍睏杁䙁䅍䅣求䝁䅕睙潂䍁䅁杕求䝁䅍睢湂䝁䄴兡あ䝁䅫睢畂䑁䅳䅉乂䝁䅅睙潂䝁䅫杢求䍁䅁䅔求䝁䅅杣畂䝁䅫杢湂䑁䅳䅉䍂䝁䅫睢瑂䝁䅕䅤祂䝁䅫睙穂䑁䅳䅉䉂䡁䅉䅤灂䝁䅙兡橂䝁䅫兙獂䍁䅁兓畂䡁䅑党獂䝁䅷兡湂䝁䅕杢橂䝁䅕䅁敁䅃䅁杈䅅䕁䅍睢瑂䡁䅁兤あ䝁䅕杣杁䙁䅙兡穂䝁䅫睢畂䑁䅳䅉䩂䝁䄰兙湂䝁䅕䅉卂䝁䅕睙療䝁䅣杢灂䡁䅑兡療䝁䄴睏杁䕁䅫杢歂䡁䅕督あ䡁䅉兡桂䝁䅷䅉䉂䡁䅕䅤療䝁䄰兙あ䝁䅫睢畂䑁䅳䅉卂䕁䅙兓䕂䍁䅁䅋卂䝁䅅䅚灂䝁䄸䅉䝂䡁䅉党硂䡁䅕党畂䝁䅍入杁䕁䅫䅚求䝁䄴䅤灂䝁䅙兡橂䝁䅅䅤灂䝁䄸杢灁䑁䅳䅉呂䝁䅕杢穂䝁䄸杣穂䑁䅳䅉䍂䝁䅫睢瑂䝁䅕䅤祂䝁䅫睙穂䑁䅳䅉䉂䡁䅉䅤灂䝁䅙兡橂䝁䅫兙獂䍁䅁兓畂䡁䅑党獂䝁䅷兡湂䝁䅕杢橂䝁䅕䅁䝂䅃䅁䅂䅅䕁䅍睢瑂䡁䅁兤あ䝁䅕杣杁䙁䅙兡穂䝁䅫睢畂䑁䅳䅉䩂䝁䄰兙湂䝁䅕䅉卂䝁䅕睙療䝁䅣杢灂䡁䅑兡療䝁䄴睏杁䕁䅫杢歂䡁䅕督あ䡁䅉兡桂䝁䅷䅉䉂䡁䅕䅤療䝁䄰兙あ䝁䅫睢畂䑁䅳䅉呂䝁䅕杢穂䝁䄸杣穂䑁䅳䅉乂䝁䅅睙潂䝁䅫杢求䍁䅁䅔求䝁䅅杣畂䝁䅫杢湂䑁䅳䅉兂䡁䅉睢橂䝁䅕督穂䍁䅁兑ㅂ䡁䅑睢瑂䝁䅅䅤灂䝁䄸杢㝁䍁䅁兑祂䡁䅑兡浂䝁䅫睙灂䝁䅅䅢杁䕁䅫杢あ䝁䅕䅢獂䝁䅫睚求䝁䄴睙求䅁䅁東䅣䉁䉁䅁䑂䝁䄸兢睂䡁䅕䅤求䡁䅉䅉坂䝁䅫督灂䝁䄸杢㝁䍁䅁兓瑂䝁䅅睚求䍁䅁杕求䝁䅍睢湂䝁䄴兡あ䝁䅫睢畂䑁䅳䅉佂䝁䅅䅤ㅂ䡁䅉兙獂䍁䅁䅔桂䝁䄴睚ㅂ䝁䅅睚求䍁䅁䅕祂䝁䄸睙求䡁䅍督灂䝁䄴睚㝁䍁䅁睕求䝁䄴督療䡁䅉督㝁䍁䅁睕睂䝁䅕党橂䝁䅧䅉卂䝁䅕睙療䝁䅣杢灂䡁䅑兡療䝁䄴睏杁䕁䄰兙橂䝁䅧兡畂䝁䅕䅉䵂䝁䅕兙祂䝁䄴兡畂䝁䅣睏杁䕁䅅杣あ䝁䅫杚灂䝁䅍兡桂䝁䅷䅉䩂䝁䄴䅤求䝁䅷䅢灂䝁䅣党畂䝁䅍党䅁䩁䡫䅁流允䅁睑療䝁䄰䅣ㅂ䡁䅑党祂䍁䅁杖灂䡁䅍兡療䝁䄴睏杁䕁䅫兢桂䝁䅣党杁䙁䅉党橂䝁䄸睚畂䝁䅫䅤灂䝁䄸杢㝁䍁䅁睕求䝁䄴督療䡁䅉督㝁䍁䅁睕瑂䝁䅅杣あ䍁䅁睑灂䡁䅑兡求䡁䅍睏杁䙁䅍兢桂䡁䅉䅤杁䕁䅕杢求䡁䅉睚㕂䑁䅳䅉䙂䝁䅑睚求䍁䅁睑療䝁䄰䅣ㅂ䡁䅑兡畂䝁䅣睏杁䕁䅅兤あ䝁䄸杢療䝁䄰睢ㅂ䡁䅍䅉坂䝁䅕䅡灂䝁䅍䅢求䡁䅍睏杁䕁䅉兙あ䡁䅑党祂䡁䅫䅉䙂䝁䄴党祂䝁䅣入杁䙁䅍䅤療䡁䅉兙湂䝁䅕䅉呂䡁䅫督あ䝁䅕兢杁䍁䅧村䙂䙁䅍睕灁䅁䅁睅䅫乁䄴䅁䑂䝁䄸兢睂䡁䅕䅤求䡁䅉䅉坂䝁䅫督灂䝁䄸杢㝁䍁䅁兓瑂䝁䅅睚求䍁䅁杕求䝁䅍睢湂䝁䄴兡あ䝁䅫睢畂䑁䅳䅉呂䝁䅕杢穂䝁䄸杣穂䑁䅳䅉呂䡁䅁党求䝁䅍䅡杁䙁䅉党橂䝁䄸睚畂䝁䅫䅤灂䝁䄸杢㝁䍁䅁兔桂䝁䅍䅡灂䝁䄴党杁䕁䅷党桂䡁䅉杢灂䝁䄴睚㝁䍁䅁兑祂䡁䅑兡浂䝁䅫睙灂䝁䅅䅢杁䕁䅫杢あ䝁䅕䅢獂䝁䅫睚求䝁䄴</t>
  </si>
  <si>
    <t>睙求䑁䅳䅉ㅁ䕁䅣䅁啃兄䅁䅧䅁䕁䅍睢瑂䡁䅁兤あ䝁䅕杣杁䙁䅙兡穂䝁䅫睢畂䑁䅳䅉䩂䝁䄴䅚ㅂ䡁䅍䅤祂䝁䅫兙獂䍁䅁兑ㅂ䡁䅑睢瑂䝁䅅䅤灂䝁䄸杢㝁䍁䅁兑祂䡁䅑兡浂䝁䅫睙灂䝁䅅䅢杁䕁䅫杢あ䝁䅕䅢獂䝁䅫睚求䝁䄴睙求䅁䅁朵䄴佁䄴䅁䑂䝁䄸兢睂䡁䅕䅤求䡁䅉䅉坂䝁䅫督灂䝁䄸杢㝁䍁䅁兓畂䝁䅑兤穂䡁䅑杣灂䝁䅅䅢杁䕁䅅兤あ䝁䄸兢桂䡁䅑兡療䝁䄴睏杁䕁䄰兙祂䝁䅫杢求䍁䅁䅖祂䝁䅅杢穂䡁䅁睢祂䡁䅑兙あ䝁䅫睢畂䑁䅳䅉呂䝁䅫兢ㅂ䝁䅷兙あ䝁䅫睢畂䑁䅳䅉兂䡁䅉睢橂䝁䅕督穂䍁䅁兑ㅂ䡁䅑睢瑂䝁䅅䅤灂䝁䄸杢㝁䍁䅁兑祂䡁䅑兡浂䝁䅫睙灂䝁䅅䅢杁䕁䅫杢あ䝁䅕䅢獂䝁䅫睚求䝁䄴睙求䅁䅁䉐䅉䵁䅉䅁䑂䝁䄸兢睂䡁䅕䅤求䡁䅉䅉坂䝁䅫督灂䝁䄸杢㝁䍁䅁兓畂䝁䅑兤穂䡁䅑杣灂䝁䅅䅢杁䕁䅅兤あ䝁䄸兢桂䡁䅑兡療䝁䄴睏杁䙁䅁䅡㕂䡁䅍兡橂䝁䅅䅢杁䙁䅍党橂䡁䅕杣灂䡁䅑入㝁䍁䅁杕䝂䕁䅫䅒杁䍁䅧杕桂䝁䅑兡療䍁䅁杒祂䝁䅕兣ㅂ䝁䅕杢橂䡁䅫䅉䩂䝁䅑党畂䡁䅑兡浂䝁䅫睙桂䡁䅑兡療䝁䄴克䅁䉁剅䅁潃䅁䅁睑療䝁䄰䅣ㅂ䡁䅑党祂䍁䅁杖灂䡁䅍兡療䝁䄴睏杁䕁䅫杢歂䡁䅕督あ䡁䅉兡桂䝁䅷䅉䉂䡁䅕䅤療䝁䄰兙あ䝁䅫睢畂䑁䅳䅉兂䡁䅉睢橂䝁䅕督穂䍁䅁兑ㅂ䡁䅑睢瑂䝁䅅䅤灂䝁䄸杢㝁䍁䅁兑祂䡁䅑兡浂䝁䅫睙灂䝁䅅䅢杁䕁䅫杢あ䝁䅕䅢獂䝁䅫睚求䝁䄴睙求䅁䅁䉧䅁䅁䉑䅁䑂䝁䄸兢睂䡁䅕䅤求䡁䅉䅉坂䝁䅫督灂䝁䄸杢㝁䍁䅁兓畂䝁䅑兤穂䡁䅑杣灂䝁䅅䅢杁䕁䅅兤あ䝁䄸兢桂䡁䅑兡療䝁䄴睏杁䙁䅉杒䩂䕁䅑䅉潁䙁䅉兙歂䝁䅫睢杁䕁䅙杣求䡁䅅兤求䝁䄴睙㕂䍁䅁兓歂䝁䅕杢あ䝁䅫杚灂䝁䅍兙あ䝁䅫睢畂䍁䅫睏杁䙁䅍党畂䡁䅍睢祂䡁䅍睏杁䙁䅍兢桂䡁䅉䅤杁䕁䅉兤灂䝁䅷䅚灂䝁䄴睚㝁䍁䅁村灂䝁䄸兢求䡁䅑杣灂䝁䅍督㝁䍁䅁睕瑂䝁䅅杣あ䍁䅁兔灂䡁䅉杣療䡁䅉督䅁䡁䝁䅁啄䅁䅁睑療䝁䄰䅣ㅂ䡁䅑党祂䍁䅁杖灂䡁䅍兡療䝁䄴睏杁䕁䅫杢歂䡁䅕督あ䡁䅉兡桂䝁䅷䅉䉂䡁䅕䅤療䝁䄰兙あ䝁䅫睢畂䑁䅳䅉呂䝁䅕杢穂䝁䄸杣穂䑁䅳䅉兂䡁䅉睢橂䝁䅕督穂䍁䅁兑ㅂ䡁䅑睢瑂䝁䅅䅤灂䝁䄸杢㝁䍁䅁睍䕂䍁䅁䅕祂䝁䅫杢あ䝁䅫杢湂䑁䅳䅉䉂䡁䅉䅤灂䝁䅙兡橂䝁䅫兙獂䍁䅁兓畂䡁䅑党獂䝁䅷兡湂䝁䅕杢橂䝁䅕䅁塂权䅁杷䅁䕁䅍睢瑂䡁䅁兤あ䝁䅕杣杁䙁䅙兡穂䝁䅫睢畂䑁䅳䅉䩂䝁䄴䅚ㅂ䡁䅍䅤祂䝁䅫兙獂䍁䅁兑ㅂ䡁䅑睢瑂䝁䅅䅤灂䝁䄸杢㝁䍁䅁睕求䝁䄴督療䡁䅉督㝁䍁䅁睕灂䝁䄰兤獂䝁䅅䅤灂䝁䄸杢㝁䍁䅁䅒桂䡁䅑兙杁䙁䅁杣療䡁䅑党橂䡁䅑兡療䝁䄴睏杁䙁䅁杣療䝁䅍党穂䡁䅍䅉䉂䡁䅕䅤療䝁䄰兙あ䝁䅫睢畂䅁䅁睯䅯偁䅷䅁䑂䝁䄸兢睂䡁䅕䅤求䡁䅉䅉坂䝁䅫督灂䝁䄸杢㝁䍁䅁兓畂䝁䅑兤穂䡁䅑杣灂䝁䅅䅢杁䕁䅅兤あ䝁䄸兢桂䡁䅑兡療䝁䄴睏杁䙁䅍党畂䡁䅍睢祂䡁䅍睏杁䙁䅍兡瑂䡁䅕䅢桂䡁䅑兡療䝁䄴睏杁䙁䅁杣療䝁䅍党穂䡁䅍䅉䉂䡁䅕䅤療䝁䄰兙あ䝁䅫睢畂䑁䅳䅉䑂䝁䄸兢瑂䝁䅕杣橂䝁䅫兙獂䍁䅁睕睂䝁䅅睙求䍁䅁䅔桂䡁䅕杢橂䝁䅧睏杁䕁䅅兤あ䝁䄸杢療䝁䄰睢ㅂ䡁䅍䅉坂䝁䅕䅡灂䝁䅍䅢求䡁䅍䅁潁权䅁朰䅁䕁䅍睢瑂䡁䅁兤あ䝁䅕杣杁䙁䅙兡穂䝁䅫睢畂䑁䅳䅉䩂䝁䄴䅚ㅂ䡁䅍䅤祂䝁䅫兙獂䍁䅁兑ㅂ䡁䅑睢瑂䝁䅅䅤灂䝁䄸杢㝁䍁䅁睕求䝁䄴督療䡁䅉督㝁䍁䅁睕瑂䝁䅅杣あ䍁䅁村ㅂ䝁䅫䅢歂䝁䅫杢湂䑁䅳䅉兂䡁䅉睢橂䝁䅕督穂䍁䅁兑ㅂ䡁䅑睢瑂䝁䅅䅤灂䝁䄸杢㝁䍁䅁兖あ䝁䅫䅢灂䡁䅑入杁䙁䅍睙桂䝁䅷党杁䙁䅍睢獂䝁䅅杣䅁䵁倸䅁䕄䅁䅁睑療䝁䄰䅣ㅂ䡁䅑党祂䍁䅁杖灂䡁䅍兡療䝁䄴睏杁䕁䅫杢歂䡁䅕督あ䡁䅉兡桂䝁䅷䅉䉂䡁䅕䅤療䝁䄰兙あ䝁䅫睢畂䑁䅳䅉呂䝁䅫兢ㅂ䝁䅷兙あ䝁䅫睢畂䑁䅳䅉䙂䝁䄴睙祂䡁䅫䅣あ䝁䅫睢畂䑁䅳䅉䕂䝁䅅䅤桂䍁䅁䅕祂䝁䄸䅤求䝁䅍䅤灂䝁䄸杢㝁䍁䅁杔求䡁䅑睤療䡁䅉睡杁䙁䅍党橂䡁䅕杣灂䡁䅑入䅁䱁倴䅁䅄䅁䅁睑療䝁䄰䅣ㅂ䡁䅑党祂䍁䅁杖灂䡁䅍兡療䝁䄴睏杁䕁䅫杢歂䡁䅕督あ䡁䅉兡桂䝁䅷䅉䉂䡁䅕䅤療䝁䄰兙あ䝁䅫睢畂䑁䅳䅉呂䝁䄰兙祂䡁䅑䅉䍂䡁䅕兡獂䝁䅑兡畂䝁䅣睏杁䙁䅁杣療䝁䅍党穂䡁䅍䅉䉂䡁䅕䅤療䝁䄰兙あ䝁䅫睢畂䑁䅳䅉噂䡁䅑兡獂䝁䅫䅤㕂䍁䅁睕橂䝁䅅䅢求䍁䅁睕療䝁䅷兙祂䅁䅁䅙䅯䍁䉯䅁䑂䝁䄸兢睂䡁䅕䅤求䡁䅉䅉坂䝁䅫督灂䝁䄸杢㝁䍁䅁兔桂䝁䅍䅡灂䝁䄴党杁䕁䅷党桂䡁䅉杢灂䝁䄴睚㝁䍁䅁睑獂䝁䄸兤歂䍁䅁兓畂䝁䅙杣桂䡁䅍䅤祂䡁䅕睙あ䡁䅕杣求䑁䅳䅉䑂䝁䅷睢ㅂ䝁䅑䅉呂䡁䅑睢祂䝁䅅睚求䑁䅳䅉䕂䝁䅅䅤桂䍁䅁睑求䝁䄴䅤求䡁䅉督杁䝁䅅杢歂䍁䅁杒桂䝁䅍兡獂䝁䅫䅤灂䝁䅕督㝁䍁䅁䅒桂䡁䅑兙杁䕁䅍党畂䡁䅑党祂䍁䅁䅖求䝁䅍䅡畂䝁䄸䅢療䝁䅣入㝁䍁䅁兑祂䡁䅑兡浂䝁䅫睙灂䝁䅅䅢杁䕁䅫杢あ䝁䅕䅢獂䝁䅫睚求䝁䄴睙求䅁䅁䄶䅧䍁䉑䅁䑂䝁䄸兢睂䡁䅕䅤求䡁䅉䅉坂䝁䅫督灂䝁䄸杢㝁䍁䅁兔桂䝁䅍䅡灂䝁䄴党杁䕁䅷党桂䡁䅉杢灂䝁䄴睚㝁䍁䅁睑獂䝁䄸兤歂䍁䅁兓畂䝁䅙杣桂䡁䅍䅤祂䡁䅕睙あ䡁䅕杣求䑁䅳䅉䙂䝁䅑睚求䍁䅁睑療䝁䄰䅣ㅂ䡁䅑兡畂䝁䅣睏杁䕁䅑兙あ䝁䅅䅉䑂䝁䅕杢あ䝁䅕杣杁䙁䅑党橂䝁䅧杢療䝁䅷睢湂䡁䅫睏杁䕁䅅杣あ䝁䅫杚灂䝁䅍兡桂䝁䅷䅉䩂䝁䄴䅤求䝁䅷䅢灂䝁䅣党畂䝁䅍党㝁䍁䅁兎䡂䑁䅳䅉噂䡁䅑兡獂䝁䅫䅤㕂䍁䅁睕橂䝁䅅䅢求䍁䅁睕療䝁䅷兙祂䅁䅁儫䄴䕁䈴䅁䑂䝁䄸兢睂䡁䅕䅤求䡁䅉䅉坂䝁䅫督灂䝁䄸杢㝁䍁䅁兔桂䝁䅍䅡灂䝁䄴党杁䕁䅷党桂䡁䅉杢灂䝁䄴睚㝁䍁䅁睑獂䝁䄸兤歂䍁䅁兓畂䝁䅙杣桂䡁䅍䅤祂䡁䅕睙あ䡁䅕杣求䑁䅳䅉䙂䝁䅑睚求䍁䅁睑療䝁䄰䅣ㅂ䡁䅑兡畂䝁䅣睏杁䕁䅑兙あ䝁䅅䅉䑂䝁䅕杢あ䝁䅕杣杁䙁䅑党橂䝁䅧杢療䝁䅷睢湂䡁䅫睏杁䕁䅅杣あ䝁䅫杚灂䝁䅍兡桂䝁䅷䅉䩂䝁䄴䅤求䝁䅷䅢灂䝁䅣党畂䝁䅍党㝁䍁䅁兑ㅂ䡁䅑睢畂䝁䄸兢療䡁䅕督杁䙁䅙党潂䝁䅫睙獂䝁䅕督㝁䍁䅁兎䡂䑁䅳䅉噂䡁䅑兡獂䝁䅫䅤㕂䍁䅁睕橂䝁䅅䅢求䍁䅁睕療䝁䅷兙祂䅁䅁眫䅫䍁䉉䅁䑂䝁䄸兢睂䡁䅕䅤求䡁䅉䅉坂䝁䅫督灂䝁䄸杢㝁䍁䅁杔桂䡁䅑兤祂䝁䅅䅢杁䕁䅷兙畂䝁䅣兤桂䝁䅣党杁䙁䅁杣療䝁䅍党穂䡁䅍兡畂䝁䅣睏杁䙁䅍兡瑂䡁䅕䅢桂䡁䅑兡療䝁䄴睏杁䕁䄰兙橂䝁䅧兡畂䝁䅕䅉䵂䝁䅕兙祂䝁䄴兡畂䝁䅣睏杁䕁䅑兙あ䝁䅅䅉䑂䝁䅕杢あ䝁䅕杣杁䙁䅑党橂䝁䅧杢療䝁䅷睢湂䡁䅫睏杁䕁䅅杣あ䝁䅫杚灂䝁䅍兡桂䝁䅷䅉䩂䝁䄴䅤求䝁䅷䅢灂䝁䅣党畂䝁䅍党㝁䍁䅁兑ㅂ䡁䅑睢畂䝁䄸兢療䡁䅕督杁䙁䅙党潂䝁䅫睙獂䝁䅕督䅁䙁䭫䅁䝁允䅁睑療䝁䄰䅣ㅂ䡁䅑党祂䍁䅁杖灂䡁䅍兡療䝁䄴睏杁䕁䄴兙あ䡁䅕杣桂䝁䅷䅉䵂䝁䅅杢湂䡁䅕兙湂䝁䅕䅉兂䡁䅉睢橂䝁䅕督穂䝁䅫杢湂䑁䅳䅉呂䡁䅁党求䝁䅍䅡杁䙁䅉党橂䝁䄸睚畂䝁䅫䅤灂䝁䄸杢㝁䍁䅁睕瑂䝁䅅杣あ䍁䅁兒畂䝁䅕杣湂䡁䅫睏杁䙁䅉党瑂䝁䄸䅤求䍁䅁兑橂䝁䅍党穂䡁䅍䅉桂䝁䄴䅚杁䕁䅍睢畂䡁䅑杣療䝁䅷睏杁䕁䅅杣あ䝁䅫杚灂䝁䅍兡桂䝁䅷䅉䩂䝁䄴䅤求䝁䅷䅢灂䝁䅣党畂䝁䅍党䅁䝁䥕䅁奄䅁䅁睑療䝁䄰䅣ㅂ䡁䅑党祂䍁䅁杖灂䡁䅍兡療䝁䄴睏杁䙁䅍党畂䡁䅍睢祂䡁䅍睏杁䕁䅅兤あ䝁䅧党畂䡁䅑兡橂䝁䅅䅤灂䝁䄸杢㝁䍁䅁䅕祂䝁䄸睙求䡁䅍督杁䕁䅅兤あ䝁䄸兢桂䡁䅑兡療䝁䄴睏杁䕁䄴党あ䡁䅣睢祂䝁䅳䅉呂䝁䅕睙ㅂ䡁䅉兡あ䡁䅫睏杁䕁䅅杣あ䝁䅫杚灂䝁䅍兡桂䝁䅷䅉䩂䝁䄴䅤求䝁䅷䅢灂䝁䅣党畂䝁䅍党㝁䍁䅁兎䡂䅁䅁儲䅷䭁䅑䅁䑂䝁䄸兢睂䡁䅕䅤求䡁䅉䅉坂䝁䅫督灂䝁䄸杢㝁䍁䅁睕求䝁䄴督療䡁䅉督㝁䍁䅁兒畂䝁䅍杣㕂䡁䅁䅤灂䝁䄸杢㝁䍁䅁䅕祂䝁䄸睙求䡁䅍督杁䕁䅅兤あ䝁䄸兢桂䡁䅑兡療䝁䄴睏杁䕁䅅杣あ䝁䅫杚灂䝁䅍兡桂䝁䅷䅉䩂䝁䄴䅤求䝁䅷䅢灂䝁䅣党畂䝁䅍党䅁䙁䭯䅁歄䅁䅁睑療䝁䄰䅣ㅂ䡁䅑党祂䍁䅁杖灂䡁䅍兡療䝁䄴睏杁䙁䅍党畂䡁䅍睢祂䡁䅍睏杁䙁䅍兢桂䡁䅉䅤杁䕁䅉兤灂䝁䅷䅚灂䝁䄴睚㝁䍁䅁兔桂䝁䅍䅡灂䝁䄴党杁䕁䅷党桂䡁䅉杢灂䝁䄴睚㝁䍁䅁睕瑂䝁䅅杣あ䍁䅁兒畂䝁䅕杣湂䡁䅫睏杁䕁䅕䅚湂䝁䅕䅉䑂䝁䄸兢睂䡁䅕䅤灂䝁䄴睚㝁䍁䅁兑祂䡁䅑兡浂䝁䅫睙灂䝁䅅䅢杁䕁䅫杢あ䝁䅕䅢獂䝁䅫睚求䝁䄴睙求䅁䅁䅔䅧䕁䅧䅁䑂䝁䄸兢睂䡁䅕䅤求䡁䅉䅉坂䝁䅫督灂䝁䄸杢㝁䍁䅁睕求䝁䄴督療䡁䅉督㝁䍁䅁睖求䝁䅅杣桂䝁䅉䅢求䡁䅍䅁畂充䅁䅡䅁䕁䅍睢瑂䡁䅁兤あ䝁䅕杣杁䙁䅙兡穂䝁䅫睢畂䑁䅳䅉塂䝁䅕兙祂䝁䅅杙獂䝁䅕督㝁䍁䅁兑祂䡁䅑兡浂䝁䅫睙灂䝁䅅䅢杁䕁䅫杢あ䝁䅕䅢獂䝁䅫睚求䝁䄴睙求䅁䅁兪䅧䕁䅁䅁䑂䝁䄸兢睂䡁䅕䅤求䡁䅉䅉桂䝁䄴䅚杁䕁䅕䅢求䝁䅍䅤祂䝁䄸杢灂䝁䅍督杁䙁䅉党あ䝁䅅兡獂䅁䅁睂䅧䉁䅯䅁䑂䝁䄸杢穂䡁䅑兡あ䡁䅕党畂䡁䅑督䅁䅁䅉䅁あ䅁䅁睑療䝁䄴督あ䡁䅉兤橂䡁䅑兡療䝁䄴䅉乂䝁䅅睙潂䝁䅫杢求䡁䅉入杁䝁䅅杢歂䍁䅁䅓求䝁䅅杤㕂䍁䅁䅖祂䝁䅅杢穂䡁䅁睢祂䡁䅑兙あ䝁䅫睢畂䍁䅁兒硂䡁䅕兡睂䝁䄰党畂䡁䅑䅁䙁䅃䅁杌䅁䕁䅍睢畂䡁䅍䅤祂䡁䅕睙あ䝁䅫睢畂䍁䅁兔桂䡁䅑党祂䝁䅫兙獂䡁䅍䅁浃睂䅁杏䅁䕁䅍睢畂䡁䅍䅤祂䡁䅕睙あ䝁䅫睢畂䍁䅁兙畂䝁䅑䅉䙂䝁䄴睚灂䝁䄴党求䡁䅉兡畂䝁䅣䅁偂杂䅁杌䅁䕁䅍睢畂䡁䅍兤瑂䝁䅕杣杁䕁䅑兡穂䝁䅍杣求䡁䅑兡療䝁䄴兙祂䡁䅫䅁䕂杂䅁杘䅁䕁䅍睢畂䡁䅍兤瑂䝁䅕杣杁䕁䅑兡穂䝁䅍杣求䡁䅑兡療䝁䄴兙祂䡁䅫䅉䕂䝁䅫督あ䡁䅉兡楂䡁䅕䅤灂䝁䄸杢杁䝁䅅杢歂䍁䅁杕求䡁䅑兙灂䝁䅷䅁䱂杂䅁䅐䅁䕁䅍睢畂䡁䅍兤瑂䝁䅕杣杁䕁䅑兤祂䝁䅅杙獂䝁䅕督杁䝁䅅杢歂䍁䅁兑睂䡁䅁兙祂䝁䅕䅢䅁䵁䜰䅁煁䅁䅁睑療䝁䄴督ㅂ䝁䄰党祂䍁䅁兒獂䝁䅕睙あ䡁䅉睢畂䝁䅫睙穂䅁䅁杂䅯䍁䅉䅁䑂䝁䄸杢穂䡁䅕兢求䡁䅉䅉䝂䝁䅫杢桂䝁䄴睙求䅁䅁杧䅙䍁䅉䅁䑂䝁䄸杢穂䡁䅕兢求䡁䅉䅉䵂䝁䅕杢歂䝁䅫杢湂䅁䅁䅃䅣䕁䄴䅁䑂䝁䄸杢穂䡁䅕兢求䡁䅉䅉䵂䝁䅕杢歂䝁䅫杢湂䑁䅳䅉䍂䝁䅅杢牂䝁䅫杢湂䍁䅁兙穂䍁䅁兙杁䙁䅍党祂䡁䅙兡橂䝁䅕䅁流睂䅁䅨䅁䕁䅍睢畂䡁䅍兤瑂䝁䅕杣杁䕁䅷党畂䝁䅑兡畂䝁䅣睏杁䕁䅉兙畂䝁䅳兡畂䝁䅣䅉桂䡁䅍䅉桂䍁䅁睕求䡁䅉杤灂䝁䅍党㝁䍁䅁睔畂䡁䅍䅡療䡁䅉党杁䝁䅅杢歂䍁䅁睔浂䝁䅙督潂䝁䄸杣求䍁䅁睖灂䝁䄴䅚䅁䍁䩳䅁捃䅁䅁睑療䝁䄴督ㅂ䝁䄰党祂䍁䅁䅔求䝁䄴䅚灂䝁䄴睚㝁䍁䅁䅒桂䡁䅑兙杁䕁䅫杢あ䝁䅕睚祂䝁䅅䅤灂䝁䄸杢㝁䍁䅁䅒桂䡁䅑兙杁䙁䅁杣療䡁䅑党橂䡁䅑兡療䝁䄴睏杁䕁䅉兤㕂䍁䅁杔療䡁䅣䅉兂䝁䅅入杁䕁䅷兙あ䝁䅕杣杁䍁䅧村佂䙁䅁䅔灁䅁䅁硸䅁䝁䅯䅁䑂䝁䄸杢穂䡁䅕兢求䡁䅉䅉䵂䝁䅕杢歂䝁䅫杢湂䑁䅳䅉䕂䝁䅅䅤桂䍁䅁䅕祂䝁䄸䅤求䝁䅍䅤灂䝁䄸杢㝁䍁䅁䅒灂䝁䅣兡あ䝁䅅䅢杁䕁䅉杣療䝁䅳党祂䝁䅅睚求䅁䅁䅩䅯䱁䅉䅁䑂䝁䄸杢穂䡁䅕兢求䡁䅉䅉䵂䝁䅕杢歂䝁䅫杢湂䑁䅳䅉䕂䝁䅫睚灂䡁䅑兙獂䍁䅁兑穂䡁䅍党あ䍁䅁兔桂䝁䄴兙湂䝁䅕兢求䝁䄴䅤㝁䍁䅁兑歂䍁䅁䅖桂䡁䅉睚求䡁䅑兡畂䝁䅣睏杁䕁䅍兙祂䍁䅁睕潂䝁䅅杣灂䝁䄴睚㝁䍁䅁䅒灂䝁䅣兡あ䝁䅅䅢杁䕁䅉杣療䝁䅳党祂䝁䅅睚求䅁䅁桕䅅䭁䅧䅁䑂䝁䄸杢穂䡁䅕兢求䡁䅉䅉䵂䝁䅕杢歂䝁䅫杢湂䑁䅳䅉䕂䝁䅫睚灂䡁䅑兙獂䍁䅁兑穂䡁䅍党あ䍁䅁兔桂䝁䄴兙湂䝁䅕兢求䝁䄴䅤㝁䍁䅁䅒灂䝁䅣兡あ䝁䅅䅢杁䕁䅉杣療䝁䅳党祂䝁䅅睚求䑁䅳䅉䍂䝁䅅杢牂䝁䅫杢湂䍁䅁兙穂䍁䅁兙杁䙁䅍党祂䡁䅙兡橂䝁䅕䅁䉄杄䅁䅓䅁䕁䅍睢畂䡁䅍兤瑂䝁䅕杣杁䕁䅷党畂䝁䅑兡畂䝁䅣睏杁䕁䅑兡湂䝁䅫䅤桂䝁䅷䅉䍂䡁䅉睢牂䝁䅕杣桂䝁䅣党䅁䭁䝕䅁あ䅁䅁睑療䝁䄴督ㅂ䝁䄰党祂䍁䅁䅔求䝁䄴䅚灂䝁䄴睚㝁䍁䅁䅒灂䝁䅣兡あ䝁䅅䅢杁䕁䅉杣療䝁䅳党祂䝁䅅睚求䑁䅳䅉䍂䝁䅅杢牂䝁䅫杢湂䍁䅁兙穂䍁䅁兙杁䙁䅍党祂䡁䅙兡橂䝁䅕䅁湂睂䅁杦䅁䕁䅍睢畂䡁䅍兤瑂䝁䅕杣杁䕁䅷党畂䝁䅑兡畂䝁䅣睏杁䕁䅑兡湂䝁䅫䅤桂䝁䅷䅉䍂䡁䅉睢牂䝁䅕杣桂䝁䅣党㝁䍁䅁睔畂䡁䅍䅡療䡁䅉党杁䝁䅅杢歂䍁䅁睔浂䝁䅙督潂䝁䄸杣求䍁䅁睖灂䝁䄴䅚䅁偁䩧䅁祂䅁䅁睑療䝁䄴督ㅂ䝁䄰党祂䍁䅁䅔求䝁䄴䅚灂䝁䄴睚㝁䍁䅁䅒灂䝁䅣兡あ䝁䅅䅢杁䕁䅉杣療䝁䅳党祂䝁䅅睚求䑁䅳䅉噂䡁䅑兡獂䝁䅫䅤㕂䍁䅁睕橂䝁䅅䅢求䍁䅁睕療䝁䅷兙祂䅁䅁兪䅯䥁䅑䅁䑂䝁䄸杢穂䡁䅕兢求䡁䅉䅉䵂䝁䅕杢歂䝁䅫杢湂䑁䅳䅉䙂䍁䄰䅢求䝁䅅杣畂䝁䅫杢湂䑁䅳䅉䑂䝁䅷睢ㅂ䝁䅑䅉呂䡁䅑睢祂䝁䅅睚求䑁䅳䅉䍂䝁䅅杢牂䝁䅫杢湂䍁䅁兙穂䍁䅁兙杁䙁䅍党祂䡁䅙兡橂䝁䅕䅁ㅂ杂䅁䅓䅁䕁䅍睢畂䡁䅍兤瑂䝁䅕杣杁䕁䅷党畂䝁䅑兡畂䝁䅣睏杁䕁䅕兢睂䝁䅷睢㕂䝁䅕党杁䕁䅉党畂䝁䅕杚灂䡁䅑督䅁䩁单䅁畂䅁䅁睑療䝁䄴督ㅂ䝁䄰党祂䍁䅁䅔求䝁䄴䅚灂䝁䄴睚㝁䍁䅁兒瑂䡁䅁䅢療䡁䅫党求䍁䅁村求䝁䄴党浂䝁䅫䅤穂䑁䅳䅉䕂䝁䅫睚灂䡁䅑兙獂䍁䅁村祂䝁䄸睡求䡁䅉兙湂䝁䅕䅁䵄充䅁䅱䅁䕁䅍睢畂䡁䅍兤瑂䝁䅕杣杁䕁䅷党畂䝁䅑兡畂䝁䅣睏杁䕁䅕杢橂䡁䅉入睂䡁䅑兡療䝁䄴睏杁䕁䅫䅚求䝁䄴䅤灂䡁䅑入杁䙁䅑䅡求䝁䅙䅤杁䙁䅁杣求䡁䅙党畂䡁䅑兡療䝁䄴睏杁䕁䅑兡湂䝁䅫䅤桂䝁䅷䅉䍂䡁䅉睢牂䝁䅕杣桂䝁䅣党㝁䍁䅁杕求䝁䅣䅖求䝁䅍䅡䅁䝁䩑䅁䭂䅁䅁睑療䝁䄴督ㅂ䝁䄰党祂䍁䅁䅔求䝁䄴䅚灂䝁䄴睚㝁䍁䅁杒桂䡁䅉兢灂䝁䄴睚㝁䍁䅁䅔灂䡁䅙党穂䡁䅑睢橂䝁䅳䅁䉂充䅁杮䅁䕁䅍睢畂䡁䅍兤瑂䝁䅕杣杁䕁䅷党畂䝁䅑兡畂䝁䅣睏杁䕁䅙兡畂䡁䅑党橂䝁䅧睏杁䕁䅉䅢療䝁䅍睡橂䝁䅧兙灂䝁䄴睏杁䕁䅑兡湂䝁䅫䅤桂䝁䅷䅉䍂䡁䅉睢牂䝁䅕杣桂䝁䅣党㝁䍁䅁村桂䝁䄴睡灂䝁䄴睚杁䝁䅅督杁䝁䅅䅉呂䝁䅕杣㉂䝁䅫睙求䅁䅁八䄸䡁䅧䅁䑂䝁䄸杢穂䡁䅕兢求䡁䅉䅉䵂䝁䅕杢歂䝁䅫杢湂䑁䅳䅉䝂䝁䅫杢あ䝁䅕睙潂䑁䅳䅉乂䝁䅫睙祂䝁䄸䅉䵂䝁䅕杢歂䝁䅫杢湂䑁䅳䅉䕂䝁䅫睚灂䡁䅑兙獂䍁䅁村祂䝁䄸睡求䡁䅉兙湂䝁䅕䅁い充䅁䅑䅁䕁䅍睢畂䡁䅍兤瑂䝁䅕杣杁䕁䅷党畂䝁䅑兡畂䝁䅣睏杁䕁䄰兡橂䡁䅉睢杁䕁䅷党畂䝁䅑兡畂䝁䅣䅁㝃杂䅁䅢䅁䕁䅍睢畂䡁䅍兤瑂䝁䅕杣杁䕁䅷党畂䝁䅑兡畂䝁䅣睏杁䕁䄰兡橂䡁䅉睢杁䕁䅷党畂䝁䅑兡畂䝁䅣睏杁䕁䅉兙畂䝁䅳兡畂䝁䅣䅉桂䡁䅍䅉桂䍁䅁睕求䡁䅉杤灂䝁䅍党䅁䥁兑䅁浂䅁䅁睑療䝁䄴督ㅂ䝁䄰党祂䍁䅁䅔求䝁䄴䅚灂䝁䄴睚㝁䍁䅁兔灂䝁䅍杣療䍁䅁䅔求䝁䄴䅚灂䝁䄴睚㝁䍁䅁䅒灂䝁䅣兡あ䝁䅅䅢杁䕁䅉杣療䝁䅳党祂䝁䅅睚求䅁䅁剴䅉䥁䅯䅁䑂䝁䄸杢穂䡁䅕兢求䡁䅉䅉䵂䝁䅕杢歂䝁䅫杢湂䑁䅳䅉兂䝁䅅入瑂䝁䅕杢あ䍁䅁杒桂䝁䅍兡獂䝁䅫䅤桂䡁䅑睢祂䍁䅁兒畂䝁䅅杙獂䝁䅕杣穂䑁䅳䅉䍂䝁䅅杢牂䝁䅫杢湂䍁䅁兙穂䍁䅁兙杁䙁䅍党祂䡁䅙兡橂䝁䅕䅁塁充䅁䅔䅁䕁䅍睢畂䡁䅍兤瑂䝁䅕杣杁䕁䅷党畂䝁䅑兡畂䝁䅣睏杁䙁䅕䅤灂䝁䅷兡あ䡁䅫䅉呂䝁䅍兙獂䝁䅕䅉呂䝁䄸䅢桂䡁䅉䅁䙂睂䅁䅷䅁䕁䅍睢畂䡁䅍兤瑂䝁䅕杣杁䙁䅉党穂䝁䅕兙祂䝁䅍䅡㝁䍁䅁睑ㅂ䡁䅍䅤療䝁䄰党祂䍁䅁杕求䝁䅷兙あ䝁䅫睢畂䡁䅍䅡灂䡁䅁䅉乂䝁䅅杢桂䝁䅣党瑂䝁䅕杢あ䑁䅳䅉䕂䝁䅅䅤桂䍁䅁䅕祂䝁䄸䅤求䝁䅍䅤灂䝁䄸杢㝁䍁䅁睑療䝁䅷䅢桂䝁䅉睢祂䝁䅅䅤灂䡁䅙党杁䕁䅍睢畂䡁䅍兤瑂䡁䅁䅤灂䝁䄸杢䅁䑁十䅁䅄䅁䅁睑療䝁䄴督ㅂ䝁䄰党祂䍁䅁杕求䡁䅍党桂䡁䅉睙潂䑁䅳䅉䵂䝁䅫杚求䡁䅍䅤㕂䝁䅷党㝁䍁䅁睕療䝁䅍兡桂䝁䅷䅉乂䝁䅕䅚灂䝁䅅䅉䉂䝁䅑杤求䡁䅉䅤灂䡁䅍兡畂䝁䅣睏杁䙁䅍睢橂䝁䅫兙獂䍁䅁兔求䝁䅑兡桂䍁䅁兔桂䡁䅉睡求䡁䅑兡畂䝁䅣睏杁䕁䅉杣桂䝁䄴䅚杁䕁䄰兙祂䝁䅳党あ䝁䅫杢湂䅁䅁睵䅣䍁䅑䅁䑂䝁䄸杢穂䡁䅕兢求䡁䅉䅉呂䝁䅕杣㉂䝁䅫睙求䡁䅍䅁䑄杂䅁杉䅁䕁䅍睢畂䡁䅍兤瑂䝁䅕杣杁䙁䅍䅤桂䡁䅁䅢求䡁䅍䅁療杂䅁杕䅁䕁䅍睢畂䡁䅍兤瑂䝁䅕杣杁䙁䅍䅤桂䡁䅁䅢求䡁䅍䅉䕂䝁䅫督あ䡁䅉兡楂䡁䅕䅤灂䝁䄸杢杁䝁䅅杢歂䍁䅁杕求䡁䅑兙灂䝁䅷䅁睃杂䅁䅓䅁䕁䅍睢畂䡁䅍兤瑂䝁䅕杣杁䙁䅍䅤桂䡁䅁䅢求䡁䅍䅉乂䝁䅕杣橂䝁䅧兙畂䝁䅑兡穂䝁䅕䅉卂䝁䅕䅤桂䝁䅫䅢䅁䵁䜴䅁祁䅁䅁睑療䝁䄴䅤桂䝁䅫杢求䡁䅉督杁䝁䅅杢歂䍁䅁䅕桂䝁䅍睡桂䝁䅣兡畂䝁䅣䅁䵁睂䅁杄䅁䕁䅍睢睂䡁䅁党祂䅁䅁兦䅫䍁䅁䅁䑂䝁䄸兤祂䝁䅫党祂䍁䅁睕求䡁䅉杤灂䝁䅍党䅁䅁䥫䅁䍂䅁䅁睑祂䝁䅕䅚灂䡁䅑睖桂䡁䅑睙潂䍁䄸睔ㅂ䡁䅑䅢療䝁䄸睡杁䍁䅧䅍硁䍁䄸䅍ぁ䍁䄸杍睁䑁䅉䅎灁䅁䅁根䅁䕁䅉䅁䑂䡁䅉党歂䝁䅫䅤塂䝁䅅䅤橂䝁䅧睌偂䡁䅕䅤獂䝁䄸睢牂䍁䅁䅋睁䑁䅅睌睁䑁䅫睌祁䑁䅁杍ㅁ䍁䅫䅁剁䅅䅁村䅁䕁䅍杣求䝁䅑兡あ䙁䅣兙あ䝁䅍䅡癁䕁䄸兤あ䝁䅷睢療䝁䅳䅉潁䑁䅁免癁䑁䅅免癁䑁䅉䅍祁䑁䅉克䅁䕁匰䅁䍂䅁䅁睑祂䝁䅕䅚灂䡁䅑睖桂䡁䅑睙潂䍁䄸睔ㅂ䡁䅑䅢療䝁䄸睡杁䍁䅧䅍硁䍁䄸免硁䍁䄸杍睁䑁䅉䅎灁䅁䅁兌䄸䕁䅉䅁䑂䡁䅉党歂䝁䅫䅤塂䝁䅅䅤橂䝁䅧睌偂䡁䅕䅤獂䝁䄸睢牂䍁䅁䅋睁䑁䅅睌硁䑁䅉睌祁䑁䅁杍ぁ䍁䅫䅁牂睄䅁村䅁䕁䅍杣求䝁䅑兡あ䙁䅣兙あ䝁䅍䅡癁䕁䄸兤あ䝁䅷睢療䝁䅳䅉潁䑁䅁免癁䑁䅅䅎癁䑁䅉䅍祁䑁䅅克䅁䅁剷䅁䍂䅁䅁睑祂䝁䅕䅚灂䡁䅑睖桂䡁䅑睙潂䍁䄸睔ㅂ䡁䅑䅢療䝁䄸睡杁䍁䅧䅍硁䍁䄸免ぁ䍁䄸杍睁䑁䅉兎灁䅁䅁杊䄸䕁䅉䅁䑂䡁䅉党歂䝁䅫䅤塂䝁䅅䅤橂䝁䅧睌偂䡁䅕䅤獂䝁䄸睢牂䍁䅁䅋睁䑁䅅睌硁䑁䅕睌祁䑁䅁杍硁䍁䅫䅁婃兄䅁村䅁䕁䅍杣求䝁䅑兡あ䙁䅣兙あ䝁䅍䅡癁䕁䄸兤あ䝁䅷睢療䝁䅳䅉潁䑁䅁免癁䑁䅅兎癁䑁䅉䅍祁䑁䅑克䅁乁乳䅁䍂䅁䅁睑祂䝁䅕䅚灂䡁䅑睖桂䡁䅑睙潂䍁䄸睔ㅂ䡁䅑䅢療䝁䄸睡杁䍁䅧䅍硁䍁䄸免㉁䍁䄸杍睁䑁䅉䅎灁䅁䅁桐䅁䕁䅉䅁䑂䡁䅉党歂䝁䅫䅤塂䝁䅅䅤橂䝁䅧睌偂䡁䅕䅤獂䝁䄸睢牂䍁䅁䅋睁䑁䅅睌硁䑁䅣睌祁䑁䅁䅍穁䍁䅫䅁煃䅅䅁村䅁䕁䅍杣求䝁䅑兡あ䙁䅣兙あ䝁䅍䅡癁䕁䄸兤あ䝁䅷睢療䝁䅳䅉潁䑁䅁免癁䑁䅉免癁䑁䅉䅍祁䑁䅕克䅁䩁䴰䅁䍂䅁䅁睑祂䝁䅕䅚灂䡁䅑睖桂䡁䅑睙潂䍁䄸睔ㅂ䡁䅑䅢療䝁䄸睡杁䍁䅧䅍硁䍁䄸杍穁䍁䄸杍睁䑁䅉兎灁䅁䅁睸䄸䕁䅉䅁䑂䡁䅉党歂䝁䅫䅤塂䝁䅅䅤橂䝁䅧睌偂䡁䅕䅤獂䝁䄸睢牂䍁䅁䅋睁䑁䅅睌祁䑁䅑睌祁䑁䅁杍ぁ䍁䅫䅁偂䅄䅁村䅁䕁䅍杣求䝁䅑兡あ䙁䅣兙あ䝁䅍䅡癁䕁䄸兤あ䝁䅷睢療䝁䅳䅉潁䑁䅁免癁䑁䅉睎癁䑁䅉䅍祁䑁䅅克䅁䕁伴䅁䍂䅁䅁睑祂䝁䅕䅚灂䡁䅑睖桂䡁䅑睙潂䍁䄸睔ㅂ䡁䅑䅢療䝁䄸睡杁䍁䅧䅍硁䍁䄸杍㑁䍁䄸杍睁䑁䅉兎灁䅁䅁兣䄰䕁䅉䅁䑂䡁䅉党歂䝁䅫䅤塂䝁䅅䅤橂䝁䅧睌偂䡁䅕䅤獂䝁䄸睢牂䍁䅁䅋睁䑁䅅睌祁䑁䅫睌祁䑁䅁免睁䍁䅫䅁捁杅䅁村䅁䕁䅍杣求䝁䅑兡あ䙁䅣兙あ䝁䅍䅡癁䕁䄸兤あ䝁䅷睢療䝁䅳䅉潁䑁䅁免癁䑁䅉兏癁䑁䅉䅍祁䑁䅑克䅁䑁乯䅁䍂䅁䅁睑祂䝁䅕䅚灂䡁䅑睖桂䡁䅑睙潂䍁䄸睔ㅂ䡁䅑䅢療䝁䄸睡杁䍁䅧䅍硁䍁䄸睍睁䍁䄸杍睁䑁䅅䅏灁䅁䅁䅖䄴䕁䅉䅁䑂䡁䅉党歂䝁䅫䅤塂䝁䅅䅤橂䝁䅧睌偂䡁䅕䅤獂䝁䄸睢牂䍁䅁䅋睁䑁䅅睌穁䑁䅁睌祁䑁䅁杍ㅁ䍁䅫䅁牃杅䅁村䅁䕁䅍杣求䝁䅑兡あ䙁䅣兙あ䝁䅍䅡癁䕁䄸兤あ䝁䅷睢療䝁䅳䅉潁䑁䅁杍癁䑁䅁杍癁䑁䅉䅍祁䑁䅍克䅁偁兕䅁䍂䅁䅁睑祂䝁䅕䅚灂䡁䅑睖桂䡁䅑睙潂䍁䄸睔ㅂ䡁䅑䅢療䝁䄸睡杁䍁䅧䅍祁䍁䄸䅍穁䍁䄸杍睁䑁䅉免灁䅁䅁睩䄰䕁䅉䅁䑂䡁䅉党歂䝁䅫䅤塂䝁䅅䅤橂䝁䅧睌偂䡁䅕䅤獂䝁䄸睢牂䍁䅁䅋睁䑁䅉睌睁䑁䅍睌祁䑁䅁杍ㅁ䍁䅫䅁䅁杄䅁村䅁䕁䅍杣求䝁䅑兡あ䙁䅣兙あ䝁䅍䅡癁䕁䄸兤あ䝁䅷睢療䝁䅳䅉潁䑁䅁杍癁䑁䅁兎癁䑁䅉䅍祁䑁䅅克䅁䅁佫䅁䍂䅁䅁睑祂䝁䅕䅚灂䡁䅑睖桂䡁䅑睙潂䍁䄸睔ㅂ䡁䅑䅢療䝁䄸睡杁䍁䅧䅍祁䍁䄸䅍ㅁ䍁䄸杍睁䑁䅉兎灁䅁䅁克䅳䕁䅉䅁䑂䡁䅉党歂䝁䅫䅤塂䝁䅅䅤橂䝁䅧睌偂䡁䅕䅤獂䝁䄸睢牂䍁䅁䅋睁䑁䅉睌睁䑁䅙睌祁䑁䅁杍ㅁ䍁䅫䅁灂睃䅁村䅁䕁䅍杣求䝁䅑兡あ䙁䅣兙あ䝁䅍䅡癁䕁䄸兤あ䝁䅷睢療䝁䅳䅉潁䑁䅁杍癁䑁䅁睎癁䑁䅉䅍祁䑁䅉克䅁䭁伴䅁䍂䅁䅁睑祂䝁䅕䅚灂䡁䅑睖桂䡁䅑睙潂䍁䄸睔ㅂ䡁䅑䅢療䝁䄸睡杁䍁䅧䅍祁䍁䄸䅍㍁䍁䄸杍睁䑁䅉兎灁䅁䅁杗䄸䕁䅉䅁䑂䡁䅉党歂䝁䅫䅤塂䝁䅅䅤橂䝁䅧睌偂䡁䅕䅤獂䝁䄸睢牂䍁䅁䅋睁䑁䅉睌睁䑁䅧睌祁䑁䅁杍硁䍁䅫䅁㙂兄䅁村䅁䕁䅍杣求䝁䅑兡あ䙁䅣兙あ䝁䅍䅡癁䕁䄸兤あ䝁䅷睢療䝁䅳䅉潁䑁䅁杍癁䑁䅁兏癁䑁䅉䅍祁䑁䅅克䅁䥁偫䅁䍂䅁䅁睑祂䝁䅕䅚灂䡁䅑睖桂䡁䅑睙潂䍁䄸睔ㅂ䡁䅑䅢療䝁䄸睡杁䍁䅧䅍祁䍁䄸免睁䍁䄸杍睁䑁䅉兎灁䅁䅁剹䅁䕁䅉䅁䑂䡁䅉党歂䝁䅫䅤塂䝁䅅䅤橂䝁䅧睌偂䡁䅕䅤獂䝁䄸睢牂䍁䅁䅋睁䑁䅉睌硁䑁䅍睌祁䑁䅁杍ぁ䍁䅫䅁偃睄䅁村䅁䕁䅍杣求䝁䅑兡あ䙁䅣兙あ䝁䅍䅡癁䕁䄸兤あ䝁䅷睢療䝁䅳䅉潁䑁䅁杍癁䑁䅅䅎癁䑁䅉䅍祁䑁䅑克䅁䉁丸䅁䍂䅁䅁睑祂䝁䅕䅚灂䡁䅑睖桂䡁䅑睙潂䍁䄸睔ㅂ䡁䅑䅢療䝁䄸睡杁䍁䅧䅍祁䍁䄸免㉁䍁䄸杍睁䑁䅉䅎灁䅁䅁杲䅳䕁䅉䅁䑂䡁䅉党歂䝁䅫䅤塂䝁䅅䅤橂䝁䅧睌偂䡁䅕䅤獂䝁䄸睢牂䍁䅁䅋睁䑁䅉睌祁䑁䅅睌祁䑁䅁杍ぁ䍁䅫䅁杄䅄䅁村䅁䕁䅍杣求䝁䅑兡あ䙁䅣兙あ䝁䅍䅡癁䕁䄸兤あ䝁䅷睢療䝁䅳䅉潁䑁䅁杍癁䑁䅉杍癁䑁䅉䅍祁䑁䅑克䅁䭁兣䅁䍂䅁䅁睑祂䝁䅕䅚灂䡁䅑睖桂䡁䅑睙潂䍁䄸睔ㅂ䡁䅑䅢療䝁䄸睡杁䍁䅧䅍祁䍁䄸杍穁䍁䄸杍睁䑁䅅䅏灁䅁䅁兒䄰䕁䅉䅁䑂䡁䅉党歂䝁䅫䅤塂䝁䅅䅤橂䝁䅧睌偂䡁䅕䅤獂䝁䄸睢牂䍁䅁䅋睁䑁䅉睌祁䑁䅍睌祁䑁䅁杍ぁ䍁䅫䅁ぃ睄䅁村䅁䕁䅍杣求䝁䅑兡あ䙁䅣兙あ䝁䅍䅡癁䕁䄸兤あ䝁䅷睢療䝁䅳䅉潁䑁䅁杍癁䑁䅉兎癁䑁䅉䅍硁䑁䅙克䅁䩁偕䅁䍂䅁䅁睑祂䝁䅕䅚灂䡁䅑睖桂䡁䅑睙潂䍁䄸睔ㅂ䡁䅑䅢療䝁䄸睡杁䍁䅧䅍祁䍁䄸杍㉁䍁䄸杍睁䑁䅉䅎灁䅁䅁䉗䅁䕁䅉䅁䑂䡁䅉党歂䝁䅫䅤塂䝁䅅䅤橂䝁䅧睌偂䡁䅕䅤獂䝁䄸睢牂䍁䅁䅋睁䑁䅉睌祁䑁䅣睌祁䑁䅁䅍㍁䍁䅫䅁婂杄䅁村䅁䕁䅍杣求䝁䅑兡あ䙁䅣兙あ䝁䅍䅡癁䕁䄸兤あ䝁䅷睢療䝁䅳䅉潁䑁䅁杍癁䑁䅉睎癁䑁䅉䅍硁䑁䅧克䅁䵁丰䅁䍂䅁䅁睑祂䝁䅕䅚灂䡁䅑睖桂䡁䅑睙潂䍁䄸睔ㅂ䡁䅑䅢療䝁䄸睡杁䍁䅧䅍祁䍁䄸杍㑁䍁䄸杍睁䑁䅉䅍灁䅁䅁共䄸䕁䅉䅁䑂䡁䅉党歂䝁䅫䅤塂䝁䅅䅤橂䝁䅧睌偂䡁䅕䅤獂䝁䄸睢牂䍁䅁䅋睁䑁䅉睌祁䑁䅧睌祁䑁䅁杍ぁ䍁䅫䅁䕁䅅䅁村䅁䕁䅍杣求䝁䅑兡あ䙁䅣兙あ䝁䅍䅡癁䕁䄸兤あ䝁䅷睢療䝁䅳䅉潁䑁䅁睍癁䑁䅁免癁䑁䅉䅍祁䑁䅉克䅁䍁佯䅁䍂䅁䅁睑祂䝁䅕䅚灂䡁䅑睖桂䡁䅑睙潂䍁䄸睔ㅂ䡁䅑䅢療䝁䄸睡杁䍁䅧䅍穁䍁䄸䅍硁䍁䄸杍睁䑁䅉䅎灁䅁䅁杤䅷䕁䅉䅁䑂䡁䅉党歂䝁䅫䅤塂䝁䅅䅤橂䝁䅧睌偂䡁䅕䅤獂䝁䄸睢牂䍁䅁䅋睁䑁䅍睌睁䑁䅉睌祁䑁䅁杍睁䍁䅫䅁㍁䅅䅁村䅁䕁䅍杣求䝁䅑兡あ䙁䅣兙あ䝁䅍䅡癁䕁䄸兤あ䝁䅷睢療䝁䅳䅉潁䑁䅁睍癁䑁䅁杍癁䑁䅉䅍祁䑁䅅克䅁䕁佉䅁䍂䅁䅁睑祂䝁䅕䅚灂䡁䅑睖桂䡁䅑睙潂䍁䄸睔ㅂ䡁䅑䅢療䝁䄸睡杁䍁䅧䅍穁䍁䄸䅍穁䍁䄸杍睁䑁䅉免灁䅁䅁杨䄸䕁䅉䅁䑂䡁䅉党歂䝁䅫䅤塂䝁䅅䅤橂䝁䅧睌偂䡁䅕䅤獂䝁䄸睢牂䍁䅁䅋睁䑁䅍睌睁䑁䅑睌祁䑁䅁杍硁䍁䅫䅁佃杄䅁村䅁䕁䅍杣求䝁䅑兡あ䙁䅣兙あ䝁䅍䅡癁䕁䄸兤あ䝁䅷睢療䝁䅳䅉潁䑁䅁睍癁䑁䅁䅎癁䑁䅉䅍祁䑁䅑克䅁䡁何䅁䍂䅁䅁睑祂䝁䅕䅚灂䡁䅑睖桂䡁䅑睙潂䍁䄸睔ㅂ䡁䅑䅢療䝁䄸睡杁䍁䅧䅍穁䍁䄸䅍ㅁ䍁䄸杍睁䑁䅉免灁䅁䅁桇䅅䕁䅉䅁䑂䡁䅉党歂䝁䅫䅤塂䝁䅅䅤橂䝁䅧睌偂䡁䅕䅤獂䝁䄸睢牂䍁䅁䅋睁䑁䅍睌睁䑁䅙睌祁䑁䅁杍ぁ䍁䅫䅁佁杄䅁村䅁䕁䅍杣求䝁䅑兡あ䙁䅣兙あ䝁䅍䅡癁䕁䄸兤あ䝁䅷睢療䝁䅳䅉潁䑁䅁睍癁䑁䅁睎癁䑁䅉䅍祁䑁䅑克䅁䩁䵕䅁䝃䅁䅁睑祂䝁䅕䅚灂䡁䅑睖桂䡁䅑睙潂䍁䄸睔ㅂ䡁䅑䅢療䝁䄸睡杁䍁䅧䅍穁䍁䄸䅍㍁䍁䄸杍睁䑁䅉䅎灁䑁䅳䅉䑂䡁䅉党歂䝁䅫䅤塂䝁䅅䅤橂䝁䅧睌偂䡁䅕䅤獂䝁䄸睢牂䍁䅁䅋硁䑁䅉睌硁䑁䅉睌祁䑁䅁杍穁䍁䅫䅁祄䅅䅁村䅁䕁䅍杣求䝁䅑兡あ䙁䅣兙あ䝁䅍䅡癁䕁䄸兤あ䝁䅷睢療䝁䅳䅉潁䑁䅁睍癁䑁䅁䅏癁䑁䅉䅍祁䑁䅉克䅁䡁䴴䅁䍂䅁䅁睑祂䝁䅕䅚灂䡁䅑睖桂䡁䅑睙潂䍁䄸睔ㅂ䡁䅑䅢療䝁䄸睡杁䍁䅧䅍穁䍁䄸䅍㕁䍁䄸杍睁䑁䅉杍灁䅁䅁桏䅁䕁䅉䅁䑂䡁䅉党歂䝁䅫䅤塂䝁䅅䅤橂䝁䅧睌偂䡁䅕䅤獂䝁䄸睢牂䍁䅁䅋睁䑁䅍睌硁䑁䅅睌祁䑁䅁杍硁䍁䅫䅁楄兄䅁村䅁䕁䅍杣求䝁䅑兡あ䙁䅣兙あ䝁䅍䅡癁䕁䄸兤あ䝁䅷睢療䝁䅳䅉潁䑁䅁睍癁䑁䅅杍癁䑁䅉䅍祁䑁䅑克䅁䝁䵧䅁䍂䅁䅁睑祂䝁䅕䅚灂䡁䅑睖桂䡁䅑睙潂䍁䄸睔ㅂ䡁䅑䅢療䝁䄸睡杁䍁䅧䅍穁䍁䄸免穁䍁䄸杍睁䑁䅉䅎灁䅁䅁权䅷䕁䅉䅁䑂䡁䅉党歂䝁䅫䅤塂䝁䅅䅤橂䝁䅧睌偂䡁䅕䅤獂䝁䄸睢牂䍁䅁䅋睁䑁䅍睌硁䑁䅕睌祁䑁䅁免睁䍁䅫䅁啂睄䅁村䅁䕁䅍杣求䝁䅑兡あ䙁䅣兙あ䝁䅍䅡癁䕁䄸兤あ䝁䅷睢療䝁䅳䅉潁䑁䅁睍癁䑁䅅兎癁䑁䅉䅍祁䑁䅑克䅁乁乷䅁䍂䅁䅁睑祂䝁䅕䅚灂䡁䅑睖桂䡁䅑睙潂䍁䄸睔ㅂ䡁䅑䅢療䝁䄸睡杁䍁䅧䅍穁䍁䄸免㉁䍁䄸杍睁䑁䅉免灁䅁䅁砰䅁䕁䅉䅁䑂䡁䅉党歂䝁䅫䅤塂䝁䅅䅤橂䝁䅧睌偂䡁䅕䅤獂䝁䄸睢牂䍁䅁䅋睁䑁䅍睌硁䑁䅣睌祁䑁䅁杍硁䍁䅫䅁楁睃䅁村䅁䕁䅍杣求䝁䅑兡あ䙁䅣兙あ䝁䅍䅡癁䕁䄸兤あ䝁䅷睢療䝁䅳䅉潁䑁䅁睍癁䑁䅅䅏癁䑁䅉䅍祁䑁䅑克䅁䱁偍䅁䍂䅁䅁睑祂䝁䅕䅚灂䡁䅑睖桂䡁䅑睙潂䍁䄸睔ㅂ䡁䅑䅢療䝁䄸睡杁䍁䅧䅍穁䍁䄸免㕁䍁䄸杍睁䑁䅉免灁䅁䅁党䄴䕁䅉䅁䑂䡁䅉党歂䝁䅫䅤塂䝁䅅䅤橂䝁䅧睌偂䡁䅕䅤獂䝁䄸睢牂䍁䅁䅋睁䑁䅍睌硁䑁䅫睌祁䑁䅁杍ぁ䍁䅫䅁偁杄䅁村䅁䕁䅍杣求䝁䅑兡あ䙁䅣兙あ䝁䅍䅡癁䕁䄸兤あ䝁䅷睢療䝁䅳䅉潁䑁䅁睍癁䑁䅉䅍癁䑁䅉䅍祁䑁䅑克䅁䅁卧䅁䍂䅁䅁睑祂䝁䅕䅚灂䡁䅑睖桂䡁䅑睙潂䍁䄸睔ㅂ䡁䅑䅢療䝁䄸睡杁䍁䅧䅍穁䍁䄸杍硁䍁䄸杍睁䑁䅉睍灁䅁䅁睋䄴䕁䅉䅁䑂䡁䅉党歂䝁䅫䅤塂䝁䅅䅤橂䝁䅧睌偂䡁䅕䅤獂䝁䄸睢牂䍁䅁䅋睁䑁䅍睌祁䑁䅅睌祁䑁䅁杍ぁ䍁䅫䅁䵄睃䅁村䅁䕁䅍杣求䝁䅑兡あ䙁䅣兙あ䝁䅍䅡癁䕁䄸兤あ䝁䅷睢療䝁䅳䅉潁䑁䅁睍癁䑁䅉兎癁䑁䅉䅍硁䑁䅁克䅁䕁偍䅁䍂䅁䅁睑祂䝁䅕䅚灂䡁䅑睖桂䡁䅑睙潂䍁䄸睔ㅂ䡁䅑䅢療䝁䄸睡杁䍁䅧䅍穁䍁䄸杍ㅁ䍁䄸杍睁䑁䅅兏灁䅁䅁剉䅉䕁䅉䅁䑂䡁䅉党歂䝁䅫䅤塂䝁䅅䅤橂䝁䅧睌偂䡁䅕䅤獂䝁䄸睢牂䍁䅁䅋睁䑁䅍睌祁䑁䅕睌祁䑁䅁杍硁䍁䅫䅁杄兄䅁村䅁䕁䅍杣求䝁䅑兡あ䙁䅣兙あ䝁䅍䅡癁䕁䄸兤あ䝁䅷睢療䝁䅳䅉潁䑁䅁睍癁䑁䅉李癁䑁䅉䅍祁䑁䅑克䅁乁丸䅁䍂䅁䅁睑祂䝁䅕䅚灂䡁䅑睖桂䡁䅑睙潂䍁䄸睔ㅂ䡁䅑䅢療䝁䄸睡杁䍁䅧䅍穁䍁䄸睍睁䍁䄸杍睁䑁䅉杍灁䅁䅁桳䅁䕁䅉䅁䑂䡁䅉党歂䝁䅫䅤塂䝁䅅䅤橂䝁䅧睌偂䡁䅕䅤獂䝁䄸睢牂䍁䅁䅋睁䑁䅍睌穁䑁䅅睌祁䑁䅁杍硁䍁䅫䅁摁䅅䅁村䅁䕁䅍杣求䝁䅑兡あ䙁䅣兙あ䝁䅍䅡癁䕁䄸兤あ䝁䅷睢療䝁䅳䅉潁䑁䅁睍癁䑁䅍免癁䑁䅉䅍祁䑁䅍克䅁䩁久䅁䍂䅁䅁睑祂䝁䅕䅚灂䡁䅑睖桂䡁䅑睙潂䍁䄸睔ㅂ䡁䅑䅢療䝁䄸睡杁䍁䅧䅍ぁ䍁䄸䅍祁䍁䄸杍睁䑁䅉䅎灁䅁䅁䅓䄸䕁䅉䅁䑂䡁䅉党歂䝁䅫䅤塂䝁䅅䅤橂䝁䅧睌偂䡁䅕䅤獂䝁䄸睢牂䍁䅁䅋睁䑁䅑睌睁䑁䅕睌祁䑁䅁杍ぁ䍁䅫䅁㙄充䅁村䅁䕁䅍杣求䝁䅑兡あ䙁䅣兙あ䝁䅍䅡癁䕁䄸兤あ䝁䅷睢療䝁䅳䅉潁䑁䅁䅎癁䑁䅁李癁䑁䅉䅍祁䑁䅁克䅁䅁偙䅁䍂䅁䅁睑祂䝁䅕䅚灂䡁䅑睖桂䡁䅑睙潂䍁䄸睔ㅂ䡁䅑䅢療䝁䄸睡杁䍁䅧䅍ぁ䍁䄸䅍㍁䍁䄸杍睁䑁䅉免灁䅁䅁䉣䅅䕁䅉䅁䑂䡁䅉党歂䝁䅫䅤塂䝁䅅䅤橂䝁䅧睌偂䡁䅕䅤獂䝁䄸睢牂䍁䅁䅋睁䑁䅑睌睁䑁䅣睌祁䑁䅁杍祁䍁䅫䅁灁杄䅁村䅁䕁䅍杣求䝁䅑兡あ䙁䅣兙あ䝁䅍䅡癁䕁䄸兤あ䝁䅷睢療䝁䅳䅉潁䑁䅁䅎癁䑁䅅杍癁䑁䅉䅍祁䑁䅑克䅁䝁剙䅁䍂䅁䅁睑祂䝁䅕䅚灂䡁䅑睖桂䡁䅑睙潂䍁䄸睔ㅂ䡁䅑䅢療䝁䄸睡杁䍁䅧䅍ぁ䍁䄸免ぁ䍁䄸杍睁䑁䅉免灁䅁䅁儸䄴䕁䅉䅁䑂䡁䅉党歂䝁䅫䅤塂䝁䅅䅤橂䝁䅧睌偂䡁䅕䅤獂䝁䄸睢牂䍁䅁䅋睁䑁䅑睌硁䑁䅑睌祁䑁䅁杍祁䍁䅫䅁䩂兄䅁村䅁䕁䅍杣求䝁䅑兡あ䙁䅣兙あ䝁䅍䅡癁䕁䄸兤あ䝁䅷睢療䝁䅳䅉潁䑁䅁䅎癁䑁䅅兎癁䑁䅉䅍祁䑁䅑克䅁䙁佁䅁䍂䅁䅁睑祂䝁䅕䅚灂䡁䅑睖桂䡁䅑睙潂䍁䄸睔ㅂ䡁䅑䅢療䝁䄸睡杁䍁䅧䅍ぁ䍁䄸免㍁䍁䄸杍睁䑁䅅䅏灁䅁䅁䅸䅳䕁䅉䅁䑂䡁䅉党歂䝁䅫䅤塂䝁䅅䅤橂䝁䅧睌偂䡁䅕䅤獂䝁䄸睢牂䍁䅁䅋睁䑁䅑睌硁䑁䅣睌祁䑁䅁杍ぁ䍁䅫䅁歂充䅁村䅁䕁䅍杣求䝁䅑兡あ䙁䅣兙あ䝁䅍䅡癁䕁䄸兤あ䝁䅷睢療䝁䅳䅉潁䑁䅁䅎癁䑁䅅兏癁䑁䅉䅍硁䑁䅧克䅁䙁倰䅁䍂䅁䅁睑祂䝁䅕䅚灂䡁䅑睖桂䡁䅑睙潂䍁䄸睔ㅂ䡁䅑䅢療䝁䄸睡杁䍁䅧䅍ぁ䍁䄸免㕁䍁䄸杍睁䑁䅉睍灁䅁䅁䉡䅁䕁䅉䅁䑂䡁䅉党歂䝁䅫䅤塂䝁䅅䅤橂䝁䅧睌偂䡁䅕䅤獂䝁䄸睢牂䍁䅁䅋睁䑁䅑睌硁䑁䅫睌祁䑁䅁杍ぁ䍁䅫䅁祁䅅䅁村䅁䕁䅍杣求䝁䅑兡あ䙁䅣兙あ䝁䅍䅡癁䕁䄸兤あ䝁䅷睢療䝁䅳䅉潁䑁䅁䅎癁䑁䅉杍癁䑁䅉䅍祁䑁䅑克䅁䝁卑䅁䍂䅁䅁睑祂䝁䅕䅚灂䡁䅑睖桂䡁䅑睙潂䍁䄸睔ㅂ䡁䅑䅢療䝁䄸睡杁䍁䅧䅍ぁ䍁䄸杍穁䍁䄸杍睁䑁䅉免灁䅁䅁剭䅁䕁䅉䅁䑂䡁䅉党歂䝁䅫䅤塂䝁䅅䅤橂䝁䅧睌偂䡁䅕䅤獂䝁䄸睢牂䍁䅁䅋睁䑁䅑睌祁䑁䅙睌祁䑁䅁杍硁䍁䅫䅁䡁睃䅁村䅁䕁䅍杣求䝁䅑兡あ䙁䅣兙あ䝁䅍䅡癁䕁䄸兤あ䝁䅷睢療䝁䅳䅉潁䑁䅁䅎癁䑁䅉睎癁䑁䅉䅍祁䑁䅅克䅁偁允䅁䍂䅁䅁睑祂䝁䅕䅚灂䡁䅑睖桂䡁䅑睙潂䍁䄸睔ㅂ䡁䅑䅢療䝁䄸睡杁䍁䅧䅍ぁ䍁䄸杍㕁䍁䄸杍睁䑁䅉䅎灁䅁䅁杰䄰䕁䅉䅁䑂䡁䅉党歂䝁䅫䅤塂䝁䅅䅤橂䝁䅧睌偂䡁䅕䅤獂䝁䄸睢牂䍁䅁䅋睁䑁䅑睌穁䑁䅁睌祁䑁䅁免ㅁ䍁䅫䅁㝄睄䅁村䅁䕁䅍杣求䝁䅑兡あ䙁䅣兙あ䝁䅍䅡癁䕁䄸兤あ䝁䅷睢療䝁䅳䅉潁䑁䅁兎癁䑁䅁杍癁䑁䅉䅍祁䑁䅍克䅁䙁估䅁䍂䅁䅁睑祂䝁䅕䅚灂䡁䅑睖桂䡁䅑睙潂䍁䄸睔ㅂ䡁䅑䅢療䝁䄸睡杁䍁䅧䅍ㅁ䍁䄸䅍穁䍁䄸杍睁䑁䅅䅏灁䅁䅁䅴䄴䕁䅉䅁䑂䡁䅉党歂䝁䅫䅤塂䝁䅅䅤橂䝁䅧睌偂䡁䅕䅤獂䝁䄸睢牂䍁䅁䅋睁䑁䅕睌睁䑁䅍睌祁䑁䅁杍穁䍁䅫䅁奃䅅䅁村䅁䕁䅍杣求䝁䅑兡あ䙁䅣兙あ䝁䅍䅡癁䕁䄸兤あ䝁䅷睢療䝁䅳䅉潁䑁䅁兎癁䑁䅁䅎癁䑁䅉䅍祁䑁䅅克䅁䱁余䅁䍂䅁䅁睑祂䝁䅕䅚灂䡁䅑睖桂䡁䅑睙潂䍁䄸睔ㅂ䡁䅑䅢療䝁䄸睡杁䍁䅧䅍ㅁ䍁䄸䅍ㅁ䍁䄸杍睁䑁䅅兎灁䅁䅁眹䄸䕁䅉䅁䑂䡁䅉党歂䝁䅫䅤塂䝁䅅䅤橂䝁䅧睌偂䡁䅕䅤獂䝁䄸睢牂䍁䅁䅋睁䑁䅕睌睁䑁䅕睌祁䑁䅁免㍁䍁䅫䅁い杄䅁村䅁䕁䅍杣求䝁䅑兡あ䙁䅣兙あ䝁䅍䅡癁䕁䄸兤あ䝁䅷睢療䝁䅳䅉潁䑁䅁兎癁䑁䅁兎癁䑁䅉䅍祁䑁䅉克䅁䑁儸䅁䍂䅁䅁睑祂䝁䅕䅚灂䡁䅑睖桂䡁䅑睙潂䍁䄸睔ㅂ䡁䅑䅢療䝁䄸睡杁䍁䅧䅍ㅁ䍁䄸䅍㍁䍁䄸杍睁䑁䅉免灁䅁䅁桍䅅䕁䅉䅁䑂䡁䅉党歂䝁䅫䅤塂䝁䅅䅤橂䝁䅧睌偂䡁䅕䅤獂䝁䄸睢牂䍁䅁䅋睁䑁䅕睌睁䑁䅣睌祁䑁䅁杍ぁ䍁䅫䅁噃兄䅁村䅁䕁䅍杣求䝁䅑兡あ䙁䅣兙あ䝁䅍䅡癁䕁䄸兤あ䝁䅷睢療䝁䅳䅉潁䑁䅁兎癁䑁䅁䅏癁䑁䅉䅍祁䑁䅑克䅁䍁䰰䅁䍂䅁䅁睑祂䝁䅕䅚灂䡁䅑睖桂䡁䅑睙潂䍁䄸睔ㅂ䡁䅑䅢療䝁䄸睡杁䍁䅧䅍ㅁ䍁䄸䅍㕁䍁䄸杍睁䑁䅁䅏灁䅁䅁䅳䄴䕁䅉䅁䑂䡁䅉党歂䝁䅫䅤塂䝁䅅䅤橂䝁䅧睌偂䡁䅕䅤獂䝁䄸睢牂䍁䅁䅋睁䑁䅕睌硁䑁䅁睌祁䑁䅁免㉁䍁䅫䅁㍂杄䅁村䅁䕁䅍杣求䝁䅑兡あ䙁䅣兙あ䝁䅍䅡癁䕁䄸兤あ䝁䅷睢療䝁䅳䅉潁䑁䅁兎癁䑁䅅䅍癁䑁䅉䅍祁䑁䅉克䅁䙁乣䅁䍂䅁䅁睑祂䝁䅕䅚灂䡁䅑睖桂䡁䅑睙潂䍁䄸睔ㅂ䡁䅑䅢療䝁䄸睡杁䍁䅧䅍ㅁ䍁䄸免硁䍁䄸杍睁䑁䅉睍灁䅁䅁条䄰䕁䅉䅁䑂䡁䅉党歂䝁䅫䅤塂䝁䅅䅤橂䝁䅧睌偂䡁䅕䅤獂䝁䄸睢牂䍁䅁䅋睁䑁䅕睌硁䑁䅉睌祁䑁䅁杍硁䍁䅫䅁牁充䅁村䅁䕁䅍杣求䝁䅑兡あ䙁䅣兙あ䝁䅍䅡癁䕁䄸兤あ䝁䅷睢療䝁䅳䅉潁䑁䅁兎癁䑁䅅睍癁䑁䅉䅍祁䑁䅅克䅁䩁位䅁䍂䅁䅁睑祂䝁䅕䅚灂䡁䅑睖桂䡁䅑睙潂䍁䄸睔ㅂ䡁䅑䅢療䝁䄸睡杁䍁䅧䅍ㅁ䍁䄸免ㅁ䍁䄸杍睁䑁䅅睍灁䅁䅁䅳䅳䕁䅉䅁䑂䡁䅉党歂䝁䅫䅤塂䝁䅅䅤橂䝁䅧睌偂䡁䅕䅤獂䝁䄸睢牂䍁䅁䅋睁䑁䅕睌硁䑁䅕睌祁䑁䅁杍穁䍁䅫䅁瑁兄䅁村䅁䕁䅍杣求䝁䅑兡あ䙁䅣兙あ䝁䅍䅡癁䕁䄸兤あ䝁䅷睢療䝁䅳䅉潁䑁䅁兎癁䑁䅅李癁䑁䅉䅍祁䑁䅑克䅁䝁䱍䅁䍂䅁䅁睑祂䝁䅕䅚灂䡁䅑睖桂䡁䅑睙潂䍁䄸睔ㅂ䡁䅑䅢療䝁䄸睡杁䍁䅧䅍ㅁ䍁䄸免㍁䍁䄸杍睁䑁䅅䅏灁䅁䅁睒䅷䕁䅉䅁䑂䡁䅉党歂䝁䅫䅤塂䝁䅅䅤橂䝁䅧睌偂䡁䅕䅤獂䝁䄸睢牂䍁䅁䅋睁䑁䅕睌硁䑁䅣睌祁䑁䅁杍祁䍁䅫䅁獂䅅䅁村䅁䕁䅍杣求䝁䅑兡あ䙁䅣兙あ䝁䅍䅡癁䕁䄸兤あ䝁䅷睢療䝁䅳䅉潁䑁䅁兎癁䑁䅅䅏癁䑁䅉䅍祁䑁䅅克䅁䙁丰䅁䍂䅁䅁睑祂䝁䅕䅚灂䡁䅑睖桂䡁䅑睙潂䍁䄸睔ㅂ䡁䅑䅢療䝁䄸睡杁䍁䅧䅍ㅁ䍁䄸免㑁䍁䄸杍睁䑁䅉杍灁䅁䅁充䄰䕁䅉䅁䑂䡁䅉党歂䝁䅫䅤塂䝁䅅䅤橂䝁䅧睌偂䡁䅕䅤獂䝁䄸睢牂䍁䅁䅋睁䑁䅕睌硁䑁䅧睌祁䑁䅁杍穁䍁䅫䅁祄杄䅁村䅁䕁䅍杣求䝁䅑兡あ䙁䅣兙あ䝁䅍䅡癁䕁䄸兤あ䝁䅷睢療䝁䅳䅉潁䑁䅁兎癁䑁䅉䅍癁䑁䅉䅍祁䑁䅑克䅁䱁儸䅁䍂䅁䅁睑祂䝁䅕䅚灂䡁䅑睖桂䡁䅑睙潂䍁䄸睔ㅂ䡁䅑䅢療䝁䄸睡杁䍁䅧䅍ㅁ䍁䄸杍硁䍁䄸杍睁䑁䅉免灁䅁䅁睗䄸䕁䅉䅁䑂䡁䅉党歂䝁䅫䅤塂䝁䅅䅤橂䝁䅧睌偂䡁䅕䅤獂䝁䄸睢牂䍁䅁䅋睁䑁䅕睌祁䑁䅅睌祁䑁䅁杍ぁ䍁䅫䅁㙄睄䅁村䅁䕁䅍杣求䝁䅑兡あ䙁䅣兙あ䝁䅍䅡癁䕁䄸兤あ䝁䅷睢療䝁䅳䅉潁䑁䅁兎癁䑁䅉杍癁䑁䅉䅍祁䑁䅑克䅁䝁兣䅁䍂䅁䅁睑祂䝁䅕䅚灂䡁䅑睖桂䡁䅑睙潂䍁䄸睔ㅂ䡁䅑䅢療䝁䄸睡杁䍁䅧䅍ㅁ䍁䄸杍穁䍁䄸杍睁䑁䅉䅎灁䅁䅁䅫䄴䕁䅉䅁䑂䡁䅉党歂䝁䅫䅤塂䝁䅅䅤橂䝁䅧睌偂䡁䅕䅤獂䝁䄸睢牂䍁䅁䅋睁䑁䅕睌祁䑁䅑睌祁䑁䅁免㑁䍁䅫䅁浃睃䅁村䅁䕁䅍杣求䝁䅑兡あ䙁䅣兙あ䝁䅍䅡癁䕁䄸兤あ䝁䅷睢療䝁䅳䅉潁䑁䅁兎癁䑁䅉䅎癁䑁䅉䅍祁䑁䅅克䅁佁䵍䅁䍂䅁䅁睑祂䝁䅕䅚灂䡁䅑睖桂䡁䅑睙潂䍁䄸睔ㅂ䡁䅑䅢療䝁䄸睡杁䍁䅧䅍ㅁ䍁䄸杍㕁䍁䄸杍睁䑁䅉䅎灁䅁䅁䅣䄴䕁䅉䅁䑂䡁䅉党歂䝁䅫䅤塂䝁䅅䅤橂䝁䅧睌偂䡁䅕䅤獂䝁䄸睢牂䍁䅁䅋睁䑁䅕睌穁䑁䅅睌祁䑁䅁杍ぁ䍁䅫䅁祃睄䅁村䅁䕁䅍杣求䝁䅑兡あ䙁䅣兙あ䝁䅍䅡癁䕁䄸兤あ䝁䅷睢療䝁䅳䅉潁䑁䅁李癁䑁䅁睍癁䑁䅉䅍祁䑁䅁克䅁䍁剉䅁䍂䅁䅁睑祂䝁䅕䅚灂䡁䅑睖桂䡁䅑睙潂䍁䄸睔ㅂ䡁䅑䅢療䝁䄸睡杁䍁䅧䅍㉁䍁䄸䅍穁䍁䄸杍睁䑁䅉䅎灁䅁䅁杁䄰䕁䅉䅁䑂䡁䅉党歂䝁䅫䅤塂䝁䅅䅤橂䝁䅧睌偂䡁䅕䅤獂䝁䄸睢牂䍁䅁䅋睁䑁䅙睌睁䑁䅑睌祁䑁䅁杍硁䍁䅫䅁㕁杅䅁村䅁䕁䅍杣求䝁䅑兡あ䙁䅣兙あ䝁䅍䅡癁䕁䄸兤あ䝁䅷睢療䝁䅳䅉潁䑁䅁李癁䑁䅁䅎癁䑁䅉䅍祁䑁䅑克䅁䍁具䅁䍂䅁䅁睑祂䝁䅕䅚灂䡁䅑睖桂䡁䅑睙潂䍁䄸睔ㅂ䡁䅑䅢療䝁䄸睡杁䍁䅧䅍㉁䍁䄸䅍㉁䍁䄸杍睁䑁䅉䅎灁䅁䅁八䄴䕁䅉䅁䑂䡁䅉党歂䝁䅫䅤塂䝁䅅䅤橂䝁䅧睌偂䡁䅕䅤獂䝁䄸睢牂䍁䅁䅋睁䑁䅙睌睁䑁䅣睌祁䑁䅁杍硁䍁䅫䅁㝂䅅䅁村䅁䕁䅍杣求䝁䅑兡あ䙁䅣兙あ䝁䅍䅡癁䕁䄸兤あ䝁䅷睢療䝁䅳䅉潁䑁䅁李癁䑁䅁兏癁䑁䅉䅍硁䑁䅕克䅁䕁佁䅁䍂䅁䅁睑祂䝁䅕䅚灂䡁䅑睖桂䡁䅑睙潂䍁䄸睔ㅂ䡁䅑䅢療䝁䄸睡杁䍁䅧䅍㉁䍁䄸䅍㕁䍁䄸杍睁䑁䅉䅍灁䅁䅁儱䅳䕁䅉䅁䑂䡁䅉党歂䝁䅫䅤塂䝁䅅䅤橂䝁䅧睌偂䡁䅕䅤獂䝁䄸睢牂䍁䅁䅋睁䑁䅙睌睁䑁䅫睌祁䑁䅁杍祁䍁䅫䅁潁杄䅁村䅁䕁䅍杣求䝁䅑兡あ䙁䅣兙あ䝁䅍䅡癁䕁䄸兤あ䝁䅷睢療䝁䅳䅉潁䑁䅁李癁䑁䅅䅍癁䑁䅉䅍硁䑁䅫克䅁䵁偑䅁䍂䅁䅁睑祂䝁䅕䅚灂䡁䅑睖桂䡁䅑睙潂䍁䄸睔ㅂ䡁䅑䅢療䝁䄸睡杁䍁䅧䅍㉁䍁䄸免睁䍁䄸杍睁䑁䅉䅍灁䅁䅁䄱䄴䕁䅉䅁䑂䡁䅉党歂䝁䅫䅤塂䝁䅅䅤橂䝁䅧睌偂䡁䅕䅤獂䝁䄸睢牂䍁䅁䅋睁䑁䅙睌硁䑁䅁睌祁䑁䅁杍ぁ䍁䅫䅁慂充䅁村䅁䕁䅍杣求䝁䅑兡あ䙁䅣兙あ䝁䅍䅡癁䕁䄸兤あ䝁䅷睢療䝁䅳䅉潁䑁䅁李癁䑁䅅睍癁䑁䅉䅍祁䑁䅑克䅁佁临䅁䍂䅁䅁睑祂䝁䅕䅚灂䡁䅑睖桂䡁䅑睙潂䍁䄸睔ㅂ䡁䅑䅢療䝁䄸睡杁䍁䅧䅍㉁䍁䄸免㉁䍁䄸杍睁䑁䅉免灁䅁䅁砸䅁䕁䅉䅁䑂䡁䅉党歂䝁䅫䅤塂䝁䅅䅤橂䝁䅧睌偂䡁䅕䅤獂䝁䄸睢牂䍁䅁䅋睁䑁䅙睌硁䑁䅙睌祁䑁䅁杍穁䍁䅫䅁坃䅄䅁村䅁䕁䅍杣求䝁䅑兡あ䙁䅣兙あ䝁䅍䅡癁䕁䄸兤あ䝁䅷睢療䝁䅳䅉潁䑁䅁李癁䑁䅅䅏癁䑁䅉䅍硁䑁䅫克䅁䅁䵷䅁䍂䅁䅁睑祂䝁䅕䅚灂䡁䅑睖桂䡁䅑睙潂䍁䄸睔ㅂ䡁䅑䅢療䝁䄸睡杁䍁䅧䅍㉁䍁䄸杍硁䍁䄸杍睁䑁䅉睍灁䅁䅁剁䅅䕁䅉䅁䑂䡁䅉党歂䝁䅫䅤塂䝁䅅䅤橂䝁䅧睌偂䡁䅕䅤獂䝁䄸睢牂䍁䅁䅋睁䑁䅙睌祁䑁䅍睌祁䑁䅁杍祁䍁䅫䅁㙂充䅁村䅁䕁䅍杣求䝁䅑兡あ䙁䅣兙あ䝁䅍䅡癁䕁䄸兤あ䝁䅷睢療䝁䅳䅉潁䑁䅁李癁䑁䅉兎癁䑁䅉䅍祁䑁䅁克䅁䝁倸䅁䍂䅁䅁睑祂䝁䅕䅚灂䡁䅑睖桂䡁䅑睙潂䍁䄸睔ㅂ䡁䅑䅢療䝁䄸睡杁䍁䅧䅍㉁䍁䄸杍ㅁ䍁䄸杍睁䑁䅉䅎灁䅁䅁案䅅䕁䅉䅁䑂䡁䅉党歂䝁䅫䅤塂䝁䅅䅤橂䝁䅧睌偂䡁䅕䅤獂䝁䄸睢牂䍁䅁䅋睁䑁䅙睌祁䑁䅧睌祁䑁䅁杍硁䍁䅫䅁獄睄䅁村䅁䕁䅍杣求䝁䅑兡あ䙁䅣兙あ䝁䅍䅡癁䕁䄸兤あ䝁䅷睢療䝁䅳䅉潁䑁䅁李癁䑁䅉䅏癁䑁䅉䅍祁䑁䅑克䅁䕁充䅁䍂䅁䅁睑祂䝁䅕䅚灂䡁䅑睖桂䡁䅑睙潂䍁䄸睔ㅂ䡁䅑䅢療䝁䄸睡杁䍁䅧䅍㉁䍁䄸睍睁䍁䄸杍睁䑁䅉免灁䅁䅁杁䄸䕁䅉䅁䑂䡁䅉党歂䝁䅫䅤塂䝁䅅䅤橂䝁䅧睌偂䡁䅕䅤獂䝁䄸睢牂䍁䅁䅋睁䑁䅣睌睁䑁䅅睌祁䑁䅁杍硁䍁䅫䅁摃睄䅁村䅁䕁䅍杣求䝁䅑兡あ䙁䅣兙あ䝁䅍䅡癁䕁䄸兤あ䝁䅷睢療䝁䅳䅉潁䑁䅁睎癁䑁䅁兎癁䑁䅉䅍祁䑁䅉克䅁䕁卫䅁䍂䅁䅁睑祂䝁䅕䅚灂䡁䅑睖桂䡁䅑睙潂䍁䄸睔ㅂ䡁䅑䅢療䝁䄸睡杁䍁䅧䅍㍁䍁䄸䅍㕁䍁䄸杍睁䑁䅉免灁䅁䅁剫䅁䕁䅉䅁䑂䡁䅉党歂䝁䅫䅤塂䝁䅅䅤橂䝁䅧睌偂䡁䅕䅤獂䝁䄸睢牂䍁䅁䅋睁䑁䅣睌硁䑁䅑睌祁䑁䅁杍穁䍁䅫䅁䥂杄䅁村䅁䕁䅍杣求䝁䅑兡あ䙁䅣兙あ䝁䅍䅡癁䕁䄸兤あ䝁䅷睢療䝁䅳䅉潁䑁䅁睎癁䑁䅅兎癁䑁䅉䅍祁䑁䅑克䅁䍁儰䅁䍂䅁䅁睑祂䝁䅕䅚灂䡁䅑睖桂䡁䅑睙潂䍁䄸睔ㅂ䡁䅑䅢療䝁䄸睡杁䍁䅧䅍㍁䍁䄸免㉁䍁䄸杍睁䑁䅉䅎灁䅁䅁桓䅅䕁䅉䅁䑂䡁䅉党歂䝁䅫䅤塂䝁䅅䅤橂䝁䅧睌偂䡁䅕䅤獂䝁䄸睢牂䍁䅁䅋睁䑁䅣睌硁䑁䅧睌祁䑁䅁杍ぁ䍁䅫䅁䝄兄䅁村䅁䕁䅍杣求䝁䅑兡あ䙁䅣兙あ䝁䅍䅡癁䕁䄸兤あ䝁䅷睢療䝁䅳䅉潁䑁䅁睎癁䑁䅉䅍癁䑁䅉䅍硁䑁䅙克䅁䍁光䅁䍂䅁䅁睑祂䝁䅕䅚灂䡁䅑睖桂䡁䅑睙潂䍁䄸睔ㅂ䡁䅑䅢療䝁䄸睡杁䍁䅧䅍㍁䍁䄸杍硁䍁䄸杍睁䑁䅉睍灁䅁䅁眶䅳䕁䅉䅁䑂䡁䅉党歂䝁䅫䅤塂䝁䅅䅤橂䝁䅧睌偂䡁䅕䅤獂䝁䄸睢牂䍁䅁䅋睁䑁䅣睌祁䑁䅕睌祁䑁䅁杍ぁ䍁䅫䅁慁杅䅁村䅁䕁䅍杣求䝁䅑兡あ䙁䅣兙あ䝁䅍䅡癁䕁䄸兤あ䝁䅷睢療䝁䅳䅉潁䑁䅁睎癁䑁䅉李癁䑁䅉䅍祁䑁䅑克䅁乁偍䅁䍂䅁䅁睑祂䝁䅕䅚灂䡁䅑睖桂䡁䅑睙潂䍁䄸睔ㅂ䡁䅑䅢療䝁䄸睡杁䍁䅧䅍㍁䍁䄸杍㍁䍁䄸杍睁䑁䅉杍灁䅁䅁剱䅅䕁䅉䅁䑂䡁䅉党歂䝁䅫䅤塂䝁䅅䅤橂䝁䅧睌偂䡁䅕䅤獂䝁䄸睢牂䍁䅁䅋睁䑁䅣睌祁䑁䅫睌祁䑁䅁杍ぁ䍁䅫䅁浂杄䅁村䅁䕁䅍杣求䝁䅑兡あ䙁䅣兙あ䝁䅍䅡癁䕁䄸兤あ䝁䅷睢療䝁䅳䅉潁䑁䅁䅏癁䑁䅁睍癁䑁䅉䅍祁䑁䅅克䅁佁䱫䅁䍂䅁䅁睑祂䝁䅕䅚灂䡁䅑睖桂䡁䅑睙潂䍁䄸睔ㅂ䡁䅑䅢療䝁䄸睡杁䍁䅧䅍㑁䍁䄸䅍穁䍁䄸杍睁䑁䅉睍灁䅁䅁䅁䄰䕁䅉䅁䑂䡁䅉党歂䝁䅫䅤塂䝁䅅䅤橂䝁䅧睌偂䡁䅕䅤獂䝁䄸睢牂䍁䅁䅋睁䑁䅧睌睁䑁䅕睌祁䑁䅁杍硁䍁䅫䅁㥃䅅䅁村䅁䕁䅍杣求䝁䅑兡あ䙁䅣兙あ䝁䅍䅡癁䕁䄸兤あ䝁䅷睢療䝁䅳䅉潁䑁䅁䅏癁䑁䅁兎癁䑁䅉䅍祁䑁䅉克䅁䙁偕䅁䍂䅁䅁睑祂䝁䅕䅚灂䡁䅑睖桂䡁䅑睙潂䍁䄸睔ㅂ䡁䅑䅢療䝁䄸睡杁䍁䅧䅍㑁䍁䄸䅍ㅁ䍁䄸杍睁䑁䅉䅎灁䅁䅁䅊䅷䕁䅉䅁䑂䡁䅉党歂䝁䅫䅤塂䝁䅅䅤橂䝁䅧睌偂䡁䅕䅤獂䝁䄸睢牂䍁䅁䅋睁䑁䅧睌睁䑁䅙睌祁䑁䅁杍ぁ䍁䅫䅁扃充䅁村䅁䕁䅍杣求䝁䅑兡あ䙁䅣兙あ䝁䅍䅡癁䕁䄸兤あ䝁䅷睢療䝁䅳䅉潁䑁䅁䅏癁䑁䅁睎癁䑁䅉䅍祁䑁䅁克䅁䑁剁䅁䍂䅁䅁睑祂䝁䅕䅚灂䡁䅑睖桂䡁䅑睙潂䍁䄸睔ㅂ䡁䅑䅢療䝁䄸睡杁䍁䅧䅍㑁䍁䄸䅍㑁䍁䄸杍睁䑁䅉杍灁䅁䅁关䄰䕁䅉䅁䑂䡁䅉党歂䝁䅫䅤塂䝁䅅䅤橂䝁䅧睌偂䡁䅕䅤獂䝁䄸睢牂䍁䅁䅋睁䑁䅧睌睁䑁䅧睌祁䑁䅁杍穁䍁䅫䅁䱃杅䅁村䅁䕁䅍杣求䝁䅑兡あ䙁䅣兙あ䝁䅍䅡癁䕁䄸兤あ䝁䅷睢療䝁䅳䅉潁䑁䅁䅏癁䑁䅁䅏癁䑁䅉䅍祁䑁䅑克䅁乁偅䅁䍂䅁䅁睑祂䝁䅕䅚灂䡁䅑睖桂䡁䅑睙潂䍁䄸睔ㅂ䡁䅑䅢療䝁䄸睡杁䍁䅧䅍㑁䍁䄸䅍㕁䍁䄸杍睁䑁䅉睍灁䅁䅁睗䅷䕁䅉䅁䑂䡁䅉党歂䝁䅫䅤塂䝁䅅䅤橂䝁䅧睌偂䡁䅕䅤獂䝁䄸睢牂䍁䅁䅋睁䑁䅧睌睁䑁䅫睌祁䑁䅁杍ぁ䍁䅫䅁奁充䅁村䅁䕁䅍杣求䝁䅑兡あ䙁䅣兙あ䝁䅍䅡癁䕁䄸兤あ䝁䅷睢療䝁䅳䅉潁䑁䅁䅏癁䑁䅅䅍癁䑁䅉䅍祁䑁䅍克䅁䍁䱑䅁䍂䅁䅁睑祂䝁䅕䅚灂䡁䅑睖桂䡁䅑睙潂䍁䄸睔ㅂ䡁䅑䅢療䝁䄸睡杁䍁䅧䅍㑁䍁䄸免硁䍁䄸杍睁䑁䅅睎灁䅁䅁剣䅅䕁䅉䅁䑂䡁䅉党歂䝁䅫䅤塂䝁䅅䅤橂䝁䅧睌偂䡁䅕䅤獂䝁䄸睢牂䍁䅁䅋睁䑁䅧睌硁䑁䅉睌祁䑁䅁杍祁䍁䅫䅁坃兄䅁村䅁䕁䅍杣求䝁䅑兡あ䙁䅣兙あ䝁䅍䅡癁䕁䄸兤あ䝁䅷睢療䝁䅳䅉潁䑁䅁䅏癁䑁䅅杍癁䑁䅉䅍祁䑁䅑克䅁䅁单䅁䍂䅁䅁睑祂䝁䅕䅚灂䡁䅑睖桂䡁䅑睙潂䍁䄸睔ㅂ䡁䅑䅢療䝁䄸睡杁䍁䅧䅍㑁䍁䄸免ぁ䍁䄸杍睁䑁䅉䅎灁䅁䅁䄯䄰䕁䅉䅁䑂䡁䅉党歂䝁䅫䅤塂䝁䅅䅤橂䝁䅧睌偂䡁䅕䅤獂䝁䄸睢牂䍁䅁䅋睁䑁䅧睌硁䑁䅕睌祁䑁䅁杍穁䍁䅫䅁䵄兄䅁村䅁䕁䅍杣求䝁䅑兡あ䙁䅣兙あ䝁䅍䅡癁䕁䄸兤あ䝁䅷睢療䝁䅳䅉潁䑁䅁䅏癁䑁䅅李癁䑁䅉䅍祁䑁䅍克䅁䕁卷䅁䍂䅁䅁睑祂䝁䅕䅚灂䡁䅑睖桂䡁䅑睙潂䍁䄸睔ㅂ䡁䅑䅢療䝁䄸睡杁䍁䅧䅍㑁䍁䄸免㉁䍁䄸杍睁䑁䅉䅎灁䅁䅁䉆䅁䕁䅉䅁䑂䡁䅉党歂䝁䅫䅤塂䝁䅅䅤橂䝁䅧睌偂䡁䅕䅤獂䝁䄸睢牂䍁䅁䅋睁䑁䅧睌硁䑁䅫睌祁䑁䅁免㕁䍁䅫䅁䱁睃䅁村䅁䕁䅍杣求䝁䅑兡あ䙁䅣兙あ䝁䅍䅡癁䕁䄸兤あ䝁䅷睢療䝁䅳䅉潁䑁䅁䅏癁䑁䅅兏癁䑁䅉䅍祁䑁䅁克䅁䉁剑䅁䍂䅁䅁睑祂䝁䅕䅚灂䡁䅑睖桂䡁䅑睙潂䍁䄸睔ㅂ䡁䅑䅢療䝁䄸睡杁䍁䅧䅍㑁䍁䄸杍睁䍁䄸杍睁䑁䅉䅍灁䅁䅁䉒䅅䕁䅉䅁䑂䡁䅉党歂䝁䅫䅤塂䝁䅅䅤橂䝁䅧睌偂䡁䅕䅤獂䝁䄸睢牂䍁䅁䅋睁䑁䅧睌祁䑁䅁睌祁䑁䅁杍硁䍁䅫䅁療䅅䅁村䅁䕁䅍杣求䝁䅑兡あ䙁䅣兙あ䝁䅍䅡癁䕁䄸兤あ䝁䅷睢療䝁䅳䅉潁䑁䅁䅏癁䑁䅉䅍癁䑁䅉䅍祁䑁䅑克䅁䕁临䅁䍂䅁䅁睑祂䝁䅕䅚灂䡁䅑睖桂䡁䅑睙潂䍁䄸睔ㅂ䡁䅑䅢療䝁䄸睡杁䍁䅧䅍㑁䍁䄸杍硁䍁䄸杍睁䑁䅅兎灁䅁䅁䅇䄴䕁䅉䅁䑂䡁䅉党歂䝁䅫䅤塂䝁䅅䅤橂䝁䅧睌偂䡁䅕䅤獂䝁䄸睢牂䍁䅁䅋睁䑁䅧睌祁䑁䅉睌祁䑁䅁免㍁䍁䅫䅁捃兄䅁村䅁䕁䅍杣求䝁䅑兡あ䙁䅣兙あ䝁䅍䅡癁䕁䄸兤あ䝁䅷睢療䝁䅳䅉潁䑁䅁䅏癁䑁䅉杍癁䑁䅉䅍祁䑁䅑克䅁佁䴴䅁䍂䅁䅁睑祂䝁䅕䅚灂䡁䅑睖桂䡁䅑睙潂䍁䄸睔ㅂ䡁䅑䅢療䝁䄸睡杁䍁䅧䅍㑁䍁䄸杍穁䍁䄸杍睁䑁䅉䅎灁䅁䅁䅘䄸䕁䅉䅁䑂䡁䅉党歂䝁䅫䅤塂䝁䅅䅤橂䝁䅧睌偂䡁䅕䅤獂䝁䄸睢牂䍁䅁䅋睁䑁䅧睌祁䑁䅙睌祁䑁䅁杍ぁ䍁䅫䅁婄杄䅁村䅁䕁䅍杣求䝁䅑兡あ䙁䅣兙あ䝁䅍䅡癁䕁䄸兤あ䝁䅷睢療䝁䅳䅉潁䑁䅁䅏癁䑁䅉睎癁䑁䅉䅍祁䑁䅑克䅁䭁到䅁䍂䅁䅁睑祂䝁䅕䅚灂䡁䅑睖桂䡁䅑睙潂䍁䄸睔ㅂ䡁䅑䅢療䝁䄸睡杁䍁䅧䅍㕁䍁䄸䅍ぁ䍁䄸杍睁䑁䅉䅎灁䅁䅁䉶䅁䕁䅉䅁䑂䡁䅉党歂䝁䅫䅤塂䝁䅅䅤橂䝁䅧睌偂䡁䅕䅤獂䝁䄸睢牂䍁䅁䅋睁䑁䅫睌睁䑁䅕睌祁䑁䅁杍穁䍁䅫䅁䑂兄䅁村䅁䕁䅍杣求䝁䅑兡あ䙁䅣兙あ䝁䅍䅡癁䕁䄸兤あ䝁䅷睢療䝁䅳䅉潁䑁䅁兏癁䑁䅁兎癁䑁䅉䅍祁䑁䅑克䅁䱁剉䅁䍂䅁䅁睑祂䝁䅕䅚灂䡁䅑睖桂䡁䅑睙潂䍁䄸睔ㅂ䡁䅑䅢療䝁䄸睡杁䍁䅧䅍㕁䍁䄸䅍㕁䍁䄸杍睁䑁䅅兏灁䅁䅁兒䄴䕁䅉䅁䑂䡁䅉党歂䝁䅫䅤塂䝁䅅䅤橂䝁䅧睌偂䡁䅕䅤獂䝁䄸睢牂䍁䅁䅋睁䑁䅫睌睁䑁䅫睌祁䑁䅁杍硁䍁䅫䅁⭄睃䅁村䅁䕁䅍杣求䝁䅑兡あ䙁䅣兙あ䝁䅍䅡癁䕁䄸兤あ䝁䅷睢療䝁䅳䅉潁䑁䅁兏癁䑁䅁兏癁䑁䅉䅍祁䑁䅑克䅁䩁䱅䅁䍂䅁䅁睑祂䝁䅕䅚灂䡁䅑睖桂䡁䅑睙潂䍁䄸睔ㅂ䡁䅑䅢療䝁䄸睡杁䍁䅧䅍㕁䍁䄸免硁䍁䄸杍睁䑁䅉睍灁䅁䅁朱䄴䕁䅉䅁䑂䡁䅉党歂䝁䅫䅤塂䝁䅅䅤橂䝁䅧睌偂䡁䅕䅤獂䝁䄸睢牂䍁䅁䅋睁䑁䅫睌硁䑁䅅睌祁䑁䅁杍ぁ䍁䅫䅁祄权䅁村䅁䕁䅍杣求䝁䅑兡あ䙁䅣兙あ䝁䅍䅡癁䕁䄸兤あ䝁䅷睢療䝁䅳䅉潁䑁䅁兏癁䑁䅅兎癁䑁䅉䅍硁䑁䅣克䅁䕁乑䅁䍂䅁䅁睑祂䝁䅕䅚灂䡁䅑睖桂䡁䅑睙潂䍁䄸睔ㅂ䡁䅑䅢療䝁䄸睡杁䍁䅧䅍㕁䍁䄸免ㅁ䍁䄸杍睁䑁䅉杍灁䅁䅁砱䅁䕁䅉䅁䑂䡁䅉党歂䝁䅫䅤塂䝁䅅䅤橂䝁䅧睌偂䡁䅕䅤獂䝁䄸睢牂䍁䅁䅋睁䑁䅫睌硁䑁䅧睌祁䑁䅁杍ぁ䍁䅫䅁䭂杅䅁村䅁䕁䅍杣求䝁䅑兡あ䙁䅣兙あ䝁䅍䅡癁䕁䄸兤あ䝁䅷睢療䝁䅳䅉潁䑁䅁兏癁䑁䅅兏癁䑁䅉䅍硁䑁䅍克䅁䍁剷䅁䍂䅁䅁睑祂䝁䅕䅚灂䡁䅑睖桂䡁䅑睙潂䍁䄸睔ㅂ䡁䅑䅢療䝁䄸睡杁䍁䅧䅍㕁䍁䄸免㕁䍁䄸杍睁䑁䅉睍灁䅁䅁档䅉䕁䅉䅁䑂䡁䅉党歂䝁䅫䅤塂䝁䅅䅤橂䝁䅧睌偂䡁䅕䅤獂䝁䄸睢牂䍁䅁䅋睁䑁䅫睌硁䑁䅫睌祁䑁䅁杍ぁ䍁䅫䅁摂䅅䅁村䅁䕁䅍杣求䝁䅑兡あ䙁䅣兙あ䝁䅍䅡癁䕁䄸兤あ䝁䅷睢療䝁䅳䅉潁䑁䅁兏癁䑁䅉䅍癁䑁䅉䅍祁䑁䅑克䅁䭁券䅁䍂䅁䅁睑祂䝁䅕䅚灂䡁䅑睖桂䡁䅑睙潂䍁䄸睔ㅂ䡁䅑䅢療䝁䄸睡杁䍁䅧䅍㕁䍁䄸杍㉁䍁䄸杍睁䑁䅉䅎灁䅁䅁硧䅁䕁䅉䅁䑂䡁䅉党歂䝁䅫䅤塂䝁䅅䅤橂䝁䅧睌偂䡁䅕䅤獂䝁䄸睢牂䍁䅁䅋睁䑁䅫睌祁䑁䅧睌祁䑁䅁杍穁䍁䅫䅁佁䅅䅁村䅁䕁䅍杣求䝁䅑兡あ䙁䅣兙あ䝁䅍䅡癁䕁䄸兤あ䝁䅷睢療䝁䅳䅉潁䑁䅁兏癁䑁䅉兏癁䑁䅉䅍祁䑁䅁克䅁偁义䅁䍂䅁䅁睑祂䝁䅕䅚灂䡁䅑睖桂䡁䅑睙潂䍁䄸睔ㅂ䡁䅑䅢療䝁䄸睡杁䍁䅧䅍㕁䍁䄸杍㕁䍁䄸杍睁䑁䅉睍灁䅁䅁䄲䄸䕁䅉䅁䑂䡁䅉党歂䝁䅫䅤塂䝁䅅䅤橂䝁䅧睌偂䡁䅕䅤獂䝁䄸睢牂䍁䅁䅋睁䑁䅫睌穁䑁䅁睌祁䑁䅁杍睁䍁䅫䅁㍃杄䅁村䅁䕁䅍杣求䝁䅑兡あ䙁䅣兙あ䝁䅍䅡癁䕁䄸兤あ䝁䅷睢療䝁䅳䅉潁䑁䅅䅍癁䑁䅁杍癁䑁䅉䅍祁䑁䅍克䅁䱁儴䅁䍂䅁䅁睑祂䝁䅕䅚灂䡁䅑睖桂䡁䅑睙潂䍁䄸睔ㅂ䡁䅑䅢療䝁䄸睡杁䍁䅧免睁䍁䄸䅍穁䍁䄸杍睁䑁䅉睍灁䅁䅁削䅁䕁䅉䅁䑂䡁䅉党歂䝁䅫䅤塂䝁䅅䅤橂䝁䅧睌偂䡁䅕䅤獂䝁䄸睢牂䍁䅁䅋硁䑁䅁睌睁䑁䅙睌祁䑁䅁杍睁䍁䅫䅁慄䅅䅁村䅁䕁䅍杣求䝁䅑兡あ䙁䅣兙あ䝁䅍䅡癁䕁䄸兤あ䝁䅷睢療䝁䅳䅉潁䑁䅅䅍癁䑁䅁李癁䑁䅉䅍祁䑁䅉克䅁䕁佷䅁䍂䅁䅁睑祂䝁䅕䅚灂䡁䅑睖桂䡁䅑睙潂䍁䄸睔ㅂ䡁䅑䅢療䝁䄸睡杁䍁䅧免睁䍁䄸䅍㑁䍁䄸杍睁䑁䅉䅎灁䅁䅁剐䅁䕁䅉䅁䑂䡁䅉党歂䝁䅫䅤塂䝁䅅䅤橂䝁䅧睌偂䡁䅕䅤獂䝁䄸睢牂䍁䅁䅋硁䑁䅁睌硁䑁䅕睌祁䑁䅁杍ぁ䍁䅫䅁㝁䅅䅁村䅁䕁䅍杣求䝁䅑兡あ䙁䅣兙あ䝁䅍䅡癁䕁䄸兤あ䝁䅷睢療䝁䅳䅉潁䑁䅅䅍癁䑁䅅李癁䑁䅉䅍祁䑁䅑克䅁䍁乯䅁䍂䅁䅁睑祂䝁䅕䅚灂䡁䅑睖桂䡁䅑睙潂䍁䄸睔ㅂ䡁䅑䅢療䝁䄸睡杁䍁䅧免睁䍁䄸免㍁䍁䄸杍睁䑁䅉睍灁䅁䅁桘䅅䕁䅉䅁䑂䡁䅉党歂䝁䅫䅤塂䝁䅅䅤橂䝁䅧睌偂䡁䅕䅤獂䝁䄸睢牂䍁䅁䅋硁䑁䅁睌硁䑁䅣睌祁䑁䅁杍ぁ䍁䅫䅁潃睄䅁村䅁䕁䅍杣求䝁䅑兡あ䙁䅣兙あ䝁䅍䅡癁䕁䄸兤あ䝁䅷睢療䝁䅳䅉潁䑁䅅䅍癁䑁䅅䅏癁䑁䅉䅍祁䑁䅉克䅁佁乳䅁䍂䅁䅁睑祂䝁䅕䅚灂䡁䅑睖桂䡁䅑睙潂䍁䄸睔ㅂ䡁䅑䅢療䝁䄸睡杁䍁䅧免睁䍁䄸免㑁䍁䄸杍睁䑁䅉䅎灁䅁䅁杬䅳䕁䅉䅁䑂䡁䅉党歂䝁䅫䅤塂䝁䅅䅤橂䝁䅧睌偂䡁䅕䅤獂䝁䄸睢牂䍁䅁䅋硁䑁䅁睌祁䑁䅍睌祁䑁䅁杍穁䍁䅫䅁扄䅄䅁村䅁䕁䅍杣求䝁䅑兡あ䙁䅣兙あ䝁䅍䅡癁䕁䄸兤あ䝁䅷睢療䝁䅳䅉潁䑁䅅䅍癁䑁䅉睍癁䑁䅉䅍祁䑁䅑克䅁偁偕䅁䍂䅁䅁睑祂䝁䅕䅚灂䡁䅑睖桂䡁䅑睙潂䍁䄸睔ㅂ䡁䅑䅢療䝁䄸睡杁䍁䅧免睁䍁䄸杍ぁ䍁䄸杍睁䑁䅅李灁䅁䅁儹䄴䕁䅉䅁䑂䡁䅉党歂䝁䅫䅤塂䝁䅅䅤橂䝁䅧睌偂䡁䅕䅤獂䝁䄸睢牂䍁䅁䅋硁䑁䅁睌祁䑁䅕睌祁䑁䅁免㕁䍁䅫䅁䍂䅅䅁村䅁䕁䅍杣求䝁䅑兡あ䙁䅣兙あ䝁䅍䅡癁䕁䄸兤あ䝁䅷睢療䝁䅳䅉潁䑁䅅䅍癁䑁䅉李癁䑁䅉䅍硁䑁䅣克䅁䕁䵷䅁䍂䅁䅁睑祂䝁䅕䅚灂䡁䅑睖桂䡁䅑睙潂䍁䄸睔ㅂ䡁䅑䅢療䝁䄸睡杁䍁䅧免睁䍁䄸杍㍁䍁䄸杍睁䑁䅉䅍灁䅁䅁桬䅁䕁䅉䅁䑂䡁䅉党歂䝁䅫䅤塂䝁䅅䅤橂䝁䅧睌偂䡁䅕䅤獂䝁䄸睢牂䍁䅁䅋硁䑁䅁睌祁䑁䅣睌祁䑁䅁杍穁䍁䅫䅁䥁䅅䅁村䅁䕁䅍杣求䝁䅑兡あ䙁䅣兙あ䝁䅍䅡癁䕁䄸兤あ䝁䅷睢療䝁䅳䅉潁䑁䅅䅍癁䑁䅉䅏癁䑁䅉䅍祁䑁䅉克䅁䍁偁䅁䍂䅁䅁睑祂䝁䅕䅚灂䡁䅑睖桂䡁䅑睙潂䍁䄸睔ㅂ䡁䅑䅢療䝁䄸睡杁䍁䅧免睁䍁䄸杍㕁䍁䄸杍睁䑁䅉䅍灁䅁䅁䉁䅅䕁䅉䅁䑂䡁䅉党歂䝁䅫䅤塂䝁䅅䅤橂䝁䅧睌偂䡁䅕䅤獂䝁䄸睢牂䍁䅁䅋硁䑁䅁睌祁䑁䅫睌祁䑁䅁杍硁䍁䅫䅁䡃兄䅁村䅁䕁䅍杣求䝁䅑兡あ䙁䅣兙あ䝁䅍䅡癁䕁䄸兤あ䝁䅷睢療䝁䅳䅉潁䑁䅅䅍癁䑁䅍免癁䑁䅉䅍祁䑁䅍克䅁䍁䵧䅁䍂䅁䅁睑祂䝁䅕䅚灂䡁䅑睖桂䡁䅑睙潂䍁䄸睔ㅂ䡁䅑䅢療䝁䄸睡杁䍁䅧免睁䍁䄸睍硁䍁䄸杍睁䑁䅉䅎灁䅁䅁䅫䄸䕁䅉䅁䑂䡁䅉党歂䝁䅫䅤塂䝁䅅䅤橂䝁䅧睌偂䡁䅕䅤獂䝁䄸睢牂䍁䅁䅋硁䑁䅅睌睁䑁䅅睌祁䑁䅁杍ぁ䍁䅫䅁佁䅄䅁村䅁䕁䅍杣求䝁䅑兡あ䙁䅣兙あ䝁䅍䅡癁䕁䄸兤あ䝁䅷睢療䝁䅳䅉潁䑁䅅免癁䑁䅁杍癁䑁䅉䅍祁䑁䅁克䅁䅁匴䅁䍂䅁䅁睑祂䝁䅕䅚灂䡁䅑睖桂䡁䅑睙潂䍁䄸睔ㅂ䡁䅑䅢療䝁䄸睡杁䍁䅧免硁䍁䄸䅍穁䍁䄸杍睁䑁䅉䅍灁䅁䅁硫䅁䕁䅉䅁䑂䡁䅉党歂䝁䅫䅤塂䝁䅅䅤橂䝁䅧睌偂䡁䅕䅤獂䝁䄸睢牂䍁䅁䅋硁䑁䅅睌睁䑁䅑睌祁䑁䅁杍ぁ䍁䅫䅁ぃ杅䅁村䅁䕁䅍杣求䝁䅑兡あ䙁䅣兙あ䝁䅍䅡癁䕁䄸兤あ䝁䅷睢療䝁䅳䅉潁䑁䅅免癁䑁䅁兎癁䑁䅉䅍祁䑁䅁克䅁䭁剅䅁䍂䅁䅁睑祂䝁䅕䅚灂䡁䅑睖桂䡁䅑睙潂䍁䄸睔ㅂ䡁䅑䅢療䝁䄸睡杁䍁䅧免硁䍁䄸䅍㉁䍁䄸杍睁䑁䅉睍灁䅁䅁儶䄸䕁䅉䅁䑂䡁䅉党歂䝁䅫䅤塂䝁䅅䅤橂䝁䅧睌偂䡁䅕䅤獂䝁䄸睢牂䍁䅁䅋硁䑁䅅睌睁䑁䅙睌祁䑁䅁杍ぁ䍁䅫䅁ㅁ杅䅁村䅁䕁䅍杣求䝁䅑兡あ䙁䅣兙あ䝁䅍䅡癁䕁䄸兤あ䝁䅷睢療䝁䅳䅉潁䑁䅅免癁䑁䅁睎癁䑁䅉䅍祁䑁䅉克䅁䵁倴䅁䍂䅁䅁睑祂䝁䅕䅚灂䡁䅑睖桂䡁䅑睙潂䍁䄸睔ㅂ䡁䅑䅢療䝁䄸睡杁䍁䅧免硁䍁䄸䅍㍁䍁䄸杍睁䑁䅉䅎灁䅁䅁児䄸䕁䅉䅁䑂䡁䅉党歂䝁䅫䅤塂䝁䅅䅤橂䝁䅧睌偂䡁䅕䅤獂䝁䄸睢牂䍁䅁䅋硁䑁䅅睌睁䑁䅫睌祁䑁䅁杍硁䍁䅫䅁桄睄䅁村䅁䕁䅍杣求䝁䅑兡あ䙁䅣兙あ䝁䅍䅡癁䕁䄸兤あ䝁䅷睢療䝁䅳䅉潁䑁䅅免癁䑁䅁兏癁䑁䅉䅍祁䑁䅉克䅁乁佅䅁䍂䅁䅁睑祂䝁䅕䅚灂䡁䅑睖桂䡁䅑睙潂䍁䄸睔ㅂ䡁䅑䅢療䝁䄸睡杁䍁䅧免硁䍁䄸免硁䍁䄸杍睁䑁䅉免灁䅁䅁兂䅷䕁䅉䅁䑂䡁䅉党歂䝁䅫䅤塂䝁䅅䅤橂䝁䅧睌偂䡁䅕䅤獂䝁䄸睢牂䍁䅁䅋硁䑁䅅睌硁䑁䅅睌祁䑁䅁杍祁䍁䅫䅁ㅃ䅅䅁村䅁䕁䅍杣求䝁䅑兡あ䙁䅣兙あ䝁䅍䅡癁䕁䄸兤あ䝁䅷睢療䝁䅳䅉潁䑁䅅免癁䑁䅅杍癁䑁䅉䅍祁䑁䅑克䅁䝁乙䅁䍂䅁䅁睑祂䝁䅕䅚灂䡁䅑睖桂䡁䅑睙潂䍁䄸睔ㅂ䡁䅑䅢療䝁䄸睡杁䍁䅧免硁䍁䄸免穁䍁䄸杍睁䑁䅉䅎灁䅁䅁兘䅷䕁䅉䅁䑂䡁䅉党歂䝁䅫䅤塂䝁䅅䅤橂䝁䅧睌偂䡁䅕䅤獂䝁䄸睢牂䍁䅁䅋硁䑁䅅睌硁䑁䅑睌祁䑁䅁杍穁䍁䅫䅁偁充䅁村䅁䕁䅍杣求䝁䅑兡あ䙁䅣兙あ䝁䅍䅡癁䕁䄸兤あ䝁䅷睢療䝁䅳䅉潁䑁䅅免癁䑁䅅兎癁䑁䅉䅍祁䑁䅅克䅁䍁䵫䅁䍂䅁䅁睑祂䝁䅕䅚灂䡁䅑睖桂䡁䅑睙潂䍁䄸睔ㅂ䡁䅑䅢療䝁䄸睡杁䍁䅧免硁䍁䄸免ㅁ䍁䄸杍睁䑁䅉䅎灁䅁䅁睰䄴䕁䅉䅁䑂䡁䅉党歂䝁䅫䅤塂䝁䅅䅤橂䝁䅧睌偂䡁䅕䅤獂䝁䄸睢牂䍁䅁䅋硁䑁䅅睌硁䑁䅣睌祁䑁䅁杍祁䍁䅫䅁㡁睃䅁村䅁䕁䅍杣求䝁䅑兡あ䙁䅣兙あ䝁䅍䅡癁䕁䄸兤あ䝁䅷睢療䝁䅳䅉潁䑁䅅免癁䑁䅅睎癁䑁䅉䅍祁䑁䅍克䅁䭁伸䅁䍂䅁䅁睑祂䝁䅕䅚灂䡁䅑睖桂䡁䅑睙潂䍁䄸睔ㅂ䡁䅑䅢療䝁䄸睡杁䍁䅧免硁䍁䄸免㑁䍁䄸杍睁䑁䅉免灁䅁䅁兴䄰䕁䅉䅁䑂䡁䅉党歂䝁䅫䅤塂䝁䅅䅤橂䝁䅧睌偂䡁䅕䅤獂䝁䄸睢牂䍁䅁䅋硁䑁䅅睌硁䑁䅧睌祁䑁䅁杍ぁ䍁䅫䅁牄䅅䅁村䅁䕁䅍杣求䝁䅑兡あ䙁䅣兙あ䝁䅍䅡癁䕁䄸兤あ䝁䅷睢療䝁䅳䅉潁䑁䅅免癁䑁䅅兏癁䑁䅉䅍祁䑁䅑克䅁偁偍䅁䍂䅁䅁睑祂䝁䅕䅚灂䡁䅑睖桂䡁䅑睙潂䍁䄸睔ㅂ䡁䅑䅢療䝁䄸睡杁䍁䅧免硁䍁䄸杍睁䍁䄸杍睁䑁䅉䅎灁䅁䅁睮䄸䕁䅉䅁䑂䡁䅉党歂䝁䅫䅤塂䝁䅅䅤橂䝁䅧睌偂䡁䅕䅤獂䝁䄸睢牂䍁䅁䅋硁䑁䅅睌祁䑁䅅睌祁䑁䅁杍穁䍁䅫䅁橂䅅䅁村䅁䕁䅍杣求䝁䅑兡あ䙁䅣兙あ䝁䅍䅡癁䕁䄸兤あ䝁䅷睢療䝁䅳䅉潁䑁䅅免癁䑁䅉免癁䑁䅉䅍祁䑁䅑克䅁䑁伸䅁䍂䅁䅁睑祂䝁䅕䅚灂䡁䅑睖桂䡁䅑睙潂䍁䄸睔ㅂ䡁䅑䅢療䝁䄸睡杁䍁䅧免硁䍁䄸杍祁䍁䄸杍睁䑁䅉䅎灁䅁䅁杘䄴䕁䅉䅁䑂䡁䅉党歂䝁䅫䅤塂䝁䅅䅤橂䝁䅧睌偂䡁䅕䅤獂䝁䄸睢牂䍁䅁䅋硁䑁䅅睌祁䑁䅍睌祁䑁䅁杍硁䍁䅫䅁畄杄䅁村䅁䕁䅍杣求䝁䅑兡あ䙁䅣兙あ䝁䅍䅡癁䕁䄸兤あ䝁䅷睢療䝁䅳䅉潁䑁䅅免癁䑁䅉䅎癁䑁䅉䅍睁䑁䅧克䅁偁八䅁䍂䅁䅁睑祂䝁䅕䅚灂䡁䅑睖桂䡁䅑睙潂䍁䄸睔ㅂ䡁䅑䅢療䝁䄸睡杁䍁䅧免硁䍁䄸杍ㅁ䍁䄸杍睁䑁䅉䅎灁䅁䅁其䄴䕁䅉䅁䑂䡁䅉党歂䝁䅫䅤塂䝁䅅䅤橂䝁䅧睌偂䡁䅕䅤獂䝁䄸睢牂䍁䅁䅋硁䑁䅅睌祁䑁䅙睌祁䑁䅁杍ぁ䍁䅫䅁潂充䅁村䅁䕁䅍杣求䝁䅑兡あ䙁䅣兙あ䝁䅍䅡癁䕁䄸兤あ䝁䅷睢療䝁䅳䅉潁䑁䅅免癁䑁䅉睎癁䑁䅉䅍硁䑁䅉克䅁乁乫䅁䍂䅁䅁睑祂䝁䅕䅚灂䡁䅑睖桂䡁䅑睙潂䍁䄸睔ㅂ䡁䅑䅢療䝁䄸睡杁䍁䅧免硁䍁䄸杍㕁䍁䄸杍睁䑁䅅䅏灁䅁䅁䅷䅷䕁䅉䅁䑂䡁䅉党歂䝁䅫䅤塂䝁䅅䅤橂䝁䅧睌偂䡁䅕䅤獂䝁䄸睢牂䍁䅁䅋硁䑁䅉睌睁䑁䅅睌祁䑁䅁杍祁䍁䅫䅁䑁杄䅁村䅁䕁䅍杣求䝁䅑兡あ䙁䅣兙あ䝁䅍䅡癁䕁䄸兤あ䝁䅷睢療䝁䅳䅉潁䑁䅅杍癁䑁䅁免癁䑁䅉䅍祁䑁䅍克䅁偁伴䅁䍂䅁䅁睑祂䝁䅕䅚灂䡁䅑睖桂䡁䅑睙潂䍁䄸睔ㅂ䡁䅑䅢療䝁䄸睡杁䍁䅧免祁䍁䄸䅍祁䍁䄸杍睁䑁䅉䅎灁䅁䅁䈳䅅䕁䅉䅁䑂䡁䅉党歂䝁䅫䅤塂䝁䅅䅤橂䝁䅧睌偂䡁䅕䅤獂䝁䄸睢牂䍁䅁䅋硁䑁䅉睌睁䑁䅍睌祁䑁䅁免睁䍁䅫䅁慁䅅䅁村䅁䕁䅍杣求䝁䅑兡あ䙁䅣兙あ䝁䅍䅡癁䕁䄸兤あ䝁䅷睢療䝁䅳䅉潁䑁䅅杍癁䑁䅁睍癁䑁䅉䅍祁䑁䅑克䅁䝁䱳䅁䍂䅁䅁睑祂䝁䅕䅚灂䡁䅑睖桂䡁䅑睙潂䍁䄸睔ㅂ䡁䅑䅢療䝁䄸睡杁䍁䅧免祁䍁䄸䅍ぁ䍁䄸杍睁䑁䅅睎灁䅁䅁杩䄸䕁䅉䅁䑂䡁䅉党歂䝁䅫䅤塂䝁䅅䅤橂䝁䅧睌偂䡁䅕䅤獂䝁䄸睢牂䍁䅁䅋硁䑁䅉睌睁䑁䅑睌祁䑁䅁杍穁䍁䅫䅁䩃䅅䅁村䅁䕁䅍杣求䝁䅑兡あ䙁䅣兙あ䝁䅍䅡癁䕁䄸兤あ䝁䅷睢療䝁䅳䅉潁䑁䅅杍癁䑁䅁兎癁䑁䅉䅍祁䑁䅍克䅁䑁剷䅁䍂䅁䅁睑祂䝁䅕䅚灂䡁䅑睖桂䡁䅑睙潂䍁䄸睔ㅂ䡁䅑䅢療䝁䄸睡杁䍁䅧免祁䍁䄸䅍ㅁ䍁䄸杍睁䑁䅉䅎灁䅁䅁剉䅁䕁䅉䅁䑂䡁䅉党歂䝁䅫䅤塂䝁䅅䅤橂䝁䅧睌偂䡁䅕䅤獂䝁䄸睢牂䍁䅁䅋硁䑁䅉睌睁䑁䅧睌祁䑁䅁杍睁䍁䅫䅁睂䅄䅁村䅁䕁䅍杣求䝁䅑兡あ䙁䅣兙あ䝁䅍䅡癁䕁䄸兤あ䝁䅷睢療䝁䅳䅉潁䑁䅅杍癁䑁䅁䅏癁䑁䅉䅍祁䑁䅉克䅁䍁剣䅁䍂䅁䅁睑祂䝁䅕䅚灂䡁䅑睖桂䡁䅑睙潂䍁䄸睔ㅂ䡁䅑䅢療䝁䄸睡杁䍁䅧免祁䍁䄸䅍㕁䍁䄸杍睁䑁䅉䅍灁䅁䅁睒䄴䕁䅉䅁䑂䡁䅉党歂䝁䅫䅤塂䝁䅅䅤橂䝁䅧睌偂䡁䅕䅤獂䝁䄸睢牂䍁䅁䅋硁䑁䅉睌睁䑁䅫睌祁䑁䅁杍ぁ䍁䅫䅁汁兄䅁村䅁䕁䅍杣求䝁䅑兡あ䙁䅣兙あ䝁䅍䅡癁䕁䄸兤あ䝁䅷睢療䝁䅳䅉潁䑁䅅杍癁䑁䅅䅍癁䑁䅉䅍祁䑁䅑克䅁䕁兑䅁䍂䅁䅁睑祂䝁䅕䅚灂䡁䅑睖桂䡁䅑睙潂䍁䄸睔ㅂ䡁䅑䅢療䝁䄸睡杁䍁䅧免祁䍁䄸免硁䍁䄸杍睁䑁䅅杍灁䅁䅁兑䄰䕁䅉䅁䑂䡁䅉党歂䝁䅫䅤塂䝁䅅䅤橂䝁䅧睌偂䡁䅕䅤獂䝁䄸睢牂䍁䅁䅋硁䑁䅉睌硁䑁䅉睌祁䑁䅁免㕁䍁䅫䅁䡂睄䅁村䅁䕁䅍杣求䝁䅑兡あ䙁䅣兙あ䝁䅍䅡癁䕁䄸兤あ䝁䅷睢療䝁䅳䅉潁䑁䅅杍癁䑁䅅杍癁䑁䅉䅍祁䑁䅍克䅁䙁䵉䅁䍂䅁䅁睑祂䝁䅕䅚灂䡁䅑睖桂䡁䅑睙潂䍁䄸睔ㅂ䡁䅑䅢療䝁䄸睡杁䍁䅧免祁䍁䄸免穁䍁䄸杍睁䑁䅉免灁䅁䅁兗䄸䕁䅉䅁䑂䡁䅉党歂䝁䅫䅤塂䝁䅅䅤橂䝁䅧睌偂䡁䅕䅤獂䝁䄸睢牂䍁䅁䅋硁䑁䅉睌硁䑁䅍睌祁䑁䅁杍祁䍁䅫䅁乂杄䅁村䅁䕁䅍杣求䝁䅑兡あ䙁䅣兙あ䝁䅍䅡癁䕁䄸兤あ䝁䅷睢療䝁䅳䅉潁䑁䅅杍癁䑁䅅睍癁䑁䅉䅍祁䑁䅍克䅁䭁余䅁䍂䅁䅁睑祂䝁䅕䅚灂䡁䅑睖桂䡁䅑睙潂䍁䄸睔ㅂ䡁䅑䅢療䝁䄸睡杁䍁䅧免祁䍁䄸免ぁ䍁䄸杍睁䑁䅉睍灁䅁䅁杩䄴䕁䅉䅁䑂䡁䅉党歂䝁䅫䅤塂䝁䅅䅤橂䝁䅧睌偂䡁䅕䅤獂䝁䄸睢牂䍁䅁䅋硁䑁䅉睌硁䑁䅙睌祁䑁䅁杍ぁ䍁䅫䅁䡂䅅䅁村䅁䕁䅍杣求䝁䅑兡あ䙁䅣兙あ䝁䅍䅡癁䕁䄸兤あ䝁䅷睢療䝁䅳䅉潁䑁䅅杍癁䑁䅅兏癁䑁䅉䅍睁䑁䅕克䅁䥁儴䅁䍂䅁䅁睑祂䝁䅕䅚灂䡁䅑睖桂䡁䅑睙潂䍁䄸睔ㅂ䡁䅑䅢療䝁䄸睡杁䍁䅧免祁䍁䄸免㕁䍁䄸杍睁䑁䅉杍灁䅁䅁硖䅅䕁䅉䅁䑂䡁䅉党歂䝁䅫䅤塂䝁䅅䅤橂䝁䅧睌偂䡁䅕䅤獂䝁䄸睢牂䍁䅁䅋硁䑁䅉睌祁䑁䅁睌祁䑁䅁杍穁䍁䅫䅁楁兄䅁村䅁䕁䅍杣求䝁䅑兡あ䙁䅣兙あ䝁䅍䅡癁䕁䄸兤あ䝁䅷睢療䝁䅳䅉潁䑁䅅杍癁䑁䅉䅍癁䑁䅉䅍祁䑁䅑克䅁䝁剣䅁䍂䅁䅁睑祂䝁䅕䅚灂䡁䅑睖桂䡁䅑睙潂䍁䄸睔ㅂ䡁䅑䅢療䝁䄸睡杁䍁䅧免祁䍁䄸杍硁䍁䄸杍睁䑁䅉䅍灁䅁䅁杈䄰䙁䅁䅁䑂䡁䅉睢㍂䝁䅑督療䡁䅕杣橂䝁䅫杢湂䑁䅳䅉䝂䝁䅫杢あ䝁䅕睙潂䑁䅳䅉偂䝁䄴䅢灂䝁䄴党杁䙁䅁兙㕂䝁䄰党畂䡁䅑督䅁乁䤰䅁⭁䅁䅁睑祂䝁䄸睤歂䡁䅍睢ㅂ䡁䅉睙灂䝁䄴睚㝁䍁䅁睔畂䝁䅷兡畂䝁䅕䅉兂䝁䅅入瑂䝁䅕杢あ䡁䅍䅁兂兄䅁村䅁䕁䅍兤穂䡁䅑睢瑂䝁䅕杣杁䙁䅉党獂䝁䅅䅤灂䝁䄸杢穂䝁䅧兡睂䍁䅁兔桂䝁䄴兙湂䝁䅕兢求䝁䄴䅤䅁䙁䵧䅁䥃䅁䅁睑ㅂ䡁䅍䅤療䝁䄰党祂䍁䅁杕求䝁䅷兙あ䝁䅫睢畂䡁䅍䅡灂䡁䅁䅉乂䝁䅅杢桂䝁䅣党瑂䝁䅕杢あ䑁䅳䅉䍂䡁䅉兙畂䝁䅑䅉乂䝁䅅杣牂䝁䅕䅤灂䝁䄴睚㝁䍁䅁睑療䝁䄴䅤求䝁䄴䅤杁䕁䅍杣求䝁䅅䅤灂䝁䄸杢䅁䙁䡕䅁浂䅁䅁睑ㅂ䡁䅍䅤療䝁䄰党祂䍁䅁杕求䝁䅷兙あ䝁䅫睢畂䡁䅍䅡灂䡁䅁䅉乂䝁䅅杢桂䝁䅣党瑂䝁䅕杢あ䑁䅳䅉䑂䝁䄸杢あ䝁䅕杢あ䍁䅁睑祂䝁䅕兙あ䝁䅫睢畂䅁䅁䅹䄸䡁䅙䅁䑂䡁䅕督あ䝁䄸兢求䡁䅉䅉卂䝁䅕䅢桂䡁䅑兡療䝁䄴督潂䝁䅫䅣杁䕁䄰兙畂䝁䅅睚求䝁䄰党畂䡁䅑睏杁䕁䅑兡湂䝁䅫䅤桂䝁䅷䅉䉂䡁䅍督求䡁䅑䅉乂䝁䅅杢桂䝁䅣党瑂䝁䅕杢あ䅁䅁䈶䅅䥁䅉䅁䑂䡁䅕督あ䝁䄸兢求䡁䅉䅉卂䝁䅕䅢桂䡁䅑兡療䝁䄴督潂䝁䅫䅣杁䕁䄰兙畂䝁䅅睚求䝁䄰党畂䡁䅑睏杁䕁䅕兌獂䝁䅕兙祂䝁䄴兡畂䝁䅣睏杁䙁䅑党桂䝁䄰䅉䑂䝁䄸䅢獂䝁䅅杙療䡁䅉兙あ䝁䅫睢畂䅁䅁睔䅣䥁䅙䅁䑂䡁䅕督あ䝁䄸兢求䡁䅉䅉卂䝁䅕䅢桂䡁䅑兡療䝁䄴督潂䝁䅫䅣杁䕁䄰兙畂䝁䅅睚求䝁䄰党畂䡁䅑睏杁䙁䅑党㑂䡁䅑䅉䉂䝁䄴兙獂䡁䅫䅤灂䝁䅍督㝁䍁䅁睑療䝁䄴䅤求䝁䄴䅤杁䕁䅍杣求䝁䅅䅤灂䝁䄸杢䅁䱁䩕䅁䕁䅁䅁䅒䅁佁䍁䅁䥁䅁䅁䅒䉂䕁䅷䅁穃睁䅁䅃䅁䕁䅑兑婂䅁䅁䅵䅍䅁䅙䅁䕂䕁䅑䅁㑁杁䅁杂䅁䕁䅑兒䅁䍁䍕䅁䭁䅁䅁䅒䙂䕁䅍睓䅁䉁䔸䅁䭁䅁䅁䅒䙂䕁䅷䅔䅁䉁䕯䅁䥁䅁䅁䅒䝂䙁䅍䅁楁杁䅁杂䅁䕁䅑睒䅁䝁䍯䅁䥁䅁䅁䅒䡂䙁䅧䅁獁睁䅁䅃䅁䕁䅑䅓䩂䅁䅁睑䅉䅁䅧䅁䕂䕁䅧杕䅁䝁䌴䅁䥁䅁䅁䅒䩂䙁䅍䅁ㅃ睁䅁权䅁䕁䅑兓呂䕁䅧䅁䭁䅂䅁䅃䅁䕁䅑䅔卂䅁䅁䅢䅍䅁䅯䅁䕂䕁䅷䅖卂䅁䅁兕䅍䅁䅧䅁䕂䕁䄸睑䅁偁䍕䅁䥁䅁䅁䅒偂䙁䅙䅁䕄杁䅁䅃䅁䕁䅑睔塂䅁䅁䅪䅍䅁䅧䅁䕂䙁䅁杗䅁䭁䑳䅁䥁䅁䅁䅒卂䕁䅫䅁㉃睁䅁䅃䅁䕁䅑䅖䙂䅁䅁眯䅉䅁䅧䅁䕂䙁䅕睓䅁䉁䌰䅁䥁䅁䅁䅒坂䕁䅅䅁䩁杁䅁䅃䅁䕁䅑杖佂䅁䅁条䅍䅁䅧䅁䕂䙁䅧睑䅁䩁䑑䅁䭁䅁䅁䅒奂䕁䅍兔䅁偁䍯䅁歁䅁䅁䅒桂䡁䅑兙杁䕁䅍党畂䡁䅑党祂䍁䅁杕䙂䕁䅫䅖穂䅁䅁䅪䅫䑁䅧䅁䕂䝁䅅䅤桂䍁䅁睑求䝁䄴䅤求䡁䅉督杁䝁䅅杢歂䍁䅁杒桂䝁䅍兡獂䝁䅫䅤灂䝁䅕督䅁䵁䨸䅁楁䅁䅁䅒桂䡁䅑兙杁䕁䅫杢あ䝁䅕睚祂䝁䅅䅤灂䝁䄸杢䅁䱁䱫䅁允允䅁䅒桂䡁䅑兙杁䕁䅫杢あ䝁䅕睚祂䝁䅅䅤灂䝁䄸杢㝁䍁䅁村桂䝁䅍睡ㅂ䡁䅁䅉桂䝁䄴䅚杁䙁䅉党橂䝁䄸杤求䡁䅉入㝁䍁䅁䅒桂䡁䅑兙杁䙁䅁杣療䡁䅑党橂䡁䅑兡療䝁䄴睏杁䕁䅍䅢療䡁䅕䅚杁䕁䅫杢浂䡁䅉兙穂䡁䅑杣ㅂ䝁䅍䅤ㅂ䡁䅉党㝁䍁䅁睑獂䝁䄸兤歂䍁䅁睕あ䝁䄸杣桂䝁䅣党㝁䍁䅁睕あ䝁䄸杣桂䝁䅣党杁䕁䄰兙畂䝁䅅睚求䝁䄰党畂䡁䅑睏杁䕁䅑兙あ䝁䅅䅉䑂䝁䅕杢あ䝁䅕杣杁䙁䅑党橂䝁䅧杢療䝁䅷睢湂䡁䅫䅁㡂䅃䅁杉䅅䕁䅑兙あ䝁䅅䅉䩂䝁䄴䅤求䝁䅣杣桂䡁䅑兡療䝁䄴睏杁䕁䅍䅢療䡁䅕䅚杁䕁䅑兙あ䝁䅅䅉呂䝁䅕杣㉂䝁䅫睙求䡁䅍睏杁䕁䅍䅢療䡁䅕䅚杁䕁䅫杢浂䡁䅉兙穂䡁䅑杣ㅂ䝁䅍䅤ㅂ䡁䅉党㝁䍁䅁睑獂䝁䄸兤歂䍁䅁睕求䝁䅍兤祂䝁䅫䅤㕂䑁䅳䅉䙂䝁䅑睚求䍁䅁睑療䝁䄰䅣ㅂ䡁䅑兡畂䝁䅣睏杁䕁䅑兙あ䝁䅅䅉䑂䝁䅕杢あ䝁䅕杣穂䍁䅁兙畂䝁䅑䅉䝂䝁䅅睙灂䝁䅷兡あ䝁䅫党穂䑁䅳䅉䕂䝁䅅䅤桂䍁䅁睑求䝁䄴䅤求䡁䅉䅉啂䝁䅕睙潂䝁䄴睢獂䝁䄸睚㕂䅁䅁朶䅫䡁䅉䅁䕂䝁䅅䅤桂䍁䅁兓畂䡁䅑党湂䡁䅉兙あ䝁䅫睢畂䑁䅳䅉䑂䝁䅷睢ㅂ䝁䅑䅉䩂䝁䄴杚祂䝁䅅督あ䡁䅉兤橂䡁䅑兤祂䝁䅕睏杁䕁䄴党あ䡁䅣睢祂䝁䅳䅉呂䝁䅕睙ㅂ䡁䅉兡あ䡁䅫䅁卄权䅁䄲䅁䕁䅑兙あ䝁䅅䅉䩂䝁䄴䅤求䝁䅣杣桂䡁䅑兡療䝁䄴睏杁䕁䅍兤穂䡁䅑睢瑂䝁䅕杣杁䙁䅉党獂䝁䅅䅤灂䝁䄸杢穂䝁䅧兡睂䍁䅁兔桂䝁䄴兙湂䝁䅕兢求䝁䄴䅤㝁䍁䅁睑獂䝁䄸兤歂䍁䅁兓畂䝁䅙杣桂䡁䅍䅤祂䡁䅕睙あ䡁䅕杣求䑁䅳䅉䑂䝁䅷睢ㅂ䝁䅑䅉呂䡁䅑睢祂䝁䅅睚求䑁䅳䅉兂䡁䅉睢橂䝁䅕督穂䍁䅁兑ㅂ䡁䅑睢瑂䝁䅅䅤灂䝁䄸杢䅁偁䝁䅁㙃䅁䅁䅒桂䡁䅑兙杁䕁䅫杢あ䝁䅕睚祂䝁䅅䅤灂䝁䄸杢㝁䍁䅁睑ㅂ䡁䅍䅤療䝁䄰党祂䍁䅁杕求䝁䅷兙あ䝁䅫睢畂䡁䅍䅡灂䡁䅁䅉乂䝁䅅杢桂䝁䅣党瑂䝁䅕杢あ䑁䅳䅉䑂䝁䅷睢ㅂ䝁䅑䅉䩂䝁䄴杚祂䝁䅅督あ䡁䅉兤橂䡁䅑兤祂䝁䅕睏杁䙁䅁杣療䝁䅍党穂䡁䅍䅉䉂䡁䅕䅤療䝁䄰兙あ䝁䅫睢畂䅁䅁杗䅧䍁䉯䅁䕂䝁䅅䅤桂䍁䅁兓畂䡁䅑党湂䡁䅉兙あ䝁䅫睢畂䑁䅳䅉䑂䡁䅕督あ䝁䄸兢求䡁䅉䅉卂䝁䅕䅢桂䡁䅑兡療䝁䄴督潂䝁䅫䅣杁䕁䄰兙畂䝁䅅睚求䝁䄰党畂䡁䅑睏杁䕁䅍兤穂䡁䅑睢瑂䝁䅕杣杁䕁䅅杢桂䝁䅷入あ䝁䅫睙穂䑁䅳䅉啂䝁䅕䅥あ䍁䅁兑畂䝁䅅䅢㕂䡁䅑兡橂䡁䅍睏杁䕁䅑兙あ䝁䅅䅉兂䡁䅉睢あ䝁䅕睙あ䝁䅫睢畂䑁䅳䅉兂䡁䅉睢橂䝁䅕督穂䍁䅁兑ㅂ䡁䅑睢瑂䝁䅅䅤灂䝁䄸杢㝁䍁䅁兑祂䡁䅑兡浂䝁䅫睙灂䝁䅅䅢杁䕁䅫杢あ䝁䅕䅢獂䝁䅫睚求䝁䄴睙求䅁䅁䅵䅣乁䅧䅁䕂䝁䅅䅤桂䍁䅁兓畂䡁䅑党湂䡁䅉兙あ䝁䅫睢畂䑁䅳䅉䕂䝁䅅䅤桂䍁䅁䅕祂䝁䄸䅤求䝁䅍䅤灂䝁䄸杢㝁䍁䅁睑獂䝁䄸兤歂䍁䅁兓畂䝁䅙杣桂䡁䅍䅤祂䡁䅕睙あ䡁䅕杣求䑁䅳䅉䑂䝁䅷睢ㅂ䝁䅑䅉呂䡁䅑睢祂䝁䅅睚求䑁䅳䅉䑂䝁䄸兤祂䝁䅫党祂䍁䅁睕求䡁䅉杤灂䝁䅍党㝁䍁䅁䅖求䝁䅅兢杁䕁䅍睢獂䝁䅷兙楂䝁䄸杣桂䡁䅑兡療䝁䄴䅁婂杅䅁杶䅁䕁䅑兙あ䝁䅅䅉䩂䝁䄴䅤求䝁䅣杣桂䡁䅑兡療䝁䄴睏杁䕁䅑兙あ䝁䅅䅉兂䡁䅉睢あ䝁䅕睙あ䝁䅫睢畂䑁䅳䅉兂䡁䅉睢橂䝁䅕督穂䍁䅁兑ㅂ䡁䅑睢瑂䝁䅅䅤灂䝁䄸杢㝁䍁䅁睕あ䝁䄸杣桂䝁䅣党杁䕁䄰兙畂䝁䅅睚求䝁䄰党畂䡁䅑睏杁䙁䅕䅤灂䝁䅷兡あ䡁䅫䅉呂䝁䅍兙獂䝁䅕䅉呂䝁䄸䅢桂䡁䅉䅁剂䅃䅁䅭䅁䕁䅑兙あ䝁䅅䅉䩂䝁䄴䅤求䝁䅣杣桂䡁䅑兡療䝁䄴睏杁䕁䅑兡湂䝁䅫䅤桂䝁䅷䅉䉂䡁䅍督求䡁䅑䅉乂䝁䅅杢桂䝁䅣党瑂䝁䅕杢あ䑁䅳䅉䕂䝁䅅䅤桂䍁䅁䅕祂䝁䄸䅤求䝁䅍䅤灂䝁䄸杢㝁䍁䅁睑祂䡁䅫䅣あ䝁䄸睙ㅂ䡁䅉杣求䝁䄴睙㕂䅁䅁睩䅫佁䅷䅁䕂䝁䅅䅤桂䍁䅁兓畂䡁䅑党湂䡁䅉兙あ䝁䅫睢畂䑁䅳䅉䕂䝁䅫睚灂䡁䅑兙獂䍁䅁兔求䝁䅑兡桂䑁䅳䅉䑂䡁䅕督あ䝁䄸兢求䡁䅉䅉䉂䝁䄴兙獂䡁䅫䅤灂䝁䅍督㝁䍁䅁䅒桂䡁䅑兙杁䙁䅁杣療䡁䅑党橂䡁䅑兡療䝁䄴睏杁䙁䅉党桂䝁䅷䅉䙂䡁䅍䅤桂䡁䅑党杁䙁䅑党橂䝁䅧杢療䝁䅷睢湂䡁䅫睏杁䕁䅅杣あ䝁䅫杚灂䝁䅍兡桂䝁䅷䅉䩂䝁䄴䅤求䝁䅷䅢灂䝁䅣党畂䝁䅍党䅁䱁䩣䅁䍂允䅁䅒桂䡁䅑兙杁䕁䅫杢あ䝁䅕睚祂䝁䅅䅤灂䝁䄸杢㝁䍁䅁兒畂䝁䅕杣湂䡁䅫䅉乂䝁䅅杢桂䝁䅣党瑂䝁䅕杢あ䑁䅳䅉䙂䝁䄴党祂䝁䅣入杁䙁䅍䅤療䡁䅉兙湂䝁䅕睏杁䕁䅫杢歂䡁䅕督あ䡁䅉兡桂䝁䅷䅉䉂䡁䅕䅤療䝁䄰兙あ䝁䅫睢畂䑁䅳䅉呂䝁䅕杢穂䝁䄸杣穂䑁䅳䅉䑂䝁䅷党桂䝁䄴䅖求䝁䅍䅡㝁䍁䅁䅕祂䝁䄸睙求䡁䅍督杁䕁䅅兤あ䝁䄸兢桂䡁䅑兡療䝁䄴睏杁䕁䅅杣あ䝁䅫杚灂䝁䅍兡桂䝁䅷䅉䩂䝁䄴䅤求䝁䅷䅢灂䝁䅣党畂䝁䅍党㝁䍁䅁兖あ䝁䅫䅢灂䡁䅑入杁䙁䅍睙桂䝁䅷党杁䙁䅍睢獂䝁䅅杣䅁䡁䭷䅁坂䅁䅁䅒桂䡁䅑兙杁䕁䅫杢あ䝁䅕睚祂䝁䅅䅤灂䝁䄸杢㝁䍁䅁兒畂䡁䅙兡祂䝁䄸杢瑂䝁䅕杢あ䝁䅅䅢杁䕁䅍睢畂䡁䅍兤獂䡁䅑兡畂䝁䅣䅁啄充䅁䅄䅅䕁䅑兙あ䝁䅅䅉䩂䝁䄴䅤求䝁䅣杣桂䡁䅑兡療䝁䄴睏杁䕁䅕杢㉂䝁䅫杣療䝁䄴兢求䝁䄴䅤桂䝁䅷䅉䑂䝁䄸杢穂䡁䅕䅢あ䝁䅫杢湂䑁䅳䅉䙂䝁䄴杤灂䡁䅉睢畂䝁䄰党畂䡁䅑兙獂䍁䅁兒畂䝁䅣兡畂䝁䅕党祂䝁䅫杢湂䑁䅳䅉塂䝁䅅䅤求䡁䅉䅉兂䡁䅕杣灂䝁䅙兡橂䝁䅅䅤灂䝁䄸杢㝁䍁䅁睑獂䝁䅕兙畂䙁䅑党橂䝁䅧睏杁䙁䅁杣療䝁䅍党穂䡁䅍䅉䉂䡁䅕䅤療䝁䄰兙あ䝁䅫睢畂䑁䅳䅉䑂䝁䅷兡瑂䝁䅅䅤求䙁䅑党橂䝁䅧䅁摁䅃䅁杸䅁䕁䅑兙あ䝁䅅䅉䩂䝁䄴䅤求䝁䅣杣桂䡁䅑兡療䝁䄴睏杁䕁䅙兙祂䝁䄰兡畂䝁䅣睏杁䕁䅧睢祂䡁䅑兡橂䡁䅕䅢あ䡁䅕杣求䑁䅳䅉䩂䝁䄴䅚ㅂ䡁䅍䅤祂䝁䅫兙獂䍁䅁兑ㅂ䡁䅑睢瑂䝁䅅䅤灂䝁䄸杢㝁䍁䅁䅔灂䡁䅙党穂䡁䅑睢橂䝁䅳睏杁䕁䅅杣あ䝁䅫杚灂䝁䅍兡桂䝁䅷䅉䩂䝁䄴䅤求䝁䅷䅢灂䝁䅣党畂䝁䅍党䅁䩁䝧䅁獄䅁䅁䅒桂䡁䅑兙杁䕁䅫杢あ䝁䅕睚祂䝁䅅䅤灂䝁䄸杢㝁䍁䅁杒桂䡁䅍䅤瑁䕁䄰睢㉂䝁䅫杢湂䍁䅁睑療䝁䄴督ㅂ䝁䄰党祂䍁䅁睒療䝁䄸䅚穂䑁䅳䅉䝂䝁䄸睢歂䍁䅁䅒求䝁䅷兡㉂䝁䅕杣㕂䑁䅳䅉乂䝁䅅杣牂䝁䅕䅤灂䝁䄴睚杁䕁䅅兤あ䝁䄸兢桂䡁䅑兡療䝁䄴睏杁䙁䅁杣療䝁䅍党穂䡁䅍䅉䉂䡁䅕䅤療䝁䄰兙あ䝁䅫睢畂䑁䅳䅉偂䝁䄴䅢灂䝁䄴党杁䕁䅣杣療䝁䅍党祂䡁䅫䅁㙂杅䅁杄䅅䕁䅑兙あ䝁䅅䅉䩂䝁䄴䅤求䝁䅣杣桂䡁䅑兡療䝁䄴睏杁䕁䅙兡畂䡁䅑党橂䝁䅧睏杁䕁䅍兤穂䡁䅑睢瑂䝁䅕杣杁䙁䅉党獂䝁䅅䅤灂䝁䄸杢穂䝁䅧兡睂䍁䅁兔桂䝁䄴兙湂䝁䅕兢求䝁䄴䅤㝁䍁䅁睑獂䝁䄸兤歂䍁䅁兓畂䝁䅙杣桂䡁䅍䅤祂䡁䅕睙あ䡁䅕杣求䑁䅳䅉兂䡁䅉睢橂䝁䅕督穂䍁䅁兑ㅂ䡁䅑睢瑂䝁䅅䅤灂䝁䄸杢㝁䍁䅁睑祂䡁䅫䅣あ䝁䄸睙ㅂ䡁䅉杣求䝁䄴睙㕂䑁䅳䅉偂䝁䄴䅢灂䝁䄴党杁䙁䅁兙㕂䝁䄰党畂䡁䅑督䅁䍁䡣䅁㙄䅁䅁䅒桂䡁䅑兙杁䕁䅫杢あ䝁䅕睚祂䝁䅅䅤灂䝁䄸杢㝁䍁䅁杒灂䝁䄴䅤求䝁䅍䅡㝁䍁䅁䅒桂䡁䅑兙杁䙁䅁杣療䡁䅑党橂䡁䅑兡療䝁䄴睏杁䕁䅍䅢療䡁䅕䅚杁䕁䅑兙あ䝁䅅䅉呂䝁䅕杣㉂䝁䅫睙求䡁䅍睏杁䕁䅍䅢療䡁䅕䅚杁䕁䅫杢浂䡁䅉兙穂䡁䅑杣ㅂ䝁䅍䅤ㅂ䡁䅉党㝁䍁䅁䅕祂䝁䄸睙求䡁䅍督杁䕁䅅兤あ䝁䄸兢桂䡁䅑兡療䝁䄴睏杁䕁䅑兡湂䝁䅫䅤桂䝁䅷䅉䍂䡁䅉睢牂䝁䅕杣桂䝁䅣党䅁䙁偅䅁兄䅁䅁䅒桂䡁䅑兙杁䕁䅫杢あ䝁䅕睚祂䝁䅅䅤灂䝁䄸杢㝁䍁䅁杒灂䝁䄴䅤求䝁䅍䅡㝁䍁䅁䅒桂䡁䅑兙杁䙁䅁杣療䡁䅑党橂䡁䅑兡療䝁䄴睏杁䕁䅍䅢療䡁䅕䅚杁䕁䅫杢浂䡁䅉兙穂䡁䅑杣ㅂ䝁䅍䅤ㅂ䡁䅉党㝁䍁䅁䅕祂䝁䄸睙求䡁䅍督杁䕁䅅兤あ䝁䄸兢桂䡁䅑兡療䝁䄴睏杁䕁䅑兡湂䝁䅫䅤桂䝁䅷䅉䍂䡁䅉睢牂䝁䅕杣桂䝁䅣党䅁䍁䭫䅁䕁允䅁䅒桂䡁䅑兙杁䕁䅫杢あ䝁䅕睚祂䝁䅅䅤灂䝁䄸杢㝁䍁䅁杒獂䝁䅅督潂䍁䅁睕あ䝁䄸杣桂䝁䅣党㝁䍁䅁䅒桂䡁䅑兙杁䙁䅁杣療䡁䅑党橂䡁䅑兡療䝁䄴睏杁䕁䅍䅢療䡁䅕䅚杁䕁䅫杢浂䡁䅉兙穂䡁䅑杣ㅂ䝁䅍䅤ㅂ䡁䅉党㝁䍁䅁睑獂䝁䄸兤歂䍁䅁睕あ䝁䄸杣桂䝁䅣党㝁䍁䅁睕あ䝁䄸杣桂䝁䅣党杁䕁䄰兙畂䝁䅅睚求䝁䄰党畂䡁䅑睏杁䕁䅑兙あ䝁䅅䅉䑂䝁䅕杢あ䝁䅕杣杁䙁䅑党橂䝁䅧杢療䝁䅷睢湂䡁䅫䅁睂权䅁朷䅁䕁䅑兙あ䝁䅅䅉䩂䝁䄴䅤求䝁䅣杣桂䡁䅑兡療䝁䄴睏杁䕁䅙䅢求䝁䅕䅤杁䕁䄰兙畂䝁䅅睚求䝁䄰党畂䡁䅑睏杁䕁䅙杣求䝁䅫睚潂䡁䅑䅉呂䝁䅕杣㉂䝁䅫睙求䑁䅳䅉䵂䝁䅅督あ䍁䅁兔灂䝁䅷党杁䙁䅑杣桂䝁䄴督睂䝁䄸杣あ䝁䅅䅤灂䝁䄸杢㝁䍁䅁睑獂䝁䄸兤歂䍁䅁兓畂䝁䅙杣桂䡁䅍䅤祂䡁䅕睙あ䡁䅕杣求䑁䅳䅉䕂䝁䅫睚灂䡁䅑兙獂䍁䅁村祂䝁䄸睡求䡁䅉兙湂䝁䅕䅁㡁睄䅁杶䅁䕁䅑兙あ䝁䅅䅉䩂䝁䄴䅤求䝁䅣杣桂䡁䅑兡療䝁䄴睏杁䕁䅙䅢求䝁䅕䅤杁䕁䄰兙畂䝁䅅睚求䝁䄰党畂䡁䅑睏杁䕁䅫杢歂䡁䅕督あ䡁䅉兡桂䝁䅷䅉䉂䡁䅕䅤療䝁䄰兙あ䝁䅫睢畂䑁䅳䅉䕂䝁䅅䅤桂䍁䅁䅕祂䝁䄸䅤求䝁䅍䅤灂䝁䄸杢㝁䍁䅁䅕祂䝁䄸睙求䡁䅍督杁䕁䅅兤あ䝁䄸兢桂䡁䅑兡療䝁䄴䅁䅃䅃䅁朲䅁䕁䅑兙あ䝁䅅䅉䩂䝁䄴䅤求䝁䅣杣桂䡁䅑兡療䝁䄴睏杁䕁䅣䅕呂䑁䅳䅉䵂䝁䄸睙桂䡁䅑兡療䝁䄴䅉䍂䝁䅅督求䝁䅑䅉呂䝁䅕杣㉂䝁䅫睙求䡁䅍睏杁䕁䅑兙あ䝁䅅䅉兂䡁䅉睢あ䝁䅕睙あ䝁䅫睢畂䑁䅳䅉卂䝁䅕兢療䡁䅑党杁䕁䅅睙橂䝁䅕督穂䍁䅁兙畂䝁䅑䅉䑂䝁䄸杢あ䡁䅉睢獂䑁䅳䅉佂䝁䅕䅤㍂䝁䄸杣牂䍁䅁睕求䝁䅍兤祂䝁䅫䅤㕂䅁䅁刯䅁佁䅷䅁䕂䝁䅅䅤桂䍁䅁兓畂䡁䅑党湂䡁䅉兙あ䝁䅫睢畂䑁䅳䅉䡂䙁䅁睕㝁䍁䅁䅔療䝁䅍兙あ䝁䅫睢畂䍁䅁村桂䡁䅍党歂䍁䅁睕求䡁䅉杤灂䝁䅍党穂䑁䅳䅉呂䝁䅕杢穂䝁䄸杣穂䑁䅳䅉䕂䝁䅅䅤桂䍁䅁䅕祂䝁䄸䅤求䝁䅍䅤灂䝁䄸杢㝁䍁䅁杕求䝁䄰睢あ䝁䅕䅉䉂䝁䅍睙求䡁䅍督杁䝁䅅杢歂䍁䅁睑療䝁䄴䅤祂䝁䄸䅢㝁䍁䅁杔求䡁䅑睤療䡁䅉睡杁䙁䅍党橂䡁䅕杣灂䡁䅑入䅁䑁䥙䅁潃䅁䅁䅒桂䡁䅑兙杁䕁䅫杢あ䝁䅕睚祂䝁䅅䅤灂䝁䄸杢㝁䍁䅁䅓求䝁䅅䅢あ䝁䅧䅉䕂䝁䅫兙湂䝁䄴睢穂䡁䅑兡橂䡁䅍睏杁䕁䄰䅓求䝁䅅䅢あ䝁䅧睏杁䙁䅁杣療䝁䅍党穂䡁䅍䅉䉂䡁䅕䅤療䝁䄰兙あ䝁䅫睢畂䑁䅳䅉䑂䝁䅧杣療䝁䄴兡橂䍁䅁䅒灂䡁䅍党桂䡁䅍党穂䅁䅁六䄸䵁䅷䅁䕂䝁䅅䅤桂䍁䅁兓畂䡁䅑党湂䡁䅉兙あ䝁䅫睢畂䑁䅳䅉䥂䝁䅕兙獂䡁䅑䅡杁䕁䅑兡桂䝁䅣杢療䡁䅍䅤灂䝁䅍督㝁䍁䅁䅕祂䝁䅕䅚灂䝁䅍䅤灂䡁䅙党杁䕁䅅杢桂䝁䅷入あ䝁䅫睙穂䑁䅳䅉啂䝁䅕䅥あ䍁䅁兑畂䝁䅅䅢㕂䡁䅑兡橂䡁䅍睏杁䕁䅑兙あ䝁䅅䅉兂䡁䅉睢あ䝁䅕睙あ䝁䅫睢畂䑁䅳䅉䡂䝁䅕杢求䡁䅑兡橂䡁䅍䅁癁权䅁䅨䅁䕁䅑兙あ䝁䅅䅉䩂䝁䄴䅤求䝁䅣杣桂䡁䅑兡療䝁䄴睏杁䕁䅧党桂䝁䅷䅤潂䍁䅁䅒灂䝁䅅睚畂䝁䄸督あ䝁䅫睙穂䑁䅳䅉兂䡁䅉睢橂䝁䅕督穂䍁䅁兑ㅂ䡁䅑睢瑂䝁䅅䅤灂䝁䄸杢㝁䍁䅁睕ㅂ䡁䅉睚求䡁䅉入䅁䙁到䅁䝄䅁䅁䅒桂䡁䅑兙杁䕁䅫杢あ䝁䅕睚祂䝁䅅䅤灂䝁䄸杢㝁䍁䅁兓畂䝁䅑兤穂䡁䅑杣灂䝁䅅䅢杁䕁䅅兤あ䝁䄸兢桂䡁䅑兡療䝁䄴睏杁䙁䅉杒䩂䕁䅑䅉潁䙁䅉兙歂䝁䅫睢杁䕁䅙杣求䡁䅅兤求䝁䄴睙㕂䍁䅁兓歂䝁䅕杢あ䝁䅫杚灂䝁䅍兙あ䝁䅫睢畂䍁䅫睏杁䙁䅁杣療䝁䅍党穂䡁䅍䅉䉂䡁䅕䅤療䝁䄰兙あ䝁䅫睢畂䅁䅁眳䄴䑁䉙䅁䕂䝁䅅䅤桂䍁䅁兓畂䡁䅑党湂䡁䅉兙あ䝁䅫睢畂䑁䅳䅉䩂䝁䄴䅚ㅂ䡁䅍䅤祂䝁䅫兙獂䍁䅁兑ㅂ䡁䅑睢瑂䝁䅅䅤灂䝁䄸杢㝁䍁䅁杕䝂䕁䅫䅒杁䍁䅧杕桂䝁䅑兡療䍁䅁杒祂䝁䅕兣ㅂ䝁䅕杢橂䡁䅫䅉䩂䝁䅑党畂䡁䅑兡浂䝁䅫睙桂䡁䅑兡療䝁䄴克㝁䍁䅁睕求䝁䄴督療䡁䅉督㝁䍁䅁睑獂䝁䄸兤歂䍁䅁兓畂䝁䅙杣桂䡁䅍䅤祂䡁䅕睙あ䡁䅕杣求䑁䅳䅉兂䡁䅉睢橂䝁䅕督穂䍁䅁兑ㅂ䡁䅑睢瑂䝁䅅䅤灂䝁䄸杢㝁䍁䅁兑祂䡁䅑兡浂䝁䅫睙灂䝁䅅䅢杁䕁䅫杢あ䝁䅕䅢獂䝁䅫睚求䝁䄴睙求䅁䅁杸䅯佁䅉䅁䕂䝁䅅䅤桂䍁䅁兓畂䡁䅑党湂䡁䅉兙あ䝁䅫睢畂䑁䅳䅉䩂䝁䄴䅚ㅂ䡁䅍䅤祂䝁䅫兙獂䍁䅁兑ㅂ䡁䅑睢瑂䝁䅅䅤灂䝁䄸杢㝁䍁䅁睕求䝁䄴督療䡁䅉督㝁䍁䅁睕灂䝁䄰兤獂䝁䅅䅤灂䝁䄸杢㝁䍁䅁杔求䡁䅑睤療䡁䅉睡杁䙁䅍党橂䡁䅕杣灂䡁䅑入㝁䍁䅁䅕桂䡁䅍督求䝁䄴睚求䡁䅉䅉䉂䝁䅫杣橂䡁䅉兙浂䡁䅑䅉乂䝁䅅杢ㅂ䝁䅙兙橂䡁䅑兤祂䝁䅫杢湂䅁䅁杸䅣乁䅙䅁䕂䝁䅅䅤桂䍁䅁兓畂䡁䅑党湂䡁䅉兙あ䝁䅫睢畂䑁䅳䅉乂䕁䅧党桂䝁䅷䅤潂䑁䅳䅉兂䡁䅉党歂䝁䅫睙あ䝁䅫杤求䍁䅁兑畂䝁䅅䅢㕂䡁䅑兡橂䡁䅍睏杁䕁䄸兤あ䡁䅁兙あ䝁䅫党畂䡁䅑䅉䑂䝁䅅杣求䑁䅳䅉䉂䡁䅍督灂䡁䅍䅤灂䡁䅙党杁䙁䅑党橂䝁䅧杢療䝁䅷睢湂䡁䅫睏杁䙁䅁杣療䝁䅍党穂䡁䅍䅉䉂䡁䅕䅤療䝁䄰兙あ䝁䅫睢畂䅁䅁杓䄰䑁䉙䅁䕂䝁䅅䅤桂䍁䅁兓畂䡁䅑党湂䡁䅉兙あ䝁䅫睢畂䑁䅳䅉乂䝁䅅睙潂䝁䅫杢求䍁䅁䅔求䝁䅅杣畂䝁䅫杢湂䑁䅳䅉䕂䝁䅅䅤桂䍁䅁䅕祂䝁䄸䅤求䝁䅍䅤灂䝁䄸杢㝁䍁䅁睑獂䝁䄸兤歂䍁䅁兓畂䝁䅙杣桂䡁䅍䅤祂䡁䅕睙あ䡁䅕杣求䑁䅳䅉䑂䝁䅷睢ㅂ䝁䅑䅉呂䡁䅑睢祂䝁䅅睚求䑁䅳䅉呂䡁䅑睢祂䝁䅅睚求䍁䅁兔桂䝁䄴兙湂䝁䅕兢求䝁䄴䅤㝁䍁䅁兑祂䡁䅑兡浂䝁䅫睙灂䝁䅅䅢杁䕁䅫杢あ䝁䅕䅢獂䝁䅫睚求䝁䄴睙求䑁䅳䅉噂䡁䅑兡獂䝁䅫䅤㕂䍁䅁睕橂䝁䅅䅢求䍁䅁睕療䝁䅷兙祂䅁䅁䅇䅯䅁䈴䅁䕂䝁䅅䅤桂䍁䅁兓畂䡁䅑党湂䡁䅉兙あ䝁䅫睢畂䑁䅳䅉乂䝁䅅睙潂䝁䅫杢求䍁䅁䅔求䝁䅅杣畂䝁䅫杢湂䑁䅳䅉䕂䝁䅅䅤桂䍁䅁䅕祂䝁䄸䅤求䝁䅍䅤灂䝁䄸杢㝁䍁䅁睑獂䝁䄸兤歂䍁䅁兓畂䝁䅙杣桂䡁䅍䅤祂䡁䅕睙あ䡁䅕杣求䑁䅳䅉䙂䝁䅑睚求䍁䅁睑療䝁䄰䅣ㅂ䡁䅑兡畂䝁䅣睏杁䙁䅁杣療䝁䅍党穂䡁䅍䅉䉂䡁䅕䅤療䝁䄰兙あ䝁䅫睢畂䑁䅳䅉䉂䡁䅉䅤灂䝁䅙兡橂䝁䅫兙獂䍁䅁兓畂䡁䅑党獂䝁䅷兡湂䝁䅕杢橂䝁䅕䅁汁充䅁䅷䅁䕁䅑兙あ䝁䅅䅉䩂䝁䄴䅤求䝁䅣杣桂䡁䅑兡療䝁䄴睏杁䕁䄰兙祂䝁䅳党あ䝁䅫杢湂䍁䅁兑ㅂ䡁䅑睢瑂䝁䅅䅤灂䝁䄸杢㝁䍁䅁睑ㅂ䡁䅍䅤療䝁䄰党祂䍁䅁杕求䝁䅷兙あ䝁䅫睢畂䡁䅍䅡灂䡁䅁䅉乂䝁䅅杢桂䝁䅣党瑂䝁䅕杢あ䑁䅳䅉䕂䝁䅅䅤桂䍁䅁䅕祂䝁䄸䅤求䝁䅍䅤灂䝁䄸杢㝁䍁䅁䅒桂䝁䅅睕䅁䱁乷䅁䝃䅁䅁䅒桂䡁䅑兙杁䕁䅫杢あ䝁䅕睚祂䝁䅅䅤灂䝁䄸杢㝁䍁䅁䅕祂䝁䅕䅚灂䝁䅍䅤灂䡁䅙党杁䕁䅅杢桂䝁䅷入あ䝁䅫睙穂䑁䅳䅉䕂䝁䅫睚灂䡁䅑兙獂䍁䅁村祂䝁䄸睡求䡁䅉兙湂䝁䅕睏杁䙁䅉党湂䙁䅑党橂䝁䅧䅁塃元䅁杅䅅䕁䅑兙あ䝁䅅䅉䩂䝁䄴䅤求䝁䅣杣桂䡁䅑兡療䝁䄴睏杁䙁䅁杣求䝁䅑兡橂䡁䅑兡㉂䝁䅕䅉䉂䝁䄴兙獂䡁䅫䅤灂䝁䅍督㝁䍁䅁兔桂䝁䅍䅡灂䝁䄴党杁䕁䅷党桂䡁䅉杢灂䝁䄴睚㝁䍁䅁䅖求䡁䅧䅤杁䕁䅅杢桂䝁䅷入あ䝁䅫睙穂䑁䅳䅉䕂䝁䅅䅤桂䍁䅁䅕祂䝁䄸䅤求䝁䅍䅤灂䝁䄸杢㝁䍁䅁睑獂䝁䄸兤歂䍁䅁兓畂䝁䅙杣桂䡁䅍䅤祂䡁䅕睙あ䡁䅕杣求䑁䅳䅉䉂䡁䅉䅤灂䝁䅙兡橂䝁䅫兙獂䍁䅁兓畂䡁䅑党獂䝁䅷兡湂䝁䅕杢橂䝁䅕䅁䱁䅃䅁杰䅁䕁䅑兙あ䝁䅅䅉䩂䝁䄴䅤求䝁䅣杣桂䡁䅑兡療䝁䄴睏杁䙁䅁杣求䝁䅑兡橂䡁䅑兡㉂䝁䅕䅉䉂䝁䄴兙獂䡁䅫䅤灂䝁䅍督㝁䍁䅁䅕祂䝁䄸睙求䡁䅍督杁䕁䅅兤あ䝁䄸兢桂䡁䅑兡療䝁䄴睏杁䙁䅉党桂䝁䅷䅉䙂䡁䅍䅤桂䡁䅑党杁䙁䅑党橂䝁䅧杢療䝁䅷睢湂䡁䅫䅁⭁䅃䅁䅭䅁䕁䅑兙あ䝁䅅䅉䩂䝁䄴䅤求䝁䅣杣桂䡁䅑兡療䝁䄴睏杁䙁䅉杒䩂䕁䅑䅉潁䙁䅉兙歂䝁䅫睢杁䕁䅙杣求䡁䅅兤求䝁䄴睙㕂䍁䅁兓歂䝁䅕杢あ䝁䅫杚灂䝁䅍兙あ䝁䅫睢畂䍁䅫睏杁䙁䅁杣療䝁䅍党穂䡁䅍䅉䉂䡁䅕䅤療䝁䄰兙あ䝁䅫睢畂䅁䅁朸䅫䍁䉁䅁䕂䝁䅅䅤桂䍁䅁兓畂䡁䅑党湂䡁䅉兙あ䝁䅫睢畂䑁䅳䅉卂䕁䅙兓䕂䍁䅁䅋卂䝁䅅䅚灂䝁䄸䅉䝂䡁䅉党硂䡁䅕党畂䝁䅍入杁䕁䅫䅚求䝁䄴䅤灂䝁䅙兡橂䝁䅅䅤灂䝁䄸杢灁䑁䅳䅉呂䝁䅕杢穂䝁䄸杣穂䑁䅳䅉乂䝁䅅睙潂䝁䅫杢求䍁䅁䅔求䝁䅅杣畂䝁䅫杢湂䑁䅳䅉䉂䡁䅕䅤潂䝁䅕杢あ䝁䅫睙桂䡁䅑兡療䝁䄴睏杁䙁䅁杣療䝁䅍党穂䡁䅍䅉䉂䡁䅕䅤療䝁䄰兙あ䝁䅫睢畂䑁䅳䅉䉂䡁䅉䅤灂䝁䅙兡橂䝁䅫兙獂䍁䅁兓畂䡁䅑党獂䝁䅷兡湂䝁䅕杢橂䝁䅕䅁䉃睄䅁䅧䅁䕁䅑兙あ䝁䅅䅉䩂䝁䄴䅤求䝁䅣杣桂䡁䅑兡療䝁䄴睏杁䙁䅍党畂䡁䅍睢祂䡁䅍睏杁䙁䅍兢桂䡁䅉䅤杁䕁䅕杢求䡁䅉睚㕂䑁䅳䅉䕂䝁䅅䅤桂䍁䅁睑求䝁䄴䅤求䡁䅉䅉啂䝁䅕睙潂䝁䄴睢獂䝁䄸睚㕂䅁䅁剫䅅䱁䅯䅁䕂䝁䅅䅤桂䍁䅁兓畂䡁䅑党湂䡁䅉兙あ䝁䅫睢畂䑁䅳䅉啂䝁䅕䅥あ䍁䅁兑畂䝁䅅䅢㕂䡁䅑兡橂䡁䅍睏杁䕁䅑兙あ䝁䅅䅉兂䡁䅉睢あ䝁䅕睙あ䝁䅫睢畂䑁䅳䅉䙂䍁䄰䅒灂䡁䅍睙療䡁䅙党祂䡁䅫睏杁䙁䅍党橂䡁䅕杣灂䡁䅑入杁䕁䄰兙畂䝁䅅睚求䝁䄰党畂䡁䅑睏杁䙁䅉党湂䙁䅑党橂䝁䅧䅁睂睂䅁䅕䅁䕁䅑兙あ䝁䅅䅉兂䡁䅉睢橂䝁䅕督穂䝁䅫杢湂䍁䅁兙畂䝁䅑䅉偂䡁䅕䅤穂䝁䄸兤祂䝁䅍党歂䍁䅁睕求䡁䅉杤灂䝁䅍党穂䅁䅁杤䅙䍁䅁䅁䕂䝁䅅䅤桂䍁䅁䅕祂䝁䄸䅤求䝁䅍䅤灂䝁䄸杢䅁䱁䡉䅁啁允䅁䅒桂䡁䅑兙杁䙁䅁杣療䡁䅑党橂䡁䅑兡療䝁䄴睏杁䕁䅍䅢療䡁䅕䅚杁䕁䅫杢浂䡁䅉兙穂䡁䅑杣ㅂ䝁䅍䅤ㅂ䡁䅉党㝁䍁䅁睑獂䝁䄸兤歂䍁䅁睕あ䝁䄸杣桂䝁䅣党㝁䍁䅁兒歂䝁䅣党杁䕁䅍睢瑂䡁䅁兤あ䝁䅫杢湂䑁䅳䅉呂䡁䅑睢祂䝁䅅睚求䍁䅁兔桂䝁䄴兙湂䝁䅕兢求䝁䄴䅤㝁䍁䅁䅒桂䡁䅑兙杁䕁䅍党畂䡁䅑党祂䍁䅁䅖求䝁䅍䅡畂䝁䄸䅢療䝁䅣入㝁䍁䅁兑祂䡁䅑兡浂䝁䅫睙灂䝁䅅䅢杁䕁䅫杢あ䝁䅕䅢獂䝁䅫睚求䝁䄴睙求䅁䅁䅪䅯䡁䅑䅁䕂䝁䅅䅤桂䍁䅁䅕祂䝁䄸䅤求䝁䅍䅤灂䝁䄸杢㝁䍁䅁睑獂䝁䄸兤歂䍁䅁兓畂䝁䅙杣桂䡁䅍䅤祂䡁䅕睙あ䡁䅕杣求䑁䅳䅉兂䡁䅉睢橂䝁䅕督穂䍁䅁兑ㅂ䡁䅑睢瑂䝁䅅䅤灂䝁䄸杢䅁䱁剕䅁浂䅁䅁䅒桂䡁䅑兙杁䙁䅁杣療䡁䅑党橂䡁䅑兡療䝁䄴睏杁䕁䅍杣㕂䡁䅁䅤療䝁䅍兤祂䡁䅉党畂䝁䅍入㝁䍁䅁䅒灂䝁䅣兡あ䝁䅅䅢杁䕁䅉杣療䝁䅳党祂䝁䅅睚求䅁䅁儶䅧䝁䄴䅁䕂䝁䅅䅤桂䍁䅁䅕祂䝁䄸䅤求䝁䅍䅤灂䝁䄸杢㝁䍁䅁兒瑂䡁䅁䅢療䡁䅫党求䍁䅁村求䝁䄴党浂䝁䅫䅤穂䑁䅳䅉兂䡁䅉睢橂䝁䅕督穂䍁䅁兑ㅂ䡁䅑睢瑂䝁䅅䅤灂䝁䄸杢䅁䩁儰䅁䵃䅁䅁䅒桂䡁䅑兙杁䙁䅁杣療䡁䅑党橂䡁䅑兡療䝁䄴睏杁䕁䄴兤あ䡁䅉兙橂䝁䅕兤あ䝁䅫睙桂䝁䅷睏杁䕁䅍睢畂䡁䅑党畂䡁䅑䅉䑂䡁䅉党桂䡁䅑兡療䝁䄴睏杁䕁䅅䅢あ䝁䅕杣畂䝁䅅䅤灂䡁䅙党杁䙁䅁杣療䡁䅑党灂䝁䄴䅁扃䅅䅁䅆䅁䕁䅑党畂䡁䅑兡穂䡁䅑杣㕂䅁䅁村䅫䙁䅷䅁䕂䝁䅕杢あ䝁䅫督あ䡁䅉入㝁䍁䅁兓畂䝁䅑兤穂䡁䅑杣灂䝁䅅䅢杁䕁䅅兤あ䝁䄸兢桂䡁䅑兡療䝁䄴睏杁䙁䅉党穂䡁䅁兡祂䝁䅅䅤療䡁䅉入䅁䍁䝕䅁睁䅁䅁䅒求䝁䄴䅤灂䡁䅍䅤祂䡁䅫睏杁䕁䄸杣あ䝁䅧睢睂䝁䅅党歂䝁䅫睙穂䅁䅁兹䅣䱁䅯䅁䕂䝁䅕杣瑂䝁䅅䅤療䝁䅷睢湂䡁䅫睏杁䕁䅕杢歂䝁䄸睙祂䝁䅫杢療䝁䅷睢湂䡁䅫睏杁䕁䅣兙穂䡁䅑杣療䝁䅕杢あ䝁䅕杣療䝁䅷睢湂䡁䅫睏杁䕁䅫兢瑂䡁䅕杢療䝁䅷睢湂䡁䅫睏杁䕁䄴党ㅂ䡁䅉睢獂䝁䄸睚㕂䑁䅳䅉偂䝁䄴睙療䝁䅷睢湂䡁䅫睏杁䕁䄸䅣潂䡁䅑䅡桂䝁䅷兢療䝁䅷睢湂䡁䅫䅁桄䅃䅁䅱䅁䕁䅑党祂䝁䄰兙あ䝁䄸䅢療䝁䅣入㝁䍁䅁䅓求䝁䄰兙あ䝁䄸䅢療䝁䅣入㝁䍁䅁兓畂䝁䅙党橂䡁䅑兡療䡁䅕督杁䕁䅑兡穂䝁䅕兙穂䝁䅕督㝁䍁䅁兓畂䝁䅙䅢桂䝁䄰兢桂䡁䅑兡療䝁䄴睏杁䕁䄸杢橂䝁䄸䅢療䝁䅣入㝁䍁䅁睔睂䝁䅧䅤潂䝁䅅䅢瑂䝁䄸䅢療䝁䅣入䅁䕁䩙䅁潂䅁䅁䅒求䡁䅉兢桂䡁䅑睢獂䝁䄸睚㕂䑁䅳䅉偂䡁䅉䅤潂䝁䄸䅣桂䝁䅕䅚灂䝁䅍督㝁䍁䅁䅕桂䝁䅫杢杁䕁䄰兙畂䝁䅅睚求䝁䄰党畂䡁䅑睏杁䙁䅍兤祂䝁䅣党祂䡁䅫䅁晃睃䅁杆䅁䕁䅑党㉂䝁䅕䅢療䡁䅁兡畂䝁䅣䅁祄充䅁䅶䅁䕁䅑兡桂䝁䅉党あ䝁䅕督㝁䍁䅁睑桂䡁䅉䅚灂䝁䄸杤桂䡁䅍睙ㅂ䝁䅷兙祂䑁䅳䅉䑂䝁䅧杣療䝁䄴兡橂䍁䅁䅒灂䡁䅍党桂䡁䅍党穂䑁䅳䅉佂䝁䅕兤祂䝁䄸䅢療䝁䅣入㝁䍁䅁睔祂䡁䅑䅡療䡁䅁兙求䝁䅑兡橂䡁䅍睏杁䙁䅁兙灂䝁䄴䅉乂䝁䅅杢桂䝁䅣党瑂䝁䅕杢あ䑁䅳䅉呂䡁䅕杣湂䝁䅕杣㕂䅁䅁䉃䅅䱁䅑䅁䕂䝁䅫兙楂䝁䅕䅤求䡁䅍睏杁䕁䅣党畂䝁䅕䅤灂䝁䅍督㝁䍁䅁睒求䝁䄴党あ䝁䅫睙杁䕁䅑兡穂䝁䄸杣歂䝁䅕杣㝁䍁䅁䅓求䝁䄰兙あ䝁䄸䅢療䝁䅣入㝁䍁䅁杔求䡁䅕杣療䝁䅷睢湂䡁䅫睏杁䙁䅁兙灂䝁䄴䅉乂䝁䅅杢桂䝁䅣党瑂䝁䅕杢あ䑁䅳䅉卂䝁䅕督睂䝁䅫杣桂䡁䅑睢祂䡁䅫䅁䱄权䅁䅳䅁䕁䅑兡桂䝁䅉党あ䝁䅕督㝁䍁䅁睔穂䡁䅑党療䡁䅁睢祂䝁䄸督灂䡁䅍睏杁䕁䄴党ㅂ䡁䅉睢獂䝁䄸睚㕂䑁䅳䅉偂䝁䄴睙療䝁䅷睢湂䡁䅫睏杁䙁䅉䅡求䡁䅕兢桂䡁䅑睢獂䝁䄸睚㕂䑁䅳䅉噂䡁䅉睢獂䝁䄸睚㕂䑁䅳䅉噂䡁䅑兡獂䝁䅫䅤㕂䍁䅁睕橂䝁䅅䅢求䍁䅁睕療䝁䅷兙祂䅁䅁杳䅫佁䅉䅁䕂䝁䅫睚灂䡁䅑兙獂䍁䅁兑穂䡁䅍党あ䍁䅁兔桂䝁䄴兙湂䝁䅕兢求䝁䄴䅤㝁䍁䅁睖求䝁䅅杣桂䝁䅉䅢求䡁䅍睏杁䕁䅅兤湂䝁䄰党畂䡁䅑党歂䍁䅁杕求䝁䅅䅢灂䡁䅑入㝁䍁䅁睑療䝁䄴䅤求䝁䄴䅤杁䕁䅍杣求䝁䅅䅤灂䝁䄸杢㝁䍁䅁睔畂䝁䅷兡畂䝁䅕䅉兂䝁䅅入瑂䝁䅕杢あ䡁䅍睏杁䙁䅙兡歂䝁䅕睢杁䕁䅣兙瑂䝁䅕督㝁䍁䅁兒瑁䙁䅍䅣療䡁䅉䅤穂䅁䅁眫䅙偁䅯䅁䕂䝁䅫睚灂䡁䅑兙獂䍁䅁兔求䝁䅑兡桂䑁䅳䅉䥂䝁䅕兙獂䡁䅑䅡杁䕁䅑兡桂䝁䅣杢療䡁䅍䅤灂䝁䅍督㝁䍁䅁兔桂䡁䅉睡求䡁䅑兡畂䝁䅣䅉䉂䡁䅕䅤療䝁䄰兙あ䝁䅫睢畂䑁䅳䅉䙂䍁䄰䅢求䝁䅅杣畂䝁䅫杢湂䑁䅳䅉䑂䝁䅷睢ㅂ䝁䅑䅉䩂䝁䄴杚祂䝁䅅督あ䡁䅉兤橂䡁䅑兤祂䝁䅕睏杁䕁䅍睢畂䡁䅑党畂䡁䅑䅉䑂䡁䅉党桂䡁䅑兡療䝁䄴睏杁䕁䄸杢獂䝁䅫杢求䍁䅁䅕桂䡁䅫兢求䝁䄴䅤穂䅁䅁䅅䄰䩁䄴䅁䕂䝁䅫睚灂䡁䅑兙獂䍁䅁兔求䝁䅑兡桂䑁䅳䅉䵂䝁䅅杢湂䡁䅕兙湂䝁䅕䅉䵂䝁䅕兙祂䝁䄴兡畂䝁䅣睏杁䕁䅕兌獂䝁䅕兙祂䝁䄴兡畂䝁䅣睏杁䙁䅑党㑂䡁䅑䅉䉂䝁䄴兙獂䡁䅫䅤灂䝁䅍督㝁䍁䅁睑療䝁䄴䅤求䝁䄴䅤杁䕁䅍杣求䝁䅅䅤灂䝁䄸杢䅁䅁䤸䅁㑄䅁䅁䅒灂䝁䅣兡あ䝁䅅䅢杁䕁䄰党歂䝁䅫兙㝁䍁䅁䅔療䝁䅍兙あ䝁䅫睢畂䍁䅁村桂䡁䅍党歂䍁䅁睕求䡁䅉杤灂䝁䅍党穂䑁䅳䅉乂䝁䅅杣牂䝁䅕䅤灂䝁䄴睚杁䕁䅅兤あ䝁䄸兢桂䡁䅑兡療䝁䄴睏杁䕁䅉杣桂䝁䄴䅚杁䕁䄰兙祂䝁䅳党あ䝁䅫杢湂䑁䅳䅉呂䝁䅕兙祂䝁䅍䅡杁䕁䅕杢湂䝁䅫杢求䍁䅁睔睂䡁䅑兡瑂䝁䅫来桂䡁䅑兡療䝁䄴睏杁䕁䅍睢畂䡁䅑党畂䡁䅑䅉䑂䡁䅉党桂䡁䅑兡療䝁䄴䅁䩃杄䅁䅰䅁䕁䅑兡湂䝁䅫䅤桂䝁䅷䅉乂䝁䅕䅚灂䝁䅅睏杁䕁䄰兙橂䝁䅧兡畂䝁䅕䅉䵂䝁䅕兙祂䝁䄴兡畂䝁䅣睏杁䕁䅍睢畂䡁䅑党畂䡁䅑䅉䑂䡁䅉党桂䡁䅑兡療䝁䄴睏杁䕁䅅杣あ䝁䅫杚灂䝁䅍兡桂䝁䅷䅉䩂䝁䄴䅤求䝁䅷䅢灂䝁䅣党畂䝁䅍党㝁䍁䅁睒求䝁䄴兑䩂䅁䅁睕䄸䵁䅧䅁䕂䝁䅫睚灂䡁䅑兙獂䍁䅁兔求䝁䅑兡桂䑁䅳䅉呂䝁䄸睙灂䝁䅅䅢杁䕁䄰党歂䝁䅫兙杁䕁䅅䅚㉂䝁䅕杣あ䝁䅫督灂䝁䄴睚㝁䍁䅁杖灂䝁䅑党療䍁䅁睕あ䡁䅉党桂䝁䄰兡畂䝁䅣睏杁䙁䅑党㑂䡁䅑䅉䉂䝁䄴兙獂䡁䅫䅤灂䝁䅍督㝁䍁䅁䅕療䝁䅑睙桂䡁䅍䅤㝁䍁䅁睑療䝁䄴䅤求䝁䄴䅤杁䕁䅍杣求䝁䅅䅤灂䝁䄸杢䅁䙁䭑䅁畃䅁䅁䅒灂䝁䅣兡あ䝁䅅䅢杁䕁䄰党歂䝁䅫兙㝁䍁䅁睕療䝁䅍兡桂䝁䅷䅉乂䝁䅕䅚灂䝁䅅䅉乂䝁䅅杣牂䝁䅕䅤灂䝁䄴睚㝁䍁䅁兑歂䍁䅁䅖桂䡁䅉睚求䡁䅑兡畂䝁䅣睏杁䙁䅙兡歂䝁䅕睢杁䕁䅅䅚㉂䝁䅕杣あ䝁䅫督灂䝁䄴睚㝁䍁䅁兔療䡁䅑兡療䝁䄴䅉䑂䝁䅅䅣あ䡁䅕杣求䅁䅁儳䄴乁䅯䅁䕂䝁䅫睚灂䡁䅑兙獂䍁䅁兔求䝁䅑兡桂䑁䅳䅉呂䝁䄸睙灂䝁䅅䅢杁䕁䄰党歂䝁䅫兙杁䕁䄰兙祂䝁䅳党あ䝁䅫杢湂䑁䅳䅉坂䝁䅫䅚求䝁䄸䅉呂䡁䅑杣求䝁䅅兢灂䝁䄴睚㝁䍁䅁睕療䝁䅍兡桂䝁䅷䅉佂䝁䅕䅤㍂䝁䄸杣牂䝁䅫杢湂䍁䅁兙畂䝁䅑䅉䑂䝁䄸䅢獂䝁䅅杙療䡁䅉兙あ䝁䅫睢畂䑁䅳䅉䕂䝁䅅䅤桂䍁䅁䅕祂䝁䄸䅤求䝁䅍䅤灂䝁䄸杢䅁䕁位䅁祄䅁䅁䅒灂䝁䅣兡あ䝁䅅䅢杁䕁䄰党歂䝁䅫兙㝁䍁䅁睕療䝁䅍兡桂䝁䅷䅉乂䝁䅕䅚灂䝁䅅䅉乂䝁䅅杣牂䝁䅕䅤灂䝁䄴睚㝁䍁䅁杖灂䝁䅑党療䍁䅁睕あ䡁䅉党桂䝁䄰兡畂䝁䅣睏杁䙁䅍睢橂䝁䅫兙獂䍁䅁杔求䡁䅑睤療䡁䅉睡灂䝁䄴睚杁䝁䅅杢歂䍁䅁睑療䝁䅷䅢桂䝁䅉睢祂䝁䅅䅤灂䝁䄸杢㝁䍁䅁杖灂䝁䅑党療䍁䅁睑潂䝁䅅䅤㝁䍁䅁䅒桂䡁䅑兙杁䙁䅁杣療䡁䅑党橂䡁䅑兡療䝁䄴䅁潃元䅁杅䅅䕁䅑兡湂䝁䅫䅤桂䝁䅷䅉乂䝁䅕䅚灂䝁䅅睏杁䙁䅙兡歂䝁䅕睢杁䙁䅍䅤祂䝁䅕兙瑂䝁䅫杢湂䑁䅳䅉䉂䝁䄴兡瑂䝁䅅䅤灂䝁䄸杢癁䝁䅅杤杁䙁䅣睢祂䝁䅳督あ䝁䅅䅤灂䝁䄸杢穂䑁䅳䅉坂䝁䅫䅚求䝁䄸䅉䉂䝁䅑杤求䡁䅉䅤灂䡁䅍兡畂䝁䅣睏杁䙁䅍䅤祂䝁䅕兙瑂䝁䅫杢湂䍁䅁兔求䝁䅑兡桂䑁䅳䅉坂䝁䅫䅚求䝁䄸兌療䝁䄴兌䕂䝁䅕兢桂䝁䄴䅚杁䙁䅍党祂䡁䅙党祂䡁䅍睏杁䕁䅍睢畂䡁䅑党畂䡁䅑䅉䑂䡁䅉党桂䡁䅑兡療䝁䄴䅁浂权䅁杫䅁䕁䅑兡穂䝁䅅督あ䝁䅕杣杁䙁䅉党橂䝁䄸杤求䡁䅉入㝁䍁䅁村桂䝁䅍睡ㅂ䡁䅁䅉桂䝁䄴䅚杁䙁䅉党橂䝁䄸杤求䡁䅉入㝁䍁䅁䅒桂䡁䅑兙杁䙁䅁杣療䡁䅑党橂䡁䅑兡療䝁䄴睏杁䕁䅍睢ㅂ䡁䅉兡求䡁䅉䅉呂䝁䅕杣㉂䝁䅫睙求䅁䅁兮䅫乁䅷䅁䕂䝁䅫督桂䡁䅍䅤求䡁䅉䅉卂䝁䅕睙療䡁䅙党祂䡁䅫睏杁䕁䅙䅢求䝁䅕䅤杁䕁䄰兙畂䝁䅅睚求䝁䄰党畂䡁䅑睏杁䕁䅙杣求䝁䅫睚潂䡁䅑䅉呂䝁䅕杣㉂䝁䅫睙求䑁䅳䅉乂䝁䅅杣灂䝁䄴党杁䙁䅑杣桂䝁䄴督睂䝁䄸杣あ䝁䅅䅤灂䝁䄸杢㝁䍁䅁䅕桂䡁䅍督求䝁䄴睚求䡁䅉䅉䉂䝁䅫杣橂䡁䅉兙浂䡁䅑䅉乂䝁䅅杢ㅂ䝁䅙兙橂䡁䅑兤祂䝁䅫杢湂䅁䅁硳䅅䍁䉷䅁䕂䝁䅫督桂䡁䅍䅤求䡁䅉䅉卂䝁䅕睙療䡁䅙党祂䡁䅫睏杁䕁䅙䅢求䝁䅕䅤杁䕁䄰兙畂䝁䅅睚求䝁䄰党畂䡁䅑睏杁䕁䅫杢歂䡁䅕督あ䡁䅉兡桂䝁䅷䅉䉂䡁䅕䅤療䝁䄰兙あ䝁䅫睢畂䑁䅳䅉乂䝁䅅杣灂䝁䄴党杁䙁䅑杣桂䝁䄴督睂䝁䄸杣あ䝁䅅䅤灂䝁䄸杢㝁䍁䅁睕灂䝁䄰兤獂䝁䅅䅤灂䝁䄸杢㝁䍁䅁睑療䝁䄴杤求䝁䄴䅤灂䝁䄸杢桂䝁䅷䅉佂䡁䅕睙獂䝁䅕兙祂䑁䅳䅉兂䝁䅅督穂䝁䅕杢湂䝁䅕杣杁䕁䅅兡祂䝁䅍杣桂䝁䅙䅤杁䕁䄰兙畂䡁䅕杚桂䝁䅍䅤ㅂ䡁䅉兡畂䝁䅣䅁獁元䅁杌䅁䕁䅑兡穂䡁䅁睢穂䝁䅅䅢杁䝁䅅杢歂䍁䅁杕求䝁䅍入橂䝁䅷兡畂䝁䅣䅁橁权䅁䅍䅁䕁䅑兡穂䡁䅑兡獂䝁䅷党祂䡁䅍䅉桂䝁䄴䅚杁䙁䅙兡畂䡁䅑杢求䡁䅉督䅁䍁䩙䅁坁䅁䅁䅒灂䡁䅍䅤灂䝁䅷䅢求䡁䅉入䅁䙁䝳䅁杂䅁䅁䅒灂䡁䅍䅤灂䝁䅷䅢求䡁䅉入㝁䍁䅁村灂䝁䄸兢桂䡁䅍督杁䕁䅕杢求䡁䅉睚㕂䑁䅳䅉噂䡁䅑兡獂䝁䅫䅤㕂䍁䅁睕橂䝁䅅䅢求䍁䅁睕療䝁䅷兙祂䅁䅁杔䅯䉁䅯䅁䕂䝁䅫督あ䡁䅉兡楂䡁䅕䅤療䡁䅉督䅁䉁䨸䅁歁䅁䅁䅒灂䡁䅙党祂䡁䅍兡浂䝁䅫党歂䍁䅁村桂䝁䄴睡穂䅁䅁睳䅣䍁䅷䅁䕂䝁䅫杤求䡁䅉督灂䝁䅙兡求䝁䅑䅉䑂䝁䅧党瑂䝁䅫睙桂䝁䅷督䅁䭁䥙䅁㡁䅁䅁䅒灂䡁䅙党祂䡁䅍兡浂䝁䅫党歂䍁䅁睑療䝁䄴督ㅂ䝁䄰党祂䍁䅁睕求䡁䅉杤灂䝁䅍党穂䅁䅁兤䅣䑁䄴䅁䕂䝁䅫杤求䡁䅉督灂䝁䅙兡求䝁䅑䅉䝂䝁䅫杢桂䝁䄴睙灂䝁䅅䅢杁䙁䅍党祂䡁䅙兡橂䝁䅕督䅁䱁䝍䅁㡁䅁䅁䅒灂䡁䅙党祂䡁䅍兡浂䝁䅫党歂䍁䅁兔求䡁䅑兙獂䡁䅍䅉桂䝁䄴䅚杁䕁䄰兡畂䝁䅫杢湂䅁䅁剔䅁䍁䅑䅁䕂䝁䅫杤求䡁䅉督灂䝁䅙兡求䝁䅑䅉卂䕁䅕兓啂䡁䅍䅁灃䅃䅁杒䅁䕁䅑兡㉂䝁䅕杣穂䝁䅫杚灂䝁䅕䅚杁䙁䅉党桂䝁䅷䅉䙂䡁䅍䅤桂䡁䅑党杁䕁䅅睙あ䝁䅫杤灂䡁䅑兡求䡁䅍䅁呃杅䅁杏䅁䕁䅑兡㉂䝁䅕杣穂䝁䅫杚灂䝁䅕䅚杁䙁䅍兤睂䡁䅁睢祂䡁䅑䅉呂䝁䅕杣㉂䝁䅫睙求䡁䅍䅁穂杂䅁杔䅁䕁䅑兡㉂䝁䅕杣穂䝁䅫杚灂䝁䅕䅚杁䙁䅑党獂䝁䅕睙療䝁䄰兢ㅂ䝁䄴兡橂䝁䅅䅤灂䝁䄸杢杁䙁䅍党祂䡁䅙兡橂䝁䅕督䅁䅁䡍䅁慂䅁䅁䅒療䡁䅣杢湂䡁䅉兙歂䝁䅕䅉㡂䍁䅁睑祂䝁䅕䅚灂䡁䅑睖桂䡁䅑睙潂䍁䄸睔ㅂ䡁䅑䅢療䝁䄸睡杁䍁䅧䅍硁䍁䄸免硁䍁䄸杍睁䑁䅉䅎灁䅁䅁杌䅷䙁䅯䅁䕂䝁䄸睤畂䝁䅣杣桂䝁䅑党杁䡁䅷䅉䑂䡁䅉党歂䝁䅫䅤塂䝁䅅䅤橂䝁䅧睌偂䡁䅕䅤獂䝁䄸睢牂䍁䅁䅋睁䑁䅅睌硁䑁䅉睌祁䑁䅁杍ぁ䍁䅫䅁⭁充䅁杗䅁䕁䅑睢㍂䝁䄴睚祂䝁䅅䅚求䍁䅁䅦杁䕁䅍杣求䝁䅑兡あ䙁䅣兙あ䝁䅍䅡癁䕁䄸兤あ䝁䅷睢療䝁䅳䅉潁䑁䅁免癁䑁䅅睍癁䑁䅉䅍祁䑁䅉克䅁䭁乧䅁慂䅁䅁䅒療䡁䅣杢湂䡁䅉兙歂䝁䅕䅉㡂䍁䅁睑祂䝁䅕䅚灂䡁䅑睖桂䡁䅑睙潂䍁䄸睔ㅂ䡁䅑䅢療䝁䄸睡杁䍁䅧䅍硁䍁䄸杍硁䍁䄸杍睁䑁䅅兎灁䅁䅁䅦䄸䙁䅯䅁䕂䝁䄸睤畂䝁䅣杣桂䝁䅑党杁䡁䅷䅉䑂䡁䅉党歂䝁䅫䅤塂䝁䅅䅤橂䝁䅧睌偂䡁䅕䅤獂䝁䄸睢牂䍁䅁䅋睁䑁䅅睌祁䑁䅍睌祁䑁䅁杍穁䍁䅫䅁扂兄䅁杗䅁䕁䅑睢㍂䝁䄴睚祂䝁䅅䅚求䍁䅁䅦杁䕁䅍杣求䝁䅑兡あ䙁䅣兙あ䝁䅍䅡癁䕁䄸兤あ䝁䅷睢療䝁䅳䅉潁䑁䅁免癁䑁䅉李癁䑁䅉䅍祁䑁䅅克䅁䍁佣䅁慂䅁䅁䅒療䡁䅣杢湂䡁䅉兙歂䝁䅕䅉㡂䍁䅁睑祂䝁䅕䅚灂䡁䅑睖桂䡁䅑睙潂䍁䄸睔ㅂ䡁䅑䅢療䝁䄸睡杁䍁䅧䅍硁䍁䄸睍硁䍁䄸杍睁䑁䅁䅏灁䅁䅁兮䅳䙁䅯䅁䕂䝁䄸睤畂䝁䅣杣桂䝁䅑党杁䡁䅷䅉䑂䡁䅉党歂䝁䅫䅤塂䝁䅅䅤橂䝁䅧睌偂䡁䅕䅤獂䝁䄸睢牂䍁䅁䅋睁䑁䅅睌穁䑁䅅睌祁䑁䅁免㑁䍁䅫䅁㕁睄䅁杗䅁䕁䅑睢㍂䝁䄴睚祂䝁䅅䅚求䍁䅁䅦杁䕁䅍杣求䝁䅑兡あ䙁䅣兙あ䝁䅍䅡癁䕁䄸兤あ䝁䅷睢療䝁䅳䅉潁䑁䅁杍癁䑁䅁免癁䑁䅉䅍祁䑁䅑克䅁䡁临䅁慂䅁䅁䅒療䡁䅣杢湂䡁䅉兙歂䝁䅕䅉㡂䍁䅁睑祂䝁䅕䅚灂䡁䅑睖桂䡁䅑睙潂䍁䄸睔ㅂ䡁䅑䅢療䝁䄸睡杁䍁䅧䅍祁䍁䄸䅍㕁䍁䄸杍睁䑁䅉睍灁䅁䅁桁䅅䙁䅯䅁䕂䝁䄸睤畂䝁䅣杣桂䝁䅑党杁䡁䅷䅉䑂䡁䅉党歂䝁䅫䅤塂䝁䅅䅤橂䝁䅧睌偂䡁䅕䅤獂䝁䄸睢牂䍁䅁䅋睁䑁䅉睌硁䑁䅁睌祁䑁䅁杍ㅁ䍁䅫䅁䅂䅅䅁杗䅁䕁䅑睢㍂䝁䄴睚祂䝁䅅䅚求䍁䅁䅦杁䕁䅍杣求䝁䅑兡あ䙁䅣兙あ䝁䅍䅡癁䕁䄸兤あ䝁䅷睢療䝁䅳䅉潁䑁䅁杍癁䑁䅅免癁䑁䅉䅍祁䑁䅅克䅁乁䰸䅁慂䅁䅁䅒療䡁䅣杢湂䡁䅉兙歂䝁䅕䅉㡂䍁䅁睑祂䝁䅕䅚灂䡁䅑睖桂䡁䅑睙潂䍁䄸睔ㅂ䡁䅑䅢療䝁䄸睡杁䍁䅧䅍祁䍁䄸免ぁ䍁䄸杍睁䑁䅉䅎灁䅁䅁朵䅷䙁䅯䅁䕂䝁䄸睤畂䝁䅣杣桂䝁䅑党杁䡁䅷䅉䑂䡁䅉党歂䝁䅫䅤塂䝁䅅䅤橂䝁䅧睌偂䡁䅕䅤獂䝁䄸睢牂䍁䅁䅋睁䑁䅉睌硁䑁䅙睌祁䑁䅁杍穁䍁䅫䅁畂兄䅁杗䅁䕁䅑睢㍂䝁䄴睚祂䝁䅅䅚求䍁䅁䅦杁䕁䅍杣求䝁䅑兡あ䙁䅣兙あ䝁䅍䅡癁䕁䄸兤あ䝁䅷睢療䝁䅳䅉潁䑁䅁杍癁䑁䅅兏癁䑁䅉䅍祁䑁䅁克䅁佁偧䅁慂䅁䅁䅒療䡁䅣杢湂䡁䅉兙歂䝁䅕䅉㡂䍁䅁睑祂䝁䅕䅚灂䡁䅑睖桂</t>
  </si>
  <si>
    <t>䡁䅑睙潂䍁䄸睔ㅂ䡁䅑䅢療䝁䄸睡杁䍁䅧䅍祁䍁䄸免㕁䍁䄸杍睁䑁䅉免灁䅁䅁䉩䅉䙁䅯䅁䕂䝁䄸睤畂䝁䅣杣桂䝁䅑党杁䡁䅷䅉䑂䡁䅉党歂䝁䅫䅤塂䝁䅅䅤橂䝁䅧睌偂䡁䅕䅤獂䝁䄸睢牂䍁䅁䅋睁䑁䅉睌祁䑁䅍睌祁䑁䅁免㑁䍁䅫䅁婂兄䅁杗䅁䕁䅑睢㍂䝁䄴睚祂䝁䅅䅚求䍁䅁䅦杁䕁䅍杣求䝁䅑兡あ䙁䅣兙あ䝁䅍䅡癁䕁䄸兤あ䝁䅷睢療䝁䅳䅉潁䑁䅁杍癁䑁䅉兎癁䑁䅉䅍祁䑁䅉克䅁䍁兙䅁慂䅁䅁䅒療䡁䅣杢湂䡁䅉兙歂䝁䅕䅉㡂䍁䅁睑祂䝁䅕䅚灂䡁䅑睖桂䡁䅑睙潂䍁䄸睔ㅂ䡁䅑䅢療䝁䄸睡杁䍁䅧䅍穁䍁䄸䅍硁䍁䄸杍睁䑁䅉䅎灁䅁䅁桺䅅䙁䅯䅁䕂䝁䄸睤畂䝁䅣杣桂䝁䅑党杁䡁䅷䅉䑂䡁䅉党歂䝁䅫䅤塂䝁䅅䅤橂䝁䅧睌偂䡁䅕䅤獂䝁䄸睢牂䍁䅁䅋睁䑁䅍睌睁䑁䅍睌祁䑁䅁杍硁䍁䅫䅁潄䅅䅁杗䅁䕁䅑睢㍂䝁䄴睚祂䝁䅅䅚求䍁䅁䅦杁䕁䅍杣求䝁䅑兡あ䙁䅣兙あ䝁䅍䅡癁䕁䄸兤あ䝁䅷睢療䝁䅳䅉潁䑁䅁睍癁䑁䅁䅎癁䑁䅉䅍祁䑁䅑克䅁䝁䱁䅁慂䅁䅁䅒療䡁䅣杢湂䡁䅉兙歂䝁䅕䅉㡂䍁䅁睑祂䝁䅕䅚灂䡁䅑睖桂䡁䅑睙潂䍁䄸睔ㅂ䡁䅑䅢療䝁䄸睡杁䍁䅧䅍穁䍁䄸䅍㉁䍁䄸杍睁䑁䅉䅎灁䅁䅁䅖䄰䙁䅯䅁䕂䝁䄸睤畂䝁䅣杣桂䝁䅑党杁䡁䅷䅉䑂䡁䅉党歂䝁䅫䅤塂䝁䅅䅤橂䝁䅧睌偂䡁䅕䅤獂䝁䄸睢牂䍁䅁䅋睁䑁䅍睌硁䑁䅁睌祁䑁䅁杍祁䍁䅫䅁䝄杄䅁杗䅁䕁䅑睢㍂䝁䄴睚祂䝁䅅䅚求䍁䅁䅦杁䕁䅍杣求䝁䅑兡あ䙁䅣兙あ䝁䅍䅡癁䕁䄸兤あ䝁䅷睢療䝁䅳䅉潁䑁䅁睍癁䑁䅅䅍癁䑁䅉䅍祁䑁䅍克䅁乁刴䅁慂䅁䅁䅒療䡁䅣杢湂䡁䅉兙歂䝁䅕䅉㡂䍁䅁睑祂䝁䅕䅚灂䡁䅑睖桂䡁䅑睙潂䍁䄸睔ㅂ䡁䅑䅢療䝁䄸睡杁䍁䅧䅍穁䍁䄸免硁䍁䄸杍睁䑁䅅䅍灁䅁䅁睰䄸䙁䅯䅁䕂䝁䄸睤畂䝁䅣杣桂䝁䅑党杁䡁䅷䅉䑂䡁䅉党歂䝁䅫䅤塂䝁䅅䅤橂䝁䅧睌偂䡁䅕䅤獂䝁䄸睢牂䍁䅁䅋睁䑁䅍睌硁䑁䅉睌祁䑁䅁杍睁䍁䅫䅁啄兄䅁杗䅁䕁䅑睢㍂䝁䄴睚祂䝁䅅䅚求䍁䅁䅦杁䕁䅍杣求䝁䅑兡あ䙁䅣兙あ䝁䅍䅡癁䕁䄸兤あ䝁䅷睢療䝁䅳䅉潁䑁䅁睍癁䑁䅅睍癁䑁䅉䅍祁䑁䅍克䅁䍁倸䅁慂䅁䅁䅒療䡁䅣杢湂䡁䅉兙歂䝁䅕䅉㡂䍁䅁睑祂䝁䅕䅚灂䡁䅑睖桂䡁䅑睙潂䍁䄸睔ㅂ䡁䅑䅢療䝁䄸睡杁䍁䅧䅍穁䍁䄸免穁䍁䄸杍睁䑁䅉䅎灁䅁䅁杚䅳䙁䅯䅁䕂䝁䄸睤畂䝁䅣杣桂䝁䅑党杁䡁䅷䅉䑂䡁䅉党歂䝁䅫䅤塂䝁䅅䅤橂䝁䅧睌偂䡁䅕䅤獂䝁䄸睢牂䍁䅁䅋睁䑁䅍睌硁䑁䅙睌祁䑁䅁免㑁䍁䅫䅁呂兄䅁杗䅁䕁䅑睢㍂䝁䄴睚祂䝁䅅䅚求䍁䅁䅦杁䕁䅍杣求䝁䅑兡あ䙁䅣兙あ䝁䅍䅡癁䕁䄸兤あ䝁䅷睢療䝁䅳䅉潁䑁䅁睍癁䑁䅅睎癁䑁䅉䅍祁䑁䅉克䅁䵁乫䅁慂䅁䅁䅒療䡁䅣杢湂䡁䅉兙歂䝁䅕䅉㡂䍁䅁睑祂䝁䅕䅚灂䡁䅑睖桂䡁䅑睙潂䍁䄸睔ㅂ䡁䅑䅢療䝁䄸睡杁䍁䅧䅍穁䍁䄸免㕁䍁䄸杍睁䑁䅉䅎灁䅁䅁栰䅁䙁䅯䅁䕂䝁䄸睤畂䝁䅣杣桂䝁䅑党杁䡁䅷䅉䑂䡁䅉党歂䝁䅫䅤塂䝁䅅䅤橂䝁䅧睌偂䡁䅕䅤獂䝁䄸睢牂䍁䅁䅋睁䑁䅍睌祁䑁䅕睌祁䑁䅁杍ぁ䍁䅫䅁㥁充䅁杗䅁䕁䅑睢㍂䝁䄴睚祂䝁䅅䅚求䍁䅁䅦杁䕁䅍杣求䝁䅑兡あ䙁䅣兙あ䝁䅍䅡癁䕁䄸兤あ䝁䅷睢療䝁䅳䅉潁䑁䅁睍癁䑁䅉睎癁䑁䅉䅍祁䑁䅑克䅁乁偑䅁慂䅁䅁䅒療䡁䅣杢湂䡁䅉兙歂䝁䅕䅉㡂䍁䅁睑祂䝁䅕䅚灂䡁䅑睖桂䡁䅑睙潂䍁䄸睔ㅂ䡁䅑䅢療䝁䄸睡杁䍁䅧䅍穁䍁䄸杍㑁䍁䄸杍睁䑁䅅䅎灁䅁䅁兣䄴䙁䅯䅁䕂䝁䄸睤畂䝁䅣杣桂䝁䅑党杁䡁䅷䅉䑂䡁䅉党歂䝁䅫䅤塂䝁䅅䅤橂䝁䅧睌偂䡁䅕䅤獂䝁䄸睢牂䍁䅁䅋睁䑁䅍睌穁䑁䅅睌祁䑁䅁杍穁䍁䅫䅁䑄䅅䅁杗䅁䕁䅑睢㍂䝁䄴睚祂䝁䅅䅚求䍁䅁䅦杁䕁䅍杣求䝁䅑兡あ䙁䅣兙あ䝁䅍䅡癁䕁䄸兤あ䝁䅷睢療䝁䅳䅉潁䑁䅁䅎癁䑁䅁免癁䑁䅉䅍祁䑁䅑克䅁佁光䅁慂䅁䅁䅒療䡁䅣杢湂䡁䅉兙歂䝁䅕䅉㡂䍁䅁睑祂䝁䅕䅚灂䡁䅑睖桂䡁䅑睙潂䍁䄸睔ㅂ䡁䅑䅢療䝁䄸睡杁䍁䅧䅍ぁ䍁䄸䅍穁䍁䄸杍睁䑁䅉睍灁䅁䅁制䅁䙁䅯䅁䕂䝁䄸睤畂䝁䅣杣桂䝁䅑党杁䡁䅷䅉䑂䡁䅉党歂䝁䅫䅤塂䝁䅅䅤橂䝁䅧睌偂䡁䅕䅤獂䝁䄸睢牂䍁䅁䅋睁䑁䅑睌硁䑁䅧睌祁䑁䅁杍ぁ䍁䅫䅁䍁杄䅁杗䅁䕁䅑睢㍂䝁䄴睚祂䝁䅅䅚求䍁䅁䅦杁䕁䅍杣求䝁䅑兡あ䙁䅣兙あ䝁䅍䅡癁䕁䄸兤あ䝁䅷睢療䝁䅳䅉潁䑁䅁䅎癁䑁䅅兏癁䑁䅉䅍祁䑁䅍克䅁乁佧䅁慂䅁䅁䅒療䡁䅣杢湂䡁䅉兙歂䝁䅕䅉㡂䍁䅁睑祂䝁䅕䅚灂䡁䅑睖桂䡁䅑睙潂䍁䄸睔ㅂ䡁䅑䅢療䝁䄸睡杁䍁䅧䅍ぁ䍁䄸免㕁䍁䄸杍睁䑁䅉䅎灁䅁䅁䅙䄰䙁䅯䅁䕂䝁䄸睤畂䝁䅣杣桂䝁䅑党杁䡁䅷䅉䑂䡁䅉党歂䝁䅫䅤塂䝁䅅䅤橂䝁䅧睌偂䡁䅕䅤獂䝁䄸睢牂䍁䅁䅋睁䑁䅑睌祁䑁䅁睌祁䑁䅁杍穁䍁䅫䅁煄䅅䅁杗䅁䕁䅑睢㍂䝁䄴睚祂䝁䅅䅚求䍁䅁䅦杁䕁䅍杣求䝁䅑兡あ䙁䅣兙あ䝁䅍䅡癁䕁䄸兤あ䝁䅷睢療䝁䅳䅉潁䑁䅁䅎癁䑁䅉兎癁䑁䅉䅍硁䑁䅣克䅁䙁儸䅁慂䅁䅁䅒療䡁䅣杢湂䡁䅉兙歂䝁䅕䅉㡂䍁䅁睑祂䝁䅕䅚灂䡁䅑睖桂䡁䅑睙潂䍁䄸睔ㅂ䡁䅑䅢療䝁䄸睡杁䍁䅧䅍ぁ䍁䄸杍㍁䍁䄸杍睁䑁䅉免灁䅁䅁剔䅅䙁䅯䅁䕂䝁䄸睤畂䝁䅣杣桂䝁䅑党杁䡁䅷䅉䑂䡁䅉党歂䝁䅫䅤塂䝁䅅䅤橂䝁䅧睌偂䡁䅕䅤獂䝁䄸睢牂䍁䅁䅋睁䑁䅑睌祁䑁䅫睌祁䑁䅁免睁䍁䅫䅁兄睄䅁杗䅁䕁䅑睢㍂䝁䄴睚祂䝁䅅䅚求䍁䅁䅦杁䕁䅍杣求䝁䅑兡あ䙁䅣兙あ䝁䅍䅡癁䕁䄸兤あ䝁䅷睢療䝁䅳䅉潁䑁䅁兎癁䑁䅁李癁䑁䅉䅍祁䑁䅅克䅁佁䵉䅁慂䅁䅁䅒療䡁䅣杢湂䡁䅉兙歂䝁䅕䅉㡂䍁䅁睑祂䝁䅕䅚灂䡁䅑睖桂䡁䅑睙潂䍁䄸睔ㅂ䡁䅑䅢療䝁䄸睡杁䍁䅧䅍ㅁ䍁䄸䅍㍁䍁䄸杍睁䑁䅉䅎灁䅁䅁硲䅉䙁䅯䅁䕂䝁䄸睤畂䝁䅣杣桂䝁䅑党杁䡁䅷䅉䑂䡁䅉党歂䝁䅫䅤塂䝁䅅䅤橂䝁䅧睌偂䡁䅕䅤獂䝁䄸睢牂䍁䅁䅋睁䑁䅕睌睁䑁䅫睌祁䑁䅁免㑁䍁䅫䅁灄兄䅁杗䅁䕁䅑睢㍂䝁䄴睚祂䝁䅅䅚求䍁䅁䅦杁䕁䅍杣求䝁䅑兡あ䙁䅣兙あ䝁䅍䅡癁䕁䄸兤あ䝁䅷睢療䝁䅳䅉潁䑁䅁兎癁䑁䅅免癁䑁䅉䅍祁䑁䅅克䅁䍁䵕䅁慂䅁䅁䅒療䡁䅣杢湂䡁䅉兙歂䝁䅕䅉㡂䍁䅁睑祂䝁䅕䅚灂䡁䅑睖桂䡁䅑睙潂䍁䄸睔ㅂ䡁䅑䅢療䝁䄸睡杁䍁䅧䅍ㅁ䍁䄸免硁䍁䄸杍睁䑁䅉睍灁䅁䅁䅡䄸䙁䅯䅁䕂䝁䄸睤畂䝁䅣杣桂䝁䅑党杁䡁䅷䅉䑂䡁䅉党歂䝁䅫䅤塂䝁䅅䅤橂䝁䅧睌偂䡁䅕䅤獂䝁䄸睢牂䍁䅁䅋睁䑁䅕睌硁䑁䅑睌祁䑁䅁免㑁䍁䅫䅁流䅄䅁杗䅁䕁䅑睢㍂䝁䄴睚祂䝁䅅䅚求䍁䅁䅦杁䕁䅍杣求䝁䅑兡あ䙁䅣兙あ䝁䅍䅡癁䕁䄸兤あ䝁䅷睢療䝁䅳䅉潁䑁䅁兎癁䑁䅅䅎癁䑁䅉䅍祁䑁䅑克䅁佁乯䅁慂䅁䅁䅒療䡁䅣杢湂䡁䅉兙歂䝁䅕䅉㡂䍁䅁睑祂䝁䅕䅚灂䡁䅑睖桂䡁䅑睙潂䍁䄸睔ㅂ䡁䅑䅢療䝁䄸睡杁䍁䅧䅍ㅁ䍁䄸免ㅁ䍁䄸杍睁䑁䅉䅍灁䅁䅁䅅䄸䙁䅯䅁䕂䝁䄸睤畂䝁䅣杣桂䝁䅑党杁䡁䅷䅉䑂䡁䅉党歂䝁䅫䅤塂䝁䅅䅤橂䝁䅧睌偂䡁䅕䅤獂䝁䄸睢牂䍁䅁䅋睁䑁䅕睌硁䑁䅣睌祁䑁䅁杍ぁ䍁䅫䅁㥄睄䅁杗䅁䕁䅑睢㍂䝁䄴睚祂䝁䅅䅚求䍁䅁䅦杁䕁䅍杣求䝁䅑兡あ䙁䅣兙あ䝁䅍䅡癁䕁䄸兤あ䝁䅷睢療䝁䅳䅉潁䑁䅁兎癁䑁䅅兏癁䑁䅉䅍硁䑁䅙克䅁䅁兯䅁慂䅁䅁䅒療䡁䅣杢湂䡁䅉兙歂䝁䅕䅉㡂䍁䅁睑祂䝁䅕䅚灂䡁䅑睖桂䡁䅑睙潂䍁䄸睔ㅂ䡁䅑䅢療䝁䄸睡杁䍁䅧䅍ㅁ䍁䄸杍祁䍁䄸杍睁䑁䅉䅍灁䅁䅁桭䅉䙁䅯䅁䕂䝁䄸睤畂䝁䅣杣桂䝁䅑党杁䡁䅷䅉䑂䡁䅉党歂䝁䅫䅤塂䝁䅅䅤橂䝁䅧睌偂䡁䅕䅤獂䝁䄸睢牂䍁䅁䅋睁䑁䅕睌祁䑁䅉睌祁䑁䅁杍ぁ䍁䅫䅁湂杅䅁杗䅁䕁䅑睢㍂䝁䄴睚祂䝁䅅䅚求䍁䅁䅦杁䕁䅍杣求䝁䅑兡あ䙁䅣兙あ䝁䅍䅡癁䕁䄸兤あ䝁䅷睢療䝁䅳䅉潁䑁䅁兎癁䑁䅉睍癁䑁䅉䅍祁䑁䅑克䅁䱁乯䅁慂䅁䅁䅒療䡁䅣杢湂䡁䅉兙歂䝁䅕䅉㡂䍁䅁睑祂䝁䅕䅚灂䡁䅑睖桂䡁䅑睙潂䍁䄸睔ㅂ䡁䅑䅢療䝁䄸睡杁䍁䅧䅍ㅁ䍁䄸睍睁䍁䄸杍睁䑁䅅䅏灁䅁䅁䅴䄰䙁䅯䅁䕂䝁䄸睤畂䝁䅣杣桂䝁䅑党杁䡁䅷䅉䑂䡁䅉党歂䝁䅫䅤塂䝁䅅䅤橂䝁䅧睌偂䡁䅕䅤獂䝁䄸睢牂䍁䅁䅋睁䑁䅕睌穁䑁䅁睌祁䑁䅁杍ぁ䍁䅫䅁獂睃䅁杗䅁䕁䅑睢㍂䝁䄴睚祂䝁䅅䅚求䍁䅁䅦杁䕁䅍杣求䝁䅑兡あ䙁䅣兙あ䝁䅍䅡癁䕁䄸兤あ䝁䅷睢療䝁䅳䅉潁䑁䅁兎癁䑁䅍免癁䑁䅉䅍硁䑁䅧克䅁䙁免䅁慂䅁䅁䅒療䡁䅣杢湂䡁䅉兙歂䝁䅕䅉㡂䍁䅁睑祂䝁䅕䅚灂䡁䅑睖桂䡁䅑睙潂䍁䄸睔ㅂ䡁䅑䅢療䝁䄸睡杁䍁䅧䅍㉁䍁䄸䅍穁䍁䄸杍睁䑁䅉免灁䅁䅁䅐䄴䙁䅯䅁䕂䝁䄸睤畂䝁䅣杣桂䝁䅑党杁䡁䅷䅉䑂䡁䅉党歂䝁䅫䅤塂䝁䅅䅤橂䝁䅧睌偂䡁䅕䅤獂䝁䄸睢牂䍁䅁䅋睁䑁䅙睌睁䑁䅍睌祁䑁䅁杍ぁ䍁䅫䅁潁睄䅁杗䅁䕁䅑睢㍂䝁䄴睚祂䝁䅅䅚求䍁䅁䅦杁䕁䅍杣求䝁䅑兡あ䙁䅣兙あ䝁䅍䅡癁䕁䄸兤あ䝁䅷睢療䝁䅳䅉潁䑁䅁李癁䑁䅁兎癁䑁䅉䅍硁䑁䅣克䅁䭁佉䅁慂䅁䅁䅒療䡁䅣杢湂䡁䅉兙歂䝁䅕䅉㡂䍁䅁睑祂䝁䅕䅚灂䡁䅑睖桂䡁䅑睙潂䍁䄸睔ㅂ䡁䅑䅢療䝁䄸睡杁䍁䅧䅍㉁䍁䄸免硁䍁䄸杍睁䑁䅉䅎灁䅁䅁桕䅁䙁䅯䅁䕂䝁䄸睤畂䝁䅣杣桂䝁䅑党杁䡁䅷䅉䑂䡁䅉党歂䝁䅫䅤塂䝁䅅䅤橂䝁䅧睌偂䡁䅕䅤獂䝁䄸睢牂䍁䅁䅋睁䑁䅙睌硁䑁䅍睌祁䑁䅁杍穁䍁䅫䅁䍂䅄䅁杗䅁䕁䅑睢㍂䝁䄴睚祂䝁䅅䅚求䍁䅁䅦杁䕁䅍杣求䝁䅑兡あ䙁䅣兙あ䝁䅍䅡癁䕁䄸兤あ䝁䅷睢療䝁䅳䅉潁䑁䅁李癁䑁䅉李癁䑁䅉䅍睁䑁䅧克䅁䙁䰴䅁慂䅁䅁䅒療䡁䅣杢湂䡁䅉兙歂䝁䅕䅉㡂䍁䅁睑祂䝁䅕䅚灂䡁䅑睖桂䡁䅑睙潂䍁䄸睔ㅂ䡁䅑䅢療䝁䄸睡杁䍁䅧䅍㍁䍁䄸䅍祁䍁䄸杍睁䑁䅉䅍灁䅁䅁䅩䄴䙁䅯䅁䕂䝁䄸睤畂䝁䅣杣桂䝁䅑党杁䡁䅷䅉䑂䡁䅉党歂䝁䅫䅤塂䝁䅅䅤橂䝁䅧睌偂䡁䅕䅤獂䝁䄸睢牂䍁䅁䅋睁䑁䅣睌睁䑁䅉睌祁䑁䅁杍ぁ䍁䅫䅁䙁䅅䅁杗䅁䕁䅑睢㍂䝁䄴睚祂䝁䅅䅚求䍁䅁䅦杁䕁䅍杣求䝁䅑兡あ䙁䅣兙あ䝁䅍䅡癁䕁䄸兤あ䝁䅷睢療䝁䅳䅉潁䑁䅁睎癁䑁䅁睎癁䑁䅉䅍祁䑁䅍克䅁䩁剑䅁慂䅁䅁䅒療䡁䅣杢湂䡁䅉兙歂䝁䅕䅉㡂䍁䅁睑祂䝁䅕䅚灂䡁䅑睖桂䡁䅑睙潂䍁䄸睔ㅂ䡁䅑䅢療䝁䄸睡杁䍁䅧䅍㍁䍁䄸杍睁䍁䄸杍睁䑁䅅兎灁䅁䅁杫䄴䙁䅯䅁䕂䝁䄸睤畂䝁䅣杣桂䝁䅑党杁䡁䅷䅉䑂䡁䅉党歂䝁䅫䅤塂䝁䅅䅤橂䝁䅧睌偂䡁䅕䅤獂䝁䄸睢牂䍁䅁䅋睁䑁䅣睌祁䑁䅉睌祁䑁䅁杍睁䍁䅫䅁浂䅅䅁杗䅁䕁䅑睢㍂䝁䄴睚祂䝁䅅䅚求䍁䅁䅦杁䕁䅍杣求䝁䅑兡あ䙁䅣兙あ䝁䅍䅡癁䕁䄸兤あ䝁䅷睢療䝁䅳䅉潁䑁䅁䅏癁䑁䅁杍癁䑁䅉䅍硁䑁䅁克䅁䩁伸䅁慂䅁䅁䅒療䡁䅣杢湂䡁䅉兙歂䝁䅕䅉㡂䍁䅁睑祂䝁䅕䅚灂䡁䅑睖桂䡁䅑睙潂䍁䄸睔ㅂ䡁䅑䅢療䝁䄸睡杁䍁䅧䅍㑁䍁䄸䅍㉁䍁䄸杍睁䑁䅅䅍灁䅁䅁样䅁䙁䅯䅁䕂䝁䄸睤畂䝁䅣杣桂䝁䅑党杁䡁䅷䅉䑂䡁䅉党歂䝁䅫䅤塂䝁䅅䅤橂䝁䅧睌偂䡁䅕䅤獂䝁䄸睢牂䍁䅁䅋睁䑁䅧睌睁䑁䅣睌祁䑁䅁杍穁䍁䅫䅁灁兄䅁杗䅁䕁䅑睢㍂䝁䄴睚祂䝁䅅䅚求䍁䅁䅦杁䕁䅍杣求䝁䅑兡あ䙁䅣兙あ䝁䅍䅡癁䕁䄸兤あ䝁䅷睢療䝁䅳䅉潁䑁䅁䅏癁䑁䅅免癁䑁䅉䅍祁䑁䅍克䅁䅁乯䅁慂䅁䅁䅒療䡁䅣杢湂䡁䅉兙歂䝁䅕䅉㡂䍁䅁睑祂䝁䅕䅚灂䡁䅑睖桂䡁䅑睙潂䍁䄸睔ㅂ䡁䅑䅢療䝁䄸睡杁䍁䅧䅍㑁䍁䄸免祁䍁䄸杍睁䑁䅉䅎灁䅁䅁䉋䅉䙁䅯䅁䕂䝁䄸睤畂䝁䅣杣桂䝁䅑党杁䡁䅷䅉䑂䡁䅉党歂䝁䅫䅤塂䝁䅅䅤橂䝁䅧睌偂䡁䅕䅤獂䝁䄸睢牂䍁䅁䅋睁䑁䅧睌硁䑁䅍睌祁䑁䅁杍硁䍁䅫䅁湁䅅䅁杗䅁䕁䅑睢㍂䝁䄴睚祂䝁䅅䅚求䍁䅁䅦杁䕁䅍杣求䝁䅑兡あ䙁䅣兙あ䝁䅍䅡癁䕁䄸兤あ䝁䅷睢療䝁䅳䅉潁䑁䅁䅏癁䑁䅅䅎癁䑁䅉䅍祁䑁䅍克䅁䙁剫䅁慂䅁䅁䅒療䡁䅣杢湂䡁䅉兙歂䝁䅕䅉㡂䍁䅁睑祂䝁䅕䅚灂䡁䅑睖桂䡁䅑睙潂䍁䄸睔ㅂ䡁䅑䅢療䝁䄸睡杁䍁䅧䅍㑁䍁䄸杍硁䍁䄸杍睁䑁䅉睍灁䅁䅁児䄰䙁䅯䅁䕂䝁䄸睤畂䝁䅣杣桂䝁䅑党杁䡁䅷䅉䑂䡁䅉党歂䝁䅫䅤塂䝁䅅䅤橂䝁䅧睌偂䡁䅕䅤獂䝁䄸睢牂䍁䅁䅋睁䑁䅧睌祁䑁䅍睌祁䑁䅁免祁䍁䅫䅁煄充䅁杗䅁䕁䅑睢㍂䝁䄴睚祂䝁䅅䅚求䍁䅁䅦杁䕁䅍杣求䝁䅑兡あ䙁䅣兙あ䝁䅍䅡癁䕁䄸兤あ䝁䅷睢療䝁䅳䅉潁䑁䅁䅏癁䑁䅉睍癁䑁䅉䅍祁䑁䅍克䅁䅁偅䅁慂䅁䅁䅒療䡁䅣杢湂䡁䅉兙歂䝁䅕䅉㡂䍁䅁睑祂䝁䅕䅚灂䡁䅑睖桂䡁䅑睙潂䍁䄸睔ㅂ䡁䅑䅢療䝁䄸睡杁䍁䅧䅍㕁䍁䄸免穁䍁䄸杍睁䑁䅉䅎灁䅁䅁睺䄴䙁䅯䅁䕂䝁䄸睤畂䝁䅣杣桂䝁䅑党杁䡁䅷䅉䑂䡁䅉党歂䝁䅫䅤塂䝁䅅䅤橂䝁䅧睌偂䡁䅕䅤獂䝁䄸睢牂䍁䅁䅋睁䑁䅫睌硁䑁䅕睌祁䑁䅁杍穁䍁䅫䅁摁杄䅁杗䅁䕁䅑睢㍂䝁䄴睚祂䝁䅅䅚求䍁䅁䅦杁䕁䅍杣求䝁䅑兡あ䙁䅣兙あ䝁䅍䅡癁䕁䄸兤あ䝁䅷睢療䝁䅳䅉潁䑁䅁兏癁䑁䅅李癁䑁䅉䅍祁䑁䅑克䅁䡁卑䅁慂䅁䅁䅒療䡁䅣杢湂䡁䅉兙歂䝁䅕䅉㡂䍁䅁睑祂䝁䅕䅚灂䡁䅑睖桂䡁䅑睙潂䍁䄸睔ㅂ䡁䅑䅢療䝁䄸睡杁䍁䅧䅍㕁䍁䄸杍㕁䍁䄸杍睁䑁䅅兎灁䅁䅁䄶䄴䙁䅯䅁䕂䝁䄸睤畂䝁䅣杣桂䝁䅑党杁䡁䅷䅉䑂䡁䅉党歂䝁䅫䅤塂䝁䅅䅤橂䝁䅧睌偂䡁䅕䅤獂䝁䄸睢牂䍁䅁䅋硁䑁䅁睌睁䑁䅅睌祁䑁䅁杍硁䍁䅫䅁桄兄䅁杗䅁䕁䅑睢㍂䝁䄴睚祂䝁䅅䅚求䍁䅁䅦杁䕁䅍杣求䝁䅑兡あ䙁䅣兙あ䝁䅍䅡癁䕁䄸兤あ䝁䅷睢療䝁䅳䅉潁䑁䅅䅍癁䑁䅅䅎癁䑁䅉䅍祁䑁䅑克䅁䥁佳䅁慂䅁䅁䅒療䡁䅣杢湂䡁䅉兙歂䝁䅕䅉㡂䍁䅁睑祂䝁䅕䅚灂䡁䅑睖桂䡁䅑睙潂䍁䄸睔ㅂ䡁䅑䅢療䝁䄸睡杁䍁䅧免睁䍁䄸免㑁䍁䄸杍睁䑁䅅䅏灁䅁䅁䄶䄰䙁䅯䅁䕂䝁䄸睤畂䝁䅣杣桂䝁䅑党杁䡁䅷䅉䑂䡁䅉党歂䝁䅫䅤塂䝁䅅䅤橂䝁䅧睌偂䡁䅕䅤獂䝁䄸睢牂䍁䅁䅋硁䑁䅁睌穁䑁䅁睌祁䑁䅁免ㅁ䍁䅫䅁硄兄䅁杗䅁䕁䅑睢㍂䝁䄴睚祂䝁䅅䅚求䍁䅁䅦杁䕁䅍杣求䝁䅑兡あ䙁䅣兙あ䝁䅍䅡癁䕁䄸兤あ䝁䅷睢療䝁䅳䅉潁䑁䅅免癁䑁䅁睍癁䑁䅉䅍祁䑁䅁克䅁䱁䵙䅁慂䅁䅁䅒療䡁䅣杢湂䡁䅉兙歂䝁䅕䅉㡂䍁䅁睑祂䝁䅕䅚灂䡁䅑睖桂䡁䅑睙潂䍁䄸睔ㅂ䡁䅑䅢療䝁䄸睡杁䍁䅧免硁䍁䄸䅍穁䍁䄸杍睁䑁䅉杍灁䅁䅁睨䄸䙁䅯䅁䕂䝁䄸睤畂䝁䅣杣桂䝁䅑党杁䡁䅷䅉䑂䡁䅉党歂䝁䅫䅤塂䝁䅅䅤橂䝁䅧睌偂䡁䅕䅤獂䝁䄸睢牂䍁䅁䅋硁䑁䅅睌睁䑁䅑睌祁䑁䅁免㕁䍁䅫䅁桂睃䅁杗䅁䕁䅑睢㍂䝁䄴睚祂䝁䅅䅚求䍁䅁䅦杁䕁䅍杣求䝁䅑兡あ䙁䅣兙あ䝁䅍䅡癁䕁䄸兤あ䝁䅷睢療䝁䅳䅉潁䑁䅅免癁䑁䅁䅎癁䑁䅉䅍祁䑁䅉克䅁䝁伴䅁慂䅁䅁䅒療䡁䅣杢湂䡁䅉兙歂䝁䅕䅉㡂䍁䅁睑祂䝁䅕䅚灂䡁䅑睖桂䡁䅑睙潂䍁䄸睔ㅂ䡁䅑䅢療䝁䄸睡杁䍁䅧免硁䍁䄸免硁䍁䄸杍睁䑁䅉杍灁䅁䅁儳䄸䙁䅯䅁䕂䝁䄸睤畂䝁䅣杣桂䝁䅑党杁䡁䅷䅉䑂䡁䅉党歂䝁䅫䅤塂䝁䅅䅤橂䝁䅧睌偂䡁䅕䅤獂䝁䄸睢牂䍁䅁䅋硁䑁䅅睌硁䑁䅍睌祁䑁䅁免ぁ䍁䅫䅁乄䅄䅁杗䅁䕁䅑睢㍂䝁䄴睚祂䝁䅅䅚求䍁䅁䅦杁䕁䅍杣求䝁䅑兡あ䙁䅣兙あ䝁䅍䅡癁䕁䄸兤あ䝁䅷睢療䝁䅳䅉潁䑁䅅免癁䑁䅅睍癁䑁䅉䅍祁䑁䅑克䅁䭁卣䅁慂䅁䅁䅒療䡁䅣杢湂䡁䅉兙歂䝁䅕䅉㡂䍁䅁睑祂䝁䅕䅚灂䡁䅑睖桂䡁䅑睙潂䍁䄸睔ㅂ䡁䅑䅢療䝁䄸睡杁䍁䅧免硁䍁䄸免ぁ䍁䄸杍睁䑁䅉䅎灁䅁䅁眯䄰䙁䅯䅁䕂䝁䄸睤畂䝁䅣杣桂䝁䅑党杁䡁䅷䅉䑂䡁䅉党歂䝁䅫䅤塂䝁䅅䅤橂䝁䅧睌偂䡁䅕䅤獂䝁䄸睢牂䍁䅁䅋硁䑁䅅睌硁䑁䅧睌祁䑁䅁杍ぁ䍁䅫䅁坄睄䅁杗䅁䕁䅑睢㍂䝁䄴睚祂䝁䅅䅚求䍁䅁䅦杁䕁䅍杣求䝁䅑兡あ䙁䅣兙あ䝁䅍䅡癁䕁䄸兤あ䝁䅷睢療䝁䅳䅉潁䑁䅅免癁䑁䅉䅍癁䑁䅉䅍祁䑁䅑克䅁䩁卣䅁慂䅁䅁䅒療䡁䅣杢湂䡁䅉兙歂䝁䅕䅉㡂䍁䅁睑祂䝁䅕䅚灂䡁䅑睖桂䡁䅑睙潂䍁䄸睔ㅂ䡁䅑䅢療䝁䄸睡杁䍁䅧免硁䍁䄸杍硁䍁䄸杍睁䑁䅉䅎灁䅁䅁桏䅅䙁䅯䅁䕂䝁䄸睤畂䝁䅣杣桂䝁䅑党杁䡁䅷䅉䑂䡁䅉党歂䝁䅫䅤塂䝁䅅䅤橂䝁䅧睌偂䡁䅕䅤獂䝁䄸睢牂䍁䅁䅋硁䑁䅅睌祁䑁䅕睌祁䑁䅁杍ぁ䍁䅫䅁䕂䅄䅁杗䅁䕁䅑睢㍂䝁䄴睚祂䝁䅅䅚求䍁䅁䅦杁䕁䅍杣求䝁䅑兡あ䙁䅣兙あ䝁䅍䅡癁䕁䄸兤あ䝁䅷睢療䝁䅳䅉潁䑁䅅免癁䑁䅉䅏癁䑁䅉䅍祁䑁䅍克䅁偁偉䅁慂䅁䅁䅒療䡁䅣杢湂䡁䅉兙歂䝁䅕䅉㡂䍁䅁睑祂䝁䅕䅚灂䡁䅑睖桂䡁䅑睙潂䍁䄸睔ㅂ䡁䅑䅢療䝁䄸睡杁䍁䅧免硁䍁䄸杍㕁䍁䄸杍睁䑁䅉睍灁䅁䅁兹䄴䙁䅯䅁䕂䝁䄸睤畂䝁䅣杣桂䝁䅑党杁䡁䅷䅉䑂䡁䅉党歂䝁䅫䅤塂䝁䅅䅤橂䝁䅧睌偂䡁䅕䅤獂䝁䄸睢牂䍁䅁䅋硁䑁䅉睌睁䑁䅅睌祁䑁䅁杍穁䍁䅫䅁⭃杅䅁杗䅁䕁䅑睢㍂䝁䄴睚祂䝁䅅䅚求䍁䅁䅦杁䕁䅍杣求䝁䅑兡あ䙁䅣兙あ䝁䅍䅡癁䕁䄸兤あ䝁䅷睢療䝁䅳䅉潁䑁䅅杍癁䑁䅁杍癁䑁䅉䅍硁䑁䅕克䅁䑁伴䅁慂䅁䅁䅒療䡁䅣杢湂䡁䅉兙歂䝁䅕䅉㡂䍁䅁睑祂䝁䅕䅚灂䡁䅑睖桂䡁䅑睙潂䍁䄸睔ㅂ䡁䅑䅢療䝁䄸睡杁䍁䅧免祁䍁䄸䅍ぁ䍁䄸杍睁䑁䅉䅎灁䅁䅁杳䅳䙁䅯䅁䕂䝁䄸睤畂䝁䅣杣桂䝁䅑党杁䡁䅷䅉䑂䡁䅉党歂䝁䅫䅤塂䝁䅅䅤橂䝁䅧睌偂䡁䅕䅤獂䝁䄸睢牂䍁䅁䅋硁䑁䅉睌睁䑁䅙睌祁䑁䅁免硁䍁䅫䅁橁睃䅁杗䅁䕁䅑睢㍂䝁䄴睚祂䝁䅅䅚求䍁䅁䅦杁䕁䅍杣求䝁䅑兡あ䙁䅣兙あ䝁䅍䅡癁䕁䄸兤あ䝁䅷睢療䝁䅳䅉潁䑁䅅杍癁䑁䅁兏癁䑁䅉䅍祁䑁䅑克䅁䵁佯䅁慂䅁䅁䅒療䡁䅣杢湂䡁䅉兙歂䝁䅕䅉㡂䍁䅁睑祂䝁䅕䅚灂䡁䅑睖桂䡁䅑睙潂䍁䄸睔ㅂ䡁䅑䅢療䝁䄸睡杁䍁䅧免祁䍁䄸免睁䍁䄸杍睁䑁䅉䅎灁䅁䅁杔䄸䙁䅯䅁䕂䝁䄸睤畂䝁䅣杣桂䝁䅑党杁䡁䅷䅉䑂䡁䅉党歂䝁䅫䅤塂䝁䅅䅤橂䝁䅧睌偂䡁䅕䅤獂䝁䄸睢牂䍁䅁䅋硁䑁䅉睌硁䑁䅉睌祁䑁䅁免㑁䍁䅫䅁䑁睃䅁杗䅁䕁䅑睢㍂䝁䄴睚祂䝁䅅䅚求䍁䅁䅦杁䕁䅍杣求䝁䅑兡あ䙁䅣兙あ䝁䅍䅡癁䕁䄸兤あ䝁䅷睢療䝁䅳䅉潁䑁䅅杍癁䑁䅅杍癁䑁䅉䅍祁䑁䅉克䅁䭁䵕䅁慂䅁䅁䅒療䡁䅣杢湂䡁䅉兙歂䝁䅕䅉㡂䍁䅁睑祂䝁䅕䅚灂䡁䅑睖桂䡁䅑睙潂䍁䄸睔ㅂ䡁䅑䅢療䝁䄸睡杁䍁䅧免祁䍁䄸免穁䍁䄸杍睁䑁䅉睍灁䅁䅁杵䄴䙁䅯䅁䕂䝁䄸睤畂䝁䅣杣桂䝁䅑党杁䡁䅷䅉䑂䡁䅉党歂䝁䅫䅤塂䝁䅅䅤橂䝁䅧睌偂䡁䅕䅤獂䝁䄸睢牂䍁䅁䅋硁䑁䅉睌硁䑁䅕睌祁䑁䅁杍穁䍁䅫䅁卄睃䅁杗䅁䕁䅑睢㍂䝁䄴睚祂䝁䅅䅚求䍁䅁䅦杁䕁䅍杣求䝁䅑兡あ䙁䅣兙あ䝁䅍䅡癁䕁䄸兤あ䝁䅷睢療䝁䅳䅉潁䑁䅅杍癁䑁䅅李癁䑁䅉䅍祁䑁䅑克䅁䱁䰸䅁慂䅁䅁䅒療䡁䅣杢湂䡁䅉兙歂䝁䅕䅉㡂䍁䅁睑祂䝁䅕䅚灂䡁䅑睖桂䡁䅑睙潂䍁䄸睔ㅂ䡁䅑䅢療䝁䄸睡杁䍁䅧免祁䍁䄸免㕁䍁䄸杍睁䑁䅉䅎灁䅁䅁䅪䄸䙁䅯䅁䕂䝁䄸睤畂䝁䅣杣桂䝁䅑党杁䡁䅷䅉䑂䡁䅉党歂䝁䅫䅤塂䝁䅅䅤橂䝁䅧睌偂䡁䅕䅤獂䝁䄸睢牂䍁䅁䅋硁䑁䅉睌祁䑁䅁睌祁䑁䅁杍ぁ䍁䅫䅁塁杅䅁杗䅁䕁䅑睢㍂䝁䄴睚祂䝁䅅䅚求䍁䅁䅦杁䕁䅍杣求䝁䅑兡あ䙁䅣兙あ䝁䅍䅡癁䕁䄸兤あ䝁䅷睢療䝁䅳䅉潁䑁䅅杍癁䑁䅉李癁䑁䅉䅍祁䑁䅑克䅁䍁副䅁慂䅁䅁䅒療䡁䅣杢湂䡁䅉兙歂䝁䅕䅉㡂䍁䅁睑祂䝁䅕䅚灂䡁䅑睖桂䡁䅑睙潂䍁䄸睔ㅂ䡁䅑䅢療䝁䄸睡杁䍁䅧免祁䍁䄸杍㍁䍁䄸杍睁䑁䅉睍灁䅁䅁睋䄰䙁䅯䅁䕂䝁䄸睤畂䝁䅣杣桂䝁䅑党杁䡁䅷䅉䑂䡁䅉党歂䝁䅫䅤塂䝁䅅䅤橂䝁䅧睌偂䡁䅕䅤獂䝁䄸睢牂䍁䅁䅋硁䑁䅉睌穁䑁䅅睌祁䑁䅁杍ぁ䍁䅫䅁杂䅅䅁朶䅁䕁䅑杣療䝁䄴党杁䕁䄰兙畂䝁䅅睚求䝁䄰党畂䡁䅑睏杁䕁䅫杢歂䡁䅕督あ䡁䅉兡桂䝁䅷䅉䉂䡁䅕䅤療䝁䄰兙あ䝁䅫睢畂䑁䅳䅉呂䝁䅕杢穂䝁䄸杣穂䑁䅳䅉兂䡁䅉睢橂䝁䅕督穂䍁䅁兑ㅂ䡁䅑睢瑂䝁䅅䅤灂䝁䄸杢㝁䍁䅁杕求䝁䄰睢あ䝁䅕䅉䉂䝁䅍睙求䡁䅍督杁䝁䅅杢歂䍁䅁睑療䝁䄴䅤祂䝁䄸䅢㝁䍁䅁兑ㅂ䡁䅑睢畂䝁䄸兢療䡁䅕督杁䙁䅙党潂䝁䅫睙獂䝁䅕督䅁䩁兑䅁奁䅁䅁䅒祂䡁䅕睚杁䙁䅉党あ䝁䅅兡獂䅁䅁眲䅯䉁䅉䅁䙂䍁䄰睕睂䝁䄸杣あ䡁䅍䅁祁杅䅁杆䅁䕁䅕兌獂䝁䅕兙祂䝁䄴兡畂䝁䅣䅁坄兄䅁杂䅁䕁䅕兑䅁䵁䑙䅁䭁䅁䅁兒䍂䕁䅅兗䅁䭁䌰䅁䥁䅁䅁兒䑂䕁䅷䅁潁睁䅁杂䅁䕁䅕䅒䅁䝁䑁䅁獃䅁䅁兒䕂䕁䅫䅉潁䕁䅕䅢求䝁䅍䅤祂䝁䄸杢灂䝁䅍䅉䕂䝁䅅䅤桂䍁䅁兓畂䡁䅑党祂䝁䅍䅡桂䝁䄴睚求䍁䅫睏杁䕁䅙䅢求䝁䅕䅤杁䕁䄰兙畂䝁䅅睚求䝁䄰党畂䡁䅑睏杁䕁䅙杣求䝁䅫睚潂䡁䅑䅉呂䝁䅕杣㉂䝁䅫睙求䑁䅳䅉䑂䝁䄸兤祂䝁䅫党祂䍁䅁睕求䡁䅉杤灂䝁䅍党䅁䕁䥑䅁獄䅁䅁兒䕂䕁䅫䅉潁䕁䅕䅢求䝁䅍䅤祂䝁䄸杢灂䝁䅍䅉䕂䝁䅅䅤桂䍁䅁兓畂䡁䅑党祂䝁䅍䅡桂䝁䄴睚求䍁䅫睏杁䕁䅙䅢求䝁䅕䅤杁䕁䄰兙畂䝁䅅睚求䝁䄰党畂䡁䅑睏杁䕁䅙杣求䝁䅫睚潂䡁䅑䅉呂䝁䅕杣㉂䝁䅫睙求䑁䅳䅉䵂䝁䅅督あ䍁䅁兔灂䝁䅷党杁䙁䅑杣桂䝁䄴督睂䝁䄸杣あ䝁䅅䅤灂䝁䄸杢㝁䍁䅁兔桂䡁䅉兡畂䝁䅕䅉啂䡁䅉兙畂䡁䅍䅣療䡁䅉䅤桂䡁䅑兡療䝁䄴䅁晁充䅁䅵䅁䕁䅕䅒䩂䍁䅁䅋䙂䝁䅷党橂䡁䅑杣療䝁䄴兡橂䍁䅁䅒桂䡁䅑兙杁䕁䅫杢あ䝁䅕杣橂䝁䅧兙畂䝁䅣党灁䑁䅳䅉䝂䝁䅷党求䡁䅑䅉乂䝁䅅杢桂䝁䅣党瑂䝁䅕杢あ䑁䅳䅉䝂䡁䅉党灂䝁䅣䅡あ䍁䅁睕求䡁䅉杤灂䝁䅍党㝁䍁䅁兔桂䡁䅉兡畂䝁䅕䅉啂䡁䅉兙畂䡁䅍䅣療䡁䅉䅤桂䡁䅑兡療䝁䄴䅁䱂䅃䅁材䅅䕁䅕䅒䩂䍁䅁䅋䙂䝁䅷党橂䡁䅑杣療䝁䄴兡橂䍁䅁䅒桂䡁䅑兙杁䕁䅫杢あ䝁䅕杣橂䝁䅧兙畂䝁䅣党灁䑁䅳䅉䝂䡁䅉党灂䝁䅣䅡あ䍁䅁睕求䡁䅉杤灂䝁䅍党㝁䍁䅁兓畂䝁䅑兤穂䡁䅑杣灂䝁䅅䅢杁䕁䅅兤あ䝁䄸兢桂䡁䅑兡療䝁䄴睏杁䙁䅉杒䩂䕁䅑䅉潁䙁䅉兙歂䝁䅫睢杁䕁䅙杣求䡁䅅兤求䝁䄴睙㕂䍁䅁兓歂䝁䅕杢あ䝁䅫杚灂䝁䅍兙あ䝁䅫睢畂䍁䅫睏杁䙁䅍党畂䡁䅍睢祂䡁䅍睏杁䕁䅍睢ㅂ䡁䅉兡求䡁䅉䅉呂䝁䅕杣㉂䝁䅫睙求䑁䅳䅉兂䡁䅉睢橂䝁䅕督穂䍁䅁兑ㅂ䡁䅑睢瑂䝁䅅䅤灂䝁䄸杢䅁䅁䡣䅁煁允䅁兒䕂䕁䅫䅉潁䕁䅕䅢求䝁䅍䅤祂䝁䄸杢灂䝁䅍䅉䕂䝁䅅䅤桂䍁䅁兓畂䡁䅑党祂䝁䅍䅡桂䝁䄴睚求䍁䅫睏杁䙁䅍睢浂䡁䅑睤桂䡁䅉党杁䕁䅑党㉂䝁䅕䅢療䡁䅁兢求䝁䄴䅤㝁䍁䅁睑獂䝁䄸兤歂䍁䅁兔桂䝁䄴兙湂䝁䅕兢求䝁䄴䅤㝁䍁䅁䅒桂䡁䅑兙杁䕁䅫杢あ䝁䅕睚祂䝁䅅䅤灂䝁䄸杢㝁䍁䅁睑獂䝁䄸兤歂䍁䅁兓畂䝁䅙杣桂䡁䅍䅤祂䡁䅕睙あ䡁䅕杣求䑁䅳䅉䑂䝁䅷睢ㅂ䝁䅑䅉呂䡁䅑睢祂䝁䅅睚求䑁䅳䅉兂䡁䅉睢橂䝁䅕督穂䍁䅁兑ㅂ䡁䅑睢瑂䝁䅅䅤灂䝁䄸杢䅁䡁即䅁䥁䅁䅁兒䝂䙁䅧䅁䡁睁䅁杂䅁䕁䅕睒䅁乁䌸䅁䥁䅁䅁兒䩂䙁䅧䅁䙄睁䅁杂䅁䕁䅕䅔䅁䕁䑳䅁䥁䅁䅁兒䵂䙁䅙䅁⽂睁䅁䅃䅁䕁䅕兔佂䅁䅁睎䅍䅁䅧䅁䙂䕁䄰杕䅁䑁䍫䅁䭁䅁䅁兒佂䙁䅁䅓䅁佁䍷䅁䥁䅁䅁兒偂䕁䅣䅁⽁睁䅁权䅁䕁䅕䅕䉂䕁䄰䅁噂睁䅁权䅁䕁䅕兕䩂䙁䅧䅁䩄睁䅁䅃䅁䕁䅕兕卂䅁䅁䅴䅉䅁䅧䅁䙂䙁䅅䅖䅁䡁䑕䅁䭁䅁䅁兒卂䕁䅫兒䅁䍁䕉䅁䝁䅁䅁兒呂䅁䅁䅏䅍䅁䅧䅁䙂䙁䅍睕䅁䥁䍕䅁䥁䅁䅁兒啂䕁䄴䅁汃杁䅁䅃䅁䕁䅕䅖卂䅁䅁䅤䅍䅁䅯䅁䙂䙁䅑睕婂䅁䅁睙䅍䅁䅯䅁䙂䙁䅙杕䡂䅁䅁䅮䅉䅁䅙䅁䙂䙁䅣䅁敂睁䅁䅃䅁䕁䅕䅗䑂䅁䅁杖䅉䅁䅯䅁䙂䙁䅧䅕䕂䅁䅁睯䅍䅁䅯䅁䙂䙁䅧䅕䙂䅁䅁朸䅉䅁䅧䅁䙂䙁䅧杕䅁䵁䍉䅁流䅁䅁兒歂䡁䅕睙桂䡁䅑兡療䝁䄴䅉呂䝁䅕杣㉂䝁䅫睙求䡁䅍䅁灃睂䅁杊䅁䕁䅕䅢求䝁䅍䅤祂䝁䅫睙杁䙁䅕䅤灂䝁䅷兡あ䝁䅫党穂䅁䅁睲䅙䕁䅧䅁䙂䝁䅷党橂䡁䅑杣灂䝁䅍兙獂䍁䅁睑療䝁䄰䅣療䝁䄴党畂䡁䅑督杁䝁䅅杢歂䍁䅁兒硂䡁䅕兡睂䝁䄰党畂䡁䅑䅁浂杂䅁杋䅁䕁䅕䅢求䝁䅍䅤祂䝁䅫睙桂䝁䅷䅉䙂䡁䅅兤灂䡁䅁兢求䝁䄴䅤䅁䡁䝑䅁獁䅁䅁兒獂䝁䅕睙あ䡁䅉睢畂䝁䅫睙杁䕁䅍睢瑂䡁䅁睢畂䝁䅕杢あ䡁䅍䅁ㅃ杂䅁杓䅁䕁䅕䅢求䝁䅍䅤祂䝁䄸杢灂䝁䅍䅉䙂䡁䅅兤灂䡁䅁兢求䝁䄴䅤杁䝁䅅杢歂䍁䅁兓畂䡁䅍䅤祂䡁䅕兢求䝁䄴䅤穂䅁䅁児䅣䝁䅉䅁䙂䝁䅷党橂䡁䅑杣療䝁䄴兡橂䍁䅁兒硂䡁䅕兡睂䝁䄰党畂䡁䅑䅌杁䕁䅫杢穂䡁䅑杣ㅂ䝁䄰党畂䡁䅑督杁䝁䅅杢歂䍁䅁睑療䝁䄰䅣療䝁䄴党畂䡁䅑督䅁䥁䝳䅁䕂䅁䅁兒獂䝁䅕睙あ䡁䅉睢畂䝁䅫睙杁䕁䄰兙畂䡁䅕杚桂䝁䅍䅤ㅂ䡁䅉兡畂䝁䅣䅉呂䝁䅕杣㉂䝁䅫睙求䡁䅍䅁噄杂䅁䅊䅁䕁䅕兢睂䝁䅷睢㕂䝁䅕党杁䕁䅉党畂䝁䅕杚灂䡁䅑督䅁䍁䝷䅁㙁䅁䅁兒瑂䡁䅁䅢療䡁䅫党求䍁䅁村求䝁䄴党浂䝁䅫䅤穂䑁䅳䅉䕂䝁䅕杢あ䝁䅫督あ䡁䅉入䅁䡁䩫䅁潃䅁䅁兒瑂䡁䅁䅢療䡁䅫党求䍁䅁村求䝁䄴党浂䝁䅫䅤穂䑁䅳䅉䕂䝁䅫睚灂䡁䅑兙獂䍁䅁村祂䝁䄸睡求䡁䅉兙湂䝁䅕睏杁䕁䅫杢橂䝁䄸兢求䍁䅁睕潂䝁䅅杣求䍁䅁兑湂䡁䅉党求䝁䄰党畂䡁䅑督㝁䍁䅁兒畂䝁䅑兌療䝁䅙兌䵂䝁䅫杚求䍁䅁䅕獂䝁䅅杢畂䝁䅫杢湂䅁䅁杅䅯䝁䅑䅁䙂䝁䄰䅣獂䝁䄸入求䝁䅕䅉䍂䝁䅕杢求䝁䅙兡あ䡁䅍睏杁䕁䅕杢歂䍁䄰睢浂䍁䄰䅔灂䝁䅙党杁䙁䅁䅢桂䝁䄴杢灂䝁䄴睚㝁䍁䅁睔畂䝁䅍睢獂䝁䄸睚㕂䅁䅁眷䅧䡁䅯䅁䙂䝁䄰䅣獂䝁䄸入求䝁䅕䅉䍂䝁䅕杢求䝁䅙兡あ䡁䅍睏杁䕁䅕杢歂䍁䄰睢浂䍁䄰䅔灂䝁䅙党杁䙁䅁䅢桂䝁䄴杢灂䝁䄴睚㝁䍁䅁兖あ䝁䅫䅢灂䡁䅑入杁䙁䅍睙桂䝁䅷党杁䙁䅍睢獂䝁䅅杣䅁䕁䭯䅁㉁䅁䅁兒瑂䡁䅁䅢療䡁䅫党求䍁䅁村求䝁䄴党浂䝁䅫䅤穂䑁䅳䅉卂䝁䅕睚啂䝁䅕睙潂䅁䅁眴䅯䕁䅯䅁䙂䝁䄰䅣獂䝁䄸入求䝁䅕䅉䍂䝁䅕杢求䝁䅙兡あ䡁䅍睏杁䙁䅍睢橂䝁䅫兙獂䍁䅁杕求䝁䅍杣ㅂ䝁䅫䅤灂䝁䄴睚䅁䵁剙䅁潂䅁䅁兒畂䝁䅍杣㕂䡁䅁䅤灂䝁䄸杢㝁䍁䅁䅒桂䡁䅑兙杁䙁䅁杣療䡁䅑党橂䡁䅑兡療䝁䄴睏杁䕁䅑兙あ䝁䅅䅉䑂䝁䅕杢あ䝁䅕杣杁䙁䅑党橂䝁䅧杢療䝁䅷睢湂䡁䅫䅁浃杂䅁杄䅁䕁䅕杢求䡁䅉睚㕂䅁䅁児䅙䩁䅯䅁䙂䝁䄴党祂䝁䅣入杁䕁䅕杚浂䝁䅫睙灂䝁䅕杢橂䡁䅫睏杁䕁䅕杢求䡁䅉睚㕂䍁䅁兔桂䝁䄴兙湂䝁䅕兢求䝁䄴䅤㝁䍁䅁睑獂䝁䅕兙畂䙁䅑党橂䝁䅧睏杁䕁䅣睢㉂䙁䅑党橂䝁䅧睏杁䙁䅁杣療䝁䅍党穂䡁䅍䅉䉂䡁䅕䅤療䝁䄰兙あ䝁䅫睢畂䅁䅁兑䅧䩁䅧䅁䙂䝁䄴党祂䝁䅣入杁䕁䅕杚浂䝁䅫睙灂䝁䅕杢橂䡁䅫睏杁䕁䅕杢求䡁䅉睚㕂䍁䅁兔桂䝁䄴兙湂䝁䅕兢求䝁䄴䅤㝁䍁䅁兒畂䝁䅕杣湂䡁䅫䅉呂䡁䅑睢祂䝁䅅睚求䑁䅳䅉䑂䝁䅷党桂䝁䄴䅖求䝁䅍䅡㝁䍁䅁䅕療䡁䅣党祂䍁䅁睒祂䝁䅫䅚䅁䩁䩙䅁奂允䅁兒畂䝁䅕杣湂䡁䅫䅉䙂䝁䅙杚灂䝁䅍兡求䝁䄴睙㕂䑁䅳䅉䙂䝁䄴党祂䝁䅣入杁䕁䄰兙畂䝁䅅睚求䝁䄰党畂䡁䅑睏杁䕁䅕杢求䡁䅉睚㕂䍁䅁睕あ䝁䄸杣桂䝁䅣党㝁䍁䅁兓畂䝁䅑兤穂䡁䅑杣灂䝁䅅䅢杁䕁䅅兤あ䝁䄸兢桂䡁䅑兡療䝁䄴睏杁䙁䅍兢桂䡁䅉䅤杁䕁䅕杢求䡁䅉睚㕂䑁䅳䅉兂䝁䅅督穂䝁䅕杢湂䝁䅕杣杁䕁䅅兡祂䝁䅍杣桂䝁䅙䅤杁䕁䄰兙畂䡁䅕杚桂䝁䅍䅤ㅂ䡁䅉兡畂䝁䅣睏杁䙁䅕䅤灂䝁䅷兡あ䡁䅫䅉呂䝁䅍兙獂䝁䅕䅉呂䝁䄸䅢桂䡁䅉睏杁䕁䄸杢穂䝁䅧睢祂䝁䅕䅉桂䝁䄴䅚杁䕁䄸杚浂䡁䅍䅡療䡁䅉党杁䙁䅣兡畂䝁䅑䅁剄䅃䅁杁䅅䕁䅕杢求䡁䅉睚㕂䍁䅁兒浂䝁䅙兡橂䝁䅫党畂䝁䅍入㝁䍁䅁兒畂䝁䅕杣湂䡁䅫䅉乂䝁䅅杢桂䝁䅣党瑂䝁䅕杢あ䑁䅳䅉䩂䝁䄴䅚ㅂ䡁䅍䅤祂䝁䅫兙獂䍁䅁兑ㅂ䡁䅑睢瑂䝁䅅䅤灂䝁䄸杢㝁䍁䅁睕瑂䝁䅅杣あ䍁䅁村ㅂ䝁䅫䅢歂䝁䅫杢湂䑁䅳䅉呂䝁䄰兙祂䡁䅑䅉䙂䝁䄴党祂䝁䅣入㝁䍁䅁兒獂䝁䅕睙あ䡁䅉兡橂䍁䅁杖求䝁䅧兡橂䝁䅷党㝁䍁䅁兑ㅂ䡁䅑睢畂䝁䄸兢療䡁䅕督杁䙁䅙党潂䝁䅫睙獂䝁䅕督䅁䵁內䅁敂䅁䅁兒畂䝁䅕杣湂䡁䅫䅉䙂䝁䅙杚灂䝁䅍兡求䝁䄴睙㕂䑁䅳䅉䙂䝁䄴党祂䝁䅣入杁䙁䅍䅤療䡁䅉兙湂䝁䅕睏杁䕁䅍䅢灂䝁䄰兙あ䝁䅕䅖求䝁䅍䅡䅁䡁偙䅁楁允䅁兒畂䝁䅕杣湂䡁䅫䅉䙂䝁䅙杚灂䝁䅍兡求䝁䄴睙㕂䑁䅳䅉䙂䝁䄴杤灂䡁䅉睢畂䝁䄰党畂䡁䅑兙獂䍁䅁睑療䝁䄴督ㅂ䝁䅷䅤灂䝁䄴睚㝁䍁䅁兒畂䡁䅙兡祂䝁䄸杢瑂䝁䅕杢あ䝁䅅䅢杁䕁䅕杢湂䝁䅫杢求䝁䅕杣灂䝁䄴睚㝁䍁䅁䅒灂䡁䅍䅣療䡁䅍兙獂䍁䅁兙畂䝁䅑䅉卂䝁䅕睙㕂䝁䅍䅢灂䝁䄴睚㝁䍁䅁睖桂䡁䅑党祂䍁䅁䅕ㅂ䡁䅉兡浂䝁䅫睙桂䡁䅑兡療䝁䄴睏杁䕁䅍䅢求䝁䅅杢啂䝁䅕睙潂䑁䅳䅉兂䝁䄸䅢獂䡁䅕䅤灂䝁䄸杢杁䕁䅍睢畂䡁䅑杣療䝁䅷䅁扄元䅁䅐䅁䕁䅕杢求䡁䅉睚㕂䍁䅁兒硂䡁䅕兡睂䝁䄰党畂䡁䅑䅉桂䝁䄴䅚杁䙁䅍党祂䡁䅙兡橂䝁䅕督䅁䝁䡧䅁畂䅁䅁兒畂䝁䅕杣湂䡁䅫䅉乂䝁䅅杢桂䝁䅣党瑂䝁䅕杢あ䑁䅳䅉䕂䝁䅅䅤桂䍁䅁睑求䝁䄴䅤求䡁䅉䅉啂䝁䅕睙潂䝁䄴睢獂䝁䄸睚㕂䑁䅳䅉䑂䝁䅷兡瑂䝁䅅䅤求䙁䅑党橂䝁䅧䅁䡃元䅁杪䅁䕁䅕杢求䡁䅉睚㕂䍁䅁兔桂䝁䄴兙湂䝁䅕兢求䝁䄴䅤㝁䍁䅁兒畂䝁䅕杣湂䡁䅫䅉呂䡁䅑睢祂䝁䅅睚求䑁䅳䅉䑂䝁䅷党桂䝁䄴䅖求䝁䅍䅡㝁䍁䅁睕瑂䝁䅅杣あ䍁䅁兒畂䝁䅕杣湂䡁䅫睏杁䙁䅁睢㍂䝁䅕杣杁䕁䅣杣灂䝁䅑䅁睂䅃䅁杄䅅䕁䅕杢求䡁䅉睚㕂䍁䅁兔桂䝁䄴兙湂䝁䅕兢求䝁䄴䅤㝁䍁䅁兒畂䝁䅕杣湂䡁䅫䅉呂䡁䅑睢祂䝁䅅睚求䑁䅳䅉䙂䝁䄴杤灂䡁䅉睢畂䝁䄰党畂䡁䅑兙獂䍁䅁兒畂䝁䅣兡畂䝁䅕党祂䝁䅫杢湂䑁䅳䅉䕂䝁䅫督睂䝁䄸督桂䝁䅷䅉桂䝁䄴䅚杁䙁䅉党橂䡁䅫睙獂䝁䅫杢湂䑁䅳䅉塂䝁䅅䅤求䡁䅉䅉兂䡁䅕杣灂䝁䅙兡橂䝁䅅䅤灂䝁䄸杢㝁䍁䅁睑獂䝁䅕兙畂䙁䅑党橂䝁䅧睏杁䙁䅁睢獂䝁䅷兤あ䝁䅫睢畂䍁䅁睑療䝁䄴䅤祂䝁䄸䅢䅁䅁䩧䅁啄䅁䅁兒畂䝁䅕杣湂䡁䅫䅉乂䝁䅅杢桂䝁䅣党瑂䝁䅕杢あ䑁䅳䅉䙂䝁䄴党祂䝁䅣入杁䙁䅍䅤療䡁䅉兙湂䝁䅕睏杁䕁䅕杢㉂䝁䅫杣療䝁䄴兢求䝁䄴䅤桂䝁䅷䅉䙂䝁䄴睚灂䝁䄴党求䡁䅉兡畂䝁䅣睏杁䕁䅫杢歂䡁䅕督あ䡁䅉兡桂䝁䅷䅉䉂䡁䅕䅤療䝁䄰兙あ䝁䅫睢畂䑁䅳䅉䑂䝁䄸杢㉂䝁䅕杢あ䝁䅫睢畂䝁䅅䅢杁䕁䄴兤橂䝁䅷党桂䡁䅉䅁㥂睂䅁李䅅䕁䅕杢求䡁䅉睚㕂䍁䅁兔桂䝁䄴兙湂䝁䅕兢求䝁䄴䅤㝁䍁䅁兒畂䝁䅕杣湂䡁䅫䅉呂䡁䅑睢祂䝁䅅睚求䑁䅳䅉䝂䝁䅷党求䡁䅑䅉乂䝁䅅杢桂䝁䅣党瑂䝁䅕杢あ䑁䅳䅉䩂䝁䄴䅚ㅂ䡁䅍䅤祂䝁䅫兙獂䍁䅁兑ㅂ䡁䅑睢瑂䝁䅅䅤灂䝁䄸杢㝁䍁䅁兒獂䝁䅕睙あ䡁䅉兡橂䍁䅁杖求䝁䅧兡橂䝁䅷党㝁䍁䅁䅒桂䡁䅑兙杁䕁䅍党畂䡁䅑党祂䍁䅁䅖求䝁䅍䅡畂䝁䄸䅢療䝁䅣入㝁䍁䅁村桂䡁䅑䅤求䡁䅉入杁䕁䅕杢求䡁䅉睚㕂䍁䅁睕あ䝁䄸杣桂䝁䅣党杁䙁䅍入穂䡁䅑党瑂䍁䅁䅋䍂䕁䅕睕呂䍁䅫䅁敄睂䅁䅃䅅䕁䅕杢求䡁䅉睚㕂䍁䅁兔桂䝁䄴兙湂䝁䅕兢求䝁䄴䅤㝁䍁䅁兒畂䝁䅕杣湂䡁䅫䅉呂䡁䅑睢祂䝁䅅睚求䑁䅳䅉䩂䝁䄴䅚ㅂ䡁䅍䅤祂䝁䅫兙獂䍁䅁兑ㅂ䡁䅑睢瑂䝁䅅䅤灂䝁䄸杢㝁䍁䅁睑療䝁䄴杤求䝁䄴䅤灂䝁䄸杢桂䝁䅷䅉佂䡁䅕睙獂䝁䅕兙祂䑁䅳䅉兂䝁䄸䅢獂䡁䅕䅤灂䝁䄸杢杁䕁䅍睢畂䡁䅑杣療䝁䅷睏杁䙁䅁兙穂䡁䅍党畂䝁䅣党祂䍁䅁兑灂䡁䅉睙祂䝁䅅杚あ䍁䅁兔桂䝁䄴兤浂䝁䅅睙あ䡁䅕杣灂䝁䄴睚䅁䉁內䅁獃䅁䅁兒畂䝁䅕杣湂䡁䅫䅉乂䝁䅅杢桂䝁䅣党瑂䝁䅕杢あ䑁䅳䅉䙂䝁䄴党祂䝁䅣入杁䙁䅍䅤療䡁䅉兙湂䝁䅕睏杁䕁䅫杢歂䡁䅕督あ䡁䅉兡桂䝁䅷䅉䉂䡁䅕䅤療䝁䄰兙あ䝁䅫睢畂䑁䅳䅉呂䝁䅕杢穂䝁䄸杣穂䑁䅳䅉兂䡁䅉睢橂䝁䅕督穂䍁䅁兑ㅂ䡁䅑睢瑂䝁䅅䅤灂䝁䄸杢䅁䩁䡅䅁敄䅁䅁兒畂䝁䅕杣湂䡁䅫䅉乂䝁䅅杢桂䝁䅣党瑂䝁䅕杢あ䑁䅳䅉䙂䝁䄴党祂䝁䅣入杁䙁䅍䅤療䡁䅉兙湂䝁䅕睏杁䕁䅫杢歂䡁䅕督あ䡁䅉兡桂䝁䅷䅉䉂䡁䅕䅤療䝁䄰兙あ䝁䅫睢畂䑁䅳䅉呂䝁䅕杢穂䝁䄸杣穂䑁䅳䅉兂䡁䅉睢橂䝁䅕督穂䍁䅁兑ㅂ䡁䅑睢瑂䝁䅅䅤灂䝁䄸杢㝁䍁䅁兑祂䡁䅑兡浂䝁䅫睙灂䝁䅅䅢杁䕁䅫杢あ䝁䅕䅢獂䝁䅫睚求䝁䄴睙求䅁䅁儴䅣䱁䅧䅁䙂䝁䄴党祂䝁䅣入杁䕁䄰兙畂䝁䅅睚求䝁䄰党畂䡁䅑睏杁䕁䅕杢求䡁䅉睚㕂䍁䅁睕あ䝁䄸杣桂䝁䅣党㝁䍁䅁睕瑂䝁䅅杣あ䍁䅁兒畂䝁䅕杣湂䡁䅫睏杁䕁䅕䅚湂䝁䅕䅉䑂䝁䄸兢睂䡁䅕䅤灂䝁䄴睚㝁䍁䅁䅒桂䡁䅑兙杁䕁䅍党畂䡁䅑党祂䍁䅁䅖求䝁䅍䅡畂䝁䄸䅢療䝁䅣入㝁䍁䅁兎䡂䅁䅁儵䄸䙁䉁䅁䙂䝁䄴党祂䝁䅣入杁䕁䄰兙畂䝁䅅睚求䝁䄰党畂䡁䅑睏杁䕁䅕杢㉂䝁䅫杣療䝁䄴兢求䝁䄴䅤桂䝁䅷䅉䑂䝁䄸杢穂䡁䅕䅢あ䝁䅫杢湂䑁䅳䅉䙂䝁䄴杤灂䡁䅉睢畂䝁䄰党畂䡁䅑兙獂䍁䅁兒畂䝁䅣兡畂䝁䅕党祂䝁䅫杢湂䑁䅳䅉䩂䝁䄴䅚ㅂ䡁䅍䅤祂䝁䅫兙獂䍁䅁兑ㅂ䡁䅑睢瑂䝁䅅䅤灂䝁䄸杢㝁䍁䅁睑獂䝁䅕兙畂䙁䅑党橂䝁䅧睏杁䕁䅍睢畂䡁䅙党畂䡁䅑兡療䝁䄴兙獂䍁䅁杔ㅂ䝁䅍䅢求䝁䅅杣㝁䍁䅁䅕祂䝁䄸睙求䡁䅍督杁䕁䅅兤あ䝁䄸兢桂䡁䅑兡療䝁䄴睏杁䙁䅕䅤灂䝁䅷兡あ䡁䅫䅉呂䝁䅍兙獂䝁䅕䅉呂䝁䄸䅢桂䡁䅉䅁㡄睂䅁䅺䅁䕁䅕杢求䡁䅉睚㕂䍁䅁兔桂䝁䄴兙湂䝁䅕兢求䝁䄴䅤㝁䍁䅁兒畂䡁䅙兡祂䝁䄸杢瑂䝁䅕杢あ䝁䅅䅢杁䕁䅍睢畂䡁䅍兤獂䡁䅑兡畂䝁䅣睏杁䕁䅕杢㉂䝁䅫杣療䝁䄴兢求䝁䄴䅤桂䝁䅷䅉䙂䝁䄴睚灂䝁䄴党求䡁䅉兡畂䝁䅣睏杁䙁䅣兙あ䝁䅕杣杁䙁䅁兤祂䝁䅫杚灂䝁䅍兙あ䝁䅫睢畂䑁䅳䅉䑂䝁䅷党桂䝁䄴䅖求䝁䅍䅡䅁䡁卅䅁あ䅁䅁兒畂䝁䅕杣湂䡁䅫䅉乂䝁䅅杢桂䝁䅣党瑂䝁䅕杢あ䑁䅳䅉䙂䝁䄴杤灂䡁䅉睢畂䝁䄰党畂䡁䅑兙獂䍁䅁兒畂䝁䅣兡畂䝁䅕党祂䝁䅫杢湂䑁䅳䅉䑂䝁䅷兡瑂䝁䅅䅤求䙁䅑党橂䝁䅧䅁塄杂䅁朵䅁䕁䅕杢求䡁䅉睚㕂䍁䅁兔桂䝁䄴兙湂䝁䅕兢求䝁䄴䅤㝁䍁䅁兒畂䡁䅙兡祂䝁䄸杢瑂䝁䅕杢あ䝁䅅䅢杁䕁䅕杢湂䝁䅫杢求䝁䅕杣灂䝁䄴睚㝁䍁䅁兓畂䝁䅑兤穂䡁䅑杣灂䝁䅅䅢杁䕁䅅兤あ䝁䄸兢桂䡁䅑兡療䝁䄴睏杁䙁䅍党畂䡁䅍睢祂䡁䅍睏杁䕁䅕䅢求䝁䅍䅤祂䝁䅫睙杁䙁䅙党潂䝁䅫睙獂䝁䅕睏杁䙁䅁杣療䝁䅍党穂䡁䅍䅉䉂䡁䅕䅤療䝁䄰兙あ䝁䅫睢畂䅁䅁硙䅅䵁䅉䅁䙂䝁䄴党祂䝁䅣入杁䕁䄰兙畂䝁䅅睚求䝁䄰党畂䡁䅑睏杁䕁䅕杢㉂䝁䅫杣療䝁䄴兢求䝁䄴䅤桂䝁䅷䅉䙂䝁䄴睚灂䝁䄴党求䡁䅉兡畂䝁䅣睏杁䕁䅫杢歂䡁䅕督あ䡁䅉兡桂䝁䅷䅉䉂䡁䅕䅤療䝁䄰兙あ䝁䅫睢畂䑁䅳䅉呂䝁䅕杢穂䝁䄸杣穂䑁䅳䅉兂䡁䅉睢橂䝁䅕督穂䍁䅁兑ㅂ䡁䅑睢瑂䝁䅅䅤灂䝁䄸杢䅁佁䩑䅁䅁允䅁兒畂䝁䅕杣湂䡁䅫䅉乂䝁䅅杢桂䝁䅣党瑂䝁䅕杢あ䑁䅳䅉䥂䝁䄸兢求䝁䅷兙畂䝁䅑䅉呂䝁䅕睙ㅂ䡁䅉兡あ䡁䅫睏杁䕁䅫杢歂䡁䅕督あ䡁䅉兡桂䝁䅷䅉䉂䡁䅕䅤療䝁䄰兙あ䝁䅫睢畂䑁䅳䅉呂䝁䅕杢穂䝁䄸杣穂䑁䅳䅉䑂䝁䄸兢瑂䝁䅕杣橂䝁䅫兙獂䍁䅁睕睂䝁䅅睙求䍁䅁䅔桂䡁䅕杢橂䝁䅧睏杁䙁䅁兙穂䡁䅍党畂䝁䅣党祂䍁䅁兑灂䡁䅉睙祂䝁䅅杚あ䍁䅁兔桂䝁䄴兤浂䝁䅅睙あ䡁䅕杣灂䝁䄴睚䅁偁䠸䅁䵁允䅁兒畂䝁䅕杣湂䡁䅫䅉乂䝁䅅杢桂䝁䅣党瑂䝁䅕杢あ䑁䅳䅉䩂䝁䄴䅚ㅂ䡁䅍䅤祂䝁䅫兙獂䍁䅁兑ㅂ䡁䅑睢瑂䝁䅅䅤灂䝁䄸杢㝁䍁䅁兔桂䡁䅉兡畂䝁䅕䅉啂䡁䅉兙畂䡁䅍䅣療䡁䅉䅤桂䡁䅑兡療䝁䄴睏杁䙁䅍党畂䡁䅍睢祂䡁䅍睏杁䙁䅍兢桂䡁䅉䅤杁䕁䅕杢求䡁䅉睚㕂䑁䅳䅉穁䕁䅑䅉兂䡁䅉兡畂䡁䅑兡畂䝁䅣睏杁䙁䅁兙穂䡁䅍党畂䝁䅣党祂䍁䅁兑灂䡁䅉睙祂䝁䅅杚あ䍁䅁兔桂䝁䄴兤浂䝁䅅睙あ䡁䅕杣灂䝁䄴睚䅁䡁匴䅁啄䅁䅁兒畂䝁䅕杣湂䡁䅫䅉乂䝁䅅杢桂䝁䅣党瑂䝁䅕杢あ䑁䅳䅉䩂䝁䄴䅚ㅂ䡁䅍䅤祂䝁䅫兙獂䍁䅁兑ㅂ䡁䅑睢瑂䝁䅅䅤灂䝁䄸杢㝁䍁䅁睕求䝁䄴督療䡁䅉督㝁䍁䅁兒獂䝁䅕睙あ䡁䅉兡橂䍁䅁杖求䝁䅧兡橂䝁䅷党㝁䍁䅁村桂䡁䅑䅤求䡁䅉入杁䕁䅕杢求䡁䅉睚㕂䍁䅁睕あ䝁䄸杣桂䝁䅣党杁䙁䅍入穂䡁䅑党瑂䍁䅁䅋䍂䕁䅕睕呂䍁䅫䅁䵃䅃䅁䄰䅁䕁䅕杢求䡁䅉睚㕂䍁䅁兔桂䝁䄴兙湂䝁䅕兢求䝁䄴䅤㝁䍁䅁兓畂䝁䅑兤穂䡁䅑杣灂䝁䅅䅢杁䕁䅅兤あ䝁䄸兢桂䡁䅑兡療䝁䄴睏杁䙁䅍党畂䡁䅍睢祂䡁䅍睏杁䙁䅍兢桂䡁䅉䅤杁䕁䅉兤灂䝁䅷䅚灂䝁䄴睚㝁䍁䅁睕瑂䝁䅅杣あ䍁䅁兒畂䝁䅕杣湂䡁䅫睏杁䕁䅑兙あ䝁䅅䅉䑂䝁䅕杢あ䝁䅕杣杁䙁䅑党橂䝁䅧杢療䝁䅷睢湂䡁䅫䅁晁权䅁䅹䅁䕁䅕杢求䡁䅉睚㕂䍁䅁兔桂䝁䄴兙湂䝁䅕兢求䝁䄴䅤㝁䍁䅁兓畂䝁䅑兤穂䡁䅑杣灂䝁䅅䅢杁䕁䅅兤あ䝁䄸兢桂䡁䅑兡療䝁䄴睏杁䙁䅍党畂䡁䅍睢祂䡁䅍睏杁䙁䅍兢桂䡁䅉䅤杁䕁䅉兤灂䝁䅷䅚灂䝁䄴睚㝁䍁䅁睕瑂䝁䅅杣あ䍁䅁兒畂䝁䅕杣湂䡁䅫睏杁䙁䅁杣療䝁䅍党穂䡁䅍䅉䉂䡁䅕䅤療䝁䄰兙あ䝁䅫睢畂䅁䅁兦䅙䱁䅁䅁䙂䝁䄴党祂䝁䅣入杁䕁䄰兙畂䝁䅅睚求䝁䄰党畂䡁䅑睏杁䕁䅫杢歂䡁䅕督あ䡁䅉兡桂䝁䅷䅉䉂䡁䅕䅤療䝁䄰兙あ䝁䅫睢畂䑁䅳䅉呂䝁䅕杢穂䝁䄸杣穂䑁䅳䅉呂䝁䄰兙祂䡁䅑䅉䙂䝁䄴党祂䝁䅣入㝁䍁䅁䅒桂䡁䅑兙杁䕁䅍党畂䡁䅑党祂䍁䅁䅖求䝁䅍䅡畂䝁䄸䅢療䝁䅣入䅁䱁十䅁祄䅁䅁兒畂䝁䅕杣湂䡁䅫䅉乂䝁䅅杢桂䝁䅣党瑂䝁䅕杢あ䑁䅳䅉䩂䝁䄴䅚ㅂ䡁䅍䅤祂䝁䅫兙獂䍁䅁兑ㅂ䡁䅑睢瑂䝁䅅䅤灂䝁䄸杢㝁䍁䅁睕求䝁䄴督療䡁䅉督㝁䍁䅁睕瑂䝁䅅杣あ䍁䅁兒畂䝁䅕杣湂䡁䅫睏杁䙁䅁睢㍂䝁䅕杣杁䕁䅣杣灂䝁䅑睏杁䕁䅑兙あ䝁䅅䅉䑂䝁䅕杢あ䝁䅕杣杁䙁䅑党橂䝁䅧杢療䝁䅷睢湂䡁䅫睏杁䙁䅕䅤灂䝁䅷兡あ䡁䅫䅉呂䝁䅍兙獂䝁䅕䅉呂䝁䄸䅢桂䡁䅉䅁䥃充䅁朶䅁䕁䅕杢求䡁䅉睚㕂䍁䅁兔桂䝁䄴兙湂䝁䅕兢求䝁䄴䅤㝁䍁䅁兓畂䝁䅑兤穂䡁䅑杣灂䝁䅅䅢杁䕁䅅兤あ䝁䄸兢桂䡁䅑兡療䝁䄴睏杁䙁䅍党畂䡁䅍睢祂䡁䅍睏杁䙁䅣兙あ䝁䅕杣杁䙁䅁兤祂䝁䅫杚灂䝁䅍兙あ䝁䅫睢畂䑁䅳䅉兂䡁䅉睢橂䝁䅕督穂䍁䅁兑ㅂ䡁䅑睢瑂䝁䅅䅤灂䝁䄸杢㝁䍁䅁杕求䝁䄰睢あ䝁䅕䅉䉂䝁䅍睙求䡁䅍督杁䝁䅅杢歂䍁䅁睑療䝁䄴䅤祂䝁䄸䅢䅁佁䭑䅁⭄䅁䅁兒畂䝁䅕杣湂䡁䅫䅉乂䝁䅅杢桂䝁䅣党瑂䝁䅕杢あ䑁䅳䅉䩂䝁䄴䅚ㅂ䡁䅍䅤祂䝁䅫兙獂䍁䅁兑ㅂ䡁䅑睢瑂䝁䅅䅤灂䝁䄸杢㝁䍁䅁睕瑂䝁䅅杣あ䍁䅁村ㅂ䝁䅫䅢歂䝁䅫杢湂䑁䅳䅉䕂䝁䅅䅤桂䍁䅁䅕祂䝁䄸䅤求䝁䅍䅤灂䝁䄸杢㝁䍁䅁䅒桂䡁䅑兙杁䕁䅍党畂䡁䅑党祂䡁䅍䅉桂䝁䄴䅚杁䕁䅙兙橂䝁䅫䅢灂䡁䅑兡求䡁䅍睏杁䕁䅑兙あ䝁䅅䅉䑂䝁䅕杢あ䝁䅕杣杁䙁䅑党橂䝁䅧杢療䝁䅷睢湂䡁䅫䅁療䅃䅁䅮䅁䕁䅕杢求䡁䅉睚㕂䍁䅁兔桂䝁䄴兙湂䝁䅕兢求䝁䄴䅤㝁䍁䅁兓畂䝁䅑兤穂䡁䅑杣灂䝁䅅䅢杁䕁䅅兤あ䝁䄸兢桂䡁䅑兡療䝁䄴睏杁䙁䅍兢桂䡁䅉䅤杁䕁䅉兤灂䝁䅷䅚灂䝁䄴睚㝁䍁䅁睕求䝁䅍兤祂䝁䅫䅤㕂䍁䅁兔桂䝁䄴兙湂䝁䅕兢求䝁䄴䅤䅁䡁䩉䅁㑃䅁䅁兒畂䝁䅕杣湂䡁䅫䅉乂䝁䅅杢桂䝁䅣党瑂䝁䅕杢あ䑁䅳䅉䩂䝁䄴䅚ㅂ䡁䅍䅤祂䝁䅫兙獂䍁䅁兑ㅂ䡁䅑睢瑂䝁䅅䅤灂䝁䄸杢㝁䍁䅁睕瑂䝁䅅杣あ䍁䅁村ㅂ䝁䅫䅢歂䝁䅫杢湂䑁䅳䅉呂䝁䄰兙祂䡁䅑䅉䙂䝁䄴党祂䝁䅣入㝁䍁䅁兑ㅂ䡁䅑睢畂䝁䄸兢療䡁䅕督杁䙁䅙党潂䝁䅫睙獂䝁䅕督䅁䥁䝧䅁䭃䅁䅁兒畂䝁䅕杣湂䡁䅫䅉乂䝁䅅杢桂䝁䅣党瑂䝁䅕杢あ䑁䅳䅉䩂䝁䄴䅚ㅂ䡁䅍䅤祂䝁䅫兙獂䍁䅁兑ㅂ䡁䅑睢瑂䝁䅅䅤灂䝁䄸杢㝁䍁䅁睕瑂䝁䅅杣あ䍁䅁睑灂䡁䅑兡求䡁䅍睏杁䙁䅍兢桂䡁䅉䅤杁䕁䅕杢求䡁䅉睚㕂䅁䅁䄷䅣䩁䅁䅁䙂䝁䄴党祂䝁䅣入杁䕁䄰兙畂䝁䅅睚求䝁䄰党畂䡁䅑睏杁䕁䅫杢歂䡁䅕督あ䡁䅉兡桂䝁䅷䅉䉂䡁䅕䅤療䝁䄰兙あ䝁䅫睢畂䑁䅳䅉塂䝁䅅䅤求䡁䅉䅉兂䡁䅕杣灂䝁䅙兡橂䝁䅅䅤灂䝁䄸杢㝁䍁䅁睑獂䝁䅕兙畂䙁䅑党橂䝁䅧䅁奄充䅁末䅁䕁䅕杢求䡁䅉睚㕂䍁䅁兔桂䝁䄴兙湂䝁䅕兢求䝁䄴䅤㝁䍁䅁䅕潂䡁䅫督灂䝁䅍兙獂䍁䅁睕求䝁䅍兤祂䝁䅫䅤㕂䑁䅳䅉呂䝁䅕杢穂䝁䄸杣穂䑁䅳䅉呂䝁䄰兙祂䡁䅑䅉䍂䡁䅕兡獂䝁䅑兡畂䝁䅣睏杁䕁䅍䅢療䡁䅕䅚杁䕁䅫杢浂䡁䅉兙穂䡁䅑杣ㅂ䝁䅍䅤ㅂ䡁䅉党㝁䍁䅁䅕祂䝁䄸睙求䡁䅍督杁䕁䅅兤あ䝁䄸兢桂䡁䅑兡療䝁䄴睏杁䙁䅍党橂䡁䅕杣灂䡁䅑入杁䕁䄰兙畂䝁䅅睚求䝁䄰党畂䡁䅑䅁䑃充䅁䅧䅁䕁䅕杢求䡁䅉睚㕂䍁䅁兔桂䝁䄴兙湂䝁䅕兢求䝁䄴䅤㝁䍁䅁睖桂䡁䅑党祂䍁䅁䅕ㅂ䡁䅉兡浂䝁䅫睙桂䡁䅑兡療䝁䄴睏杁䙁䅍兢桂䡁䅉䅤杁䕁䅕杢求䡁䅉睚㕂䑁䅳䅉兂䝁䄸睤求䡁䅉䅉䡂䡁䅉兡歂䅁䅁䉏䅁䉁䄴䅁䙂䝁䄴党祂䝁䅣入杁䙁䅍䅤療䡁䅉兙湂䝁䅕䅁穁兄䅁䅏䅁䕁䅕杢求䡁䅉睚㕂䍁䅁睕あ䝁䄸杣桂䝁䅣党㝁䍁䅁睑獂䝁䅫兢桂䡁䅑党啂䝁䅕睙潂䅁䅁杸䄸䭁䅯䅁䙂䝁䄴党祂䝁䅣入杁䙁䅍䅤療䡁䅉兙湂䝁䅕睏杁䕁䅍睢畂䡁䅙党畂䡁䅑兡療䝁䄴兙獂䍁䅁杔ㅂ䝁䅍䅢求䝁䅅杣㝁䍁䅁兖あ䝁䅫䅢灂䡁䅑入杁䙁䅍睙桂䝁䅷党杁䙁䅍睢獂䝁䅅杣㝁䍁䅁睔畂䡁䅍䅡療䡁䅉党杁䝁䅅杢歂䍁䅁睔浂䝁䅙督潂䝁䄸杣求䍁䅁睖灂䝁䄴䅚䅁䅁䩍䅁啃䅁䅁兒畂䝁䅕杣湂䡁䅫䅉呂䡁䅑睢祂䝁䅅睚求䑁䅳䅉䙂䝁䄰䅣獂䝁䄸入求䝁䅕䅉䍂䝁䅕杢求䝁䅙兡あ䡁䅍睏杁䕁䅑兡湂䝁䅫䅤桂䝁䅷䅉䍂䡁䅉睢牂䝁䅕杣桂䝁䅣党㝁䍁䅁兖あ䝁䅫䅢灂䡁䅑入杁䙁䅍睙桂䝁䅷党杁䙁䅍睢獂䝁䅅杣䅁䱁䡕䅁䅄䅁䅁兒畂䝁䅕杣湂䡁䅫䅉呂䡁䅑睢祂䝁䅅睚求䑁䅳䅉䙂䝁䄴睙祂䡁䅫䅣あ䝁䅫睢畂䑁䅳䅉䕂䝁䅅䅤桂䍁䅁䅕祂䝁䄸䅤求䝁䅍䅤灂䝁䄸杢㝁䍁䅁睕瑂䝁䅅杣あ䍁䅁兒畂䝁䅕杣湂䡁䅫睏杁䕁䅉兙あ䡁䅑党祂䡁䅫䅉䙂䝁䄴党祂䝁䅣入杁䙁䅍䅤療䡁䅉兙湂䝁䅕䅉呂䡁䅫督あ䝁䅕兢杁䍁䅧村䙂䙁䅍睕灁䅁䅁券䅅乁䅁䅁䙂䝁䄴党祂䝁䅣入杁䙁䅍䅤療䡁䅉兙湂䝁䅕睏杁䕁䅕杢㉂䝁䅫杣療䝁䄴兢求䝁䄴䅤桂䝁䅷䅉䙂䝁䄴睚灂䝁䄴党求䡁䅉兡畂䝁䅣睏杁䕁䅙䅢求䝁䅕䅤杁䕁䄰兙畂䝁䅅睚求䝁䄰党畂䡁䅑睏杁䕁䅫杢歂䡁䅕督あ䡁䅉兡桂䝁䅷䅉䉂䡁䅕䅤療䝁䄰兙あ䝁䅫睢畂䑁䅳䅉噂䡁䅑兡獂䝁䅫䅤㕂䍁䅁睕橂䝁䅅䅢求䍁䅁睕療䝁䅷兙祂䅁䅁䉙䅅䝁䉙䅁䙂䝁䄴党祂䝁䅣入杁䙁䅍䅤療䡁䅉兙湂䝁䅕睏杁䕁䅕杢㉂䝁䅫杣療䝁䄴兢求䝁䄴䅤桂䝁䅷䅉䙂䝁䄴睚灂䝁䄴党求䡁䅉兡畂䝁䅣睏杁䕁䅙杣求䝁䅫睚潂䡁䅑䅉呂䝁䅕杣㉂䝁䅫睙求䑁䅳䅉乂䝁䅅杣灂䝁䄴党杁䙁䅑杣桂䝁䄴督睂䝁䄸杣あ䝁䅅䅤灂䝁䄸杢㝁䍁䅁睑獂䝁䅕兙畂䙁䅑党橂䝁䅧睏杁䕁䅉兡療䝁䅙兤求䝁䅷睏杁䕁䅉兡療䝁䄰兙穂䡁䅍䅉䙂䝁䄴党祂䝁䅣入㝁䍁䅁睑獂䝁䅫兢桂䡁䅑党啂䝁䅕睙潂䑁䅳䅉噂䡁䅑兡獂䝁䅫䅤㕂䍁䅁睕橂䝁䅅䅢求䍁䅁睕療䝁䅷兙祂䑁䅳䅉偂䝁䄴督潂䝁䄸杣求䍁䅁兙畂䝁䅑䅉偂䝁䅙杚穂䝁䅧睢祂䝁䅕䅉塂䝁䅫杢歂䅁䅁䅮䅫䵁䅯䅁䙂䝁䄴党祂䝁䅣入杁䙁䅍䅤療䡁䅉兙湂䝁䅕睏杁䕁䅙䅢求䝁䅕䅤杁䕁䄰兙畂䝁䅅睚求䝁䄰党畂䡁䅑睏杁䕁䅙杣求䝁䅫睚潂䡁䅑䅉呂䝁䅕杣㉂䝁䅫睙求䑁䅳䅉䡂䙁䅁睕㝁䍁䅁兓畂䝁䅑兤穂䡁䅑杣灂䝁䅅䅢杁䕁䅅兤あ䝁䄸兢桂䡁䅑兡療䝁䄴睏杁䕁䄰兙祂䝁䅫杢求䍁䅁䅖祂䝁䅅杢穂䡁䅁睢祂䡁䅑兙あ䝁䅫睢畂䅁䅁村䅧䩁䅑䅁䙂䝁䄴党祂䝁䅣入杁䙁䅍䅤療䡁䅉兙湂䝁䅕睏杁䕁䅙䅢求䝁䅕䅤杁䕁䄰兙畂䝁䅅睚求䝁䄰党畂䡁䅑睏杁䕁䅫杢歂䡁䅕督あ䡁䅉兡桂䝁䅷䅉䉂䡁䅕䅤療䝁䄰兙あ䝁䅫睢畂䑁䅳䅉䙂䝁䅷党橂䡁䅑杣灂䝁䅍䅉坂䝁䅕䅡灂䝁䅍䅢求䅁䅁刳䅅䱁䅉䅁䙂䝁䄴党祂䝁䅣入杁䙁䅍䅤療䡁䅉兙湂䝁䅕睏杁䕁䅙䅢求䝁䅕䅤杁䕁䄰兙畂䝁䅅睚求䝁䄰党畂䡁䅑睏杁䕁䅫杢歂䡁䅕督あ䡁䅉兡桂䝁䅷䅉䉂䡁䅕䅤療䝁䄰兙あ䝁䅫睢畂䑁䅳䅉兂䡁䅉睢橂䝁䅕督穂䍁䅁兑ㅂ䡁䅑睢瑂䝁䅅䅤灂䝁䄸杢㝁䍁䅁睑獂䝁䅫兢桂䡁䅑党啂䝁䅕睙潂䅁䅁儱䅫乁䅙䅁䙂䝁䄴党祂䝁䅣入杁䙁䅍䅤療䡁䅉兙湂䝁䅕睏杁䕁䅙䅢求䝁䅕䅤杁䕁䄰兙畂䝁䅅睚求䝁䄰党畂䡁䅑睏杁䕁䅫杢歂䡁䅕督あ䡁䅉兡桂䝁䅷䅉䉂䡁䅕䅤療䝁䄰兙あ䝁䅫睢畂䑁䅳䅉呂䝁䅫兢ㅂ䝁䅷兙あ䝁䅫睢畂䑁䅳䅉䙂䝁䄰䅣獂䝁䄸入求䝁䅕䅉䍂䝁䅕杢求䝁䅙兡あ䡁䅍睏杁䙁䅁杣療䝁䅍党穂䡁䅍䅉䉂䡁䅕䅤療䝁䄰兙あ䝁䅫睢畂䅁䅁杈䅫䱁䄴䅁䙂䝁䄴党祂䝁䅣入杁䙁䅍䅤療䡁䅉兙湂䝁䅕睏杁䕁䅙杣求䝁䅫睚潂䡁䅑䅉呂䝁䅕杣㉂䝁䅫睙求䑁䅳䅉䩂䝁䄴䅚ㅂ䡁䅍䅤祂䝁䅫兙獂䍁䅁兑ㅂ䡁䅑睢瑂䝁䅅䅤灂䝁䄸杢㝁䍁䅁䅕祂䝁䄸睙求䡁䅍督杁䕁䅅兤あ䝁䄸兢桂䡁䅑兡療䝁䄴睏杁䙁䅍䅤療䡁䅉兙湂䝁䅕䅉乂䝁䅅杢桂䝁䅣党瑂䝁䅕杢あ䅁䅁硉䅅佁䅧䅁䙂䝁䄴党祂䝁䅣入杁䙁䅍䅤療䡁䅉兙湂䝁䅕睏杁䕁䅧党瑂䝁䅅䅤療䝁䅷睢湂䡁䅫睏杁䕁䅧党睂䝁䅅䅤療䝁䅷睢湂䡁䅫睏杁䕁䅫兢瑂䡁䅕杢療䝁䅷睢湂䡁䅫睏杁䕁䅫杢浂䝁䅕睙あ䝁䅫睢ㅂ䡁䅍䅉䕂䝁䅫督求䝁䅅督求䡁䅍睏杁䕁䄸杢橂䝁䄸䅢療䝁䅣入㝁䍁䅁杕求䡁䅍䅣灂䡁䅉兙あ䝁䄸杣㕂䑁䅳䅉噂䡁䅑兡獂䝁䅫䅤㕂䍁䅁睕橂䝁䅅䅢求䍁䅁睕療䝁䅷兙祂䅁䅁䅅䅯䙁䉯䅁䙂䝁䄴党祂䝁䅣入杁䙁䅍䅤療䡁䅉兙湂䝁䅕睏杁䕁䅧睢瑂䝁䅕䅢桂䝁䄴䅚杁䙁䅍党橂䡁䅕杣灂䡁䅑入㝁䍁䅁兓畂䝁䅑兤穂䡁䅑杣灂䝁䅅䅢杁䕁䅅兤あ䝁䄸兢桂䡁䅑兡療䝁䄴睏杁䙁䅁䅡㕂䡁䅍兡橂䝁䅅䅢杁䙁䅍党橂䡁䅕杣灂䡁䅑入㝁䍁䅁睕灂䝁䄰兤獂䝁䅅䅤灂䝁䄸杢㝁䍁䅁杔求䡁䅑睤療䡁䅉睡杁䙁䅍党橂䡁䅕杣灂䡁䅑入㝁䍁䅁睕求䝁䅍兤祂䝁䅫䅤㕂䍁䅁兔桂䝁䄴兙湂䝁䅕兢求䝁䄴䅤㝁䍁䅁睑療䝁䄰兢求䡁䅉睙灂䝁䅅䅢杁䙁䅍䅣桂䝁䅍党杁䕁䅷兙ㅂ䝁䄴睙潂䑁䅳䅉噂䡁䅑兡獂䝁䅫䅤㕂䍁䅁睕橂䝁䅅䅢求䍁䅁睕療䝁䅷兙祂䅁䅁朶䅧偁䅯䅁䙂䝁䄴党祂䝁䅣入杁䙁䅍䅤療䡁䅉兙湂䝁䅕睏杁䕁䅫杢歂䡁䅕督あ䡁䅉兡桂䝁䅷䅉䉂䡁䅕䅤療䝁䄰兙あ䝁䅫睢畂䑁䅳䅉乂䝁䅅杣灂䝁䄴党杁䙁䅑杣桂䝁䄴督睂䝁䄸杣あ䝁䅅䅤灂䝁䄸杢㝁䍁䅁䅕療䝁䅷䅢ㅂ䡁䅑兡療䝁䄴䅉䑂䝁䄸杢あ䡁䅉睢獂䑁䅳䅉兂䡁䅉睢橂䝁䅕督穂䍁䅁兑ㅂ䡁䅑睢瑂䝁䅅䅤灂䝁䄸杢㝁䍁䅁兑祂䡁䅑兡浂䝁䅫睙灂䝁䅅䅢杁䕁䅫杢あ䝁䅕䅢獂䝁䅫睚求䝁䄴睙求䅁䅁杏䅧䱁䅑䅁䙂䝁䄴党祂䝁䅣入杁䙁䅍䅤療䡁䅉兙湂䝁䅕睏杁䕁䅫杢歂䡁䅕督あ䡁䅉兡桂䝁䅷䅉䉂䡁䅕䅤療䝁䄰兙あ䝁䅫睢畂䑁䅳䅉呂䝁䅕杢穂䝁䄸杣穂䑁䅳䅉兂䡁䅉睢橂䝁䅕督穂䍁䅁兑ㅂ䡁䅑睢瑂䝁䅅䅤灂䝁䄸杢㝁䍁䅁睔橂䝁䅕兙畂䍁䅁䅒桂䡁䅑兙杁䕁䅍睢獂䝁䅷党橂䡁䅑兡療䝁䄴䅁㝄充䅁朵䅁䕁䅕杢求䡁䅉睚㕂䍁䅁睕あ䝁䄸杣桂䝁䅣党㝁䍁䅁兓畂䝁䅑兤穂䡁䅑杣灂䝁䅅䅢杁䕁䅅兤あ䝁䄸兢桂䡁䅑兡療䝁䄴睏杁䙁䅍党畂䡁䅍睢祂䡁䅍睏杁䙁䅍兢桂䡁䅉䅤杁䕁䅕杢求䡁䅉睚㕂䑁䅳䅉兂䡁䅉睢橂䝁䅕督穂䍁䅁兑ㅂ䡁䅑睢瑂䝁䅅䅤灂䝁䄸杢㝁䍁䅁䅕桂䡁䅍督求䝁䄴睚求䡁䅉䅉䉂䝁䅫杣橂䡁䅉兙浂䡁䅑䅉乂䝁䅅杢ㅂ䝁䅙兙橂䡁䅑兤祂䝁䅫杢湂䅁䅁睎䅫䕁䅧䅁䙂䝁䄴党祂䝁䅣入杁䙁䅍䅤療䡁䅉兙湂䝁䅕睏杁䙁䅕䅤灂䝁䅷兡あ䡁䅫䅉呂䝁䅍兙獂䝁䅕䅉呂䝁䄸䅢桂䡁䅉䅁潄元䅁䅈䅁䕁䅕杢あ䝁䅕杣あ䝁䅅兡畂䝁䄰党畂䡁䅑䅁時睂䅁䅌䅁䕁䅕杢あ䝁䅕杣あ䝁䅅兡畂䝁䄰党畂䡁䅑䅉呂䡁䅫督あ䝁䅕兢穂䅁䅁䅤䅫䵁䅷䅁䙂䝁䄴䅤求䡁䅉䅤桂䝁䅫杢瑂䝁䅕杢あ䍁䅁睕㕂䡁䅍䅤求䝁䄰督㝁䍁䅁兑歂䍁䅁杔求䡁䅑睤療䡁䅉睡㝁䍁䅁䅒灂䝁䅣兡あ䝁䅅䅢杁䕁䄰党歂䝁䅫兙㝁䍁䅁杖灂䝁䅑党療䍁䅁睕あ䡁䅉党桂䝁䄰兡畂䝁䅣睏杁䙁䅙兡歂䝁䅕睢杁䕁䅅䅚㉂䝁䅕杣あ䝁䅫督灂䝁䄴睚㝁䍁䅁睕あ䡁䅉党桂䝁䄰兡畂䝁䅣䅉乂䝁䅕䅚灂䝁䅅䅁獂䅃䅁䅋䅅䕁䅕杢あ䝁䅕杣あ䝁䅅兡畂䝁䄰党畂䡁䅑䅉呂䡁䅫督あ䝁䅕兢穂䑁䅳䅉䉂䝁䅑䅉佂䝁䅕䅤㍂䝁䄸杣牂䑁䅳䅉坂䝁䅫䅚求䝁䄸䅉呂䡁䅑杣求䝁䅅兢灂䝁䄴睚㝁䍁䅁睕療䝁䅍兡桂䝁䅷䅉佂䝁䅕䅤㍂䝁䄸杣牂䝁䅫杢湂䍁䅁兙畂䝁䅑䅉䑂䝁䄸䅢獂䝁䅅杙療䡁䅉兙あ䝁䅫睢畂䑁䅳䅉呂䡁䅑杣求䝁䅅兢灂䝁䄴睚杁䕁䄰党歂䝁䅫兙㝁䍁䅁杖灂䝁䅑党療䍁䄰睢畂䍁䄰䅒求䝁䄰兙畂䝁䅑䅉呂䝁䅕杣㉂䝁䅕杣穂䑁䅳䅉䑂䝁䄸杢あ䝁䅕杢あ䍁䅁睑祂䝁䅕兙あ䝁䅫睢畂䅁䅁杁䅯䝁䅧䅁䙂䝁䄴䅤求䡁䅉䅤桂䝁䅫杢瑂䝁䅕杢あ䍁䅁睕㕂䡁䅍䅤求䝁䄰督㝁䍁䅁村ㅂ䡁䅍兡畂䝁䅕督穂䍁䅁䅖祂䝁䅅杤求䝁䅷睏杁䙁䅙兡歂䝁䅕睢杁䕁䅣兙瑂䝁䅕督䅁䕁䩳䅁卄䅁䅁兒畂䡁䅑党祂䡁䅑兙灂䝁䄴兢求䝁䄴䅤杁䙁䅍入穂䡁䅑党瑂䡁䅍睏杁䕁䅍睢瑂䡁䅁兤あ䝁䅕杣杁䙁䅙兡穂䝁䅫睢畂䑁䅳䅉䵂䝁䅫杚求䡁䅍䅤㕂䝁䅷党㝁䍁䅁睕療䝁䅍兡桂䝁䅷䅉佂䝁䅕䅤㍂䝁䄸杣牂䝁䅫杢湂䍁䅁兙畂䝁䅑䅉䑂䝁䄸䅢獂䝁䅅杙療䡁䅉兙あ䝁䅫睢畂䑁䅳䅉䑂䝁䄸杢あ䝁䅕杢あ䍁䅁睑祂䝁䅕兙あ䝁䅫睢畂䅁䅁桬䅉䱁䅯䅁䙂䝁䄴䅤求䡁䅉䅤桂䝁䅫杢瑂䝁䅕杢あ䍁䅁睕㕂䡁䅍䅤求䝁䄰督㝁䍁䅁杒獂䝁䅕党あ䍁䅁兔桂䝁䄴兙湂䝁䅕兢求䝁䄴䅤㝁䍁䅁兓畂䝁䅑兤穂䡁䅑杣灂䝁䅅䅢杁䕁䅅兤あ䝁䄸兢桂䡁䅑兡療䝁䄴睏杁䙁䅍党畂䡁䅍睢祂䡁䅍睏杁䕁䅅兤あ䝁䄸杢療䝁䄰睢ㅂ䡁䅍䅉坂䝁䅕䅡灂䝁䅍䅢求䡁䅍䅁婂元䅁䅧䅁䕁䅕杢あ䝁䅕杣あ䝁䅅兡畂䝁䄰党畂䡁䅑䅉呂䡁䅫督あ䝁䅕兢穂䑁䅳䅉䵂䝁䅫杚求䡁䅍䅤㕂䝁䅷党㝁䍁䅁睑療䝁䄴䅤求䝁䄴䅤杁䕁䅍杣求䝁䅅䅤灂䝁䄸杢㝁䍁䅁杖灂䝁䅑党療䍁䅁睒桂䝁䄰党穂䅁䅁儴䅫䵁䅧䅁䙂䝁䄴䅤求䡁䅉䅤桂䝁䅫杢瑂䝁䅕杢あ䍁䅁睕㕂䡁䅍䅤求䝁䄰督㝁䍁䅁䅔灂䝁䅙党穂䡁䅑入獂䝁䅕睏杁䙁䅍睢橂䝁䅫兙獂䍁䅁杔求䡁䅑睤療䡁䅉睡灂䝁䄴睚杁䝁䅅杢歂䍁䅁睑療䝁䅷䅢桂䝁䅉睢祂䝁䅅䅤灂䝁䄸杢㝁䍁䅁村祂䝁䅅杢歂䍁䅁兔桂䡁䅉睡求䡁䅑兡畂䝁䅣睏杁䙁䅙兡歂䝁䅕睢杁䕁䅣兙瑂䝁䅕督䅁䵁剑䅁㙄䅁䅁兒畂䡁䅑党祂䡁䅑兙灂䝁䄴兢求䝁䄴䅤杁䙁䅍入穂䡁䅑党瑂䡁䅍睏杁䕁䅷兡浂䝁䅕督あ䡁䅫䅢求䑁䅳䅉坂䝁䅫䅚求䝁䄸䅉呂䡁䅑杣求䝁䅅兢灂䝁䄴睚㝁䍁䅁兑畂䝁䅫兢桂䡁䅑兡療䝁䄴睌桂䡁䅙䅉塂䝁䄸杣牂䡁䅍䅤桂䡁䅑兡療䝁䄴督㝁䍁䅁睕あ䡁䅉党桂䝁䄰兡畂䝁䅣䅉乂䝁䅕䅚灂䝁䅅睏杁䕁䅍睢畂䡁䅑党畂䡁䅑䅉䑂䡁䅉党桂䡁䅑兡療䝁䄴睏杁䙁䅙兡歂䝁䅕睢杁䕁䅣兙瑂䝁䅕督䅁䥁䭙䅁慃䅁䅁兒畂䡁䅑党祂䡁䅑兙灂䝁䄴兢求䝁䄴䅤杁䙁䅍入穂䡁䅑党瑂䡁䅍睏杁䕁䄰兤穂䝁䅫睙杁䙁䅍䅤祂䝁䅕兙瑂䝁䅫杢湂䑁䅳䅉呂䡁䅁党求䝁䅍䅡杁䙁䅉党橂䝁䄸睚畂䝁䅫䅤灂䝁䄸杢㝁䍁䅁睑療䝁䄴䅤求䝁䄴䅤杁䕁䅍杣求䝁䅅䅤灂䝁䄸杢䅁䅁卣䅁敁允䅁兒畂䡁䅑党祂䡁䅑兙灂䝁䄴兢求䝁䄴䅤杁䙁䅍入穂䡁䅑党瑂䡁䅍睏杁䙁䅑睢ㅂ䡁䅉兡穂䝁䄰睏杁䙁䅙兡歂䝁䅕睢杁䙁䅍䅤祂䝁䅕兙瑂䝁䅫杢湂䑁䅳䅉坂䝁䅫䅚求䝁䄸䅉䉂䝁䅑杤求䡁䅉䅤灂䡁䅍兡畂䝁䅣睏杁䙁䅍䅤祂䝁䅕兙瑂䝁䅫杢湂䍁䅁兔求䝁䅑兡桂䑁䅳䅉坂䝁䅫䅚求䝁䄸兌療䝁䄴兌䕂䝁䅕兢桂䝁䄴䅚杁䙁䅍党祂䡁䅙党祂䡁䅍睏杁䙁䅙兡歂䝁䅕睢杁䕁䅣兙瑂䝁䅕督㝁䍁䅁兖あ䝁䅫䅢灂䡁䅑入杁䙁䅍睙桂䝁䅷党杁䙁䅍睢獂䝁䅅杣䅁䵁䭕䅁慂䅁䅁兒畂䡁䅑党祂䡁䅑兙灂䝁䄴兢求䝁䄴䅤杁䙁䅍入穂䡁䅑党瑂䡁䅍睏杁䙁䅙兡歂䝁䅕睢杁䕁䅣兙瑂䝁䅕督㝁䍁䅁兒瑁䙁䅍䅣療䡁䅉䅤穂䅁䅁睎䅧䕁䄴䅁䙂䝁䄴䅤求䡁䅉䅤桂䝁䅫杢瑂䝁䅕杢あ䍁䅁睕㕂䡁䅍䅤求䝁䄰督㝁䍁䅁杖灂䝁䅑党療䍁䅁睕あ䡁䅉党桂䝁䄰兡畂䝁䅣䅁灂杂䅁䅔䅁䕁䅕杢㉂䝁䅫杣療䝁䄴兢求䝁䄴䅤桂䝁䅷䅉䑂䝁䄸杢穂䡁䅕䅢あ䝁䅫杢湂䑁䅳䅉䑂䝁䅷兡瑂䝁䅅䅤求䙁䅑党橂䝁䅧䅁婂䅅䅁䄰䅁䕁䅕杢㉂䝁䅫杣療䝁䄴兢求䝁䄴䅤桂䝁䅷䅉䑂䝁䄸杢穂䡁䅕䅢あ䝁䅫杢湂䑁䅳䅉䕂䝁䅫督睂䝁䄸督桂䝁䅷䅉桂䝁䄴䅚杁䙁䅉党橂䡁䅫睙獂䝁䅫杢湂䑁䅳䅉䑂䝁䅷党桂䝁䄴䅖求䝁䅍䅡㝁䍁䅁䅕療䝁䅷䅢ㅂ䡁䅑兡療䝁䄴䅉䑂䝁䄸杢あ䡁䅉睢獂䑁䅳䅉䍂䝁䅫睢浂䡁䅕党獂䑁䅳䅉䍂䝁䅫睢瑂䝁䅅督穂䍁䅁兒畂䝁䅕杣湂䡁䅫䅁桂䅅䅁朲䅁䕁䅕杢㉂䝁䅫杣療䝁䄴兢求䝁䄴䅤桂䝁䅷䅉䑂䝁䄸杢穂䡁䅕䅢あ䝁䅫杢湂䑁䅳䅉䙂䝁䄴杤灂䡁䅉睢畂䝁䄰党畂䡁䅑兙獂䍁䅁兒畂䝁䅣兡畂䝁䅕党祂䝁䅫杢湂䑁䅳䅉䕂䝁䅫督睂䝁䄸督桂䝁䅷䅉桂䝁䄴䅚杁䙁䅉党橂䡁䅫睙獂䝁䅫杢湂䑁䅳䅉䑂䝁䅷党桂䝁䄴䅖求䝁䅍䅡㝁䍁䅁村灂䝁䄸杚ㅂ䝁䅕䅢㝁䍁䅁睑獂䝁䅫兢桂䡁䅑党啂䝁䅕睙潂䅁䅁克䅧䉁䉁䅁䙂䝁䄴杤灂䡁䅉睢畂䝁䄰党畂䡁䅑兙獂䍁䅁睑療䝁䄴督ㅂ䝁䅷䅤灂䝁䄴睚㝁䍁䅁兒畂䡁䅙兡祂䝁䄸杢瑂䝁䅕杢あ䝁䅅䅢杁䕁䅕杢湂䝁䅫杢求䝁䅕杣灂䝁䄴睚㝁䍁䅁䅒灂䡁䅍䅣療䡁䅍兙獂䍁䅁兙畂䝁䅑䅉卂䝁䅕睙㕂䝁䅍䅢灂䝁䄴睚㝁䍁䅁睑獂䝁䅕兙畂䙁䅑党橂䝁䅧睏杁䙁䅁睢獂䝁䅷兤あ䝁䅫睢畂䍁䅁睑療䝁䄴䅤祂䝁䄸䅢㝁䍁䅁村灂䝁䄸杚ㅂ䝁䅕䅢㝁䍁䅁兖あ䝁䅫䅢灂䡁䅑入杁䙁䅍睙桂䝁䅷党杁䙁䅍睢獂䝁䅅杣䅁䵁䩍䅁㡄䅁䅁兒畂䡁䅙兡祂䝁䄸杢瑂䝁䅕杢あ䝁䅅䅢杁䕁䅍睢畂䡁䅍兤獂䡁䅑兡畂䝁䅣睏杁䕁䅕杢㉂䝁䅫杣療䝁䄴兢求䝁䄴䅤桂䝁䅷䅉䙂䝁䄴睚灂䝁䄴党求䡁䅉兡畂䝁䅣睏杁䕁䅑兡穂䡁䅁睢穂䝁䅅䅢杁䝁䅅杢歂䍁䅁杕求䝁䅍入橂䝁䅷兡畂䝁䅣睏杁䙁䅣兙あ䝁䅕杣杁䙁䅁兤祂䝁䅫杚灂䝁䅍兙あ䝁䅫睢畂䑁䅳䅉䑂䝁䅷党桂䝁䄴䅖求䝁䅍䅡㝁䍁䅁䅕療䝁䅷䅢ㅂ䡁䅑兡療䝁䄴䅉䑂䝁䄸杢あ䡁䅉睢獂䅁䅁兯䅣䉁䉙䅁䙂䝁䄴杤灂䡁䅉睢畂䝁䄰党畂䡁䅑兙獂䍁䅁睑療䝁䄴督ㅂ䝁䅷䅤灂䝁䄴睚㝁䍁䅁兒畂䡁䅙兡祂䝁䄸杢瑂䝁䅕杢あ䝁䅅䅢杁䕁䅕杢湂䝁䅫杢求䝁䅕杣灂䝁䄴睚㝁䍁䅁䅒灂䡁䅍䅣療䡁䅍兙獂䍁䅁兙畂䝁䅑䅉卂䝁䅕睙㕂䝁䅍䅢灂䝁䄴睚㝁䍁䅁睖桂䡁䅑党祂䍁䅁䅕ㅂ䡁䅉兡浂䝁䅫睙桂䡁䅑兡療䝁䄴睏杁䕁䅍䅢求䝁䅅杢啂䝁䅕睙潂䑁䅳䅉兂䝁䄸䅢獂䡁䅕䅤灂䝁䄸杢杁䕁䅍睢畂䡁䅑杣療䝁䅷睏杁䕁䅍䅢灂䝁䄰兙あ䝁䅕䅖求䝁䅍䅡䅁䑁䩍䅁䅁允䅁兒畂䡁䅙兡祂䝁䄸杢瑂䝁䅕杢あ䝁䅅䅢杁䕁䅍睢畂䡁䅍兤獂䡁䅑兡畂䝁䅣睏杁䕁䅕杢㉂䝁䅫杣療䝁䄴兢求䝁䄴䅤桂䝁䅷䅉䙂䝁䄴睚灂䝁䄴党求䡁䅉兡畂䝁䅣睏杁䕁䅙兙祂䝁䄰兡畂䝁䅣睏杁䕁䅑兡穂䡁䅁睢穂䝁䅅䅢杁䝁䅅杢歂䍁䅁杕求䝁䅍入橂䝁䅷兡畂䝁䅣睏杁䕁䅍䅢求䝁䅅杢啂䝁䅕睙潂䑁䅳䅉兂䝁䄸䅢獂䡁䅕䅤灂䝁䄸杢杁䕁䅍睢畂䡁䅑杣療䝁䅷睏杁䕁䅍䅢灂䝁䄰兙あ䝁䅕䅖求䝁䅍䅡䅁偁剫䅁坄䅁䅁兒畂䡁䅙兡祂䝁䄸杢瑂䝁䅕杢あ䝁䅅䅢杁䕁䅍睢畂䡁䅍兤獂䡁䅑兡畂䝁䅣睏杁䕁䅕杢㉂䝁䅫杣療䝁䄴兢求䝁䄴䅤桂䝁䅷䅉䙂䝁䄴睚灂䝁䄴党求䡁䅉兡畂䝁䅣睏杁䕁䅙兙祂䝁䄰兡畂䝁䅣睏杁䕁䅧睢祂䡁䅑兡橂䡁䅕䅢あ䡁䅕杣求䑁䅳䅉䑂䝁䅷兡瑂䝁䅅䅤求䙁䅑党橂䝁䅧睏杁䙁䅉党畂䝁䅕睤桂䝁䅉䅢求䍁䅁兑瑂䝁䄰睢畂䝁䅫兙䅁䩁䩫䅁㑁允䅁兒畂䡁䅙兡祂䝁䄸杢瑂䝁䅕杢あ䝁䅅䅢杁䕁䅍睢畂䡁䅍兤獂䡁䅑兡畂䝁䅣睏杁䕁䅕杢㉂䝁䅫杣療䝁䄴兢求䝁䄴䅤桂䝁䅷䅉䙂䝁䄴睚灂䝁䄴党求䡁䅉兡畂䝁䅣睏杁䕁䅙杣求䝁䅫睚潂䡁䅑䅉呂䝁䅕杣㉂䝁䅫睙求䑁䅳䅉䩂䝁䄴䅚ㅂ䡁䅍䅤祂䝁䅫兙獂䍁䅁兑ㅂ䡁䅑睢瑂䝁䅅䅤灂䝁䄸杢㝁䍁䅁䅒灂䡁䅍䅣療䡁䅍兙獂䍁䅁兙畂䝁䅑䅉卂䝁䅕睙㕂䝁䅍䅢灂䝁䄴睚㝁䍁䅁睖桂䡁䅑党祂䍁䅁䅕ㅂ䡁䅉兡浂䝁䅫睙桂䡁䅑兡療䝁䄴睏杁䙁䅁杣療䝁䅍党穂䡁䅍䅉䉂䡁䅕䅤療䝁䄰兙あ䝁䅫睢畂䅁䅁眰䄴䵁䅑䅁䙂䝁䄴杤灂䡁䅉睢畂䝁䄰党畂䡁䅑兙獂䍁䅁睑療䝁䄴督ㅂ䝁䅷䅤灂䝁䄴睚㝁䍁䅁兒畂䡁䅙兡祂䝁䄸杢瑂䝁䅕杢あ䝁䅅䅢杁䕁䅕杢湂䝁䅫杢求䝁䅕杣灂䝁䄴睚㝁䍁䅁睒祂䝁䅕党畂䍁䅁睑療䝁䄴督ㅂ䝁䄰党祂䍁䅁睒療䝁䄸䅚穂䑁䅳䅉偂䡁䅉睚桂䝁䄴兡橂䑁䅳䅉佂䡁䅕䅤祂䝁䅅睙求䡁䅕䅤灂䝁䅍兙獂䅁䅁睋䅣乁䅯䅁䙂䝁䄴杤灂䡁䅉睢畂䝁䄰党畂䡁䅑兙獂䍁䅁睑療䝁䄴督ㅂ䝁䅷䅤灂䝁䄴睚㝁䍁䅁兒畂䡁䅙兡祂䝁䄸杢瑂䝁䅕杢あ䝁䅅䅢杁䕁䅕杢湂䝁䅫杢求䝁䅕杣灂䝁䄴睚㝁䍁䅁䅓求䝁䅅䅢あ䝁䅧䅉䕂䝁䅫兙湂䝁䄴睢穂䡁䅑兡橂䡁䅍睏杁䕁䅑兙あ䝁䅅䅉兂䡁䅉睢あ䝁䅕睙あ䝁䅫睢畂䑁䅳䅉䡂䝁䅕杢求䡁䅑兡橂䡁䅍睏杁䕁䄸杢橂䝁䄸䅢療䝁䅣入䅁䑁䡷䅁獄䅁䅁兒畂䡁䅙兡祂䝁䄸杢瑂䝁䅕杢あ䝁䅅䅢杁䕁䅍睢畂䡁䅍兤獂䡁䅑兡畂䝁䅣睏杁䕁䅕杢㉂䝁䅫杣療䝁䄴兢求䝁䄴䅤桂䝁䅷䅉䙂䝁䄴睚灂䝁䄴党求䡁䅉兡畂䝁䅣睏杁䕁䅧党桂䝁䅷䅤潂䍁䅁䅒灂䝁䅅睚畂䝁䄸督あ䝁䅫睙穂䑁䅳䅉呂䝁䅕杢穂䝁䄸杣穂䑁䅳䅉䕂䝁䅅䅤桂䍁䅁䅕祂䝁䄸䅤求䝁䅍䅤灂䝁䄸杢㝁䍁䅁睒求䝁䄴党あ䝁䅫睙穂䑁䅳䅉偂䝁䄴睙療䝁䅷睢湂䡁䅫䅁塃䅅䅁杔䅅䕁䅕杢㉂䝁䅫杣療䝁䄴兢求䝁䄴䅤桂䝁䅷䅉䑂䝁䄸杢穂䡁䅕䅢あ䝁䅫杢湂䑁䅳䅉䙂䝁䄴杤灂䡁䅉睢畂䝁䄰党畂䡁䅑兙獂䍁䅁兒畂䝁䅣兡畂䝁䅕党祂䝁䅫杢湂䑁䅳䅉䩂䝁䄴䅚ㅂ䡁䅍䅤祂䝁䅫兙獂䍁䅁兑ㅂ䡁䅑睢瑂䝁䅅䅤灂䝁䄸杢㝁䍁䅁兔桂䡁䅉兡畂䝁䅕䅉啂䡁䅉兙畂䡁䅍䅣療䡁䅉䅤桂䡁䅑兡療䝁䄴睏杁䕁䅑兡穂䡁䅁睢穂䝁䅅䅢杁䝁䅅杢歂䍁䅁杕求䝁䅍入橂䝁䅷兡畂䝁䅣睏杁䙁䅁杣療䝁䅍党穂䡁䅍䅉䉂䡁䅕䅤療䝁䄰兙あ䝁䅫睢畂䑁䅳䅉䉂䡁䅉䅤灂䝁䅙兡橂䝁䅫兙獂䍁䅁兓畂䡁䅑党獂䝁䅷兡湂䝁䅕杢橂䝁䅕䅁奁杅䅁朵䅁䕁䅕杢㉂䝁䅫杣療䝁䄴兢求䝁䄴䅤桂䝁䅷䅉䑂䝁䄸杢穂䡁䅕䅢あ䝁䅫杢湂䑁䅳䅉䙂䝁䄴杤灂䡁䅉睢畂䝁䄰党畂䡁䅑兙獂䍁䅁兒畂䝁䅣兡畂䝁䅕党祂䝁䅫杢湂䑁䅳䅉乂䝁䅅睙潂䝁䅫杢求䍁䅁䅔求䝁䅅杣畂䝁䅫杢湂䑁䅳䅉兂䡁䅉睢橂䝁䅕督穂䍁䅁兑ㅂ䡁䅑睢瑂䝁䅅䅤灂䝁䄸杢㝁䍁䅁兑祂䡁䅑兡浂䝁䅫睙灂䝁䅅䅢杁䕁䅫杢あ䝁䅕䅢獂䝁䅫睚求䝁䄴睙求䅁䅁䉕䅉䭁䅁䅁䙂䝁䄴杤灂䡁䅉睢畂䝁䄰党畂䡁䅑兙獂䍁䅁睑療䝁䄴督ㅂ䝁䅷䅤灂䝁䄴睚㝁䍁䅁兒畂䡁䅙兡祂䝁䄸杢瑂䝁䅕杢あ䝁䅅䅢杁䕁䅕杢湂䝁䅫杢求䝁䅕杣灂䝁䄴睚㝁䍁䅁䅕療䝁䅷䅢ㅂ䡁䅑兡療䝁䄴䅉䑂䝁䄸杢あ䡁䅉睢獂䑁䅳䅉䍂䝁䅫睢浂䡁䅕党獂䅁䅁䉵䅅佁䅯䅁䙂䝁䄴杤灂䡁䅉睢畂䝁䄰党畂䡁䅑兙獂䍁䅁睑療䝁䄴督ㅂ䝁䅷䅤灂䝁䄴睚㝁䍁䅁兒畂䡁䅙兡祂䝁䄸杢瑂䝁䅕杢あ䝁䅅䅢杁䕁䅕杢湂䝁䅫杢求䝁䅕杣灂䝁䄴睚㝁䍁䅁䅕祂䝁䅕䅚灂䝁䅍䅤灂䡁䅙党杁䕁䅅杢桂䝁䅷入あ䝁䅫睙穂䑁䅳䅉䉂䡁䅍督灂䡁䅍䅤灂䡁䅙党杁䙁䅑党橂䝁䅧杢療䝁䅷睢湂䡁䅫睏杁䙁䅍党橂䡁䅕杣灂䡁䅑入杁䕁䄰兙畂䝁䅅睚求䝁䄰党畂䡁䅑䅁瑃睂䅁权䅅䕁䅕杢㉂䝁䅫杣療䝁䄴兢求䝁䄴䅤桂䝁䅷䅉䑂䝁䄸杢穂䡁䅕䅢あ䝁䅫杢湂䑁䅳䅉䙂䝁䄴杤灂䡁䅉睢畂䝁䄰党畂䡁䅑兙獂䍁䅁兒畂䝁䅣兡畂䝁䅕党祂䝁䅫杢湂䑁䅳䅉呂䝁䄰兙祂䡁䅑䅉䍂䡁䅕兡獂䝁䅑兡畂䝁䅣睏杁䙁䅁杣療䝁䅍党穂䡁䅍䅉䉂䡁䅕䅤療䝁䄰兙あ䝁䅫睢畂䑁䅳䅉卂䝁䅕兙獂䍁䅁兒穂䡁䅑兙あ䝁䅕䅉啂䝁䅕睙潂䝁䄴睢獂䝁䄸睚㕂䑁䅳䅉噂䡁䅑兡獂䝁䅫䅤㕂䍁䅁睕橂䝁䅅䅢求䍁䅁睕療䝁䅷兙祂䅁䅁杩䅙䭁䅙䅁䙂䝁䄴杤灂䡁䅉睢畂䝁䄰党畂䡁䅑兙獂䍁䅁睑療䝁䄴督ㅂ䝁䅷䅤灂䝁䄴睚㝁䍁䅁兒畂䡁䅙兡祂䝁䄸杢瑂䝁䅕杢あ䝁䅅䅢杁䕁䅕杢湂䝁䅫杢求䝁䅕杣灂䝁䄴睚㝁䍁䅁睖桂䡁䅑党祂䍁䅁䅕ㅂ䡁䅉兡浂䝁䅫睙桂䡁䅑兡療䝁䄴睏杁䕁䅍䅢求䝁䅅杢啂䝁䅕睙潂䅁䅁䉷䅅䅁䉙䅁䙂䝁䄴杤灂䡁䅉睢畂䝁䄰党畂䡁䅑兙獂䍁䅁睑療䝁䄴督ㅂ䝁䅷䅤灂䝁䄴睚㝁䍁䅁杒獂䝁䅕党あ䍁䅁兔桂䝁䄴兙湂䝁䅕兢求䝁䄴䅤㝁䍁䅁兓畂䝁䅑兤穂䡁䅑杣灂䝁䅅䅢杁䕁䅅兤あ䝁䄸兢桂䡁䅑兡療䝁䄴睏杁䕁䄰兙祂䝁䅫杢求䍁䅁䅖祂䝁䅅杢穂䡁䅁睢祂䡁䅑兙あ䝁䅫睢畂䑁䅳䅉兂䝁䄸䅢獂䡁䅕䅤灂䝁䄸杢杁䕁䅍睢畂䡁䅑杣療䝁䅷睏杁䕁䄸睙求䝁䅅杢杁䕁䅑兙あ䝁䅅䅉䑂䝁䄸䅢獂䝁䅕睙あ䝁䅫睢畂䅁䅁硥䅅䵁䅉䅁䙂䝁䄴杤灂䡁䅉睢畂䝁䄰党畂䡁䅑兙獂䍁䅁睑療䝁䄴督ㅂ䝁䅷䅤灂䝁䄴睚㝁䍁䅁䅓求䝁䅅䅢あ䝁䅧䅉䕂䝁䅫兙湂䝁䄴睢穂䡁䅑兡橂䡁䅍睏杁䕁䅣党畂䝁䅕䅤灂䝁䅍督㝁䍁䅁䅕祂䝁䄸睙求䡁䅍督杁䕁䅅兤あ䝁䄸兢桂䡁䅑兡療䝁䄴睏杁䕁䅫兢瑂䡁䅕杢療䝁䅷睢湂䡁䅫睏杁䕁䄸杢橂䝁䄸䅢療䝁䅣入䅁偁䥅䅁杂䅁䅁兒畂䡁䅙兡祂䝁䄸杢瑂䝁䅕杢あ䝁䅅䅢杁䕁䅍睢畂䡁䅍兤獂䡁䅑兡畂䝁䅣睏杁䕁䅫杢歂䡁䅕督あ䡁䅉兡桂䝁䅷䅉䉂䡁䅕䅤療䝁䄰兙あ䝁䅫睢畂䅁䅁硴䅅䵁䅯䅁䙂䝁䄴杤灂䡁䅉睢畂䝁䄰党畂䡁䅑兙獂䍁䅁睑療䝁䄴督ㅂ䝁䅷䅤灂䝁䄴睚㝁䍁䅁兓畂䝁䅑兤穂䡁䅑杣灂䝁䅅䅢杁䕁䅅兤あ䝁䄸兢桂䡁䅑兡療䝁䄴睏杁䙁䅍党畂䡁䅍睢祂䡁䅍睏杁䕁䅍䅢求䝁䅅杢啂䝁䅕睙潂䑁䅳䅉兂䡁䅉睢橂䝁䅕督穂䍁䅁兑ㅂ䡁䅑睢瑂䝁䅅䅤灂䝁䄸杢㝁䍁䅁睑獂䝁䅫兢桂䡁䅑党啂䝁䅕睙潂䅁䅁兢䅣䙁䅧䅁䙂䝁䄴杤灂䡁䅉睢畂䝁䄰党畂䡁䅑兙獂䍁䅁睑療䝁䄴督ㅂ䝁䅷䅤灂䝁䄴睚㝁䍁䅁䅕療䝁䅷䅢ㅂ䡁䅑兡療䝁䄴䅉䑂䝁䄸杢あ䡁䅉睢獂䅁䅁杦䄸䑁䅑䅁䙂䝁䄴杤灂䡁䅉睢畂䝁䄰党畂䡁䅑兙獂䍁䅁兒畂䝁䅣兡畂䝁䅕党祂䝁䅫杢湂䅁䅁睙䅙䕁䄴䅁䙂䝁䄴杤灂䡁䅉睢畂䝁䄰党畂䡁䅑兙獂䍁䅁兒畂䝁䅣兡畂䝁䅕党祂䝁䅫杢湂䑁䅳䅉穁䕁䅑䅉兂䡁䅉兡畂䡁䅑兡畂䝁䅣䅁摂䅃䅁䅖䅁䕁䅕杢㉂䝁䅫杣療䝁䄴兢求䝁䄴䅤桂䝁䅷䅉䙂䝁䄴睚灂䝁䄴党求䡁䅉兡畂䝁䅣睏杁䕁䅉兡療䝁䄰兙穂䡁䅍䅉䙂䝁䄴党祂䝁䅣入䅁䝁䥍䅁䭂䅁䅁兒畂䡁䅙兡祂䝁䄸杢瑂䝁䅕杢あ䝁䅅䅢杁䕁䅕杢湂䝁䅫杢求䝁䅕杣灂䝁䄴睚㝁䍁䅁睑獂䝁䅕兙畂䙁䅑党橂䝁䅧䅁坂充䅁䅚䅁䕁䅕杢㉂䝁䅫杣療䝁䄴兢求䝁䄴䅤桂䝁䅷䅉䙂䝁䄴睚灂䝁䄴党求䡁䅉兡畂䝁䅣睏杁䕁䅍䅢求䝁䅅杢啂䝁䅕睙潂䑁䅳䅉䑂䝁䅷兡瑂䝁䅅䅤求䙁䅑党橂䝁䅧䅁慃䅃䅁䅚䅁䕁䅕杢㉂䝁䅫杣療䝁䄴兢求䝁䄴䅤桂䝁䅷䅉䙂䝁䄴睚灂䝁䄴党求䡁䅉兡畂䝁䅣睏杁䕁䅑兙あ䝁䅅䅉䑂䝁䅕杢あ䝁䅕杣杁䙁䅑党橂䝁䅧杢療䝁䅷睢湂䡁䅫䅁䍂杂䅁䅡䅁䕁䅕杢㉂䝁䅫杣療䝁䄴兢求䝁䄴䅤桂䝁䅷䅉䙂䝁䄴睚灂䝁䄴党求䡁䅉兡畂䝁䅣睏杁䕁䅑兙あ䝁䅅䅉兂䡁䅉睢あ䝁䅕睙あ䝁䅫睢畂䑁䅳䅉卂䝁䅕睚啂䝁䅕睙潂䅁䅁䉸䅁䝁䅑䅁䙂䝁䄴杤灂䡁䅉睢畂䝁䄰党畂䡁䅑兙獂䍁䅁兒畂䝁䅣兡畂䝁䅕党祂䝁䅫杢湂䑁䅳䅉䕂䝁䅫督睂䝁䄸督桂䝁䅷䅉桂䝁䄴䅚杁䙁䅉党橂䡁䅫睙獂䝁䅫杢湂䅁䅁䅊䅧䡁䅯䅁䙂䝁䄴杤灂䡁䅉睢畂䝁䄰党畂䡁䅑兙獂䍁䅁兒畂䝁䅣兡畂䝁䅕党祂䝁䅫杢湂䑁䅳䅉䕂䝁䅫督睂䝁䄸督桂䝁䅷䅉桂䝁䄴䅚杁䙁䅉党橂䡁䅫睙獂䝁䅫杢湂䑁䅳䅉䑂䝁䅷党桂䝁䄴䅖求䝁䅍䅡䅁䥁䭫䅁䥄䅁䅁兒畂䡁䅙兡祂䝁䄸杢瑂䝁䅕杢あ䝁䅅䅢杁䕁䅕杢湂䝁䅫杢求䝁䅕杣灂䝁䄴睚㝁䍁䅁䅒灂䡁䅍䅣療䡁䅍兙獂䍁䅁兙畂䝁䅑䅉卂䝁䅕睙㕂䝁䅍䅢灂䝁䄴睚㝁䍁䅁睖桂䡁䅑党祂䍁䅁䅕ㅂ䡁䅉兡浂䝁䅫睙桂䡁䅑兡療䝁䄴睏杁䕁䅍䅢求䝁䅅杢啂䝁䅕睙潂䑁䅳䅉兂䝁䄸䅢獂䡁䅕䅤灂䝁䄸杢杁䕁䅍睢畂䡁䅑杣療䝁䅷䅁敁杅䅁東䅁䕁䅕杢㉂䝁䅫杣療䝁䄴兢求䝁䄴䅤桂䝁䅷䅉䙂䝁䄴睚灂䝁䄴党求䡁䅉兡畂䝁䅣睏杁䕁䅑兡穂䡁䅁睢穂䝁䅅䅢杁䝁䅅杢歂䍁䅁杕求䝁䅍入橂䝁䅷兡畂䝁䅣睏杁䙁䅣兙あ䝁䅕杣杁䙁䅁兤祂䝁䅫杚灂䝁䅍兙あ䝁䅫睢畂䑁䅳䅉佂䡁䅕䅤祂䝁䅅睙求䡁䅕䅤灂䝁䅍兙獂䅁䅁剺䅅䵁䅯䅁䙂䝁䄴杤灂䡁䅉睢畂䝁䄰党畂䡁䅑兙獂䍁䅁兒畂䝁䅣兡畂䝁䅕党祂䝁䅫杢湂䑁䅳䅉䝂䝁䅅杣瑂䝁䅫杢湂䑁䅳䅉䝂䝁䄸杣求䡁䅍䅤祂䡁䅫睏杁䕁䅧睢祂䡁䅑兡橂䡁䅕䅢あ䡁䅕杣求䑁䅳䅉䩂䝁䄴䅚ㅂ䡁䅍䅤祂䝁䅫兙獂䍁䅁兑ㅂ䡁䅑睢瑂䝁䅅䅤灂䝁䄸杢㝁䍁䅁䅕療䝁䅷䅢ㅂ䡁䅑兡療䝁䄴䅉䑂䝁䄸杢あ䡁䅉睢獂䅁䅁䅘䄴䥁䅯䅁䙂䝁䄴杤灂䡁䅉睢畂䝁䄰党畂䡁䅑兙獂䍁䅁兒畂䝁䅣兡畂䝁䅕党祂䝁䅫杢湂䑁䅳䅉䝂䝁䅅杣瑂䝁䅫杢湂䑁䅳䅉䥂䝁䄸杣あ䝁䅫睙ㅂ䝁䅷䅤ㅂ䡁䅉党㝁䍁䅁睑獂䝁䅕兙畂䙁䅑党橂䝁䅧睏杁䕁䅉兡療䝁䅙兤求䝁䅷䅁扄充䅁杴䅁䕁䅕杢㉂䝁䅫杣療䝁䄴兢求䝁䄴䅤桂䝁䅷䅉䙂䝁䄴睚灂䝁䄴党求䡁䅉兡畂䝁䅣睏杁䕁䅙兙祂䝁䄰兡畂䝁䅣睏杁䕁䅧睢祂䡁䅑兡橂䡁䅕䅢あ䡁䅕杣求䑁䅳䅉䩂䝁䄴䅚ㅂ䡁䅍䅤祂䝁䅫兙獂䍁䅁兑ㅂ䡁䅑睢瑂䝁䅅䅤灂䝁䄸杢㝁䍁䅁䅕療䝁䅷䅢ㅂ䡁䅑兡療䝁䄴䅉䑂䝁䄸杢あ䡁䅉睢獂䅁䅁关䅧䅁䉁䅁䙂䝁䄴杤灂䡁䅉睢畂䝁䄰党畂䡁䅑兙獂䍁䅁兒畂䝁䅣兡畂䝁䅕党祂䝁䅫杢湂䑁䅳䅉䝂䝁䅅杣瑂䝁䅫杢湂䑁䅳䅉䩂䝁䄴䅚ㅂ䡁䅍䅤祂䝁䅫兙獂䍁䅁兑ㅂ䡁䅑睢瑂䝁䅅䅤灂䝁䄸杢㝁䍁䅁睕求䝁䄴督療䡁䅉督㝁䍁䅁睕瑂䝁䅅杣あ䍁䅁兒畂䝁䅕杣湂䡁䅫睏杁䙁䅁杣療䝁䅍党穂䡁䅍䅉䉂䡁䅕䅤療䝁䄰兙あ䝁䅫睢畂䑁䅳䅉卂䝁䅕兢療䡁䅑党杁䕁䅅睙橂䝁䅕督穂䍁䅁兙畂䝁䅑䅉䑂䝁䄸杢あ䡁䅉睢獂䅁䅁䅢䄸䡁䅁䅁䙂䝁䄴杤灂䡁䅉睢畂䝁䄰党畂䡁䅑兙獂䍁䅁兒畂䝁䅣兡畂䝁䅕党祂䝁䅫杢湂䑁䅳䅉䝂䝁䅅杣瑂䝁䅫杢湂䑁䅳䅉噂䡁䅑兡獂䝁䅫䅤㕂䍁䅁睕橂䝁䅅䅢求䍁䅁睕療䝁䅷兙祂䅁䅁眴䅫䝁䅷䅁䙂䝁䄴杤灂䡁䅉睢畂䝁䄰党畂䡁䅑兙獂䍁䅁兒畂䝁䅣兡畂䝁䅕党祂䝁䅫杢湂䑁䅳䅉䝂䝁䅅督あ䍁䄰兔療䡁䅙兡畂䝁䅣䅉䑂䝁䄸杢穂䡁䅕兢求䡁䅉䅉䡂䝁䄸睢歂䡁䅍䅁畃杅䅁䄷䅁䕁䅕杢㉂䝁䅫杣療䝁䄴兢求䝁䄴䅤桂䝁䅷䅉䙂䝁䄴睚灂䝁䄴党求䡁䅉兡畂䝁䅣睏杁䕁䅙䅢求䝁䅕䅤杁䕁䄰兙畂䝁䅅睚求䝁䄰党畂䡁䅑睏杁䕁䅑兡穂䡁䅁睢穂䝁䅅䅢杁䝁䅅杢歂䍁䅁杕求䝁䅍入橂䝁䅷兡畂䝁䅣睏杁䙁䅣兙あ䝁䅕杣杁䙁䅁兤祂䝁䅫杚灂䝁䅍兙あ䝁䅫睢畂䑁䅳䅉䑂䝁䅷党桂䝁䄴䅖求䝁䅍䅡㝁䍁䅁䅕療䝁䅷䅢ㅂ䡁䅑兡療䝁䄴䅉䑂䝁䄸杢あ䡁䅉睢獂䅁䅁䅨䅙䵁䅉䅁䙂䝁䄴杤灂䡁䅉睢畂䝁䄰党畂䡁䅑兙獂䍁䅁兒畂䝁䅣兡畂䝁䅕党祂䝁䅫杢湂䑁䅳䅉䝂䝁䅷党求䡁䅑䅉乂䝁䅅杢桂䝁䅣党瑂䝁䅕杢あ䑁䅳䅉䩂䝁䄴䅚ㅂ䡁䅍䅤祂䝁䅫兙獂䍁䅁兑ㅂ䡁䅑睢瑂䝁䅅䅤灂䝁䄸杢㝁䍁䅁睑獂䝁䅕兙畂䙁䅑党橂䝁䅧睏杁䙁䅁睢獂䝁䅷兤あ䝁䅫睢畂䍁䅁睑療䝁䄴䅤祂䝁䄸䅢䅁䍁允䅁㉃䅁䅁兒畂䡁䅙兡祂䝁䄸杢瑂䝁䅕杢あ䝁䅅䅢杁䕁䅕杢湂䝁䅫杢求䝁䅕杣灂䝁䄴睚㝁䍁䅁杒獂䝁䅕党あ䍁䅁兔桂䝁䄴兙湂䝁䅕兢求䝁䄴䅤㝁䍁䅁兓畂䝁䅑兤穂䡁䅑杣灂䝁䅅䅢杁䕁䅅兤あ䝁䄸兢桂䡁䅑兡療䝁䄴睏杁䕁䅑兡穂䡁䅁睢穂䝁䅅䅢杁䝁䅅杢歂䍁䅁杕求䝁䅍入橂䝁䅷兡畂䝁䅣䅁灂充䅁䄱䅁䕁䅕杢㉂䝁䅫杣療䝁䄴兢求䝁䄴䅤桂䝁䅷䅉䙂䝁䄴睚灂䝁䄴党求䡁䅉兡畂䝁䅣睏杁䕁䅙䅢求䝁䅕䅤杁䕁䄰兙畂䝁䅅睚求䝁䄰党畂䡁䅑睏杁䕁䅫杢歂䡁䅕督あ䡁䅉兡桂䝁䅷䅉䉂䡁䅕䅤療䝁䄰兙あ䝁䅫睢畂䑁䅳䅉兂䝁䄸䅢獂䡁䅕䅤灂䝁䄸杢杁䕁䅍睢畂䡁䅑杣療䝁䅷睏杁䙁䅁杣療䝁䅍党穂䡁䅍䅉䉂䡁䅕䅤療䝁䄰兙あ䝁䅫睢畂䅁䅁䄴䄸䱁䅯䅁䙂䝁䄴杤灂䡁䅉睢畂䝁䄰党畂䡁䅑兙獂䍁䅁兒畂䝁䅣兡畂䝁䅕党祂䝁䅫杢湂䑁䅳䅉䝂䡁䅉党灂䝁䅣䅡あ䍁䅁睕求䡁䅉杤灂䝁䅍党㝁䍁䅁兔桂䡁䅉兡畂䝁䅕䅉啂䡁䅉兙畂䡁䅍䅣療䡁䅉䅤桂䡁䅑兡療䝁䄴睏杁䕁䄸杢穂䝁䅧睢祂䝁䅕䅉桂䝁䄴䅚杁䕁䄸杚浂䡁䅍䅡療䡁䅉党杁䙁䅣兡畂䝁䅑䅁䭂杄䅁杸䅁䕁䅕杢㉂䝁䅫杣療䝁䄴兢求䝁䄴䅤桂䝁䅷䅉䙂䝁䄴睚灂䝁䄴党求䡁䅉兡畂䝁䅣睏杁䕁䅣杣求䝁䅕杢杁䕁䅍睢畂䡁䅍兤瑂䝁䅕杣杁䕁䅣睢療䝁䅑督㝁䍁䅁䅕桂䝁䅍睡桂䝁䅣兡畂䝁䅣䅉呂䝁䅕杣㉂䝁䅫睙求䡁䅍睏杁䙁䅣兙あ䝁䅕杣杁䙁䅁兤祂䝁䅫杚灂䝁䅍兙あ䝁䅫睢畂䑁䅳䅉䑂䝁䅷党桂䝁䄴䅖求䝁䅍䅡䅁䑁卍䅁兂䅁䅁兒畂䡁䅙兡祂䝁䄸杢瑂䝁䅕杢あ䝁䅅䅢杁䕁䅕杢湂䝁䅫杢求䝁䅕杣灂䝁䄴睚㝁䍁䅁䅓療䡁䅉䅤灂䝁䅍兤獂䡁䅑兤祂䝁䅕䅁兂䅃䅁杫䅁䕁䅕杢㉂䝁䅫杣療䝁䄴兢求䝁䄴䅤桂䝁䅷䅉䙂䝁䄴睚灂䝁䄴党求䡁䅉兡畂䝁䅣睏杁䕁䅫杢歂䡁䅕督あ䡁䅉兡桂䝁䅷䅉䉂䡁䅕䅤療䝁䄰兙あ䝁䅫睢畂䑁䅳䅉䕂䝁䅫督睂䝁䄸督桂䝁䅷䅉桂䝁䄴䅚杁䙁䅉党橂䡁䅫睙獂䝁䅫杢湂䅁䅁杴䅣䩁䅁䅁䙂䝁䄴杤灂䡁䅉睢畂䝁䄰党畂䡁䅑兙獂䍁䅁兒畂䝁䅣兡畂䝁䅕党祂䝁䅫杢湂䑁䅳䅉䩂䝁䄴䅚ㅂ䡁䅍䅤祂䝁䅫兙獂䍁䅁兑ㅂ䡁䅑睢瑂䝁䅅䅤灂䝁䄸杢㝁䍁䅁兔桂䡁䅉兡畂䝁䅕䅉啂䡁䅉兙畂䡁䅍䅣療䡁䅉䅤桂䡁䅑兡療䝁䄴䅁祄杂䅁䅋䅅䕁䅕杢㉂䝁䅫杣療䝁䄴兢求䝁䄴䅤桂䝁䅷䅉䙂䝁䄴睚灂䝁䄴党求䡁䅉兡畂䝁䅣睏杁䕁䅫杢歂䡁䅕督あ䡁䅉兡桂䝁䅷䅉䉂䡁䅕䅤療䝁䄰兙あ䝁䅫睢畂䑁䅳䅉乂䝁䅅杣灂䝁䄴党杁䙁䅑杣桂䝁䄴督睂䝁䄸杣あ䝁䅅䅤灂䝁䄸杢㝁䍁䅁睕灂䝁䄰兤獂䝁䅅䅤灂䝁䄸杢㝁䍁䅁䅕祂䝁䄸睙求䡁䅍督杁䕁䅅兤あ䝁䄸兢桂䡁䅑兡療䝁䄴睏杁䕁䄸睙求䝁䅅杢杁䕁䅑兙あ䝁䅅䅉䑂䝁䄸䅢獂䝁䅕睙あ䝁䅫睢畂䑁䅳䅉䉂䡁䅕䅤療䝁䄴睢瑂䝁䄸兤穂䍁䅁杖求䝁䅧兡橂䝁䅷党穂䅁䅁硒䅉䥁䅧䅁䙂䝁䄴杤灂䡁䅉睢畂䝁䄰党畂䡁䅑兙獂䍁䅁兒畂䝁䅣兡畂䝁䅕党祂䝁䅫杢湂䑁䅳䅉䩂䝁䄴䅚ㅂ䡁䅍䅤祂䝁䅫兙獂䍁䅁兑ㅂ䡁䅑睢瑂䝁䅅䅤灂䝁䄸杢㝁䍁䅁䅕療䝁䅷䅢ㅂ䡁䅑兡療䝁䄴䅉䑂䝁䄸杢あ䡁䅉睢獂䅁䅁桶䅅䱁䅁䅁䙂䝁䄴杤灂䡁䅉睢畂䝁䄰党畂䡁䅑兙獂䍁䅁兒畂䝁䅣兡畂䝁䅕党祂䝁䅫杢湂䑁䅳䅉䩂䝁䄴䅚ㅂ䡁䅍䅤祂䝁䅫兙獂䍁䅁兑ㅂ䡁䅑睢瑂䝁䅅䅤灂䝁䄸杢㝁䍁䅁䅕療䝁䅷䅢ㅂ䡁䅑兡療䝁䄴䅉䑂䝁䄸杢あ䡁䅉睢獂䑁䅳䅉兂䡁䅉睢橂䝁䅕督穂䍁䅁兑ㅂ䡁䅑睢瑂䝁䅅䅤灂䝁䄸杢䅁䍁䭣䅁⭄䅁䅁兒畂䡁䅙兡祂䝁䄸杢瑂䝁䅕杢あ䝁䅅䅢杁䕁䅕杢湂䝁䅫杢求䝁䅕杣灂䝁䄴睚㝁䍁䅁兓畂䝁䅑兤穂䡁䅑杣灂䝁䅅䅢杁䕁䅅兤あ䝁䄸兢桂䡁䅑兡療䝁䄴睏杁䙁䅉杒䩂䕁䅑䅉潁䙁䅉兙歂䝁䅫睢杁䕁䅙杣求䡁䅅兤求䝁䄴睙㕂䍁䅁兓歂䝁䅕杢あ䝁䅫杚灂䝁䅍兙あ䝁䅫睢畂䍁䅫睏杁䙁䅍党畂䡁䅍睢祂䡁䅍睏杁䙁䅍兢桂䡁䅉䅤杁䕁䅉兤灂䝁䅷䅚灂䝁䄴睚㝁䍁䅁睕瑂䝁䅅杣あ䍁䅁睑灂䡁䅑兡求䡁䅍䅁晃权䅁杴䅁䕁䅕杢㉂䝁䅫杣療䝁䄴兢求䝁䄴䅤桂䝁䅷䅉䙂䝁䄴睚灂䝁䄴党求䡁䅉兡畂䝁䅣睏杁䕁䅫杢歂䡁䅕督あ䡁䅉兡桂䝁䅷䅉䉂䡁䅕䅤療䝁䄰兙あ䝁䅫睢畂䑁䅳䅉呂䝁䅕杢穂䝁䄸杣穂䑁䅳䅉兂䡁䅉睢橂䝁䅕督穂䍁䅁兑ㅂ䡁䅑睢瑂䝁䅅䅤灂䝁䄸杢㝁䍁䅁睑獂䝁䅫兢桂䡁䅑党啂䝁䅕睙潂䅁䅁睶䅣乁䅁䅁䙂䝁䄴杤灂䡁䅉睢畂䝁䄰党畂䡁䅑兙獂䍁䅁兒畂䝁䅣兡畂䝁䅕党祂䝁䅫杢湂䑁䅳䅉䩂䝁䄴䅚ㅂ䡁䅍䅤祂䝁䅫兙獂䍁䅁兑ㅂ䡁䅑睢瑂䝁䅅䅤灂䝁䄸杢㝁䍁䅁睕求䝁䄴督療䡁䅉督㝁䍁䅁睕灂䝁䄰兤獂䝁䅅䅤灂䝁䄸杢㝁䍁䅁睕瑂䝁䅅杣あ䍁䅁兒畂䝁䅕杣湂䡁䅫睏杁䙁䅁杣療䝁䅍党穂䡁䅍䅉䉂䡁䅕䅤療䝁䄰兙あ䝁䅫睢畂䅁䅁睤䅫䱁䅷䅁䙂䝁䄴杤灂䡁䅉睢畂䝁䄰党畂䡁䅑兙獂䍁䅁兒畂䝁䅣兡畂䝁䅕党祂䝁䅫杢湂䑁䅳䅉䩂䝁䄴䅚ㅂ䡁䅍䅤祂䝁䅫兙獂䍁䅁兑ㅂ䡁䅑睢瑂䝁䅅䅤灂䝁䄸杢㝁䍁䅁睕求䝁䄴督療䡁䅉督㝁䍁䅁睕瑂䝁䅅杣あ䍁䅁村ㅂ䝁䅫䅢歂䝁䅫杢湂䑁䅳䅉塂䝁䅅䅤求䡁䅉䅉兂䡁䅕杣灂䝁䅙兡橂䝁䅅䅤灂䝁䄸杢䅁䝁䝯䅁䍄䅁䅁兒畂䡁䅙兡祂䝁䄸杢瑂䝁䅕杢あ䝁䅅䅢杁䕁䅕杢湂䝁䅫杢求䝁䅕杣灂䝁䄴睚㝁䍁䅁兓畂䝁䅑兤穂䡁䅑杣灂䝁䅅䅢杁䕁䅅兤あ䝁䄸兢桂䡁䅑兡療䝁䄴睏杁䙁䅍党畂䡁䅍睢祂䡁䅍睏杁䙁䅣兙あ䝁䅕杣杁䙁䅁兤祂䝁䅫杚灂䝁䅍兙あ䝁䅫睢畂䑁䅳䅉兂䝁䄸䅢獂䡁䅕䅤灂䝁䄸杢杁䕁䅍睢畂䡁䅑杣療䝁䅷䅁䕄杅䅁䅸䅁䕁䅕杢㉂䝁䅫杣療䝁䄴兢求䝁䄴䅤桂䝁䅷䅉䙂䝁䄴睚灂䝁䄴党求䡁䅉兡畂䝁䅣睏杁䕁䅫杢歂䡁䅕督あ䡁䅉兡桂䝁䅷䅉䉂䡁䅕䅤療䝁䄰兙あ䝁䅫睢畂䑁䅳䅉呂䝁䅕杢穂䝁䄸杣穂䑁䅳䅉塂䝁䅅䅤求䡁䅉䅉兂䡁䅕杣灂䝁䅙兡橂䝁䅅䅤灂䝁䄸杢㝁䍁䅁䅕祂䝁䄸睙求䡁䅍督杁䕁䅅兤あ䝁䄸兢桂䡁䅑兡療䝁䄴䅁楁权䅁杩䅁䕁䅕杢㉂䝁䅫杣療䝁䄴兢求䝁䄴䅤桂䝁䅷䅉䙂䝁䄴睚灂䝁䄴党求䡁䅉兡畂䝁䅣睏杁䕁䅫杢歂䡁䅕督あ䡁䅉兡桂䝁䅷䅉䉂䡁䅕䅤療䝁䄰兙あ䝁䅫睢畂䑁䅳䅉塂䝁䅅䅤求䡁䅉䅉兂䡁䅕杣灂䝁䅙兡橂䝁䅅䅤灂䝁䄸杢䅁䱁䝑䅁楂䅁䅁兒畂䡁䅙兡祂䝁䄸杢瑂䝁䅕杢あ䝁䅅䅢杁䕁䅕杢湂䝁䅫杢求䝁䅕杣灂䝁䄴睚㝁䍁䅁兔桂䡁䅉兡畂䝁䅕䅉啂䡁䅉兙畂䡁䅍䅣療䡁䅉䅤桂䡁䅑兡療䝁䄴䅁捂权䅁杷䅁䕁䅕杢㉂䝁䅫杣療䝁䄴兢求䝁䄴䅤桂䝁䅷䅉䙂䝁䄴睚灂䝁䄴党求䡁䅉兡畂䝁䅣睏杁䕁䄰兙祂䝁䅫杢求䍁䅁䅖祂䝁䅅杢穂䡁䅁睢祂䡁䅑兙あ䝁䅫睢畂䑁䅳䅉䕂䝁䅫督睂䝁䄸督桂䝁䅷䅉桂䝁䄴䅚杁䙁䅉党橂䡁䅫睙獂䝁䅫杢湂䑁䅳䅉䑂䝁䅷党桂䝁䄴䅖求䝁䅍䅡㝁䍁䅁睑獂䝁䅫兢桂䡁䅑党啂䝁䅕睙潂䅁䅁剧䅉䵁䄴䅁䙂䝁䄴杤灂䡁䅉睢畂䝁䄰党畂䡁䅑兙獂䍁䅁兒畂䝁䅣兡畂䝁䅕党祂䝁䅫杢湂䑁䅳䅉乂䝁䅅杣灂䝁䄴党杁䙁䅑杣桂䝁䄴督睂䝁䄸杣あ䝁䅅䅤灂䝁䄸杢㝁䍁䅁䅒灂䡁䅍䅣療䡁䅍兙獂䍁䅁兙畂䝁䅑䅉卂䝁䅕睙㕂䝁䅍䅢灂䝁䄴睚㝁䍁䅁睑獂䝁䅕兙畂䙁䅑党橂䝁䅧睏杁䙁䅁睢獂䝁䅷兤あ䝁䅫睢畂䍁䅁睑療䝁䄴䅤祂䝁䄸䅢䅁䍁匴䅁奃䅁䅁兒畂䡁䅙兡祂䝁䄸杢瑂䝁䅕杢あ䝁䅅䅢杁䕁䅕杢湂䝁䅫杢求䝁䅕杣灂䝁䄴睚㝁䍁䅁兔桂䡁䅉兡畂䝁䅕䅉啂䡁䅉兙畂䡁䅍䅣療䡁䅉䅤桂䡁䅑兡療䝁䄴睏杁䕁䄸杢穂䝁䅧睢祂䝁䅕䅉桂䝁䄴䅚杁䕁䄸杚浂䡁䅍䅡療䡁䅉党杁䙁䅣兡畂䝁䅑䅁獃元䅁杩䅁䕁䅕杢㉂䝁䅫杣療䝁䄴兢求䝁䄴䅤桂䝁䅷䅉䙂䝁䄴睚灂䝁䄴党求䡁䅉兡畂䝁䅣睏杁䕁䄰兡畂䝁䅫杢湂䍁䅁䅖求䝁䅍䅡畂䝁䄸䅢療䝁䅣入㝁䍁䅁䅒灂䡁䅍䅣療䡁䅍兙獂䍁䅁兙畂䝁䅑䅉卂䝁䅕睙㕂䝁䅍䅢灂䝁䄴睚䅁䅁䭕䅁浃䅁䅁兒畂䡁䅙兡祂䝁䄸杢瑂䝁䅕杢あ䝁䅅䅢杁䕁䅕杢湂䝁䅫杢求䝁䅕杣灂䝁䄴睚㝁䍁䅁䅕桂䝁䅍睡桂䝁䅣兡畂䝁䅣䅉呂䝁䅕杣㉂䝁䅫睙求䡁䅍睏杁䕁䅉兡療䝁䄰兙穂䡁䅍䅉䙂䝁䄴党祂䝁䅣入㝁䍁䅁兑畂䝁䅅党祂䝁䄸杙灂䝁䅍䅉䕂䝁䅫睚求䡁䅍䅤灂䝁䄸杢䅁䩁䩍䅁㡃䅁䅁兒畂䡁䅙兡祂䝁䄸杢瑂䝁䅕杢あ䝁䅅䅢杁䕁䅕杢湂䝁䅫杢求䝁䅕杣灂䝁䄴睚㝁䍁䅁䅕桂䝁䅍睡桂䝁䅣兡畂䝁䅣䅉呂䝁䅕杣㉂䝁䅫睙求䡁䅍睏杁䕁䅍䅢求䝁䅅杢啂䝁䅕睙潂䑁䅳䅉䍂䝁䅫睢瑂䝁䅅督穂䍁䅁兒畂䝁䅕杣湂䡁䅫睏杁䕁䅅杢桂䝁䅕杣療䝁䅉兡橂䍁䅁䅒灂䝁䅣党穂䡁䅑兡療䝁䄴䅁⭄兄䅁䅺䅁䕁䅕杢㉂䝁䅫杣療䝁䄴兢求䝁䄴䅤桂䝁䅷䅉䙂䝁䄴睚灂䝁䄴党求䡁䅉兡畂䝁䅣睏杁䙁䅁兙橂䝁䅳兙湂䝁䅫杢湂䍁䅁睕求䡁䅉杤灂䝁䅍党穂䑁䅳䅉䕂䝁䅫督睂䝁䄸督桂䝁䅷䅉桂䝁䄴䅚杁䙁䅉党橂䡁䅫睙獂䝁䅫杢湂䑁䅳䅉兂䝁䄸䅢獂䡁䅕䅤灂䝁䄸杢杁䕁䅍睢畂䡁䅑杣療䝁䅷睏杁䕁䅍䅢灂䝁䄰兙あ䝁䅕䅖求䝁䅍䅡䅁乁䥁䅁䅁允䅁兒畂䡁䅙兡祂䝁䄸杢瑂䝁䅕杢あ䝁䅅䅢杁䕁䅕杢湂䝁䅫杢求䝁䅕杣灂䝁䄴睚㝁䍁䅁䅕潂䡁䅫督灂䝁䅍兙獂䍁䅁睕求䝁䅍兤祂䝁䅫䅤㕂䑁䅳䅉卂䕁䅙兓䕂䍁䅁䅋卂䝁䅅䅚灂䝁䄸䅉䝂䡁䅉党硂䡁䅕党畂䝁䅍入杁䕁䅫䅚求䝁䄴䅤灂䝁䅙兡橂䝁䅅䅤灂䝁䄸杢灁䑁䅳䅉呂䝁䅕杢穂䝁䄸杣穂䑁䅳䅉呂䝁䄰兙祂䡁䅑䅉䍂䡁䅕兡獂䝁䅑兡畂䝁䅣睏杁䙁䅁睢獂䝁䅷兤あ䝁䅫睢畂䍁䅁睑療䝁䄴䅤祂䝁䄸䅢䅁䑁䥑䅁慂䅁䅁兒畂䡁䅙兡祂䝁䄸杢瑂䝁䅕杢あ䝁䅅䅢杁䕁䅕杢湂䝁䅫杢求䝁䅕杣灂䝁䄴睚㝁䍁䅁䅕療䝁䅷䅢ㅂ䡁䅑兡療䝁䄴䅉䑂䝁䄸杢あ䡁䅉睢獂䅁䅁朱䅣䝁䅷䅁䙂䝁䄴杤灂䡁䅉睢畂䝁䄰党畂䡁䅑兙獂䍁䅁兒畂䝁䅣兡畂䝁䅕党祂䝁䅫杢湂䑁䅳䅉兂䝁䄸䅢獂䡁䅕䅤灂䝁䄸杢杁䕁䅍睢畂䡁䅑杣療䝁䅷睏杁䕁䅉兡療䝁䅙兤求䝁䅷䅁時睄䅁䅳䅁䕁䅕杢㉂䝁䅫杣療䝁䄴兢求䝁䄴䅤桂䝁䅷䅉䙂䝁䄴睚灂䝁䄴党求䡁䅉兡畂䝁䅣睏杁䙁䅉杒䩂䕁䅑䅉潁䙁䅉兙歂䝁䅫睢杁䕁䅙杣求䡁䅅兤求䝁䄴睙㕂䍁䅁兓歂䝁䅕杢あ䝁䅫杚灂䝁䅍兙あ䝁䅫睢畂䍁䅫睏杁䙁䅍党畂䡁䅍睢祂䡁䅍睏杁䙁䅍兢桂䡁䅉䅤杁䕁䅍兡あ䝁䅫党穂䅁䅁剪䅁䙁䅷䅁䙂䝁䄴杤灂䡁䅉睢畂䝁䄰党畂䡁䅑兙獂䍁䅁兒畂䝁䅣兡畂䝁䅕党祂䝁䅫杢湂䑁䅳䅉塂䝁䅅䅤求䡁䅉䅉兂䡁䅕杣灂䝁䅙兡橂䝁䅅䅤灂䝁䄸杢䅁䑁卣䅁权䅁䅁兒畂䡁䅙兡祂䝁䄸杢瑂䝁䅕杢あ䝁䅅䅢杁䕁䅕杢湂䝁䅫杢求䝁䅕杣灂䝁䄴睚㝁䍁䅁睖桂䡁䅑党祂䍁䅁䅕ㅂ䡁䅉兡浂䝁䅫睙桂䡁䅑兡療䝁䄴睏杁䑁䅍䅒杁䙁䅁杣灂䝁䄴䅤灂䝁䄴睚㝁䍁䅁兖あ䝁䅫䅢灂䡁䅑入杁䙁䅍睙桂䝁䅷党杁䙁䅍睢獂䝁䅅杣䅁乁䩣䅁祂䅁䅁兒畂䡁䅙兡祂䝁䄸杢瑂䝁䅕杢あ䝁䅅䅢杁䕁䅕杢湂䝁䅫杢求䝁䅕杣灂䝁䄴睚㝁䍁䅁睖桂䡁䅑党祂䍁䅁䅕ㅂ䡁䅉兡浂䝁䅫睙桂䡁䅑兡療䝁䄴睏杁䕁䅍䅢求䝁䅅杢啂䝁䅕睙潂䅁䅁杶䅧䥁䅉䅁䙂䝁䄴杤灂䡁䅉睢畂䝁䄰党畂䡁䅑兙獂䍁䅁兒畂䝁䅣兡畂䝁䅕党祂䝁䅫杢湂䑁䅳䅉塂䝁䅅䅤求䡁䅉䅉兂䡁䅕杣灂䝁䅙兡橂䝁䅅䅤灂䝁䄸杢㝁䍁䅁䅕療䝁䅷䅢ㅂ䡁䅑兡療䝁䄴䅉䑂䝁䄸杢あ䡁䅉睢獂䅁䅁杫䅧䕁䅷䅁䙂䝁䄴杤灂䡁䅉睢畂䝁䄰党畂䡁䅑兙獂䍁䅁兙畂䝁䅑䅉䝂䝁䅅睙灂䝁䅷兡あ䝁䅫党穂䍁䅁睕求䡁䅉杤灂䝁䅍党穂䅁䅁兮䅣䙁䅯䅁䙂䡁䅅兤灂䡁䅑入杁䙁䅉党桂䝁䅷䅉䙂䡁䅍䅤桂䡁䅑党杁䕁䅫杢㉂䝁䅕督あ䝁䄰党畂䡁䅑䅉啂䡁䅉兤穂䡁䅑督杁䍁䅧杕䙂䕁䅫䅖穂䍁䅫䅁時杂䅁䅂䅁䕁䅙䅁桁睁䅁权䅁䕁䅙兑佂䕁䅣䅁摄杁䅁权䅁䕁䅙兑呂䙁䅑䅁扁杁䅁权䅁䕁䅙村䥂䙁䅍䅁硃睁䅁䅃䅁䕁䅙睑奂䅁䅁睮䅉䅁䅧䅁䝂䕁䅑睕䅁䭁䍯䅁䥁䅁䅁杒䕂䙁䅧䅁桄杁䅁杂䅁䕁䅙兒䅁䕁䑧䅁䭁䅁䅁杒䝂䕁䅫杖䅁䕁䑙䅁䝁䅁䅁杒䩂䅁䅁䅭䅍䅁䅯䅁䝂䕁䅫睑偂䅁䅁杷䅍䅁䅧䅁䝂䕁䅫睕䅁䱁䑯䅁䭁䅁䅁杒䩂䙁䅑村䅁䕁䐰䅁䥁䅁䅁杒乂䕁䅍䅁灁杁䅁䅃䅁䕁䅙睔奂䅁䅁眱䅍䅁䅯䅁䝂䕁䄸䅗䉂䅁䅁䄵䅉䅁䅯䅁䝂䙁䅅兌硁䅁䅁䅚䅑䅁䅷䅁䝂䙁䅅兌硁䑁䅁䅁灂䅂䅁杄䅁䕁䅙兕瑁䑁䅅䅍睁䅁䅁兑䅑䅁䄴䅁䝂䙁䅅兌硁䑁䅁䅎䅁䑁䕧䅁佁䅁䅁杒剂䍁䄰免睁䑁䅧䅁牁䅂䅁䅄䅁䕁䅙兕瑁䑁䅅免䅁䝁䕁䅁佁䅁䅁杒剂䍁䄰免硁䑁䅉䅁䡂䅂䅁杄䅁䕁䅙兕瑁䑁䅅免㉁䅁䅁兌䅑䅁䅷䅁䝂䙁䅅兌硁䑁䅉䅁㙁䅂䅁杄䅁䕁䅙兕瑁䑁䅅杍睁䅁䅁杍䅑䅁䅷䅁䝂䙁䅅兌硁䑁䅍䅁煂䅂䅁䅄䅁䕁䅙兕瑁䑁䅅䅎䅁䙁䕧䅁䵁䅁䅁杒剂䍁䄰免ㅁ䅁䅁睕䅑䅁䅷䅁䝂䙁䅅兌硁䑁䅙䅁㕁䅂䅁䅄䅁䕁䅙兕瑁䑁䅅睎䅁䙁䕷䅁䵁䅁䅁杒剂䍁䄰免㑁䅁䅁兘䅑䅁䅷䅁䝂䙁䅅兌硁䑁䅫䅁敂䅂䅁权䅁䕁䅙兕瑁䑁䅉䅁剂䅂䅁䅄䅁䕁䅙兕瑁䑁䅉䅍䅁䕁䕑䅁䵁䅁䅁杒剂䍁䄰杍ぁ䅁䅁李䅑䅁䅷䅁䝂䙁䅅兌祁䑁䅧䅁睁䅂䅁权䅁䕁䅙兕瑁䑁䅍䅁浂䅂䅁䅄䅁䕁䅙兕瑁䑁䅍杍䅁䑁䔰䅁䵁䅁䅁杒剂䍁䄰睍㉁䅁䅁杒䅑䅁䅯䅁䝂䙁䅅兌ぁ䅁䅁睎䅑䅁䅷䅁䝂䙁䅅兌ぁ䑁䅁䅁煁䅂䅁䅄䅁䕁䅙兕瑁䑁䅑䅎䅁䕁䕕䅁䵁䅁䅁杒剂䍁䄰䅎㑁䅁䅁䅐䅑䅁䅯䅁䝂䙁䅅兌ㅁ䅁䅁䅡䅑䅁䅷䅁䝂䙁䅅兌ㅁ䑁䅉䅁癁䅂䅁䅄䅁䕁䅙兕瑁䑁䅕李䅁䑁䕳䅁䭁䅁䅁杒剂䍁䄰李䅁䝁䕍䅁䵁䅁䅁杒剂䍁䄰李睁䅁䅁䅌䅑䅁䅷䅁䝂䙁䅅兌㉁䑁䅑䅁䍂䅂䅁䅄䅁䕁䅙兕瑁䑁䅙䅏䅁䑁䔸䅁䭁䅁䅁杒剂䍁䄰睎䅁䝁䕣䅁䵁䅁䅁杒剂䍁䄰睎祁䅁䅁克䅑䅁䅷䅁䝂䙁䅅兌㍁䑁䅙䅁ぁ䅂䅁权䅁䕁䅙兕瑁䑁䅧䅁䅂䅂䅁䅄䅁䕁䅙兕瑁䑁䅧䅍䅁䕁䕧䅁䵁䅁䅁杒剂䍁䄰䅏ぁ䅁䅁兎䅑䅁䅷䅁䝂䙁䅅兌㑁䑁䅧䅁䑂䅂䅁权䅁䕁䅙兕瑁䑁䅫䅁時䅂䅁䅄䅁䕁䅙兕瑁䑁䅫杍䅁䑁䔴䅁䵁䅁䅁杒剂䍁䄰兏㉁䅁䅁杌䅑䅁䅧䅁䝂䙁䅅䅍䅁䑁䕅䅁允䅁䅁杒剂䑁䅑杍睁䑁䅉䅎䅁䝁䕷䅁䥁䅁䅁杒卂䕁䅍䅁㥂杁䅁䅃䅁䕁䅙杕啂䅁䅁䅂䅍䅁䅯䅁䝂䙁䅍䅔卂䅁䅁䄱䅍䅁䅯䅁䝂䙁䅑杔啂䅁䅁杰䅍䅁䅧䅁䝂䙁䅑杖䅁䕁䑣䅁祁䅁䅁杒桂䡁䅉兢灂䝁䄴睚㝁䍁䅁村祂䝁䅅杢歂䍁䅁兔桂䡁䅉睡求䡁䅑兡畂䝁䅣䅁灁杅䅁䅹䅁䕁䅙兙祂䝁䄰兡畂䝁䅣睏杁䕁䅙兙穂䡁䅑兌乂䝁䄸杤灂䝁䄴睚杁䕁䅍睢畂䡁䅍兤瑂䝁䅕杣杁䕁䅣睢療䝁䅑督㝁䍁䅁䅓療䡁䅉䅤灂䝁䅍兤獂䡁䅑兤祂䝁䅕睏杁䕁䅷兡㉂䝁䅕督あ䝁䄸睙牂䑁䅳䅉乂䝁䅅杣灂䝁䄴党杁䙁䅑杣桂䝁䄴督睂䝁䄸杣あ䝁䅅䅤灂䝁䄸杢㝁䍁䅁睔畂䝁䅷兡畂䝁䅕䅉䡂䡁䅉睢橂䝁䅕杣㕂䅁䅁䅳䄸䵁䅁䅁䝂䝁䅅杣瑂䝁䅫杢湂䑁䅳䅉䝂䝁䅅督あ䍁䄰兔療䡁䅙兡畂䝁䅣䅉䑂䝁䄸杢穂䡁䅕兢求䡁䅉䅉䡂䝁䄸睢歂䡁䅍睏杁䕁䅧睢祂䡁䅑兡橂䡁䅕䅢あ䡁䅕杣求䑁䅳䅉偂䡁䅉睚桂䝁䄴兡橂䑁䅳䅉䉂䝁䅷䅤求䡁䅉杢桂䡁䅑兡㉂䝁䅕䅉兂䡁䅉睢あ䝁䅕兡畂䑁䅳䅉偂䝁䄴䅢灂䝁䄴党杁䕁䅣杣療䝁䅍党祂䡁䅫䅁䱄睂䅁䅰䅁䕁䅙兙祂䝁䄰兡畂䝁䅣睏杁䕁䅙睢祂䝁䅕督あ䡁䅉入㝁䍁䅁兓畂䝁䅑兤穂䡁䅑杣灂䝁䅅䅢杁䕁䅅兤あ䝁䄸兢桂䡁䅑兡療䝁䄴睏杁䕁䅷兡㉂䝁䅕督あ䝁䄸睙牂䑁䅳䅉䉂䝁䅣杣灂䙁䅑党橂䝁䅧睏杁䙁䅁杣療䝁䅍党穂䡁䅍䅉䉂䡁䅕䅤療䝁䄰兙あ䝁䅫睢畂䅁䅁兦䄴䡁䅙䅁䝂䝁䅅杣瑂䝁䅫杢湂䑁䅳䅉䝂䝁䄸杣求䡁䅍䅤祂䡁䅫睏杁䕁䅷兡㉂䝁䅕督あ䝁䄸睙牂䑁䅳䅉䉂䝁䅣杣灂䙁䅑党橂䝁䅧睏杁䙁䅁杣療䝁䅍党穂䡁䅍䅉䉂䡁䅕䅤療䝁䄰兙あ䝁䅫睢畂䅁䅁睹䅫䱁䅯䅁䝂䝁䅅杣瑂䝁䅫杢湂䑁䅳䅉䥂䝁䅕兙獂䡁䅑䅡杁䕁䅑兡桂䝁䅣杢療䡁䅍䅤灂䝁䅍督㝁䍁䅁䅔灂䡁䅙党穂䡁䅑睢橂䝁䅳睏杁䕁䅍睢畂䡁䅙党畂䡁䅑兡療䝁䄴兙獂䍁䅁杔ㅂ䝁䅍䅢求䝁䅅杣㝁䍁䅁兑獂䡁䅑党祂䝁䄴兙あ䝁䅫杤求䍁䅁兔求䝁䅑兡橂䝁䅫杢求䑁䅳䅉偂䝁䄴睙療䝁䅷睢湂䡁䅫䅁畂睂䅁䅯䅁䕁䅙兙祂䝁䄰兡畂䝁䅣睏杁䕁䅧睢瑂䝁䅕䅉䩂䝁䄰䅣祂䝁䄸杤求䝁䄰党畂䡁䅑睏杁䕁䅫杢歂䡁䅕督あ䡁䅉兡桂䝁䅷䅉䉂䡁䅕䅤療䝁䄰兙あ䝁䅫睢畂䑁䅳䅉䉂䝁䅣杣灂䙁䅑党橂䝁䅧睏杁䕁䅅䅢あ䝁䅕杣畂䝁䅅䅤灂䡁䅙党杁䙁䅁杣療䡁䅑党灂䝁䄴䅁牃䅃䅁䅌䅁䕁䅙兙祂䝁䄰兡畂䝁䅣睏杁䕁䅧睢祂䡁䅑兡橂䡁䅕䅢あ䡁䅕杣求䅁䅁䅴䅫䕁䅁䅁䝂䝁䅅杣瑂䝁䅫杢湂䑁䅳䅉䥂䝁䄸杣あ䝁䅫睙ㅂ䝁䅷䅤ㅂ䡁䅉党㝁䍁䅁兑湂䡁䅉兡啂䝁䅕睙潂䅁䅁术䅫䙁䅧䅁䝂䝁䅅杣瑂䝁䅫杢湂䑁䅳䅉䥂䝁䄸杣あ䝁䅫睙ㅂ䝁䅷䅤ㅂ䡁䅉党㝁䍁䅁䅓㕂䝁䅑杣療䡁䅁睢畂䝁䅫睙穂䑁䅳䅉偂䡁䅉睚桂䝁䄴兡橂䅁䅁䅳䅧䵁䅙䅁䝂䝁䅅杣瑂䝁䅫杢湂䑁䅳䅉䥂䝁䄸杣あ䝁䅫睙ㅂ䝁䅷䅤ㅂ䡁䅉党㝁䍁䅁兓畂䝁䅑兤穂䡁䅑杣灂䝁䅅䅢杁䕁䅅兤あ䝁䄸兢桂䡁䅑兡療䝁䄴睏杁䙁䅍党畂䡁䅍睢祂䡁䅍睏杁䙁䅁杣療䝁䅍党穂䡁䅍䅉䉂䡁䅕䅤療䝁䄰兙あ䝁䅫睢畂䑁䅳䅉䉂䡁䅉䅤灂䝁䅙兡橂䝁䅫兙獂䍁䅁兓畂䡁䅑党獂䝁䅷兡湂䝁䅕杢橂䝁䅕䅁湃睂䅁䅕䅁䕁䅙兙祂䝁䄰兡畂䝁䅣睏杁䕁䅷兡㉂䝁䅕督あ䝁䄸睙牂䑁䅳䅉䉂䝁䅷䅤求䡁䅉杢桂䡁䅑兡㉂䝁䅕䅉兂䡁䅉睢あ䝁䅕兡畂䅁䅁䅇䅫䩁䅉䅁䝂䝁䅅杣瑂䝁䅫杢湂䑁䅳䅉䵂䝁䅫杤求䡁䅍䅤療䝁䅍睡㝁䍁䅁睑療䝁䄴杤求䝁䄴䅤灂䝁䄸杢桂䝁䅷䅉佂䡁䅕睙獂䝁䅕兙祂䑁䅳䅉䉂䝁䅷䅤求䡁䅉杢桂䡁䅑兡㉂䝁䅕䅉乂䝁䅕䅚灂䝁䅍兡畂䝁䅕睏杁䕁䄸杢橂䝁䄸䅢療䝁䅣入䅁䕁兙䅁睂䅁䅁杒桂䡁䅉兢灂䝁䄴睚㝁䍁䅁䅕祂䝁䅕䅚灂䝁䅍䅤灂䡁䅙党杁䕁䅅杢桂䝁䅷入あ䝁䅫睙穂䑁䅳䅉啂䝁䅕兙瑂䍁䅁睑療䝁䅷䅢桂䝁䅉睢祂䝁䅅䅤灂䝁䄸杢㝁䍁䅁䅒桂䝁䅅睕䅁䩁䭅䅁㉁䅁䅁杒桂䡁䅍䅤瑁䕁䄰睢㉂䝁䅫杢湂䍁䅁睑療䝁䄴督ㅂ䝁䄰党祂䍁䅁睒療䝁䄸䅚穂䅁䅁䄰䅫䝁䅁䅁䝂䝁䅅督あ䍁䄰兔療䡁䅙兡畂䝁䅣䅉䑂䝁䄸杢穂䡁䅕兢求䡁䅉䅉䡂䝁䄸睢歂䡁䅍睏杁䕁䅅䅢あ䝁䅕杣畂䝁䅅䅤灂䡁䅙党杁䙁䅁杣療䡁䅑党灂䝁䄴䅁ㅃ权䅁䅬䅁䕁䅙兙穂䡁䅑兌乂䝁䄸杤灂䝁䄴睚杁䕁䅍睢畂䡁䅍兤瑂䝁䅕杣杁䕁䅣睢療䝁䅑督㝁䍁䅁睑ㅂ䡁䅍䅤療䝁䄰党祂䍁䅁杕求䝁䅷兙あ䝁䅫睢畂䡁䅍䅡灂䡁䅁䅉乂䝁䅅杢桂䝁䅣党瑂䝁䅕杢あ䑁䅳䅉䑂䝁䅅杣杁䙁䅍䅡桂䡁䅉兡畂䝁䅣䅁䭄权䅁䅦䅁䕁䅙兙穂䡁䅑兌乂䝁䄸杤灂䝁䄴睚杁䕁䅍睢畂䡁䅍兤瑂䝁䅕杣杁䕁䅣睢療䝁䅑督㝁䍁䅁杒獂䝁䅕党あ䍁䅁兔桂䝁䄴兙湂䝁䅕兢求䝁䄴䅤㝁䍁䅁杒祂䝁䅕兡湂䝁䅧䅤杁䙁䅍党祂䡁䅙兡橂䝁䅕䅁慂䅅䅁䅖䅁䕁䅙兙穂䡁䅑兌乂䝁䄸杤灂䝁䄴睚杁䕁䅍睢畂䡁䅍兤瑂䝁䅕杣杁䕁䅣睢療䝁䅑督㝁䍁䅁杒療䝁䄸䅚杁䕁䅑党獂䝁䅫杤求䡁䅉入䅁䅁䡅䅁慄䅁䅁杒桂䡁䅍䅤瑁䕁䄰睢㉂䝁䅫杢湂䍁䅁睑療䝁䄴督ㅂ䝁䄰党祂䍁䅁睒療䝁䄸䅚穂䑁䅳䅉䝂䝁䄸睢歂䍁䅁䅒求䝁䅷兡㉂䝁䅕杣㕂䑁䅳䅉䑂䡁䅕督あ䝁䄸兢求䡁䅉䅉卂䝁䅕䅢桂䡁䅑兡療䝁䄴督潂䝁䅫䅣杁䕁䄰兙畂䝁䅅睚求䝁䄰党畂䡁䅑睏杁䕁䅉杣桂䝁䄴䅚杁䕁䄰兙祂䝁䅳党あ䝁䅫杢湂䑁䅳䅉偂䝁䄴䅢灂䝁䄴党杁䕁䅣杣療䝁䅍党祂䡁䅫䅁慂睂䅁䅷䅁䕁䅙兙穂䡁䅑兌乂䝁䄸杤灂䝁䄴睚杁䕁䅍睢畂䡁䅍兤瑂䝁䅕杣杁䕁䅣睢療䝁䅑督㝁䍁䅁杒療䝁䄸䅚杁䕁䅑党獂䝁䅫杤求䡁䅉入㝁䍁䅁杒祂䝁䅕兡湂䝁䅧䅤杁䙁䅍党祂䡁䅙兡橂䝁䅕睏杁䕁䄸杢獂䝁䅫杢求䍁䅁睒祂䝁䄸睙求䡁䅉入㝁䍁䅁兖あ䝁䅫䅢灂䡁䅑入杁䙁䅍睙桂䝁䅷党杁䙁䅍睢獂䝁䅅杣䅁佁䥳䅁㉄䅁䅁杒桂䡁䅍䅤瑁䕁䄰睢㉂䝁䅫杢湂䍁䅁睑療䝁䄴督ㅂ䝁䄰党祂䍁䅁睒療䝁䄸䅚穂䑁䅳䅉䝂䝁䄸睢歂䍁䅁䅒求䝁䅷兡㉂䝁䅕杣㕂䑁䅳䅉䥂䝁䄸兢求䍁䅁兓瑂䡁䅁杣療䡁䅙党瑂䝁䅕杢あ䑁䅳䅉䑂䡁䅕督あ䝁䄸兢求䡁䅉䅉卂䝁䅕䅢桂䡁䅑兡療䝁䄴督潂䝁䅫䅣杁䕁䄰兙畂䝁䅅睚求䝁䄰党畂䡁䅑睏杁䕁䄸杢獂䝁䅫杢求䍁䅁睒祂䝁䄸睙求䡁䅉入㝁䍁䅁杖灂䝁䅑党療䍁䅁睒桂䝁䄰党穂䅁䅁儳䅯䵁䅉䅁䝂䝁䅅督あ䍁䄰兔療䡁䅙兡畂䝁䅣䅉䑂䝁䄸杢穂䡁䅕兢求䡁䅉䅉䡂䝁䄸睢歂䡁䅍睏杁䕁䅙睢療䝁䅑䅉䕂䝁䅕䅢灂䡁䅙党祂䡁䅫睏杁䕁䅧睢瑂䝁䅕䅉䩂䝁䄰䅣祂䝁䄸杤求䝁䄰党畂䡁䅑睏杁䕁䅷兡浂䝁䅕督あ䡁䅫䅢求䑁䅳䅉偂䝁䄴䅢灂䝁䄴党杁䕁䅣杣療䝁䅍党祂䡁䅫睏杁䙁䅁党あ䍁䅁睑桂䡁䅉党䅁䩁䭧䅁䭃䅁䅁杒桂䡁䅍䅤瑁䕁䄰睢㉂䝁䅫杢湂䍁䅁睑療䝁䄴督ㅂ䝁䄰党祂䍁䅁睒療䝁䄸䅚穂䑁䅳䅉䝂䝁䄸睢歂䍁䅁䅒求䝁䅷兡㉂䝁䅕杣㕂䑁䅳䅉䵂䝁䅫杚求䡁䅍䅤㕂䝁䅷党㝁䍁䅁睔畂䝁䅷兡畂䝁䅕䅉䡂䡁䅉睢橂䝁䅕杣㕂䅁䅁東䄴乁䅷䅁䝂䝁䅅督あ䍁䄰兔療䡁䅙兡畂䝁䅣䅉䑂䝁䄸杢穂䡁䅕兢求䡁䅉䅉䡂䝁䄸睢歂䡁䅍睏杁䕁䅙睢療䝁䅑䅉䕂䝁䅕䅢灂䡁䅙党祂䡁䅫睏杁䕁䄰兙祂䝁䅳党あ䝁䅫杢湂䍁䅁兑ㅂ䡁䅑睢瑂䝁䅅䅤灂䝁䄸杢㝁䍁䅁睔祂䝁䅣兙畂䝁䅫睙㝁䍁䅁睔畂䝁䅷兡畂䝁䅕䅉䡂䡁䅉睢橂䝁䅕杣㕂䑁䅳䅉噂䡁䅑兡獂䝁䅫䅤㕂䍁䅁睕橂䝁䅅䅢求䍁䅁睕療䝁䅷兙祂䅁䅁剖䅁䡁䅑䅁䝂䝁䅅督あ䍁䄰兔療䡁䅙兡畂䝁䅣䅉䑂䝁䄸杢穂䡁䅕兢求䡁䅉䅉䡂䝁䄸睢歂䡁䅍睏杁䕁䅙睢療䝁䅑䅉䕂䝁䅕䅢灂䡁䅙党祂䡁䅫睏杁䕁䄸杢獂䝁䅫杢求䍁䅁睒祂䝁䄸睙求䡁䅉入䅁䥁匸䅁䝃䅁䅁杒桂䡁䅍䅤瑁䕁䄰睢㉂䝁䅫杢湂䍁䅁睑療䝁䄴督ㅂ䝁䄰党祂䍁䅁睒療䝁䄸䅚穂䑁䅳䅉䝂䝁䄸睢歂䍁䅁䅒求䝁䅷兡㉂䝁䅕杣㕂䑁䅳䅉偂䡁䅉睚桂䝁䄴兡橂䑁䅳䅉偂䝁䄴䅢灂䝁䄴党杁䕁䅣杣療䝁䅍党祂䡁䅫䅁煃权䅁杨䅁䕁䅙兙穂䡁䅑兌乂䝁䄸杤灂䝁䄴睚杁䕁䅍睢畂䡁䅍兤瑂䝁䅕杣杁䕁䅣睢療䝁䅑督㝁䍁䅁杒祂䝁䅕兡湂䝁䅧䅤杁䙁䅍党祂䡁䅙兡橂䝁䅕睏杁䕁䄰兙祂䝁䅫杢求䍁䅁䅖祂䝁䅅杢穂䡁䅁睢祂䡁䅑兙あ䝁䅫睢畂䅁䅁兗䅧䩁䅧䅁䝂䝁䅅督あ䍁䄰兔療䡁䅙兡畂䝁䅣䅉䑂䝁䄸杢穂䡁䅕兢求䡁䅉䅉䡂䝁䄸睢歂䡁䅍睏杁䕁䅣杣求䝁䅕杢杁䕁䅍睢畂䡁䅍兤瑂䝁䅕杣杁䕁䅣睢療䝁䅑督㝁䍁䅁䅔灂䝁䅙党穂䡁䅑入獂䝁䅕睏杁䕁䄸杢獂䝁䅫杢求䍁䅁睒祂䝁䄸睙求䡁䅉入䅁䱁䭑䅁あ䅁䅁杒桂䡁䅍䅤瑁䕁䄰睢㉂䝁䅫杢湂䍁䅁睑療䝁䄴督ㅂ䝁䄰党祂䍁䅁睒療䝁䄸䅚穂䑁䅳䅉䡂䡁䅉党求䝁䄴䅉䑂䝁䄸杢穂䡁䅕兢求䡁䅉䅉䡂䝁䄸睢歂䡁䅍睏杁䕁䄸杣湂䝁䅅杢灂䝁䅍䅁湃充䅁䅩䅁䕁䅙兙穂䡁䅑兌乂䝁䄸杤灂䝁䄴睚杁䕁䅍睢畂䡁䅍兤瑂䝁䅕杣杁䕁䅣睢療䝁䅑督㝁䍁䅁䅓療䝁䄰党杁䕁䅫兢睂䡁䅉睢㉂䝁䅕兢求䝁䄴䅤㝁䍁䅁兓畂䝁䅑兤穂䡁䅑杣灂䝁䅅䅢杁䕁䅅兤あ䝁䄸兢桂䡁䅑兡療䝁䄴䅁乁杅䅁䄶䅁䕁䅙兙穂䡁䅑兌乂䝁䄸杤灂䝁䄴睚杁䕁䅍睢畂䡁䅍兤瑂䝁䅕杣杁䕁䅣睢療䝁䅑督㝁䍁䅁䅓療䝁䄰党杁䕁䅫兢睂䡁䅉睢㉂䝁䅕兢求䝁䄴䅤㝁䍁䅁䅔療䝁䅍兙あ䝁䅫睢畂䍁䅁村桂䡁䅍党歂䍁䅁睕求䡁䅉杤灂䝁䅍党穂䑁䅳䅉䑂䡁䅕督あ䝁䄸兢求䡁䅉䅉卂䝁䅕䅢桂䡁䅑兡療䝁䄴督潂䝁䅫䅣杁䕁䄰兙畂䝁䅅睚求䝁䄰党畂䡁䅑睏杁䕁䅕兌獂䝁䅕兙祂䝁䄴兡畂䝁䅣䅁癃䅅䅁䅸䅁䕁䅙兙穂䡁䅑兌乂䝁䄸杤灂䝁䄴睚杁䕁䅍睢畂䡁䅍兤瑂䝁䅕杣杁䕁䅣睢療䝁䅑督㝁䍁䅁䅓療䡁䅉䅤灂䝁䅍兤獂䡁䅑兤祂䝁䅕睏杁䙁䅍睢橂䝁䅫兙獂䍁䅁兔求䝁䅑兡桂䍁䅁兑歂䡁䅙党祂䡁䅑兡穂䝁䅫杢湂䑁䅳䅉䉂䝁䅑䅉啂䝁䅅杣湂䝁䅕䅤灂䝁䄴睚㝁䍁䅁村祂䝁䅅杢歂䍁䅁兔桂䡁䅉睡求䡁䅑兡畂䝁䅣䅁塁权䅁䅔䅁䕁䅙兙穂䡁䅑兌乂䝁䄸杤灂䝁䄴睚杁䕁䅍睢畂䡁䅍兤瑂䝁䅕杣杁䕁䅣睢療䝁䅑督㝁䍁䅁䅔灂䝁䅙党穂䡁䅑入獂䝁䅕䅁权䅃䅁杢䅁䕁䅙兙穂䡁䅑兌乂䝁䄸杤灂䝁䄴睚杁䕁䅍睢畂䡁䅍兤瑂䝁䅕杣杁䕁䅣睢療䝁䅑督㝁䍁䅁䅔灂䝁䅙党穂䡁䅑入獂䝁䅕睏杁䕁䅉杣桂䝁䄴䅚杁䕁䄰兙祂䝁䅳党あ䝁䅫杢湂䅁䅁兔䅳䩁䅁䅁䝂䝁䅅督あ䍁䄰兔療䡁䅙兡畂䝁䅣䅉䑂䝁䄸杢穂䡁䅕兢求䡁䅉䅉䡂䝁䄸睢歂䡁䅍睏杁䕁䅷兡浂䝁䅕督あ䡁䅫䅢求䑁䅳䅉䍂䡁䅉兙畂䝁䅑䅉乂䝁䅅杣牂䝁䅕䅤灂䝁䄴睚㝁䍁䅁睑療䡁䅕杣灂䝁䅕杣杁䙁䅍党祂䡁䅙兡橂䝁䅕䅁祂杄䅁䅩䅁䕁䅙兙穂䡁䅑兌乂䝁䄸杤灂䝁䄴睚杁䕁䅍睢畂䡁䅍兤瑂䝁䅕杣杁䕁䅣睢療䝁䅑督㝁䍁䅁䅔灂䝁䅙党穂䡁䅑入獂䝁䅕睏杁䕁䅉杣桂䝁䄴䅚杁䕁䄰兙祂䝁䅳党あ䝁䅫杢湂䑁䅳䅉䙂䍁䄰䅒灂䡁䅍睙療䡁䅙党祂䡁䅫䅁䍄充䅁杪䅁䕁䅙兙穂䡁䅑兌乂䝁䄸杤灂䝁䄴睚杁䕁䅍睢畂䡁䅍兤瑂䝁䅕杣杁䕁䅣睢療䝁䅑督㝁䍁䅁䅔灂䝁䅙党穂䡁䅑入獂䝁䅕睏杁䕁䅉杣桂䝁䄴䅚杁䕁䄰兙祂䝁䅳党あ䝁䅫杢湂䑁䅳䅉呂䝁䄰兙祂䡁䅑䅉䑂䝁䅷睢あ䝁䅧兡畂䝁䅣䅁䥂睂䅁䅲䅁䕁䅙兙穂䡁䅑兌乂䝁䄸杤灂䝁䄴睚杁䕁䅍睢畂䡁䅍兤瑂䝁䅕杣杁䕁䅣睢療䝁䅑督㝁䍁䅁䅔灂䝁䅙党穂䡁䅑入獂䝁䅕睏杁䕁䅉杣桂䝁䄴䅚杁䕁䄰兙祂䝁䅳党あ䝁䅫杢湂䑁䅳䅉呂䝁䄰兙祂䡁䅑䅉䑂䝁䅷睢あ䝁䅧兡畂䝁䅣睏杁䕁䄸䅣潂䡁䅑䅡桂䝁䅷兢療䝁䅷睢湂䡁䅫䅁䝄杂䅁䅢䅁䕁䅙兙穂䡁䅑兌乂䝁䄸杤灂䝁䄴睚杁䕁䅍睢畂䡁䅍兤瑂䝁䅕杣杁䕁䅣睢療䝁䅑督㝁䍁䅁䅔灂䝁䅙党穂䡁䅑入獂䝁䅕睏杁䕁䄸杢獂䝁䅫杢求䍁䅁睒祂䝁䄸睙求䡁䅉入䅁乁䩉䅁奄䅁䅁杒桂䡁䅍䅤瑁䕁䄰睢㉂䝁䅫杢湂䍁䅁睑療䝁䄴督ㅂ䝁䄰党祂䍁䅁睒療䝁䄸䅚穂䑁䅳䅉䵂䝁䅫杚求䡁䅍䅤㕂䝁䅷党㝁䍁䅁睕療䝁䅍兡桂䝁䅷䅉乂䝁䅕䅚灂䝁䅅䅉䉂䝁䅑杤求䡁䅉䅤灂䡁䅍兡畂䝁䅣睏杁䙁䅣党桂䡁䅉兙楂䝁䅷党穂䑁䅳䅉䍂䡁䅉兙畂䝁䅑䅉乂䝁䅅杣牂䝁䅕䅤灂䝁䄴睚㝁䍁䅁睕瑂䝁䅅杣あ䍁䅁睑獂䝁䄸䅤潂䝁䅫杢湂䅁䅁桰䅉䭁䅷䅁䝂䝁䅅督あ䍁䄰兔療䡁䅙兡畂䝁䅣䅉䑂䝁䄸杢穂䡁䅕兢求䡁䅉䅉䡂䝁䄸睢歂䡁䅍睏杁䕁䅷兡浂䝁䅕督あ䡁䅫䅢求䑁䅳䅉坂䝁䅫杣あ䡁䅕兙獂䍁䅁睒療䝁䄸䅚穂䑁䅳䅉䍂䡁䅉兙畂䝁䅑䅉乂䝁䅅杣牂䝁䅕䅤灂䝁䄴睚㝁䍁䅁睕瑂䝁䅅杣あ䍁䅁睑獂䝁䄸䅤潂䝁䅫杢湂䅁䅁䅤䅯䙁䅙䅁䝂䝁䅅督あ䍁䄰兔療䡁䅙兡畂䝁䅣䅉䑂䝁䄸杢穂䡁䅕兢求䡁䅉䅉䡂䝁䄸睢歂䡁䅍睏杁䕁䄸杢獂䝁䅫杢求䍁䅁睒祂䝁䄸睙求䡁䅉入䅁䩁䩕䅁䥃䅁䅁杒桂䡁䅍䅤瑁䕁䄰睢㉂䝁䅫杢湂䍁䅁睑療䝁䄴督ㅂ䝁䄰党祂䍁䅁睒療䝁䄸䅚穂䑁䅳䅉呂䝁䄸睙灂䝁䅅䅢杁䕁䄰党歂䝁䅫兙杁䕁䄰兙祂䝁䅳党あ䝁䅫杢湂䑁䅳䅉䍂䡁䅉兙畂䝁䅑䅉乂䝁䅅杣牂䝁䅕䅤灂䝁䄴睚䅁䅁䥯䅁㙃䅁䅁杒求䡁䅉䅤灂䝁䅷兡あ䡁䅫睏杁䕁䄸督あ䝁䅕睢睂䝁䄸杣療䡁䅍兡穂䑁䅳䅉䕂䝁䅕杣瑂䝁䅅䅤療䝁䅷睢湂䡁䅫睏杁䕁䅫兢瑂䡁䅕杢療䝁䅷睢湂䡁䅫睏杁䕁䄸杢橂䝁䄸䅢療䝁䅣入㝁䍁䅁杕求䡁䅁杣療䝁䅑兤橂䡁䅑兡㉂䝁䅕䅉䥂䝁䅕兙獂䡁䅑䅡㝁䍁䅁杕求䡁䅍䅣灂䡁䅉兙あ䝁䄸杣㕂䅁䅁栫䅁䕁䄴䅁䝂䝁䅕杣あ䝁䅫䅢灂䡁䅯党祂䡁䅍䅉桂䝁䄴</t>
  </si>
  <si>
    <t>䅚杁䕁䅅睚祂䝁䅫睙ㅂ䝁䅷䅤ㅂ䡁䅉兙獂䍁䅁睑潂䝁䅕兢灂䝁䅍兙獂䡁䅍䅁癃䅃䅁杨䅁䕁䅙兡獂䝁䅕䅉呂䝁䅧兙祂䝁䅫杢湂䑁䅳䅉坂䝁䅫杣あ䡁䅕兙獂䍁䅁睖療䡁䅉睡浂䝁䄸杣橂䝁䅕睏杁䕁䅍䅢療䡁䅕䅚杁䙁䅍䅤療䡁䅉兙湂䝁䅕睏杁䙁䅁杣療䝁䅍党穂䡁䅍䅉䉂䡁䅕䅤療䝁䄰兙あ䝁䅫睢畂䅁䅁硯䅉䑁䅯䅁䝂䝁䅫杢桂䝁䄴睙灂䝁䅅䅢杁䕁䅕䅥橂䝁䅧兙畂䝁䅣党穂䍁䅁兙畂䝁䅑䅉䕂䝁䅅䅤桂䅁䅁杘䅧䍁䅙䅁䝂䝁䅫杢桂䝁䄴睙灂䝁䅅䅢杁䙁䅍党祂䡁䅙兡橂䝁䅕督䅁䙁䝫䅁坁䅁䅁杒灂䝁䄴兙畂䝁䅍兡桂䝁䅷督䅁䡁䝷䅁煂允䅁杒灂䝁䄴䅤求䝁䅍䅡㝁䍁䅁兔桂䝁䅍䅡灂䝁䄴党杁䕁䅷党桂䡁䅉杢灂䝁䄴睚㝁䍁䅁睑獂䝁䄸兤歂䍁䅁䅒桂䡁䅑兙杁䙁䅍党祂䡁䅙兡橂䝁䅕督㝁䍁䅁睑獂䝁䄸兤歂䍁䅁兓畂䝁䅙杣桂䡁䅍䅤祂䡁䅕睙あ䡁䅕杣求䑁䅳䅉䑂䝁䅷睢ㅂ䝁䅑䅉呂䡁䅑睢祂䝁䅅睚求䑁䅳䅉䉂䡁䅉䅤灂䝁䅙兡橂䝁䅫兙獂䍁䅁兓畂䡁䅑党獂䝁䅷兡湂䝁䅕杢橂䝁䅕睏杁䕁䄸杢獂䝁䅫杢求䍁䅁䅕桂䡁䅫兢求䝁䄴䅤穂䑁䅳䅉䡂䝁䅕杢䉂䕁䅫睏杁䙁䅕䅤灂䝁䅷兡あ䡁䅫䅉呂䝁䅍兙獂䝁䅕䅉呂䝁䄸䅢桂䡁䅉睏杁䕁䄸杢穂䝁䅧睢祂䝁䅕䅉桂䝁䄴䅚杁䕁䄸杚浂䡁䅍䅡療䡁䅉党杁䙁䅣兡畂䝁䅑䅁䉁元䅁杚䅁䕁䅙兡畂䡁䅑党橂䝁䅧睏杁䕁䄸杢獂䝁䅫杢求䍁䅁䅕桂䡁䅫兢求䝁䄴䅤穂䑁䅳䅉䍂䡁䅕入杁䕁䄴睢㍂䍁䅁䅕桂䡁䅫䅉䵂䝁䅅䅤求䡁䅉䅉潁䕁䅉杔兂䕁䅷克䅁䙁匰䅁䅂䅁䅁杒灂䝁䄴䅤求䝁䅍䅡㝁䍁䅁杕求䝁䅅䅢杁䕁䅕督あ䝁䅅䅤求䍁䅁䅖求䝁䅍䅡畂䝁䄸䅢療䝁䅣入䅁䝁卉䅁ぃ䅁䅁杒灂䝁䄴䅤求䝁䅍䅡㝁䍁䅁睕瑂䝁䅅杣あ䍁䅁睑桂䡁䅉䅚穂䑁䅳䅉兂䝁䅅入瑂䝁䅕杢あ䍁䅁杒桂䝁䅍兡獂䝁䅫䅤桂䡁䅑睢祂䍁䅁兒畂䝁䅅杙獂䝁䅕杣穂䑁䅳䅉䍂䝁䅅杢牂䝁䅫杢湂䍁䅁兙穂䍁䅁兙杁䙁䅍党祂䡁䅙兡橂䝁䅕睏杁䕁䄸杢獂䝁䅫杢求䍁䅁䅕桂䡁䅫兢求䝁䄴䅤穂䅁䅁儯䄰䉁䅁䅁䝂䝁䅫䅤畂䝁䅕督穂䅁䅁杉䅧䍁䅙䅁䝂䝁䅫䅤畂䝁䅕督穂䑁䅳䅉䵂䝁䅫杚求䡁䅍䅤㕂䝁䅷党䅁䙁䭙䅁䥂䅁䅁杒灂䡁䅑杢求䡁䅍督㝁䍁䅁䅔灂䝁䅙党穂䡁䅑入獂䝁䅕睏杁䕁䅉杣桂䝁䄴䅚杁䕁䄰兙祂䝁䅳党あ䝁䅫杢湂䅁䅁杧䅣䭁䅉䅁䝂䝁䅫䅤畂䝁䅕督穂䑁䅳䅉䵂䝁䅫杚求䡁䅍䅤㕂䝁䅷党㝁䍁䅁杔ㅂ䡁䅑杣桂䝁䅍党ㅂ䡁䅑兡橂䝁䅅䅢㝁䍁䅁睑桂䡁䅉䅚灂䝁䄸杤桂䡁䅍睙ㅂ䝁䅷兙祂䑁䅳䅉䕂䝁䅕杣瑂䝁䅅䅤療䝁䅷睢湂䡁䅫睏杁䕁䅑兡湂䝁䅫䅤桂䝁䅷䅉塂䝁䅕䅢獂䝁䄴党穂䡁䅍䅁汃杅䅁杒䅁䕁䅙兡あ䝁䄴党穂䡁䅍睏杁䕁䅷兡浂䝁䅕督あ䡁䅫䅢求䑁䅳䅉呂䝁䄰兙祂䡁䅑䅉䑂䝁䅷睢あ䝁䅧兡畂䝁䅣䅁歄䅃䅁䅩䅁䕁䅙兡あ䝁䄴党穂䡁䅍睏杁䕁䅷兡浂䝁䅕督あ䡁䅫䅢求䑁䅳䅉坂䝁䅫䅚求䝁䄸䅉䉂䝁䅑杤求䡁䅉䅤灂䡁䅍兡畂䝁䅣睏杁䕁䅉杣桂䝁䄴䅚杁䕁䄰兙祂䝁䅳党あ䝁䅫杢湂䑁䅳䅉坂䝁䅫䅚求䝁䄸䅉䡂䝁䅅兢求䡁䅍䅁穄睂䅁杮䅁䕁䅙兡あ䝁䄴党穂䡁䅍睏杁䕁䅷兡浂䝁䅕督あ䡁䅫䅢求䑁䅳䅉塂䝁䅕兙祂䝁䅅杙獂䝁䅕督㝁䍁䅁村祂䝁䅅杢歂䍁䅁兔桂䡁䅉睡求䡁䅑兡畂䝁䅣睏杁䙁䅍兢桂䡁䅉䅤杁䕁䅍䅢療䡁䅑䅡灂䝁䄴睚㝁䍁䅁兑瑂䝁䅅䅤求䡁䅕杣杁䙁䅍䅣療䡁䅉䅤穂䅁䅁睬䅣䵁䅑䅁䝂䝁䅫䅤畂䝁䅕督穂䑁䅳䅉乂䕁䅧党桂䝁䅷䅤潂䑁䅳䅉偂䡁䅕䅤睂䝁䅅䅤灂䝁䅕杢あ䍁䅁睑桂䡁䅉党㝁䍁䅁兑穂䡁䅍兡穂䡁䅑兡㉂䝁䅕䅉啂䝁䅕睙潂䝁䄴睢獂䝁䄸睚㕂䑁䅳䅉佂䝁䅕兤祂䝁䄸䅢療䝁䅣入㝁䍁䅁睔祂䡁䅑䅡療䡁䅁兙求䝁䅑兡橂䡁䅍睏杁䙁䅁兙灂䝁䄴䅉乂䝁䅅杢桂䝁䅣党瑂䝁䅕杢あ䅁䅁桮䅉䉁䉯䅁䝂䝁䅷兙穂䝁䅧䅉呂䡁䅑睢祂䝁䅅睚求䑁䅳䅉䕂䝁䅅䅤桂䍁䅁䅕祂䝁䄸䅤求䝁䅍䅤灂䝁䄸杢㝁䍁䅁睑獂䝁䄸兤歂䍁䅁兓畂䝁䅙杣桂䡁䅍䅤祂䡁䅕睙あ䡁䅕杣求䑁䅳䅉䑂䝁䅷睢ㅂ䝁䅑䅉呂䡁䅑睢祂䝁䅅睚求䑁䅳䅉䕂䝁䅅䅤桂䍁䅁睑求䝁䄴䅤求䡁䅉督杁䝁䅅杢歂䍁䅁杒桂䝁䅍兡獂䝁䅫䅤灂䝁䅕督㝁䍁䅁睕あ䝁䄸杣桂䝁䅣党杁䕁䄰兙畂䝁䅅睚求䝁䄰党畂䡁䅑睏杁䕁䅑兙あ䝁䅅䅉䑂䝁䅕杢あ䝁䅕杣杁䙁䅑党橂䝁䅧杢療䝁䅷睢湂䡁䅫䅁桄权䅁杉䅁䕁䅙䅢求䝁䅕䅤杁䕁䄰兙畂䝁䅅睚求䝁䄰党畂䡁䅑䅁兄睂䅁䅣䅁䕁䅙䅢求䝁䅕䅤杁䕁䄰兙畂䝁䅅睚求䝁䄰党畂䡁䅑睏杁䕁䅕䅢求䝁䅍䅤祂䝁䅫睙杁䙁䅙党潂䝁䅫睙獂䝁䅕睏杁䕁䅅兤あ䝁䄸杢療䝁䄰睢ㅂ䡁䅍䅉坂䝁䅕䅡灂䝁䅍䅢求䡁䅍䅁佃杂䅁杚䅁䕁䅙䅢求䝁䅕䅤杁䕁䄰兙畂䝁䅅睚求䝁䄰党畂䡁䅑睏杁䕁䅕䅢求䝁䅍䅤祂䝁䅫睙杁䙁䅙党潂䝁䅫睙獂䝁䅕睏杁䕁䄰兡橂䡁䅉睢瑁䕁䄰睢楂䝁䅫䅢灂䡁䅑入䅁䅁十䅁䕂䅁䅁杒獂䝁䅕党あ䍁䅁兔桂䝁䄴兙湂䝁䅕兢求䝁䄴䅤㝁䍁䅁杒祂䝁䅕兡湂䝁䅧䅤杁䙁䅍党祂䡁䅙兡橂䝁䅕䅁元䅃䅁杧䅁䕁䅙䅢求䝁䅕䅤杁䕁䄰兙畂䝁䅅睚求䝁䄰党畂䡁䅑睏杁䕁䅙杣求䝁䅫睚潂䡁䅑䅉呂䝁䅕杣㉂䝁䅫睙求䑁䅳䅉䡂䙁䅁睕㝁䍁䅁䅔桂䡁䅍䅤杁䕁䄰兡獂䝁䅕䅉啂䡁䅉兙畂䡁䅍䅣療䡁䅉䅤桂䡁䅑兡療䝁䄴䅁偂䅅䅁䄹䅁䕁䅙䅢求䝁䅕䅤杁䕁䄰兙畂䝁䅅睚求䝁䄰党畂䡁䅑睏杁䕁䅙杣求䝁䅫睚潂䡁䅑䅉呂䝁䅕杣㉂䝁䅫睙求䑁䅳䅉䡂䙁䅁睕㝁䍁䅁䅔桂䡁䅍䅤杁䕁䄰兡獂䝁䅕䅉啂䡁䅉兙畂䡁䅍䅣療䡁䅉䅤桂䡁䅑兡療䝁䄴睏杁䙁䅁杣求䝁䅑兡橂䡁䅑兡㉂䝁䅕䅉䉂䝁䄴兙獂䡁䅫䅤灂䝁䅍督㝁䍁䅁睑獂䝁䄸兤歂䍁䅁睕あ䝁䄸杣桂䝁䅣党㝁䍁䅁䅕祂䝁䄸睙求䡁䅍督杁䕁䅅兤あ䝁䄸兢桂䡁䅑兡療䝁䄴䅁䡄䅃䅁杸䅁䕁䅙䅢求䝁䅕䅤杁䕁䄰兙畂䝁䅅睚求䝁䄰党畂䡁䅑睏杁䕁䅙杣求䝁䅫睚潂䡁䅑䅉呂䝁䅕杣㉂䝁䅫睙求䑁䅳䅉䡂䙁䅁睕㝁䍁䅁兔桂䡁䅉兡畂䝁䅕䅉啂䡁䅉兙畂䡁䅍䅣療䡁䅉䅤桂䡁䅑兡療䝁䄴睏杁䕁䅍睢ㅂ䡁䅉兡求䡁䅉䅉呂䝁䅕杣㉂䝁䅫睙求䑁䅳䅉兂䡁䅉睢橂䝁䅕督穂䍁䅁兑ㅂ䡁䅑睢瑂䝁䅅䅤灂䝁䄸杢䅁偁䩣䅁祂䅁䅁杒獂䝁䅕党あ䍁䅁兔桂䝁䄴兙湂䝁䅕兢求䝁䄴䅤㝁䍁䅁杒祂䝁䅕兡湂䝁䅧䅤杁䙁䅍党祂䡁䅙兡橂䝁䅕睏杁䕁䅫杢歂䡁䅕督あ䡁䅉兡桂䝁䅷䅉䉂䡁䅕䅤療䝁䄰兙あ䝁䅫睢畂䅁䅁杔䅫䭁䅙䅁䝂䝁䅷党求䡁䅑䅉乂䝁䅅杢桂䝁䅣党瑂䝁䅕杢あ䑁䅳䅉䝂䡁䅉党灂䝁䅣䅡あ䍁䅁睕求䡁䅉杤灂䝁䅍党㝁䍁䅁兓畂䝁䅑兤穂䡁䅑杣灂䝁䅅䅢杁䕁䅅兤あ䝁䄸兢桂䡁䅑兡療䝁䄴睏杁䕁䅷兙穂䡁䅑䅉乂䝁䅫䅢求䍁䅁䅖祂䝁䅅杢穂䡁䅁睢祂䡁䅑兙あ䝁䅫睢畂䅁䅁睪䅧䉁䉉䅁䝂䝁䅷党求䡁䅑䅉乂䝁䅅杢桂䝁䅣党瑂䝁䅕杢あ䑁䅳䅉䝂䡁䅉党灂䝁䅣䅡あ䍁䅁睕求䡁䅉杤灂䝁䅍党㝁䍁䅁兓畂䝁䅑兤穂䡁䅑杣灂䝁䅅䅢杁䕁䅅兤あ䝁䄸兢桂䡁䅑兡療䝁䄴睏杁䕁䅷兙穂䡁䅑䅉乂䝁䅫䅢求䍁䅁䅖祂䝁䅅杢穂䡁䅁睢祂䡁䅑兙あ䝁䅫睢畂䑁䅳䅉呂䝁䅕杢穂䝁䄸杣穂䑁䅳䅉兂䡁䅉睢橂䝁䅕督穂䍁䅁兑ㅂ䡁䅑睢瑂䝁䅅䅤灂䝁䄸杢㝁䍁䅁兑祂䡁䅑兡浂䝁䅫睙灂䝁䅅䅢杁䕁䅫杢あ䝁䅕䅢獂䝁䅫睚求䝁䄴睙求䅁䅁兙䅫䉁䉯䅁䝂䝁䅷党求䡁䅑䅉乂䝁䅅杢桂䝁䅣党瑂䝁䅕杢あ䑁䅳䅉䝂䡁䅉党灂䝁䅣䅡あ䍁䅁睕求䡁䅉杤灂䝁䅍党㝁䍁䅁兓畂䝁䅑兤穂䡁䅑杣灂䝁䅅䅢杁䕁䅅兤あ䝁䄸兢桂䡁䅑兡療䝁䄴睏杁䕁䄰兙祂䝁䅫杢求䍁䅁䅖祂䝁䅅杢穂䡁䅁睢祂䡁䅑兙あ䝁䅫睢畂䑁䅳䅉呂䝁䅕杢穂䝁䄸杣穂䑁䅳䅉䙂䝁䅷党橂䡁䅑杣灂䝁䅍䅉坂䝁䅕䅡灂䝁䅍䅢求䑁䅳䅉兂䝁䅅督穂䝁䅕杢湂䝁䅕杣杁䕁䅅兡祂䝁䅍杣桂䝁䅙䅤杁䕁䄰兙畂䡁䅕杚桂䝁䅍䅤ㅂ䡁䅉兡畂䝁䅣䅁楄权䅁杴䅁䕁䅙䅢求䝁䅕䅤杁䕁䄰兙畂䝁䅅睚求䝁䄰党畂䡁䅑睏杁䕁䅙杣求䝁䅫睚潂䡁䅑䅉呂䝁䅕杣㉂䝁䅫睙求䑁䅳䅉䩂䝁䄴䅚ㅂ䡁䅍䅤祂䝁䅫兙獂䍁䅁兑ㅂ䡁䅑睢瑂䝁䅅䅤灂䝁䄸杢㝁䍁䅁䅕桂䡁䅍督求䝁䄴睚求䡁䅉䅉䉂䝁䅫杣橂䡁䅉兙浂䡁䅑䅉乂䝁䅅杢ㅂ䝁䅙兙橂䡁䅑兤祂䝁䅫杢湂䅁䅁兙䅯䡁䅧䅁䝂䝁䅷党求䡁䅑䅉乂䝁䅅杢桂䝁䅣党瑂䝁䅕杢あ䑁䅳䅉䝂䡁䅉党灂䝁䅣䅡あ䍁䅁睕求䡁䅉杤灂䝁䅍党㝁䍁䅁䅔桂䡁䅍䅤杁䕁䄰兡獂䝁䅕䅉啂䡁䅉兙畂䡁䅍䅣療䡁䅉䅤桂䡁䅑兡療䝁䄴䅁煂䅃䅁杷䅁䕁䅙䅢求䝁䅕䅤杁䕁䄰兙畂䝁䅅睚求䝁䄰党畂䡁䅑睏杁䕁䅙杣求䝁䅫睚潂䡁䅑䅉呂䝁䅕杣㉂䝁䅫睙求䑁䅳䅉䵂䝁䅅督あ䍁䅁兔灂䝁䅷党杁䙁䅑杣桂䝁䄴督睂䝁䄸杣あ䝁䅅䅤灂䝁䄸杢㝁䍁䅁睑療䡁䅕杣灂䝁䅕杣杁䙁䅍党祂䡁䅙兡橂䝁䅕睏杁䙁䅁杣療䝁䅍党穂䡁䅍䅉䉂䡁䅕䅤療䝁䄰兙あ䝁䅫睢畂䅁䅁剈䅉偁䅁䅁䝂䝁䅷党求䡁䅑䅉乂䝁䅅杢桂䝁䅣党瑂䝁䅕杢あ䑁䅳䅉䝂䡁䅉党灂䝁䅣䅡あ䍁䅁睕求䡁䅉杤灂䝁䅍党㝁䍁䅁䅔桂䡁䅍䅤杁䕁䄰兡獂䝁䅕䅉啂䡁䅉兙畂䡁䅍䅣療䡁䅉䅤桂䡁䅑兡療䝁䄴睏杁䕁䄰兙祂䝁䅫杢求䍁䅁䅖祂䝁䅅杢穂䡁䅁睢祂䡁䅑兙あ䝁䅫睢畂䑁䅳䅉兂䝁䅅睙牂䝁䅅睚灂䝁䄴睚杁䙁䅍党祂䡁䅙兡橂䝁䅕督㝁䍁䅁睑療䡁䅕杣灂䝁䅕杣杁䙁䅍党祂䡁䅙兡橂䝁䅕䅁獂元䅁杣䅁䕁䅙䅢求䝁䅕䅤杁䕁䄰兙畂䝁䅅睚求䝁䄰党畂䡁䅑睏杁䕁䅙杣求䝁䅫睚潂䡁䅑䅉呂䝁䅕杣㉂䝁䅫睙求䑁䅳䅉乂䝁䅅杣灂䝁䄴党杁䙁䅑杣桂䝁䄴督睂䝁䄸杣あ䝁䅅䅤灂䝁䄸杢䅁偁䭕䅁歄䅁䅁杒獂䝁䅕党あ䍁䅁兔桂䝁䄴兙湂䝁䅕兢求䝁䄴䅤㝁䍁䅁杒祂䝁䅕兡湂䝁䅧䅤杁䙁䅍党祂䡁䅙兡橂䝁䅕睏杁䕁䄰兙祂䝁䅫杢求䍁䅁䅖祂䝁䅅杢穂䡁䅁睢祂䡁䅑兙あ䝁䅫睢畂䑁䅳䅉䑂䝁䄸兤祂䝁䅫党祂䍁䅁睕求䡁䅉杤灂䝁䅍党㝁䍁䅁䅕祂䝁䄸睙求䡁䅍督杁䕁䅅兤あ䝁䄸兢桂䡁䅑兡療䝁䄴睏杁䙁䅍䅤療䡁䅉兙湂䝁䅕䅉乂䝁䅅杢桂䝁䅣党瑂䝁䅕杢あ䅁䅁䄸䅫䱁䅙䅁䝂䝁䅷党求䡁䅑䅉乂䝁䅅杢桂䝁䅣党瑂䝁䅕杢あ䑁䅳䅉䝂䡁䅉党灂䝁䅣䅡あ䍁䅁睕求䡁䅉杤灂䝁䅍党㝁䍁䅁兔桂䡁䅉兡畂䝁䅕䅉啂䡁䅉兙畂䡁䅍䅣療䡁䅉䅤桂䡁䅑兡療䝁䄴睏杁䙁䅁兙穂䡁䅍党畂䝁䅣党祂䍁䅁兑灂䡁䅉睙祂䝁䅅杚あ䍁䅁兔桂䝁䄴兤浂䝁䅅睙あ䡁䅕杣灂䝁䄴睚䅁䉁䡅䅁䥃䅁䅁杒獂䝁䅕党あ䍁䅁兔桂䝁䄴兙湂䝁䅕兢求䝁䄴䅤㝁䍁䅁杒祂䝁䅕兡湂䝁䅧䅤杁䙁䅍党祂䡁䅙兡橂䝁䅕睏杁䙁䅁兙穂䡁䅍党畂䝁䅣党祂䍁䅁兑灂䡁䅉睙祂䝁䅅杚あ䍁䅁兔桂䝁䄴兤浂䝁䅅睙あ䡁䅕杣灂䝁䄴睚䅁䝁卙䅁祃䅁䅁杒獂䝁䅕党あ䍁䅁兔桂䝁䄴兙湂䝁䅕兢求䝁䄴䅤㝁䍁䅁杒祂䝁䅕兡湂䝁䅧䅤杁䙁䅍党祂䡁䅙兡橂䝁䅕睏杁䙁䅁兙穂䡁䅍党畂䝁䅣党祂䍁䅁兑灂䡁䅉睙祂䝁䅅杚あ䍁䅁兔桂䝁䄴兤浂䝁䅅睙あ䡁䅕杣灂䝁䄴睚㝁䍁䅁兑ㅂ䡁䅑睢畂䝁䄸兢療䡁䅕督杁䙁䅙党潂䝁䅫睙獂䝁䅕督䅁䱁䩍䅁䝁允䅁杒獂䝁䅕党あ䍁䅁兔桂䝁䄴兙湂䝁䅕兢求䝁䄴䅤㝁䍁䅁杒祂䝁䅕兡湂䝁䅧䅤杁䙁䅍党祂䡁䅙兡橂䝁䅕睏杁䙁䅁䅡㕂䡁䅍兡橂䝁䅅䅢杁䙁䅍党橂䡁䅕杣灂䡁䅑入㝁䍁䅁睑療䡁䅕杣灂䝁䅕杣杁䙁䅍党祂䡁䅙兡橂䝁䅕睏杁䙁䅍党橂䡁䅕杣灂䡁䅑入杁䕁䄰兙畂䝁䅅睚求䝁䄰党畂䡁䅑睏杁䕁䅍兙穂䝁䅧兡求䡁䅉䅢求䡁䅍督杁䕁䅍䅡求䝁䅍睡療䡁䅕䅤穂䑁䅳䅉偂䝁䄴䅢灂䝁䄴党杁䙁䅁兙㕂䝁䄰党畂䡁䅑督䅁䭁䥕䅁畂䅁䅁杒獂䝁䅕党あ䍁䅁兔桂䝁䄴兙湂䝁䅕兢求䝁䄴䅤㝁䍁䅁杒祂䝁䅕兡湂䝁䅧䅤杁䙁䅍党祂䡁䅙兡橂䝁䅕睏杁䙁䅕䅤灂䝁䅷兡あ䡁䅫䅉呂䝁䅍兙獂䝁䅕䅉呂䝁䄸䅢桂䡁䅉䅁敂权䅁朷䅁䕁䅙䅢求䝁䅕䅤杁䕁䄰兙畂䝁䅅睚求䝁䄰党畂䡁䅑睏杁䕁䅙兤求䝁䅷䅉䑂䝁䅕䅢獂䡁䅍睏杁䕁䅫杢歂䡁䅕督あ䡁䅉兡桂䝁䅷䅉䉂䡁䅕䅤療䝁䄰兙あ䝁䅫睢畂䑁䅳䅉呂䝁䅕杢穂䝁䄸杣穂䑁䅳䅉兂䝁䄸䅢獂䡁䅕䅤灂䝁䄸杢杁䕁䅍睢畂䡁䅑杣療䝁䅷睏杁䕁䅕䅢求䝁䅍䅤祂䝁䅫睙杁䙁䅙党潂䝁䅫睙獂䝁䅕睏杁䕁䅅兤あ䝁䄸杢療䝁䄰睢ㅂ䡁䅍䅉坂䝁䅕䅡灂䝁䅍䅢求䡁䅍䅁䝁元䅁杫䅁䕁䅙䅢求䝁䅕䅤杁䕁䄰兙畂䝁䅅睚求䝁䄰党畂䡁䅑睏杁䕁䅣䅕呂䑁䅳䅉䕂䝁䅅䅤桂䍁䅁䅕祂䝁䄸䅤求䝁䅍䅤灂䝁䄸杢㝁䍁䅁䅖桂䡁䅧兡杁䙁䅍党祂䡁䅙兡橂䝁䅕睏杁䙁䅁杣療䝁䅍党穂䡁䅍䅉䉂䡁䅕䅤療䝁䄰兙あ䝁䅫睢畂䅁䅁杷䅯䵁䅧䅁䝂䝁䅷党求䡁䅑䅉乂䝁䅅杢桂䝁䅣党瑂䝁䅕杢あ䑁䅳䅉䡂䙁䅁睕㝁䍁䅁兓畂䝁䅑兤穂䡁䅑杣灂䝁䅅䅢杁䕁䅅兤あ䝁䄸兢桂䡁䅑兡療䝁䄴睏杁䕁䄴兙㉂䝁䅫睚桂䡁䅑兡療䝁䄴睏杁䙁䅍党畂䡁䅍睢祂䡁䅍睏杁䙁䅍兢桂䡁䅉䅤杁䕁䅍兡あ䝁䅫党穂䑁䅳䅉兂䡁䅉睢橂䝁䅕督穂䍁䅁兑ㅂ䡁䅑睢瑂䝁䅅䅤灂䝁䄸杢䅁䱁䥯䅁獃䅁䅁杒獂䝁䅕党あ䍁䅁兔桂䝁䄴兙湂䝁䅕兢求䝁䄴䅤㝁䍁䅁睒兂䙁䅍睏杁䕁䅫杢歂䡁䅕督あ䡁䅉兡桂䝁䅷䅉䉂䡁䅕䅤療䝁䄰兙あ䝁䅫睢畂䑁䅳䅉呂䝁䅕杢穂䝁䄸杣穂䑁䅳䅉呂䝁䄰兙祂䡁䅑䅉䙂䝁䄴党祂䝁䅣入㝁䍁䅁兒獂䝁䅕睙あ䡁䅉兡橂䍁䅁杖求䝁䅧兡橂䝁䅷党䅁䝁单䅁坃䅁䅁杒獂䝁䅕党あ䍁䅁兔桂䝁䄴兙湂䝁䅕兢求䝁䄴䅤㝁䍁䅁睒兂䙁䅍睏杁䕁䅷兙穂䡁䅑䅉乂䝁䅫䅢求䍁䅁䅖祂䝁䅅杢穂䡁䅁睢祂䡁䅑兙あ䝁䅫睢畂䑁䅳䅉卂䝁䅫䅚求䍁䅁睕潂䝁䅅杣灂䝁䄴睚㝁䍁䅁睑桂䡁䅉䅉呂䝁䅧兙祂䝁䅫杢湂䅁䅁䅵䅙䱁䅉䅁䝂䝁䅷党求䡁䅑䅉乂䝁䅅杢桂䝁䅣党瑂䝁䅕杢あ䑁䅳䅉䡂䙁䅁睕㝁䍁䅁杔桂䡁䅙兡湂䝁䅅䅤灂䝁䄸杢㝁䍁䅁睑桂䡁䅉䅉呂䝁䅧兙祂䝁䅫杢湂䑁䅳䅉䉂䡁䅕䅤療䝁䄴睢瑂䝁䄸兤穂䍁䅁杖求䝁䅧兡橂䝁䅷党穂䑁䅳䅉噂䡁䅑兡獂䝁䅫䅤㕂䍁䅁睕橂䝁䅅䅢求䍁䅁睕療䝁䅷兙祂䅁䅁兄䅯䕁䅙䅁䝂䝁䅷党求䡁䅑䅉乂䝁䅅杢桂䝁䅣党瑂䝁䅕杢あ䑁䅳䅉䥂䝁䄸兢求䍁䅁兓瑂䡁䅁杣療䡁䅙党瑂䝁䅕杢あ䅁䅁免䅳佁䄴䅁䝂䝁䅷党求䡁䅑䅉乂䝁䅅杢桂䝁䅣党瑂䝁䅕杢あ䑁䅳䅉䥂䝁䄸兢求䝁䅷兙畂䝁䅑䅉呂䝁䅕睙ㅂ䡁䅉兡あ䡁䅫睏杁䕁䅫杢歂䡁䅕督あ䡁䅉兡桂䝁䅷䅉䉂䡁䅕䅤療䝁䄰兙あ䝁䅫睢畂䑁䅳䅉䙂䝁䅷党橂䡁䅑杣灂䝁䅍䅉坂䝁䅕䅡灂䝁䅍䅢求䑁䅳䅉呂䝁䅕睙ㅂ䡁䅉兡あ䡁䅫䅉乂䝁䅅杢桂䝁䅣党瑂䝁䅕杢あ䑁䅳䅉䉂䡁䅕䅤療䝁䄴睢瑂䝁䄸兤穂䍁䅁杖求䝁䅧兡橂䝁䅷党穂䅁䅁杕䅧䙁䅁䅁䝂䝁䅷党求䡁䅑䅉乂䝁䅅杢桂䝁䅣党瑂䝁䅕杢あ䑁䅳䅉䩂䝁䄴䅚ㅂ䡁䅍䅤祂䝁䅫兙獂䍁䅁兑ㅂ䡁䅑睢瑂䝁䅅䅤灂䝁䄸杢䅁䥁剣䅁䝄䅁䅁杒獂䝁䅕党あ䍁䅁兔桂䝁䄴兙湂䝁䅕兢求䝁䄴䅤㝁䍁䅁兓畂䝁䅑兤穂䡁䅑杣灂䝁䅅䅢杁䕁䅅兤あ䝁䄸兢桂䡁䅑兡療䝁䄴睏杁䕁䅍睢瑂䝁䄰党祂䝁䅍兡桂䝁䅷䅉呂䡁䅁兙橂䝁䅕䅉䵂䝁䅅兤畂䝁䅍䅡㝁䍁䅁䅕桂䡁䅍督求䝁䄴睚求䡁䅉䅉䉂䝁䅫杣橂䡁䅉兙浂䡁䅑䅉乂䝁䅅杢ㅂ䝁䅙兙橂䡁䅑兤祂䝁䅫杢湂䅁䅁杲䅯䩁䄴䅁䝂䝁䅷党求䡁䅑䅉乂䝁䅅杢桂䝁䅣党瑂䝁䅕杢あ䑁䅳䅉䩂䝁䄴䅚ㅂ䡁䅍䅤祂䝁䅫兙獂䍁䅁兑ㅂ䡁䅑睢瑂䝁䅅䅤灂䝁䄸杢㝁䍁䅁兒獂䝁䅕睙あ䡁䅉兡橂䍁䅁杖求䝁䅧兡橂䝁䅷党㝁䍁䅁兑ㅂ䡁䅑睢畂䝁䄸兢療䡁䅕督杁䙁䅙党潂䝁䅫睙獂䝁䅕督䅁䑁䡕䅁䍄䅁䅁杒獂䝁䅕党あ䍁䅁兔桂䝁䄴兙湂䝁䅕兢求䝁䄴䅤㝁䍁䅁兓畂䝁䅑兤穂䡁䅑杣灂䝁䅅䅢杁䕁䅅兤あ䝁䄸兢桂䡁䅑兡療䝁䄴睏杁䕁䄰兙祂䝁䅫杢求䍁䅁䅖祂䝁䅅杢穂䡁䅁睢祂䡁䅑兙あ䝁䅫睢畂䑁䅳䅉兂䝁䅅督穂䝁䅕杢湂䝁䅕杣杁䕁䅅兡祂䝁䅍杣桂䝁䅙䅤杁䕁䄰兙畂䡁䅕杚桂䝁䅍䅤ㅂ䡁䅉兡畂䝁䅣䅁呂充䅁杇䅅䕁䅙䅢求䝁䅕䅤杁䕁䄰兙畂䝁䅅睚求䝁䄰党畂䡁䅑睏杁䕁䅫杢歂䡁䅕督あ䡁䅉兡桂䝁䅷䅉䉂䡁䅕䅤療䝁䄰兙あ䝁䅫睢畂䑁䅳䅉佂䝁䅅杤灂䝁䅣兙あ䝁䅫睢畂䑁䅳䅉呂䝁䅫兢ㅂ䝁䅷兙あ䝁䅫睢畂䑁䅳䅉佂䝁䅕䅤㍂䝁䄸杣牂䍁䅁睕求䝁䅍兤祂䝁䅫䅤㕂䑁䅳䅉䑂䝁䄸兢瑂䝁䅕杣橂䝁䅫兙獂䍁䅁睕睂䝁䅅睙求䍁䅁䅔桂䡁䅕杢橂䝁䅧睏杁䙁䅁兙穂䡁䅍党畂䝁䅣党祂䍁䅁兑灂䡁䅉睙祂䝁䅅杚あ䍁䅁兔桂䝁䄴兤浂䝁䅅睙あ䡁䅕杣灂䝁䄴睚䅁䅁兣䅁煃䅁䅁杒獂䝁䅕党あ䍁䅁兔桂䝁䄴兙湂䝁䅕兢求䝁䄴䅤㝁䍁䅁兓畂䝁䅑兤穂䡁䅑杣灂䝁䅅䅢杁䕁䅅兤あ䝁䄸兢桂䡁䅑兡療䝁䄴睏杁䙁䅁杣療䝁䅍党穂䡁䅍䅉䉂䡁䅕䅤療䝁䄰兙あ䝁䅫睢畂䑁䅳䅉䉂䡁䅉䅤灂䝁䅙兡橂䝁䅫兙獂䍁䅁兓畂䡁䅑党獂䝁䅷兡湂䝁䅕杢橂䝁䅕䅁潂䅃䅁杯䅁䕁䅙䅢求䝁䅕䅤杁䕁䄰兙畂䝁䅅睚求䝁䄰党畂䡁䅑睏杁䕁䅫杢歂䡁䅕督あ䡁䅉兡桂䝁䅷䅉䉂䡁䅕䅤療䝁䄰兙あ䝁䅫睢畂䑁䅳䅉兂䡁䅉睢橂䝁䅕督穂䍁䅁兑ㅂ䡁䅑睢瑂䝁䅅䅤灂䝁䄸杢㝁䍁䅁兑ㅂ䡁䅑睢畂䝁䄸兢療䡁䅕督杁䙁䅙党潂䝁䅫睙獂䝁䅕督䅁乁䩅䅁䝃䅁䅁杒獂䝁䅕党あ䍁䅁兔桂䝁䄴兙湂䝁䅕兢求䝁䄴䅤㝁䍁䅁兓畂䝁䅑兤穂䡁䅑杣灂䝁䅅䅢杁䕁䅅兤あ䝁䄸兢桂䡁䅑兡療䝁䄴睏杁䙁䅍党畂䡁䅍睢祂䡁䅍睏杁䕁䅕䅢求䝁䅍䅤祂䝁䅫睙杁䙁䅙党潂䝁䅫睙獂䝁䅕䅁㡂杅䅁䄲䅁䕁䅙䅢求䝁䅕䅤杁䕁䄰兙畂䝁䅅睚求䝁䄰党畂䡁䅑睏杁䕁䅫杢歂䡁䅕督あ䡁䅉兡桂䝁䅷䅉䉂䡁䅕䅤療䝁䄰兙あ䝁䅫睢畂䑁䅳䅉呂䝁䅕杢穂䝁䄸杣穂䑁䅳䅉䙂䝁䅷党橂䡁䅑杣灂䝁䅍䅉坂䝁䅕䅡灂䝁䅍䅢求䑁䅳䅉兂䡁䅉睢橂䝁䅕督穂䍁䅁兑ㅂ䡁䅑睢瑂䝁䅅䅤灂䝁䄸杢㝁䍁䅁兑ㅂ䡁䅑睢畂䝁䄸兢療䡁䅕督杁䙁䅙党潂䝁䅫睙獂䝁䅕督䅁䕁䩷䅁祄䅁䅁杒獂䝁䅕党あ䍁䅁兔桂䝁䄴兙湂䝁䅕兢求䝁䄴䅤㝁䍁䅁兓畂䝁䅑兤穂䡁䅑杣灂䝁䅅䅢杁䕁䅅兤あ䝁䄸兢桂䡁䅑兡療䝁䄴睏杁䙁䅍党畂䡁䅍睢祂䡁䅍睏杁䕁䅕䅢求䝁䅍䅤祂䝁䅫睙杁䙁䅙党潂䝁䅫睙獂䝁䅕睏杁䙁䅁杣療䝁䅍党穂䡁䅍䅉䉂䡁䅕䅤療䝁䄰兙あ䝁䅫睢畂䑁䅳䅉兂䝁䅅督穂䝁䅕杢湂䝁䅕杣杁䕁䅅兡祂䝁䅍杣桂䝁䅙䅤杁䕁䄰兙畂䡁䅕杚桂䝁䅍䅤ㅂ䡁䅉兡畂䝁䅣䅁㑁䅃䅁杺䅁䕁䅙䅢求䝁䅕䅤杁䕁䄰兙畂䝁䅅睚求䝁䄰党畂䡁䅑睏杁䕁䅫杢歂䡁䅕督あ䡁䅉兡桂䝁䅷䅉䉂䡁䅕䅤療䝁䄰兙あ䝁䅫睢畂䑁䅳䅉呂䝁䅕杢穂䝁䄸杣穂䑁䅳䅉兂䡁䅉睢橂䝁䅕督穂䍁䅁兑ㅂ䡁䅑睢瑂䝁䅅䅤灂䝁䄸杢㝁䍁䅁䅕桂䡁䅍督求䝁䄴睚求䡁䅉䅉䉂䝁䅫杣橂䡁䅉兙浂䡁䅑䅉乂䝁䅅杢ㅂ䝁䅙兙橂䡁䅑兤祂䝁䅫杢湂䅁䅁䅨䅯䵁䅑䅁䝂䝁䅷党求䡁䅑䅉乂䝁䅅杢桂䝁䅣党瑂䝁䅕杢あ䑁䅳䅉䵂䝁䅅督あ䍁䅁兔灂䝁䅷党杁䙁䅑杣桂䝁䄴督睂䝁䄸杣あ䝁䅅䅤灂䝁䄸杢㝁䍁䅁兒獂䝁䅕睙あ䡁䅉兡橂䍁䅁杖求䝁䅧兡橂䝁䅷党㝁䍁䅁兔灂䝁䅍杣療䍁䄰兔療䝁䅉兡獂䝁䅫䅤㕂䑁䅳䅉䉂䡁䅕䅤療䝁䄴睢瑂䝁䄸兤穂䍁䅁杖求䝁䅧兡橂䝁䅷党穂䅁䅁睌䅣䩁䅁䅁䝂䝁䅷党求䡁䅑䅉乂䝁䅅杢桂䝁䅣党瑂䝁䅕杢あ䑁䅳䅉䵂䝁䅅督あ䍁䅁兔灂䝁䅷党杁䙁䅑杣桂䝁䄴督睂䝁䄸杣あ䝁䅅䅤灂䝁䄸杢㝁䍁䅁䅔灂䝁䅙党穂䡁䅑入獂䝁䅕睏杁䕁䅕䅢求䝁䅍䅤祂䝁䅫睙杁䙁䅙党潂䝁䅫睙獂䝁䅕䅁㕃杅䅁䅢䅁䕁䅙䅢求䝁䅕䅤杁䕁䄰兙畂䝁䅅睚求䝁䄰党畂䡁䅑睏杁䕁䄰兡橂䡁䅉睢瑁䕁䄰睢楂䝁䅫䅢灂䡁䅑入㝁䍁䅁兑ㅂ䡁䅑睢畂䝁䄸兢療䡁䅕督杁䙁䅙党潂䝁䅫睙獂䝁䅕督䅁䡁䡑䅁獄䅁䅁杒獂䝁䅕党あ䍁䅁兔桂䝁䄴兙湂䝁䅕兢求䝁䄴䅤㝁䍁䅁杔桂䡁䅙兡湂䝁䅅䅤灂䝁䄸杢㝁䍁䅁睕灂䝁䄰兤獂䝁䅅䅤灂䝁䄸杢㝁䍁䅁杔求䡁䅑睤療䡁䅉睡杁䙁䅍党橂䡁䅕杣灂䡁䅑入㝁䍁䅁睑療䝁䄰兢求䡁䅉睙灂䝁䅅䅢杁䙁䅍䅣桂䝁䅍党杁䕁䅷兙ㅂ䝁䄴睙潂䑁䅳䅉兂䝁䅅督穂䝁䅕杢湂䝁䅕杣杁䕁䅅兡祂䝁䅍杣桂䝁䅙䅤杁䕁䄰兙畂䡁䅕杚桂䝁䅍䅤ㅂ䡁䅉兡畂䝁䅣䅁㕂权䅁杚䅁䕁䅙䅢求䝁䅕䅤杁䕁䄰兙畂䝁䅅睚求䝁䄰党畂䡁䅑睏杁䙁䅁兙穂䡁䅍党畂䝁䅣党祂䍁䅁兑灂䡁䅉睙祂䝁䅅杚あ䍁䅁兔桂䝁䄴兤浂䝁䅅睙あ䡁䅕杣灂䝁䄴睚䅁䕁剙䅁奂䅁䅁杒獂䝁䅕党あ䍁䅁兔桂䝁䄴兙湂䝁䅕兢求䝁䄴䅤㝁䍁䅁杕灂䝁䅑党杁䙁䅍䅡桂䡁䅉兡畂䝁䅣睏杁䕁䅍兙祂䍁䅁睕潂䝁䅅杣灂䝁䄴睚䅁䡁偯䅁敂䅁䅁杒獂䝁䅕党あ䍁䅁兔桂䝁䄴兙湂䝁䅕兢求䝁䄴䅤㝁䍁䅁睕求䝁䄴督療䡁䅉督㝁䍁䅁兑ㅂ䡁䅑睢畂䝁䄸兢療䡁䅕督杁䙁䅙党潂䝁䅫睙獂䝁䅕督䅁䅁卍䅁捁䅁䅁杒療䝁䄸䅚杁䕁䅑党獂䝁䅫杤求䡁䅉入䅁䅁䨸䅁⭁䅁䅁杒療䝁䄸䅚杁䕁䅑党獂䝁䅫杤求䡁䅉入㝁䍁䅁村祂䝁䅅杢歂䍁䅁兔桂䡁䅉睡求䡁䅑兡畂䝁䅣䅁捁元䅁杲䅁䕁䅙睢療䝁䅑䅉䕂䝁䅕䅢灂䡁䅙党祂䡁䅫睏杁䕁䅍兤穂䡁䅑睢瑂䝁䅕杣杁䙁䅉党獂䝁䅅䅤灂䝁䄸杢穂䝁䅧兡睂䍁䅁兔桂䝁䄴兙湂䝁䅕兢求䝁䄴䅤㝁䍁䅁兒瑁䝁䅷党桂䡁䅉杢灂䝁䄴睚㝁䍁䅁睖求䝁䅅杣桂䝁䅉䅢求䡁䅍睏杁䕁䄸杢獂䝁䅫杢求䍁䅁睒祂䝁䄸睙求䡁䅉入䅁䝁䨰䅁祂䅁䅁杒療䝁䄸䅚杁䕁䅑党獂䝁䅫杤求䡁䅉入㝁䍁䅁兓畂䝁䅑兤穂䡁䅑杣灂䝁䅅䅢杁䕁䅅兤あ䝁䄸兢桂䡁䅑兡療䝁䄴睏杁䙁䅁兙橂䝁䅳兙湂䝁䅫杢湂䍁䅁睕求䡁䅉杤灂䝁䅍党穂䅁䅁䅨䄰䑁䅷䅁䝂䝁䄸睢歂䍁䅁䅒求䝁䅷兡㉂䝁䅕杣㕂䑁䅳䅉偂䝁䄴䅢灂䝁䄴党杁䕁䅣杣療䝁䅍党祂䡁䅫䅁䡃睂䅁䅥䅁䕁䅙睢療䝁䅑䅉䕂䝁䅕䅢灂䡁䅙党祂䡁䅫睏杁䕁䄸杣湂䝁䅅杢灂䝁䅍睏杁䕁䅅䅢あ䝁䅕杣畂䝁䅅䅤灂䡁䅙党杁䙁䅁杣療䡁䅑党灂䝁䄴睏杁䕁䄸杢獂䝁䅫杢求䍁䅁睒祂䝁䄸睙求䡁䅉入䅁偁䡯䅁歁䅁䅁杒療䝁䄸䅚杁䕁䅑兡穂䡁䅑杣灂䝁䅉兤あ䝁䄸杣穂䅁䅁䅺䅙䉁䅷䅁䝂䝁䄸睢歂䍁䅁䅕祂䝁䄸䅚ㅂ䝁䅍䅤穂䅁䅁杒䅣䉁䅧䅁䝂䝁䄸睢歂䍁䅁杕求䡁䅑兙灂䝁䅷䅁䝃睂䅁李䅁䕁䅙睢療䝁䅑䅌杁䕁䅉党㉂䝁䅕杣桂䝁䅣党杁䝁䅅杢歂䍁䅁䅖療䝁䅉兙橂䝁䅍睢䅁乁䝙䅁十䅁䅁杒療䝁䄸䅤㍂䝁䅕兙祂䅁䅁杷䅣䍁䅁䅁䝂䝁䄸杣求䡁䅍䅤杁䙁䅁杣療䝁䅑兤橂䡁䅑督䅁䱁䠰䅁祁䅁䅁杒療䡁䅉党穂䡁䅑杣㕂䑁䅳䅉䍂䝁䅫睢瑂䝁䅅督穂䍁䅁兒畂䝁䅕杣湂䡁䅫䅁歂䅃䅁材䅁䕁䅙睢祂䝁䅕督あ䡁䅉入㝁䍁䅁睒祂䝁䅕党畂䍁䅁睑療䝁䄴督ㅂ䝁䄰党祂䍁䅁睒療䝁䄸䅚穂䅁䅁杴䅧䍁䅁䅁䝂䡁䅉党灂䝁䅣䅡あ䍁䅁睕求䡁䅉杤灂䝁䅍党䅁䉁䥣䅁千䅁䅁杒祂䝁䅕兡湂䝁䅧䅤杁䙁䅍党祂䡁䅙兡橂䝁䅕睏杁䕁䅍睢ㅂ䡁䅉兡求䡁䅉䅉呂䝁䅕杣㉂䝁䅫睙求䑁䅳䅉兂䡁䅉睢橂䝁䅕督穂䍁䅁兑ㅂ䡁䅑睢瑂䝁䅅䅤灂䝁䄸杢㝁䍁䅁睕あ䝁䄸杣桂䝁䅣党杁䕁䄰兙畂䝁䅅睚求䝁䄰党畂䡁䅑䅁慄权䅁䅦䅁䕁䅙杣求䝁䅫睚潂䡁䅑䅉呂䝁䅕杣㉂䝁䅫睙求䑁䅳䅉䝂䡁䅕党獂䍁䅁睑求䝁䅷䅢穂䑁䅳䅉乂䝁䅅杣灂䝁䄴党杁䙁䅑杣桂䝁䄴督睂䝁䄸杣あ䝁䅅䅤灂䝁䄸杢㝁䍁䅁睑獂䝁䅕兙畂䙁䅑党橂䝁䅧䅁煂权䅁䅦䅁䕁䅙杣求䝁䅫睚潂䡁䅑䅉呂䝁䅕杣㉂䝁䅫睙求䑁䅳䅉䩂䝁䄴䅚ㅂ䡁䅍䅤祂䝁䅫兙獂䍁䅁兑ㅂ䡁䅑睢瑂䝁䅅䅤灂䝁䄸杢㝁䍁䅁兔桂䡁䅉兡畂䝁䅕䅉啂䡁䅉兙畂䡁䅍䅣療䡁䅉䅤桂䡁䅑兡療䝁䄴䅁㍂睂䅁朲䅁䕁䅙杣求䝁䅫睚潂䡁䅑䅉呂䝁䅕杣㉂䝁䅫睙求䑁䅳䅉䩂䝁䄴䅚ㅂ䡁䅍䅤祂䝁䅫兙獂䍁䅁兑ㅂ䡁䅑睢瑂䝁䅅䅤灂䝁䄸杢㝁䍁䅁兔桂䡁䅉兡畂䝁䅕䅉啂䡁䅉兙畂䡁䅍䅣療䡁䅉䅤桂䡁䅑兡療䝁䄴睏杁䕁䅑兡穂䡁䅁睢穂䝁䅅䅢杁䝁䅅杢歂䍁䅁杕求䝁䅍入橂䝁䅷兡畂䝁䅣睏杁䙁䅍党畂䡁䅍睢祂䡁䅍睏杁䙁䅍兢桂䡁䅉䅤杁䕁䅍兡あ䝁䅫党穂䅁䅁桭䅅䵁䅁䅁䝂䡁䅉党灂䝁䅣䅡あ䍁䅁睕求䡁䅉杤灂䝁䅍党㝁䍁䅁兓畂䝁䅑兤穂䡁䅑杣灂䝁䅅䅢杁䕁䅅兤あ䝁䄸兢桂䡁䅑兡療䝁䄴睏杁䕁䄰兙祂䝁䅫杢求䍁䅁䅖祂䝁䅅杢穂䡁䅁睢祂䡁䅑兙あ䝁䅫睢畂䑁䅳䅉兂䝁䅅督穂䝁䅕杢湂䝁䅕杣杁䕁䅅兡祂䝁䅍杣桂䝁䅙䅤杁䕁䄰兙畂䡁䅕杚桂䝁䅍䅤ㅂ䡁䅉兡畂䝁䅣䅁灂杄䅁杵䅁䕁䅙杣求䝁䅫睚潂䡁䅑䅉呂䝁䅕杣㉂䝁䅫睙求䑁䅳䅉䩂䝁䄴䅚ㅂ䡁䅍䅤祂䝁䅫兙獂䍁䅁兑ㅂ䡁䅑睢瑂䝁䅅䅤灂䝁䄸杢㝁䍁䅁䅕祂䝁䄸睙求䡁䅍督杁䕁䅅兤あ䝁䄸兢桂䡁䅑兡療䝁䄴睏杁䙁䅁兙穂䡁䅍党畂䝁䅣党祂䍁䅁兑灂䡁䅉睙祂䝁䅅杚あ䍁䅁兔桂䝁䄴兤浂䝁䅅睙あ䡁䅕杣灂䝁䄴睚䅁䉁䭷䅁䕁允䅁杒祂䝁䅕兡湂䝁䅧䅤杁䙁䅍党祂䡁䅙兡橂䝁䅕睏杁䕁䅷兙穂䡁䅑䅉乂䝁䅫䅢求䍁䅁䅖祂䝁䅅杢穂䡁䅁睢祂䡁䅑兙あ䝁䅫睢畂䑁䅳䅉䵂䝁䄸睙桂䡁䅑兡療䝁䄴䅉䍂䝁䅅督求䝁䅑䅉呂䝁䅕杣㉂䝁䅫睙求䡁䅍睏杁䙁䅉兡歂䝁䅕䅉呂䝁䅧兙祂䝁䅫杢湂䑁䅳䅉䑂䝁䅅杣杁䙁䅍䅡桂䡁䅉兡畂䝁䅣睏杁䙁䅁杣療䝁䅍党穂䡁䅍䅉䉂䡁䅕䅤療䝁䄰兙あ䝁䅫睢畂䑁䅳䅉乂䝁䅫睙祂䝁䄸兌乂䝁䄸杙灂䝁䅷兡あ䡁䅫䅁牃权䅁杔䅁䕁䅙杣求䝁䅫睚潂䡁䅑䅉呂䝁䅕杣㉂䝁䅫睙求䑁䅳䅉乂䝁䅅杣灂䝁䄴党杁䙁䅑杣桂䝁䄴督睂䝁䄸杣あ䝁䅅䅤灂䝁䄸杢䅁䭁䝁䅁杂䅁䅁杒祂䝁䅕兡湂䝁䅧䅤杁䙁䅍党祂䡁䅙兡橂䝁䅕睏杁䕁䄰兙祂䝁䅫杢求䍁䅁䅖祂䝁䅅杢穂䡁䅁睢祂䡁䅑兙あ䝁䅫睢畂䑁䅳䅉䍂䝁䅫睢浂䡁䅕党獂䅁䅁睤䅧䩁䄴䅁䝂䡁䅉党灂䝁䅣䅡あ䍁䅁睕求䡁䅉杤灂䝁䅍党㝁䍁䅁兔桂䡁䅉兡畂䝁䅕䅉啂䡁䅉兙畂䡁䅍䅣療䡁䅉䅤桂䡁䅑兡療䝁䄴睏杁䕁䅍䅢求䝁䅅杢啂䝁䅕睙潂䑁䅳䅉䍂䝁䅫睢瑂䝁䅅督穂䍁䅁兒畂䝁䅕杣湂䡁䅫睏杁䕁䅍䅢灂䝁䄰兙あ䝁䅕䅖求䝁䅍䅡䅁䭁䬸䅁慃䅁䅁杒祂䝁䅕兡湂䝁䅧䅤杁䙁䅍党祂䡁䅙兡橂䝁䅕睏杁䕁䄰兙祂䝁䅫杢求䍁䅁䅖祂䝁䅅杢穂䡁䅁睢祂䡁䅑兙あ䝁䅫睢畂䑁䅳䅉䑂䝁䄸兤祂䝁䅫党祂䍁䅁睕求䡁䅉杤灂䝁䅍党㝁䍁䅁兖あ䝁䅫䅢灂䡁䅑入杁䙁䅍睙桂䝁䅷党杁䙁䅍睢獂䝁䅅杣䅁䵁䬰䅁歂䅁䅁杒祂䝁䅕兡湂䝁䅧䅤杁䙁䅍党祂䡁䅙兡橂䝁䅕睏杁䙁䅁兙穂䡁䅍党畂䝁䅣党祂䍁䅁兑灂䡁䅉睙祂䝁䅅杚あ䍁䅁兔桂䝁䄴兤浂䝁䅅睙あ䡁䅕杣灂䝁䄴睚䅁䡁卍䅁䝁䅁䅁睒䕂䅁䅁元䅍䅁䅯䅁䡂䕁䅑䅒婂䅁䅁䅈䅑䅁䅙䅁䡂䕁䅕䅁瑁睁䅁权䅁䕁䅣兒䥂䕁䅍䅁塃杁䅁䅃䅁䕁䅣兒佂䅁䅁儲䅍䅁䅧䅁䡂䕁䅕杖䅁䍁䕍䅁䭁䅁䅁睒䩂䕁䅷䅒䅁偁䍑䅁䥁䅁䅁睒䩂䙁䅍䅁橂杁䅁䅍䅅䕁䅣兓呂䍁䅁䅋䡂䝁䅕睢湂䡁䅉兙睂䝁䅧兡橂䍁䅁兓畂䝁䅙睢祂䝁䄰兙あ䝁䅫睢畂䍁䅁睕㕂䡁䅍䅤求䝁䄰克㝁䍁䅁兒畂䡁䅙兡祂䝁䄸杢瑂䝁䅕杢あ䝁䅅䅢杁䕁䅍睢畂䡁䅍兤獂䡁䅑兡畂䝁䅣睏杁䕁䅕杢㉂䝁䅫杣療䝁䄴兢求䝁䄴䅤桂䝁䅷䅉䙂䝁䄴睚灂䝁䄴党求䡁䅉兡畂䝁䅣睏杁䕁䄰兙睂䡁䅁兡畂䝁䅣䅉呂䝁䅕杣㉂䝁䅫睙求䡁䅍睏杁䙁䅁杣療䝁䅍党穂䡁䅍䅉䉂䡁䅕䅤療䝁䄰兙あ䝁䅫睢畂䑁䅳䅉䉂䡁䅉䅤灂䝁䅙兡橂䝁䅫兙獂䍁䅁兓畂䡁䅑党獂䝁䅷兡湂䝁䅕杢橂䝁䅕䅁䝂杅䅁杂䅁䕁䅣䅔䅁䥁䑉䅁䥁䅁䅁睒䵂䙁䅣䅁睃睁䅁杂䅁䕁䅣兔䅁䩁䍙䅁䭁䅁䅁睒佂䙁䅉睑䅁䍁䑕䅁䭁䅁䅁睒偂䕁䄸睒䅁䝁䍙䅁䵁䅁䅁睒偂䕁䄸睒䵂䅁䅁兌䅉䅁䅧䅁䡂䙁䅁睑䅁䵁䑯䅁䥁䅁䅁睒兂䕁䄴䅁ぁ杁䅁权䅁䕁䅣杕乂䕁䄴䅁祂杁䅁杂䅁䕁䅣睕䅁䉁䑁䅁䥁䅁䅁睒塂䙁䅣䅁捄睁䅁䅈䅁䕁䅣兙穂䍁䅁兖あ䝁䅫䅢灂䡁䅑兡求䡁䅍䅁䡄杂䅁杲䅁䕁䅣党畂䝁䅕䅤灂䝁䅍督㝁䍁䅁睑桂䡁䅉䅚灂䝁䄸杤桂䡁䅍睙ㅂ䝁䅷兙祂䑁䅳䅉䥂䝁䅕䅣桂䡁䅑睢獂䝁䄸睚㕂䑁䅳䅉䩂䝁䄴杚獂䝁䅅兢瑂䝁䅅䅤灂䝁䄸杢㝁䍁䅁杔求䡁䅁䅡祂䝁䄸䅢療䝁䅣入㝁䍁䅁杔求䡁䅕杣療䝁䅷睢湂䡁䅫睏杁䙁䅉党穂䡁䅁兡祂䝁䅅䅤療䡁䅉入䅁䭁免䅁奃䅁䅁睒求䝁䄴党あ䝁䅫睙穂䑁䅳䅉䑂䝁䅕杢あ䡁䅉兙獂䍁䅁杔求䡁䅉杤療䡁䅕督杁䙁䅍入穂䡁䅑党瑂䑁䅳䅉䡂䝁䅕杢求䡁䅑兡橂䍁䅁䅒灂䡁䅍睢祂䝁䅑党祂䑁䅳䅉䩂䝁䄴杚獂䝁䅅兢瑂䝁䅅䅤灂䝁䄸杢㝁䍁䅁杔求䡁䅕杣療䝁䅷睢湂䡁䅫䅁流䅃䅁䅳䅁䕁䅣党畂䝁䅕䅤灂䝁䅍督㝁䍁䅁睑潂䡁䅉睢畂䝁䅫睙杁䕁䅑兡穂䝁䅕兙穂䝁䅕督㝁䍁䅁䅒求䡁䅉兢桂䡁䅑睢獂䝁䄸睚㕂䑁䅳䅉䥂䝁䅕兢桂䡁䅑睢獂䝁䄸睚㕂䑁䅳䅉䩂䝁䄰兢ㅂ䝁䄴睢獂䝁䄸睚㕂䑁䅳䅉䩂䝁䄴杚獂䝁䅅兢瑂䝁䅅䅤灂䝁䄸杢㝁䍁䅁睔畂䝁䅍睢獂䝁䄸睚㕂䅁䅁睨䅧䭁䅑䅁䡂䝁䅕杢求䡁䅑兡橂䡁䅍睏杁䕁䅍䅡祂䝁䄸杢灂䝁䅍䅉䕂䝁䅫督求䝁䅅督求䡁䅍睏杁䕁䅧党睂䝁䅅䅤療䝁䅷睢湂䡁䅫睏杁䕁䅫兢瑂䡁䅕杢療䝁䅷睢湂䡁䅫睏杁䕁䅫杢浂䝁䅕睙あ䝁䅫睢ㅂ䡁䅍䅉䕂䝁䅫督求䝁䅅督求䡁䅍睏杁䙁䅙兙橂䝁䅍兡畂䝁䅕督䅁䥁偉䅁浃䅁䅁睒求䝁䄴党あ䝁䅫睙穂䑁䅳䅉䕂䝁䅕杣瑂䝁䅅䅤療䝁䅷睢湂䡁䅫睏杁䕁䅧党瑂䝁䅅䅤療䝁䅷睢湂䡁䅫睏杁䕁䅫兢瑂䡁䅕杢療䝁䅷睢湂䡁䅫睏杁䕁䅫杢浂䝁䅷兙瑂䝁䄰兙あ䝁䅫睢畂䑁䅳䅉偂䝁䄴睙療䝁䅷睢湂䡁䅫睏杁䙁䅉党穂䡁䅁兡祂䝁䅅䅤療䡁䅉入䅁䍁䭙䅁歃䅁䅁睒求䝁䄴党あ䝁䅫睙穂䑁䅳䅉䙂䝁䄴䅚療䝁䅍杣灂䝁䄴睢獂䝁䄸睚㕂䑁䅳䅉䥂䝁䅕兢桂䡁䅑睢獂䝁䄸睚㕂䑁䅳䅉䥂䝁䅕䅣桂䡁䅑睢獂䝁䄸睚㕂䑁䅳䅉䩂䝁䄰兢ㅂ䝁䄴睢獂䝁䄸睚㕂䑁䅳䅉佂䝁䅕䅣潂䡁䅉睢獂䝁䄸睚㕂䑁䅳䅉偂䝁䄴睙療䝁䅷睢湂䡁䅫䅁灄睂䅁䅳䅁䕁䅣党畂䝁䅕䅤灂䝁䅍督㝁䍁䅁睒桂䡁䅍䅤祂䝁䄸党畂䡁䅑党祂䝁䄸䅢療䝁䅣入㝁䍁䅁䅓求䝁䄰兙あ䝁䄸䅢療䝁䅣入㝁䍁䅁兓瑂䝁䄰兤畂䝁䄸䅢療䝁䅣入㝁䍁䅁兓畂䝁䅙䅢桂䝁䄰兢桂䡁䅑兡療䝁䄴睏杁䕁䄸杢橂䝁䄸䅢療䝁䅣入㝁䍁䅁杕求䡁䅍䅣灂䡁䅉兙あ䝁䄸杣㕂䅁䅁䅵䄸䭁䅉䅁䡂䝁䅕杢求䡁䅑兡橂䡁䅍睏杁䕁䅣党畂䝁䅕䅤灂䝁䅍䅉䕂䝁䅫督療䡁䅉䅚求䡁䅉睏杁䕁䅫杢浂䝁䅕睙あ䝁䅫睢ㅂ䡁䅍䅉䕂䝁䅫督求䝁䅅督求䡁䅍睏杁䕁䄸杢橂䝁䄸䅢療䝁䅣入㝁䍁䅁杕求䡁䅍䅣灂䡁䅉兙あ䝁䄸杣㕂䑁䅳䅉坂䝁䅅睙橂䝁䅫杢求䡁䅍䅁䵂权䅁权䅁䕁䅣睢獂䝁䅑䅁䥃䅃䅁杋䅁䕁䅣杣求䝁䅕杢杁䕁䅍睢畂䡁䅍兤瑂䝁䅕杣杁䕁䅣睢療䝁䅑督䅁乁䜸䅁⭂䅁䅁睒祂䝁䅕党畂䍁䅁睑療䝁䄴督ㅂ䝁䄰党祂䍁䅁睒療䝁䄸䅚穂䑁䅳䅉䉂䝁䅷䅤求䡁䅉杢桂䡁䅑兡㉂䝁䅕䅉兂䡁䅉睢あ䝁䅕兡畂䑁䅳䅉噂䡁䅑兡獂䝁䅫䅤㕂䍁䅁睕橂䝁䅅䅢求䍁䅁睕療䝁䅷兙祂䅁䅁東䅫䕁䅯䅁䡂䡁䅉党求䝁䄴䅉䑂䝁䄸杢穂䡁䅕兢求䡁䅉䅉䡂䝁䄸睢歂䡁䅍睏杁䕁䄸杢獂䝁䅫杢求䍁䅁睒祂䝁䄸睙求䡁䅉入䅁䱁䭁䅁㡁䅁䅁睒祂䝁䅕党畂䍁䅁睑療䝁䄴督ㅂ䝁䄰党祂䍁䅁睒療䝁䄸䅚穂䑁䅳䅉偂䡁䅉睚桂䝁䄴兡橂䅁䅁杤䅫䭁䅧䅁䡂䡁䅉党求䝁䄴䅉䑂䝁䄸杢穂䡁䅕兢求䡁䅉䅉䡂䝁䄸睢歂䡁䅍睏杁䕁䄸杣湂䝁䅅杢灂䝁䅍睏杁䕁䅉杣桂䝁䄴䅚杁䕁䄰兙祂䝁䅳党あ䝁䅫杢湂䑁䅳䅉䉂䝁䅷䅤求䡁䅉杢桂䡁䅑兡㉂䝁䅕䅉兂䡁䅉睢あ䝁䅕兡畂䑁䅳䅉偂䝁䄴䅢灂䝁䄴党杁䕁䅣杣療䝁䅍党祂䡁䅫䅁瑂睄䅁杣䅁䕁䅣杣求䝁䅕杢杁䕁䅍睢畂䡁䅍兤瑂䝁䅕杣杁䕁䅣睢療䝁䅑督㝁䍁䅁䅕桂䝁䅍睡桂䝁䅣兡畂䝁䅣䅉呂䝁䅕杣㉂䝁䅫睙求䡁䅍睏杁䕁䅉兡療䝁䄰兙穂䡁䅍䅉䙂䝁䄴党祂䝁䅣入䅁䩁䥫䅁獁䅁䅁睒祂䝁䄸兤畂䝁䅑䅉啂䡁䅉兙畂䡁䅍䅣療䡁䅉䅤桂䡁䅑兡療䝁䄴䅁兄杂䅁䅃䅁䕁䅧兑䵂䅁䅁䅇䅍䅁䅧䅁䥂䕁䅅睕䅁䥁䍙䅁䭁䅁䅁䅓䍂䕁䅅杔䅁䍁䍍䅁䥁䅁䅁䅓䑂䕁䅅䅁牂杁䅁杂䅁䕁䅧䅒䅁䙁䑙䅁䥁䅁䅁䅓䙂䙁䅍䅁千睁䅁䅃䅁䕁䅧兓䡂䅁䅁睔䅉䅁䅧䅁䥂䕁䅫兓䅁䭁䑣䅁䥁䅁䅁䅓䵂䙁䅑䅁䩂杁䅁权䅁䕁䅧睔䵂䙁䅧䅁呂睁䅁䅃䅁䕁䅧睔佂䅁䅁杓䅉䅁䅧䅁䥂䙁䅁兒䅁䵁䑣䅁䥁䅁䅁䅓兂䙁䅅䅁灄杁䅁䅃䅁䕁䅧杕䵂䅁䅁児䅍䅁䅯䅁䥂䙁䅍兓䑂䅁䅁儳䅍䅁䅧䅁䥂䙁䅍䅖䅁䥁䍣䅁䥁䅁䅁䅓呂䙁䅫䅁捂睁䅁权䅁䕁䅧兖䍂䕁䅉䅁佄睁䅁䅃䅁䕁䅧兖乂䅁䅁兎䅍䅁䅧䅁䥂䙁䅣兔䅁䅁䐴䅁奁䅁䅁䅓求䝁䅅䅢あ䝁䅧䅉䑂䝁䅅杣求䅁䅁杓䅙䑁䅉䅁䥂䝁䅕兙獂䡁䅑䅡杁䕁䅍兙祂䝁䅕䅉䕂䝁䅫督あ䡁䅉兡楂䡁䅕䅤療䡁䅉督䅁䙁䩕䅁獁䅁䅁䅓求䝁䅅䅢あ䝁䅧䅉䑂䝁䅅杣求䍁䅁兒硂䡁䅕兡睂䝁䄰党畂䡁䅑䅁晄睂䅁杒䅁䕁䅧党桂䝁䅷䅤潂䍁䅁睑桂䡁䅉党杁䕁䅕兣ㅂ䝁䅫䅣瑂䝁䅕杢あ䍁䅁兙畂䝁䅑䅉呂䝁䅕杣㉂䝁䅫睙求䡁䅍䅁敂杂䅁杒䅁䕁䅧党桂䝁䅷䅤潂䍁䅁睑桂䡁䅉党杁䕁䅕兣ㅂ䝁䅫䅣瑂䝁䅕杢あ䍁䅁兙畂䝁䅑䅉呂䡁䅕䅣睂䝁䅷兡求䡁䅍䅁䡂杂䅁杌䅁䕁䅧党桂䝁䅷䅤潂䍁䅁睑桂䡁䅉党杁䕁䅙兙橂䝁䅫䅢灂䡁䅑兡求䡁䅍䅁桂杂䅁杒䅁䕁䅧党桂䝁䅷䅤潂䍁䅁睑桂䡁䅉党杁䙁䅁杣療䡁䅙兡歂䝁䅕杣穂䍁䅁兙畂䝁䅑䅉呂䝁䅕杣㉂䝁䅫睙求䡁䅍䅁乂杂䅁䅊䅁䕁䅧党桂䝁䅷䅤潂䍁䅁睑桂䡁䅉党杁䙁䅉兒䩂䙁䅑督䅁䍁䥍䅁煁䅁䅁䅓求䝁䅅䅢あ䝁䅧䅉䑂䝁䅅杣求䍁䅁睕求䡁䅉杤灂䝁䅍党穂䅁䅁睎䅙䍁䅯䅁䥂䝁䅕兙獂䡁䅑䅡杁䕁䅍兙祂䝁䅕䅉呂䡁䅕䅣睂䝁䅷兡求䡁䅍䅁佃睂䅁杌䅁䕁䅧党桂䝁䅷䅤潂䍁䅁睑桂䡁䅉党杁䙁䅑党橂䝁䅧杢療䝁䅷睢湂䡁䅫䅁䍂睂䅁杵䅁䕁䅧党桂䝁䅷䅤潂䍁䅁䅒灂䝁䅅睚畂䝁䄸督あ䝁䅫睙穂䑁䅳䅉䉂䡁䅉䅤灂䝁䅙兡橂䝁䅫兙獂䍁䅁兓畂䡁䅑党獂䝁䅷兡湂䝁䅕杢橂䝁䅕睏杁䕁䅍兙祂䝁䅑兡療䡁䅙兙穂䝁䅍兤獂䝁䅅杣㝁䍁䅁䅓求䝁䄰兙あ䝁䄸䅢療䝁䅣入㝁䍁䅁兓瑂䝁䄰兤畂䝁䄸䅢療䝁䅣入㝁䍁䅁睕ㅂ䡁䅉睚求䡁䅉入䅁䉁䥳䅁⭃䅁䅁䅓求䝁䅅䅢あ䝁䅧䅉䕂䝁䅫兙湂䝁䄴睢穂䡁䅑兡橂䡁䅍睏杁䕁䅅杣あ䝁䅫杚灂䝁䅍兡桂䝁䅷䅉䩂䝁䄴䅤求䝁䅷䅢灂䝁䅣党畂䝁䅍党㝁䍁䅁睒求䝁䄴党あ䝁䅫睙杁䕁䅑兡穂䝁䄸杣歂䝁䅕杣㝁䍁䅁兓瑂䝁䄰兤畂䝁䄸䅢療䝁䅣入㝁䍁䅁杔求䡁䅕杣療䝁䅷睢湂䡁䅫睏杁䕁䄸杢橂䝁䄸䅢療䝁䅣入䅁䝁卧䅁佄䅁䅁䅓求䝁䅅䅢あ䝁䅧䅉䕂䝁䅫兙湂䝁䄴睢穂䡁䅑兡橂䡁䅍睏杁䕁䅅杣あ䝁䅫杚灂䝁䅍兡桂䝁䅷䅉䩂䝁䄴䅤求䝁䅷䅢灂䝁䅣党畂䝁䅍党㝁䍁䅁䅓求䝁䄰兙あ䝁䄸䅢療䝁䅣入㝁䍁䅁兓瑂䝁䄰兤畂䝁䄸䅢療䝁䅣入㝁䍁䅁兓畂䝁䅙党橂䡁䅑兡療䡁䅕督杁䕁䅑兡穂䝁䅕兙穂䝁䅕督㝁䍁䅁兓畂䝁䅙䅢桂䝁䄰兢桂䡁䅑兡療䝁䄴䅁硁充䅁杨䅁䕁䅧党桂䝁䅷䅤潂䍁䅁䅒灂䝁䅅睚畂䝁䄸督あ䝁䅫睙穂䑁䅳䅉䉂䡁䅉䅤灂䝁䅙兡橂䝁䅫兙獂䍁䅁兓畂䡁䅑党獂䝁䅷兡湂䝁䅕杢橂䝁䅕睏杁䕁䄸杣あ䝁䅧睢睂䝁䅅党歂䝁䅫睙穂䑁䅳䅉呂䡁䅕杣湂䝁䅕杣㕂䅁䅁兹䅯䡁䅑䅁䥂䝁䅕兙獂䡁䅑䅡杁䕁䅑兡桂䝁䅣杢療䡁䅍䅤灂䝁䅍督㝁䍁䅁兑穂䡁䅍兡穂䡁䅑党歂䍁䅁䅔灂䡁䅙兡畂䝁䅣睏杁䕁䅕杢歂䍁䄰睢浂䍁䄰䅔灂䝁䅙党杁䙁䅁䅢桂䝁䄴杢灂䝁䄴睚䅁䡁䝅䅁慃䅁䅁䅓求䝁䅅䅢あ䝁䅧䅉䕂䝁䅫兙湂䝁䄴睢穂䡁䅑兡橂䡁䅍睏杁䕁䅅督穂䝁䅫督あ䝁䅫杤求䍁䅁䅖求䝁䅍䅡畂䝁䄸䅢療䝁䅣入㝁䍁䅁睑桂䡁䅉䅚灂䝁䄸杤桂䡁䅍睙ㅂ䝁䅷兙祂䑁䅳䅉佂䝁䅕兤祂䝁䄸䅢療䝁䅣入㝁䍁䅁睕ㅂ䡁䅉睚求䡁䅉入䅁䅁䭯䅁㉂䅁䅁䅓求䝁䅅䅢あ䝁䅧䅉䕂䝁䅫兙湂䝁䄴睢穂䡁䅑兡橂䡁䅍睏杁䕁䅅督穂䝁䅫督あ䝁䅫杤求䍁䅁䅖求䝁䅍䅡畂䝁䄸䅢療䝁䅣入㝁䍁䅁睕ㅂ䡁䅉睚求䡁䅉入㝁䍁䅁兖祂䝁䄸䅢療䝁䅣入䅁䍁䬰䅁獄䅁䅁䅓求䝁䅅䅢あ䝁䅧䅉䕂䝁䅫兙湂䝁䄴睢穂䡁䅑兡橂䡁䅍睏杁䕁䅍兙祂䝁䅑兡療䡁䅙兙穂䝁䅍兤獂䝁䅅杣㝁䍁䅁睑求䝁䄴䅤祂䝁䅅䅢杁䕁䄴党祂䡁䅙睢ㅂ䡁䅍䅉呂䡁䅫督あ䝁䅕兢㝁䍁䅁䅒求䡁䅉兢桂䡁䅑睢獂䝁䄸睚㕂䑁䅳䅉䩂䝁䄴杚求䝁䅍䅤灂䝁䄸兤穂䍁䅁䅒灂䡁䅍党桂䡁䅍党穂䑁䅳䅉偂䝁䄴睙療䝁䅷睢湂䡁䅫睏杁䕁䄸䅣潂䡁䅑䅡桂䝁䅷兢療䝁䅷睢湂䡁䅫䅁坄权䅁杵䅁䕁䅧党桂䝁䅷䅤潂䍁䅁䅒灂䝁䅅睚畂䝁䄸督あ䝁䅫睙穂䑁䅳䅉䑂䝁䅅杣歂䝁䅫睢㉂䝁䅅督橂䡁䅕䅢桂䡁䅉睏杁䕁䅑党祂䝁䄰兙あ䝁䄸䅢療䝁䅣入㝁䍁䅁䅓求䝁䄰兙あ䝁䄸䅢療䝁䅣入㝁䍁䅁兓瑂䝁䄰兤畂䝁䄸䅢療䝁䅣入㝁䍁䅁杔求䡁䅕杣療䝁䅷睢湂䡁䅫睏杁䕁䄸杢橂䝁䄸䅢療䝁䅣入䅁偁䥷䅁㡃䅁䅁䅓求䝁䅅䅢あ䝁䅧䅉䕂䝁䅫兙湂䝁䄴睢穂䡁䅑兡橂䡁䅍睏杁䕁䅍兙祂䝁䅑兡療䡁䅙兙穂䝁䅍兤獂䝁䅅杣㝁䍁䅁兒桂䡁䅉䅉佂䝁䄸督求䍁䅁杊杁䙁䅑䅡祂䝁䄸兙あ䍁䅁䅋䙂䕁䄴䅖灁䑁䅳䅉佂䝁䅕兤祂䝁䄸䅢療䝁䅣入㝁䍁䅁睔祂䡁䅑䅡療䡁䅁兙求䝁䅑兡橂䡁䅍睏杁䙁䅍兤祂䝁䅣党祂䡁䅫䅁晃充䅁䄵䅁䕁䅧党桂䝁䅷䅤潂䍁䅁䅒灂䝁䅅睚畂䝁䄸督あ䝁䅫睙穂䑁䅳䅉䑂䝁䅅杣歂䝁䅫睢㉂䝁䅅督橂䡁䅕䅢桂䡁䅉睏杁䕁䅣兙穂䡁䅑杣療䝁䅕杢あ䝁䅕杣療䝁䅷睢湂䡁䅫睏杁䕁䅫兢瑂䡁䅕杢療䝁䅷睢湂䡁䅫睏杁䕁䅫杢浂䝁䅕睙あ䝁䅫睢ㅂ䡁䅍䅉䕂䝁䅫督求䝁䅅督求䡁䅍睏杁䕁䄴党ㅂ䡁䅉睢獂䝁䄸睚㕂䑁䅳䅉兂䝁䅅兡畂䍁䅁兔桂䝁䄴兙湂䝁䅕兢求䝁䄴䅤䅁䕁䤰䅁㑃䅁䅁䅓求䝁䅅䅢あ䝁䅧䅉䕂䝁䅫兙湂䝁䄴睢穂䡁䅑兡橂䡁䅍睏杁䕁䅍兙祂䝁䅑兡療䡁䅙兙穂䝁䅍兤獂䝁䅅杣㝁䍁䅁睒桂䡁䅍䅤祂䝁䄸党畂䡁䅑党祂䝁䄸䅢療䝁䅣入㝁䍁䅁杔求䡁䅕杣療䝁䅷睢湂䡁䅫睏杁䕁䄸杢橂䝁䄸䅢療䝁䅣入㝁䍁䅁睕ㅂ䡁䅉睚求䡁䅉入㝁䍁䅁兖祂䝁䄸䅢療䝁䅣入䅁䑁䩙䅁佄䅁䅁䅓求䝁䅅䅢あ䝁䅧䅉䕂䝁䅫兙湂䝁䄴睢穂䡁䅑兡橂䡁䅍睏杁䕁䅍兙祂䝁䅑兡療䡁䅙兙穂䝁䅍兤獂䝁䅅杣㝁䍁䅁睒求䝁䄴党あ䝁䅫睙杁䕁䅑兡穂䝁䄸杣歂䝁䅕杣㝁䍁䅁䅓求䝁䄰兙あ䝁䄸䅢療䝁䅣入㝁䍁䅁兓畂䝁䅙䅢桂䝁䄰兢桂䡁䅑兡療䝁䄴睏杁䕁䄴党ㅂ䡁䅉睢獂䝁䄸睚㕂䑁䅳䅉卂䝁䅕督睂䝁䅫杣桂䡁䅑睢祂䡁䅫䅁奂睂䅁杩䅁䕁䅧党桂䝁䅷䅤潂䍁䅁䅒灂䝁䅅睚畂䝁䄸督あ䝁䅫睙穂䑁䅳䅉䑂䝁䅅杣歂䝁䅫睢㉂䝁䅅督橂䡁䅕䅢桂䡁䅉睏杁䕁䅧党睂䝁䅅䅤療䝁䅷睢湂䡁䅫睏杁䙁䅉党穂䡁䅁兡祂䝁䅅䅤療䡁䅉入㝁䍁䅁睕ㅂ䡁䅉睚求䡁䅉入䅁䩁卧䅁㙄䅁䅁䅓求䝁䅅䅢あ䝁䅧䅉䕂䝁䅫兙湂䝁䄴睢穂䡁䅑兡橂䡁䅍睏杁䕁䅍兙祂䝁䅑兡療䡁䅙兙穂䝁䅍兤獂䝁䅅杣㝁䍁䅁兓瑂䝁䄰兤畂䝁䄸䅢療䝁䅣入㝁䍁䅁兓畂䝁䅙党橂䡁䅑兡療䡁䅕督杁䕁䅑兡穂䝁䅕兙穂䝁䅕督㝁䍁䅁睔畂䝁䅍睢獂䝁䄸睚㕂䑁䅳䅉兂䡁䅕䅢瑂䝁䄸杢療䝁䅷睢湂䡁䅫睏杁䙁䅉党穂䡁䅁兡祂䝁䅅䅤療䡁䅉入㝁䍁䅁兖あ䝁䅫䅢灂䡁䅑入杁䙁䅍睙桂䝁䅷党杁䙁䅍睢獂䝁䅅杣䅁䥁䡧䅁睃䅁䅁䅓求䝁䅅䅢あ䝁䅧䅉䕂䝁䅫兙湂䝁䄴睢穂䡁䅑兡橂䡁䅍睏杁䕁䅍兙祂䝁䅑兡療䡁䅙兙穂䝁䅍兤獂䝁䅅杣㝁䍁䅁兓畂䝁䅙党橂䡁䅑兡療䡁䅕督杁䕁䅑兡穂䝁䅕兙穂䝁䅕督㝁䍁䅁杔求䡁䅁䅡祂䝁䄸䅢療䝁䅣入㝁䍁䅁睔畂䝁䅍睢獂䝁䄸睚㕂䑁䅳䅉坂䝁䅅睙橂䝁䅫杢求䡁䅍䅁畄䅃䅁䅷䅁䕁䅧党桂䝁䅷䅤潂䍁䅁䅒灂䝁䅅睚畂䝁䄸督あ䝁䅫睙穂䑁䅳䅉䑂䝁䅅杣歂䝁䅫睢㉂䝁䅅督橂䡁䅕䅢桂䡁䅉睏杁䕁䅫杢あ䝁䅕杣畂䝁䅅䅢杁䕁䅑兡穂䝁䅕兙穂䝁䅕督㝁䍁䅁杔求䡁䅕杣療䝁䅷睢湂䡁䅫睏杁䕁䄸杢橂䝁䄸䅢療䝁䅣入㝁䍁䅁䅕穂䡁䅫睙潂䝁䅫兙あ䡁䅉入㝁䍁䅁睕ㅂ䡁䅉睚求䡁䅉入䅁䉁䭕䅁潃䅁䅁䅓求䝁䅅䅢あ䝁䅧䅉䕂䝁䅫兙湂䝁䄴睢穂䡁䅑兡橂䡁䅍睏杁䕁䅍兙祂䝁䅑兡療䡁䅙兙穂䝁䅍兤獂䝁䅅杣㝁䍁䅁兓畂䡁䅑党祂䝁䄴兙獂䍁䅁䅒灂䡁䅍党桂䡁䅍党穂䑁䅳䅉佂䝁䅕兤祂䝁䄸䅢療䝁䅣入㝁䍁䅁睔畂䝁䅍睢獂䝁䄸睚㕂䑁䅳䅉噂䡁䅉睢獂䝁䄸睚㕂䅁䅁睦䅣䥁䅙䅁䥂䝁䅕兙獂䡁䅑䅡杁䕁䅑兡桂䝁䅣杢療䡁䅍䅤灂䝁䅍督㝁䍁䅁睑桂䡁䅉䅚灂䝁䄸杤桂䡁䅍睙ㅂ䝁䅷兙祂䑁䅳䅉佂䝁䅕䅣潂䡁䅉睢獂䝁䄸睚㕂䑁䅳䅉佂䝁䅕兤祂䝁䄸䅢療䝁䅣入㝁䍁䅁睕ㅂ䡁䅉睚求䡁䅉入䅁偁䴸䅁睃䅁䅁䅓求䝁䅅䅢あ䝁䅧䅉䕂䝁䅫兙湂䝁䄴睢穂䡁䅑兡橂䡁䅍睏杁䕁䅍兙祂䝁䅑兡療䡁䅙兙穂䝁䅍兤獂䝁䅅杣㝁䍁䅁杔求䡁䅕杣療䝁䅷睢湂䡁䅫睏杁䕁䄸杢橂䝁䄸䅢療䝁䅣入㝁䍁䅁睔祂䡁䅑䅡療䡁䅁兙求䝁䅑兡橂䡁䅍睏杁䙁䅍兤祂䝁䅣党祂䡁䅫睏杁䙁䅕杣療䝁䅷睢湂䡁䅫䅁橁杅䅁杷䅁䕁䅧党桂䝁䅷䅤潂䍁䅁䅒灂䝁䅅睚畂䝁䄸督あ䝁䅫睙穂䑁䅳䅉䑂䝁䅅杣歂䝁䅫睢㉂䝁䅅督橂䡁䅕䅢桂䡁䅉睏杁䕁䄸杣あ䝁䅧睢睂䝁䅅党歂䝁䅫睙穂䑁䅳䅉兂䝁䅅兡畂䍁䅁兔桂䝁䄴兙湂䝁䅕兢求䝁䄴䅤㝁䍁䅁杕求䡁䅍䅣灂䡁䅉兙あ䝁䄸杣㕂䑁䅳䅉呂䡁䅕杣湂䝁䅕杣㕂䑁䅳䅉噂䡁䅉睢獂䝁䄸睚㕂䅁䅁睭䅯䙁䅧䅁䥂䝁䅕兙獂䡁䅑䅡杁䕁䅑兡桂䝁䅣杢療䡁䅍䅤灂䝁䅍督㝁䍁䅁睑桂䡁䅉䅚灂䝁䄸杤桂䡁䅍睙ㅂ䝁䅷兙祂䑁䅳䅉呂䡁䅕杣湂䝁䅕杣㕂䅁䅁䄳䅫乁䄴䅁䥂䝁䅕兙獂䡁䅑䅡杁䕁䅑兡桂䝁䅣杢療䡁䅍䅤灂䝁䅍督㝁䍁䅁睑求䝁䄴䅤祂䝁䅅䅢杁䕁䄴党祂䡁䅙睢ㅂ䡁䅍䅉呂䡁䅫督あ䝁䅕兢㝁䍁䅁睑潂䡁䅉睢畂䝁䅫睙杁䕁䅑兡穂䝁䅕兙穂䝁䅕督㝁䍁䅁杔求䡁䅕杣療䝁䅷睢湂䡁䅫睏杁䕁䄸杢橂䝁䄸䅢療䝁䅣入㝁䍁䅁䅕桂䝁䅫杢杁䕁䄰兙畂䝁䅅睚求䝁䄰党畂䡁䅑睏杁䙁䅁督㕂䝁䅍䅡灂䝁䅅䅤祂䡁䅫䅁穁充䅁来䅁䕁䅧党桂䝁䅷䅤潂䍁䅁䅒灂䝁䅅睚畂䝁䄸督あ䝁䅫睙穂䑁䅳䅉䑂䝁䅧杣療䝁䄴兡橂䍁䅁䅒灂䡁䅍党桂䡁䅍党穂䑁䅳䅉䩂䝁䄴杚獂䝁䅅兢瑂䝁䅅䅤灂䝁䄸杢㝁䍁䅁睔畂䝁䅍睢獂䝁䄸睚㕂䅁䅁硐䅅䝁䅉䅁䥂䝁䅕兙獂䡁䅑䅡杁䕁䅑兡桂䝁䅣杢療䡁䅍䅤灂䝁䅍督㝁䍁䅁睑潂䡁䅉睢畂䝁䅫睙杁䕁䅑兡穂䝁䅕兙穂䝁䅕督㝁䍁䅁杔求䡁䅁䅡祂䝁䄸䅢療䝁䅣入䅁䵁䩣䅁䝃䅁䅁䅓求䝁䅅䅢あ䝁䅧䅉䕂䝁䅫兙湂䝁䄴睢穂䡁䅑兡橂䡁䅍睏杁䕁䅑兙あ䝁䅅䅉兂䡁䅉睢あ䝁䅕睙あ䝁䅫睢畂䑁䅳䅉卂䝁䅕睚啂䝁䅕睙潂䑁䅳䅉䕂䝁䅕杣瑂䝁䅅䅤療䝁䅷睢湂䡁䅫睏杁䙁䅍兤祂䝁䅣党祂䡁䅫䅁杄杄䅁䄷䅁䕁䅧党桂䝁䅷䅤潂䍁䅁䅒灂䝁䅅睚畂䝁䄸督あ䝁䅫睙穂䑁䅳䅉䕂䝁䅕杢あ䝁䅫督あ䡁䅉入㝁䍁䅁䅒求䡁䅉兢桂䡁䅑睢獂䝁䄸睚㕂䑁䅳䅉䙂䝁䅅杣杁䕁䄴睢穂䝁䅕䅉流䍁䅁䅖潂䡁䅉睢桂䡁䅑䅉潁䕁䅕杔啂䍁䅫睏杁䕁䅣兙穂䡁䅑杣療䝁䅕杢あ䝁䅕杣療䝁䅷睢湂䡁䅫睏杁䕁䄸䅣潂䡁䅑䅡桂䝁䅷兢療䝁䅷睢湂䡁䅫睏杁䙁䅁兙灂䝁䄴䅉乂䝁䅅杢桂䝁䅣党瑂䝁䅕杢あ䅁䅁桗䅉䩁䅑䅁䥂䝁䅕兙獂䡁䅑䅡杁䕁䅑兡桂䝁䅣杢療䡁䅍䅤灂䝁䅍督㝁䍁䅁䅒求䝁䄴䅤灂䡁䅍䅤祂䡁䅫睏杁䕁䅫杢浂䝁䅕睙あ䝁䅫睢ㅂ䡁䅍䅉䕂䝁䅫督求䝁䅅督求䡁䅍睏杁䕁䄸杣あ䝁䅧睢睂䝁䅅党歂䝁䅫睙穂䑁䅳䅉呂䡁䅕杣湂䝁䅕杣㕂䅁䅁䄴䅣䝁䅯䅁䥂䝁䅕兙獂䡁䅑䅡杁䕁䅑兡桂䝁䅣杢療䡁䅍䅤灂䝁䅍督㝁䍁䅁䅒求䝁䄴䅤灂䡁䅍䅤祂䡁䅫睏杁䙁䅉党穂䡁䅁兡祂䝁䅅䅤療䡁䅉入㝁䍁䅁杖桂䝁䅍睙灂䝁䄴党穂䅁䅁杩䅯䱁䅙䅁䥂䝁䅕兙獂䡁䅑䅡杁䕁䅑兡桂䝁䅣杢療䡁䅍䅤灂䝁䅍督㝁䍁䅁䅒灂䝁䅅杙求䡁䅑党穂䑁䅳䅉䑂䝁䅅杣歂䝁䅫睢㉂䝁䅅督橂䡁䅕䅢桂䡁䅉睏杁䕁䅕杢歂䝁䄸睙祂䝁䅫杢療䝁䅷睢湂䡁䅫睏杁䙁䅉党穂䡁䅁兡祂䝁䅅䅤療䡁䅉入㝁䍁䅁兖祂䝁䄸䅢療䝁䅣入㝁䍁䅁兑獂䝁䅷党祂䝁䅣入䅁䩁剕䅁䥄䅁䅁䅓求䝁䅅䅢あ䝁䅧䅉䕂䝁䅫兙湂䝁䄴睢穂䡁䅑兡橂䡁䅍睏杁䕁䅑兡桂䝁䅉党あ䝁䅕督㝁䍁䅁睑桂䡁䅉䅚灂䝁䄸杤桂䡁䅍睙ㅂ䝁䅷兙祂䑁䅳䅉䩂䝁䄴杚求䝁䅍䅤灂䝁䄸兤穂䍁䅁䅒灂䡁䅍党桂䡁䅍党穂䑁䅳䅉佂䝁䅕兤祂䝁䄸䅢療䝁䅣入㝁䍁䅁睔畂䝁䅍睢獂䝁䄸睚㕂䑁䅳䅉卂䝁䅕督睂䝁䅫杣桂䡁䅑睢祂䡁䅫䅁浄睂䅁杯䅁䕁䅧党桂䝁䅷䅤潂䍁䅁䅒灂䝁䅅睚畂䝁䄸督あ䝁䅫睙穂䑁䅳䅉䕂䝁䅫兙楂䝁䅕䅤求䡁䅍睏杁䕁䅣党畂䝁䅕䅤灂䝁䅍督㝁䍁䅁杕求䝁䅣䅖求䝁䅍䅡㝁䍁䅁兓瑂䝁䄰兤畂䝁䄸䅢療䝁䅣入㝁䍁䅁杔求䡁䅕杣療䝁䅷睢湂䡁䅫睏杁䕁䄸杢橂䝁䄸䅢療䝁䅣入䅁䝁䨴䅁睃䅁䅁䅓求䝁䅅䅢あ䝁䅧䅉䕂䝁䅫兙湂䝁䄴睢穂䡁䅑兡橂䡁䅍睏杁䕁䅕杢歂䝁䄸睙祂䝁䅫杢療䝁䅷睢湂䡁䅫睏杁䕁䅧党瑂䝁䅅䅤療䝁䅷睢湂䡁䅫睏杁䕁䅫兢瑂䡁䅕杢療䝁䅷睢湂䡁䅫睏杁䕁䄴党ㅂ䡁䅉睢獂䝁䄸睚㕂䑁䅳䅉偂䝁䄴睙療䝁䅷睢湂䡁䅫睏杁䙁䅕杣療䝁䅷睢湂䡁䅫䅁捁䅃䅁䅭䅁䕁䅧党桂䝁䅷䅤潂䍁䅁䅒灂䝁䅅睚畂䝁䄸督あ䝁䅫睙穂䑁䅳䅉䝂䝁䅕杣あ䝁䅫䅢灂䡁䅑入㝁䍁䅁睒求䝁䄴党あ䝁䅫睙穂䑁䅳䅉偂䡁䅁䅡あ䝁䅧兙獂䝁䄰睢獂䝁䄸睚㕂䑁䅳䅉卂䝁䅕䅣祂䝁䄸䅚ㅂ䝁䅍䅤灂䡁䅙党杁䕁䅧党桂䝁䅷䅤潂䅁䅁睴䅯䭁䅧䅁䥂䝁䅕兙獂䡁䅑䅡杁䕁䅑兡桂䝁䅣杢療䡁䅍䅤灂䝁䅍督㝁䍁䅁睒桂䡁䅍䅤祂䝁䄸党畂䡁䅑党祂䝁䄸䅢療䝁䅣入㝁䍁䅁兓畂䝁䅙党橂䡁䅑兡療䡁䅕督杁䕁䅑兡穂䝁䅕兙穂䝁䅕督㝁䍁䅁䅕ㅂ䝁䅷兢療䝁䄴睢獂䝁䄸睚㕂䑁䅳䅉卂䝁䅕督睂䝁䅫杣桂䡁䅑睢祂䡁䅫䅁㕂兄䅁杯䅁䕁䅧党桂䝁䅷䅤潂䍁䅁䅒灂䝁䅅睚畂䝁䄸督あ䝁䅫睙穂䑁䅳䅉䡂䝁䅅督あ䡁䅉睢求䝁䄴䅤求䡁䅉睢獂䝁䄸睚㕂䑁䅳䅉偂䡁䅉䅤潂䝁䄸䅣桂䝁䅕䅚灂䝁䅍督㝁䍁䅁䅕桂䝁䅫杢杁䕁䄰兙畂䝁䅅睚求䝁䄰党畂䡁䅑睏杁䙁䅉党穂䡁䅁兡祂䝁䅅䅤療䡁䅉入䅁䱁偙䅁千䅁䅁䅓求䝁䅅䅢あ䝁䅧䅉䕂䝁䅫兙湂䝁䄴睢穂䡁䅑兡橂䡁䅍睏杁䕁䅣兙穂䡁䅑杣療䝁䅕杢あ䝁䅕杣療䝁䅷睢湂䡁䅫睏杁䕁䄸杣あ䝁䅧睢睂䝁䅅党歂䝁䅫睙穂䑁䅳䅉兂䡁䅕䅢瑂䝁䄸杢療䝁䅷睢湂䡁䅫睏杁䙁䅍兤祂䝁䅣党祂䡁䅫䅁兄充䅁杶䅁䕁䅧党桂䝁䅷䅤潂䍁䅁䅒灂䝁䅅睚畂䝁䄸督あ䝁䅫睙穂䑁䅳䅉䡂䝁䅕杢求䡁䅑兡橂䍁䅁䅒灂䡁䅍睢祂䝁䅑党祂䑁䅳䅉䥂䝁䅕䅣桂䡁䅑睢獂䝁䄸睚㕂䑁䅳䅉䩂䝁䄰兢ㅂ䝁䄴睢獂䝁䄸睚㕂䑁䅳䅉䩂䝁䄴杚求䝁䅍䅤灂䝁䄸兤穂䍁䅁䅒灂䡁䅍党桂䡁䅍党穂䑁䅳䅉卂䝁䅕督睂䝁䅫杣桂䡁䅑睢祂䡁䅫䅁䕃充䅁杴䅁䕁䅧党桂䝁䅷䅤潂䍁䅁䅒灂䝁䅅睚畂䝁䄸督あ䝁䅫睙穂䑁䅳䅉䡂䝁䅕杢求䡁䅑兡橂䍁䅁䅒灂䡁䅍睢祂䝁䅑党祂䑁䅳䅉䩂䝁䄰兢ㅂ䝁䄴睢獂䝁䄸睚㕂䑁䅳䅉䩂䝁䄴杚求䝁䅍䅤灂䝁䄸兤穂䍁䅁䅒灂䡁䅍党桂䡁䅍党穂䑁䅳䅉佂䝁䅕兤祂䝁䄸䅢療䝁䅣入㝁䍁䅁睔畂䝁䅍睢獂䝁䄸睚㕂䅁䅁硶䅉䑁䅯䅁䥂䝁䅕兙獂䡁䅑䅡杁䕁䅑兡桂䝁䅣杢療䡁䅍䅤灂䝁䅍督㝁䍁䅁睒求䝁䄴党あ䝁䅫睙穂䅁䅁杖䅣䭁䅷䅁䥂䝁䅕兙獂䡁䅑䅡杁䕁䅑兡桂䝁䅣杢療䡁䅍䅤灂䝁䅍督㝁䍁䅁睒求䝁䄴党あ䝁䅫睙穂䑁䅳䅉䉂䡁䅉䅤灂䝁䅙兡橂䝁䅫兙獂䍁䅁兓畂䡁䅑党獂䝁䅷兡湂䝁䅕杢橂䝁䅕睏杁䕁䅫兢瑂䡁䅕杢療䝁䅷睢湂䡁䅫睏杁䕁䄸杢橂䝁䄸䅢療䝁䅣入㝁䍁䅁杖桂䝁䅍睙灂䝁䄴党穂䅁䅁杷䅫乁䅯䅁䥂䝁䅕兙獂䡁䅑䅡杁䕁䅑兡桂䝁䅣杢療䡁䅍䅤灂䝁䅍督㝁䍁䅁睒求䝁䄴党あ䝁䅫睙穂䑁䅳䅉䑂䝁䅅杣歂䝁䅫睢㉂䝁䅅督橂䡁䅕䅢桂䡁䅉睏杁䕁䅍䅡祂䝁䄸杢灂䝁䅍䅉䕂䝁䅫督求䝁䅅督求䡁䅍睏杁䕁䅕杢歂䝁䄸睙祂䝁䅫杢療䝁䅷睢湂䡁䅫睏杁䕁䅫杢浂䝁䅕睙あ䝁䅫睢ㅂ䡁䅍䅉䕂䝁䅫督求䝁䅅督求䡁䅍睏杁䕁䄸杢橂䝁䄸䅢療䝁䅣入䅁䍁䭑䅁䝄䅁䅁䅓求䝁䅅䅢あ䝁䅧䅉䕂䝁䅫兙湂䝁䄴睢穂䡁䅑兡橂䡁䅍睏杁䕁䅣党畂䝁䅕䅤灂䝁䅍督㝁䍁䅁睑桂䡁䅉䅚灂䝁䄸杤桂䡁䅍睙ㅂ䝁䅷兙祂䑁䅳䅉䥂䝁䅕兢桂䡁䅑睢獂䝁䄸睚㕂䑁䅳䅉佂䝁䅕兤祂䝁䄸䅢療䝁䅣入㝁䍁䅁睔畂䝁䅍睢獂䝁䄸睚㕂䑁䅳䅉卂䝁䅕䅣祂䝁䄸䅚ㅂ䝁䅍䅤灂䡁䅙党杁䕁䅧党桂䝁䅷䅤潂䅁䅁䉪䅅䩁䅉䅁䥂䝁䅕兙獂䡁䅑䅡杁䕁䅑兡桂䝁䅣杢療䡁䅍䅤灂䝁䅍督㝁䍁䅁睒求䝁䄴党あ䝁䅫睙穂䑁䅳䅉䕂䝁䅕杣瑂䝁䅅䅤療䝁䅷睢湂䡁䅫睏杁䕁䅣党畂䝁䅕䅤灂䝁䅍䅉䕂䝁䅫督療䡁䅉䅚求䡁䅉睏杁䙁䅉党穂䡁䅁兡祂䝁䅅䅤療䡁䅉入䅁䱁免䅁䭄䅁䅁䅓求䝁䅅䅢あ䝁䅧䅉䕂䝁䅫兙湂䝁䄴睢穂䡁䅑兡橂䡁䅍睏杁䕁䅣党畂䝁䅕䅤灂䝁䅍督㝁䍁䅁睒求䝁䄴党あ䝁䅫睙杁䕁䅑兡穂䝁䄸杣歂䝁䅕杣㝁䍁䅁杔求䡁䅕杣療䝁䅷睢湂䡁䅫睏杁䕁䄸杢橂䝁䄸䅢療䝁䅣入㝁䍁䅁䅕穂䡁䅫睙潂䝁䅫兙あ䡁䅉入㝁䍁䅁杕求䡁䅁杣療䝁䅑兤橂䡁䅑兡㉂䝁䅕䅉䥂䝁䅕兙獂䡁䅑䅡䅁䍁伸䅁㙃䅁䅁䅓求䝁䅅䅢あ䝁䅧䅉䕂䝁䅫兙湂䝁䄴睢穂䡁䅑兡橂䡁䅍睏杁䕁䅣党畂䝁䅕䅤灂䝁䅍督㝁䍁䅁兓瑂䝁䄰兤畂䝁䄸䅢療䝁䅣入㝁䍁䅁兓畂䝁䅙党橂䡁䅑兡療䡁䅕督杁䕁䅑兡穂䝁䅕兙穂䝁䅕督㝁䍁䅁杔求䡁䅕杣療䝁䅷睢湂䡁䅫睏杁䕁䄸杢橂䝁䄸䅢療䝁䅣入㝁䍁䅁杖桂䝁䅍睙灂䝁䄴党穂䅁䅁杭䅫䱁䅙䅁䥂䝁䅕兙獂䡁䅑䅡杁䕁䅑兡桂䝁䅣杢療䡁䅍䅤灂䝁䅍督㝁䍁䅁睒求䝁䄴党あ䝁䅫睙穂䑁䅳䅉䩂䝁䄰兢ㅂ䝁䄴睢獂䝁䄸睚㕂䑁䅳䅉䩂䝁䄴杚求䝁䅍䅤灂䝁䄸兤穂䍁䅁䅒灂䡁䅍党桂䡁䅍党穂䑁䅳䅉偂䝁䄴睙療䝁䅷睢湂䡁䅫睏杁䙁䅙兙橂䝁䅍兡畂䝁䅕督㝁䍁䅁兑獂䝁䅷党祂䝁䅣入䅁䱁䭅䅁ぃ䅁䅁䅓求䝁䅅䅢あ䝁䅧䅉䕂䝁䅫兙湂䝁䄴睢穂䡁䅑兡橂䡁䅍睏杁䕁䅣党畂䝁䅕䅤灂䝁䅍督㝁䍁䅁兓畂䝁䅙党橂䡁䅑兡療䡁䅕督杁䕁䅑兡穂䝁䅕兙穂䝁䅕督㝁䍁䅁杔求䡁䅁䅡祂䝁䄸䅢療䝁䅣入㝁䍁䅁睔畂䝁䅍睢獂䝁䄸睚㕂䑁䅳䅉呂䡁䅕杣湂䝁䅕杣㕂䑁䅳䅉噂䡁䅉睢獂䝁䄸睚㕂䅁䅁睚䅫䡁䅁䅁䥂䝁䅕兙獂䡁䅑䅡杁䕁䅑兡桂䝁䅣杢療䡁䅍䅤灂䝁䅍督㝁䍁䅁睒求䝁䄴党あ䝁䅫睙穂䑁䅳䅉佂䡁䅕䅤祂䝁䅅睙求䡁䅕䅤灂䝁䅍兙獂䑁䅳䅉䩂䝁䄰兢ㅂ䝁䄴睢獂䝁䄸睚㕂䅁䅁䉲䅅䥁䄴䅁䥂䝁䅕兙獂䡁䅑䅡杁䕁䅑兡桂䝁䅣杢療䡁䅍䅤灂䝁䅍督㝁䍁䅁睒求䝁䄴党あ䝁䅫睙穂䑁䅳䅉兂䡁䅉睢橂䝁䅕督穂䍁䅁兑ㅂ䡁䅑睢瑂䝁䅅䅤灂䝁䄸杢㝁䍁䅁兓瑂䝁䄰兤畂䝁䄸䅢療䝁䅣入㝁䍁䅁杖桂䝁䅍睙灂䝁䄴党穂䅁䅁䅨䅧䱁䅯䅁䥂䝁䅕兙獂䡁䅑䅡杁䕁䅑兡桂䝁䅣杢療䡁䅍䅤灂䝁䅍督㝁䍁䅁兓瑂䝁䅅睚求䍁䅁杕求䝁䅍睢湂䝁䄴兡あ䝁䅫睢畂䑁䅳䅉䉂䡁䅉䅤灂䝁䅙兡橂䝁䅫兙獂䍁䅁兓畂䡁䅑党獂䝁䅷兡湂䝁䅕杢橂䝁䅕睏杁䕁䄴党ㅂ䡁䅉睢獂䝁䄸睚㕂䑁䅳䅉偂䝁䄴睙療䝁䅷睢湂䡁䅫睏杁䙁䅕杣療䝁䅷睢湂䡁䅫䅁䥂䅅䅁䄶䅁䕁䅧党桂䝁䅷䅤潂䍁䅁䅒灂䝁䅅睚畂䝁䄸督あ䝁䅫睙穂䑁䅳䅉䩂䝁䄰兙湂䝁䅕䅉卂䝁䅕睙療䝁䅣杢灂䡁䅑兡療䝁䄴睏杁䕁䅅兤湂䝁䄰党畂䡁䅑党歂䍁䅁杕求䝁䅅䅢灂䡁䅑入㝁䍁䅁兑祂䡁䅑兡浂䝁䅫睙灂䝁䅅䅢杁䕁䅫杢あ䝁䅕䅢獂䝁䅫睚求䝁䄴睙求䑁䅳䅉佂䝁䅕兤祂䝁䄸䅢療䝁䅣入㝁䍁䅁睔祂䡁䅑䅡療䡁䅁兙求䝁䅑兡橂䡁䅍睏杁䙁䅍兤祂䝁䅣党祂䡁䅫䅁䵁䅃䅁䄶䅁䕁䅧党桂䝁䅷䅤潂䍁䅁䅒灂䝁䅅睚畂䝁䄸督あ䝁䅫睙穂䑁䅳䅉䩂䝁䄴䅚ㅂ䡁䅍䅤祂䝁䅫兙獂䍁䅁兑ㅂ䡁䅑睢瑂䝁䅅䅤灂䝁䄸杢㝁䍁䅁睕求䝁䄴督療䡁䅉督㝁䍁䅁睒求䝁䄴党あ䝁䅫睙穂䑁䅳䅉兂䡁䅉睢橂䝁䅕督穂䍁䅁兑ㅂ䡁䅑睢瑂䝁䅅䅤灂䝁䄸杢㝁䍁䅁兑祂䡁䅑兡浂䝁䅫睙灂䝁䅅䅢杁䕁䅫杢あ䝁䅕䅢獂䝁䅫睚求䝁䄴睙求䑁䅳䅉偂䝁䄴睙療䝁䅷睢湂䡁䅫䅁权䅅䅁杫䅁䕁䅧党桂䝁䅷䅤潂䍁䅁䅒灂䝁䅅睚畂䝁䄸督あ䝁䅫睙穂䑁䅳䅉䩂䝁䄴杚求䝁䅍䅤灂䝁䄸兤穂䍁䅁䅒灂䡁䅍党桂䡁䅍党穂䑁䅳䅉偂䝁䄴睙療䝁䅷睢湂䡁䅫睏杁䕁䄸杣あ䝁䅧睢睂䝁䅅党歂䝁䅫睙穂䑁䅳䅉呂䡁䅕杣湂䝁䅕杣㕂䅁䅁杇䅯䱁䅷䅁䥂䝁䅕兙獂䡁䅑䅡杁䕁䅑兡桂䝁䅣杢療䡁䅍䅤灂䝁䅍督㝁䍁䅁兔䥂䝁䅕兙獂䡁䅑䅡㝁䍁䅁兑穂䡁䅍兡穂䡁䅑兡㉂䝁䅕䅉啂䝁䅕睙潂䝁䄴睢獂䝁䄸睚㕂䑁䅳䅉佂䝁䅕䅣潂䡁䅉睢獂䝁䄸睚㕂䑁䅳䅉偂䝁䄴睙療䝁䅷睢湂䡁䅫睏杁䙁䅉党穂䡁䅁兡祂䝁䅅䅤療䡁䅉入㝁䍁䅁睕ㅂ䡁䅉睚求䡁䅉入䅁䑁䩑䅁睃䅁䅁䅓求䝁䅅䅢あ䝁䅧䅉䕂䝁䅫兙湂䝁䄴睢穂䡁䅑兡橂䡁䅍睏杁䕁䄰䅓求䝁䅅䅢あ䝁䅧睏杁䕁䅍䅡祂䝁䄸杢灂䝁䅍䅉䕂䝁䅫督求䝁䅅督求䡁䅍睏杁䕁䅫杢浂䝁䅕睙あ䝁䅫睢ㅂ䡁䅍䅉䕂䝁䅫督求䝁䅅督求䡁䅍睏杁䕁䄴党ㅂ䡁䅉睢獂䝁䄸睚㕂䑁䅳䅉偂䝁䄴睙療䝁䅷睢湂䡁䅫䅁穂权䅁䅣䅁䕁䅧党桂䝁䅷䅤潂䍁䅁䅒灂䝁䅅睚畂䝁䄸督あ䝁䅫睙穂䑁䅳䅉乂䕁䅧党桂䝁䅷䅤潂䑁䅳䅉䑂䝁䅧杣療䝁䄴兡橂䍁䅁䅒灂䡁䅍党桂䡁䅍党穂䑁䅳䅉坂䝁䅅睙橂䝁䅫杢求䡁䅍䅁䙃权䅁䄷䅁䕁䅧党桂䝁䅷䅤潂䍁䅁䅒灂䝁䅅睚畂䝁䄸督あ䝁䅫睙穂䑁䅳䅉乂䕁䅧党桂䝁䅷䅤潂䑁䅳䅉䑂䡁䅕督あ䝁䄸兢求䡁䅉䅉卂䝁䅕䅢桂䡁䅑兡療䝁䄴督潂䝁䅫䅣杁䕁䄰兙畂䝁䅅睚求䝁䄰党畂䡁䅑睏杁䕁䅍兤穂䡁䅑睢瑂䝁䅕杣杁䕁䅅杢桂䝁䅷入あ䝁䅫睙穂䑁䅳䅉偂䡁䅕䅤睂䝁䅅䅤灂䝁䅕杢あ䍁䅁睑桂䡁䅉党㝁䍁䅁兒瑂䡁䅁䅢療䡁䅫党求䍁䅁村求䝁䄴党浂䝁䅫䅤穂䅁䅁䅉䅯䩁䅁䅁䥂䝁䅕兙獂䡁䅑䅡杁䕁䅑兡桂䝁䅣杢療䡁䅍䅤灂䝁䅍督㝁䍁䅁兔䥂䝁䅕兙獂䡁䅑䅡㝁䍁䅁䅒求䝁䄴䅤灂䡁䅍䅤祂䡁䅫睏杁䕁䄸杣あ䝁䅧睢睂䝁䅅党歂䝁䅫睙穂䑁䅳䅉呂䡁䅕杣湂䝁䅕杣㕂䑁䅳䅉坂䝁䅅睙橂䝁䅫杢求䡁䅍䅁湁元䅁䅔䅁䕁䅧党桂䝁䅷䅤潂䍁䅁䅒灂䝁䅅睚畂䝁䄸督あ䝁䅫睙穂䑁䅳䅉乂䕁䅧党桂䝁䅷䅤潂䑁䅳䅉䕂䝁䅫兙楂䝁䅕䅤求䡁䅍䅁牄充䅁杲䅁䕁䅧党桂䝁䅷䅤潂䍁䅁䅒灂䝁䅅睚畂䝁䄸督あ䝁䅫睙穂䑁䅳䅉乂䕁䅧党桂䝁䅷䅤潂䑁䅳䅉䕂䝁䅫兙楂䝁䅕䅤求䡁䅍睏杁䕁䅫兢瑂䡁䅕杢療䝁䅷睢湂䡁䅫睏杁䕁䄴党ㅂ䡁䅉睢獂䝁䄸睚㕂䑁䅳䅉兂䡁䅕䅢瑂䝁䄸杢療䝁䅷睢湂䡁䅫睏杁䙁䅉党穂䡁䅁兡祂䝁䅅䅤療䡁䅉入䅁佁䝳䅁䵄䅁䅁䅓求䝁䅅䅢あ䝁䅧䅉䕂䝁䅫兙湂䝁䄴睢穂䡁䅑兡橂䡁䅍睏杁䕁䄰䅓求䝁䅅䅢あ䝁䅧睏杁䕁䅑兡桂䝁䅉党あ䝁䅕督㝁䍁䅁睕獂䝁䅕党睂䍁䅁䅖求䝁䅍䅡畂䝁䄸䅢療䝁䅣入㝁䍁䅁睑潂䡁䅉睢畂䝁䅫睙杁䕁䅑兡穂䝁䅕兙穂䝁䅕督㝁䍁䅁兒畂䝁䅑睢橂䡁䅉兡畂䝁䄸䅢療䝁䅣入㝁䍁䅁杕求䡁䅍䅣灂䡁䅉兙あ䝁䄸杣㕂䅁䅁剏䅅䭁䄴䅁䥂䝁䅕兙獂䡁䅑䅡杁䕁䅑兡桂䝁䅣杢療䡁䅍䅤灂䝁䅍督㝁䍁䅁兔䥂䝁䅕兙獂䡁䅑䅡㝁䍁䅁䅒灂䝁䅅杙求䡁䅑党穂䑁䅳䅉呂䝁䅷党求䡁䅁䅉啂䝁䅕睙潂䝁䄴睢獂䝁䄸睚㕂䑁䅳䅉卂䝁䅕督睂䝁䅫杣桂䡁䅑睢祂䡁䅫睏杁䙁䅍兤祂䝁䅣党祂䡁䅫睏杁䙁䅕杣療䝁䅷睢湂䡁䅫䅁剁杅䅁杰䅁䕁䅧党桂䝁䅷䅤潂䍁䅁䅒灂䝁䅅睚畂䝁䄸督あ䝁䅫睙穂䑁䅳䅉乂䕁䅧党桂䝁䅷䅤潂䑁䅳䅉䙂䝁䄰䅣獂䝁䄸入求䝁䅕䅉䍂䝁䅕杢求䝁䅙兡あ䡁䅍睏杁䕁䅍䅡祂䝁䄸杢灂䝁䅍䅉䕂䝁䅫督求䝁䅅督求䡁䅍睏杁䕁䅑兡湂䝁䅫䅤桂䝁䅷䅉塂䝁䅕䅢獂䝁䄴党穂䡁䅍䅁㑃权䅁杮䅁䕁䅧党桂䝁䅷䅤潂䍁䅁䅒灂䝁䅅睚畂䝁䄸督あ䝁䅫睙穂䑁䅳䅉乂䕁䅧党桂䝁䅷䅤潂䑁䅳䅉䝂䝁䅕杣あ䝁䅫䅢灂䡁䅑入㝁䍁䅁兒瑂䡁䅁䅢療䡁䅫党求䍁䅁村求䝁䄴党浂䝁䅫䅤穂䑁䅳䅉卂䝁䅕䅣祂䝁䄸䅚ㅂ䝁䅍䅤灂䡁䅙党杁䕁䅧党桂䝁䅷䅤潂䅁䅁砹䅅䡁䅧䅁䥂䝁䅕兙獂䡁䅑䅡杁䕁䅑兡桂䝁䅣杢療䡁䅍䅤灂䝁䅍督㝁䍁䅁兔䥂䝁䅕兙獂䡁䅑䅡㝁䍁䅁睒求䝁䄴党あ䝁䅫睙穂䑁䅳䅉䥂䝁䅕兢桂䡁䅑睢獂䝁䄸睚㕂䑁䅳䅉偂䝁䄴睙療䝁䅷睢湂䡁䅫䅁䕂杅䅁杭䅁䕁䅧党桂䝁䅷䅤潂䍁䅁䅒灂䝁䅅睚畂䝁䄸督あ䝁䅫睙穂䑁䅳䅉乂䕁䅧党桂䝁䅷䅤潂䑁䅳䅉䡂䝁䅕杢求䡁䅑兡橂䡁䅍睏杁䕁䄸杢橂䝁䄸䅢療䝁䅣入㝁䍁䅁睔睂䝁䅧䅤潂䝁䅅䅢瑂䝁䄸䅢療䝁䅣入㝁䍁䅁杕潂䝁䅕兤瑂䝁䅅䅤療䝁䅷睢湂䡁䅫䅁䝂权䅁䅨䅁䕁䅧党桂䝁䅷䅤潂䍁䅁䅒灂䝁䅅睚畂䝁䄸督あ䝁䅫睙穂䑁䅳䅉乂䕁䅧党桂䝁䅷䅤潂䑁䅳䅉䩂䝁䄰兢ㅂ䝁䄴睢獂䝁䄸睚㕂䑁䅳䅉兂䡁䅕䅢瑂䝁䄸杢療䝁䅷睢湂䡁䅫睏杁䙁䅉党穂䡁䅁兡祂䝁䅅䅤療䡁䅉入䅁䭁偉䅁楄䅁䅁䅓求䝁䅅䅢あ䝁䅧䅉䕂䝁䅫兙湂䝁䄴睢穂䡁䅑兡橂䡁䅍睏杁䕁䄰䅓求䝁䅅䅢あ䝁䅧睏杁䕁䄴党ㅂ䡁䅉睢穂䝁䅍兡求䝁䄴睙求䑁䅳䅉偂䡁䅕䅤睂䝁䅅䅤灂䝁䅕杢あ䍁䅁睑桂䡁䅉党㝁䍁䅁睕獂䝁䅕党睂䍁䅁䅖求䝁䅍䅡畂䝁䄸䅢療䝁䅣入㝁䍁䅁兒桂䡁䅉䅉佂䝁䄸督求䍁䅁杊杁䙁䅑䅡祂䝁䄸兙あ䍁䅁䅋䙂䕁䄴䅖灁䑁䅳䅉佂䝁䅕兤祂䝁䄸䅢療䝁䅣入䅁䵁前䅁䵄䅁䅁䅓求䝁䅅䅢あ䝁䅧䅉䕂䝁䅫兙湂䝁䄴睢穂䡁䅑兡橂䡁䅍睏杁䕁䄰䅓求䝁䅅䅢あ䝁䅧睏杁䕁䄴兤あ䡁䅉兙橂䝁䅕兤あ䝁䅫睙桂䝁䅷睏杁䙁䅍䅢求䝁䅕䅣杁䙁䅑党橂䝁䅧杢療䝁䅷睢湂䡁䅫睏杁䕁䅑党畂䡁䅑兡穂䡁䅑杣㕂䑁䅳䅉兂䝁䅅兡畂䍁䅁兔桂䝁䄴兙湂䝁䅕兢求䝁䄴䅤㝁䍁䅁杕求䡁䅍䅣灂䡁䅉兙あ䝁䄸杣㕂䅁䅁兇䅣䙁䅯䅁䥂䝁䅕兙獂䡁䅑䅡杁䕁䅑兡桂䝁䅣杢療䡁䅍䅤灂䝁䅍督㝁䍁䅁兔䥂䝁䅕兙獂䡁䅑䅡㝁䍁䅁睔ㅂ䡁䅑䅣桂䡁䅑兡求䝁䄴䅤杁䕁䅍兙祂䝁䅕䅁捄䅅䅁䅶䅁䕁䅧党桂䝁䅷䅤潂䍁䅁䅒灂䝁䅅睚畂䝁䄸督あ䝁䅫睙穂䑁䅳䅉乂䕁䅧党桂䝁䅷䅤潂䑁䅳䅉偂䡁䅕䅤睂䝁䅅䅤灂䝁䅕杢あ䍁䅁睑桂䡁䅉党㝁䍁䅁睑桂䡁䅉䅚灂䝁䄸杤桂䡁䅍睙ㅂ䝁䅷兙祂䑁䅳䅉佂䝁䅕兤祂䝁䄸䅢療䝁䅣入㝁䍁䅁杕求䡁䅍䅣灂䡁䅉兙あ䝁䄸杣㕂䑁䅳䅉呂䡁䅕杣湂䝁䅕杣㕂䅁䅁䄳䅣乁䄴䅁䥂䝁䅕兙獂䡁䅑䅡杁䕁䅑兡桂䝁䅣杢療䡁䅍䅤灂䝁䅍督㝁䍁䅁兔䥂䝁䅕兙獂䡁䅑䅡㝁䍁䅁睕求䝁䄴督療䡁䅉督㝁䍁䅁兔桂䝁䅍䅡灂䝁䄴党杁䕁䅷党桂䡁䅉杢灂䝁䄴睚㝁䍁䅁睖求䝁䅅杣桂䝁䅉䅢求䡁䅍睏杁䙁䅁杣療䝁䅍党穂䡁䅍䅉䉂䡁䅕䅤療䝁䄰兙あ䝁䅫睢畂䑁䅳䅉䉂䡁䅉䅤灂䝁䅙兡橂䝁䅫兙獂䍁䅁兓畂䡁䅑党獂䝁䅷兡湂䝁䅕杢橂䝁䅕䅁瑁睂䅁䄳䅁䕁䅧党桂䝁䅷䅤潂䍁䅁䅒灂䝁䅅睚畂䝁䄸督あ䝁䅫睙穂䑁䅳䅉乂䕁䅧党桂䝁䅷䅤潂䑁䅳䅉呂䝁䅕杢穂䝁䄸杣穂䑁䅳䅉偂䡁䅕䅤睂䝁䅅䅤灂䝁䅕杢あ䍁䅁睑桂䡁䅉党㝁䍁䅁睕獂䝁䅕党睂䍁䅁䅖求䝁䅍䅡畂䝁䄸䅢療䝁䅣入㝁䍁䅁兑祂䡁䅑兡浂䝁䅫睙灂䝁䅅䅢杁䕁䅫杢あ䝁䅕䅢獂䝁䅫睚求䝁䄴睙求䑁䅳䅉卂䝁䅕督睂䝁䅫杣桂䡁䅑睢祂䡁䅫䅁䑂权䅁䅧䅁䕁䅧党桂䝁䅷䅤潂䍁䅁䅒灂䝁䅅睚畂䝁䄸督あ䝁䅫睙穂䑁䅳䅉乂䕁䅧党桂䝁䅷䅤潂䑁䅳䅉塂䝁䅕兙祂䝁䅅杙獂䝁䅕督㝁䍁䅁睑獂䝁䄸兤歂䍁䅁睕あ䝁䄸杣桂䝁䅣党㝁䍁䅁䅒灂䝁䅅杙求䡁䅑党穂䅁䅁典䅫䥁䅁䅁䥂䝁䅕兙獂䡁䅑䅡杁䕁䅑兡桂䝁䅣杢療䡁䅍䅤灂䝁䅍督㝁䍁䅁兔䥂䝁䅕兙獂䡁䅑䅡㝁䍁䅁睖求䝁䅅杣桂䝁䅉䅢求䡁䅍睏杁䕁䅑兡桂䝁䅉党あ䝁䅕督㝁䍁䅁兒畂䝁䅑睢橂䡁䅉兡畂䝁䄸䅢療䝁䅣入䅁䱁䩙䅁元䅁䅁䅓求䝁䅅䅢あ䝁䅧䅉䕂䝁䅫兙湂䝁䄴睢穂䡁䅑兡橂䡁䅍睏杁䕁䄰䅓求䝁䅅䅢あ䝁䅧睏杁䙁䅣党桂䡁䅉兙楂䝁䅷党穂䑁䅳䅉䩂䝁䄰兢ㅂ䝁䄴睢獂䝁䄸睚㕂䑁䅳䅉䩂䝁䄴杚求䝁䅍䅤灂䝁䄸兤穂䍁䅁䅒灂䡁䅍党桂䡁䅍党穂䅁䅁典䄸偁䅉䅁䥂䝁䅕兙獂䡁䅑䅡杁䕁䅑兡桂䝁䅣杢療䡁䅍䅤灂䝁䅍督㝁䍁䅁兔桂䝁䅍䅡灂䝁䄴党杁䕁䅷党桂䡁䅉杢灂䝁䄴睚㝁䍁䅁睒求䝁䄴党あ䝁䅫睙穂䑁䅳䅉䉂䡁䅉䅤灂䝁䅙兡橂䝁䅫兙獂䍁䅁兓畂䡁䅑党獂䝁䅷兡湂䝁䅕杢橂䝁䅕睏杁䕁䅣党畂䝁䅕䅤灂䝁䅍䅉䕂䝁䅫督療䡁䅉䅚求䡁䅉睏杁䕁䄸杢橂䝁䄸䅢療䝁䅣入㝁䍁䅁杕求䡁䅁杣療䝁䅑兤橂䡁䅑兡㉂䝁䅕䅉䥂䝁䅕兙獂䡁䅑䅡䅁䑁䥁䅁浃䅁䅁䅓求䝁䅅䅢あ䝁䅧䅉䕂䝁䅫兙湂䝁䄴睢穂䡁䅑兡橂䡁䅍睏杁䕁䄴兙あ䡁䅕杣桂䝁䅷䅉䵂䝁䅅杢湂䡁䅕兙湂䝁䅕䅉兂䡁䅉睢橂䝁䅕督穂䝁䅫杢湂䑁䅳䅉䡂䝁䅕杢求䡁䅑兡橂䡁䅍睏杁䕁䅅杣あ䝁䅫杚灂䝁䅍兡桂䝁䅷䅉䩂䝁䄴䅤求䝁䅷䅢灂䝁䅣党畂䝁䅍党䅁䍁到䅁䭄䅁䅁䅓求䝁䅅䅢あ䝁䅧䅉䕂䝁䅫兙湂䝁䄴睢穂䡁䅑兡橂䡁䅍睏杁䕁䄴兙㉂䝁䅫睚桂䡁䅑兡療䝁䄴睏杁䕁䄴党ㅂ䡁䅉睢穂䝁䅍兡求䝁䄴睙求䑁䅳䅉䉂䡁䅍督灂䡁䅍䅤灂䡁䅙党杁䙁䅑党橂䝁䅧杢療䝁䅷睢湂䡁䅫睏杁䕁䄴党ㅂ䡁䅉睢獂䝁䄸睚㕂䑁䅳䅉偂䡁䅉䅤潂䝁䄸䅣桂䝁䅕䅚灂䝁䅍督㝁䍁䅁睕ㅂ䡁䅉睚求䡁䅉入䅁䥁䭳䅁千䅁䅁䅓求䝁䅅䅢あ䝁䅧䅉䕂䝁䅫兙湂䝁䄴睢穂䡁䅑兡橂䡁䅍睏杁䕁䄴党睂䝁䅧杣療䝁䅷睢湂䡁䅫睏杁䕁䄸杢橂䝁䄸䅢療䝁䅣入㝁䍁䅁杕潂䝁䅕兤瑂䝁䅅䅤療䝁䅷睢湂䡁䅫睏杁䙁䅍兤祂䝁䅣党祂䡁䅫睏杁䙁䅕杣療䝁䅷睢湂䡁䅫䅁䥂元䅁䅐䅁䕁䅧党桂䝁䅷䅤潂䍁䅁䅒灂䝁䅅睚畂䝁䄸督あ䝁䅫睙穂䑁䅳䅉佂䝁䅕兤祂䝁䄸䅢療䝁䅣入䅁乁䡯䅁㡃䅁䅁䅓求䝁䅅䅢あ䝁䅧䅉䕂䝁䅫兙湂䝁䄴睢穂䡁䅑兡橂䡁䅍睏杁䕁䄴党ㅂ䡁䅉睢穂䝁䅍兡求䝁䄴睙求䑁䅳䅉䑂䝁䅅杣歂䝁䅫睢㉂䝁䅅督橂䡁䅕䅢桂䡁䅉睏杁䕁䅕兙祂䍁䅁杔療䡁䅍党杁䍁䅙䅉啂䝁䅧杣療䝁䅅䅤杁䍁䅧兒佂䙁䅑克㝁䍁䅁杔求䡁䅕杣療䝁䅷睢湂䡁䅫睏杁䙁䅍兤祂䝁䅣党祂䡁䅫䅁䡂权䅁杯䅁䕁䅧党桂䝁䅷䅤潂䍁䅁䅒灂䝁䅅睚畂䝁䄸督あ䝁䅫睙穂䑁䅳䅉佂䝁䅕兤祂䝁䄸督橂䝁䅫党畂䝁䅍党㝁䍁䅁睑桂䡁䅉䅚灂䝁䄸杤桂䡁䅍睙ㅂ䝁䅷兙祂䑁䅳䅉䩂䝁䄰兢ㅂ䝁䄴睢獂䝁䄸睚㕂䑁䅳䅉佂䝁䅕兤祂䝁䄸䅢療䝁䅣入㝁䍁䅁睕ㅂ䡁䅉睚求䡁䅉入䅁佁䡉䅁奄䅁䅁䅓求䝁䅅䅢あ䝁䅧䅉䕂䝁䅫兙湂䝁䄴睢穂䡁䅑兡橂䡁䅍睏杁䕁䄴党ㅂ䡁䅉睢穂䝁䅍兡求䝁䄴睙求䑁䅳䅉䑂䝁䅕杢あ䡁䅉兙獂䍁䅁杔求䡁䅉杤療䡁䅕督杁䙁䅍入穂䡁䅑党瑂䑁䅳䅉䑂䝁䅧杣療䝁䄴兡橂䍁䅁䅒灂䡁䅍党桂䡁䅍党穂䑁䅳䅉䥂䝁䅕䅣桂䡁䅑睢獂䝁䄸睚㕂䑁䅳䅉佂䝁䅕兤祂䝁䄸䅢療䝁䅣入㝁䍁䅁睔畂䝁䅍睢獂䝁䄸睚㕂䅁䅁剸䅅䡁䄴䅁䥂䝁䅕兙獂䡁䅑䅡杁䕁䅑兡桂䝁䅣杢療䡁䅍䅤灂䝁䅍督㝁䍁䅁杔求䡁䅕杣療䡁䅍睙灂䝁䅕杢橂䝁䅕睏杁䕁䅣兙穂䡁䅑杣療䝁䅕杢あ䝁䅕杣療䝁䅷睢湂䡁䅫睏杁䕁䅧党睂䝁䅅䅤療䝁䅷睢湂䡁䅫䅁杁䅄䅁䅹䅁䕁䅧党桂䝁䅷䅤潂䍁䅁䅒灂䝁䅅睚畂䝁䄸督あ䝁䅫睙穂䑁䅳䅉佂䝁䅕兤祂䝁䄸督橂䝁䅫党畂䝁䅍党㝁䍁䅁睒求䝁䄴党あ䝁䅫睙穂䑁䅳䅉䉂䡁䅉䅤灂䝁䅙兡橂䝁䅫兙獂䍁䅁兓畂䡁䅑党獂䝁䅷兡湂䝁䅕杢橂䝁䅕睏杁䕁䅫杢浂䝁䅕睙あ䝁䅫睢ㅂ䡁䅍䅉䕂䝁䅫督求䝁䅅督求䡁䅍睏杁䕁䄴党ㅂ䡁䅉睢獂䝁䄸睚㕂䅁䅁杤䅣乁䅙䅁䥂䝁䅕兙獂䡁䅑䅡杁䕁䅑兡桂䝁䅣杢療䡁䅍䅤灂䝁䅍督㝁䍁䅁杔求䡁䅕杣療䡁䅍睙灂䝁䅕杢橂䝁䅕睏杁䕁䄰兙橂䝁䅧兡畂䝁䅕䅉䵂䝁䅕兙祂䝁䄴兡畂䝁䅣睏杁䕁䅣党畂䝁䅕䅤灂䝁䅍督㝁䍁䅁兑祂䡁䅑兡浂䝁䅫睙灂䝁䅅䅢杁䕁䅫杢あ䝁䅕䅢獂䝁䅫睚求䝁䄴睙求䑁䅳䅉䩂䝁䄴杚求䝁䅍䅤灂䝁䄸兤穂䍁䅁䅒灂䡁䅍党桂䡁䅍党穂䅁䅁杤䅯佁䅑䅁䥂䝁䅕兙獂䡁䅑䅡杁䕁䅑兡桂䝁䅣杢療䡁䅍䅤灂䝁䅍督㝁䍁䅁杔求䡁䅕杣療䡁䅍睙灂䝁䅕杢橂䝁䅕睏杁䕁䄸兤あ䡁䅁兙あ䝁䅫党畂䡁䅑䅉䑂䝁䅅杣求䑁䅳䅉䉂䡁䅍督灂䡁䅍䅤求䝁䅑䅉䵂䝁䅫杤灂䝁䄴睚㝁䍁䅁睑求䝁䄴䅤祂䝁䅅䅢杁䕁䄴党祂䡁䅙睢ㅂ䡁䅍䅉呂䡁䅫督あ䝁䅕兢㝁䍁䅁杔求䡁䅕杣療䝁䅷睢湂䡁䅫睏杁䙁䅁督㕂䝁䅍䅡灂䝁䅅䅤祂䡁䅫䅁䑄睄䅁䄳䅁䕁䅧党桂䝁䅷䅤潂䍁䅁䅒灂䝁䅅睚畂䝁䄸督あ䝁䅫睙穂䑁䅳䅉佂䝁䅕兤祂䝁䄸督橂䝁䅫党畂䝁䅍党㝁䍁䅁睕獂䝁䅕党睂䍁䅁䅖求䝁䅍䅡畂䝁䄸䅢療䝁䅣入㝁䍁䅁睑桂䡁䅉䅚灂䝁䄸杤桂䡁䅍睙ㅂ䝁䅷兙祂䑁䅳䅉佂䝁䅕兤祂䝁䄸䅢療䝁䅣入㝁䍁䅁睕ㅂ䡁䅉睚求䡁䅉入㝁䍁䅁䅒灂䝁䅣兡あ䝁䅅䅢杁䕁䄰党畂䡁䅑兙獂䍁䅁䅓求䝁䅅䅢あ䝁䅧䅁偂䅃䅁䄴䅁䕁䅧党桂䝁䅷䅤潂䍁䅁䅒灂䝁䅅睚畂䝁䄸督あ䝁䅫睙穂䑁䅳䅉佂䡁䅕䅤祂䝁䅅睙求䡁䅕䅤灂䝁䅍兙獂䑁䅳䅉䑂䝁䅅杣歂䝁䅫睢㉂䝁䅅督橂䡁䅕䅢桂䡁䅉睏杁䕁䅫杢浂䝁䅕睙あ䝁䅫睢ㅂ䡁䅍䅉䕂䝁䅫督求䝁䅅督求䡁䅍睏杁䕁䄴党ㅂ䡁䅉睢獂䝁䄸睚㕂䑁䅳䅉兂䝁䅅兡畂䍁䅁兔桂䝁䄴兙湂䝁䅕兢求䝁䄴䅤㝁䍁䅁杕求䡁䅍䅣灂䡁䅉兙あ䝁䄸杣㕂䅁䅁䄳䅧䕁䅷䅁䥂䝁䅕兙獂䡁䅑䅡杁䕁䅑兡桂䝁䅣杢療䡁䅍䅤灂䝁䅍督㝁䍁䅁睔畂䝁䅍睢獂䝁䄸睚㕂䑁䅳䅉呂䡁䅕杣湂䝁䅕杣㕂䅁䅁䄰䅯䕁䅑䅁䥂䝁䅕兙獂䡁䅑䅡杁䕁䅑兡桂䝁䅣杢療䡁䅍䅤灂䝁䅍督㝁䍁䅁睔睂䝁䅧䅤潂䝁䅅䅢瑂䝁䄸䅢療䝁䅣入䅁偁乙䅁坂䅁䅁䅓求䝁䅅䅢あ䝁䅧䅉䕂䝁䅫兙湂䝁䄴睢穂䡁䅑兡橂䡁䅍睏杁䕁䄸䅣潂䡁䅑䅡桂䝁䅷兢療䝁䅷睢湂䡁䅫睏杁䙁䅍兤祂䝁䅣党祂䡁䅫䅁硄䅅䅁䅖䅁䕁䅧党桂䝁䅷䅤潂䍁䅁䅒灂䝁䅅睚畂䝁䄸督あ䝁䅫睙穂䑁䅳䅉偂䡁䅉䅤潂䝁䄸䅣桂䝁䅕䅚灂䝁䅍督㝁䍁䅁睕ㅂ䡁䅉睚求䡁䅉入䅁䡁兕䅁奄䅁䅁䅓求䝁䅅䅢あ䝁䅧䅉䕂䝁䅫兙湂䝁䄴睢穂䡁䅑兡橂䡁䅍睏杁䕁䄸兤あ䡁䅁兙あ䝁䅫党畂䡁䅑䅉䑂䝁䅅杣求䑁䅳䅉䉂䡁䅍督灂䡁䅍䅤求䝁䅑䅉䵂䝁䅫杤灂䝁䄴睚㝁䍁䅁睑桂䡁䅉䅚灂䝁䄸杤桂䡁䅍睙ㅂ䝁䅷兙祂䑁䅳䅉佂䝁䅕䅣潂䡁䅉睢獂䝁䄸睚㕂䑁䅳䅉偂䡁䅉䅤潂䝁䄸䅣桂䝁䅕䅚灂䝁䅍督㝁䍁䅁杕求䡁䅍䅣灂䡁䅉兙あ䝁䄸杣㕂䅁䅁兏䅧乁䅷䅁䥂䝁䅕兙獂䡁䅑䅡杁䕁䅑兡桂䝁䅣杢療䡁䅍䅤灂䝁䅍督㝁䍁䅁睔ㅂ䡁䅑䅣桂䡁䅑兡求䝁䄴䅤杁䕁䅍兙祂䝁䅕睏杁䕁䅍兙祂䝁䅑兡療䡁䅙兙穂䝁䅍兤獂䝁䅅杣㝁䍁䅁睑潂䡁䅉睢畂䝁䅫睙杁䕁䅑兡穂䝁䅕兙穂䝁䅕督㝁䍁䅁兒桂䡁䅉䅉佂䝁䄸督求䍁䅁杊杁䙁䅑䅡祂䝁䄸兙あ䍁䅁䅋䙂䕁䄴䅖灁䑁䅳䅉偂䡁䅁䅡あ䝁䅧兙獂䝁䄰睢獂䝁䄸睚㕂䅁䅁䉖䅉䵁䅯䅁䥂䝁䅕兙獂䡁䅑䅡杁䕁䅑兡桂䝁䅣杢療䡁䅍䅤灂䝁䅍督㝁䍁䅁睔ㅂ䡁䅑䅣桂䡁䅑兡求䝁䄴䅤杁䕁䅍兙祂䝁䅕睏杁䕁䅍䅡祂䝁䄸杢灂䝁䅍䅉䕂䝁䅫督求䝁䅅督求䡁䅍睏杁䕁䄴党ㅂ䡁䅉睢獂䝁䄸睚㕂䑁䅳䅉偂䡁䅉䅤潂䝁䄸䅣桂䝁䅕䅚灂䝁䅍督㝁䍁䅁杕求䡁䅍䅣灂䡁䅉兙あ䝁䄸杣㕂䑁䅳䅉呂䡁䅕杣湂䝁䅕杣㕂䅁䅁硡䅉䝁䅉䅁䥂䝁䅕兙獂䡁䅑䅡杁䕁䅑兡桂䝁䅣杢療䡁䅍䅤灂䝁䅍督㝁䍁䅁䅕桂䝁䅫杢杁䕁䄰兙畂䝁䅅睚求䝁䄰党畂䡁䅑睏杁䙁䅉党穂䡁䅁兡祂䝁䅅䅤療䡁䅉入䅁佁䭁䅁㙃䅁䅁䅓求䝁䅅䅢あ䝁䅧䅉䕂䝁䅫兙湂䝁䄴睢穂䡁䅑兡橂䡁䅍睏杁䙁䅍党畂䡁䅍睢祂䡁䅍睏杁䕁䅍兙祂䝁䅑兡療䡁䅙兙穂䝁䅍兤獂䝁䅅杣㝁䍁䅁睒桂䡁䅍䅤祂䝁䄸党畂䡁䅑党祂䝁䄸䅢療䝁䅣入㝁䍁䅁杔求䡁䅁䅡祂䝁䄸䅢療䝁䅣入㝁䍁䅁睔畂䝁䅍睢獂䝁䄸睚㕂䑁䅳䅉呂䡁䅕杣湂䝁䅕杣㕂䅁䅁睚䄸䑁䅙䅁䥂䝁䅕兙㉂䡁䅫䅉䙂䝁䅷党橂䡁䅑杣灂䝁䅍兙獂䍁䅁兒硂䡁䅕兡睂䝁䄰党畂䡁䅑䅁䱁权䅁䅗䅁䕁䅧党瑂䝁䅅䅤療䝁䅷睢湂䡁䅫睏杁䕁䅫兢瑂䡁䅕杢療䝁䅷睢湂䡁䅫睏杁䕁䄴党ㅂ䡁䅉睢獂䝁䄸睚㕂䑁䅳䅉偂䝁䄴睙療䝁䅷睢湂䡁䅫䅁乃杅䅁䅡䅁䕁䅧党睂䝁䅅䅤療䝁䅷睢湂䡁䅫睏杁䕁䅫杢浂䝁䅕睙あ䝁䅫睢ㅂ䡁䅍䅉䕂䝁䅫督求䝁䅅督求䡁䅍睏杁䕁䄸杢橂䝁䄸䅢療䝁䅣入㝁䍁䅁杖桂䝁䅍睙灂䝁䄴党穂䅁䅁眰䄰䍁䅉䅁䥂䝁䄸兢求䍁䅁杒ㅂ䡁䅉杢灂䡁䅍䅡灂䝁䄴睚穂䅁䅁䅓䅙䍁䅉䅁䥂䝁䄸兢求䍁䅁兓瑂䡁䅁杣療䡁䅙党瑂䝁䅕杢あ䅁䅁儯䅣䑁䅁䅁䥂䝁䄸兢求䍁䅁兓瑂䡁䅁杣療䡁䅙党瑂䝁䅕杢あ䍁䅁杕求䡁䅑兙灂䝁䅷䅁祂睂䅁杒䅁䕁䅧睢瑂䝁䅕䅉䩂䝁䄰䅣祂䝁䄸杤求䝁䄰党畂䡁䅑睏杁䕁䅍睢畂䡁䅑党畂䡁䅑䅉䑂䡁䅉党桂䡁䅑兡療䝁䄴䅁摁睂䅁杷䅁䕁䅧睢瑂䝁䅕䅉䩂䝁䄰䅣祂䝁䄸杤求䝁䄰党畂䡁䅑睏杁䕁䅍兤穂䡁䅑睢瑂䝁䅕杣杁䙁䅉党獂䝁䅅䅤灂䝁䄸杢穂䝁䅧兡睂䍁䅁兔桂䝁䄴兙湂䝁䅕兢求䝁䄴䅤㝁䍁䅁兒瑁䝁䅷党桂䡁䅉杢灂䝁䄴睚㝁䍁䅁睑療䝁䄴䅤求䝁䄴䅤杁䕁䅍杣求䝁䅅䅤灂䝁䄸杢㝁䍁䅁睕瑂䝁䅅杣あ䍁䅁睑獂䝁䄸䅤潂䝁䅫杢湂䅁䅁兮䅧䱁䄴䅁䥂䝁䄸兢求䍁䅁兓瑂䡁䅁杣療䡁䅙党瑂䝁䅕杢あ䑁䅳䅉䑂䡁䅕督あ䝁䄸兢求䡁䅉䅉卂䝁䅕䅢桂䡁䅑兡療䝁䄴督潂䝁䅫䅣杁䕁䄰兙畂䝁䅅睚求䝁䄰党畂䡁䅑睏杁䙁䅁杣療䝁䅍党穂䡁䅍䅉䉂䡁䅕䅤療䝁䄰兙あ䝁䅫睢畂䑁䅳䅉卂䝁䅕兙獂䍁䅁兒穂䡁䅑兙あ䝁䅕䅉啂䝁䅕睙潂䝁䄴睢獂䝁䄸睚㕂䅁䅁䉢䅅䙁䅁䅁䥂䝁䄸兢求䍁䅁兓瑂䡁䅁杣療䡁䅙党瑂䝁䅕杢あ䑁䅳䅉䩂䝁䄴䅚ㅂ䡁䅍䅤祂䝁䅫兙獂䍁䅁兑ㅂ䡁䅑睢瑂䝁䅅䅤灂䝁䄸杢䅁偁䩫䅁浄䅁䅁䅓療䝁䄰党杁䕁䅫兢睂䡁䅉睢㉂䝁䅕兢求䝁䄴䅤㝁䍁䅁兓畂䝁䅑兤穂䡁䅑杣灂䝁䅅䅢杁䕁䅅兤あ䝁䄸兢桂䡁䅑兡療䝁䄴睏杁䙁䅍党畂䡁䅍睢祂䡁䅍睏杁䙁䅍兢桂䡁䅉䅤杁䕁䅉兤灂䝁䅷䅚灂䝁䄴睚㝁䍁䅁睑療䝁䄴䅤祂䝁䅅睙あ䍁䅁兔桂䝁䄴兙湂䝁䅕兢求䝁䄴䅤杁䙁䅍睢浂䡁䅑睤桂䡁䅉党㝁䍁䅁䅕祂䝁䄸睙求䡁䅍督杁䕁䅅兤あ䝁䄸兢桂䡁䅑兡療䝁䄴䅁扂睂䅁䅭䅁䕁䅧睢瑂䝁䅕䅉䩂䝁䄰䅣祂䝁䄸杤求䝁䄰党畂䡁䅑睏杁䕁䅫杢歂䡁䅕督あ䡁䅉兡桂䝁䅷䅉䉂䡁䅕䅤療䝁䄰兙あ䝁䅫睢畂䑁䅳䅉呂䝁䄰兙祂䡁䅑䅉䍂䡁䅕兡獂䝁䅑兡畂䝁䅣睏杁䙁䅁杣療䝁䅍党穂䡁䅍䅉䉂䡁䅕䅤療䝁䄰兙あ䝁䅫睢畂䅁䅁䉂䅉䕁䅷䅁䥂䝁䄸兢求䍁䅁兓瑂䡁䅁杣療䡁䅙党瑂䝁䅕杢あ䑁䅳䅉䩂䝁䄴杚求䝁䅍䅤灂䝁䄸兤穂䍁䅁䅒灂䡁䅍党桂䡁䅍党穂䅁䅁督䅧䕁䅉䅁䥂䝁䄸兢求䍁䅁兓瑂䡁䅁杣療䡁䅙党瑂䝁䅕杢あ䑁䅳䅉偂䝁䄴䅢灂䝁䄴党杁䕁䅣杣療䝁䅍党祂䡁䅫䅁汃睄䅁䅓䅁䕁䅧睢瑂䝁䅕䅉䩂䝁䄰䅣祂䝁䄸杤求䝁䄰党畂䡁䅑睏杁䙁䅁睢獂䝁䅷兤あ䝁䅫睢畂䍁䅁睑療䝁䄴䅤祂䝁䄸䅢䅁䝁䥫䅁䍂䅁䅁䅓療䝁䄰党杁䕁䅫兢睂䡁䅉睢㉂䝁䅕兢求䝁䄴䅤㝁䍁䅁睕瑂䝁䅅杣あ䍁䅁村ㅂ䝁䅫䅢歂䝁䅫杢湂䅁䅁具䄰䭁䅑䅁䥂䝁䄸兢求䍁䅁兓瑂䡁䅁杣療䡁䅙党瑂䝁䅕杢あ䑁䅳䅉呂䡁䅁党求䝁䅍䅡杁䙁䅉党橂䝁䄸睚畂䝁䅫䅤灂䝁䄸杢㝁䍁䅁睖桂䡁䅑党祂䍁䅁䅕ㅂ䡁䅉兡浂䝁䅫睙桂䡁䅑兡療䝁䄴睏杁䕁䅅杣あ䝁䅫杚灂䝁䅍兡桂䝁䅷䅉䩂䝁䄴䅤求䝁䅷䅢灂䝁䅣党畂䝁䅍党䅁䕁䭑䅁䭂䅁䅁䅓療䝁䄰党杁䕁䅫兢睂䡁䅉睢㉂䝁䅕兢求䝁䄴䅤㝁䍁䅁䅖求䝁䅅兢杁䕁䅍睢獂䝁䅷兙楂䝁䄸杣桂䡁䅑兡療䝁䄴䅁䉂权䅁杇䅁䕁䅧睢瑂䝁䅕杙ㅂ䝁䅫䅢歂䝁䅫杢湂䅁䅁来䅣䍁䅷䅁䥂䝁䄸兢求䝁䅙兤祂䝁䄴兡穂䝁䅧兡畂䝁䅣䅉卂䝁䅕䅤桂䝁䅫䅢䅁䱁䡫䅁㑃䅁䅁䅓療䝁䄰党獂䝁䅅杢歂䍁䅁睕求䝁䅍兤祂䝁䅫䅤㕂䑁䅳䅉乂䕁䅧党桂䝁䅷䅤潂䑁䅳䅉兂䝁䅧入穂䝁䅫睙桂䝁䅷䅉呂䝁䅕睙ㅂ䡁䅉兡あ䡁䅫睏杁䙁䅍党畂䡁䅍睢祂䡁䅍睏杁䙁䅍党橂䡁䅕杣灂䡁䅑入杁䕁䄰兙畂䝁䅅睚求䝁䄰党畂䡁䅑睏杁䕁䅍兙祂䝁䅑兡療䡁䅙兙穂䝁䅍兤獂䝁䅅杣䅁䅁具䅁畁䅁䅁䅓療䡁䅑党獂䍁䅁兙畂䝁䅑䅉卂䝁䅕督療䡁䅉䅤杁䙁䅉兒䩂䙁䅑督䅁䡁䥑䅁䍂䅁䅁䅓療䡁䅑党獂䡁䅍䅌杁䙁䅉党穂䝁䄸杣あ䡁䅍䅉桂䝁䄴䅚杁䕁䅍杣ㅂ䝁䅫督求䍁䅁䅔灂䝁䄴党穂䅁䅁䄳䅙䕁䅁䅁䥂䝁䄸䅤求䝁䅷督獁䍁䅁杕求䡁䅍䅤桂䡁䅕杣桂䝁䄴䅤穂䍁䅁兙畂䝁䅑䅉䵂䝁䅕兡穂䡁䅕杣求䅁䅁睺䅙䍁䅯䅁䥂䝁䄸兤穂䝁䅕䅡療䝁䅷䅚杁䕁䅅䅣睂䝁䅷兡桂䝁䄴睙求䡁䅍䅁剃䅃䅁杊䅁䕁䅧睢ㅂ䡁䅍党潂䝁䄸䅢歂䍁䅁䅒ㅂ䡁䅉兙楂䝁䅷党穂䅁䅁眹䅙䍁䅙䅁䥂䝁䄸兤穂䝁䅕䅡療䝁䅷䅚杁䙁䅁杣療䝁䅑兤橂䡁䅑督䅁佁䥙䅁䅂䅁䅁䅓療䡁䅕督求䝁䅧睢獂䝁䅑䅉桂䝁䄴䅚杁䙁䅁党祂䡁䅍睢畂䝁䅅䅢杁䙁䅁杣療䝁䅑兤橂䡁䅑督䅁䙁䡁䅁㉁䅁䅁䅓療䡁䅕督求䡁䅣兙祂䝁䅕督杁䝁䅅杢歂䍁䅁睕睂䝁䅕睙灂䝁䅅䅢あ䝁䅫党穂䅁䅁䅰䄸䕁䄴䅁䥂䡁䅕兢桂䝁䄴䅉卂䝁䅕督療䡁䅕杣橂䝁䅕䅉桂䝁䄴䅚杁䕁䅕兢睂䝁䅷睢㕂䝁䄰党畂䡁䅑䅉呂䝁䅕杣㉂䝁䅫睙求䡁䅍䅁塃杂䅁䅃䅁䕁䅫村乂䅁䅁兓䅍䅁䅧䅁䩂䕁䅍兒䅁䝁䍉䅁䭁䅁䅁兓䕂䙁䅧䅗䅁䵁䍙䅁䥁䅁䅁兓䙂䙁䅧䅁畃睁䅁䅃䅁䕁䅫杒䝂䅁䅁兗䅉䅁䅯䅁䩂䕁䅷兔佂䅁䅁兄䅉䅁䅯䅁䩂䕁䄴睑婂䅁䅁杊䅉䅁䅯䅁䩂䕁䄴䅖䑂䅁䅁睧䅍䅁䅯䅁䩂䕁䄴䅖噂䅁䅁䅉䅉䅁䅯䅁䩂䕁䄴杖䥂䅁䅁兯䅍䅁䅙䅁䩂䙁䅁䅁煁睁䅁䅃䅁䕁䅫䅕䡂䅁䅁兪䅍䉁䅷䅁䩂䙁䅅䅖硁䑁䅫免㍁䑁䅧睍ㅁ䑁䅅兎㑁䅁䅁兓䅑䅁䅧䅁䩂䙁䅅杖䅁乁䍁䅁睁䅁䅁兓剂䙁䄸兑坂䕁䅣睘䕂䕁䅫䅔噂䙁䅑睘呂䕁䅧兑卂䕁䅕睕時䕁䄸兖啂䅁䅁充䅁䉁䅧䅁䩂䙁䅅睘䑂䕁䅅䅔䙂䕁䄴䅒䉂䙁䅉䅁乁䅂䅁䅉䅁䕁䅫兕時䕁䅍睔佂䙁䅍䅖䩂䙁䅑兖䙂䕁䄴䅖呂䅁䅁允䅁䑁䅉䅁䩂䙁䅅睘䕂䕁䅫䅔噂䙁䅑睘䙂䙁䅁睕時䕁䅅杒啂䕁䅕杕時䕁䅕䅗啂䙁䅉兑䅁䝁䕳䅁歁䅁䅁兓剂䙁䄸䅒䩂䕁䅷兖啂䙁䄸兒兂䙁䅍睘佂䕁䄸杕乂䅁䅁权䅁䉁䅧䅁䩂䙁䅅睘䩂䕁䄴䅒噂䙁䅍䅖卂䙁䅫䅁捁杂䅁䅊䅁䕁䅫兕時䕁䅫杔䕂䙁䅕睕啂䙁䅉兗時䕁䅣杕偂䙁䅕䅕䅁䉁䝯䅁潁䅁䅁兓剂䙁䄸䅕卂䕁䅫兔䉂䙁䅉兗時䕁䅫杔䕂䙁䅕睕啂䙁䅉兗䅁䉁䜴䅁啁䅁䅁兓剂䙁䄸睕䙂䕁䅍䅖偂䙁䅉䅁奁杂䅁杂䅁䕁䅫杕䅁䵁䍣䅁䥁䅁䅁兓卂䕁䄰䅁权睁䅁权䅁䕁䅫睕卂䕁䅣䅁䵂杁䅁杂䅁䕁䅫䅖䅁䉁䑙䅁䍂䅁䅁兓啂䍁䅁睑療䝁䄴督ㅂ䝁䅷䅤灂䝁䄴睚杁䝁䅅杢歂䍁䅁睔あ䝁䅧党祂䍁䅁睕求䡁䅉杤灂䝁䅍党穂䅁䅁䅁䅣䉁䅧䅁䩂䙁䅑䅉呂䝁䅕杣㉂䝁䅫睙求䡁䅍䅁橁睂䅁䅃䅁䕁䅫䅖塂䅁䅁杊䅍䅁䅧䅁䩂䙁䅙杗䅁䡁䑁䅁䝂䅁䅁兓歂䝁䅕杢あ䝁䅫䅤㕂䍁䅁䅖潂䝁䅕杚あ䍁䅁䅕祂䝁䅕杤求䝁䄴䅤灂䝁䄸杢㝁䍁䅁杕求䝁䅣䅖求䝁䅍䅡䅁䉁䵣䅁权䅁䅁兓瑂䡁䅁兙橂䡁䅑䅉䩂䝁䄴杤求䡁䅍䅤灂䝁䄴睚㝁䍁䅁兔䥂䝁䅕兙獂䡁䅑䅡㝁䍁䅁兒瑂䡁䅁䅢療䡁䅫党求䍁䅁村求䝁䄴党浂䝁䅫䅤穂䑁䅳䅉䙂䝁䄰䅣獂䝁䄸入求䝁䅕䅉䉂䡁䅍督灂䡁䅍䅤桂䝁䄴睙求䍁䅁䅕祂䝁䄸睚祂䝁䅅兢杁䍁䅧兒䉂䙁䅁克䅁䱁䥳䅁敂䅁䅁兓畂䝁䅑党睂䝁䅕杢歂䝁䅕杢あ䍁䅁䅕療䡁䅣党祂䍁䅁䅕祂䝁䄸䅚ㅂ䝁䅍党祂䡁䅍䅉桂䝁䄴䅚杁䕁䅕杢求䡁䅉睚㕂䍁䅁䅖祂䝁䅅䅚求䡁䅉督䅁䭁䭫䅁獂䅁䅁兓畂䝁䅑党睂䝁䅕杢歂䝁䅕杢あ䍁䅁䅕療䡁䅣党祂䍁䅁兙畂䝁䅑䅉卂䝁䅕杢求䡁䅣兙楂䝁䅷党杁䕁䅕䅢求䝁䅍䅤祂䝁䅫睙灂䡁䅑入杁䙁䅁杣療䝁䅑兤橂䝁䅕杣穂䅁䅁兣䅧䍁䅷䅁䩂䝁䄴䅚ㅂ䡁䅍䅤祂䝁䅫兙獂䍁䅁兑ㅂ䡁䅑睢瑂䝁䅅䅤灂䝁䄸杢䅁䙁䭳䅁㡃䅁䅁兓畂䝁䅑兤穂䡁䅑杣灂䝁䅅䅢杁䕁䅅兤あ䝁䄸兢桂䡁䅑兡療䝁䄴睏杁䑁䅍䅒杁䙁䅁杣灂䝁䄴䅤灂䝁䄴睚㝁䍁䅁睑療䝁䄰兢求䡁䅉睙灂䝁䅅䅢杁䙁䅍䅣桂䝁䅍党杁䕁䅷兙ㅂ䝁䄴睙潂䑁䅳䅉兂䝁䅅督穂䝁䅕杢湂䝁䅕杣杁䕁䅅兡祂䝁䅍杣桂䝁䅙䅤杁䕁䄰兙畂䡁䅕杚桂䝁䅍䅤ㅂ䡁䅉兡畂䝁䅣䅁潁䅃䅁朳䅁䕁䅫杢歂䡁䅕督あ䡁䅉兡桂䝁䅷䅉䉂䡁䅕䅤療䝁䄰兙あ䝁䅫睢畂䑁䅳䅉䉂䡁䅕䅤潂䝁䄸杣灂䡁䅯兙あ䝁䅫睢畂䍁䅁兙畂䝁䅑䅉䉂䝁䅍睙求䡁䅍督杁䕁䅍睢畂䡁䅑杣療䝁䅷睏杁䕁䅑兙あ䝁䅅䅉兂䡁䅉睢あ䝁䅕睙あ䝁䅫睢畂䑁䅳䅉兂䡁䅉睢橂䝁䅕督穂䍁䅁兑ㅂ䡁䅑睢瑂䝁䅅䅤灂䝁䄸杢㝁䍁䅁杔求䡁䅑睤療䡁䅉睡杁䙁䅍党橂䡁䅕杣灂䡁䅑入䅁䵁䥉䅁䥃䅁䅁兓畂䝁䅑兤穂䡁䅑杣灂䝁䅅䅢杁䕁䅅兤あ䝁䄸兢桂䡁䅑兡療䝁䄴睏杁䕁䅑兙あ䝁䅅䅉兂䡁䅉睢あ䝁䅕睙あ䝁䅫睢畂䑁䅳䅉兂䡁䅉睢橂䝁䅕督穂䍁䅁兑ㅂ䡁䅑睢瑂䝁䅅䅤灂䝁䄸杢㝁䍁䅁杕求䝁䅣䅖求䝁䅍䅡䅁䵁卉䅁捂䅁䅁兓畂䝁䅑兤穂䡁䅑杣灂䝁䅅䅢杁䕁䅅兤あ䝁䄸兢桂䡁䅑兡療䝁䄴睏杁䕁䅑党畂䡁䅑兡穂䡁䅑杣㕂䑁䅳䅉卂䝁䅕督睂䝁䅫杣桂䡁䅑睢祂䡁䅫䅁乄䅃䅁杺䅁䕁䅫杢歂䡁䅕督あ䡁䅉兡桂䝁䅷䅉䉂䡁䅕䅤療䝁䄰兙あ䝁䅫睢畂䑁䅳䅉䕂䝁䅫睚灂䡁䅑兙獂䍁䅁兑穂䡁䅍党あ䍁䅁兔桂䝁䄴兙湂䝁䅕兢求䝁䄴䅤㝁䍁䅁村祂䝁䅅杢歂䍁䅁兔桂䡁䅉睡求䡁䅑兡畂䝁䅣睏杁䙁䅁杣療䝁䅍党穂䡁䅍䅉䉂䡁䅕䅤療䝁䄰兙あ䝁䅫睢畂䑁䅳䅉䑂䝁䄸杢あ䝁䅕杢あ䍁䅁睑祂䝁䅕兙あ䝁䅫睢畂䅁䅁杰䄸䡁䅯䅁䩂䝁䄴䅚ㅂ䡁䅍䅤祂䝁䅫兙獂䍁䅁兑ㅂ䡁䅑睢瑂䝁䅅䅤灂䝁䄸杢㝁䍁䅁兒獂䝁䅕睙あ䡁䅉兡橂䍁䅁杖求䝁䅧兡橂䝁䅷党㝁䍁䅁兑ㅂ䡁䅑睢畂䝁䄸兢療䡁䅕督杁䙁䅙党潂䝁䅫睙獂䝁䅕督䅁䙁剁䅁慃䅁䅁兓畂䝁䅑兤穂䡁䅑杣灂䝁䅅䅢杁䕁䅅兤あ䝁䄸兢桂䡁䅑兡療䝁䄴睏杁䕁䄰兙祂䝁䅫杢求䍁䅁䅖祂䝁䅅杢穂䡁䅁睢祂䡁䅑兙あ䝁䅫睢畂䑁䅳䅉呂䝁䅫兢ㅂ䝁䅷兙あ䝁䅫睢畂䑁䅳䅉兂䡁䅉睢橂䝁䅕督穂䍁䅁兑ㅂ䡁䅑睢瑂䝁䅅䅤灂䝁䄸杢䅁䵁䥷䅁歂䅁䅁兓畂䝁䅑兤穂䡁䅑杣灂䝁䅅䅢杁䕁䅅兤あ䝁䄸兢桂䡁䅑兡療䝁䄴睏杁䙁䅁䅡㕂䡁䅍兡橂䝁䅅䅢杁䙁䅍党橂䡁䅕杣灂䡁䅑入㝁䍁䅁睕求䝁䄴督療䡁䅉督䅁䙁䨰䅁䝄䅁䅁兓畂䝁䅑兤穂䡁䅑杣灂䝁䅅䅢杁䕁䅅兤あ䝁䄸兢桂䡁䅑兡療䝁䄴睏杁䙁䅁䅡㕂䡁䅍兡橂䝁䅅䅢杁䙁䅍党橂䡁䅕杣灂䡁䅑入㝁䍁䅁睕求䝁䄴督療䡁䅉督㝁䍁䅁睕瑂䝁䅅杣あ䍁䅁村ㅂ䝁䅫䅢歂䝁䅫杢湂䑁䅳䅉䡂䝁䄸杤啂䝁䅕睙潂䑁䅳䅉䕂䝁䅅䅤桂䍁䅁睑求䝁䄴䅤求䡁䅉䅉啂䝁䅕睙潂䝁䄴睢獂䝁䄸睚㕂䅁䅁䄲䅣䙁䅑䅁䩂䝁䄴䅚ㅂ䡁䅍䅤祂䝁䅫兙獂䍁䅁兑ㅂ䡁䅑睢瑂䝁䅅䅤灂䝁䄸杢㝁䍁䅁䅕祂䝁䄸睙求䡁䅍督杁䕁䅅兤あ䝁䄸兢桂䡁䅑兡療䝁䄴䅁扁睂䅁杨䅁䕁䅫杢歂䡁䅕督あ䡁䅉兡桂䝁䅷䅉䉂䡁䅕䅤療䝁䄰兙あ䝁䅫睢畂䑁䅳䅉兂䡁䅉睢橂䝁䅕督穂䍁䅁兑ㅂ䡁䅑睢瑂䝁䅅䅤灂䝁䄸杢㝁䍁䅁兑祂䡁䅑兡浂䝁䅫睙灂䝁䅅䅢杁䕁䅫杢あ䝁䅕䅢獂䝁䅫睚求䝁䄴睙求䅁䅁桸䅁䥁䅉䅁䩂䝁䄴䅚ㅂ䡁䅍䅤祂䝁䅫兙獂䍁䅁兑ㅂ䡁䅑睢瑂䝁䅅䅤灂䝁䄸杢㝁䍁䅁䅕祂䝁䄸睙求䡁䅍督杁䕁䅅兤あ䝁䄸兢桂䡁䅑兡療䝁䄴睏杁䕁䄸睙求䝁䅅杢杁䕁䅑兙あ䝁䅅䅉䑂䝁䄸䅢獂䝁䅕睙あ䝁䅫睢畂䅁䅁儯䅫佁䅁䅁䩂䝁䄴䅚ㅂ䡁䅍䅤祂䝁䅫兙獂䍁䅁兑ㅂ䡁䅑睢瑂䝁䅅䅤灂䝁䄸杢㝁䍁䅁杕䝂䕁䅫䅒杁䍁䅧杕桂䝁䅑兡療䍁䅁杒祂䝁䅕兣ㅂ䝁䅕杢橂䡁䅫䅉䩂䝁䅑党畂䡁䅑兡浂䝁䅫睙桂䡁䅑兡療䝁䄴克㝁䍁䅁睕求䝁䄴督療䡁䅉督㝁䍁䅁睕瑂䝁䅅杣あ䍁䅁兒畂䝁䅕杣湂䡁䅫睏杁䕁䅑兙あ䝁䅅䅉䑂䝁䅕杢あ䝁䅕杣杁䙁䅑党橂䝁䅧杢療䝁䅷睢湂䡁䅫睏杁䑁䅕睒䅁䅁乷䅁奂䅁䅁兓畂䝁䅑兤穂䡁䅑杣灂䝁䅅䅢杁䕁䅅兤あ䝁䄸兢桂䡁䅑兡療䝁䄴睏杁䙁䅍党畂䡁䅍睢祂䡁䅍睏杁䑁䅍䅒杁䙁䅁杣灂䝁䄴䅤灂䝁䄴睚䅁䕁䩣䅁睂䅁䅁兓畂䝁䅑兤穂䡁䅑杣灂䝁䅅䅢杁䕁䅅兤あ䝁䄸兢桂䡁䅑兡療䝁䄴睏杁䙁䅍党畂䡁䅍睢祂䡁䅍睏杁䕁䅅杣あ䝁䅫杚灂䝁䅍兡桂䝁䅷䅉䩂䝁䄴䅤求䝁䅷䅢灂䝁䅣党畂䝁䅍党䅁䱁䤸䅁潄䅁䅁兓畂䝁䅑兤穂䡁䅑杣灂䝁䅅䅢杁䕁䅅兤あ䝁䄸兢桂䡁䅑兡療䝁䄴睏杁䙁䅍党畂䡁䅍睢祂䡁䅍睏杁䕁䅅兤あ䝁䅧党畂䡁䅑兡橂䝁䅅䅤灂䝁䄸杢㝁䍁䅁睕瑂䝁䅅杣あ䍁䅁睑灂䡁䅑兡求䡁䅍睏杁䕁䅑兙あ䝁䅅䅉兂䡁䅉睢あ䝁䅕睙あ䝁䅫睢畂䑁䅳䅉兂䡁䅉睢橂䝁䅕督穂䍁䅁兑ㅂ䡁䅑睢瑂䝁䅅䅤灂䝁䄸杢㝁䍁䅁杔求䡁䅑睤療䡁䅉睡杁䙁䅍党橂䡁䅕杣灂䡁䅑入䅁䉁剁䅁兄䅁䅁兓畂䝁䅑兤穂䡁䅑杣灂䝁䅅䅢杁䕁䅅兤あ䝁䄸兢桂䡁䅑兡療䝁䄴睏杁䙁䅍党畂䡁䅍睢祂䡁䅍睏杁䕁䅑兙あ䝁䅅䅉兂䡁䅉睢あ䝁䅕睙あ䝁䅫睢畂䑁䅳䅉䙂䝁䅷党橂䡁䅑杣灂䝁䅍䅉坂䝁䅕䅡灂䝁䅍䅢求䑁䅳䅉兂䡁䅉睢橂䝁䅕督穂䍁䅁兑ㅂ䡁䅑睢瑂䝁䅅䅤灂䝁䄸杢㝁䍁䅁杔求䡁䅑睤療䡁䅉睡杁䙁䅍党橂䡁䅕杣灂䡁䅑入䅁䡁䭧䅁獄䅁䅁兓畂䝁䅑兤穂䡁䅑杣灂䝁䅅䅢杁䕁䅅兤あ䝁䄸兢桂䡁䅑兡療䝁䄴睏杁䙁䅍党畂䡁䅍睢祂䡁䅍睏杁䕁䅑兙あ䝁䅅䅉兂䡁䅉睢あ䝁䅕睙あ䝁䅫睢畂䑁䅳䅉兂䡁䅉睢橂䝁䅕督穂䍁䅁兑ㅂ䡁䅑睢瑂䝁䅅䅤灂䝁䄸杢㝁䍁䅁兑祂䡁䅑兡浂䝁䅫睙灂䝁䅅䅢杁䕁䅫杢あ䝁䅕䅢獂䝁䅫睚求䝁䄴睙求䑁䅳䅉䉂䡁䅕䅤療䝁䄴睢瑂䝁䄸兤穂䍁䅁杖求䝁䅧兡橂䝁䅷党穂䑁䅳䅉ㅁ䕁䅣䅁桃权䅁杩䅁䕁䅫杢歂䡁䅕督あ䡁䅉兡桂䝁䅷䅉䉂䡁䅕䅤療䝁䄰兙あ䝁䅫睢畂䑁䅳䅉呂䝁䅕杢穂䝁䄸杣穂䑁䅳䅉䙂䝁䅷党橂䡁䅑杣灂䝁䅍䅉坂䝁䅕䅡灂䝁䅍䅢求䑁䅳䅉兂䡁䅉睢橂䝁䅕督穂䍁䅁兑ㅂ䡁䅑睢瑂䝁䅅䅤灂䝁䄸杢䅁䡁偉䅁浂䅁䅁兓畂䝁䅑兤穂䡁䅑杣灂䝁䅅䅢杁䕁䅅兤あ䝁䄸兢桂䡁䅑兡療䝁䄴睏杁䙁䅍党畂䡁䅍睢祂䡁䅍睏杁䙁䅁杣療䝁䅍党穂䡁䅍䅉䉂䡁䅕䅤療䝁䄰兙あ䝁䅫睢畂䅁䅁䅱䅣䭁䅯䅁䩂䝁䄴䅚ㅂ䡁䅍䅤祂䝁䅫兙獂䍁䅁兑ㅂ䡁䅑睢瑂䝁䅅䅤灂䝁䄸杢㝁䍁䅁睕求䝁䄴督療䡁䅉督㝁䍁䅁䅕祂䝁䄸睙求䡁䅍督杁䕁䅅兤あ䝁䄸兢桂䡁䅑兡療䝁䄴睏杁䙁䅁兙穂䡁䅍党畂䝁䅣党祂䍁䅁兑灂䡁䅉睙祂䝁䅅杚あ䍁䅁兔桂䝁䄴兤浂䝁䅅睙あ䡁䅕杣灂䝁䄴睚䅁䝁兑䅁⭂䅁䅁兓畂䝁䅑兤穂䡁䅑杣灂䝁䅅䅢杁䕁䅅兤あ䝁䄸兢桂䡁䅑兡療䝁䄴睏杁䙁䅍党畂䡁䅍睢祂䡁䅍睏杁䙁䅍兡瑂䡁䅕䅢桂䡁䅑兡療䝁䄴睏杁䙁䅁杣療䝁䅍党穂䡁䅍䅉䉂䡁䅕䅤療䝁䄰兙あ䝁䅫睢畂䅁䅁杫䅣乁䅧䅁䩂䝁䄴䅚ㅂ䡁䅍䅤祂䝁䅫兙獂䍁䅁兑ㅂ䡁䅑睢瑂䝁䅅䅤灂䝁䄸杢㝁䍁䅁睕求䝁䄴督療䡁䅉督㝁䍁䅁睕灂䝁䄰兤獂䝁䅅䅤灂䝁䄸杢㝁䍁䅁䅕祂䝁䄸睙求䡁䅍督杁䕁䅅兤あ䝁䄸兢桂䡁䅑兡療䝁䄴睏杁䙁䅍䅤療䡁䅉兙湂䝁䅕䅉乂䝁䅅杢桂䝁䅣党瑂䝁䅕杢あ䑁䅳䅉䉂䡁䅉䅤灂䝁䅙兡橂䝁䅫兙獂䍁䅁兓畂䡁䅑党獂䝁䅷兡湂䝁䅕杢橂䝁䅕䅁佁充䅁杭䅁䕁䅫杢歂䡁䅕督あ䡁䅉兡桂䝁䅷䅉䉂䡁䅕䅤療䝁䄰兙あ䝁䅫睢畂䑁䅳䅉呂䝁䅕杢穂䝁䄸杣穂䑁䅳䅉呂䝁䅫兢ㅂ䝁䅷兙あ䝁䅫睢畂䑁䅳䅉呂䝁䄰兙祂䡁䅑䅉䙂䝁䄴党祂䝁䅣入㝁䍁䅁䅕祂䝁䄸睙求䡁䅍督杁䕁䅅兤あ䝁䄸兢桂䡁䅑兡療䝁䄴䅁牄睂䅁杘䅁䕁䅫杢歂䡁䅕督あ䡁䅉兡桂䝁䅷䅉䉂䡁䅕䅤療䝁䄰兙あ䝁䅫睢畂䑁䅳䅉呂䝁䅕杢穂䝁䄸杣穂䑁䅳䅉呂䝁䄰兙祂䡁䅑䅉䍂䡁䅕兡獂䝁䅑兡畂䝁䅣䅁噁睃䅁䅫䅁䕁䅫杢歂䡁䅕督あ䡁䅉兡桂䝁䅷䅉䉂䡁䅕䅤療䝁䄰兙あ䝁䅫睢畂䑁䅳䅉呂䝁䅕杢穂䝁䄸杣穂䑁䅳䅉呂䝁䄰兙祂䡁䅑䅉䍂䡁䅕兡獂䝁䅑兡畂䝁䅣睏杁䕁䅅杣あ䝁䅫杚灂䝁䅍兡桂䝁䅷䅉䩂䝁䄴䅤求䝁䅷䅢灂䝁䅣党畂䝁䅍党䅁䑁匸䅁楄䅁䅁兓畂䝁䅑兤穂䡁䅑杣灂䝁䅅䅢杁䕁䅅兤あ䝁䄸兢桂䡁䅑兡療䝁䄴睏杁䙁䅍党畂䡁䅍睢祂䡁䅍睏杁䙁䅍兢桂䡁䅉䅤杁䕁䅉兤灂䝁䅷䅚灂䝁䄴睚㝁䍁䅁䅕祂䝁䄸睙求䡁䅍督杁䕁䅅兤あ䝁䄸兢桂䡁䅑兡療䝁䄴睏杁䕁䄴党あ䡁䅣睢祂䝁䅳䅉呂䝁䅕睙ㅂ䡁䅉兡あ䡁䅫睏杁䕁䅑兙あ䝁䅅䅉䑂䝁䅕杢あ䝁䅕杣杁䙁䅑党橂䝁䅧杢療䝁䅷睢湂䡁䅫睏杁䑁䅕睒䅁䕁䡳䅁䝄䅁䅁兓畂䝁䅑兤穂䡁䅑杣灂䝁䅅䅢杁䕁䅅兤あ䝁䄸兢桂䡁䅑兡療䝁䄴睏杁䙁䅍党畂䡁䅍睢祂䡁䅍睏杁䙁䅍兢桂䡁䅉䅤杁䕁䅉兤灂䝁䅷䅚灂䝁䄴睚㝁䍁䅁睕瑂䝁䅅杣あ䍁䅁睑灂䡁䅑兡求䡁䅍睏杁䕁䅕䅚湂䝁䅕䅉䑂䝁䄸兢睂䡁䅕䅤灂䝁䄴睚㝁䍁䅁杔求䡁䅑睤療䡁䅉睡杁䙁䅍党橂䡁䅕杣灂䡁䅑入㝁䍁䅁兎䡂䅁䅁䄲䄰䵁䄴䅁䩂䝁䄴䅚ㅂ䡁䅍䅤祂䝁䅫兙獂䍁䅁兑ㅂ䡁䅑睢瑂䝁䅅䅤灂䝁䄸杢㝁䍁䅁睕求䝁䄴督療䡁䅉督㝁䍁䅁睕瑂䝁䅅杣あ䍁䅁村ㅂ䝁䅫䅢歂䝁䅫杢湂䑁䅳䅉呂䝁䄰兙祂䡁䅑䅉䑂䝁䅫䅤灂䝁䅕督㝁䍁䅁睖求䝁䅅杣桂䝁䅉䅢求䡁䅍睏杁䕁䅑兙あ䝁䅅䅉兂䡁䅉睢あ䝁䅕睙あ䝁䅫睢畂䑁䅳䅉呂䝁䄰兙祂䡁䅑䅉䙂䝁䄴党祂䝁䅣入䅁䉁䡙䅁楃䅁䅁兓畂䝁䅑兤穂䡁䅑杣灂䝁䅅䅢杁䕁䅅兤あ䝁䄸兢桂䡁䅑兡療䝁䄴睏杁䙁䅍党畂䡁䅍睢祂䡁䅍睏杁䙁䅍兢桂䡁䅉䅤杁䕁䅉兤灂䝁䅷䅚灂䝁䄴睚㝁䍁䅁睕瑂䝁䅅杣あ䍁䅁兒畂䝁䅕杣湂䡁䅫睏杁䙁䅁杣療䝁䅍党穂䡁䅍䅉䉂䡁䅕䅤療䝁䄰兙あ䝁䅫睢畂䅁䅁䅁䅯䙁䅯䅁䩂䝁䄴䅚ㅂ䡁䅍䅤祂䝁䅫兙獂䍁䅁兑ㅂ䡁䅑睢瑂䝁䅅䅤灂䝁䄸杢㝁䍁䅁睕求䝁䄴督療䡁䅉督㝁䍁䅁睕瑂䝁䅅杣あ䍁䅁兒畂䝁䅕杣湂䡁䅫䅁慄充䅁朴䅁䕁䅫杢歂䡁䅕督あ䡁䅉兡桂䝁䅷䅉䉂䡁䅕䅤療䝁䄰兙あ䝁䅫睢畂䑁䅳䅉呂䝁䅕杢穂䝁䄸杣穂䑁䅳䅉呂䝁䄰兙祂䡁䅑䅉䙂䝁䄴党祂䝁䅣入㝁䍁䅁兒獂䝁䅕睙あ䡁䅉兡橂䍁䅁杖求䝁䅧兡橂䝁䅷党㝁䍁䅁䅕療䡁䅣党祂䍁䅁睒祂䝁䅫䅚㝁䍁䅁村桂䡁䅑䅤求䡁䅉入杁䕁䅕杢求䡁䅉睚㕂䍁䅁睕あ䝁䄸杣桂䝁䅣党杁䙁䅍入穂䡁䅑党瑂䍁䅁䅋䍂䕁䅕睕呂䍁䅫䅁慄元䅁材䅅䕁䅫杢歂䡁䅕督あ䡁䅉兡桂䝁䅷䅉䉂䡁䅕䅤療䝁䄰兙あ䝁䅫睢畂䑁䅳䅉呂䝁䅫兢ㅂ䝁䅷兙あ䝁䅫睢畂䑁䅳䅉兂䡁䅉睢橂䝁䅕督穂䍁䅁兑ㅂ䡁䅑睢瑂䝁䅅䅤灂䝁䄸杢㝁䍁䅁睑療䝁䄰兢求䡁䅉睙灂䝁䅅䅢杁䙁䅍䅣桂䝁䅍党杁䕁䅷兙ㅂ䝁䄴睙潂䑁䅳䅉䉂䡁䅉䅤灂䝁䅙兡橂䝁䅫兙獂䍁䅁兓畂䡁䅑党獂䝁䅷兡湂䝁䅕杢橂䝁䅕睏杁䙁䅁兙穂䡁䅍党畂䝁䅣党祂䍁䅁兑灂䡁䅉睙祂䝁䅅杚あ䍁䅁兔桂䝁䄴兤浂䝁䅅睙あ䡁䅕杣灂䝁䄴睚㝁䍁䅁兑ㅂ䡁䅑睢畂䝁䄸兢療䡁䅕督杁䙁䅙党潂䝁䅫睙獂䝁䅕督䅁䝁券䅁あ䅁䅁兓畂䝁䅑兤穂䡁䅑杣灂䝁䅅䅢杁䕁䅅兤あ䝁䄸兢桂䡁䅑兡療䝁䄴睏杁䙁䅍兢桂䡁䅉䅤杁䕁䅉兤灂䝁䅷䅚灂䝁䄴睚㝁䍁䅁䅕祂䝁䄸睙求䡁䅍督杁䕁䅅兤あ䝁䄸兢桂䡁䅑兡療䝁䄴䅁祁权䅁杷䅁䕁䅫杢歂䡁䅕督あ䡁䅉兡桂䝁䅷䅉䉂䡁䅕䅤療䝁䄰兙あ䝁䅫睢畂䑁䅳䅉呂䝁䄰兙祂䡁䅑䅉䍂䡁䅕兡獂䝁䅑兡畂䝁䅣睏杁䙁䅍兢桂䡁䅉䅤杁䕁䅍兡あ䝁䅫党穂䑁䅳䅉兂䡁䅉睢橂䝁䅕督穂䍁䅁兑ㅂ䡁䅑睢瑂䝁䅅䅤灂䝁䄸杢㝁䍁䅁兑祂䡁䅑兡浂䝁䅫睙灂䝁䅅䅢杁䕁䅫杢あ䝁䅕䅢獂䝁䅫睚求䝁䄴睙求䅁䅁框䅉䩁䅧䅁䩂䝁䄴䅚ㅂ䡁䅍䅤祂䝁䅫兙獂䍁䅁兑ㅂ䡁䅑睢瑂䝁䅅䅤灂䝁䄸杢㝁䍁䅁睕瑂䝁䅅杣あ䍁䅁村ㅂ䝁䅫䅢歂䝁䅫杢湂䑁䅳䅉呂䝁䄰兙祂䡁䅑䅉䙂䝁䄴党祂䝁䅣入㝁䍁䅁䅒桂䡁䅑兙杁䕁䅍党畂䡁䅑党祂䍁䅁䅖求䝁䅍䅡畂䝁䄸䅢療䝁䅣入䅁䑁卯䅁权䅁䅁兓畂䝁䅑兤穂䡁䅑杣灂䝁䅅䅢杁䕁䅅兤あ䝁䄸兢桂䡁䅑兡療䝁䄴睏杁䙁䅍兢桂䡁䅉䅤杁䕁䅕杢求䡁䅉睚㕂䑁䅳䅉兂䡁䅉睢橂䝁䅕督穂䍁䅁兑ㅂ䡁䅑睢瑂䝁䅅䅤灂䝁䄸杢㝁䍁䅁䅒桂䡁䅑兙杁䕁䅍党畂䡁䅑党祂䍁䅁䅖求䝁䅍䅡畂䝁䄸䅢療䝁䅣入䅁佁偣䅁祁䅁䅁兓畂䝁䅑兤穂䡁䅑杣灂䝁䅅䅢杁䕁䅍睢畂䝁䅣䅢療䝁䄰党祂䝁䅅䅤求䡁䅍䅁摁杂䅁杉䅁䕁䅫杢歂䡁䅕督あ䡁䅉兡桂䝁䅷䅉䡂䝁䅅督求䡁䅍䅁ㅄ䅃䅁杙䅁䕁䅫杢歂䡁䅕督あ䡁䅉兡桂䝁䅷䅉乂䝁䅅睙潂䝁䅫杢求䡁䅉入杁䝁䅅杢歂䍁䅁睕ㅂ䡁䅁䅣獂䝁䅫党穂䍁䅁兙畂䝁䅑䅉䑂䝁䄸兢睂䝁䄸杢求䝁䄴䅤穂䅁䅁䅘䅙䍁䅉䅁䩂䝁䄴䅚ㅂ䡁䅍䅤祂䝁䅫兙獂䍁䅁杕䙂䕁䅫䅖穂䅁䅁䅬䅙䉁䅧䅁䩂䝁䄴䅚ㅂ䡁䅍䅤祂䝁䅫兙獂䡁䅍䅁婁杂䅁䅋䅁䕁䅫杢浂䝁䅕睙あ䝁䅫睢ㅂ䡁䅍䅉䕂䝁䅫督求䝁䅅督求䡁䅍䅁㉁充䅁杌䅁䕁䅫杢浂䝁䄸杣瑂䝁䅅䅤灂䝁䄸杢杁䙁䅑党橂䝁䅧杢療䝁䅷睢湂䡁䅫䅁㕁杂䅁䅆䅁䕁䅫杢穂䡁䅕杣桂䝁䄴睙求䅁䅁睋䅙䍁䅑䅁䩂䝁䄴督ㅂ䡁䅉兙畂䝁䅍党杁䕁䅉杣療䝁䅳党祂䡁䅍䅁獃杂䅁杌䅁䕁䅫杢あ䝁䅕睚祂䝁䅅䅤求䝁䅑䅉偂䝁䅫䅢杁䝁䅅杢歂䍁䅁睒桂䡁䅍䅁硂元䅁䅔䅁䕁䅫杢あ䝁䅕睚祂䝁䅅䅤求䝁䅑䅉啂䝁䅕䅢求䝁䅍睢瑂䝁䄰兤畂䝁䅫睙桂䡁䅑兡療䝁䄴䅉呂䝁䅕杣㉂䝁䅫睙求䡁䅍䅁䑁䅃䅁材䅁䕁䅫杢あ䝁䅕杣桂䝁䅍䅤灂䡁䅙党杁䕁䅧睢瑂䝁䅕䅉䙂䝁䄴䅤求䡁䅉䅤桂䝁䅫杢瑂䝁䅕杢あ䅁䅁儳䅫䑁䄴䅁䩂䝁䄴䅤求䡁䅉兙橂䡁䅑兡㉂䝁䅕䅉乂䝁䅕䅚灂䝁䅅䅉桂䝁䄴䅚杁䙁䅍党祂䡁䅙兡橂䝁䅕督䅁䵁䥫䅁䭂䅁䅁兓畂䡁䅑党祂䝁䄴党あ䍁䅁睕求䡁䅉杤灂䝁䅍党穂䍁䅁兙畂䝁䅑䅉䩂䝁䄴杚祂䝁䅅督あ䡁䅉兤橂䡁䅑兤祂䝁䅕䅁䕁元䅁村䅁䕁䅫杢㉂䝁䅕督あ䝁䄰党畂䡁䅑䅉䍂䝁䅅杢牂䝁䅫杢湂䍁䅁兙畂䝁䅑䅉䍂䡁䅉睢牂䝁䅕杣桂䝁䅣党䅁䙁䝙䅁䭂允䅁兓畂䡁䅙睢灂䝁䅍党杁䕁䄰兙畂䝁䅅睚求䝁䄰党畂䡁䅑䅉呂䝁䄸杚あ䡁䅣兙祂䝁䅕睏杁䕁䅍杣求䝁䅑兡あ䍁䅁睑桂䡁䅉䅚穂䑁䅳䅉䝂䝁䅫杢あ䝁䅕睙潂䑁䅳䅉䉂䡁䅕䅤潂䝁䅕杢あ䝁䅫睙桂䡁䅑兡療䝁䄴睏杁䕁䅑兙あ䝁䅅䅉兂䡁䅉睢あ䝁䅕睙あ䝁䅫睢畂䑁䅳䅉䑂䝁䅷睢ㅂ䝁䅑䅉呂䝁䅕睙ㅂ䡁䅉兡あ䡁䅫睏杁䕁䄴党あ䡁䅣睢祂䝁䅳䅉呂䝁䅕睙ㅂ䡁䅉兡あ䡁䅫睏杁䙁䅁兙㕂䝁䄰党畂䡁䅑䅉䝂䝁䅅睙灂䝁䅷兡あ䝁䅅䅤療䡁䅉䅉䙂䝁䄴兙楂䝁䅷党祂䡁䅍睏杁䕁䄸杢獂䝁䅫杢求䍁䅁䅕桂䡁䅫兢求䝁䄴䅤穂䅁䅁眱䅯䕁䉧䅁䩂䝁䄴杤療䝁䅫睙求䍁䅁兔桂䝁䄴兙湂䝁䅕兢求䝁䄴䅤杁䙁䅍睢浂䡁䅑睤桂䡁䅉党㝁䍁䅁䅒灂䝁䅣兡あ䝁䅅䅢杁䕁䄰党歂䝁䅫兙㝁䍁䅁兔桂䡁䅉睡求䡁䅑兡畂䝁䅣䅉䉂䡁䅕䅤療䝁䄰兙あ䝁䅫睢畂䑁䅳䅉塂䝁䅕杙杁䕁䅑党㉂䝁䅕䅢療䡁䅁兢求䝁䄴䅤㝁䍁䅁睑獂䝁䄸兤歂䍁䅁兓畂䝁䅙杣桂䡁䅍䅤祂䡁䅕睙あ䡁䅕杣求䑁䅳䅉䑂䝁䅷睢ㅂ䝁䅑䅉呂䡁䅑睢祂䝁䅅睚求䑁䅳䅉呂䝁䅕兙祂䝁䅍䅡杁䕁䅕杢湂䝁䅫杢求䍁䅁睔睂䡁䅑兡瑂䝁䅫来桂䡁䅑兡療䝁䄴睏杁䕁䄸杢獂䝁䅫杢求䍁䅁䅕桂䡁䅫兢求䝁䄴䅤穂䅁䅁杹䅫䕁䉑䅁䩂䝁䄴杤療䝁䅫睙求䍁䅁兔桂䝁䄴兙湂䝁䅕兢求䝁䄴䅤杁䙁䅍睢浂䡁䅑睤桂䡁䅉党㝁䍁䅁睕療䝁䅙䅤㍂䝁䅅杣求䍁䅁䅒求䡁䅙党獂䝁䄸䅣瑂䝁䅕杢あ䑁䅳䅉䑂䝁䅷睢ㅂ䝁䅑䅉乂䝁䅅杢桂䝁䅣党瑂䝁䅕杢あ䑁䅳䅉䕂䝁䅅䅤桂䍁䅁兓畂䡁䅑党湂䡁䅉兙あ䝁䅫睢畂䑁䅳䅉䑂䡁䅕督あ䝁䄸兢求䡁䅉䅉卂䝁䅕䅢桂䡁䅑兡療䝁䄴督潂䝁䅫䅣杁䕁䄰兙畂䝁䅅睚求䝁䄰党畂䡁䅑睏杁䕁䅍䅢療䡁䅕䅚杁䕁䅫杢浂䡁䅉兙穂䡁䅑杣ㅂ䝁䅍䅤ㅂ䡁䅉党㝁䍁䅁䅕祂䝁䄸睙求䡁䅍督杁䕁䅅兤あ䝁䄸兢桂䡁䅑兡療䝁䄴䅁敁䅄䅁杅䅅䕁䅫杢㉂䝁䄸兡橂䝁䅕䅉乂䝁䅅杢桂䝁䅣党瑂䝁䅕杢あ䍁䅁睕療䝁䅙䅤㍂䝁䅅杣求䑁䅳䅉呂䝁䄸杚あ䡁䅣兙祂䝁䅕䅉䕂䝁䅕杤求䝁䅷睢睂䝁䄰党畂䡁䅑睏杁䕁䅍䅢療䡁䅕䅚杁䕁䄰兙畂䝁䅅睚求䝁䄰党畂䡁䅑睏杁䕁䅑兙あ䝁䅅䅉䩂䝁䄴䅤求䝁䅣杣桂䡁䅑兡療䝁䄴睏杁䕁䅙兡畂䡁䅑党橂䝁䅧睏杁䕁䅍䅢療䡁䅕䅚杁䕁䅫杢浂䡁䅉兙穂䡁䅑杣ㅂ䝁䅍䅤ㅂ䡁䅉党㝁䍁䅁䅕祂䝁䄸睙求䡁䅍督杁䕁䅅兤あ䝁䄸兢桂䡁䅑兡療䝁䄴䅁偂杄䅁䅧䅅䕁䅫杢㉂䝁䄸兡橂䝁䅕䅉乂䝁䅅杢桂䝁䅣党瑂䝁䅕杢あ䍁䅁睕療䝁䅙䅤㍂䝁䅅杣求䑁䅳䅉呂䝁䄸杚あ䡁䅣兙祂䝁䅕䅉䕂䝁䅕杤求䝁䅷睢睂䝁䄰党畂䡁䅑睏杁䕁䅍䅢療䡁䅕䅚杁䕁䄰兙畂䝁䅅睚求䝁䄰党畂䡁䅑睏杁䕁䄰兙橂䝁䅧兡畂䝁䅕䅉䵂䝁䅕兙祂䝁䄴兡畂䝁䅣睏杁䕁䅫兙桂䙁䅍䅉潁䕁䅫杢浂䡁䅉兙穂䡁䅑杣ㅂ䝁䅍䅤ㅂ䡁䅉党杁䝁䅅督杁䝁䅅䅉呂䝁䅕杣㉂䝁䅫睙求䍁䅫睏杁䕁䅍䅢療䡁䅕䅚杁䕁䅫杢浂䡁䅉兙穂䡁䅑杣ㅂ䝁䅍䅤ㅂ䡁䅉党㝁䍁䅁睑獂䝁䄸兤歂䍁䅁睕求䝁䅍兤祂䝁䅫䅤㕂䑁䅳䅉䉂䡁䅉䅤灂䝁䅙兡橂䝁䅫兙獂䍁䅁兓畂䡁䅑党獂䝁䅷兡湂䝁䅕杢橂䝁䅕睏杁䕁䅣党畂䕁䅅兓䅁䩁乳䅁䭂允䅁兓畂䡁䅙睢灂䝁䅍党杁䕁䄰兙畂䝁䅅睚求䝁䄰党畂䡁䅑䅉呂䝁䄸杚あ䡁䅣兙祂䝁䅕睏杁䙁䅍睢浂䡁䅑睤桂䡁䅉党杁䕁䅑党㉂䝁䅕䅢療䡁䅁兢求䝁䄴䅤㝁䍁䅁䅒桂䡁䅑兙杁䕁䅫杢あ䝁䅕睚祂䝁䅅䅤灂䝁䄸杢㝁䍁䅁杒灂䝁䄴䅤求䝁䅍䅡㝁䍁䅁睑ㅂ䡁䅍䅤療䝁䄰党祂䍁䅁杕求䝁䅷兙あ䝁䅫睢畂䡁䅍䅡灂䡁䅁䅉乂䝁䅅杢桂䝁䅣党瑂䝁䅕杢あ䑁䅳䅉䕂䝁䅅䅤桂䍁䅁䅕祂䝁䄸䅤求䝁䅍䅤灂䝁䄸杢㝁䍁䅁䅕祂䝁䄸睙求䡁䅍督杁䕁䅅兤あ䝁䄸兢桂䡁䅑兡療䝁䄴睏杁䕁䄸杢獂䝁䅫杢求䍁䅁䅕桂䡁䅫兢求䝁䄴䅤穂䅁䅁杘䅣䙁䉉䅁䩂䝁䄴杤療䝁䅫睙求䍁䅁兔桂䝁䄴兙湂䝁䅕兢求䝁䄴䅤杁䙁䅍睢浂䡁䅑睤桂䡁䅉党㝁䍁䅁睕療䝁䅙䅤㍂䝁䅅杣求䍁䅁䅒求䡁䅙党獂䝁䄸䅣瑂䝁䅕杢あ䑁䅳䅉乂䝁䅅睙潂䝁䅫杢求䍁䅁䅔求䝁䅅杣畂䝁䅫杢湂䑁䅳䅉䑂䡁䅕督あ䝁䄸兢求䡁䅉䅉卂䝁䅕䅢桂䡁䅑兡療䝁䄴督潂䝁䅫䅣杁䕁䄰兙畂䝁䅅睚求䝁䄰党畂䡁䅑睏杁䕁䅍䅢療䡁䅕䅚杁䕁䅫杢浂䡁䅉兙穂䡁䅑杣ㅂ䝁䅍䅤ㅂ䡁䅉党㝁䍁䅁䅕祂䝁䄸睙求䡁䅍督杁䕁䅅兤あ䝁䄸兢桂䡁䅑兡療䝁䄴睏杁䕁䅅杣あ䝁䅫杚灂䝁䅍兡桂䝁䅷䅉䩂䝁䄴䅤求䝁䅷䅢灂䝁䅣党畂䝁䅍党䅁䡁䬰䅁䭄䅁䅁兓畂䡁䅙睢灂䝁䅍党杁䕁䄰兙畂䝁䅅睚求䝁䄰党畂䡁䅑䅉呂䝁䄸杚あ䡁䅣兙祂䝁䅕睏杁䙁䅙兡祂䡁䅑兤桂䝁䅷䅉塂䝁䄸杣牂䝁䅙睢祂䝁䅍党㝁䍁䅁兒瑂䡁䅁䅢療䡁䅫党求䍁䅁村求䝁䄴党浂䝁䅫䅤穂䑁䅳䅉䙂䝁䄰䅣獂䝁䄸入求䝁䅕䅉䉂䡁䅍督灂䡁䅍䅤桂䝁䄴睙求䍁䅁䅕祂䝁䄸睚祂䝁䅅兢杁䍁䅧兒䉂䙁䅁克䅁䑁䡧䅁煁䅁䅁兓穂䡁䅍兤求䡁䅉䅉䑂䡁䅉党歂䝁䅫䅤杁䙁䅉兙あ䝁䅫杢湂䅁䅁朵䅯䅁䅑䅁䭂䅁䅁兺䅉䅁䅯䅁䭂䕁䅉䅓啂䅁䅁䅑䅍䅁䅧䅁䭂䕁䅉䅔䅁䍁䕙䅁䥁䅁䅁杓䑂䕁䅫䅁療杁䅁权䅁䕁䅯睓䥂䙁䅫䅁元睁䅁䅃䅁䕁䅯杔䭂䅁䅁儰䅍䅁䅯䅁䭂䕁䄴䅕卂䅁䅁杳䅉䅁䅧䅁䭂䙁䅁兔䅁䥁䑁䅁䕁䅁䅁睓䅁</t>
  </si>
  <si>
    <t>䱁䐸䅁䥁䅁䅁睓䕂䙁䅁䅁煁杁䅁䅃䅁䕁䅳兒婂䅁䅁䅰䅍䉁䅉䅁䱂䕁䅕兗䙂䙁䅉杕偂䙁䅉䅁穁䅂䅁权䅁䕁䅳兒婂䙁䅍䅁十杁䅁䅃䅁䕁䅳䅓䑂䅁䅁睡䅍䅁䅧䅁䱂䕁䅫兔䅁䥁䌸䅁䥁䅁䅁睓䱂䙁䅉䅁塁䅂䅁权䅁䕁䅳䅔䉂䕁䅍䅁歃杁䅁䅃䅁䕁䅳兔䍂䅁䅁睫䅍䅁䅧䅁䱂䕁䄰兓䅁䵁䑧䅁䥁䅁䅁睓乂䙁䅧䅁噄杁䅁杂䅁䕁䅳睔䅁䑁䑍䅁䝁䅁䅁睓卂䅁䅁䅔䅍䅁䅯䅁䱂䙁䅙兖䙂䅁䅁眹䅉䅁䅑䅁䵂䅁䅁杩䅍䅁䅯䅁䵂䕁䅑睔呂䅁䅁䅊䅉䅁䅧䅁䵂䕁䅕杔䅁䍁䍣䅁䝁䅁䅁䅔䥂䅁䅁杨䅍䅁䅧䅁䵂䕁䅧䅗䅁䉁䑫䅁䥁䅁䅁䅔䩂䕁䅫䅁扁䅂䅁䅃䅁䕁䅷兓佂䅁䅁免䅍䅁䅧䅁䵂䕁䅳兕䅁䙁䑑䅁䥁䅁䅁䅔䵂䙁䅫䅁扄杁䅁䅃䅁䕁䅷兔啂䅁䅁全䅍䅁䅧䅁䵂䕁䄴睑䅁䅁䐸䅁䥁䅁䅁䅔佂䙁䅑䅁乂杁䅁䅃䅁䕁䅷睔塂䅁䅁䅕䅉䅁䅯䅁䵂䙁䅉睑奂䅁䅁杤䅍䅁䅯䅁䵂䙁䅕䅔噂䅁䅁朲䅍䅁䅯䅁䵂䙁䅕兔佂䅁䅁睂䅑䅁䅧䅁䵂䙁䅕杖䅁䱁䍫䅁䥁䅁䅁䅔坂䙁䅍䅁䕃睁䅁杂䅁䕁䅷睖䅁䉁䑍䅁䥁䅁䅁䅔婂䕁䅉䅁睃杁䅁䅃䅁䕁䅷兗坂䅁䅁睩䅉䙁䄴䅁䵂䝁䅅杢湂䡁䅕兙湂䝁䅕䅉䵂䝁䅕兙祂䝁䄴兡畂䝁䅣睏杁䕁䅕兌獂䝁䅕兙祂䝁䄴兡畂䝁䅣睏杁䕁䅉杣桂䝁䄴䅚杁䕁䄰兙祂䝁䅳党あ䝁䅫杢湂䅁䅁䅯䅳䡁䅁䅁䵂䝁䅅杢湂䡁䅕兙湂䝁䅕䅉䵂䝁䅕兙祂䝁䄴兡畂䝁䅣睏杁䕁䅕兌獂䝁䅕兙祂䝁䄴兡畂䝁䅣睏杁䕁䄰睢楂䝁䅫䅢求䍁䅁䅒求䡁䅙党獂䝁䄸䅣瑂䝁䅕杢あ䍁䅁䅖療䝁䄸䅢穂䅁䅁眹䄰䵁䅯䅁䵂䝁䅅杢湂䡁䅕兙湂䝁䅕䅉䵂䝁䅕兙祂䝁䄴兡畂䝁䅣睏杁䕁䄴兙あ䡁䅕杣桂䝁䅷䅉䵂䝁䅅杢湂䡁䅕兙湂䝁䅕䅉兂䡁䅉睢橂䝁䅕督穂䝁䅫杢湂䑁䅳䅉䙂䍁䄰䅢求䝁䅅杣畂䝁䅫杢湂䑁䅳䅉啂䝁䅕䅥あ䍁䅁兑畂䝁䅅䅢㕂䡁䅑兡橂䡁䅍睏杁䕁䄰睢楂䝁䅫䅢求䍁䅁䅒求䡁䅙党獂䝁䄸䅣瑂䝁䅕杢あ䍁䅁䅖療䝁䄸䅢穂䅁䅁朹䅙䱁䅷䅁䵂䝁䅅杢湂䡁䅕兙湂䝁䅕䅉䵂䝁䅕兙祂䝁䄴兡畂䝁䅣睏杁䕁䄴兙あ䡁䅕杣桂䝁䅷䅉䵂䝁䅅杢湂䡁䅕兙湂䝁䅕䅉兂䡁䅉睢橂䝁䅕督穂䝁䅫杢湂䑁䅳䅉塂䝁䅕杙杁䕁䅑党㉂䝁䅕䅢療䡁䅁兢求䝁䄴䅤㝁䍁䅁兒瑁䝁䅷党桂䡁䅉杢灂䝁䄴睚㝁䍁䅁睑療䝁䄴䅤求䝁䄴䅤杁䕁䅍杣求䝁䅅䅤灂䝁䄸杢䅁䥁十䅁流䅁䅁䅔求䝁䅫督ㅂ䡁䅉党杁䕁䅙兙橂䝁䅫䅢灂䡁䅑兡求䡁䅍䅁歁睂䅁杉䅁䕁䅷党灂䡁䅍兤祂䝁䅕䅉兂䡁䅉睢歂䡁䅕睙あ䡁䅍䅁卂杂䅁村䅁䕁䅷兡浂䝁䅕䅉呂䝁䅍兡求䝁䄴睙求䡁䅍䅉啂䝁䄸睢獂䡁䅍䅉桂䝁䄴䅚杁䙁䅍党祂䡁䅙兡橂䝁䅕督䅁䡁䝣䅁ぁ䅁䅁䅔灂䝁䅙党杁䝁䅅杢歂䍁䅁䅓求䝁䅅䅢あ䝁䅧䅉䩂䝁䄴督ㅂ䡁䅉兙畂䝁䅍党䅁䭁䝣䅁啁䅁䅁䅔灂䝁䅙党穂䡁䅑入獂䝁䅕䅁穁睂䅁杨䅁䕁䅷兡浂䝁䅕督あ䡁䅫䅢求䑁䅳䅉䉂䡁䅕睚瑂䝁䅕杢あ䝁䅕䅚杁䙁䅉党桂䝁䅷兡あ䡁䅫睏杁䑁䅍䅒杁䙁䅁杣灂䝁䄴䅤灂䝁䄴睚㝁䍁䅁兑祂䡁䅑兡浂䝁䅫睙灂䝁䅅䅢杁䕁䅫杢あ䝁䅕䅢獂䝁䅫睚求䝁䄴睙求䅁䅁儲䅙䑁䅙䅁䵂䝁䅫杚求䡁䅍䅤㕂䝁䅷党㝁䍁䅁村祂䝁䅅杢歂䍁䅁兔桂䡁䅉睡求䡁䅑兡畂䝁䅣䅁睁杂䅁杖䅁䕁䅷兡浂䝁䅕督あ䡁䅫䅢求䑁䅳䅉䍂䡁䅉兙畂䝁䅑䅉乂䝁䅅杣牂䝁䅕䅤灂䝁䄴睚㝁䍁䅁睕瑂䝁䅅杣あ䍁䅁睑獂䝁䄸䅤潂䝁䅫杢湂䅁䅁䅑䄸䑁䅧䅁䵂䝁䅫杚求䡁䅍䅤㕂䝁䅷党㝁䍁䅁睑療䝁䄴䅤求䝁䄴䅤杁䕁䅍杣求䝁䅅䅤灂䝁䄸杢䅁䵁䥧䅁䭃䅁䅁䅔灂䝁䅙党穂䡁䅑入獂䝁䅕睏杁䕁䅍睢畂䡁䅑党畂䡁䅑䅉䑂䡁䅉党桂䡁䅑兡療䝁䄴睏杁䕁䅍䅡桂䡁䅑杙療䡁䅑睏杁䙁䅍兢桂䡁䅉䅤杁䕁䅍䅢療䡁䅑䅡灂䝁䄴睚㝁䍁䅁睔畂䝁䅷兡畂䝁䅕䅉䡂䡁䅉睢橂䝁䅕杣㕂䅁䅁剳䅉䩁䅷䅁䵂䝁䅫杚求䡁䅍䅤㕂䝁䅷党㝁䍁䅁睑ㅂ䡁䅍䅤療䝁䄰党祂䍁䅁杕求䝁䅷兙あ䝁䅫睢畂䡁䅍䅡灂䡁䅁䅉乂䝁䅅杢桂䝁䅣党瑂䝁䅕杢あ䑁䅳䅉䍂䡁䅉兙畂䝁䅑䅉乂䝁䅅杣牂䝁䅕䅤灂䝁䄴睚㝁䍁䅁睑療䡁䅕杣灂䝁䅕杣杁䙁䅍党祂䡁䅙兡橂䝁䅕䅁呃充䅁䅮䅁䕁䅷兡浂䝁䅕督あ䡁䅫䅢求䑁䅳䅉䑂䡁䅕督あ䝁䄸兢求䡁䅉䅉卂䝁䅕䅢桂䡁䅑兡療䝁䄴督潂䝁䅫䅣杁䕁䄰兙畂䝁䅅睚求䝁䄰党畂䡁䅑睏杁䕁䅍睢畂䡁䅑党畂䡁䅑䅉䑂䡁䅉党桂䡁䅑兡療䝁䄴睏杁䙁䅍兢桂䡁䅉䅤杁䕁䅍䅢療䡁䅑䅡灂䝁䄴睚䅁䙁䝧䅁啄䅁䅁䅔灂䝁䅙党穂䡁䅑入獂䝁䅕睏杁䕁䅷睢橂䝁䅅䅤灂䝁䄸杢杁䕁䅉兙穂䝁䅕䅚杁䙁䅍党祂䡁䅙兡橂䝁䅕督㝁䍁䅁睕療䝁䅍兡桂䝁䅷䅉乂䝁䅕䅚灂䝁䅅䅉乂䝁䅅杣牂䝁䅕䅤灂䝁䄴睚㝁䍁䅁兑歂䍁䅁䅖桂䡁䅉睚求䡁䅑兡畂䝁䅣睏杁䕁䅉杣桂䝁䄴䅚杁䕁䄰兙祂䝁䅳党あ䝁䅫杢湂䑁䅳䅉䉂䝁䄰兙あ䝁䅕兤祂䍁䅁睕睂䝁䄸杣あ䡁䅍䅁桄䅄䅁杊䅁䕁䅷兡浂䝁䅕督あ䡁䅫䅢求䑁䅳䅉乂䕁䅧党桂䝁䅷䅤潂䅁䅁䅰䅫䙁䅉䅁䵂䝁䅫杚求䡁䅍䅤㕂䝁䅷党㝁䍁䅁兔䥂䝁䅕兙獂䡁䅑䅡㝁䍁䅁兑獂䡁䅑党祂䝁䄴兙あ䝁䅫杤求䍁䅁兔求䝁䅑兡橂䝁䅫杢求䅁䅁硇䅉䩁䅑䅁䵂䝁䅫杚求䡁䅍䅤㕂䝁䅷党㝁䍁䅁杔桂䡁䅑兤祂䝁䅅䅢杁䕁䅷兙畂䝁䅣兤桂䝁䅣党杁䙁䅁杣療䝁䅍党穂䡁䅍兡畂䝁䅣睏杁䕁䅍睢畂䡁䅑党畂䡁䅑䅉䑂䡁䅉党桂䡁䅑兡療䝁䄴睏杁䕁䄸杢獂䝁䅫杢求䍁䅁䅕桂䡁䅫兢求䝁䄴䅤穂䅁䅁刯䅅䙁䅁䅁䵂䝁䅫杚求䡁䅍䅤㕂䝁䅷党㝁䍁䅁䅕桂䝁䅫杢杁䕁䄰兙畂䝁䅅睚求䝁䄰党畂䡁䅑睏杁䙁䅉党穂䡁䅁兡祂䝁䅅䅤療䡁䅉入䅁䵁䭅䅁啂䅁䅁䅔灂䝁䅙党穂䡁䅑入獂䝁䅕睏杁䙁䅍兢桂䡁䅉䅤杁䕁䅍䅢療䡁䅑䅡灂䝁䄴睚㝁䍁䅁兑瑂䝁䅅䅤求䡁䅕杣杁䙁䅍䅣療䡁䅉䅤穂䅁䅁砯䅅乁䅷䅁䵂䝁䅫杚求䡁䅍䅤㕂䝁䅷党㝁䍁䅁睕療䝁䅍兡桂䝁䅷䅉乂䝁䅕䅚灂䝁䅅䅉䉂䝁䅑杤求䡁䅉䅤灂䡁䅍兡畂䝁䅣睏杁䙁䅍睢橂䝁䅫兙獂䍁䅁兔求䝁䅑兡桂䍁䅁兔桂䡁䅉睡求䡁䅑兡畂䝁䅣睏杁䕁䅅䅚杁䙁䅑兙祂䝁䅣党あ䝁䅫杢湂䑁䅳䅉坂䝁䅫䅚求䝁䄸䅉䉂䝁䅑杤求䡁䅉䅤灂䡁䅍兡畂䝁䅣睏杁䕁䅉杣桂䝁䄴䅚杁䕁䄰兙祂䝁䅳党あ䝁䅫杢湂䅁䅁硄䅉䱁䅯䅁䵂䝁䅫杚求䡁䅍䅤㕂䝁䅷党㝁䍁䅁睕療䝁䅍兡桂䝁䅷䅉乂䝁䅕䅚灂䝁䅅䅉䉂䝁䅑杤求䡁䅉䅤灂䡁䅍兡畂䝁䅣睏杁䙁䅍睢橂䝁䅫兙獂䍁䅁兔求䝁䅑兡桂䍁䅁兔桂䡁䅉睡求䡁䅑兡畂䝁䅣睏杁䕁䅉杣桂䝁䄴䅚杁䕁䄰兙祂䝁䅳党あ䝁䅫杢湂䑁䅳䅉呂䝁䄰兙祂䡁䅑䅉䑂䝁䅷睢あ䝁䅧兡畂䝁䅣䅁㥃充䅁䅮䅁䕁䅷兡浂䝁䅕督あ䡁䅫䅢求䑁䅳䅉呂䝁䄸睙灂䝁䅅䅢杁䕁䄰党歂䝁䅫兙杁䕁䄰兙祂䝁䅳党あ䝁䅫杢湂䑁䅳䅉䉂䝁䅑䅉啂䝁䅅杣湂䝁䅕䅤灂䝁䄴睚㝁䍁䅁村祂䝁䅅杢歂䍁䅁兔桂䡁䅉睡求䡁䅑兡畂䝁䅣睏杁䕁䅑党祂䝁䄰兙あ䝁䄸䅢療䝁䅣入䅁䭁䭁䅁啂䅁䅁䅔灂䝁䅙党穂䡁䅑入獂䝁䅕睏杁䙁䅑睢ㅂ䡁䅉兡穂䝁䄰睏杁䙁䅑杣桂䡁䅙党獂䍁䅁兑橂䝁䅍睢瑂䝁䄰睢歂䝁䅅䅤灂䝁䄸杢穂䅁䅁兤䅫䑁䄴䅁䵂䝁䅫杚求䡁䅍䅤㕂䝁䅷党㝁䍁䅁兖あ䝁䅫䅢灂䡁䅑入杁䙁䅍睙桂䝁䅷党杁䙁䅍睢獂䝁䅅杣䅁䥁卣䅁坂䅁䅁䅔灂䝁䅙党穂䡁䅑入獂䝁䅕睏杁䙁䅙兡歂䝁䅕睢杁䙁䅍䅤祂䝁䅕兙瑂䝁䅫杢湂䑁䅳䅉䉂䝁䄰兙あ䝁䅕兤祂䍁䅁睕睂䝁䄸杣あ䡁䅍䅁䡃杂䅁杧䅁䕁䅷兡浂䝁䅕督あ䡁䅫䅢求䑁䅳䅉坂䝁䅫杣あ䡁䅕兙獂䍁䅁睒療䝁䄸䅚穂䑁䅳䅉䉂䝁䄴兡瑂䝁䅅䅤灂䝁䄸杢癁䝁䅅杤杁䙁䅣睢祂䝁䅳督あ䝁䅅䅤灂䝁䄸杢穂䑁䅳䅉坂䝁䅫䅚求䝁䄸䅉䡂䝁䅅兢求䡁䅍䅁㕃杂䅁杕䅁䕁䅷兡浂䝁䅕督あ䡁䅫䅢求䑁䅳䅉坂䝁䅫杣あ䡁䅕兙獂䍁䅁睒療䝁䄸䅚穂䑁䅳䅉呂䝁䄰兙祂䡁䅑䅉䑂䝁䅷睢あ䝁䅧兡畂䝁䅣䅁畃充䅁䅣䅁䕁䅷兡㉂䝁䅕督あ䝁䄸睙牂䑁䅳䅉䑂䝁䅷睢ㅂ䝁䅑䅉呂䡁䅑睢祂䝁䅅睚求䑁䅳䅉䩂䝁䄴杚求䝁䅍䅤灂䝁䄸兤穂䍁䅁䅒灂䡁䅍党桂䡁䅍党穂䑁䅳䅉兂䝁䅕䅤杁䕁䅍兙祂䝁䅕䅁汁权䅁䅌䅁䕁䅷兡㉂䝁䅕督あ䝁䄸睙牂䑁䅳䅉兂䡁䅍入橂䝁䅧兡桂䡁䅑杣㕂䅁䅁兕䄴䍁䅑䅁䵂䝁䄸睙桂䝁䅷䅉䑂䡁䅕杣祂䝁䅕杢橂䡁䅫䅉䵂䙁䅑䅁牄权䅁䅋䅁䕁䅷睢橂䝁䅅䅢杁䕁䅍兤祂䡁䅉党畂䝁䅍入杁䕁䅷䅖㡂䑁䅁䅁湄权䅁杂䅁䕁䄰兑䅁䩁䍕䅁䥁䅁䅁兔䉂䕁䅅䅁啁睁䅁䅃䅁䕁䄰兑卂䅁䅁共䅍䅁䅧䅁乂䕁䅅睕䅁乁䍑䅁䥁䅁䅁兔䍂䕁䅍䅁䝁䅂䅁䅃䅁䕁䄰睑䕂䅁䅁术䅉䅁䅯䅁乂䕁䅍䅓兂䅁䅁䅙䅉䅁䅧䅁乂䕁䅍睓䅁䭁䌴䅁䥁䅁䅁兔䑂䕁䄸䅁療睁䅁权䅁䕁䄰䅒䵂䙁䅯䅁奂睁䅁䅃䅁䕁䄰䅒啂䅁䅁䅃䅉䅁䅧䅁乂䕁䅕䅖䅁䙁䌰䅁䭁䅁䅁兔䙂䙁䅑兑䅁䥁䍅䅁䥁䅁䅁兔䡂䕁䄰䅁噃睁䅁䅃䅁䕁䄰䅓䱂䅁䅁兯䅉䙁䄴䅁乂䕁䅧党桂䝁䅷䅤潂䑁䅳䅉䉂䡁䅍督灂䡁䅍䅤求䝁䅑䅉䵂䝁䅫杤灂䝁䄴睚㝁䍁䅁兒畂䝁䅑兌療䝁䅙兌䵂䝁䅫杚求䍁䅁䅕獂䝁䅅杢畂䝁䅫杢湂䅁䅁䅪䄰䡁䅑䅁乂䕁䅧党桂䝁䅷䅤潂䑁䅳䅉䙂䍁䄰䅢求䝁䅅杣畂䝁䅫杢湂䑁䅳䅉啂䝁䅕兙瑂䍁䅁睑療䝁䅷䅢桂䝁䅉睢祂䝁䅅䅤灂䝁䄸杢㝁䍁䅁䅒灂䝁䅣兡あ䝁䅅䅢杁䙁䅣党獂䝁䅷杢求䡁䅍督䅁䵁䠴䅁㉁䅁䅁兔䥂䝁䅕兙獂䡁䅑䅡㝁䍁䅁兒瑂䡁䅁䅢療䡁䅫党求䍁䅁村求䝁䄴党浂䝁䅫䅤穂䅁䅁睑䅫䥁䅯䅁乂䕁䅧党桂䝁䅷䅤潂䑁䅳䅉兂䝁䅅睙牂䝁䅅睚灂䝁䄴睚杁䙁䅍党祂䡁䅙兡橂䝁䅕督㝁䍁䅁杔ㅂ䡁䅑杣桂䝁䅍党ㅂ䡁䅑兡橂䝁䅅䅢㝁䍁䅁䅕桂䝁䅫杢杁䕁䄰兙畂䝁䅅睚求䝁䄰党畂䡁䅑睏杁䙁䅍兤祂䝁䅣党祂䡁䅫䅁獃睃䅁杨䅁䕁䄰䅓求䝁䅅䅢あ䝁䅧睏杁䙁䅁杣求䝁䅑兡橂䡁䅑兡㉂䝁䅕䅉䉂䝁䄴兙獂䡁䅫䅤灂䝁䅍督㝁䍁䅁睑ㅂ䡁䅍䅤療䝁䄰党祂䍁䅁兑畂䝁䅅䅢㕂䡁䅑兡橂䡁䅍睏杁䕁䄸兤あ䡁䅁兙あ䝁䅫党畂䡁䅑䅉䑂䝁䅅杣求䅁䅁杫䅫䥁䅉䅁乂䕁䅧党桂䝁䅷䅤潂䑁䅳䅉兂䡁䅉党歂䝁䅫睙あ䝁䅫杤求䍁䅁兑畂䝁䅅䅢㕂䡁䅑兡橂䡁䅍睏杁䕁䄸兤あ䡁䅁兙あ䝁䅫党畂䡁䅑䅉䑂䝁䅅杣求䑁䅳䅉䑂䝁䅧杣療䝁䄴兡橂䍁䅁䅒灂䡁䅍党桂䡁䅍党穂䅁䅁杳䅯䅁䅧䅁乂䕁䅳睑䅁䕁䍙䅁䭁䅁䅁兔䱂䙁䅑䅗䅁䥁䌰䅁䥁䅁䅁兔䵂䕁䄰䅁剂杁䅁䅃䅁䕁䄰兔䑂䅁䅁東䅍䅁䅧䅁乂䕁䄰兔䅁䅁䍁䅁䭁䅁䅁兔佂䙁䅍䅖䅁䵁䍕䅁䝁䅁䅁兔偂䅁䅁睱䅉䅁䅧䅁乂䕁䄸䅓䅁䡁䑫䅁䥁䅁䅁兔偂䙁䅍䅁㥃睁䅁䅃䅁䕁䄰䅕䑂䅁䅁䅺䅍䅁䅯䅁乂䙁䅁睖卂䅁䅁䄯䅉䅁䅧䅁乂䙁䅉睓䅁佁䑑䅁䭁䅁䅁兔卂䕁䄴兑䅁䑁䍳䅁䥁䅁䅁兔卂䕁䄸䅁䉃睁䅁杂䅁䕁䄰睕䅁䱁䍍䅁䭁䅁䅁兔呂䕁䅍兓䅁䭁䍧䅁䭁䅁䅁兔呂䕁䅙䅖䅁䱁䌸䅁䥁䅁䅁兔呂䕁䅫䅁瑄睁䅁䅃䅁䕁䄰䅖䍂䅁䅁朹䅉䅁䅯䅁乂䙁䅑睑䥂䅁䅁杯䅍䅁䅧䅁乂䙁䅑䅒䅁䡁䑍䅁䝁䅁䅁兔噂䅁䅁朱䅍䝁䄴䅁乂䝁䅅睙潂䝁䅫杢求䍁䅁䅔求䝁䅅杣畂䝁䅫杢湂䑁䅳䅉穁䕁䅑䅉兂䡁䅉兡畂䡁䅑兡畂䝁䅣睏杁䕁䅅杣あ䝁䅫杚灂䝁䅍兡桂䝁䅷䅉䩂䝁䄴䅤求䝁䅷䅢灂䝁䅣党畂䝁䅍党䅁䑁允䅁煁允䅁兔桂䝁䅍䅡灂䝁䄴党杁䕁䅷党桂䡁䅉杢灂䝁䄴睚㝁䍁䅁兑ㅂ䝁䅣兢求䝁䄴䅤求䝁䅑䅉卂䝁䅕兙獂䝁䅫䅤㕂䑁䅳䅉䑂䝁䅷睢ㅂ䝁䅑䅉呂䡁䅑睢祂䝁䅅睚求䑁䅳䅉䕂䝁䅅䅤桂䍁䅁睑求䝁䄴䅤求䡁䅉督杁䝁䅅杢歂䍁䅁杒桂䝁䅍兡獂䝁䅫䅤灂䝁䅕督㝁䍁䅁睕あ䝁䄸杣桂䝁䅣党杁䕁䄰兙畂䝁䅅睚求䝁䄰党畂䡁䅑睏杁䕁䅑兙あ䝁䅅䅉䑂䝁䅕杢あ䝁䅕杣杁䙁䅑党橂䝁䅧杢療䝁䅷睢湂䡁䅫睏杁䕁䅅杣あ䝁䅫杚灂䝁䅍兡桂䝁䅷䅉䩂䝁䄴䅤求䝁䅷䅢灂䝁䅣党畂䝁䅍党䅁䕁䭳䅁奁允䅁兔桂䝁䅍䅡灂䝁䄴党杁䕁䅷党桂䡁䅉杢灂䝁䄴睚㝁䍁䅁睖求䝁䅅杣桂䝁䅉䅢求䡁䅍睏杁䕁䅍䅢療䡁䅕䅚杁䕁䅑兙あ䝁䅅䅉呂䝁䅕杣㉂䝁䅫睙求䡁䅍睏杁䕁䅍䅢療䡁䅕䅚杁䕁䅫杢浂䡁䅉兙穂䡁䅑杣ㅂ䝁䅍䅤ㅂ䡁䅉党㝁䍁䅁睕求䝁䅅杣橂䝁䅧䅉䙂䝁䄴睚灂䝁䄴党杁䕁䄸䅣あ䝁䅫兢灂䡁䅯兙あ䝁䅫睢畂䑁䅳䅉䑂䝁䅧兙あ䝁䅉睢あ䑁䅳䅉䉂䡁䅉䅤灂䝁䅙兡橂䝁䅫兙獂䍁䅁兓畂䡁䅑党獂䝁䅷兡湂䝁䅕杢橂䝁䅕睏杁䕁䅣党畂䕁䅅兓䅁䉁䩙䅁啁䅁䅁兔桂䝁䅍䅡灂䝁䄴党祂䡁䅫䅁慂杂䅁䅋䅁䕁䄰兙畂䝁䅅睚求䝁䅑䅉䥂䝁䅕兙獂䡁䅑䅡杁䕁䅍兙祂䝁䅕䅁汁䅃䅁䅌䅁䕁䄰兙祂䝁䅫杢求䍁䅁䅖祂䝁䅅杢穂䡁䅁睢祂䡁䅑兙あ䝁䅫睢畂䅁䅁䄱䅣䱁䄴䅁乂䝁䅅杣牂䝁䅕䅤灂䝁䄴睚杁䕁䅅兤あ䝁䄸兢桂䡁䅑兡療䝁䄴睏杁䕁䅍兤穂䡁䅑睢瑂䝁䅕杣杁䙁䅉党獂䝁䅅䅤灂䝁䄸杢穂䝁䅧兡睂䍁䅁兔桂䝁䄴兙湂䝁䅕兢求䝁䄴䅤㝁䍁䅁睖求䝁䅅杣桂䝁䅉䅢求䡁䅍睏杁䙁䅁杣療䝁䅍党穂䡁䅍䅉䉂䡁䅕䅤療䝁䄰兙あ䝁䅫睢畂䑁䅳䅉卂䝁䅕睚啂䝁䅕睙潂䅁䅁剑䅉䭁䅙䅁乂䝁䅅杣牂䝁䅕䅤灂䝁䄴睚杁䕁䅅兤あ䝁䄸兢桂䡁䅑兡療䝁䄴睏杁䙁䅁杣求䝁䅑兡橂䡁䅑兡㉂䝁䅕䅉䉂䝁䄴兙獂䡁䅫䅤灂䝁䅍督㝁䍁䅁睕瑂䝁䅅杣あ䍁䅁村ㅂ䝁䅫䅢歂䝁䅫杢湂䑁䅳䅉卂䝁䅕兙獂䍁䅁兒穂䡁䅑兙あ䝁䅕䅉啂䝁䅕睙潂䝁䄴睢獂䝁䄸睚㕂䅁䅁睅䅯䉁䅑䅁乂䝁䅅䅤求䡁䅉兡桂䝁䅷督䅁䕁䝁䅁䵁䅁䅁兔求䝁䅑兡桂䅁䅁睅䅧䑁䅁䅁乂䝁䅕䅚灂䝁䅅䅉桂䝁䄴䅚杁䕁䅕杢あ䝁䅕杣あ䝁䅅兡畂䝁䄰党畂䡁䅑䅁獂杂䅁䅓䅁䕁䄰党あ䝁䅅䅢獁䍁䅁睒獂䝁䅅督穂䍁䅁兙畂䝁䅑䅉兂䝁䅷兙穂䡁䅑兡橂䍁䅁睑療䝁䄴䅤桂䝁䅫杢求䡁䅉督䅁䅁䠴䅁歁䅁䅁兔求䡁䅑兙獂䡁䅍䅉桂䝁䄴䅚杁䕁䄰兡畂䝁䅫杢湂䅁䅁杮䅙䕁䅉䅁乂䝁䅫睙祂䝁䄸䅉䵂䝁䅕杢歂䝁䅫杢湂䑁䅳䅉䕂䝁䅫睚灂䡁䅑兙獂䍁䅁村祂䝁䄸睡求䡁䅉兙湂䝁䅕䅁㙂䅃䅁䅕䅁䕁䄰兡畂䝁䅫杢湂䍁䅁䅖求䝁䅍䅡畂䝁䄸䅢療䝁䅣入㝁䍁䅁睕求䝁䄴督療䡁䅉督㝁䍁䅁睍䕂䍁䅁䅕祂䝁䅫杢あ䝁䅫杢湂䅁䅁䉋䅅䉁䄴䅁乂䝁䄸杣あ䝁䅣兙湂䝁䅕䅉卂䕁䅕兓啂䡁䅍䅁啂杂䅁杘䅁䕁䄰睢祂䡁䅑睚桂䝁䅣党杁䙁䅉党桂䝁䅷䅉䙂䡁䅍䅤桂䡁䅑党杁䕁䅫杢㉂䝁䅕督あ䝁䄰党畂䡁䅑䅉啂䡁䅉兤穂䡁䅑督杁䍁䅧杕䙂䕁䅫䅖穂䍁䅫䅁煄杂䅁杍䅁䕁䄰睢あ䝁䄸杣橂䡁䅫睙獂䝁䅕䅉乂䝁䅅杢ㅂ䝁䅙兙橂䡁䅑兤祂䝁䅕杣穂䅁䅁光䅧䑁䅉䅁乂䝁䄸杤灂䝁䅕督杁䝁䅅杢歂䍁䅁兒畂䡁䅑党祂䡁䅑兙灂䝁䄴兢求䝁䄴䅤䅁䝁䤰䅁⭁䅁䅁兔ㅂ䝁䅷䅤灂䍁䄰杒桂䝁䄰兡獂䡁䅫䅉卂䝁䅕督灂䝁䅑党畂䡁䅑兡桂䝁䅷䅉卂䕁䅕兓啂䡁䅍䅁硁䅃䅁䅌䅁䕁䄰兤獂䡁䅑兡瑁䙁䅍党橂䡁䅑睢祂䍁䅁䅓療䝁䅷䅚灂䝁䄴睚穂䅁䅁䅒䅫䍁䅁䅁乂䡁䅕䅢あ䝁䅫兌噂䡁䅑兡獂䝁䅫䅤灂䝁䅕督䅁䩁䜰䅁煁䅁䅁兔ㅂ䝁䅷䅤灂䍁䄰䅢灂䝁䄴党杁䕁䅫杢穂䡁䅕杣桂䝁䄴睙求䅁䅁杌䅫䝁䅑䅁乂䡁䅕督灂䝁䅍䅉呂䡁䅑杣求䝁䅅兢灂䝁䄴睚㝁䍁䅁杖灂䝁䅑党療䍁䅁睕あ䡁䅉党桂䝁䄰兡畂䝁䅣睏杁䙁䅍䅤祂䝁䅕兙瑂䝁䅫杢湂䍁䅁兔求䝁䅑兡桂䅁䅁其䅧䅁䅙䅁佂䕁䅅䅁䡂䅁䅁杆䅁䕁䄴兑䩂䕁䅍睕時䕁䅍睔䕂䕁䅕䅁晁杂䅁杆䅁䕁䄴兑呂䕁䅑兑剂䑁䅯兑乂䕁䅑䅁畂䅂䅁权䅁䕁䄴睑䵂䕁䅧䅁卄杁䅁权䅁䕁䄴䅒䉂䙁䅅䅁灄睁䅁权䅁䕁䄴䅒呂䕁䄴䅁祁睁䅁䅃䅁䕁䄴兒䙂䅁䅁䅕䅍䅁䅧䅁佂䕁䅕兔䅁䝁䑙䅁䭁䅁䅁杔䝂䕁䅷䅗䅁䝁䍧䅁䝁䅁䅁杔䩂䅁䅁眰䅉䅁䅧䅁佂䕁䅳兒䅁䥁䍍䅁䥁䅁䅁杔偂䕁䅍䅁㙂睁䅁䅃䅁䕁䄴睔塂䅁䅁眸䅉䅁䅙䅁佂䙁䅉䅁㉁睃䅁䅃䅁䕁䄴杕䡂䅁䅁儴䅍䅁䅧䅁佂䙁䅍睑䅁䵁䍅䅁䭁䅁䅁杔啂䕁䅅䅕䅁䩁䍑䅁䭁䅁䅁杔啂䙁䅉睕䅁䥁䍧䅁䥁䅁䅁杔噂䕁䅕䅁杄睁䅁权䅁䕁䄴杖䕂䕁䅅䅁䍂睁䅁䅃䅁䕁䄴杖卂䅁䅁杙䅍䅁䅧䅁佂䙁䅣䅔䅁䅁䕳䅁䥁䅁䅁杔塂䙁䅍䅁䅁睁䅁权䅁䕁䄴睖呂䕁䅅䅁潄睁䅁权䅁䕁䄴䅗兂䕁䅫䅁ㅃ杁䅁杄䅁䕁䄴兗呂䕁䅕杏䉂䅁䅁睁䅁䉁䅁䅁佂䙁䅫睕䙂䑁䅯兑䉂䅁䅁关䅑䉁䅑䅁佂䙁䅫睕䙂䑁䅯兑䉂䕁䄰兓䅁偁䵍䅁十䅁䅁杔婂䙁䅍兒㙁䕁䅅兑兂䅁䅁儯䅯䉁䅉䅁佂䙁䅫睕䙂䑁䅯兑䉂䙁䅑䅁䙂䅄䅁䅆䅁䕁䄴兗呂䕁䅕杏䉂䕁䅉村坂䅁䅁兄䅁䉁䅑䅁佂䙁䅫睕䙂䑁䅯兑䍂䕁䅍村䅁䙁䰸䅁十䅁䅁杔婂䙁䅍兒㙁䕁䅅村䡂䅁䅁眷䅷䉁䅉䅁佂䙁䅫睕䙂䑁䅯兑䍂䕁䄰䅁㍄睃䅁杅䅁䕁䄴兗呂䕁䅕杏䉂䕁䅉杕䅁䍁临䅁十䅁䅁杔婂䙁䅍兒㙁䕁䅅村啂䅁䅁睂䅁䉁䅉䅁佂䙁䅫睕䙂䑁䅯兑䑂䕁䅅䅁塂䅅䅁杅䅁䕁䄴兗呂䕁䅕杏䉂䕁䅍兔䅁䩁䕑䅁十䅁䅁杔婂䙁䅍兒㙁䕁䅅睑佂䅁䅁杖䅁䉁䅉䅁佂䙁䅫睕䙂䑁䅯兑䕂䕁䅍䅁獃䅂䅁杅䅁䕁䄴兗呂䕁䅕杏䉂䕁䅑兔䅁佁䅁䅁啁䅁䅁杔婂䙁䅍兒㙁䕁䅅䅒佂䙁䅑䅁䙃睃䅁杅䅁䕁䄴兗呂䕁䅕杏䉂䕁䅕兒䅁䍁䅍䅁十䅁䅁杔婂䙁䅍兒㙁䕁䅅兒偂䅁䅁杣䄰䉁䅉䅁佂䙁䅫睕䙂䑁䅯兑䙂䙁䅍䅁硄允䅁䅆䅁䕁䄴兗呂䕁䅕杏䉂䕁䅕睕䩂䅁䅁睧䅷䉁䅉䅁佂䙁䅫睕䙂䑁䅯兑䝂䕁䅣䅁塁兂䅁杅䅁䕁䄴兗呂䕁䅕杏䉂䕁䅙䅔䅁䝁䅫䅁啁䅁䅁杔婂䙁䅍兒㙁䕁䅅睒䑂䕁䄸䅁獃兂䅁杅䅁䕁䄴兗呂䕁䅕杏䉂䕁䅣睔䅁䭁䵯䅁十䅁䅁杔婂䙁䅍兒㙁䕁䅅䅓䥂䅁䅁儳䄰䉁䅉䅁佂䙁䅫睕䙂䑁䅯兑䩂䕁䅣䅁䥃䅁䅁杅䅁䕁䄴兗呂䕁䅕杏䉂䕁䅫杔䅁䍁䱯䅁十䅁䅁杔婂䙁䅍兒㙁䕁䅅兓卂䅁䅁睩䄸䉁䅉䅁佂䙁䅫睕䙂䑁䅯兑䩂䙁䅑䅁䭄䅂䅁杅䅁䕁䄴兗呂䕁䅕杏䉂䕁䅫杗䅁䙁䅁䅁十䅁䅁杔婂䙁䅍兒㙁䕁䅅杓䡂䅁䅁睺䅁䉁䅉䅁佂䙁䅫睕䙂䑁䅯兑䱂䙁䅉䅁䕂睃䅁䅅䅁䕁䄴兗呂䕁䅕杏䉂䕁䅷䅁㑄睃䅁杅䅁䕁䄴兗呂䕁䅕杏䉂䕁䅷村䅁䅁䅧䅁十䅁䅁杔婂䙁䅍兒㙁䕁䅅䅔䙂䅁䅁兵䅑䉁䅑䅁佂䙁䅫睕䙂䑁䅯兑䵂䕁䅕䅗䅁䝁䰸䅁十䅁䅁杔婂䙁䅍兒㙁䕁䅅䅔䡂䅁䅁䅧䄰䉁䅉䅁佂䙁䅫睕䙂䑁䅯兑䵂䕁䅳䅁䙄䅄䅁杅䅁䕁䄴兗呂䕁䅕杏䉂䕁䅷䅔䅁䝁䉑䅁啁䅁䅁杔婂䙁䅍兒㙁䕁䅅䅔䵂䕁䅕䅁䭂䅁䅁䅆䅁䕁䄴兗呂䕁䅕杏䉂䕁䅷䅔婂䅁䅁儸䅑䉁䅑䅁佂䙁䅫睕䙂䑁䅯兑䵂䙁䅑兔䅁䩁䕙䅁十䅁䅁杔婂䙁䅍兒㙁䕁䅅䅔坂䅁䅁杲䅑䉁䅁䅁佂䙁䅫睕䙂䑁䅯兑乂䅁䅁睨䅑䉁䅑䅁佂䙁䅫睕䙂䑁䅯兑乂䕁䅉睑䅁䡁丰䅁啁䅁䅁杔婂䙁䅍兒㙁䕁䅅兔䑂䙁䅉䅁偃䅁䅁杅䅁䕁䄴兗呂䕁䅕杏䉂䕁䄰兒䅁䱁䅙䅁十䅁䅁杔婂䙁䅍兒㙁䕁䅅兔䡂䅁䅁䄫䅑䉁䅉䅁佂䙁䅫睕䙂䑁䅯兑乂䕁䅧䅁橁兂䅁杅䅁䕁䄴兗呂䕁䅕杏䉂䕁䄰杔䅁佁䱁䅁十䅁䅁杔婂䙁䅍兒㙁䕁䅅兔兂䅁䅁杳䅁䉁䅉䅁佂䙁䅫睕䙂䑁䅯兑乂䙁䅉䅁畁睃䅁杅䅁䕁䄴兗呂䕁䅕杏䉂䕁䄰䅖䅁䝁䅯䅁啁䅁䅁杔婂䙁䅍兒㙁䕁䅅兔啂䕁䄰䅁㡂睃䅁䅅䅁䕁䄴兗呂䕁䅕杏䉂䕁䄴䅁捄䅂䅁䅆䅁䕁䄴兗呂䕁䅕杏䉂䕁䄴兒啂䅁䅁䄵䅁䉁䅉䅁佂䙁䅫睕䙂䑁䅯兑佂䕁䅙䅁噃䅂䅁杅䅁䕁䄴兗呂䕁䅕杏䉂䕁䄸杔䅁䍁䅙䅁啁䅁䅁杔婂䙁䅍兒㙁䕁䅅睔卂䙁䅑䅁佄兄䅁杅䅁䕁䄴兗呂䕁䅕杏䉂䕁䄸睕䅁䉁䅧䅁啁䅁䅁杔婂䙁䅍兒㙁䕁䅅䅕䉂䕁䄰䅁㑁睄䅁杅䅁䕁䄴兗呂䕁䅕杏䉂䙁䅁䅒䅁䡁䅕䅁十䅁䅁杔婂䙁䅍兒㙁䕁䅅䅕䥂䅁䅁䅶䅁䉁䅑䅁佂䙁䅫睕䙂䑁䅯兑兂䕁䅷兒䅁䍁䵅䅁十䅁䅁杔婂䙁䅍兒㙁䕁䅅䅕偂䅁䅁杭䅁䉁䅑䅁佂䙁䅫睕䙂䑁䅯兑兂䙁䅑杖䅁乁䅯䅁允䅁䅁杔婂䙁䅍兒㙁䕁䅅杕䅁䕁䙕䅁十䅁䅁杔婂䙁䅍兒㙁䕁䅅杕䙂䅁䅁杂䅁䉁䅉䅁佂䙁䅫睕䙂䑁䅯兑卂䕁䅫䅁橄兄䅁䅆䅁䕁䄴兗呂䕁䅕杏䉂䙁䅉䅔偂䅁䅁杹䅳䉁䅑䅁佂䙁䅫睕䙂䑁䅯兑卂䕁䄰睓䅁䝁䙑䅁啁䅁䅁杔婂䙁䅍兒㙁䕁䅅杕偂䕁䅍䅁穄兄䅁杅䅁䕁䄴兗呂䕁䅕杏䉂䙁䅉杕䅁䩁佳䅁十䅁䅁杔婂䙁䅍兒㙁䕁䅅杕塂䅁䅁兆䅕䉁䅉䅁佂䙁䅫睕䙂䑁䅯兑呂䕁䅉䅁䩁兂䅁䅆䅁䕁䄴兗呂䕁䅕杏䉂䙁䅍睒佂䅁䅁睦䅕䉁䅉䅁佂䙁䅫睕䙂䑁䅯兑呂䕁䅧䅁摄䅂䅁䅆䅁䕁䄴兗呂䕁䅕杏䉂䙁䅍兓奂䅁䅁睬䄴䉁䅑䅁佂䙁䅫睕䙂䑁䅯兑啂䕁䅕杔䅁䵁佷䅁啁䅁䅁杔婂䙁䅍兒㙁䕁䅅䅖䡂䕁䅕䅁䱁兄䅁杅䅁䕁䄴兗呂䕁䅕杏䉂䙁䅑兓䅁䥁久䅁十䅁䅁杔婂䙁䅍兒㙁䕁䅅䅖偂䅁䅁杉䅁䉁䅉䅁佂䙁䅫睕䙂䑁䅯兑啂䙁䅉䅁㕄䅂䅁杅䅁䕁䄴兗呂䕁䅕杏䉂䙁䅕村䅁䙁䱫䅁十䅁䅁杔婂䙁䅍兒㙁䕁䅅杖䉂䅁䅁杕䄴䉁䅉䅁佂䙁䅫睕䙂䑁䅯兑坂䕁䅉䅁㡄䅁䅁䅆䅁䕁䄴兗呂䕁䅕杏䉂䙁䅙杔呂䅁䅁䅈䄰䉁䅑䅁佂䙁䅫睕䙂䑁䅯兑坂䕁䄴䅖䅁䱁䕯䅁啁䅁䅁杔婂䙁䅍兒㙁䕁䅅杖啂䙁䅉䅁奁兂䅁杅䅁䕁䄴兗呂䕁䅕杏䉂䙁䅙兗䅁䍁䅷䅁十䅁䅁杔婂䙁䅍兒㙁䕁䅅睖䩂䅁䅁䄳䅳䉁䅉䅁佂䙁䅫睕䙂䑁䅯兑塂䕁䅳䅁獃䅁䅁杅䅁䕁䄴兗呂䕁䅕杏䉂䙁䅣杕䅁䱁佳䅁允䅁䅁杔婂䙁䅍兒㙁䕁䅅䅗䅁䡁伴䅁十䅁䅁杔婂䙁䅍兒㙁䕁䅅䅗䵂䅁䅁兓䅳䉁䅉䅁佂䙁䅫睕䙂䑁䅯兑奂䙁䅁䅁䍃䅁䅁䅆䅁䕁䄴兗呂䕁䅕杏䉂䙁䅧䅖䉂䅁䅁䅑䅕䉁䅉䅁佂䙁䅫睕䙂䑁䅯兑婂䕁䅫䅁乃䅂䅁杅䅁䕁䄴兗呂䕁䅕杏䉂䙁䅯睔䅁偁䅕䅁十䅁䅁杔婂䙁䅍兒㙁䕁䅅杗慂䅁䅁䄵䄴䉁䅁䅁佂䙁䅫睕䙂䑁䅯村䉂䅁䅁其䅅䉁䅉䅁佂䙁䅫睕䙂䑁䅯村䉂䕁䅍䅁塄䅁䅁䅆䅁䕁䄴兗呂䕁䅕杏䍂䕁䅅䅔䵂䅁䅁朹䅁䉁䅑䅁佂䙁䅫睕䙂䑁䅯村䉂䕁䄴睑䅁䉁䱳䅁十䅁䅁杔婂䙁䅍兒㙁䕁䅉兑奂䅁䅁䅖䅁䉁䅑䅁佂䙁䅫睕䙂䑁䅯村䍂䙁䅣兓䅁䝁䵅䅁十䅁䅁杔婂䙁䅍兒㙁䕁䅉村婂䅁䅁充䅅䉁䅁䅁佂䙁䅫睕䙂䑁䅯村䑂䅁䅁杖䅕䉁䅉䅁佂䙁䅫睕䙂䑁䅯村䑂䕁䅍䅁䍃杄䅁杅䅁䕁䄴兗呂䕁䅕杏䍂䕁䅍睔䅁偁䙳䅁十䅁䅁杔婂䙁䅍兒㙁䕁䅉䅒䑂䅁䅁杁䅕䉁䅉䅁佂䙁䅫睕䙂䑁䅯村䕂䕁䄴䅁時兄䅁杅䅁䕁䄴兗呂䕁䅕杏䍂䕁䅑䅗䅁䥁䅑䅁十䅁䅁杔婂䙁䅍兒㙁䕁䅉兒佂䅁䅁杣䅅䉁䅑䅁佂䙁䅫睕䙂䑁䅯村䙂䙁䅉兗䅁乁䔴䅁啁䅁䅁杔婂䙁䅍兒㙁䕁䅉杒畁䕁䅉䅁ぁ䅁䅁杅䅁䕁䄴兗呂䕁䅕杏䍂䕁䅙䅓䅁䵁䵅䅁十䅁䅁杔婂䙁䅍兒㙁䕁䅉杒呂䅁䅁䅕䅷䉁䅁䅁佂䙁䅫睕䙂䑁䅯村䡂䅁䅁杇䅁䉁䅉䅁佂䙁䅫睕䙂䑁䅯村䡂䙁䅍䅁䩁䅄䅁杅䅁䕁䄴兗呂䕁䅕杏䍂䕁䅧兒䅁䉁兕䅁啁䅁䅁杔婂䙁䅍兒㙁䕁䅉䅓䵂䕁䅉䅁㑄权䅁䅆䅁䕁䄴兗呂䕁䅕杏䍂䕁䅫䅔䵂䅁䅁朲䅑䉁䅉䅁佂䙁䅫睕䙂䑁䅯村䩂䕁䄸䅁㙂兂䅁䅅䅁䕁䄴兗呂䕁䅕杏䍂䕁䅯䅁偃䅂䅁䅅䅁䕁䄴兗呂䕁䅕杏䍂䕁䅳䅁䱁允䅁杅䅁䕁䄴兗呂䕁䅕杏䍂䕁䅳兒䅁䩁䵯䅁十䅁䅁杔婂䙁䅍兒㙁䕁䅉睓䥂䅁䅁兰䅑䉁䅉䅁佂䙁䅫睕䙂䑁䅯村䱂䙁䅕䅁佄睃䅁杅䅁䕁䄴兗呂䕁䅕杏䍂䕁䅷䅒䅁䅁䙯䅁啁䅁䅁杔婂䙁䅍兒㙁䕁䅉䅔䕂䙁䅉䅁䥂䅁䅁杅䅁䕁䄴兗呂䕁䅕杏䍂䕁䅷睓䅁䍁䅧䅁十䅁䅁杔婂䙁䅍兒㙁䕁䅉兔䩂䅁䅁兗䅷䉁䅉䅁佂䙁䅫睕䙂䑁䅯村乂䙁䅫䅁湁䅁䅁杅䅁䕁䄴兗呂䕁䅕杏䍂䕁䄸䅓䅁䙁乕䅁啁䅁䅁杔婂䙁䅍兒㙁䕁䅉睔偂䙁䅑䅁䭃兄䅁杅䅁䕁䄴兗呂䕁䅕杏䍂䕁䄸䅗䅁䅁䵁䅁允䅁䅁杔婂䙁䅍兒㙁䕁䅉杕䅁䉁䅉䅁啁䅁䅁杔婂䙁䅍兒㙁䕁䅉杕䍂䙁䅉䅁䩃兂䅁杅䅁䕁䄴兗呂䕁䅕杏䍂䙁䅉睑䅁䵁䵧䅁坁䅁䅁杔婂䙁䅍兒㙁䕁䅉杕䱂䍁䄴村䅁䉁䉁䅁十䅁䅁杔婂䙁䅍兒㙁䕁䅉杕偂䅁䅁睈䅅䉁䅉䅁佂䙁䅫睕䙂䑁䅯村卂䙁䅧䅁䍄䅂䅁杅䅁䕁䄴兗呂䕁䅕杏䍂䙁䅍䅗䅁䅁䈸䅁十䅁䅁杔婂䙁䅍兒㙁䕁䅉䅖噂䅁䅁入䅷䉁䅑䅁佂䙁䅫睕䙂䑁䅯村噂䙁䅉䅔䅁佁䙅䅁十䅁䅁杔婂䙁䅍兒㙁䕁䅉睖䉂䅁䅁䄫䅁䉁䅑䅁佂䙁䅫睕䙂䑁䅯村塂䙁䅧䅖䅁䅁䙅䅁允䅁䅁杔婂䙁䅍兒㙁䕁䅉䅗䅁䙁䅷䅁啁䅁䅁杔婂䙁䅍兒㙁䕁䅉䅗乂䙁䅑䅁癁䅄䅁杅䅁䕁䄴兗呂䕁䅕杏䍂䙁䅧䅕䅁䍁䉫䅁十䅁䅁杔婂䙁䅍兒㙁䕁䅉兗䕂䅁䅁睓䅕䅁䄴䅁佂䙁䅫睕䙂䑁䅯睑䅁䉁䉳䅁啁䅁䅁杔婂䙁䅍兒㙁䕁䅍兑䍂䕁䄸䅁㝄兄䅁䅆䅁䕁䄴兗呂䕁䅕杏䑂䕁䅅睑䩂䅁䅁杂䅕䉁䅑䅁佂䙁䅫睕䙂䑁䅯睑䉂䕁䅑兒䅁䉁䙍䅁十䅁䅁杔婂䙁䅍兒㙁䕁䅍兑䡂䅁䅁兘䅁䉁䅉䅁佂䙁䅫睕䙂䑁䅯睑䉂䕁䅧䅁橃䅁䅁杅䅁䕁䄴兗呂䕁䅕杏䑂䕁䅅䅔䅁䩁䱉䅁啁䅁䅁杔婂䙁䅍兒㙁䕁䅍兑䵂䙁䅧䅁㕂杄䅁䅆䅁䕁䄴兗呂䕁䅕杏䑂䕁䅅杕卂䅁䅁村䅅䉁䅑䅁佂䙁䅫睕䙂䑁䅯睑䉂䙁䅉睕䅁䑁义䅁十䅁䅁杔婂䙁䅍兒㙁䕁䅍兑啂䅁䅁兒䅅䉁䅁䅁佂䙁䅫睕䙂䑁䅯睑䍂䅁䅁䅇䅅䉁䅑䅁佂䙁䅫睕䙂䑁䅯睑䍂䙁䅉兒䅁䱁䄸䅁十䅁䅁杔婂䙁䅍兒㙁䕁䅍村啂䅁䅁兴䅑䉁䅉䅁佂䙁䅫睕䙂䑁䅯睑䍂䙁䅕䅁卄睄䅁䅅䅁䕁䄴兗呂䕁䅕杏䑂䕁䅍䅁⽃兂䅁杅䅁䕁䄴兗呂䕁䅕杏䑂䕁䅍兓䅁䉁䅷䅁十䅁䅁杔婂䙁䅍兒㙁䕁䅍睑䱂䅁䅁杩䅕䉁䅉䅁佂䙁䅫睕䙂䑁䅯睑䑂䕁䅷䅁㍄䅁䅁杅䅁䕁䄴兗呂䕁䅕杏䑂䕁䅍睕䅁䙁䵑䅁十䅁䅁杔婂䙁䅍兒㙁䕁䅍䅒兂䅁䅁睰䅑䉁䅁䅁佂䙁䅫睕䙂䑁䅯睑䙂䅁䅁䅔䅅䉁䅁䅁佂䙁䅫睕䙂䑁䅯睑䝂䅁䅁朶䅁䉁䅉䅁佂䙁䅫睕䙂䑁䅯睑䝂䕁䅣䅁乁允䅁杅䅁䕁䄴兗呂䕁䅕杏䑂䕁䅙杕䅁䉁䘸䅁十䅁䅁杔婂䙁䅍兒㙁䕁䅍䅓䕂䅁䅁睡䅁䉁䅉䅁佂䙁䅫睕䙂䑁䅯睑䥂䕁䅕䅁䥃䅂䅁杅䅁䕁䄴兗呂䕁䅕杏䑂䕁䅧䅓䅁偁䔴䅁啁䅁䅁杔婂䙁䅍兒㙁䕁䅍䅓塂䙁䅫䅁桁兂䅁䅅䅁䕁䄴兗呂䕁䅕杏䑂䕁䅫䅁湄允䅁䅆䅁䕁䄴兗呂䕁䅕杏䑂䕁䅫兒佂䅁䅁䄸䅑䉁䅑䅁佂䙁䅫睕䙂䑁䅯睑䩂䙁䅙兓䅁乁䙅䅁允䅁䅁杔婂䙁䅍兒㙁䕁䅍䅔䅁䝁䉕䅁十䅁䅁杔婂䙁䅍兒㙁䕁䅍䅔䍂䅁䅁睯䅷䉁䅉䅁佂䙁䅫睕䙂䑁䅯睑䵂䕁䅙䅁权䅂䅁杅䅁䕁䄴兗呂䕁䅕杏䑂䕁䅷䅓䅁䑁䙍䅁十䅁䅁杔婂䙁䅍兒㙁䕁䅍䅔奂䅁䅁杗䅅䉁䅉䅁佂䙁䅫睕䙂䑁䅯睑乂䕁䅅䅁汄䅂䅁杅䅁䕁䄴兗呂䕁䅕杏䑂䕁䄰睑䅁䵁䘰䅁十䅁䅁杔婂䙁䅍兒㙁䕁䅍兔䡂䅁䅁睍䅅䉁䅉䅁佂䙁䅫睕䙂䑁䅯睑乂䕁䅫䅁桁允䅁杅䅁䕁䄴兗呂䕁䅕杏䑂䕁䄰睕䅁䝁䉍䅁十䅁䅁杔婂䙁䅍兒㙁䕁䅍杔䑂䅁䅁睇䅁䉁䅉䅁佂䙁䅫睕䙂䑁䅯睑佂䕁䅧䅁元䅂䅁杅䅁䕁䄴兗呂䕁䅕杏䑂䕁䄴睓䅁䵁䱁䅁十䅁䅁杔婂䙁䅍兒㙁䕁䅍杔乂䅁䅁兓䅕䉁䅑䅁佂䙁䅫睕䙂䑁䅯睑佂䕁䄰䅒䅁偁䵁䅁十䅁䅁杔婂䙁䅍兒㙁䕁䅍杔偂䅁䅁典䅑䉁䅉䅁佂䙁䅫睕䙂䑁䅯睑佂䙁䅁䅁㍁允䅁杅䅁䕁䄴兗呂䕁䅕杏䑂䕁䄴杕䅁䵁䱕䅁十䅁䅁杔婂䙁䅍兒㙁䕁䅍杔呂䅁䅁杄䄰䉁䅉䅁佂䙁䅫睕䙂䑁䅯睑佂䙁䅧䅁橂兂䅁杅䅁䕁䄴兗呂䕁䅕杏䑂䕁䄸杒䅁䑁䉧䅁啁䅁䅁杔婂䙁䅍兒㙁䕁䅍睔䥂䙁䅉䅁婂兂䅁杅䅁䕁䄴兗呂䕁䅕杏䑂䕁䄸杔䅁䵁䱍䅁十䅁䅁杔婂䙁䅍兒㙁䕁䅍睔兂䅁䅁允䅅䉁䅉䅁佂䙁䅫睕䙂䑁䅯睑偂䙁䅉䅁剂允䅁䅆䅁䕁䄴兗呂䕁䅕杏䑂䕁䄸䅖婂䅁䅁兘䅕䉁䅑䅁佂䙁䅫睕䙂䑁䅯睑兂䕁䅅兗䅁䭁䄴䅁十䅁䅁杔婂䙁䅍兒㙁䕁䅍䅕䝂䅁䅁免䄰䉁䅉䅁佂䙁䅫睕䙂䑁䅯睑兂䕁䅳䅁歄睃䅁䅆䅁䕁䄴兗呂䕁䅕杏䑂䙁䅁杕䩂䅁䅁䄶䅑䉁䅉䅁佂䙁䅫睕䙂䑁䅯睑兂䙁䅑䅁睁允䅁䅅䅁䕁䄴兗呂䕁䅕杏䑂䙁䅉䅁湁兂䅁杅䅁䕁䄴兗呂䕁䅕杏䑂䙁䅉睑䅁䥁䵁䅁啁䅁䅁杔婂䙁䅍兒㙁䕁䅍杕䡂䙁䅫䅁䱃䅄䅁杅䅁䕁䄴兗呂䕁䅕杏䑂䙁䅉兓䅁䉁䵕䅁十䅁䅁杔婂䙁䅍兒㙁䕁䅍杕䱂䅁䅁朹䅷䉁䅉䅁佂䙁䅫睕䙂䑁䅯睑卂䕁䅷䅁允䅁䅁杅䅁䕁䄴兗呂䕁䅕杏䑂䙁䅉兔䅁䵁䉙䅁十䅁䅁杔婂䙁䅍兒㙁䕁䅍杕呂䅁䅁䅁䅕䉁䅉䅁佂䙁䅫睕䙂䑁䅯睑呂䕁䅷䅁塃䅂䅁杅䅁䕁䄴兗呂䕁䅕杏䑂䙁䅍杕䅁䉁䵳䅁啁䅁䅁杔婂䙁䅍兒㙁䕁䅍䅖卂䕁䅅䅁㍃䅁䅁䅆䅁䕁䄴兗呂䕁䅕杏䑂䙁䅑杕䙂䅁䅁材䄰䉁䅉䅁佂䙁䅫睕䙂䑁䅯睑啂䙁䅍䅁啁睄䅁䅆䅁䕁䄴兗呂䕁䅕杏䑂䙁䅑杖䉂䅁䅁睕䅅䉁䅑䅁佂䙁䅫睕䙂䑁䅯睑噂䕁䅉兒䅁乁䘸䅁啁䅁䅁杔婂䙁䅍兒㙁䕁䅍兖䍂䕁䅫䅁畃兄䅁䅆䅁䕁䄴兗呂䕁䅕杏䑂䙁䅕杕䍂䅁䅁杖䅷䉁䅉䅁佂䙁䅫睕䙂䑁䅯睑噂䙁䅯䅁㙄䅂䅁杅䅁䕁䄴兗呂䕁䅕杏䑂䙁䅙兓䅁䕁䱉䅁十䅁䅁杔婂䙁䅍兒㙁䕁䅍杖呂䅁䅁兒䅁䉁䅉䅁佂䙁䅫睕䙂䑁䅯睑坂䙁䅧䅁奂允䅁䅅䅁䕁䄴兗呂䕁䅕杏䑂䙁䅣䅁獁兂䅁䅆䅁䕁䄴兗呂䕁䅕杏䑂䙁䅣兒佂䅁䅁共䅷䉁䅧䅁佂䙁䅫睕䙂䑁䅯睑塂䕁䅕杔畁䕁䅅䅁䭄睄䅁杅䅁䕁䄴兗呂䕁䅕杏䑂䙁䅣睓䅁佁佷䅁十䅁䅁杔婂䙁䅍兒㙁䕁䅍睖啂䅁䅁儯䄴䉁䅉䅁佂䙁䅫睕䙂䑁䅯睑奂䕁䄰䅁橃睄䅁杅䅁䕁䄴兗呂䕁䅕杏䑂䙁䅧䅖䅁䍁䙫䅁十䅁䅁杔婂䙁䅍兒㙁䕁䅍䅗塂䅁䅁儸䅷䅁䄴䅁佂䙁䅫睕䙂䑁䅯䅒䅁䕁䉍䅁十䅁䅁杔婂䙁䅍兒㙁䕁䅑兑䵂䅁䅁䄹䅁䉁䅉䅁佂䙁䅫睕䙂䑁䅯䅒䉂䕁䄴䅁癁兄䅁杅䅁䕁䄴兗呂䕁䅕杏䕂䕁䅅杕䅁䙁䙑䅁十䅁䅁杔婂䙁䅍兒㙁䕁䅑兑婂䅁䅁䅄䅁䉁䅉䅁佂䙁䅫睕䙂䑁䅯䅒䑂䕁䅫䅁剃䅂䅁䅅䅁䕁䄴兗呂䕁䅕杏䕂䕁䅑䅁㕃䅁䅁䅅䅁䕁䄴兗呂䕁䅕杏䕂䕁䅕䅁捂允䅁杅䅁䕁䄴兗呂䕁䅕杏䕂䕁䅕兑䅁䅁八䅁啁䅁䅁杔婂䙁䅍兒㙁䕁䅑兒䑂䕁䅳䅁坁允䅁杅䅁䕁䄴兗呂䕁䅕杏䕂䕁䅕兓䅁䝁偫䅁啁䅁䅁杔婂䙁䅍兒㙁䕁䅑兒䵂䕁䅷䅁㉂允䅁杅䅁䕁䄴兗呂䕁䅕杏䕂䕁䅙䅓䅁䍁余䅁啁䅁䅁杔婂䙁䅍兒㙁䕁䅑杒䩂䕁䄴䅁摁睄䅁杅䅁䕁䄴兗呂䕁䅕杏䕂䕁䅙睕䅁䥁䉕䅁允䅁䅁杔婂䙁䅍兒㙁䕁䅑睒䅁䙁䅅䅁十䅁䅁杔婂䙁䅍兒㙁䕁䅑睒奂䅁䅁眷䅁䉁䅉䅁佂䙁䅫睕䙂䑁䅯䅒䥂䕁䅫䅁癃䅁䅁杅䅁䕁䄴兗呂䕁䅕杏䕂䕁䅧杕䅁乁䅉䅁啁䅁䅁杔婂䙁䅍兒㙁䕁䅑兓佂䕁䄸䅁㉄兂䅁杅䅁䕁䄴兗呂䕁䅕杏䕂䕁䅫睕䅁䵁䅅䅁十䅁䅁杔婂䙁䅍兒㙁䕁䅑睓呂䅁䅁党䅕䉁䅉䅁佂䙁䅫睕䙂䑁䅯䅒䵂䕁䅉䅁硁兂䅁杅䅁䕁䄴兗呂䕁䅕杏䕂䕁䅷杕䅁䡁䈴䅁十䅁䅁杔婂䙁䅍兒㙁䕁䅑䅔奂䅁䅁允䅳䉁䅑䅁佂䙁䅫睕䙂䑁䅯䅒佂䕁䄸睖䅁䩁䵫䅁十䅁䅁杔婂䙁䅍兒㙁䕁䅑睔䑂䅁䅁䅴䅅䉁䅑䅁佂䙁䅫睕䙂䑁䅯䅒偂䕁䅍杔䅁䵁佉䅁啁䅁䅁杔婂䙁䅍兒㙁䕁䅑睔䑂䙁䅍䅁湃兂䅁杅䅁䕁䄴兗呂䕁䅕杏䕂䕁䄸杖䅁䵁䄴䅁十䅁䅁杔婂䙁䅍兒㙁䕁䅑睔塂䅁䅁䅙䅅䉁䅉䅁佂䙁䅫睕䙂䑁䅯䅒卂䕁䅧䅁乄睃䅁杅䅁䕁䄴兗呂䕁䅕杏䕂䙁䅉兓䅁䡁䉣䅁允䅁䅁杔婂䙁䅍兒㙁䕁䅑䅖䅁佁䕍䅁十䅁䅁杔婂䙁䅍兒㙁䕁䅑䅖䙂䅁䅁䅊䅅䉁䅉䅁佂䙁䅫睕䙂䑁䅯䅒啂䕁䄰䅁㍁兂䅁杅䅁䕁䄴兗呂䕁䅕杏䕂䙁䅕睓䅁䉁䄰䅁允䅁䅁杔婂䙁䅍兒㙁䕁䅑杖䅁䑁偑䅁十䅁䅁杔婂䙁䅍兒㙁䕁䅑杖䉂䅁䅁李䅁䉁䅉䅁佂䙁䅫睕䙂䑁䅯䅒坂䕁䄴䅁元䅁䅁杅䅁䕁䄴兗呂䕁䅕杏䕂䙁䅧睑䅁䝁䵕䅁允䅁䅁杔婂䙁䅍兒㙁䕁䅑兗䅁䉁䵷䅁十䅁䅁杔婂䙁䅍兒㙁䕁䅕兑啂䅁䅁村䄰䉁䅉䅁佂䙁䅫睕䙂䑁䅯兒䑂䕁䅣䅁睄兄䅁杅䅁䕁䄴兗呂䕁䅕杏䙂䕁䅍䅔䅁䥁䈰䅁允䅁䅁杔婂䙁䅍兒㙁䕁䅕䅒䅁䭁䅑䅁十䅁䅁杔婂䙁䅍兒㙁䕁䅕杒䑂䅁䅁杂䅷䉁䅉䅁佂䙁䅫睕䙂䑁䅯兒䝂䙁䅧䅁䝂䅁䅁䅅䅁䕁䄴兗呂䕁䅕杏䙂䕁䅣䅁佁允䅁杅䅁䕁䄴兗呂䕁䅕杏䙂䕁䅣䅕䅁䭁䙧䅁十䅁䅁杔婂䙁䅍兒㙁䕁䅕䅓䑂䅁䅁䅪䅕䉁䅉䅁佂䙁䅫睕䙂䑁䅯兒䩂䕁䅣䅁㙂杄䅁杅䅁䕁䄴兗呂䕁䅕杏䙂䕁䅫䅗䅁䙁䄸䅁允䅁䅁杔婂䙁䅍兒㙁䕁䅕䅔䅁䙁䉕䅁十䅁䅁杔婂䙁䅍兒㙁䕁䅕䅔䝂䅁䅁杒䅕䉁䅑䅁佂䙁䅫睕䙂䑁䅯兒䵂䕁䄰兒䅁佁䰸䅁十䅁䅁杔婂䙁䅍兒㙁䕁䅕䅔呂䅁䅁睲䅕䉁䅉䅁佂䙁䅫睕䙂䑁䅯兒䵂䙁䅙䅁穂䅁䅁杅䅁䕁䄴兗呂䕁䅕杏䙂䕁䄰兒䅁䩁䕫䅁十䅁䅁杔婂䙁䅍兒㙁䕁䅕兔佂䅁䅁睱䅁䉁䅉䅁佂䙁䅫睕䙂䑁䅯兒乂䙁䅉䅁⭁允䅁䅆䅁䕁䄴兗呂䕁䅕杏䙂䕁䄴睔坂䅁䅁兮䄴䉁䅉䅁佂䙁䅫睕䙂䑁䅯兒佂䙁䅉䅁桁睃䅁杅䅁䕁䄴兗呂䕁䅕杏䙂䕁䄴睕䅁偁䙕䅁啁䅁䅁杔婂䙁䅍兒㙁䕁䅕杔坂䕁䅅䅁扁杄䅁杅䅁䕁䄴兗呂䕁䅕杏䙂䕁䄸睒䅁䕁䅳䅁啁䅁䅁杔婂䙁䅍兒㙁䕁䅕䅕䉂䕁䅍䅁療䅄䅁䅆䅁䕁䄴兗呂䕁䅕杏䙂䙁䅁兑乂䅁䅁兊䅅䉁䅉䅁佂䙁䅫睕䙂䑁䅯兒兂䕁䅍䅁あ䅄䅁杅䅁䕁䄴兗呂䕁䅕杏䙂䙁䅁杕䅁䱁䕳䅁啁䅁䅁杔婂䙁䅍兒㙁䕁䅕䅕卂䙁䅑䅁瑃睃䅁杅䅁䕁䄴兗呂䕁䅕杏䙂䙁䅅䅓䅁䭁䕍䅁十䅁䅁杔婂䙁䅍兒㙁䕁䅕兕卂䅁䅁睢䅁䉁䅉䅁佂䙁䅫睕䙂䑁䅯兒剂䙁䅑䅁ぃ䅁䅁䅅䅁䕁䄴兗呂䕁䅕杏䙂䙁䅍䅁剃允䅁䅆䅁䕁䄴兗呂䕁䅕杏䙂䙁䅍兑䍂䅁䅁䅥䅕䉁䅉䅁佂䙁䅫睕䙂䑁䅯兒呂䕁䅕䅁䙁杄䅁䅆䅁䕁䄴兗呂䕁䅕杏䙂䙁䅍杔啂䅁䅁杅䅕䉁䅉䅁佂䙁䅫睕䙂䑁䅯兒呂䙁䅍䅁湄䅁䅁杅䅁䕁䄴兗呂䕁䅕杏䙂䙁䅑䅒䅁䕁䵍䅁十䅁䅁杔婂䙁䅍兒㙁䕁䅕䅖佂䅁䅁杔䅅䉁䅉䅁佂䙁䅫睕䙂䑁䅯兒啂䙁䅉䅁偂䅁䅁杅䅁䕁䄴兗呂䕁䅕杏䙂䙁䅙杕䅁乁䙕䅁啁䅁䅁杔婂䙁䅍兒㙁䕁䅕杖啂䕁䅍䅁穄杄䅁䅅䅁䕁䄴兗呂䕁䅕杏䙂䙁䅣䅁奂䅁䅁杅䅁䕁䄴兗呂䕁䅕杏䙂䙁䅧䅕䅁䵁䙙䅁啁䅁䅁杔婂䙁䅍兒㙁䕁䅕䅗兂䕁䅑䅁䍂䅁䅁杅䅁䕁䄴兗呂䕁䅕杏䙂䙁䅧杕䅁䩁䉉䅁佁䅁䅁杔婂䙁䅍兒㙁䕁䅙䅁䍁允䅁杅䅁䕁䄴兗呂䕁䅕杏䝂䕁䅅杒䅁䭁䙅䅁啁䅁䅁杔婂䙁䅍兒㙁䕁䅙村䩂䕁䄴䅁偄䅂䅁杅䅁䕁䄴兗呂䕁䅕杏䝂䕁䅉睓䅁偁䵫䅁十䅁䅁杔婂䙁䅍兒㙁䕁䅙村兂䅁䅁睏䅳䉁䅑䅁佂䙁䅫睕䙂䑁䅯杒䍂䙁䅉䅖䅁䑁䱯䅁十䅁䅁杔婂䙁䅍兒㙁䕁䅙睑䝂䅁䅁杶䄴䉁䅉䅁佂䙁䅫睕䙂䑁䅯杒䑂䕁䄴䅁奃兂䅁䅆䅁䕁䄴兗呂䕁䅕杏䝂䕁䅍䅕啂䅁䅁剆䅅䉁䅉䅁佂䙁䅫睕䙂䑁䅯杒䑂䙁䅧䅁湃允䅁杅䅁䕁䄴兗呂䕁䅕杏䝂䕁䅑䅕䅁䭁䱳䅁十䅁䅁杔婂䙁䅍兒㙁䕁䅙䅒呂䅁䅁䅳䅁䉁䅉䅁佂䙁䅫睕䙂䑁䅯杒䕂䙁䅧䅁敄䅁䅁䅅䅁䕁䄴兗呂䕁䅕杏䝂䕁䅕䅁卂允䅁杅䅁䕁䄴兗呂䕁䅕杏䝂䕁䅧兓䅁䵁䙁䅁十䅁䅁杔婂䙁䅍兒㙁䕁䅙䅓佂䅁䅁睏䅕䉁䅁䅁佂䙁䅫睕䙂䑁䅯杒䩂䅁䅁六䅅䉁䅑䅁佂䙁䅫睕䙂䑁䅯杒䩂䕁䅍睔䅁䑁䉅䅁十䅁䅁杔婂䙁䅍兒㙁䕁䅙兓呂䅁䅁䅭䅅䉁䅉䅁佂䙁䅫睕䙂䑁䅯杒䩂䙁䅧䅁䕃兂䅁䅅䅁䕁䄴兗呂䕁䅕杏䝂䕁䅷䅁湂睃䅁杅䅁䕁䄴兗呂䕁䅕杏䝂䕁䅷睒䅁䉁䘴䅁十䅁䅁杔婂䙁䅍兒㙁䕁䅙䅔偂䅁䅁杫䅑䉁䅉䅁佂䙁䅫睕䙂䑁䅯杒䵂䙁䅉䅁㍃兂䅁杅䅁䕁䄴兗呂䕁䅕杏䝂䕁䅷睕䅁䙁䙧䅁十䅁䅁杔婂䙁䅍兒㙁䕁䅙兔䑂䅁䅁杭䅅䉁䅁䅁佂䙁䅫睕䙂䑁䅯杒佂䅁䅁䄷䅕䉁䅉䅁佂䙁䅫睕䙂䑁䅯杒佂䕁䅉䅁䥄䅂䅁杅䅁䕁䄴兗呂䕁䅕杏䝂䕁䄴䅒䅁䅁䙳䅁十䅁䅁杔婂䙁䅍兒㙁䕁䅙杔䝂䅁䅁兦䅕䉁䅑䅁佂䙁䅫睕䙂䑁䅯杒偂䙁䅕杕䅁䩁䙫䅁允䅁䅁杔婂䙁䅍兒㙁䕁䅙杕䅁䕁䙅䅁十䅁䅁杔婂䙁䅍兒㙁䕁䅙杕啂䅁䅁睥䅅䉁䅉䅁佂䙁䅫睕䙂䑁䅯杒呂䙁䅍䅁汄兄䅁杅䅁䕁䄴兗呂䕁䅕杏䝂䙁䅑杖䅁䱁䅍䅁十䅁䅁杔婂䙁䅍兒㙁䕁䅙兖䵂䅁䅁䅦䅷䉁䅉䅁佂䙁䅫睕䙂䑁䅯杒噂䕁䄴䅁楂䅄䅁杄䅁䕁䄴兗呂䕁䅕杏䡂䅁䅁兏䅕䉁䅉䅁佂䙁䅫睕䙂䑁䅯睒䉂䙁䅁䅁䡁兂䅁䅆䅁䕁䄴兗呂䕁䅕杏䡂䕁䅅䅖奂䅁䅁术䅕䉁䅑䅁佂䙁䅫睕䙂䑁䅯睒䍂䕁䅍兓䅁䍁䙑䅁十䅁䅁杔婂䙁䅍兒㙁䕁䅣村奂䅁䅁䅯䅷䉁䅁䅁佂䙁䅫睕䙂䑁䅯睒䕂䅁䅁杙䅅䉁䅑䅁佂䙁䅫睕䙂䑁䅯睒䕂䕁䅑兗䅁䥁䅳䅁啁䅁䅁杔婂䙁䅍兒㙁䕁䅣䅒偂䙁䅑䅁䝁兄䅁䅅䅁䕁䄴兗呂䕁䅕杏䡂䕁䅕䅁牃允䅁杅䅁䕁䄴兗呂䕁䅕杏䡂䕁䅕杒䅁䥁䕫䅁十䅁䅁杔婂䙁䅍兒㙁䕁䅣兒偂䅁䅁兑䅷䉁䅉䅁佂䙁䅫睕䙂䑁䅯睒䙂䙁䅍䅁㉃兄䅁杅䅁䕁䄴兗呂䕁䅕杏䡂䕁䅕杖䅁䭁䉯䅁十䅁䅁杔婂䙁䅍兒㙁䕁䅣杒䝂䅁䅁杉䅷䉁䅉䅁佂䙁䅫睕䙂䑁䅯睒䡂䕁䅣䅁扃䅂䅁杅䅁䕁䄴兗呂䕁䅕杏䡂䕁䅧睑䅁䕁䘴䅁十䅁䅁杔婂䙁䅍兒㙁䕁䅣兓呂䅁䅁䅧䅅䉁䅑䅁佂䙁䅫睕䙂䑁䅯睒䱂䕁䄸睕䅁䙁儴䅁允䅁䅁杔婂䙁䅍兒㙁䕁䅣䅔䅁䙁䉣䅁十䅁䅁杔婂䙁䅍兒㙁䕁䅣䅔塂䅁䅁杉䅅䉁䅁䅁佂䙁䅫睕䙂䑁䅯睒乂䅁䅁儷䅁䉁䅉䅁佂䙁䅫睕䙂䑁䅯睒乂䕁䅕䅁权兂䅁䅆䅁䕁䄴兗呂䕁䅕杏䡂䕁䄰兒䕂䅁䅁睁䅕䉁䅉䅁佂䙁䅫睕䙂䑁䅯睒乂䙁䅍䅁扄睃䅁杅䅁䕁䄴兗呂䕁䅕杏䡂䕁䄴䅔䅁䱁䵧䅁啁䅁䅁杔婂䙁䅍兒㙁䕁䅣杔卂䕁䅍䅁祁允䅁杅䅁䕁䄴兗呂䕁䅕杏䡂䕁䄴睖䅁偁䱉䅁十䅁䅁杔婂䙁䅍兒㙁䕁䅣䅕䑂䅁䅁兣䅅䉁䅉䅁佂䙁䅫睕䙂䑁䅯睒兂䕁䅫䅁扁兄䅁杅䅁䕁䄴兗呂䕁䅕杏䡂䙁䅁睓䅁䅁䘸䅁十䅁䅁杔婂䙁䅍兒㙁䕁䅣䅕佂䅁䅁杲䅅䉁䅑䅁佂䙁䅫睕䙂䑁䅯睒卂䕁䅉睓䅁偁䭍䅁啁䅁䅁杔婂䙁䅍兒㙁䕁䅣杕乂䕁䄴䅁㑃䅁䅁䅅䅁䕁䄴兗呂䕁䅕杏䡂䙁䅍䅁杁䅁䅁䅆䅁䕁䄴兗呂䕁䅕杏䡂䙁䅑兒呂䅁䅁杁䅷䉁䅑䅁佂䙁䅫睕䙂䑁䅯睒啂䕁䅷睕䅁乁䘴䅁十䅁䅁杔婂䙁䅍兒㙁䕁䅣䅖婂䅁䅁睫䄰䉁䅉䅁佂䙁䅫睕䙂䑁䅯睒坂䕁䅅䅁奁䅄䅁䅆䅁䕁䄴兗呂䕁䅕杏䡂䙁䅣杕䙂䅁䅁䄰䅑䉁䅉䅁佂䙁䅫睕䙂䑁䅯睒塂䙁䅣䅁佃允䅁杅䅁䕁䄴兗呂䕁䅕杏䡂䙁䅧睔䅁䥁䙣䅁佁䅁䅁杔婂䙁䅍兒㙁䕁䅧䅁癄䅂䅁杅䅁䕁䄴兗呂䕁䅕杏䥂䕁䅅兒䅁乁䕑䅁十䅁䅁杔婂䙁䅍兒㙁䕁䅧兑䵂䅁䅁兏䅁䉁䅑䅁佂䙁䅫睕䙂䑁䅯䅓䉂䙁䅍兓䅁䡁乑䅁啁䅁䅁杔婂䙁䅍兒㙁䕁䅧兑婂䙁䅣䅁剄睃䅁杅䅁䕁䄴兗呂䕁䅕杏䥂䕁䅉兓䅁䕁丰䅁十䅁䅁杔婂䙁䅍兒㙁䕁䅧睑䉂䅁䅁睲䅅䉁䅉䅁佂䙁䅫睕䙂䑁䅯䅓䑂䕁䅍䅁敃睄䅁杅䅁䕁䄴兗呂䕁䅕杏䥂䕁䅍兓䅁䝁乍䅁允䅁䅁杔婂䙁䅍兒㙁䕁䅧䅒䅁䡁䉁䅁十䅁䅁杔婂䙁䅍兒㙁䕁䅧兒呂䅁䅁睭䅅䉁䅉䅁佂䙁䅫睕䙂䑁䅯䅓䡂䙁䅙䅁婁兂䅁䅅䅁䕁䄴兗呂䕁䅕杏䥂䕁䅫䅁時䅄䅁杅䅁䕁䄴兗呂䕁䅕杏䥂䕁䅫睒䅁䩁䉷䅁十䅁䅁杔婂䙁䅍兒㙁䕁䅧兓䩂䅁䅁杮䅁䉁䅑䅁佂䙁䅫睕䙂䑁䅯䅓䩂䕁䄰睕䅁䱁䴰䅁十䅁䅁杔婂䙁䅍兒㙁䕁䅧兓塂䅁䅁䅩䅷䉁䅉䅁佂䙁䅫睕䙂䑁䅯䅓䵂䕁䅫䅁㉃䅂䅁杅䅁䕁䄴兗呂䕁䅕杏䥂䕁䅷䅖䅁䙁䉁䅁十䅁䅁杔婂䙁䅍兒㙁䕁䅧䅔奂䅁䅁兵䄴䉁䅉䅁佂䙁䅫睕䙂䑁䅯䅓乂䕁䄴䅁湄睃䅁杅䅁䕁䄴兗呂䕁䅕杏䥂䕁䄴兓䅁佁䱯䅁十䅁䅁杔婂䙁䅍兒㙁䕁䅧睔䡂䅁䅁杰䅕䉁䅑䅁佂䙁䅫睕䙂䑁䅯䅓偂䕁䄰村䅁䅁䝳䅁允䅁䅁杔婂䙁䅍兒㙁䕁䅧䅕䅁䍁位䅁十䅁䅁杔婂䙁䅍兒㙁䕁䅧䅕䙂䅁䅁兴䅅䉁䅉䅁佂䙁䅫睕䙂䑁䅯䅓兂䙁䅅䅁橃允䅁䅅䅁䕁䄴兗呂䕁䅕杏䥂䙁䅉䅁瑄兂䅁杅䅁䕁䄴兗呂䕁䅕杏䥂䙁䅉村䅁佁䙫䅁十䅁䅁杔婂䙁䅍兒㙁䕁䅧杕䵂䅁䅁䅧䅁䉁䅉䅁佂䙁䅫睕䙂䑁䅯䅓呂䙁䅫䅁䝁允䅁杅䅁䕁䄴兗呂䕁䅕杏䥂䙁䅑䅓䅁䩁乣䅁啁䅁䅁杔婂䙁䅍兒㙁䕁䅧兖䍂䕁䅉䅁㙃允䅁杅䅁䕁䄴兗呂䕁䅕杏䥂䙁䅕兔䅁䍁䉳䅁十䅁䅁杔婂䙁䅍兒㙁䕁䅧睖乂䅁䅁䅎䅅䉁䅉䅁佂䙁䅫睕䙂䑁䅯䅓奂䕁䅷䅁䡄兂䅁杅䅁䕁䄴兗呂䕁䅕杏䥂䙁䅯睔䅁䩁䵧䅁十䅁䅁杔婂䙁䅍兒㙁䕁䅫村乂䅁䅁䄶䅁䉁䅉䅁佂䙁䅫睕䙂䑁䅯兓䍂䙁䅁䅁剁杄䅁杅䅁䕁䄴兗呂䕁䅕杏䩂䕁䅍兒䅁䥁䅣䅁十䅁䅁杔婂䙁䅍兒㙁䕁䅫䅒䉂䅁䅁䅂䅕䉁䅉䅁佂䙁䅫睕䙂䑁䅯兓䙂䙁䅧䅁㙁允䅁杅䅁䕁䄴兗呂䕁䅕杏䩂䕁䅙杒䅁䵁䅫䅁啁䅁䅁杔婂䙁䅍兒㙁䕁䅫兓䩂䕁䄴䅁䵁睃䅁䅆䅁䕁䄴兗呂䕁䅕杏䩂䕁䅫䅕卂䅁䅁睁䅷䉁䅑䅁佂䙁䅫睕䙂䑁䅯兓佂䕁䅣杕䅁䱁䙳䅁十䅁䅁杔婂䙁䅍兒㙁䕁䅫杔佂䅁䅁杇䄰䉁䅑䅁佂䙁䅫睕䙂䑁䅯兓佂䙁䅍䅕䅁䑁䵯䅁啁䅁䅁杔婂䙁䅍兒㙁䕁䅫杔呂䙁䅣䅁㑁杄䅁䅆䅁䕁䄴兗呂䕁䅕杏䩂䕁䄴杖䥂䅁䅁杒䅅䉁䅑䅁佂䙁䅫睕䙂䑁䅯兓佂䙁䅙䅗䅁䝁乕䅁允䅁䅁杔婂䙁䅍兒㙁䕁䅫䅕䅁䉁䅫䅁十䅁䅁杔婂䙁䅍兒㙁䕁䅫䅕䡂䅁䅁朸䅅䉁䅉䅁佂䙁䅫睕䙂䑁䅯兓剂䙁䅙䅁ㅃ䅁䅁䅅䅁䕁䄴兗呂䕁䅕杏䩂䙁䅉䅁兄䅁䅁杅䅁䕁䄴兗呂䕁䅕杏䩂䙁䅉兔䅁䭁䉑䅁十䅁䅁杔婂䙁䅍兒㙁䕁䅫杕啂䅁䅁兎䅕䉁䅁䅁佂䙁䅫睕䙂䑁䅯兓啂䅁䅁共䅅䉁䅑䅁佂䙁䅫睕䙂䑁䅯兓啂䕁䅣杕䅁䥁䰴䅁十䅁䅁杔婂䙁䅍兒㙁䕁䅫䅖啂䅁䅁䅢䅕䉁䅉䅁佂䙁䅫睕䙂䑁䅯兓啂䙁䅣䅁䙁允䅁杅䅁䕁䄴兗呂䕁䅕杏䩂䙁䅙杗䅁䥁䅫䅁佁䅁䅁杔婂䙁䅍兒㙁䕁䅯䅁睂䅁䅁䅆䅁䕁䄴兗呂䕁䅕杏䭂䕁䅉睒呂䅁䅁䅃䄴䉁䅉䅁佂䙁䅫睕䙂䑁䅯杓䍂䕁䅷䅁䡄允䅁䅆䅁䕁䄴兗呂䕁䅕杏䭂䕁䅉䅖乂䅁䅁框䅁䉁䅉䅁佂䙁䅫睕䙂䑁䅯杓䑂䕁䅫䅁䥄允䅁杅䅁䕁䄴兗呂䕁䅕杏䭂䕁䅕杒䅁䍁䙉䅁十䅁䅁杔婂䙁䅍兒㙁䕁䅯䅓䡂䅁䅁杹䅕䉁䅉䅁佂䙁䅫睕䙂䑁䅯杓䵂䕁䅷䅁䩄兂䅁杅䅁䕁䄴兗呂䕁䅕杏䭂䕁䄴杓䅁䝁䅙䅁啁䅁䅁杔婂䙁䅍兒㙁䕁䅯杔兂䙁䅉䅁桂允䅁杅䅁䕁䄴兗呂䕁䅕杏䭂䕁䄸兒䅁乁䱙䅁十䅁䅁杔婂䙁䅍兒㙁䕁䅯䅕乂䅁䅁公䅅䉁䅉䅁佂䙁䅫睕䙂䑁䅯杓塂䕁䄴䅁睄兂䅁杅䅁䕁䄴兗呂䕁䅕杏䭂䙁䅧杔䅁䉁佯䅁佁䅁䅁杔婂䙁䅍兒㙁䕁䅳䅁⭃允䅁杅䅁䕁䄴兗呂䕁䅕杏䱂䕁䅅杕䅁䥁䵕䅁十䅁䅁杔婂䙁䅍兒㙁䕁䅳村䥂䅁䅁䅙䅕䉁䅉䅁佂䙁䅫睕䙂䑁䅯睓䍂䙁䅉䅁佄兂䅁䅅䅁䕁䄴兗呂䕁䅕杏䱂䕁䅑䅁牄䅂䅁杅䅁䕁䄴兗呂䕁䅕杏䱂䕁䅕䅗䅁䙁䘴䅁十䅁䅁杔婂䙁䅍兒㙁䕁䅳兒婂䅁䅁兺䅅䉁䅑䅁佂䙁䅫睕䙂䑁䅯睓䙂䙁䅫睕䅁䕁䉯䅁十䅁䅁杔婂䙁䅍兒㙁䕁䅳杒婂䅁䅁睂䄸䉁䅉䅁佂䙁䅫睕䙂䑁䅯睓䩂䕁䄰䅁权䅁䅁杅䅁䕁䄴兗呂䕁䅕杏䱂䕁䅳杕䅁䥁䉷䅁十䅁䅁杔婂䙁䅍兒㙁䕁䅳䅔䡂䅁䅁杯䅳䉁䅉䅁佂䙁䅫睕䙂䑁䅯睓乂䕁䅉䅁䑃允䅁杅䅁䕁䄴兗呂䕁䅕杏䱂䕁䄰兓䅁佁䅫䅁啁䅁䅁杔婂䙁䅍兒㙁䕁䅳兔兂䙁䅉䅁㙄兂䅁杅䅁䕁䄴兗呂䕁䅕杏䱂䕁䄰䅖䅁佁䱧䅁十䅁䅁杔婂䙁䅍兒㙁䕁䅳兔奂䅁䅁儸䅁䉁䅁䅁佂䙁䅫睕䙂䑁䅯睓佂䅁䅁睬䅳䉁䅉䅁佂䙁䅫睕䙂䑁䅯睓佂䕁䅙䅁扃兂䅁䅆䅁䕁䄴兗呂䕁䅕杏䱂䕁䄴睕䵂䅁䅁村䅕䉁䅉䅁佂䙁䅫睕䙂䑁䅯睓佂䙁䅧䅁䵄䅂䅁䅅䅁䕁䄴兗呂䕁䅕杏䱂䕁䄸䅁奄允䅁杅䅁䕁䄴兗呂䕁䅕杏䱂䕁䄸䅕䅁䅁乫䅁允䅁䅁杔婂䙁䅍兒㙁䕁䅳杕䅁偁䉍䅁十䅁䅁杔婂䙁䅍兒㙁䕁䅳杕䑂䅁䅁杦䅕䉁䅑䅁佂䙁䅫睕䙂䑁䅯睓卂䕁䅕杒䅁䅁免䅁十䅁䅁杔婂䙁䅍兒㙁䕁䅳杕䡂䅁䅁杍䅕䉁䅉䅁佂䙁䅫睕䙂䑁䅯睓呂䙁䅍䅁橂睄䅁杅䅁䕁䄴兗呂䕁䅕杏䱂䙁䅑村䅁䱁䱕䅁啁䅁䅁杔婂䙁䅍兒㙁䕁䅳杖噂䕁䅕䅁䭃䅁䅁䅅䅁䕁䄴兗呂䕁䅕杏䱂䙁䅣䅁摁睃䅁杅䅁䕁䄴兗呂䕁䅕杏䱂䙁䅣杕䅁佁何䅁佁䅁䅁杔婂䙁䅍兒㙁䕁䅷䅁慂䅁䅁杅䅁䕁䄴兗呂䕁䅕杏䵂䕁䅅䅒䅁䅁䝕䅁啁䅁䅁杔婂䙁䅍兒㙁䕁䅷村卂䙁䅑䅁䙃兄䅁䅆䅁䕁䄴兗呂䕁䅕杏䵂䕁䅍兓䩂䅁䅁睬䅷䉁䅑䅁佂䙁䅫睕䙂䑁䅯䅔䕂䕁䄸睕䅁䡁䉍䅁十䅁䅁杔婂䙁䅍兒㙁䕁䅷兒䉂䅁䅁杕䅕䉁䅉䅁佂䙁䅫睕䙂䑁䅯䅔䙂䕁䅣䅁㍁杄䅁杅䅁䕁䄴兗呂䕁䅕杏䵂䕁䅕杔䅁䱁䉍䅁允䅁䅁杔婂䙁䅍兒㙁䕁䅷䅓䅁䅁䉯䅁十䅁䅁杔婂䙁䅍兒㙁䕁䅷䅓奂䅁䅁杰䅁䉁䅉䅁佂䙁䅫睕䙂䑁䅯䅔䩂䕁䅫䅁䭄䅁䅁杅䅁䕁䄴兗呂䕁䅕杏䵂䕁䅷兗䅁䡁䈰䅁十䅁䅁杔婂䙁䅍兒㙁䕁䅷兔啂䅁䅁兗䅅䉁䅉䅁佂䙁䅫睕䙂䑁䅯䅔佂䕁䅍䅁瑃兄䅁杅䅁䕁䄴兗呂䕁䅕杏䵂䕁䄴杔䅁䡁䱉䅁十䅁䅁杔婂䙁䅍兒㙁䕁䅷睔塂䅁䅁眰䅅䉁䅉䅁佂䙁䅫睕䙂䑁䅯䅔兂䕁䅣䅁奁兄䅁杅䅁䕁䄴兗呂䕁䅕杏䵂䙁䅁䅗䅁偁䕕䅁十䅁䅁杔婂䙁䅍兒㙁䕁䅷杕佂䅁䅁睉䅷䉁䅉䅁佂䙁䅫睕䙂䑁䅯䅔啂䕁䅍䅁䭂睃䅁䅆䅁䕁䄴兗呂䕁䅕杏䵂䙁䅕兔佂䅁䅁兤䅳䉁䅉䅁佂䙁䅫睕䙂䑁䅯䅔噂䙁䅙䅁䕂允䅁杅䅁䕁䄴兗呂䕁䅕杏䵂䙁䅙睕䅁䡁䅣䅁允䅁䅁杔婂䙁䅍兒㙁䕁䅷睖䅁䵁䉑䅁十䅁䅁杔婂䙁䅍兒㙁䕁䅷䅗兂䅁䅁剋䅁䉁䅉䅁佂䙁䅫睕䙂䑁䅯䅔婂䕁䅉䅁剄允䅁杅䅁䕁䄴兗呂䕁䅕杏䵂䙁䅫杖䅁乁䅑䅁十䅁䅁杔婂䙁䅍兒㙁䕁䅷杗䍂䅁䅁睒䅳䅁䄴䅁佂䙁䅫睕䙂䑁䅯兔䅁䱁䕷䅁允䅁䅁杔婂䙁䅍兒㙁䕁䄰兑䅁䥁䅷䅁十䅁䅁杔婂䙁䅍兒㙁䕁䄰兑䉂䅁䅁睧䅁䉁䅉䅁佂䙁䅫睕䙂䑁䅯兔䉂䕁䅍䅁㡂杄䅁杅䅁䕁䄴兗呂䕁䅕杏乂䕁䅅杔䅁䕁䙧䅁十䅁䅁杔婂䙁䅍兒㙁䕁䄰兑呂䅁䅁睐䅅䉁䅑䅁佂䙁䅫睕䙂䑁䅯兔䉂䙁䅑杖䅁䅁佅䅁啁䅁䅁杔婂䙁䅍兒㙁䕁䄰兑啂䙁䅧䅁い权䅁杅䅁䕁䄴兗呂䕁䅕杏乂䕁䅉睑䅁偁䵣䅁允䅁䅁杔婂䙁䅍兒㙁䕁䄰睑䅁䍁䵳䅁十䅁䅁杔婂䙁䅍兒㙁䕁䄰睑䕂䅁䅁䅱䅁䉁䅉䅁佂䙁䅫睕䙂䑁䅯兔䑂䕁䅳䅁流允䅁杅䅁䕁䄴兗呂䕁䅕杏乂䕁䅍睔䅁䅁䉣䅁十䅁䅁杔婂䙁䅍兒㙁䕁䄰睑婂䅁䅁䄹䄰䉁䅁䅁佂䙁䅫睕䙂䑁䅯兔䕂䅁䅁儵䅳䉁䅉䅁佂䙁䅫睕䙂䑁䅯兔䕂䙁䅑䅁硃允䅁杅䅁䕁䄴兗呂䕁䅕杏乂䕁䅑兖䅁䑁丸䅁十䅁䅁杔婂䙁䅍兒㙁䕁䄰兒啂䅁䅁共䅁䉁䅉䅁佂䙁䅫睕䙂䑁䅯兔䡂䕁䄰䅁乄䅁䅁杅䅁䕁䄴兗呂䕁䅕杏乂䕁䅣兗䅁偁乫䅁十䅁䅁杔婂䙁䅍兒㙁䕁䄰䅓䱂䅁䅁杧䅅䉁䅉䅁佂䙁䅫睕䙂䑁䅯兔䥂䕁䄸䅁桄杄䅁杅䅁䕁䄴兗呂䕁䅕杏乂䕁䅳睑䅁乁䉙䅁十䅁䅁杔婂䙁䅍兒㙁䕁䄰䅔䩂䅁䅁兴䅕䉁䅉䅁佂䙁䅫睕䙂䑁䅯兔䵂䕁䄰䅁噄允䅁杅䅁䕁䄴兗呂䕁䅕杏乂䕁䄰睑䅁䡁䄸䅁十䅁䅁杔婂䙁䅍兒㙁䕁䄰兔䩂䅁䅁睓䄰䉁䅉䅁佂䙁䅫睕䙂䑁䅯兔乂䕁䄰䅁呁䅁䅁杅䅁䕁䄴兗呂䕁䅕杏乂䕁䄰睕䅁乁䙣䅁允䅁䅁杔婂䙁䅍兒㙁䕁䄰睔䅁䝁䄰䅁啁䅁䅁杔婂䙁䅍兒㙁䕁䄰睔䕂䕁䅣䅁䝃兄䅁杆䅁䕁䄴兗呂䕁䅕杏乂䕁䄸睒畁䕁䅅䅁䱄兄䅁杅䅁䕁䄴兗呂䕁䅕杏乂䕁䄸䅓䅁䍁䅅䅁十䅁䅁杔婂䙁䅍兒㙁䕁䄰睔呂䅁䅁䄹䅅䉁䅁䅁佂䙁䅫睕䙂䑁䅯兔兂䅁䅁朹䅯䉁䅉䅁佂䙁䅫睕䙂䑁䅯兔兂䕁䅍䅁獂允䅁杅䅁䕁䄴兗呂䕁䅕杏乂䙁䅁睖䅁䅁䱕䅁十䅁䅁杔婂䙁䅍兒㙁䕁䄰杕䱂䅁䅁兑䅅䉁䅉䅁佂䙁䅫睕䙂䑁䅯兔卂䙁䅁䅁癃兄䅁䅅䅁䕁䄴兗呂䕁䅕杏乂䙁䅍䅁煂允䅁杅䅁䕁䄴兗呂䕁䅕杏乂䙁䅍兑䅁䅁䝷䅁啁䅁䅁杔婂䙁䅍兒㙁䕁䄰睕䑂䕁䅫䅁㙁䅁䅁䅆䅁䕁䄴兗呂䕁䅕杏乂䙁䅍睒呂䅁䅁䅅䄴䉁䅉䅁佂䙁䅫睕䙂䑁䅯兔呂䕁䅫䅁摄䅁䅁杅䅁䕁䄴兗呂䕁䅕杏乂䙁䅍兔䅁乁䕕䅁十䅁䅁杔婂䙁䅍兒㙁䕁䄰䅖䍂䅁䅁杢䅁䉁䅉䅁佂䙁䅫睕䙂䑁䅯兔啂䕁䅑䅁杂䅁䅁䅆䅁䕁䄴兗呂䕁䅕杏乂䙁䅑䅒卂䅁䅁杄䅕䉁䅉䅁佂䙁䅫睕䙂䑁䅯兔啂䕁䅣䅁捁兂䅁杅䅁䕁䄴兗呂䕁䅕杏乂䙁䅑䅓䅁䝁䵣䅁十䅁䅁杔婂䙁䅍兒㙁䕁䄰䅖佂䅁䅁朲䅕䉁䅑䅁佂䙁䅫睕䙂䑁䅯兔啂䙁䅉杔䅁䅁乧䅁啁䅁䅁杔婂䙁䅍兒㙁䕁䄰䅖噂䙁䅍䅁䥂兄䅁杅䅁䕁䄴兗呂䕁䅕杏乂䙁䅑䅗䅁䍁伴䅁十䅁䅁杔婂䙁䅍兒㙁䕁䄰䅖慂䅁䅁杬䅕䉁䅉䅁佂䙁䅫睕䙂䑁䅯兔噂䙁䅉䅁瑂兂䅁䅆䅁䕁䄴兗呂䕁䅕杏乂䙁䅕睕䉂䅁䅁睹䅕䉁䅑䅁佂䙁䅫睕䙂䑁䅯杔䉂䕁䅉䅔䅁䕁䱧䅁啁䅁䅁杔婂䙁䅍兒㙁䕁䄴兑啂䕁䅷䅁獃䅄䅁䅆䅁䕁䄴兗呂䕁䅕杏佂䕁䅉䅓䑂䅁䅁朲䅷䉁䅉䅁佂䙁䅫睕䙂䑁䅯杔䍂䙁䅉䅁啃䅄䅁䅆䅁䕁䄴兗呂䕁䅕杏佂䕁䅍䅔䥂䅁䅁睮䅁䉁䅉䅁佂䙁䅫睕䙂䑁䅯杔䙂䕁䅕䅁⽃允䅁杅䅁䕁䄴兗呂䕁䅕杏佂䕁䅕兔䅁偁䅫䅁十䅁䅁杔婂䙁䅍兒㙁䕁䄴兒噂䅁䅁杫䅕䉁䅉䅁佂䙁䅫睕䙂䑁䅯杔䝂䕁䅣䅁佁杂䅁䅆䅁䕁䄴兗呂䕁䅕杏佂䕁䅣杖啂䅁䅁来䅷䉁䅁䅁佂䙁䅫睕䙂䑁䅯杔䩂䅁䅁䅈䅅䉁䅉䅁佂䙁䅫睕䙂䑁䅯杔䭂䙁䅉䅁乃兂䅁杅䅁䕁䄴兗呂䕁䅕杏佂䕁䅳兒䅁䙁䉳䅁十䅁䅁杔婂䙁䅍兒㙁䕁䄴䅔婂䅁䅁䅮䅑䉁䅉䅁佂䙁䅫睕䙂䑁䅯杔佂䕁䄴䅁祄䅂䅁杅䅁䕁䄴兗呂䕁䅕杏佂䕁䄸睑䅁䍁䉷䅁十䅁䅁杔婂䙁䅍兒㙁䕁䄴睔䡂䅁䅁杫䅷䉁䅉䅁佂䙁䅫睕䙂䑁䅯杔偂䙁䅙䅁祃兂䅁杅䅁䕁䄴兗呂䕁䅕杏佂䕁䄸睖䅁偁䅯䅁十䅁䅁杔婂䙁䅍兒㙁䕁䄴䅕䱂䅁䅁䅍䄴䉁䅉䅁佂䙁䅫睕䙂䑁䅯杔兂䕁䄸䅁潂兄䅁杅䅁䕁䄴兗呂䕁䅕杏佂䙁䅉睒䅁佁䅙䅁十䅁䅁杔婂䙁䅍兒㙁䕁䄴睕䉂䅁䅁䅵䅕䉁䅉䅁佂䙁䅫睕䙂䑁䅯杔呂䕁䅍䅁あ䅁䅁杅䅁䕁䄴兗呂䕁䅕杏佂䙁䅍䅕䅁䝁䘴䅁十䅁䅁杔婂䙁䅍兒㙁䕁䄴兖䙂䅁䅁眲䅅䉁䅉䅁佂䙁䅫睕䙂䑁䅯杔坂䙁䅉䅁癁允䅁䅆䅁䕁䄴兗呂䕁䅕杏佂䙁䅙杕䩂䅁䅁儱䄸䉁䅑䅁佂䙁䅫睕䙂䑁䅯杔坂䙁䅍䅖䅁偁䙍䅁十䅁䅁杔婂䙁䅍兒㙁䕁䄴杖啂䅁䅁睷䅑䉁䅉䅁佂䙁䅫睕䙂䑁䅯杔塂䕁䄴䅁瑄兄䅁䅅䅁䕁䄴兗呂䕁䅕杏佂䙁䅧䅁敃兄䅁䅆䅁䕁䄴兗呂䕁䅕杏佂䙁䅧杕啂䅁䅁兕䄰䉁䅉䅁佂䙁䅫睕䙂䑁䅯杔婂䙁䅑䅁䭂兂䅁杄䅁䕁䄴兗呂䕁䅕杏偂䅁䅁兲䅅䉁䅁䅁佂䙁䅫睕䙂䑁䅯睔䑂䅁䅁睘䅕䉁䅉䅁佂䙁䅫睕䙂䑁䅯睔䝂䕁䅣䅁㍃兄䅁杅䅁䕁䄴兗呂䕁䅕杏偂䕁䅣兒䅁䥁䙁䅁十䅁䅁杔婂䙁䅍兒㙁䕁䄸睒佂䅁䅁䈲䅁䉁䅉䅁佂䙁䅫睕䙂䑁䅯睔䡂䙁䅍䅁䅄䅂䅁杅䅁䕁䄴兗呂䕁䅕杏偂䕁䅧兓䅁偁䙑䅁允䅁䅁杔婂䙁䅍兒㙁䕁䄸兓䅁䩁䵅䅁十䅁䅁杔婂䙁䅍兒㙁䕁䄸兓䩂䅁䅁睨䄴䉁䅉䅁佂䙁䅫睕䙂䑁䅯睔䱂䕁䅕䅁湂䅁䅁杅䅁䕁䄴兗呂䕁䅕杏偂䕁䅷杔䅁佁䕯䅁十䅁䅁杔婂䙁䅍兒㙁䕁䄸兔䑂䅁䅁入䅅䉁䅉䅁佂䙁䅫睕䙂䑁䅯睔乂䕁䅫䅁䍄睃䅁䅆䅁䕁䄴兗呂䕁䅕杏偂䕁䄴䅖偂䅁䅁兣䅕䉁䅉䅁佂䙁䅫睕䙂䑁䅯睔卂䕁䅅䅁汃兂䅁䅆䅁䕁䄴兗呂䕁䅕杏偂䙁䅉睑䵂䅁䅁兇䅅䉁䅉䅁佂䙁䅫睕䙂䑁䅯睔卂䕁䅫䅁卄䅂䅁杅䅁䕁䄴兗呂䕁䅕杏偂䙁䅍睓䅁䙁䙷䅁啁䅁䅁杔婂䙁䅍兒㙁䕁䄸䅖䩂䙁䅍䅁坄䅁䅁杅䅁䕁䄴兗呂䕁䅕杏偂䙁䅕䅖䅁䡁䵕䅁十䅁䅁杔婂䙁䅍兒㙁䕁䄸杖坂䅁䅁儯䅑䉁䅉䅁佂䙁䅫睕䙂䑁䅯睔奂䕁䄰䅁牃䅄䅁杅䅁䕁䄴兗呂䕁䅕杏偂䙁䅧兗䅁䭁䄰䅁十䅁䅁杔婂䙁䅍兒㙁䙁䅁兑䡂䅁䅁兙䅕䉁䅑䅁佂䙁䅫睕䙂䑁䅯䅕䉂䙁䅉杕䅁䉁伴䅁啁䅁䅁杔婂䙁䅍兒㙁䙁䅁兑婂䕁䅍䅁敄允䅁䅅䅁䕁䄴兗呂䕁䅕杏兂䕁䅉䅁浃䅂䅁杅䅁䕁䄴兗呂䕁䅕杏兂䕁䅉杒䅁䝁䙳䅁十䅁䅁杔婂䙁䅍兒㙁䙁䅁村䥂䅁䅁䅭䄸䉁䅉䅁佂䙁䅫睕䙂䑁䅯䅕䍂䕁䅫䅁㍁睄䅁杅䅁䕁䄴兗呂䕁䅕杏兂䕁䅍睒䅁䡁䉷䅁十䅁䅁杔婂䙁䅍兒㙁䙁䅁兒䍂䅁䅁䄱䅳䉁䅉䅁佂䙁䅫睕䙂䑁䅯䅕䙂䕁䅣䅁浃允䅁杅䅁䕁䄴兗呂䕁䅕杏兂䕁䅕杔䅁䉁䙙䅁十䅁䅁杔婂䙁䅍兒㙁䙁䅁杒䙂䅁䅁䅥䅅䉁䅑䅁佂䙁䅫睕䙂䑁䅯䅕䝂䕁䅣睑䅁䕁䘸䅁十䅁䅁杔婂䙁䅍兒㙁䙁䅁杒呂䅁䅁杍䅳䉁䅁䅁佂䙁䅫睕䙂䑁䅯䅕䡂䅁䅁杹䅅䉁䅉䅁佂䙁䅫睕䙂䑁䅯䅕䡂䙁䅉䅁湁允䅁䅅䅁䕁䄴兗呂䕁䅕杏兂䕁䅧䅁䵂䅁䅁䅆䅁䕁䄴兗呂䕁䅕杏兂䕁䅧兓佂䅁䅁睄䅷䉁䅉䅁佂䙁䅫睕䙂䑁䅯䅕䥂䕁䄰䅁乃䅁䅁杅䅁䕁䄴兗呂䕁䅕杏兂䕁䅫兓䅁䵁䘸䅁啁䅁䅁杔婂䙁䅍兒㙁䙁䅁兓兂䙁䅉䅁䝂睄䅁杅䅁䕁䄴兗呂䕁䅕杏兂䕁䅯䅖䅁䝁乣䅁允䅁䅁杔婂䙁䅍兒㙁䙁䅁睓䅁䡁䙙䅁十䅁䅁杔婂䙁䅍兒㙁䙁䅁睓䡂䅁䅁儳䅅䉁䅉䅁佂䙁䅫睕䙂䑁䅯䅕䵂䕁䅑䅁硃䅁䅁䅆䅁䕁䄴兗呂䕁䅕杏兂䕁䅷杔啂䅁䅁杁䅙䉁䅁䅁佂䙁䅫睕䙂䑁䅯䅕乂䅁䅁先䅅䉁䅉䅁佂䙁䅫睕䙂䑁䅯䅕乂䙁䅑䅁⭂䅅䅁杅䅁䕁䄴兗呂䕁䅕杏兂䕁䄴睑䅁䍁䉧䅁十䅁䅁杔婂䙁䅍兒㙁䙁䅁杔卂䅁䅁䅉䅅䉁䅉䅁佂䙁䅫睕䙂䑁䅯䅕佂䙁䅣䅁敂䅁䅁杅䅁䕁䄴兗呂䕁䅕杏兂䕁䄸杕䅁䱁䙍䅁啁䅁䅁杔婂䙁䅍兒㙁䙁䅁睔呂䙁䅑䅁歄䅂䅁杅䅁䕁䄴兗呂䕁䅕杏兂䙁䅁睒䅁䉁䉯䅁十䅁䅁杔婂䙁䅍兒㙁䙁䅁䅕䵂䅁䅁䅳䅅䉁䅁䅁佂䙁䅫睕䙂䑁䅯䅕卂䅁䅁䅉䅕䉁䅉䅁佂䙁䅫睕䙂䑁䅯䅕卂䕁䅅䅁ぁ睃䅁杅䅁䕁䄴兗呂䕁䅕杏兂䙁䅉睒䅁䵁乣䅁啁䅁䅁杔婂䙁䅍兒㙁䙁䅁杕䡂䕁䄸䅁䑄兂䅁杅䅁䕁䄴兗呂䕁䅕杏兂䙁䅉兓䅁偁䙅䅁啁䅁䅁杔婂䙁䅍兒㙁䙁䅁杕䵂䕁䅉䅁㉄睃䅁䅆䅁䕁䄴兗呂䕁䅕杏兂䙁䅉睕噂䅁䅁児䅳䉁䅉䅁佂䙁䅫睕䙂䑁䅯䅕卂䙁䅕䅁⽂允䅁杅䅁䕁䄴兗呂䕁䅕杏兂䙁䅍兑䅁佁䉑䅁十䅁䅁杔婂䙁䅍兒㙁䙁䅁睕佂䅁䅁䅋䅕䉁䅑䅁佂䙁䅫睕䙂䑁䅯䅕呂䙁䅑睒䅁䅁䝑䅁十䅁䅁杔婂䙁䅍兒㙁䙁䅁睕奂䅁䅁睢䅅䉁䅑䅁佂䙁䅫睕䙂䑁䅯䅕噂䕁䄰䅕䅁䙁䵯䅁十䅁䅁杔婂䙁䅍兒㙁䙁䅁杖䥂䅁䅁朰䅕䉁䅉䅁佂䙁䅫睕䙂䑁䅯䅕塂䙁䅉䅁䝃允䅁杄䅁䕁䄴兗呂䕁䅕杏卂䅁䅁典䅕䉁䅑䅁佂䙁䅫睕䙂䑁䅯杕䉂䕁䄰䅕䅁䱁乳䅁十䅁䅁杔婂䙁䅍兒㙁䙁䅉村䉂䅁䅁䅡䅕䉁䅉䅁佂䙁䅫睕䙂䑁䅯杕䍂䕁䅍䅁䑂兂䅁䅅䅁䕁䄴兗呂䕁䅕杏卂䕁䅍䅁䉂睄䅁杅䅁䕁䄴兗呂䕁䅕杏卂䕁䅍䅔䅁䍁䈰䅁啁䅁䅁杔婂䙁䅍兒㙁䙁䅉睑噂䙁䅍䅁獃杄䅁杅䅁䕁䄴兗呂䕁䅕杏卂䕁䅑杔䅁䍁佷䅁十䅁䅁杔婂䙁䅍兒㙁䙁䅉兒呂䅁䅁䅅䅳䉁䅉䅁佂䙁䅫睕䙂䑁䅯杕䙂䙁䅧䅁塂睃䅁䅆䅁䕁䄴兗呂䕁䅕杏卂䕁䅕䅗卂䅁䅁杆䅙䉁䅑䅁佂䙁䅫睕䙂䑁䅯杕䙂䙁䅯兓䅁䍁乷䅁允䅁䅁杔婂䙁䅍兒㙁䙁䅉杒䅁佁䉙䅁十䅁䅁杔婂䙁䅍兒㙁䙁䅉睒䉂䅁䅁䄳䅕䉁䅉䅁佂䙁䅫睕䙂䑁䅯杕䡂䙁䅉䅁䥄杄䅁䅅䅁䕁䄴兗呂䕁䅕杏卂䕁䅧䅁敃兂䅁杅䅁䕁䄴兗呂䕁䅕杏卂䕁䅧兓䅁䱁乫䅁十䅁䅁杔婂䙁䅍兒㙁䙁䅉杓䝂䅁䅁䅄䅅䉁䅁䅁佂䙁䅫睕䙂䑁䅯杕䵂䅁䅁儵䅅䉁䅉䅁佂䙁䅫睕䙂䑁䅯杕䵂䕁䅫䅁奄䅂䅁杅䅁䕁䄴兗呂䕁䅕杏卂䕁䄰䅒䅁乁䉉䅁十䅁䅁杔婂䙁䅍兒㙁䙁䅉杔卂䅁䅁睩䅕䉁䅑䅁佂䙁䅫睕䙂䑁䅯杕佂䙁䅍䅖䅁佁乙䅁十䅁䅁杔婂䙁䅍兒㙁䙁䅉睔䡂䅁䅁睨䅳䉁䅉䅁佂䙁䅫睕䙂䑁䅯杕偂䕁䅳䅁ㅁ䅁䅁杅䅁䕁䄴兗呂䕁䅕杏卂䕁䄸䅔䅁佁䉧䅁十䅁䅁杔婂䙁䅍兒㙁䙁䅉䅕乂䅁䅁児䅕䉁䅉䅁佂䙁䅫睕䙂䑁䅯杕卂䕁䅍䅁慃䅂䅁杅䅁䕁䄴兗呂䕁䅕杏卂䙁䅉䅗䅁䱁䔰䅁允䅁䅁杔婂䙁䅍兒㙁䙁䅉睕䅁䕁䙷䅁十䅁䅁杔婂䙁䅍兒㙁䙁䅉睕䡂䅁䅁睒䅅䉁䅉䅁佂䙁䅫睕䙂䑁䅯杕啂䙁䅧䅁ㅂ允䅁䅆䅁䕁䄴兗呂䕁䅕杏卂䙁䅙䅖婂䅁䅁睉䅅䉁䅉䅁佂䙁䅫睕䙂䑁䅯杕塂䙁䅑䅁㝂䅄䅁杅䅁䕁䄴兗呂䕁䅕杏卂䙁䅧睔䅁佁估䅁啁䅁䅁杔婂䙁䅍兒㙁䙁䅉兗䉂䕁䄴䅁祃䅂䅁杅䅁䕁䄴兗呂䕁䅕杏卂䙁䅫杔䅁䱁䔴䅁啁䅁䅁杔婂䙁䅍兒㙁䙁䅍兑䝂䕁䅕䅁杂䅄䅁杅䅁䕁䄴兗呂䕁䅕杏呂䕁䅅䅓䅁䥁佷䅁十䅁䅁杔婂䙁䅍兒㙁䙁䅍兑乂䅁䅁公䅕䉁䅉䅁佂䙁䅫睕䙂䑁䅯睕䍂䕁䅧䅁䑂睃䅁䅆䅁䕁䄴兗呂䕁䅕杏呂䕁䅉睕䩂䅁䅁䅋䅳䉁䅑䅁佂䙁䅫睕䙂䑁䅯睕䑂䕁䅧睖䅁䙁䅫䅁十䅁䅁杔婂䙁䅍兒㙁䙁䅍睑䩂䅁䅁䅃䅕䉁䅉䅁佂䙁䅫睕䙂䑁䅯睕䑂䕁䅷䅁䝂䅄䅁杅䅁䕁䄴兗呂䕁䅕杏呂䕁䅕兒䅁䥁乍䅁十䅁䅁杔婂䙁䅍兒㙁䙁䅍兒乂䅁䅁睃䄴䉁䅁䅁佂䙁䅫睕䙂䑁䅯睕䝂䅁䅁兯䅑䉁䅑䅁佂䙁䅫睕䙂䑁䅯睕䝂䕁䅉睕䅁䥁䱧䅁啁䅁䅁杔婂䙁䅍兒㙁䙁䅍䅓䉂䕁䅳䅁噄䅄䅁杅䅁䕁䄴兗呂䕁䅕杏呂䕁䅧睔䅁䡁乍䅁十䅁䅁杔婂䙁䅍兒㙁䙁䅍䅓塂䅁䅁眰䅁䉁䅉䅁佂䙁䅫睕䙂䑁䅯睕䩂䕁䅣䅁捃䅄䅁䅆䅁䕁䄴兗呂䕁䅕杏呂䕁䅫䅖䑂䅁䅁眱䅷䉁䅉䅁佂䙁䅫睕䙂䑁䅯睕䭂䕁䄰䅁䩂䅁䅁杅䅁䕁䄴兗呂䕁䅕杏呂䕁䅳䅖䅁䑁乷䅁十䅁䅁杔婂䙁䅍兒㙁䙁䅍睓奂䅁䅁朱䅕䉁䅉䅁佂䙁䅫睕䙂䑁䅯睕䱂䙁䅫䅁睁睃䅁杅䅁䕁䄴兗呂䕁䅕杏呂䕁䅷村䅁佁䉫䅁十䅁䅁杔婂䙁䅍兒㙁䙁䅍䅔䡂䅁䅁杸䅷䉁䅑䅁佂䙁䅫睕䙂䑁䅯睕䵂䕁䅣杔䅁䩁䙷䅁啁䅁䅁杔婂䙁䅍兒㙁䙁䅍䅔坂䕁䄰䅁䙃杄䅁䅅䅁䕁䄴兗呂䕁䅕杏呂䕁䄰䅁䅂睃䅁杅䅁䕁䄴兗呂䕁䅕杏呂䕁䄰睒䅁䑁䘴䅁十䅁䅁杔婂䙁䅍兒㙁䙁䅍兔兂䅁䅁䅯䄸䉁䅉䅁佂䙁䅫睕䙂䑁䅯睕佂䕁䅅䅁⽁䅁䅁䅆䅁䕁䄴兗呂䕁䅕杏呂䕁䄴䅒卂䅁䅁杹䅷䉁䅉䅁佂䙁䅫睕䙂䑁䅯睕佂䙁䅙䅁穄䅂䅁杅䅁䕁䄴兗呂䕁䅕杏呂䕁䄴䅗䅁䝁䙉䅁允䅁䅁杔婂䙁䅍兒㙁䙁䅍睔䅁乁䅳䅁啁䅁䅁杔婂䙁䅍兒㙁䙁䅍睔䵂䙁䅙䅁牂允䅁杅䅁䕁䄴兗呂䕁䅕杏呂䕁䄸杔䅁䥁䙉䅁十䅁䅁杔婂䙁䅍兒㙁䙁䅍䅕䡂䅁䅁具䅅䉁䅑䅁佂䙁䅫睕䙂䑁䅯睕兂䕁䅣兓䅁乁䉁䅁啁䅁䅁杔婂䙁䅍兒㙁䙁䅍䅕佂䙁䅑䅁敂䅄䅁䅆䅁䕁䄴兗呂䕁䅕杏呂䙁䅁䅗䑂䅁䅁䅆䅳䉁䅁䅁佂䙁䅫睕䙂䑁䅯睕卂䅁䅁睆䅙䉁䅉䅁佂䙁䅫睕䙂䑁䅯睕卂䕁䅕䅁㕁允䅁杅䅁䕁䄴兗呂䕁䅕杏呂䙁䅍村䅁佁䙑䅁十䅁䅁杔婂䙁䅍兒㙁䙁䅍睕䕂䅁䅁睹䅑䉁䅑䅁佂䙁䅫睕䙂䑁䅯睕呂䙁䅑睓䅁乁䱣䅁允䅁䅁杔婂䙁䅍兒㙁䙁䅍䅖䅁䵁䕣䅁啁䅁䅁杔婂䙁䅍兒㙁䙁䅍䅖䉂䕁䅣䅁湂兂䅁杅䅁䕁䄴兗呂䕁䅕杏呂䙁䅑睑䅁偁䱫䅁十䅁䅁杔婂䙁䅍兒㙁䙁䅍䅖䙂䅁䅁䄷䅅䉁䅑䅁佂䙁䅫睕䙂䑁䅯睕啂䕁䅕䅔䅁䡁乳䅁十䅁䅁杔婂䙁䅍兒㙁䙁䅍䅖啂䅁䅁䅊䅁䉁䅑䅁佂䙁䅫睕䙂䑁䅯睕啂䙁䅣䅒䅁䉁䙑䅁十䅁䅁杔婂䙁䅍兒㙁䙁䅍䅖慂䅁䅁睭䅁䉁䅁䅁佂䙁䅫睕䙂䑁䅯睕塂䅁䅁兔䅅䉁䅉䅁佂䙁䅫睕䙂䑁䅯睕塂䕁䅫䅁䵃睃䅁杅䅁䕁䄴兗呂䕁䅕杏呂䙁䅣睓䅁乁䈸䅁十䅁䅁杔婂䙁䅍兒㙁䙁䅍睖奂䅁䅁䅰䅕䉁䅉䅁佂䙁䅫睕䙂䑁䅯睕奂䕁䅍䅁桁兄䅁杅䅁䕁䄴兗呂䕁䅕杏呂䙁䅧兓䅁乁临䅁十䅁䅁杔婂䙁䅍兒㙁䙁䅍䅗啂䅁䅁睒䄰䉁䅉䅁佂䙁䅫睕䙂䑁䅯睕婂䕁䅙䅁畄允䅁杅䅁䕁䄴兗呂䕁䅕杏呂䙁䅫睓䅁佁䈰䅁十䅁䅁杔婂䙁䅍兒㙁䙁䅍兗婂䅁䅁睏䅅䅁䄴䅁佂䙁䅫睕䙂䑁䅯䅖䅁佁䅳䅁啁䅁䅁杔婂䙁䅍兒㙁䙁䅑兑䵂䕁䄸䅁䥄兄䅁杅䅁䕁䄴兗呂䕁䅕杏啂䕁䅅䅕䅁乁䉣䅁十䅁䅁杔婂䙁䅍兒㙁䙁䅑䅒䑂䅁䅁朸䅕䉁䅉䅁佂䙁䅫睕䙂䑁䅯䅖䕂䕁䅣䅁㉃允䅁杅䅁䕁䄴兗呂䕁䅕杏啂䕁䅑睕䅁䭁䵉䅁十䅁䅁杔婂䙁䅍兒㙁䙁䅑䅒塂䅁䅁兎䅳䉁䅉䅁佂䙁䅫睕䙂䑁䅯䅖䕂䙁䅫䅁時允䅁杅䅁䕁䄴兗呂䕁䅕杏啂䕁䅕䅔䅁偁䉁䅁十䅁䅁杔婂䙁䅍兒㙁䙁䅑兒奂䅁䅁䅍䅕䉁䅉䅁佂䙁䅫睕䙂䑁䅯䅖䝂䕁䅍䅁㙂允䅁杅䅁䕁䄴兗呂䕁䅕杏啂䕁䅙䅗䅁䡁䅧䅁十䅁䅁杔婂䙁䅍兒㙁䙁䅑睒䩂䅁䅁䅦䄰䉁䅑䅁佂䙁䅫睕䙂䑁䅯䅖䡂䕁䄴兑䅁䡁偑䅁十䅁䅁杔婂䙁䅍兒㙁䙁䅑睒啂䅁䅁杈䅅䉁䅉䅁佂䙁䅫睕䙂䑁䅯䅖䥂䕁䅍䅁䙃兂䅁杅䅁䕁䄴兗呂䕁䅕杏啂䕁䅧睒䅁䙁䙯䅁十䅁䅁杔婂䙁䅍兒㙁䙁䅑䅓偂䅁䅁兡䅕䉁䅉䅁佂䙁䅫睕䙂䑁䅯䅖䥂䙁䅍䅁桄睃䅁杅䅁䕁䄴兗呂䕁䅕杏啂䕁䅯䅗䅁偁䅉䅁十䅁䅁杔婂䙁䅍兒㙁䙁䅑睓偂䅁䅁內䅕䉁䅉䅁佂䙁䅫睕䙂䑁䅯䅖䱂䙁䅉䅁瑃兂䅁䅆䅁䕁䄴兗呂䕁䅕杏啂䕁䄰䅓䑂䅁䅁睂䅙䉁䅉䅁佂䙁䅫睕䙂䑁䅯䅖乂䕁䄸䅁䥁允䅁杅䅁䕁䄴兗呂䕁䅕杏啂䕁䄴睑䅁䩁义䅁十䅁䅁杔婂䙁䅍兒㙁䙁䅑杔䵂䅁䅁兆䅙䉁䅉䅁佂䙁䅫睕䙂䑁䅯䅖偂䕁䅷䅁流兂䅁杅䅁䕁䄴兗呂䕁䅕杏啂䙁䅁䅓䅁䅁䱁䅁十䅁䅁杔婂䙁䅍兒㙁䙁䅑䅕䵂䅁䅁䅨䅅䉁䅉䅁佂䙁䅫睕䙂䑁䅯䅖兂䙁䅉䅁獃允䅁杅䅁䕁䄴兗呂䕁䅕杏啂䙁䅁䅗䅁䉁䝍䅁允䅁䅁杔婂䙁䅍兒㙁䙁䅑杕䅁䑁偙䅁啁䅁䅁杔婂䙁䅍兒㙁䙁䅑杕䙂䙁䅧䅁㕂兂䅁䅆䅁䕁䄴兗呂䕁䅕杏啂䙁䅉睒兂䅁䅁睥䅁䉁䅉䅁佂䙁䅫睕䙂䑁䅯䅖卂䕁䄴䅁流兄䅁䅆䅁䕁䄴兗呂䕁䅕杏啂䙁䅉杔偂䅁䅁眵䄰䉁䅉䅁佂䙁䅫睕䙂䑁䅯䅖卂䙁䅙䅁䙃䅁䅁杅䅁䕁䄴兗呂䕁䅕杏啂䙁䅍杔䅁䱁䅯䅁允䅁䅁杔婂䙁䅍兒㙁䙁䅑䅖䅁䥁䉧䅁十䅁䅁杔婂䙁䅍兒㙁䙁䅑䅖䑂䅁䅁䅏䅕䉁䅉䅁佂䙁䅫睕䙂䑁䅯䅖塂䕁䅫䅁䅄兄䅁杅䅁䕁䄴兗呂䕁䅕杏啂䙁䅣睔䅁乁䵅䅁啁䅁䅁杔婂䙁䅍兒㙁䙁䅑䅗佂䕁䄰䅁䥁杂䅁杅䅁䕁䄴兗呂䕁䅕杏啂䙁䅧䅖䅁䩁䈰䅁十䅁䅁杔婂䙁䅍兒㙁䙁䅑兗䵂䅁䅁䅓䅅䉁䅁䅁佂䙁䅫睕䙂䑁䅯兖䉂䅁䅁眷䅕䉁䅉䅁佂䙁䅫睕䙂䑁䅯兖䉂䕁䅅䅁婄兂䅁䅆䅁䕁䄴兗呂䕁䅕杏噂䕁䅉兒卂䅁䅁䅺䅁䉁䅉䅁佂䙁䅫睕䙂䑁䅯兖䑂䕁䅉䅁扂睃䅁杅䅁䕁䄴兗呂䕁䅕杏噂䕁䅑杕䅁䵁䈴䅁允䅁䅁杔婂䙁䅍兒㙁䙁䅕兒䅁䙁䵍䅁十䅁䅁杔婂䙁䅍兒㙁䙁䅕睒䩂䅁䅁䄴䅑䉁䅉䅁佂䙁䅫睕䙂䑁䅯兖䥂䙁䅍䅁㑄允䅁杅䅁䕁䄴兗呂䕁䅕杏噂䕁䅧䅖䅁䝁䵑䅁十䅁䅁杔婂䙁䅍兒㙁䙁䅕杔䝂䅁䅁兴䄸䉁䅑䅁佂䙁䅫睕䙂䑁䅯兖佂䕁䅙兓䅁䝁佷䅁十䅁䅁杔婂䙁䅍兒㙁䙁䅕杔䥂䅁䅁眹䅅䉁䅉䅁佂䙁䅫睕䙂䑁䅯兖佂䕁䄰䅁乂兂䅁杅䅁䕁䄴兗呂䕁䅕杏噂䕁䄴䅕䅁䝁䅷䅁十䅁䅁杔婂䙁䅍兒㙁䙁䅕䅕呂䅁䅁睵䅅䉁䅉䅁佂䙁䅫睕䙂䑁䅯兖卂䕁䅫䅁灁䅁䅁杅䅁䕁䄴兗呂䕁䅕杏噂䙁䅍村䅁偁䉙䅁啁䅁䅁杔婂䙁䅍兒㙁䙁䅕睕䝂䕁䅑䅁摄兂䅁䅆䅁䕁䄴兗呂䕁䅕杏噂䙁䅍杔䉂䅁䅁睷䄴䉁䅑䅁佂䙁䅫睕䙂䑁䅯兖呂䙁䅁䅓䅁䥁充䅁十䅁䅁杔婂䙁䅍兒㙁䙁䅕䅖䵂䅁䅁儯䅳䉁䅉䅁佂䙁䅫睕䙂䑁䅯兖坂䙁䅙䅁祃䅄䅁杄䅁䕁䄴兗呂䕁䅕杏坂䅁䅁內䅅䉁䅉䅁佂䙁䅫睕䙂䑁䅯杖䉂䕁䅍䅁䡂兂䅁杅䅁䕁䄴兗呂䕁䅕杏坂䕁䅅䅔䅁佁䘴䅁十䅁䅁杔婂䙁䅍兒㙁䙁䅙杒䑂䅁䅁䅏䅷䉁䅑䅁佂䙁䅫睕䙂䑁䅯杖䩂䕁䅍兓䅁偁䉯䅁十䅁䅁杔婂䙁䅍兒㙁䙁䅙䅔偂䅁䅁䅺䅅䉁䅑䅁佂䙁䅫睕䙂䑁䅯杖䵂䙁䅑睔䅁䕁䉳䅁十䅁䅁杔婂䙁䅍兒㙁䙁䅙兔䑂䅁䅁杋䅅䉁䅉䅁佂䙁䅫睕䙂䑁䅯杖乂䕁䅫䅁煁兂䅁杅䅁䕁䄴兗呂䕁䅕杏坂䕁䄴睔䅁乁䕍䅁十䅁䅁杔婂䙁䅍兒㙁䙁䅙杔啂䅁䅁共䅕䉁䅑䅁佂䙁䅫睕䙂䑁䅯杖偂䙁䅫兑䅁䵁䙑䅁十䅁䅁杔婂䙁䅍兒㙁䙁䅙杕䙂䅁䅁杗䅳䉁䅑䅁佂䙁䅫睕䙂䑁䅯杖卂䙁䅑睕䅁䕁䴴䅁啁䅁䅁杔婂䙁䅍兒㙁䙁䅙睕䑂䕁䄸䅁求充䅁杅䅁䕁䄴兗呂䕁䅕杏坂䙁䅍䅓䅁䱁䵷䅁十䅁䅁杔婂䙁䅍兒㙁䙁䅙睕啂䅁䅁䅮䅁䉁䅑䅁佂䙁䅫睕䙂䑁䅯杖呂䙁䅑睕䅁䡁䴸䅁啁䅁䅁杔婂䙁䅍兒㙁䙁䅙䅖䵂䕁䅕䅁硂䅄䅁䅆䅁䕁䄴兗呂䕁䅕杏坂䙁䅑睔䵂䅁䅁朱䅷䉁䅉䅁佂䙁䅫睕䙂䑁䅯杖啂䙁䅉䅁捄䅁䅁杅䅁䕁䄴兗呂䕁䅕杏坂䙁䅙杖䅁乁䙑䅁十䅁䅁杔婂䙁䅍兒㙁䙁䅙兗奂䅁䅁杇䅷䉁䅁䅁佂䙁䅫睕䙂䑁䅯杖慂䅁䅁眴䅅䉁䅉䅁佂䙁䅫睕䙂䑁䅯睖䉂䕁䅉䅁潃允䅁杅䅁䕁䄴兗呂䕁䅕杏塂䕁䅅䅔䅁䅁䘰䅁十䅁䅁杔婂䙁䅍兒㙁䙁䅣兑啂䅁䅁杩䅅䉁䅉䅁佂䙁䅫睕䙂䑁䅯睖䍂䙁䅍䅁⽄兂䅁杅䅁䕁䄴兗呂䕁䅕杏塂䕁䅍睑䅁䙁䙣䅁允䅁䅁杔婂䙁䅍兒㙁䙁䅣䅒䅁䡁䱳䅁十䅁䅁杔婂䙁䅍兒㙁䙁䅣兒䑂䅁䅁杋䅁䉁䅑䅁佂䙁䅫睕䙂䑁䅯睖䙂䕁䅷䅔䅁䥁䈸䅁十䅁䅁杔婂䙁䅍兒㙁䙁䅣兒奂䅁䅁杭䅕䉁䅉䅁佂䙁䅫睕䙂䑁䅯睖䝂䕁䅍䅁瑁䅁䅁杅䅁䕁䄴兗呂䕁䅕杏塂䕁䅣睔䅁䍁偫䅁允䅁䅁杔婂䙁䅍兒㙁䙁䅣䅓䅁偁䔸䅁十䅁䅁杔婂䙁䅍兒㙁䙁䅣䅓䕂䅁䅁睆䅳䉁䅉䅁佂䙁䅫睕䙂䑁䅯睖䥂䙁䅉䅁獄䅂䅁杅䅁䕁䄴兗呂䕁䅕杏塂䕁䅳睑䅁䑁佅䅁十䅁䅁杔婂䙁䅍兒㙁䙁䅣䅔䱂䅁䅁具䅕䉁䅉䅁佂䙁䅫睕䙂䑁䅯睖䵂䙁䅫䅁䱃睃䅁䅅䅁䕁䄴兗呂䕁䅕杏塂䕁䄰䅁㡄允䅁杅䅁䕁䄴兗呂䕁䅕杏塂䕁䄰村䅁䉁䉍䅁十䅁䅁杔婂䙁䅍兒㙁䙁䅣兔呂䅁䅁䅳䅑䉁䅉䅁佂䙁䅫睕䙂䑁䅯睖乂䙁䅑䅁捄允䅁杅䅁䕁䄴兗呂䕁䅕杏塂䕁䄴睑䅁䵁丸䅁啁䅁䅁杔婂䙁䅍兒㙁䙁䅣睔䵂䕁䅙䅁㉂杄䅁杅䅁䕁䄴兗呂䕁䅕杏塂䕁䄸杕䅁䍁䵷䅁十䅁䅁杔婂䙁䅍兒㙁䙁䅣䅕䑂䅁䅁允䅙䉁䅉䅁佂䙁䅫睕䙂䑁䅯睖卂䕁䅉䅁偄允䅁䅅䅁䕁䄴兗呂䕁䅕杏塂䙁䅍䅁潁䅅䅁杅䅁䕁䄴兗呂䕁䅕杏塂䙁䅍兔䅁䵁䕅䅁十䅁䅁杔婂䙁䅍兒㙁䙁䅣睕偂䅁䅁兊䅕䉁䅉䅁佂䙁䅫睕䙂䑁䅯睖呂䙁䅉䅁捂睃䅁杅䅁䕁䄴兗呂䕁䅕杏塂䙁䅍䅖䅁䙁䈴䅁允䅁䅁杔婂䙁䅍兒㙁䙁䅣䅖䅁䵁乕䅁啁䅁䅁杔婂䙁䅍兒㙁䙁䅣䅖卂䕁䅣䅁允兂䅁杅䅁䕁䄴兗呂䕁䅕杏塂䙁䅑睕䅁偁䕙䅁允䅁䅁杔婂䙁䅍兒㙁䙁䅣兖䅁䅁䜰䅁十䅁䅁杔婂䙁䅍兒㙁䙁䅣睖塂䅁䅁睹䄴䉁䅁䅁佂䙁䅫睕䙂䑁䅯睖婂䅁䅁兮䅁䅁䄴䅁佂䙁䅫睕䙂䑁䅯䅗䅁䡁䙷䅁十䅁䅁杔婂䙁䅍兒㙁䙁䅧䅓卂䅁䅁杉䄴䉁䅉䅁佂䙁䅫睕䙂䑁䅯䅗偂䕁䄰䅁啃允䅁杅䅁䕁䄴兗呂䕁䅕杏奂䙁䅁睔䅁䱁䙯䅁十䅁䅁杔婂䙁䅍兒㙁䙁䅧兗䵂䅁䅁睹䅅䉁䅑䅁佂䙁䅫睕䙂䑁䅯兗䙂䕁䅷䅕䅁䱁关䅁啁䅁䅁杔婂䙁䅍兒㙁䙁䅫兒啂䕁䅫䅁䑁杂䅁杅䅁䕁䄴兗呂䕁䅕杏婂䕁䄸兖䅁䑁乧䅁十䅁䅁杔婂䙁䅍兒㙁䙁䅫兖乂䅁䅁杤䅁䉁䅉䅁佂䙁䅫睕䙂䑁䅯杗䍂䕁䅧䅁十允䅁杅䅁䕁䄴兗呂䕁䅕杏慂䙁䅑睕䅁䱁䉣䅁十䅁䅁杔婂䙁䅍兒㙁䙁䅯睖呂䅁䅁杧䄰䉁䅙䅁佂䙁䅫睕䙂䕁䅅兔㙁䕁䄴䅓䑂䅁䅁眫䅷䉁䅙䅁佂䙁䅫睕䙂䕁䅅兔㙁䙁䅁杕䱂䅁䅁杖䅳䉁䅙䅁佂䙁䅫睕䙂䕁䅅兔㙁䙁䅑兔兂䅁䅁硦䅁䉁䅷䅁佂䝁䅅督歂䝁䅅兣䑂䕁䄰杏䉂䕁䅧睑偂䅁䅁䅍䅷䉁䅷䅁佂䝁䅅督歂䝁䅅兣䑂䕁䄰杏䉂䙁䅍䅖䥂䅁䅁眯䄴䉁䅷䅁佂䝁䅅督歂䝁䅅兣䑂䕁䄰杏䍂䕁䅷杒呂䅁䅁兢䅷䉁䅷䅁佂䝁䅅督歂䝁䅅兣䑂䕁䄰杏䑂䕁䅕䅔䥂䅁䅁䅎䅕䉁䅷䅁佂䝁䅅督歂䝁䅅兣䑂䕁䄰杏䑂䕁䄸睔兂䅁䅁儹䅳䉁䅷䅁佂䝁䅅督歂䝁䅅兣䑂䕁䄰杏䑂䕁䄸杕啂䅁䅁兎䄸䉁䅷䅁佂䝁䅅督歂䝁䅅兣䑂䕁䄰杏䑂䙁䅁杕奂䅁䅁睴䅳䉁䅷䅁佂䝁䅅督歂䝁䅅兣䑂䕁䄰杏䙂䕁䅣村佂䅁䅁䅊䄸䉁䅷䅁佂䝁䅅督歂䝁䅅兣䑂䕁䄰杏䡂䕁䅑兗佂䅁䅁東䄰䉁䅷䅁佂䝁䅅督歂䝁䅅兣䑂䕁䄰杏乂䕁䅅杕䉂䅁䅁材䄸䉁䅯䅁佂䝁䅅督歂䝁䅅兣䑂䕁䄰杏佂䕁䅕睔䅁乁偳䅁捁䅁䅁杔桂䡁䅍䅚桂䡁䅅睑乂䑁䅯睕乂䙁䅁䅔䅁䵁䱳䅁捁䅁䅁杔桂䡁䅍䅚桂䡁䅅睑乂䑁䅯䅖䡂䙁䅑䅗䅁佁䵷䅁捁䅁䅁杔桂䡁䅍䅚桂䡁䅅睑乂䑁䅯䅖䥂䙁䅉兗䅁䉁䱅䅁捁䅁䅁杔桂䡁䅍䅚桂䡁䅅睑乂䑁䅯兖䝂䙁䅁䅖䅁䕁䰴䅁捁䅁䅁杔桂䡁䅍䅚桂䡁䅅睑乂䑁䅯杖卂䙁䅉兔䅁䱁义䅁捁䅁䅁杔桂䡁䅍䅚桂䡁䅅睑乂䑁䅯䅗兂䕁䅕䅔䅁䕁䵁䅁捁䅁䅁杔桂䡁䅍䅚桂䡁䅅睒乂䑁䅯兑䕂䕁䄰兑䅁䕁偷䅁捁䅁䅁杔桂䡁䅍䅚桂䡁䅅睒乂䑁䅯兑佂䕁䅫䅕䅁䥁伸䅁捁䅁䅁杔桂䡁䅍䅚桂䡁䅅睒乂䑁䅯兑兂䙁䅁杒䅁乁䕳䅁捁䅁䅁杔桂䡁䅍䅚桂䡁䅅睒乂䑁䅯兒佂䙁䅁䅓䅁䝁䈴䅁捁䅁䅁杔桂䡁䅍䅚桂䡁䅅睒乂䑁䅯兒奂䙁䅁兓䅁佁䰴䅁捁䅁䅁杔桂䡁䅍䅚桂䡁䅅睒乂䑁䅯杒䵂䕁䅣䅖䅁䑁䴰䅁捁䅁䅁杔桂䡁䅍䅚桂䡁䅅睒乂䑁䅯睒䕂䕁䅕杔䅁䥁䰰䅁捁䅁䅁杔桂䡁䅍䅚桂䡁䅅睒乂䑁䅯䅓卂䕁䄰兗䅁䝁乳䅁捁䅁䅁杔桂䡁䅍䅚桂䡁䅅睒乂䑁䅯䅔䡂䕁䄴䅒䅁佁䱍䅁捁䅁䅁杔桂䡁䅍䅚桂䡁䅅睒乂䑁䅯䅔乂䕁䅅䅖䅁䙁䱧䅁捁䅁䅁杔桂䡁䅍䅚桂䡁䅅睒乂䑁䅯䅔佂䙁䅑䅓䅁佁䙍䅁捁䅁䅁杔桂䡁䅍䅚桂䡁䅅睒乂䑁䅯杔乂䕁䅫䅓䅁佁䱷䅁捁䅁䅁杔桂䡁䅍䅚桂䡁䅅睒乂䑁䅯睔䵂䕁䅷兓䅁䅁䜸䅁捁䅁䅁杔桂䡁䅍䅚桂䡁䅅睒乂䑁䅯䅕䉂䕁䅧睑䅁䍁䱕䅁捁䅁䅁杔桂䡁䅍䅚桂䡁䅅睒乂䑁䅯䅕䉂䙁䅫睔䅁䝁久䅁捁䅁䅁杔桂䡁䅍䅚桂䡁䅅睒乂䑁䅯䅕啂䕁䅣䅗䅁䝁位䅁捁䅁䅁杔桂䡁䅍䅚桂䡁䅅睒乂䑁䅯杕䕂䕁䄴䅖䅁䉁何䅁捁䅁䅁杔桂䡁䅍䅚桂䡁䅅睒乂䑁䅯睕䩂䙁䅑兔䅁䑁䰸䅁捁䅁䅁杔桂䡁䅍䅚桂䡁䅅睒乂䑁䅯睕啂䕁䅅兑䅁䵁䴴䅁捁䅁䅁杔桂䡁䅍䅚桂䡁䅅睒乂䑁䅯睕噂䙁䅁杔䅁佁乷䅁捁䅁䅁杔桂䡁䅍䅚桂䡁䅅睒乂䑁䅯䅖乂䕁䅑䅗䅁䝁偅䅁捁䅁䅁杔桂䡁䅍䅚桂䡁䅅睒乂䑁䅯䅖佂䕁䅑兔䅁偁䭅䅁捁䅁䅁杔桂䡁䅍䅚桂䡁䅅睒乂䑁䅯䅖卂䙁䅕䅕䅁䅁䱧䅁捁䅁䅁杔桂䡁䅍䅚桂䡁䅅睒乂䑁䅯杖䍂䙁䅑䅗䅁䥁䴴䅁捁䅁䅁杔桂䡁䅍䅚桂䡁䅅睒乂䑁䅯杖䑂䕁䅕䅔䅁䙁䱍䅁捁䅁䅁杔桂䡁䅍䅚桂䡁䅅睒乂䑁䅯䅗佂䕁䅍杕䅁䙁乙䅁慁䅁䅁杔桂䡁䅍䅚桂䡁䅅睒呂䑁䅯兑䉂䕁䅷䅁潃䅂䅁䅈䅁䕁䄴兙穂䝁䅑兙硂䕁䅣睕㙁䕁䅅兑偂䕁䄴䅁䵃䅂䅁䅈䅁䕁䄴兙穂䝁䅑兙硂䕁䅣睕㙁䕁䅅兑兂䕁䅷䅁噄䅁䅁䅈䅁䕁䄴兙穂䝁䅑兙硂䕁䅣睕㙁䕁䅅村佂䕁䅉䅁牁䅁䅁䅈䅁䕁䄴兙穂䝁䅑兙硂䕁䅣睕㙁䕁䅅睑䉂䕁䅑䅁䅄杄䅁䅈䅁䕁䄴兙穂䝁䅑兙硂䕁䅣睕㙁䕁䅅睑䡂䕁䅷䅁晄䅁䅁䅈䅁䕁䄴兙穂䝁䅑兙硂䕁䅣睕㙁䕁䅅睑䥂䕁䅍䅁癃䅂䅁䅈䅁䕁䄴兙穂䝁䅑兙硂䕁䅣睕㙁䕁䅅睑䩂䙁䅣䅁穁睄䅁䅈䅁䕁䄴兙穂䝁䅑兙硂䕁䅣睕㙁䕁䅅睑䵂䙁䅍䅁䍃䅄䅁䅈䅁䕁䄴兙穂䝁䅑兙硂䕁䅣睕㙁䕁䅅䅒䍂䕁䅕䅁扂䅁䅁䅈䅁䕁䄴兙穂䝁䅑兙硂䕁䅣睕㙁䕁䅅䅒䙂䕁䅅䅁乂睄䅁杇䅁䕁䄴兙穂䝁䅑兙硂䕁䅣睕㙁䕁䅅䅒䩂䅁䅁杷䅁䉁䅯䅁佂䝁䅅督歂䝁䅅兣䡂䙁䅍杏䉂䕁䅑䅕䅁䵁䅍䅁捁䅁䅁杔桂䡁䅍䅚桂䡁䅅睒呂䑁䅯兑䕂䙁䅍睓䅁偁䅍䅁捁䅁䅁杔桂䡁䅍䅚桂䡁䅅睒呂䑁䅯兑䕂䙁䅕睕䅁䙁䱁䅁捁䅁䅁杔桂䡁䅍䅚桂䡁䅅睒呂䑁䅯兑䙂䕁䅫睕䅁䝁䴴䅁慁䅁䅁杔桂䡁䅍䅚桂䡁䅅睒呂䑁䅯兑䙂䙁䅁䅁千䅁䅁䅈䅁䕁䄴兙穂䝁䅑兙硂䕁䅣睕㙁䕁䅅睒婂䙁䅍䅁睄睃䅁䅈䅁䕁䄴兙穂䝁䅑兙硂䕁䅣睕㙁䕁䅅睓䉂䕁䄰䅁歂䅁䅁䅈䅁䕁䄴兙穂䝁䅑兙硂䕁䅣睕㙁䕁䅅䅔䡂䕁䄰䅁䝄䅂䅁䅈䅁䕁䄴兙穂䝁䅑兙硂䕁䅣睕㙁䕁䅅䅔䡂䕁䄴䅁塂䅁䅁䅈䅁䕁䄴兙穂䝁䅑兙硂䕁䅣睕㙁䕁䅅䅔䡂䙁䅑䅁⭁䅄䅁䅈䅁䕁䄴兙穂䝁䅑兙硂䕁䅣睕㙁䕁䅅䅔䱂䙁䅍䅁奃睃䅁䅈䅁䕁䄴兙穂䝁䅑兙硂䕁䅣睕㙁䕁䅅䅔卂䕁䄰䅁元睃䅁䅈䅁䕁䄴兙穂䝁䅑兙硂䕁䅣睕㙁䕁䅅䅔啂䙁䅉䅁晄䅂䅁䅈䅁䕁䄴兙穂䝁䅑兙硂䕁䅣睕㙁䕁䅅兔䉂䙁䅑䅁桃䅁䅁杇䅁䕁䄴兙穂䝁䅑兙硂䕁䅣睕㙁䕁䅅兔䕂䅁䅁杙䅁䉁䅷䅁佂䝁䅅督歂䝁䅅兣䡂䙁䅍杏䉂䕁䄰兒䕂䅁䅁李䅕䉁䅷䅁佂䝁䅅督歂䝁䅅兣䡂䙁䅍杏䉂䕁䄰睒佂䅁䅁睑䅁䉁䅷䅁佂䝁䅅督歂䝁䅅兣䡂䙁䅍杏䉂䕁䄰睓卂䅁䅁充䅕䉁䅷䅁佂䝁䅅督歂䝁䅅兣䡂䙁䅍杏䉂䕁䄰䅕䥂䅁䅁儷䅳䉁䅷䅁佂䝁䅅督歂䝁䅅兣䡂䙁䅍杏䉂䕁䄰睕䝂䅁䅁朲䅳䉁䅷䅁佂䝁䅅督歂䝁䅅兣䡂䙁䅍杏䉂䕁䄰睖䕂䅁䅁权䅳䉁䅷䅁佂䝁䅅督歂䝁䅅兣䡂䙁䅍杏䉂䕁䄰杗佂䅁䅁䅒䅁䉁䅷䅁佂䝁䅅督歂䝁䅅兣䡂䙁䅍杏䉂䕁䄴䅒䙂䅁䅁䄵䄰䉁䅷䅁佂䝁䅅督歂䝁䅅兣䡂䙁䅍杏䉂䕁䄴睕呂䅁䅁入䅁䉁䅷䅁佂䝁䅅督歂䝁䅅兣䡂䙁䅍杏䉂䕁䄸睕䵂䅁䅁兦䅳䉁䅯䅁佂䝁䅅督歂䝁䅅兣䡂䙁䅍杏䉂䙁䅁兑䅁䡁䅷䅁捁䅁䅁杔桂䡁䅍䅚桂䡁䅅睒呂䑁䅯兑兂䕁䄸睒䅁䝁䵍䅁捁䅁䅁杔桂䡁䅍䅚桂䡁䅅睒呂䑁䅯兑卂䕁䅍村䅁䉁䰴䅁捁䅁䅁杔桂䡁䅍䅚桂䡁䅅睒呂䑁䅯兑卂䙁䅣杕䅁䥁䱍䅁慁䅁䅁杔桂䡁䅍䅚桂䡁䅅睒呂䑁䅯兑呂䕁䄸䅁乁䅄䅁䅈䅁䕁䄴兙穂䝁䅑兙硂䕁䅣睕㙁䕁䅅睕啂䕁䅕䅁㑂睃䅁䅈䅁䕁䄴兙穂䝁䅑兙硂䕁䅣睕㙁䕁䅅杖䉂䙁䅙䅁䡄䅄䅁䅈䅁䕁䄴兙穂䝁䅑兙硂䕁䅣睕㙁䕁䅅杖䡂䕁䄸䅁婃䅁䅁杇䅁䕁䄴兙穂䝁䅑兙硂䕁䅣睕㙁䕁䅅杖啂䅁䅁睬䅕䉁䅷䅁佂䝁䅅督歂䝁䅅兣䡂䙁䅍杏䉂䙁䅧睔佂䅁䅁元䅅䉁䅷䅁佂䝁䅅督歂䝁䅅兣䡂䙁䅍杏䉂䙁䅯䅕佂䅁䅁眵䅑䉁䅷䅁佂䝁䅅督歂䝁䅅兣䡂䙁䅍杏䉂䙁䅯䅖䉂䅁䅁硤䅁䉁䅷䅁佂䝁䅅督歂䝁䅅兣䡂䙁䅍杏䍂䕁䅅杔䝂䅁䅁睡䄴䉁䅷䅁佂䝁䅅督歂䝁䅅兣䡂䙁䅍杏䍂䕁䅅杔卂䅁䅁朳䅷䉁䅷䅁佂䝁䅅督歂䝁䅅兣䡂䙁䅍杏䍂䕁䅍䅕䑂䅁䅁李䄰䉁䅯䅁佂䝁䅅督歂䝁䅅兣䡂䙁䅍杏䍂䕁䅣睑䅁佁䴰䅁慁䅁䅁杔桂䡁䅍䅚桂䡁䅅睒呂䑁䅯村䥂䕁䅙䅁㡃兂䅁䅈䅁䕁䄴兙穂䝁䅑兙硂䕁䅣睕㙁䕁䅉兓䩂䕁䅉䅁啁允䅁䅈䅁䕁䄴兙穂䝁䅑兙硂䕁䅣睕㙁䕁䅉杓卂䕁䅫䅁灄杄䅁䅈䅁䕁䄴兙穂䝁䅑兙硂䕁䅣睕㙁䕁䅉睓佂䕁䅣䅁畄䅁䅁杇䅁䕁䄴兙穂䝁䅑兙硂䕁䅣睕㙁䕁䅉睓卂䅁䅁杕䅁䉁䅧䅁佂䝁䅅督歂䝁䅅兣䡂䙁䅍杏䍂䕁䅷䅁摁䅄䅁䅈䅁䕁䄴兙穂䝁䅑兙硂䕁䅣睕㙁䕁䅉䅔䱂䕁䅉䅁䭃䅂䅁䅈䅁䕁䄴兙穂䝁䅑兙硂䕁䅣睕㙁䕁䅉䅔乂䕁䄴䅁䥂䅄䅁䅈䅁䕁䄴兙穂䝁䅑兙硂䕁䅣睕㙁䕁䅉兔卂䕁䄴䅁硃兂䅁䅈䅁䕁䄴兙穂䝁䅑兙硂䕁䅣睕㙁䕁䅉杕䱂䕁䅷䅁穃睃䅁䅈䅁䕁䄴兙穂䝁䅑兙硂䕁䅣睕㙁䕁䅉杕䱂䙁䅉䅁㕄兂䅁䅈䅁䕁䄴兙穂䝁䅑兙硂䕁䅣睕㙁䕁䅍兑䱂䕁䅕䅁あ杄䅁䅈䅁䕁䄴兙穂䝁䅑兙硂䕁䅣睕㙁䕁䅍兑䵂䕁䄰䅁䵃䅄䅁杇䅁䕁䄴兙穂䝁䅑兙硂䕁䅣睕㙁䕁䅍兑卂䅁䅁共䅑䉁䅷䅁佂䝁䅅督歂䝁䅅兣䡂䙁䅍杏䑂䕁䅅杕䡂䅁䅁杆䅳䉁䅷䅁佂䝁䅅督歂䝁䅅兣䡂䙁䅍杏䑂䕁䅅杕啂䅁䅁䅺䅕䉁䅷䅁佂䝁䅅督歂䝁䅅兣䡂䙁䅍杏䑂䕁䅅睕䥂䅁䅁睎䅷䉁䅷䅁佂䝁䅅督歂䝁䅅兣䡂䙁䅍杏䑂䕁䅅睕婂䅁䅁杲䅕䉁䅷䅁佂䝁䅅督歂䝁䅅兣䡂䙁䅍杏䑂䕁䅅䅖婂䅁䅁睳䅷䉁䅷䅁佂䝁䅅督歂䝁䅅兣䡂䙁䅍杏䑂䕁䅉杕䵂䅁䅁䅱䅷䉁䅷䅁佂䝁䅅督歂䝁䅅兣䡂䙁䅍杏䑂䕁䅉睕䥂䅁䅁杚䅕䉁䅷䅁佂䝁䅅督歂䝁䅅兣䡂䙁䅍杏䑂䕁䅍睔䩂䅁䅁兆䄰䉁䅷䅁佂䝁䅅督歂䝁䅅兣䡂䙁䅍杏䑂䕁䅑杔呂䅁䅁杌䅅䉁䅯䅁佂䝁䅅督歂䝁䅅兣䡂䙁䅍杏䑂䕁䅑睖䅁䵁䅑䅁慁䅁䅁杔桂䡁䅍䅚桂䡁䅅睒呂䑁䅯睑䙂䕁䅣䅁呃䅁䅁䅈䅁䕁䄴兙穂䝁䅑兙硂䕁䅣睕㙁䕁䅍兒佂䙁䅑䅁偁䅅䅁䅉䅁䕁䄴兙穂䝁䅑兙硂䕁䅣睕㙁䕁䅍兒佂䙁䅑杌䉂䅁䅁眵䄴䉁䅷䅁佂䝁䅅督歂䝁䅅兣䡂䙁䅍杏䑂䕁䅕杔奂䅁䅁䅎䄴䉁䅷䅁佂䝁䅅督歂䝁䅅兣䡂䙁䅍杏䑂䕁䅕杕啂䅁䅁䉅䅁䉁䅷䅁佂䝁䅅督歂䝁䅅兣䡂䙁䅍杏䑂䕁䅕杖䉂䅁䅁䅎䅷䉁䅷䅁佂䝁䅅督歂䝁䅅兣䡂䙁䅍杏䑂䕁䅙杒佂䅁䅁睭䅳䉁䅧䅁佂䝁䅅督歂䝁䅅兣䡂䙁䅍杏䑂䕁䅣䅁歃䅂䅁䅈䅁䕁䄴兙穂䝁䅑兙硂䕁䅣睕㙁䕁䅍睒佂䙁䅧䅁穃䅂䅁䅈䅁䕁䄴兙穂䝁䅑兙硂䕁䅣睕㙁䕁䅍䅓䑂䕁䄸䅁楄睄䅁䅈䅁䕁䄴兙穂䝁䅑兙硂䕁䅣睕㙁䕁䅍䅓䕂䕁䄴䅁㝂兂䅁䅈䅁䕁䄴兙穂䝁䅑兙硂䕁䅣睕㙁䕁䅍䅓䙂䕁䅙䅁乂䅄䅁䅈䅁䕁䄴兙穂䝁䅑兙硂䕁䅣睕㙁䕁䅍䅓卂䕁䅑䅁䕂兂䅁䅈䅁䕁䄴兙穂䝁䅑兙硂䕁䅣睕㙁䕁䅍䅓卂䙁䅣䅁⭁䅁䅁䅈䅁䕁䄴兙穂䝁䅑兙硂䕁䅣睕㙁䕁䅍䅓啂䙁䅉䅁畁䅁䅁杇䅁䕁䄴兙穂䝁䅑兙硂䕁䅣睕㙁䕁䅍䅓奂䅁䅁其䅕䉁䅷䅁佂䝁䅅督歂䝁䅅兣䡂䙁䅍杏䑂䕁䅫杔䝂䅁䅁八䅁䉁䄴䅁佂䝁䅅督歂䝁䅅兣䡂䙁䅍杏䑂䕁䄰睑呂䕁䅅䅁浂允䅁杇䅁䕁䄴兙穂䝁䅑兙硂䕁䅣睕㙁䕁䅍兔䙂䅁䅁睙䅁䉁䅷䅁佂䝁䅅督歂䝁䅅兣䡂䙁䅍杏䑂䕁䄴䅗䑂䅁䅁䅕䅕䉁䅷䅁佂䝁䅅督歂䝁䅅兣䡂䙁䅍杏䑂䕁䄴䅗佂䅁䅁睷䄰䉁䅷䅁佂䝁䅅督歂䝁䅅兣䡂䙁䅍杏䑂䕁䄸䅓噂䅁䅁䅥䄴䉁䅷䅁佂䝁䅅督歂䝁䅅兣䡂䙁䅍杏䑂䕁䄸睓䙂䅁䅁杪䅕䉁䅷䅁佂䝁䅅督歂䝁䅅兣䡂䙁䅍杏䑂䕁䄸䅔䍂䅁䅁睇䅕䉁䅷䅁佂䝁䅅督歂䝁䅅兣䡂䙁䅍杏䑂䕁䄸䅔䵂䅁䅁杦䅳䉁䅷䅁佂䝁䅅督歂䝁䅅兣䡂䙁䅍杏䑂䕁䄸䅔乂䅁䅁兺䅑䉁䅯䅁佂䝁䅅督歂䝁䅅兣䡂䙁䅍杏䑂䕁䄸睔䅁䩁䈴䅁捁䅁䅁杔桂䡁䅍䅚桂䡁䅅睒呂䑁䅯睑偂䙁䅍䅖䅁䕁䄰䅁慁䅁䅁杔桂䡁䅍䅚桂䡁䅅睒呂䑁䅯睑兂䕁䅉䅁㥂䅁䅁䅈䅁䕁䄴兙穂䝁䅑兙硂䕁䅣睕㙁䕁䅍䅕卂䙁䅑䅁瑂允䅁䅈䅁䕁䄴兙穂䝁䅑兙硂䕁䅣睕㙁䕁䅍杕偂䙁䅧䅁畄䅂䅁䅈䅁䕁䄴兙穂䝁䅑兙硂䕁䅣睕㙁䕁䅍杕呂䙁䅉䅁䕃睃䅁䅈䅁䕁䄴兙穂䝁䅑兙硂䕁䅣睕㙁䕁䅍杕噂䙁䅍䅁㍃䅂䅁䅈䅁䕁䄴兙穂䝁䅑兙硂䕁䅣睕㙁䕁䅍杕坂䕁䅷䅁ぃ睃䅁䅈䅁䕁䄴兙穂䝁䅑兙硂䕁䅣睕㙁䕁䅍杕塂䕁䅑䅁汃䅁䅁䅈䅁䕁䄴兙穂䝁䅑兙硂䕁䅣睕㙁䕁䅍睕䑂䕁䄸䅁䑁允䅁䅈䅁䕁䄴兙穂䝁䅑兙硂䕁䅣睕㙁䕁䅍睕䡂䙁䅁䅁ㅁ允䅁䅈䅁䕁䄴兙穂䝁䅑兙硂䕁䅣睕㙁䕁䅍睕䡂䙁䅍䅁卄䅄䅁䅈䅁䕁䄴兙穂䝁䅑兙硂䕁䅣睕㙁䕁䅍睕塂䕁䅫䅁䅃杄䅁杇䅁䕁䄴兙穂䝁䅑兙硂䕁䅣睕㙁䕁䅍睕奂䅁䅁䅑䅁䉁䅷䅁佂䝁䅅督歂䝁䅅兣䡂䙁䅍杏䑂䙁䅑兑呂䅁䅁术䅁䉁䅷䅁佂䝁䅅督歂䝁䅅兣䡂䙁䅍杏䑂䙁䅑睓䍂䅁䅁充䅷䉁䅷䅁佂䝁䅅督歂䝁䅅兣䡂䙁䅍杏䑂䙁䅑睕䥂䅁䅁杈䅁䉁䅷䅁佂䝁䅅督歂䝁䅅兣䡂䙁䅍杏䑂䙁䅙村䝂䅁䅁䄫䄰䉁䅷䅁佂䝁䅅督歂䝁䅅兣䡂䙁䅍杏䑂䙁䅙睑偂䅁䅁眰䅳䉁䅷䅁佂䝁䅅督歂䝁䅅兣䡂䙁䅍杏䑂䙁䅙䅔啂䅁䅁睋䅕䉁䅷䅁佂䝁䅅督歂䝁䅅兣䡂䙁䅍杏䑂䙁䅫䅖䱂䅁䅁䅸䅑䉁䅯䅁佂䝁䅅督歂䝁䅅兣䡂䙁䅍杏䑂䙁䅯杕䅁乁䅅䅁慁䅁䅁杔桂䡁䅍䅚桂䡁䅅睒呂䑁䅯䅒䍂䙁䅧䅁噂兂䅁䅈䅁䕁䄴兙穂䝁䅑兙硂䕁䅣睕㙁䕁䅑睑偂䕁䄰䅁䙁兄䅁䅈䅁䕁䄴兙穂䝁䅑兙硂䕁䅣睕㙁䕁䅑睒䩂䕁䅫䅁㥄䅄䅁䅈䅁䕁䄴兙穂䝁䅑兙硂䕁䅣睕㙁䕁䅑兓偂䕁䅑䅁杁睃䅁䅈䅁䕁䄴兙穂䝁䅑兙硂䕁䅣睕㙁䕁䅑䅔啂䙁䅉䅁䙄䅁䅁䅈䅁䕁䄴兙穂䝁䅑兙硂䕁䅣睕㙁䕁䅑睔䑂䙁䅕䅁㙁兂䅁䅈䅁䕁䄴兙穂䝁䅑兙硂䕁䅣睕㙁䕁䅑睔卂䕁䄰䅁婁睄䅁杇䅁䕁䄴兙穂䝁䅑兙硂䕁䅣睕㙁䕁䅑䅕慂䅁䅁杦䅁䉁䅷䅁佂䝁䅅督歂䝁䅅兣䡂䙁䅍杏䕂䙁䅕睔䵂䅁䅁䅴䅕䉁䅷䅁佂䝁䅅督歂䝁䅅兣䡂䙁䅍杏䕂䙁䅙兑奂䅁䅁朰䄰䉁䅷䅁佂䝁䅅督歂䝁䅅兣䡂䙁䅍杏䕂䙁䅧睑乂䅁䅁李䅅䉁䅷䅁佂䝁䅅督歂䝁䅅兣䡂䙁䅍杏䕂䙁䅧䅕䙂䅁䅁兤䄰䉁䅧䅁佂䝁䅅督歂䝁䅅兣䡂䙁䅍杏䙂䕁䅅䅁啁䅁䅁䅈䅁䕁䄴兙穂䝁䅑兙硂䕁䅣睕㙁䕁䅕村䉂䙁䅫䅁㑁䅁䅁䅈䅁䕁䄴兙穂䝁䅑兙硂䕁䅣睕㙁䕁䅕睑兂䕁䅣䅁䡄睃䅁䅈䅁䕁䄴兙穂䝁䅑兙硂䕁䅣睕㙁䕁䅕兒䝂䙁䅑䅁䙁兂䅁䅈䅁䕁䄴兙穂䝁䅑兙硂䕁䅣睕㙁䕁䅕兔䍂䕁䅍䅁⭃兄䅁䅈䅁䕁䄴兙穂䝁䅑兙硂䕁䅣睕㙁䕁䅕杔呂䕁䅣䅁⽃䅂䅁䅈䅁䕁䄴兙穂䝁䅑兙硂䕁䅣睕㙁䕁䅕兕䩂䙁䅧䅁穁䅁䅁䅈䅁䕁䄴兙穂䝁䅑兙硂䕁䅣睕㙁䕁䅕杕䩂䕁䅕䅁㥄䅁䅁䅈䅁䕁䄴兙穂䝁䅑兙硂䕁䅣睕㙁䕁䅕䅖呂䙁䅫䅁䭂䅄䅁䅈䅁䕁䄴兙穂䝁䅑兙硂䕁䅣睕㙁䕁䅕杖卂䕁䅣䅁䩁䅁䅁䅈䅁䕁䄴兙穂䝁䅑兙硂䕁䅣睕㙁䕁䅕睖䍂䕁䅍䅁湄兂䅁杇䅁䕁䄴兙穂䝁䅑兙硂䕁䅣睕㙁䕁䅕䅗䑂䅁䅁杄䅁䉁䅯䅁佂䝁䅅督歂䝁䅅兣䡂䙁䅍杏䙂䙁䅧兒䅁乁䕙䅁捁䅁䅁杔桂䡁䅍䅚桂䡁䅅睒呂䑁䅯兒奂䕁䅕䅔䅁乁䕅䅁捁䅁䅁杔桂䡁䅍䅚桂䡁䅅睒呂䑁䅯兒奂䕁䅷睕䅁偁䙧䅁捁䅁䅁杔桂䡁䅍䅚桂䡁䅅睒呂䑁䅯兒奂䙁䅁兒䅁䡁䅉䅁捁䅁䅁杔桂䡁䅍䅚桂䡁䅅睒呂䑁䅯兒奂䙁䅁睔䅁䱁䕧䅁捁䅁䅁杔桂䡁䅍䅚桂䡁䅅睒呂䑁䅯兒奂䙁䅑杕䅁䍁䱳䅁慁䅁䅁杔桂䡁䅍䅚桂䡁䅅睒呂䑁䅯兒婂䕁䅕䅁潄䅄䅁䅈䅁䕁䄴兙穂䝁䅑兙硂䕁䅣睕㙁䕁䅕杗兂䙁䅣䅁啁杄䅁䅈䅁䕁䄴兙穂䝁䅑兙硂䕁䅣睕㙁䕁䅙兑佂䕁䅣䅁㝄䅁䅁䅈䅁䕁䄴兙穂䝁䅑兙硂䕁䅣睕㙁䕁䅙兑呂䙁䅑䅁坃允䅁䅈䅁䕁䄴兙穂䝁䅑兙硂䕁䅣睕㙁䕁䅙村佂䕁䅍䅁楂兄䅁䅈䅁䕁䄴兙穂䝁䅑兙硂䕁䅣睕㙁䕁䅙睑䝂䙁䅍䅁婄䅂䅁䅈䅁䕁䄴兙穂䝁䅑兙硂䕁䅣睕㙁䕁䅙兒䵂䕁䅕䅁㕂睃䅁䅈䅁䕁䄴兙穂䝁䅑兙硂䕁䅣睕㙁䕁䅙杒䍂䕁䅍䅁畃䅄䅁䅈䅁䕁䄴兙穂䝁䅑兙硂䕁䅣睕㙁䕁䅙杒䩂䕁䄴䅁䍄兂䅁䅈䅁䕁䄴兙穂䝁䅑兙硂䕁䅣睕㙁䕁䅙杒䩂䙁䅙䅁潂䅁䅁杇䅁䕁䄴兙穂䝁䅑兙硂䕁䅣睕㙁䕁䅙䅓䍂䅁䅁兯䅳䉁䅷䅁佂䝁䅅督歂䝁䅅兣䡂䙁䅍杏䝂䕁䅫䅖䍂䅁䅁兆䅅䉁䅷䅁佂䝁䅅督歂䝁䅅兣䡂䙁䅍杏䝂䕁䅫杖䙂䅁䅁朶䅕䉁䅷䅁佂䝁䅅督歂䝁䅅兣䡂䙁䅍杏䝂䕁䅫杗慂䅁䅁杚䅷䉁䅷䅁佂䝁䅅督歂䝁䅅兣䡂䙁䅍杏䝂䕁䅷兒奂䅁䅁兲䅑䉁䅷䅁佂䝁䅅督歂䝁䅅兣䡂䙁䅍杏䝂䕁䄸杕乂䅁䅁杇䄸䉁䅯䅁佂䝁䅅督歂䝁䅅兣䡂䙁䅍杏䝂䕁䄸䅗䅁䩁䈸䅁捁䅁䅁杔桂䡁䅍䅚桂䡁䅅睒呂䑁䅯杒偂䙁䅧兑䅁䭁䉉䅁捁䅁䅁杔桂䡁䅍䅚桂䡁䅅睒呂䑁䅯杒偂䙁䅧杒䅁䝁丸䅁捁䅁䅁杔桂䡁䅍䅚桂䡁䅅睒呂䑁䅯杒呂䕁䅷杕䅁䭁䅉䅁捁䅁䅁杔桂䡁䅍䅚桂䡁䅅睒呂䑁䅯杒啂䕁䅑杕䅁䅁䵣䅁捁䅁䅁杔桂䡁䅍䅚桂䡁䅅睒呂䑁䅯杒啂䕁䄴䅖䅁䑁䅁䅁捁䅁䅁杔桂䡁䅍䅚桂䡁䅅睒呂䑁䅯杒啂䙁䅉兒䅁䅁久䅁捁䅁䅁杔桂䡁䅍䅚桂䡁䅅睒呂䑁䅯杒噂䕁䅷䅖䅁䉁乑䅁捁䅁䅁杔桂䡁䅍䅚桂䡁䅅睒呂䑁䅯杒塂䙁䅉䅒䅁䭁䱑䅁捁䅁䅁杔桂䡁䅍䅚桂䡁䅅睒呂䑁䅯杒婂䕁䅉杕䅁䩁䙍䅁捁䅁䅁杔桂䡁䅍䅚桂䡁䅅睒呂䑁䅯睒䙂䕁䅧睑䅁偁䅁䅁慁䅁䅁杔桂䡁䅍䅚桂䡁䅅睒呂䑁䅯睒䙂䕁䄴䅁啃䅁䅁䅈䅁䕁䄴兙穂䝁䅑兙硂䕁䅣睕㙁䕁䅣兓䩂䕁䅫䅁灄䅄䅁䅈䅁䕁䄴兙穂䝁䅑兙硂䕁䅣睕㙁䕁䅣兓䵂䕁䅑䅁䱄䅁䅁䅈䅁䕁䄴兙穂䝁䅑兙硂䕁䅣睕㙁䕁䅣䅔兂䕁䅫䅁允杂䅁䅈䅁䕁䄴兙穂䝁䅑兙硂䕁䅣睕㙁䕁䅣杔啂䙁䅧䅁佄䅂䅁䅇䅁䕁䄴兙穂䝁䅑兙硂䕁䅣睕㙁䕁䅣睔䅁䝁䰰䅁捁䅁䅁杔桂䡁䅍䅚桂䡁䅅睒呂䑁䅯睒偂䕁䅣睔䅁乁䵷䅁捁䅁䅁杔桂䡁䅍䅚桂䡁䅅睒呂䑁䅯睒偂䕁䄸睒䅁䑁䅷䅁敁䅁䅁杔桂䡁䅍䅚桂䡁䅅睒呂䑁䅯睒偂䕁䄸睒䵂䅁䅁児䅁䉁䅷䅁佂䝁䅅督歂䝁䅅兣䡂䙁䅍杏䡂䙁䅁杕䙂䅁䅁杕䄰䉁䅷䅁佂䝁䅅督歂䝁䅅兣䡂䙁䅍杏䡂䙁䅍䅓䕂䅁䅁兣䅳䉁䅧䅁佂䝁䅅督歂䝁䅅兣䡂䙁䅍杏䡂䙁䅑䅁祂兂䅁䅈䅁䕁䄴兙穂䝁䅑兙硂䕁䅣睕㙁䕁䅧兑䝂䕁䅍䅁流睃䅁䅈䅁䕁䄴兙穂䝁䅑兙硂䕁䅣睕㙁䕁䅧兑䩂䕁䄴䅁䅃睃䅁䅈䅁䕁䄴兙穂䝁䅑兙硂䕁䅣睕㙁䕁䅧兑䵂䕁䄸䅁㍂兂䅁杇䅁䕁䄴兙穂䝁䅑兙硂䕁䅣睕㙁䕁䅧兑呂䅁䅁兆䅁䉁䅷䅁佂䝁䅅督歂䝁䅅兣䡂䙁䅍杏䥂䕁䅉兑佂䅁䅁兰䅅䉁䅷䅁佂䝁䅅督歂䝁䅅兣䡂䙁䅍杏䥂䕁䅍睕䡂䅁䅁䅹䅳䉁䅷䅁佂䝁䅅督歂䝁䅅兣䡂䙁䅍杏䥂䕁䅕䅔䙂䅁䅁来䅳䉁䅷䅁佂䝁䅅督歂䝁䅅兣䡂䙁䅍杏䥂䕁䅙睖䉂䅁䅁眷䄰䉁䅷䅁佂䝁䅅督歂䝁䅅兣䡂䙁䅍杏䥂䕁䅷兓啂䅁䅁睐䅷䉁䅷䅁佂䝁䅅督歂䝁䅅兣䡂䙁䅍杏䥂䕁䅷杔䙂䅁䅁睌䅕䉁䅷䅁佂䝁䅅督歂䝁䅅兣䡂䙁䅍杏䥂䕁䄸䅔奂䅁䅁䅵䅅䉁䅯䅁佂䝁䅅督歂䝁䅅兣䡂䙁䅍杏䥂䕁䄸杔䅁䭁䉁䅁捁䅁䅁杔桂䡁䅍䅚桂䡁䅅睒呂䑁䅯䅓偂䙁䅁兒䅁偁䵯䅁慁䅁䅁杔桂䡁䅍䅚桂䡁䅅睒呂䑁䅯䅓剂䙁䅫䅁䵁兂䅁䅈䅁䕁䄴兙穂䝁䅑兙硂䕁䅣睕㙁䕁䅧睕䩂䕁䅍䅁䡃允䅁䅈䅁䕁䄴兙穂䝁䅑兙硂䕁䅣睕㙁䕁䅧睕䩂䕁䅫䅁䉃杄䅁杇䅁䕁䄴兙穂䝁䅑兙硂䕁䅣睕㙁䕁䅧睕啂䅁䅁兑䅁䉁䅷䅁佂䝁䅅督歂䝁䅅兣䡂䙁䅍杏䥂䙁䅍䅖乂䅁䅁睫䅳䉁䅷䅁佂䝁䅅督歂䝁䅅兣䡂䙁䅍杏䥂䙁䅑䅔䕂䅁䅁权䄴䉁䅯䅁佂䝁䅅督歂䝁䅅兣䡂䙁䅍杏䥂䙁䅑杗䅁偁䭯䅁捁䅁䅁杔桂䡁䅍䅚桂䡁䅅睒呂䑁䅯䅓噂䕁䅉睒䅁䍁䰸䅁慁䅁䅁杔桂䡁䅍䅚桂䡁䅅睒呂䑁䅯䅓塂䕁䅍䅁摃䅂䅁䅈䅁䕁䄴兙穂䝁䅑兙硂䕁䅣睕㙁䕁䅧睖䱂䕁䄴䅁偂兄䅁杇䅁䕁䄴兙穂䝁䅑兙硂䕁䅣睕㙁䕁䅫兑䑂䅁䅁杒䄰䉁䅷䅁佂䝁䅅督歂䝁䅅兣䡂䙁䅍杏䩂䕁䅅杕啂䅁䅁䄲䅳䉁䅷䅁佂䝁䅅督歂䝁䅅兣䡂䙁䅍杏䩂䕁䅉睓卂䅁䅁䅴䅑䉁䅷䅁佂䝁䅅督歂䝁䅅兣䡂䙁䅍杏䩂䕁䅉睔䑂䅁䅁杇䅕䉁䅷䅁佂䝁䅅督歂䝁䅅兣䡂䙁䅍杏䩂䕁䅍䅓卂䅁䅁兘䅳䉁䅷䅁佂䝁䅅督歂䝁䅅兣䡂䙁䅍杏䩂䕁䅍兖䩂䅁䅁杆䄰䉁䅷䅁佂䝁䅅督歂䝁䅅兣䡂䙁䅍杏䩂䕁䅑睑䑂䅁䅁硣䅁䉁䅷䅁佂䝁䅅督歂䝁䅅兣䡂䙁䅍杏䩂䕁䅑䅗奂䅁䅁睏䅁䉁䅷䅁佂䝁䅅督歂䝁䅅兣䡂䙁䅍杏䩂䕁䅷兔佂䅁䅁眰䅕䉁䅷䅁佂䝁䅅督歂䝁䅅兣䡂䙁䅍杏䩂䕁䄴睑婂䅁䅁児䅅䉁䅷䅁佂䝁䅅督歂䝁䅅兣䡂䙁䅍杏䩂䕁䄴䅒䍂䅁䅁朴䅳䉁䅷䅁佂䝁䅅督歂䝁䅅兣䡂䙁䅍杏䩂䕁䄴䅖䑂䅁䅁䅷䅅䉁䅷䅁佂䝁䅅督歂䝁䅅兣䡂䙁䅍杏䩂䕁䄴䅖噂䅁䅁兊䅁䉁䅷䅁佂䝁䅅督歂䝁䅅兣䡂䙁䅍杏䩂䕁䄴杖䉂䅁䅁䅥䄰䉁䅷䅁佂䝁䅅督歂䝁䅅兣䡂䙁䅍杏䩂䕁䄸睕兂䅁䅁睈䄴䉁䅷䅁佂䝁䅅督歂䝁䅅兣䡂䙁䅍杏䩂䙁䅁兑卂䅁䅁䅔䅳䉁䅷䅁佂䝁䅅督歂䝁䅅兣䡂䙁䅍杏䩂䙁䅁睒兂䅁䅁朵䅑䉁䅷䅁佂䝁䅅督歂䝁䅅兣䡂䙁䅍杏䩂䙁䅉䅒乂䅁䅁杂䅙䉁䅷䅁佂䝁䅅督歂䝁䅅兣䡂䙁䅍杏䩂䙁䅍杕䡂䅁䅁兙䅁䉁䅷䅁佂䝁䅅督歂䝁䅅兣䡂䙁䅍杏䩂䙁䅑杕䩂䅁䅁睅䅷䉁䅷䅁佂䝁䅅督歂䝁䅅兣䡂䙁䅍杏䭂䕁䅅睑䱂䅁䅁䅄䄴䉁䅷䅁佂䝁䅅督歂䝁䅅兣䡂䙁䅍杏䭂䕁䅅杗慂䅁䅁八䅕䉁䅷䅁佂䝁䅅督歂䝁䅅兣䡂䙁䅍杏䭂䕁䅉䅓啂䅁䅁典䅅䉁䅷䅁佂䝁䅅督歂䝁䅅兣䡂䙁䅍杏䭂䕁䅉䅔噂䅁䅁兎䅷䉁䅷䅁佂䝁䅅督歂䝁䅅兣䡂䙁䅍杏䭂䕁䅉睕呂䅁䅁䅂䅳䉁䅷䅁佂䝁䅅督歂䝁䅅兣䡂䙁䅍杏䭂䕁䅯睕䝂䅁䅁䅸䅷䉁䅷䅁佂䝁䅅督歂䝁䅅兣䡂䙁䅍杏䭂䕁䅳䅓婂䅁䅁兹䅅䉁䅷䅁佂䝁䅅督歂䝁䅅兣䡂䙁䅍杏䱂䕁䅅䅔噂䅁䅁杗䄰䉁䅯䅁佂䝁䅅督歂䝁䅅兣䡂䙁䅍杏䱂䕁䅑䅕䅁䵁䅙䅁慁䅁䅁杔桂䡁䅍䅚桂䡁䅅睒呂䑁䅯睓䥂䕁䅍䅁䝃䅁䅁䅈䅁䕁䄴兙穂䝁䅑兙硂䕁䅣睕㙁䕁䅳䅔䉂䕁䅍䅁あ允䅁䅈䅁䕁䄴兙穂䝁䅑兙硂䕁䅣睕㙁䕁䅳䅔䩂䕁䅍䅁噃睃䅁䅈䅁䕁䄴兙穂䝁䅑兙硂䕁䅣睕㙁䕁䅳杕婂䙁䅍䅁い䅄䅁䅈䅁䕁䄴兙穂䝁䅑兙硂䕁䅣睕㙁䕁䅷兑乂䙁䅉䅁㍄䅂䅁䅈䅁䕁䄴兙穂䝁䅑兙硂䕁䅣睕㙁䕁䅷兑佂䕁䅍䅁瑁兂䅁䅈䅁䕁䄴兙穂䝁䅑兙硂䕁䅣睕㙁䕁䅷兒䑂䕁䄸䅁桄䅂䅁䅈䅁䕁䄴兙穂䝁䅑兙硂䕁䅣睕㙁䕁䅷兒呂䕁䅷䅁䉂睃䅁䅈䅁䕁䄴兙穂䝁䅑兙硂䕁䅣睕㙁䕁䅷杒噂䙁䅍䅁䥄兂䅁䅈䅁䕁䄴兙穂䝁䅑兙硂䕁䅣睕㙁䕁䅷睒䩂䕁䅧䅁獂䅄䅁杇䅁䕁䄴兙穂䝁䅑兙硂䕁䅣睕㙁䕁䅷兓佂䅁䅁睩䅅䉁䅷䅁佂䝁䅅督歂䝁䅅兣䡂䙁䅍杏䵂䕁䅫䅖䙂䅁䅁眶䅕䉁䅷䅁佂䝁䅅督歂䝁䅅兣䡂䙁䅍杏䵂䕁䅫杖佂䅁䅁睢䅕䉁䅷䅁佂䝁䅅督歂䝁䅅兣䡂䙁䅍杏䵂䕁䅳杒佂䅁䅁条䅳䉁䅯䅁佂䝁䅅督歂䝁䅅兣䡂䙁䅍杏䵂䕁䅳兕䅁䙁䅍䅁慁䅁䅁杔桂䡁䅍䅚桂䡁䅅睒呂䑁䅯䅔佂䙁䅑䅁硁䅁䅁杇䅁䕁䄴兙穂䝁䅑兙硂䕁䅣睕㙁䕁䅷杔塂䅁䅁充䅙䉁䅷䅁佂䝁䅅督歂䝁䅅兣䡂䙁䅍杏䵂䕁䄸䅕䙂䅁䅁睪䅕䉁䅷䅁佂䝁䅅督歂䝁䅅兣䡂䙁䅍杏䵂䙁䅅䅒啂䅁䅁杨䅷䉁䅷䅁佂䝁䅅督歂䝁䅅兣䡂䙁䅍杏䵂䙁䅉睑奂䅁䅁䅡䅅䉁䅷䅁佂䝁䅅督歂䝁䅅兣䡂䙁䅍杏䵂䙁䅍睑䑂䅁䅁兮䅕䉁䅷䅁佂䝁䅅督歂䝁䅅兣䡂䙁䅍杏䵂䙁䅍䅖卂䅁䅁䄴䅕䉁䅷䅁佂䝁䅅督歂䝁䅅兣䡂䙁䅍杏䵂䙁䅕䅔噂䅁䅁䄱䅅䉁䅷䅁佂䝁䅅督歂䝁䅅兣䡂䙁䅍杏乂䕁䅅杔䥂䅁䅁東䅕䉁䅯䅁佂䝁䅅督歂䝁䅅兣䡂䙁䅍杏乂䕁䅅杕䅁䉁䅙䅁捁䅁䅁杔桂䡁䅍䅚桂䡁䅅睒呂䑁䅯兔䉂䙁䅍兓䅁乁䙧䅁慁䅁䅁杔桂䡁䅍䅚桂䡁䅅睒呂䑁䅯兔䉂䙁䅑䅁煃䅂䅁䅈䅁䕁䄴兙穂䝁䅑兙硂䕁䅣睕㙁䕁䄰兑啂䙁䅣䅁十䅄䅁䅈䅁䕁䄴兙穂䝁䅑兙硂䕁䅣睕㙁䕁䄰睑䥂䙁䅁䅁㡁允䅁䅈䅁䕁䄴兙穂䝁䅑兙硂䕁䅣睕㙁䕁䄰睑卂䕁䅫䅁塁兄䅁杇䅁䕁䄴兙穂䝁䅑兙硂䕁䅣睕㙁䕁䄰睑塂䅁䅁兒䅳䉁䅷䅁佂䝁䅅督歂䝁䅅兣䡂䙁䅍杏乂䕁䅑䅔慂䅁䅁睬䅅䉁䅷䅁佂䝁䅅督歂䝁䅅兣䡂䙁䅍杏乂䕁䅕䅒兂䅁䅁䅬䅕䉁䅷䅁佂䝁䅅督歂䝁䅅兣䡂䙁䅍杏乂䕁䅕䅖䉂䅁䅁睎䅁䉁䅷䅁佂䝁䅅督歂䝁䅅兣䡂䙁䅍杏乂䕁䅣兒䙂䅁䅁睉䄰䉁䅷䅁佂䝁䅅督歂䝁䅅兣䡂䙁䅍杏乂䕁䅣䅕䩂䅁䅁术䅷䉁䅷䅁佂䝁䅅督歂䝁䅅兣䡂䙁䅍杏乂䕁䅫䅒䕂䅁䅁䅆䅙䉁䅷䅁佂䝁䅅督歂䝁䅅兣䡂䙁䅍杏乂䕁䅳睕䩂䅁䅁朴䅑䉁䅷䅁佂䝁䅅督歂䝁䅅兣䡂䙁䅍杏乂䕁䅳䅖奂䅁䅁睫䅅䉁䅷䅁佂䝁䅅督歂䝁䅅兣䡂䙁䅍杏乂䕁䅷兑䍂䅁䅁免䅷䉁䅷䅁佂䝁䅅督歂䝁䅅兣䡂䙁䅍杏乂䕁䅷睓佂䅁䅁兓䅷䉁䅷䅁佂䝁䅅督歂䝁䅅兣䡂䙁䅍杏乂䕁䄰睕䩂䅁䅁杧䅳䉁䅷䅁佂䝁䅅督歂䝁䅅兣䡂䙁䅍杏乂䕁䄴杕偂䅁䅁睅䄴䉁䅷䅁佂䝁䅅督歂䝁䅅兣䡂䙁䅍杏乂䕁䄴睕啂䅁䅁其䅁䉁䅷䅁佂䝁䅅督歂䝁䅅兣䡂䙁䅍杏乂䕁䄸杕佂䅁䅁䄰䅕䉁䅷䅁佂䝁䅅督歂䝁䅅兣䡂䙁䅍杏乂䙁䅁睖卂䅁䅁䅫䅅䉁䅷䅁佂䝁䅅督歂䝁䅅兣䡂䙁䅍杏乂䙁䅉睑婂䅁䅁䅢䄰䉁䅷䅁佂䝁䅅督歂䝁䅅兣䡂䙁䅍杏乂䙁䅉杔䉂䅁䅁兵䅅䉁䅷䅁佂䝁䅅督歂䝁䅅兣䡂䙁䅍杏乂䙁䅉䅖佂䅁䅁末䅳䉁䅷䅁佂䝁䅅督歂䝁䅅兣䡂䙁䅍杏乂䙁䅍兒奂䅁䅁兡䄰䉁䅷䅁佂䝁䅅督歂䝁䅅兣䡂䙁䅍杏乂䙁䅍杒啂䅁䅁儲䅁䉁䅷䅁佂䝁䅅督歂䝁䅅兣䡂䙁䅍杏乂䙁䅑睑䥂䅁䅁睈䅁䉁䅷䅁佂䝁䅅督歂䝁䅅兣䡂䙁䅍杏乂䙁䅑睕䩂䅁䅁䅤䅕䉁䅧䅁佂䝁䅅督歂䝁䅅兣䡂䙁䅍杏乂䙁䅕䅁䩂允䅁杇䅁䕁䄴兙穂䝁䅑兙硂䕁䅣睕㙁䕁䄰䅗䵂䅁䅁兏䅳䉁䅷䅁佂䝁䅅督歂䝁䅅兣䡂䙁䅍杏乂䙁䅫睒佂䅁䅁兄䄰䉁䅷䅁佂䝁䅅督歂䝁䅅兣䡂䙁䅍杏乂䙁䅫杕䡂䅁䅁杭䄰䉁䅷䅁佂䝁䅅督歂䝁䅅兣䡂䙁䅍杏佂䕁䅅杕䩂䅁䅁䄰䄰䉁䅷䅁佂䝁䅅督歂䝁䅅兣䡂䙁䅍杏佂䕁䅅杖䩂䅁䅁儰䄰䉁䅷䅁佂䝁䅅督歂䝁䅅兣䡂䙁䅍杏佂䕁䅉兓奂䅁䅁䄯䅕䉁䅷䅁佂䝁䅅督歂䝁䅅兣䡂䙁䅍杏佂䕁䅉䅖䍂䅁䅁睯䅳䉁䅷䅁佂䝁䅅督歂䝁䅅兣䡂䙁䅍杏佂䕁䅑兑剂䅁䅁䅷䅁䉁䅷䅁佂䝁䅅督歂䝁䅅兣䡂䙁䅍杏佂䕁䅑睕佂䅁䅁䅑䅅䉁䅷䅁佂䝁䅅督歂䝁䅅兣䡂䙁䅍杏佂䕁䅕睔䡂䅁䅁杴䅕䉁䅷䅁佂䝁䅅督歂䝁䅅兣䡂䙁䅍杏佂䕁䅙䅔奂䅁䅁䄲䅁䉁䅷䅁佂䝁䅅督歂䝁䅅兣䡂䙁䅍杏佂䕁䄸杖啂䅁䅁睱䅑䉁䅷䅁佂䝁䅅督歂䝁䅅兣䡂䙁䅍杏佂䙁䅍兓啂䅁䅁睵䅳䉁䅷䅁佂䝁䅅督歂䝁䅅兣䡂䙁䅍杏佂䙁䅑兑兂䅁䅁杪䅁䉁䅷䅁佂䝁䅅督歂䝁䅅兣䡂䙁䅍杏佂䙁䅑睑啂䅁䅁杤䄰䉁䅷䅁佂䝁䅅督歂䝁䅅兣䡂䙁䅍杏佂䙁䅑杕呂䅁䅁眯䅁䉁䅷䅁佂䝁䅅督歂䝁䅅兣䡂䙁䅍杏佂䙁䅙䅒䉂䅁䅁杶䅁䉁䅷䅁佂䝁䅅督歂䝁䅅兣䡂䙁䅍杏佂䙁䅙兒䙂䅁䅁眯䅯䉁䅷䅁佂䝁䅅督歂䝁䅅兣䡂䙁䅍杏佂䙁䅣村䩂䅁䅁睏䄴䉁䅯䅁佂䝁䅅督歂䝁䅅兣䡂䙁䅍杏佂䙁䅣兒䅁䩁䔴䅁慁䅁䅁杔桂䡁䅍䅚桂䡁䅅睒呂䑁䅯杔塂䕁䅷䅁汄䅄䅁杇䅁䕁䄴兙穂䝁䅑兙硂䕁䅣睕㙁䕁䄴睖呂䅁䅁儲䅅䉁䅷䅁佂䝁䅅督歂䝁䅅兣䡂䙁䅍杏佂䙁䅣睕䉂䅁䅁朲䅅䉁䅷䅁佂䝁䅅督歂䝁䅅兣䡂䙁䅍杏佂䙁䅧䅕䩂䅁䅁䅖䅅䉁䅷䅁佂䝁䅅督歂䝁䅅兣䡂䙁䅍杏佂䙁䅧睕啂䅁䅁眲䅕䉁䅯䅁佂䝁䅅督歂䝁䅅兣䡂䙁䅍杏佂䙁䅧䅖䅁乁䕣䅁捁䅁䅁杔桂䡁䅍䅚桂䡁䅅睒呂䑁䅯杔婂䕁䄰䅖䅁䥁䴸䅁捁䅁䅁杔桂䡁䅍䅚桂䡁䅅睒呂䑁䅯睔䕂䕁䅙䅔䅁䕁䈸䅁慁䅁䅁杔桂䡁䅍䅚桂䡁䅅睒呂䑁䅯睔䕂䙁䅁䅁湃睃䅁䅈䅁䕁䄴兙穂䝁䅑兙硂䕁䅣睕㙁䕁䄸䅔䙂䕁䅑䅁⽁兂䅁䅈䅁䕁䄴兙穂䝁䅑兙硂䕁䅣睕㙁䕁䄸兔䑂䕁䅷䅁穃兄䅁䅇䅁䕁䄴兙穂䝁䅑兙硂䕁䅣睕㙁䕁䄸杔䅁䑁䅉䅁慁䅁䅁杔桂䡁䅍䅚桂䡁䅅睒呂䑁䅯睔佂䕁䅉䅁十杂䅁䅈䅁䕁䄴兙穂䝁䅑兙硂䕁䅣睕㙁䕁䄸䅕䑂䕁䅧䅁摁兂䅁䅈䅁䕁䄴兙穂䝁䅑兙硂䕁䅣睕㙁䕁䄸杕䵂䙁䅫䅁獄䅁䅁䅈䅁䕁䄴兙穂䝁䅑兙硂䕁䅣睕㙁䕁䄸睕䩂䙁䅍䅁呄䅄䅁䅈䅁䕁䄴兙穂䝁䅑兙硂䕁䅣睕㙁䕁䄸䅖啂䙁䅉䅁䥁䅄䅁杇䅁䕁䄴兙穂䝁䅑兙硂䕁䅣睕㙁䕁䄸杗䱂䅁䅁兹䅑䉁䅷䅁佂䝁䅅督歂䝁䅅兣䡂䙁䅍杏兂䕁䅅杔塂䅁䅁儵䅁䉁䅷䅁佂䝁䅅督歂䝁䅅兣䡂䙁䅍杏兂䕁䅅杕䉂䅁䅁儴䅁䉁䅷䅁佂䝁䅅督歂䝁䅅兣䡂䙁䅍杏兂䕁䅅䅖䱂䅁䅁兄䄴䉁䅷䅁佂䝁䅅督歂䝁䅅兣䡂䙁䅍杏兂䕁䅅兗奂䅁䅁杷䅅䉁䅷䅁佂䝁䅅督歂䝁䅅兣䡂䙁䅍杏兂䕁䅍兑卂䅁䅁杖䅅䉁䅯䅁佂䝁䅅督歂䝁䅅兣䡂䙁䅍杏兂䕁䅍䅓䅁偁䕳䅁捁䅁䅁杔桂䡁䅍䅚桂䡁䅅睒呂䑁䅯䅕䑂䙁䅉䅗䅁䉁丰䅁捁䅁䅁杔桂䡁䅍䅚桂䡁䅅睒呂䑁䅯䅕䑂䙁䅑兗䅁䩁䕧䅁捁䅁䅁杔桂䡁䅍䅚桂䡁䅅睒呂䑁䅯䅕䕂䕁䅍睔䅁䵁儰䅁捁䅁䅁杔桂䡁䅍䅚桂䡁䅅睒呂䑁䅯䅕䕂䕁䅙睕䅁䙁䱉䅁捁䅁䅁杔桂䡁䅍䅚桂䡁䅅睒呂䑁䅯䅕䙂䕁䅍睔䅁偁䭳䅁捁䅁䅁杔桂䡁䅍䅚桂䡁䅅睒呂䑁䅯䅕䙂䕁䄴睒䅁䥁丸䅁捁䅁䅁杔桂䡁䅍䅚桂䡁䅅睒呂䑁䅯䅕䙂䕁䄴杔䅁䝁䵫䅁慁䅁䅁杔桂䡁䅍䅚桂䡁䅅睒呂䑁䅯䅕䙂䙁䅁䅁噃䅁䅁䅈䅁䕁䄴兙穂䝁䅑兙硂䕁䅣睕㙁䙁䅁杒䍂䕁䅍䅁癃䅄䅁杇䅁䕁䄴兙穂䝁䅑兙硂䕁䅣睕㙁䙁䅁杒䡂䅁䅁杳䅅䉁䅷䅁佂䝁䅅督歂䝁䅅兣䡂䙁䅍杏兂䕁䅣杔婂䅁䅁睁䄰䉁䅧䅁佂䝁䅅督歂䝁䅅兣䡂䙁䅍杏兂䕁䅫䅁摄睃䅁䅈䅁䕁䄴兙穂䝁䅑兙硂䕁䅣睕㙁䙁䅁兓佂䕁䅍䅁楄杄䅁䅈䅁䕁䄴兙穂䝁䅑兙硂䕁䅣睕㙁䙁䅁䅔䉂䕁䅉䅁祁䅄䅁䅈䅁䕁䄴兙穂䝁䅑兙硂䕁䅣睕㙁䙁䅁䅔䉂䙁䅫䅁歃䅄䅁䅈䅁䕁䄴兙穂䝁䅑兙硂䕁䅣睕㙁䙁䅁䅔乂䙁䅉䅁䩄睃䅁䅈䅁䕁䄴兙穂䝁䅑兙硂䕁䅣睕㙁䙁䅁䅔啂䙁䅉䅁䡄䅁䅁䅈䅁䕁䄴兙穂䝁䅑兙硂䕁䅣睕㙁䙁䅁䅔噂䙁䅍䅁婃睃䅁䅈䅁䕁䄴兙穂䝁䅑兙硂䕁䅣睕㙁䙁䅁䅔奂䙁䅍䅁慃睃䅁䅈䅁䕁䄴兙穂䝁䅑兙硂䕁䅣睕㙁䙁䅁杔䝂䙁䅁䅁元兂䅁䅈䅁䕁䄴兙穂䝁䅑兙硂䕁䅣睕㙁䙁䅁睔䕂䕁䅑䅁㡃允䅁䅈䅁䕁䄴兙穂䝁䅑兙硂䕁䅣睕㙁䙁䅁睔偂䕁䅷䅁塁允䅁䅈䅁䕁䄴兙穂䝁䅑兙硂䕁䅣睕㙁䙁䅁睔塂䕁䅫䅁㡁兂䅁䅈䅁䕁䄴兙穂䝁䅑兙硂䕁䅣睕㙁䙁䅁睔塂䕁䅷䅁⽂睃䅁䅈䅁䕁䄴兙穂䝁䅑兙硂䕁䅣睕㙁䙁䅁䅕䍂䕁䅫䅁湁睄䅁杇䅁䕁䄴兙穂䝁䅑兙硂䕁䅣睕㙁䙁䅁䅕䑂䅁䅁督䅕䉁䅷䅁佂䝁䅅督歂䝁䅅兣䡂䙁䅍杏兂䙁䅉兑䉂䅁䅁杵䅷䉁䅷䅁佂䝁䅅督歂䝁䅅兣䡂䙁䅍杏兂䙁䅉䅒偂䅁䅁儱䄰䉁䅷䅁佂䝁䅅督歂䝁䅅兣䡂䙁䅍杏兂䙁䅉睒呂䅁䅁儹䅷䉁䅷䅁佂䝁䅅督歂䝁䅅兣䡂䙁䅍杏兂䙁䅉杖䉂䅁䅁睵䅷䉁䅷䅁佂䝁䅅督歂䝁䅅兣䡂䙁䅍杏兂䙁䅍兔啂䅁䅁其䅳䉁䅯䅁佂䝁䅅督歂䝁䅅兣䡂䙁䅍杏兂䙁䅑睑䅁佁䉁䅁捁䅁䅁杔桂䡁䅍䅚桂䡁䅅睒呂䑁䅯䅕啂䕁䅕杔䅁䍁佁䅁捁䅁䅁杔桂䡁䅍䅚桂䡁䅅睒呂䑁䅯䅕婂䙁䅁䅔䅁䥁䉫䅁捁䅁䅁杔桂䡁䅍䅚桂䡁䅅睒呂䑁䅯䅕慂䙁䅯兑䅁䡁內䅁捁䅁䅁杔桂䡁䅍䅚桂䡁䅅睒呂䑁䅯兕䑂䕁䄸兔䅁䭁䅯䅁捁䅁䅁杔桂䡁䅍䅚桂䡁䅅睒呂䑁䅯兕䕂䕁䅕䅔䅁䥁䵑䅁捁䅁䅁杔桂䡁䅍䅚桂䡁䅅睒呂䑁䅯兕䵂䙁䅫睕䅁䭁䕉䅁捁䅁䅁杔桂䡁䅍䅚桂䡁䅅睒呂䑁䅯兕佂䙁䅍䅖䅁䱁䴴䅁捁䅁䅁杔桂䡁䅍䅚桂䡁䅅睒呂䑁䅯兕卂䙁䅙睔䅁乁乣䅁慁䅁䅁杔桂䡁䅍䅚桂䡁䅅睒呂䑁䅯杕䙂䕁䅣䅁坃䅁䅁䅈䅁䕁䄴兙穂䝁䅑兙硂䕁䅣睕㙁䙁䅉兒䡂䕁䄴䅁㝃䅁䅁䅈䅁䕁䄴兙穂䝁䅑兙硂䕁䅣睕㙁䙁䅉睒䙂䕁䄴䅁睃兂䅁䅈䅁䕁䄴兙穂䝁䅑兙硂䕁䅣睕㙁䙁䅉睒䵂䕁䅑䅁牃兂䅁䅈䅁䕁䄴兙穂䝁䅑兙硂䕁䅣睕㙁䙁䅉兔䍂䙁䅍䅁䑃兂䅁䅈䅁䕁䄴兙穂䝁䅑兙硂䕁䅣睕㙁䙁䅉睔䑂䕁䅳䅁㝁䅄䅁䅈䅁䕁䄴兙穂䝁䅑兙硂䕁䅣睕㙁䙁䅉睔䩂䕁䅍䅁䡁兄䅁䅈䅁䕁䄴兙穂䝁䅑兙硂䕁䅣睕㙁䙁䅉睔䩂䙁䅙䅁楃兂䅁杇䅁䕁䄴兙穂䝁䅑兙硂䕁䅣睕㙁䙁䅉睔兂䅁䅁兯䅅䉁䅷䅁佂䝁䅅督歂䝁䅅兣䡂䙁䅍杏卂䕁䄸睕啂䅁䅁杔䅁䉁䅯䅁佂䝁䅅督歂䝁䅅兣䡂䙁䅍杏卂䙁䅕杔䅁䥁䱫䅁杁䅁䅁杔桂䡁䅍䅚桂䡁䅅睒呂䑁䅯杕噂䙁䅍䅓畁䕁䅅䅁汃兄䅁䅈䅁䕁䄴兙穂䝁䅑兙硂䕁䅣睕㙁䙁䅍兑䍂䙁䅉䅁晄䅄䅁䅈䅁䕁䄴兙穂䝁䅑兙硂䕁䅣睕㙁䙁䅍兑䝂䙁䅑䅁婄睃䅁䅈䅁䕁䄴兙穂䝁䅑兙硂䕁䅣睕㙁䙁䅍兑䩂䕁䅅䅁い䅂䅁䅈䅁䕁䄴兙穂䝁䅑兙硂䕁䅣睕㙁䙁䅍兑䩂䕁䅍䅁畁兂䅁䅈䅁䕁䄴兙穂䝁䅑兙硂䕁䅣睕㙁䙁䅍兑佂䕁䄰䅁乃䅄䅁䅈䅁䕁䄴兙穂䝁䅑兙硂䕁䅣睕㙁䙁䅍兑啂䙁䅍䅁䡃䅄䅁䅈䅁䕁䄴兙穂䝁䅑兙硂䕁䅣睕㙁䙁䅍村䉂䕁䅍䅁癁䅁䅁䅈䅁䕁䄴兙穂䝁䅑兙硂䕁䅣</t>
  </si>
  <si>
    <t>睕㙁䙁䅍村䑂䕁䅙䅁乁䅅䅁䅈䅁䕁䄴兙穂䝁䅑兙硂䕁䅣睕㙁䙁䅍村卂䕁䅅䅁䭁杂䅁䅈䅁䕁䄴兙穂䝁䅑兙硂䕁䅣睕㙁䙁䅍村噂䙁䅧䅁牄允䅁䅈䅁䕁䄴兙穂䝁䅑兙硂䕁䅣睕㙁䙁䅍睑䥂䕁䅷䅁啂睃䅁䅈䅁䕁䄴兙穂䝁䅑兙硂䕁䅣睕㙁䙁䅍睑呂䕁䅍䅁㍁兄䅁䅈䅁䕁䄴兙穂䝁䅑兙硂䕁䅣睕㙁䙁䅍睑坂䕁䅷䅁噂睃䅁䅈䅁䕁䄴兙穂䝁䅑兙硂䕁䅣睕㙁䙁䅍䅒䡂䙁䅉䅁ㅁ兄䅁䅈䅁䕁䄴兙穂䝁䅑兙硂䕁䅣睕㙁䙁䅍兒䕂䕁䅣䅁元兄䅁䅈䅁䕁䄴兙穂䝁䅑兙硂䕁䅣睕㙁䙁䅍兒䩂䕁䅍䅁䥃兂䅁杇䅁䕁䄴兙穂䝁䅑兙硂䕁䅣睕㙁䙁䅍杒乂䅁䅁眹䅕䉁䅷䅁佂䝁䅅督歂䝁䅅兣䡂䙁䅍杏呂䕁䅙杔䑂䅁䅁䅳䅷䉁䅯䅁佂䝁䅅督歂䝁䅅兣䡂䙁䅍杏呂䕁䅧睑䅁䱁䘴䅁捁䅁䅁杔桂䡁䅍䅚桂䡁䅅睒呂䑁䅯睕䥂䕁䅕杔䅁䍁䴰䅁捁䅁䅁杔桂䡁䅍䅚桂䡁䅅睒呂䑁䅯睕䥂䕁䄸睔䅁佁偍䅁捁䅁䅁杔桂䡁䅍䅚桂䡁䅅睒呂䑁䅯睕䩂䕁䅣兓䅁䩁䕍䅁慁䅁䅁杔桂䡁䅍䅚桂䡁䅅睒呂䑁䅯睕䭂䙁䅣䅁䩁睄䅁䅈䅁䕁䄴兙穂䝁䅑兙硂䕁䅣睕㙁䙁䅍睓婂䙁䅣䅁畄睄䅁䅈䅁䕁䄴兙穂䝁䅑兙硂䕁䅣睕㙁䙁䅍䅔䉂䕁䅉䅁䱃䅂䅁杇䅁䕁䄴兙穂䝁䅑兙硂䕁䅣睕㙁䙁䅍䅔乂䅁䅁儵䅕䉁䅯䅁佂䝁䅅督歂䝁䅅兣䡂䙁䅍杏呂䕁䅷䅕䅁䉁䴸䅁捁䅁䅁杔桂䡁䅍䅚桂䡁䅅睒呂䑁䅯睕乂䕁䅍兓䅁䅁䅳䅁捁䅁䅁杔桂䡁䅍䅚桂䡁䅅睒呂䑁䅯睕乂䙁䅑睑䅁䱁丸䅁捁䅁䅁杔桂䡁䅍䅚桂䡁䅅睒呂䑁䅯睕佂䕁䅍兗䅁䍁乁䅁捁䅁䅁杔桂䡁䅍䅚桂䡁䅅睒呂䑁䅯睕佂䕁䅕䅗䅁䩁䵍䅁捁䅁䅁杔桂䡁䅍䅚桂䡁䅅睒呂䑁䅯睕佂䙁䅁睕䅁䡁䅯䅁捁䅁䅁杔桂䡁䅍䅚桂䡁䅅睒呂䑁䅯睕偂䕁䄴睔䅁乁䴰䅁捁䅁䅁杔桂䡁䅍䅚桂䡁䅅睒呂䑁䅯睕兂䙁䅍睑䅁䡁䴰䅁捁䅁䅁杔桂䡁䅍䅚桂䡁䅅睒呂䑁䅯睕兂䙁䅑杔䅁䱁何䅁捁䅁䅁杔桂䡁䅍䅚桂䡁䅅睒呂䑁䅯睕卂䙁䅁䅖䅁佁䙧䅁捁䅁䅁杔桂䡁䅍䅚桂䡁䅅睒呂䑁䅯睕啂䕁䅉兑䅁䵁䴸䅁捁䅁䅁杔桂䡁䅍䅚桂䡁䅅睒呂䑁䅯睕啂䕁䅕䅕䅁䩁䴴䅁捁䅁䅁杔桂䡁䅍䅚桂䡁䅅睒呂䑁䅯睕啂䕁䅷䅒䅁䭁䅣䅁捁䅁䅁杔桂䡁䅍䅚桂䡁䅅睒呂䑁䅯睕啂䙁䅉兑䅁乁䵁䅁慁䅁䅁杔桂䡁䅍䅚桂䡁䅅睒呂䑁䅯睕啂䙁䅧䅁桄允䅁䅈䅁䕁䄴兙穂䝁䅑兙硂䕁䅣睕㙁䙁䅍睖䱂䙁䅍䅁煄允䅁䅈䅁䕁䄴兙穂䝁䅑兙硂䕁䅣睕㙁䙁䅍兗佂䕁䅅䅁晃兂䅁䅈䅁䕁䄴兙穂䝁䅑兙硂䕁䅣睕㙁䙁䅑村䍂䕁䅳䅁捁睄䅁䅈䅁䕁䄴兙穂䝁䅑兙硂䕁䅣睕㙁䙁䅑睑䍂䕁䅫䅁呂兂䅁䅈䅁䕁䄴兙穂䝁䅑兙硂䕁䅣睕㙁䙁䅑兒䑂䕁䅧䅁求䅁䅁杇䅁䕁䄴兙穂䝁䅑兙硂䕁䅣睕㙁䙁䅑兒卂䅁䅁睬䅁䉁䅷䅁佂䝁䅅督歂䝁䅅兣䡂䙁䅍杏啂䕁䅙兓佂䅁䅁䅮䅳䉁䅷䅁佂䝁䅅督歂䝁䅅兣䡂䙁䅍杏啂䕁䅧杕乂䅁䅁兕䅷䉁䅷䅁佂䝁䅅督歂䝁䅅兣䡂䙁䅍杏啂䕁䅫䅔䙂䅁䅁睐䄸䉁䅷䅁佂䝁䅅督歂䝁䅅兣䡂䙁䅍杏啂䕁䄰兖呂䅁䅁睚䅅䉁䅷䅁佂䝁䅅督歂䝁䅅兣䡂䙁䅍杏啂䙁䅉兓兂䅁䅁元䅳䉁䅷䅁佂䝁䅅督歂䝁䅅兣䡂䙁䅍杏啂䙁䅉兔䍂䅁䅁儹䅅䉁䅷䅁佂䝁䅅督歂䝁䅅兣䡂䙁䅍杏啂䙁䅉兔䱂䅁䅁䄸䅯䉁䅷䅁佂䝁䅅督歂䝁䅅兣䡂䙁䅍杏啂䙁䅉睔塂䅁䅁眷䅅䉁䅷䅁佂䝁䅅督歂䝁䅅兣䡂䙁䅍杏啂䙁䅉睕啂䅁䅁䅯䄰䉁䅷䅁佂䝁䅅督歂䝁䅅兣䡂䙁䅍杏啂䙁䅍睑偂䅁䅁䅂䅅䉁䅷䅁佂䝁䅅督歂䝁䅅兣䡂䙁䅍杏啂䙁䅍䅔䉂䅁䅁睷䅅䉁䅷䅁佂䝁䅅督歂䝁䅅兣䡂䙁䅍杏啂䙁䅑兒䱂䅁䅁杨䅕䉁䅷䅁佂䝁䅅督歂䝁䅅兣䡂䙁䅍杏啂䙁䅑睒啂䅁䅁睤䄰䉁䅷䅁佂䝁䅅督歂䝁䅅兣䡂䙁䅍杏啂䙁䅑兔䩂䅁䅁䅆䅷䉁䅷䅁佂䝁䅅督歂䝁䅅兣䡂䙁䅍杏啂䙁䅑睖偂䅁䅁兖䅁䉁䅯䅁佂䝁䅅督歂䝁䅅兣䡂䙁䅍杏啂䙁䅧杔䅁䅁䄸䅁捁䅁䅁杔桂䡁䅍䅚桂䡁䅅睒呂䑁䅯䅖奂䙁䅉䅓䅁䥁䔴䅁慁䅁䅁杔桂䡁䅍䅚桂䡁䅅睒呂䑁䅯兖䉂䕁䅷䅁塁䅁䅁䅈䅁䕁䄴兙穂䝁䅑兙硂䕁䅣睕㙁䙁䅕村呂䕁䅫䅁煂兂䅁䅈䅁䕁䄴兙穂䝁䅑兙硂䕁䅣睕㙁䙁䅕睑啂䙁䅑䅁浄睃䅁䅈䅁䕁䄴兙穂䝁䅑兙硂䕁䅣睕㙁䙁䅕杒䑂䙁䅍䅁偂睃䅁䅈䅁䕁䄴兙穂䝁䅑兙硂䕁䅣睕㙁䙁䅕杒兂䕁䅫䅁䩁杂䅁䅈䅁䕁䄴兙穂䝁䅑兙硂䕁䅣睕㙁䙁䅕䅔啂䕁䅅䅁䉃䅁䅁䅈䅁䕁䄴兙穂䝁䅑兙硂䕁䅣睕㙁䙁䅕兔䍂䕁䅙䅁扂兂䅁䅈䅁䕁䄴兙穂䝁䅑兙硂䕁䅣睕㙁䙁䅕杔䩂䙁䅑䅁⽃䅄䅁䅈䅁䕁䄴兙穂䝁䅑兙硂䕁䅣睕㙁䙁䅕䅕䍂䕁䅑䅁穂䅄䅁䅈䅁䕁䄴兙穂䝁䅑兙硂䕁䅣睕㙁䙁䅕杕䍂䕁䄴䅁㝄睃䅁䅈䅁䕁䄴兙穂䝁䅑兙硂䕁䅣睕㙁䙁䅕䅖䥂䙁䅉䅁楄兂䅁䅇䅁䕁䄴兙穂䝁䅑兙硂䕁䅣睕㙁䙁䅙睑䅁偁䕷䅁捁䅁䅁杔桂䡁䅍䅚桂䡁䅅睒呂䑁䅯杖䙂䕁䅍睔䅁偁䭷䅁捁䅁䅁杔桂䡁䅍䅚桂䡁䅅睒呂䑁䅯杖䩂䕁䅅杖䅁乁䵧䅁捁䅁䅁杔桂䡁䅍䅚桂䡁䅅睒呂䑁䅯杖䩂䕁䅍杕䅁䩁䰴䅁慁䅁䅁杔桂䡁䅍䅚桂䡁䅅睒呂䑁䅯杖䩂䙁䅉䅁敄睃䅁䅈䅁䕁䄴兙穂䝁䅑兙硂䕁䅣睕㙁䙁䅙兓卂䙁䅑䅁㉃睃䅁杇䅁䕁䄴兙穂䝁䅑兙硂䕁䅣睕㙁䙁䅙䅔婂䅁䅁朵䅕䉁䅷䅁佂䝁䅅督歂䝁䅅兣䡂䙁䅍杏坂䕁䄴睔乂䅁䅁兤䅕䉁䅷䅁佂䝁䅅督歂䝁䅅兣䡂䙁䅍杏坂䙁䅉睕䱂䅁䅁儫䅅䉁䅷䅁佂䝁䅅督歂䝁䅅兣䡂䙁䅍杏坂䙁䅉睕佂䅁䅁兘䅅䉁䅷䅁佂䝁䅅督歂䝁䅅兣䡂䙁䅍杏坂䙁䅉䅖奂䅁䅁兡䅅䉁䅷䅁佂䝁䅅督歂䝁䅅兣䡂䙁䅍杏坂䙁䅍兑啂䅁䅁杶䅳䉁䅷䅁佂䝁䅅督歂䝁䅅兣䡂䙁䅍杏坂䙁䅑杕呂䅁䅁䅁䅅䉁䅷䅁佂䝁䅅督歂䝁䅅兣䡂䙁䅍杏塂䕁䅅村䑂䅁䅁睊䅳䉁䅷䅁佂䝁䅅督歂䝁䅅兣䡂䙁䅍杏塂䕁䅅杒䕂䅁䅁睹䅷䉁䅯䅁佂䝁䅅督歂䝁䅅兣䡂䙁䅍杏塂䕁䅉兑䅁佁䅉䅁慁䅁䅁杔桂䡁䅍䅚桂䡁䅅睒呂䑁䅯睖䍂䕁䅑䅁橄䅁䅁䅈䅁䕁䄴兙穂䝁䅑兙硂䕁䅣睕㙁䙁䅣䅒䉂䙁䅫䅁㥄允䅁杇䅁䕁䄴兙穂䝁䅑兙硂䕁䅣睕㙁䙁䅣䅒䑂䅁䅁䅹䅁䉁䅷䅁佂䝁䅅督歂䝁䅅兣䡂䙁䅍杏塂䕁䅑杒䑂䅁䅁䉤䅁䉁䅯䅁佂䝁䅅督歂䝁䅅兣䡂䙁䅍杏塂䕁䅕杔䅁䱁䙫䅁捁䅁䅁杔桂䡁䅍䅚桂䡁䅅睒呂䑁䅯睖䙂䙁䅉杔䅁䝁䵯䅁捁䅁䅁杔桂䡁䅍䅚桂䡁䅅睒呂䑁䅯睖䝂䙁䅉䅒䅁佁䔰䅁捁䅁䅁杔桂䡁䅍䅚桂䡁䅅睒呂䑁䅯睖䩂䕁䄴睒䅁䅁䝁䅁慁䅁䅁杔桂䡁䅍䅚桂䡁䅅睒呂䑁䅯睖乂䕁䅣䅁剂兂䅁䅈䅁䕁䄴兙穂䝁䅑兙硂䕁䅣睕㙁䙁䅣杕䵂䕁䅑䅁婁睃䅁䅈䅁䕁䄴兙穂䝁䅑兙硂䕁䅣睕㙁䙁䅣睕䝂䙁䅍䅁啄䅄䅁䅈䅁䕁䄴兙穂䝁䅑兙硂䕁䅣睕㙁䙁䅣䅖䝂䕁䅍䅁橃兂䅁杇䅁䕁䄴兙穂䝁䅑兙硂䕁䅣睕㙁䙁䅣䅖塂䅁䅁朴䅅䉁䅯䅁佂䝁䅅督歂䝁䅅兣䡂䙁䅍杏塂䙁䅣䅒䅁䩁䔸䅁捁䅁䅁杔桂䡁䅍䅚桂䡁䅅睒呂䑁䅯睖婂䕁䄴杔䅁偁䉳䅁慁䅁䅁杔桂䡁䅍䅚桂䡁䅅睒呂䑁䅯䅗䙂䕁䅷䅁奃䅁䅁䅈䅁䕁䄴兙穂䝁䅑兙硂䕁䅣睕㙁䙁䅧杕䉂䙁䅫䅁㥄兂䅁杇䅁䕁䄴兙穂䝁䅑兙硂䕁䅣睕㙁䙁䅧杕奂䅁䅁睮䄰䉁䅷䅁佂䝁䅅督歂䝁䅅兣䡂䙁䅍杏慂䕁䅉杕䉂䅁䅁术䅅䉁䅧䅁佂䝁䅅督歂䝁䅅兣䡂䙁䅍杏慂䕁䅑䅁灃睃䅁䅇䅁䕁䄴兙穂䝁䅑兙硂䕁䅣睕㙁䙁䅯兓䅁佁䕫䅁捁䅁䅁杔桂䡁䅍䅚桂䡁䅅睒呂䑁䅯杗䩂䕁䄸杔䅁䡁䙁䅁あ䅁䅁杔桂䡁䅑兤祂䝁䅅䅢杁䕁䅷兙畂䝁䅣兤桂䝁䅣党杁䙁䅁杣療䝁䅍党穂䡁䅍兡畂䝁䅣睏杁䕁䅕兌獂䝁䅕兙祂䝁䄴兡畂䝁䅣睏杁䕁䅍睢畂䡁䅑党畂䡁䅑䅉䑂䡁䅉党桂䡁䅑兡療䝁䄴䅁噂䅄䅁杅䅁䕁䄴党湂䝁䅅䅤灂䡁䅙党䅁偁䬴䅁煁䅁䅁杔求䡁䅑睤療䡁䅉睡杁䕁䅉兙橂䝁䅳杙療䝁䄴党㝁䍁䅁兎䡂䅁䅁睇䅫䱁䅙䅁佂䝁䅕䅤㍂䝁䄸杣牂䍁䅁村桂䝁䅍睡楂䝁䄸杢求䑁䅳䅉䉂䝁䅑䅉佂䝁䅕䅤㍂䝁䄸杣牂䑁䅳䅉坂䝁䅫䅚求䝁䄸䅉呂䡁䅑杣求䝁䅅兢灂䝁䄴睚㝁䍁䅁杖療䕁䅫䅕㝁䍁䅁睕あ䡁䅉党桂䝁䄰兡畂䝁䅣䅉乂䝁䅕䅚灂䝁䅅睏杁䕁䄴党あ䡁䅣睢祂䝁䅳䅉呂䝁䅕睙ㅂ䡁䅉兡あ䡁䅫睏杁䑁䅕睒䅁䩁䩳䅁䭂䅁䅁杔求䡁䅑睤療䡁䅉睡杁䕁䅉兙橂䝁䅳杙療䝁䄴党㝁䍁䅁兒歂䝁䅣党杁䕁䅍睢瑂䡁䅁兤あ䝁䅫杢湂䑁䅳䅉ㅁ䕁䅣䅁⭃元䅁杢䅁䕁䄴党あ䡁䅣睢祂䝁䅳䅉䍂䝁䅅睙牂䝁䅉睢畂䝁䅕睏杁䕁䅕䅚湂䝁䅕䅉䑂䝁䄸兢睂䡁䅕䅤灂䝁䄴睚㝁䍁䅁杔求䡁䅑睤療䡁䅉睡杁䙁䅍党橂䡁䅕杣灂䡁䅑入㝁䍁䅁兎䡂䅁䅁副䅁䅁䉑䅁佂䝁䅕䅤㍂䝁䄸杣牂䍁䅁村桂䝁䅍睡楂䝁䄸杢求䑁䅳䅉䩂䝁䄴䅚ㅂ䡁䅍䅤祂䝁䅫兙獂䍁䅁兑ㅂ䡁䅑睢瑂䝁䅅䅤灂䝁䄸杢㝁䍁䅁杕䝂䕁䅫䅒杁䍁䅧杕桂䝁䅑兡療䍁䅁杒祂䝁䅕兣ㅂ䝁䅕杢橂䡁䅫䅉䩂䝁䅑党畂䡁䅑兡浂䝁䅫睙桂䡁䅑兡療䝁䄴克㝁䍁䅁睕求䝁䄴督療䡁䅉督㝁䍁䅁睕瑂䝁䅅杣あ䍁䅁兒畂䝁䅕杣湂䡁䅫睏杁䕁䅑兙あ䝁䅅䅉䑂䝁䅕杢あ䝁䅕杣杁䙁䅑党橂䝁䅧杢療䝁䅷睢湂䡁䅫睏杁䑁䅕睒䅁䑁䩧䅁䍄䅁䅁杔求䡁䅑睤療䡁䅉睡杁䕁䅉兙橂䝁䅳杙療䝁䄴党㝁䍁䅁䅔療䝁䅍兙あ䝁䅫睢畂䍁䅁村桂䡁䅍党歂䍁䅁睕求䡁䅉杤灂䝁䅍党穂䑁䅳䅉坂䝁䄸兓兂䑁䅳䅉塂䝁䅕兙祂䝁䅅杙獂䝁䅕督㝁䍁䅁兒歂䝁䅣党杁䕁䅍睢瑂䡁䅁兤あ䝁䅫杢湂䑁䅳䅉佂䝁䅕䅤㍂䝁䄸杣牂䍁䅁睕求䝁䅍兤祂䝁䅫䅤㕂䑁䅳䅉ㅁ䕁䅣䅁䑃权䅁䄵䅁䕁䄴党あ䡁䅣睢祂䝁䅳䅉䍂䝁䅅睙牂䝁䅉睢畂䝁䅕睏杁䕁䄸䅣あ䝁䅫睙桂䝁䅷䅉䩂䝁䄴杚祂䝁䅅督あ䡁䅉兤橂䡁䅑兤祂䝁䅕睏杁䕁䅍睢瑂䡁䅁兤あ䝁䅕杣杁䙁䅙兡穂䝁䅫睢畂䑁䅳䅉呂䝁䅕杢穂䝁䄸杣穂䑁䅳䅉乂䝁䅅睙潂䝁䅫杢求䍁䅁䅔求䝁䅅杣畂䝁䅫杢湂䑁䅳䅉䉂䡁䅉䅤灂䝁䅙兡橂䝁䅫兙獂䍁䅁兓畂䡁䅑党獂䝁䅷兡湂䝁䅕杢橂䝁䅕睏杁䑁䅕睒䅁偁䡑䅁兂允䅁杔求䡁䅑睤療䡁䅉睡杁䕁䅉兙橂䝁䅳杙療䝁䄴党㝁䍁䅁睔睂䡁䅑兡橂䝁䅅䅢杁䕁䅫杢浂䡁䅉兙穂䡁䅑杣ㅂ䝁䅍䅤ㅂ䡁䅉党㝁䍁䅁睑ㅂ䡁䅍䅤療䝁䄰党祂䍁䅁杕求䝁䅷兙あ䝁䅫睢畂䡁䅍䅡灂䡁䅁䅉乂䝁䅅杢桂䝁䅣党瑂䝁䅕杢あ䑁䅳䅉䑂䝁䅷睢ㅂ䝁䅑䅉䩂䝁䄴杚祂䝁䅅督あ䡁䅉兤橂䡁䅑兤祂䝁䅕睏杁䕁䄴党あ䡁䅣睢祂䝁䅳䅉呂䝁䅕睙ㅂ䡁䅉兡あ䡁䅫睏杁䕁䅑兙あ䝁䅅䅉䑂䝁䅕杢あ䝁䅕杣穂䍁䅁兙畂䝁䅑䅉䝂䝁䅅睙灂䝁䅷兡あ䝁䅫党穂䑁䅳䅉䕂䝁䅅䅤桂䍁䅁睑求䝁䄴䅤求䡁䅉䅉啂䝁䅕睙潂䝁䄴睢獂䝁䄸睚㕂䅁䅁䉘䅅䡁䅯䅁佂䝁䅕䅤㍂䝁䄸杣牂䍁䅁村桂䝁䅍睡楂䝁䄸杢求䑁䅳䅉偂䡁䅁䅤灂䝁䅍兙獂䍁䅁兓畂䝁䅙杣桂䡁䅍䅤祂䡁䅕睙あ䡁䅕杣求䑁䅳䅉䙂䝁䅑睚求䍁䅁睑療䝁䄰䅣ㅂ䡁䅑兡畂䝁䅣睏杁䑁䅕睒䅁䕁儴䅁畄䅁䅁杔求䡁䅑睤療䡁䅉睡杁䕁䅉兙橂䝁䅳杙療䝁䄴党㝁䍁䅁睔睂䡁䅑兡橂䝁䅅䅢杁䕁䅫杢浂䡁䅉兙穂䡁䅑杣ㅂ䝁䅍䅤ㅂ䡁䅉党㝁䍁䅁兒畂䝁䅍杣㕂䡁䅁䅤灂䝁䄸杢㝁䍁䅁䅕祂䝁䄸睙求䡁䅍督杁䕁䅅兤あ䝁䄸兢桂䡁䅑兡療䝁䄴睏杁䕁䄴党あ䡁䅣睢祂䝁䅳䅉呂䝁䅕睙ㅂ䡁䅉兡あ䡁䅫睏杁䕁䅑兙あ䝁䅅䅉䑂䝁䅕杢あ䝁䅕杣杁䙁䅑党橂䝁䅧杢療䝁䅷睢湂䡁䅫睏杁䑁䅕睒䅁䕁佳䅁䝂允䅁杔求䡁䅑睤療䡁䅉睡杁䕁䅉兙橂䝁䅳杙療䝁䄴党㝁䍁䅁睔睂䡁䅑兡橂䝁䅅䅢杁䕁䅫杢浂䡁䅉兙穂䡁䅑杣ㅂ䝁䅍䅤ㅂ䡁䅉党㝁䍁䅁兒畂䡁䅑党祂䡁䅁杣灂䡁䅍党杁䙁䅙睢灂䡁䅁䅉桂䝁䄴䅚杁䙁䅑党獂䝁䅕䅣潂䝁䄸杢㕂䑁䅳䅉䩂䝁䅅兙呂䍁䅁䅋䩂䝁䄴杚祂䝁䅅督あ䡁䅉兤橂䡁䅑兤祂䝁䅕䅉桂䡁䅍䅉桂䍁䅁睕求䡁䅉杤灂䝁䅍党灁䑁䅳䅉䑂䝁䅷睢ㅂ䝁䅑䅉䕂䝁䅅䅤桂䍁䅁睕求䡁䅉杤灂䝁䅍党穂䑁䅳䅉䑂䝁䅷睢ㅂ䝁䅑䅉呂䝁䅕睙ㅂ䡁䅉兡あ䡁䅫睏杁䕁䄴党あ䡁䅣睢祂䝁䅳䅉呂䝁䅕睙ㅂ䡁䅉兡あ䡁䅫䅁䵂充䅁杉䅅䕁䄴党あ䡁䅣睢祂䝁䅳䅉䍂䝁䅅睙牂䝁䅉睢畂䝁䅕睏杁䕁䄸䅣あ䝁䅫睙桂䝁䅷䅉䩂䝁䄴杚祂䝁䅅督あ䡁䅉兤橂䡁䅑兤祂䝁䅕睏杁䙁䅍睢浂䡁䅑睤桂䡁䅉党杁䕁䅑党㉂䝁䅕䅢療䡁䅁兢求䝁䄴䅤㝁䍁䅁䅒桂䡁䅑兙杁䕁䅫杢あ䝁䅕睚祂䝁䅅䅤灂䝁䄸杢㝁䍁䅁睑獂䝁䄸兤歂䍁䅁兓畂䝁䅙杣桂䡁䅍䅤祂䡁䅕睙あ䡁䅕杣求䑁䅳䅉佂䝁䅕䅤㍂䝁䄸杣牂䍁䅁睕求䝁䅍兤祂䝁䅫䅤㕂䑁䅳䅉䕂䝁䅅䅤桂䍁䅁睑求䝁䄴䅤求䡁䅉䅉啂䝁䅕睙潂䝁䄴睢獂䝁䄸睚㕂䅁䅁公䅣佁䄴䅁佂䝁䅕䅤㍂䝁䄸杣牂䍁䅁村桂䝁䅍睡楂䝁䄸杢求䑁䅳䅉卂䝁䅕兢療䡁䅑党杁䕁䅅睙橂䝁䅕督穂䍁䅁兙畂䝁䅑䅉䑂䝁䄸杢あ䡁䅉睢獂䑁䅳䅉佂䝁䅕䅤㍂䝁䄸杣牂䍁䅁睕求䝁䅍兤祂䝁䅫䅤㕂䑁䅳䅉䕂䝁䅅䅤桂䍁䅁睑求䝁䄴䅤求䡁䅉督杁䝁䅅杢歂䍁䅁杒桂䝁䅍兡獂䝁䅫䅤灂䝁䅕督㝁䍁䅁䅒桂䡁䅑兙杁䕁䅍党畂䡁䅑党祂䍁䅁䅖求䝁䅍䅡畂䝁䄸䅢療䝁䅣入㝁䍁䅁兎䡂䅁䅁桂䅉䭁䄴䅁佂䝁䅕䅤㍂䝁䄸杣牂䍁䅁村桂䝁䅍睡楂䝁䄸杢求䑁䅳䅉坂䝁䄸兓兂䑁䅳䅉䙂䝁䄴䅤求䡁䅉䅣祂䝁䅫督求䍁䅁杖療䝁䅫䅣杁䝁䅅杢歂䍁䅁䅖求䝁䅷党睂䝁䅧睢畂䡁䅫睏杁䕁䅑兙あ䝁䅅䅉䑂䝁䅕杢あ䝁䅕杣穂䍁䅁兙畂䝁䅑䅉䝂䝁䅅睙灂䝁䅷兡あ䝁䅫党穂䑁䅳䅉ㅁ䕁䅣䅁睃䅅䅁朹䅁䕁䄴党あ䡁䅣睢祂䝁䅳䅉䍂䝁䅅睙牂䝁䅉睢畂䝁䅕睏杁䙁䅙睢䩂䙁䅁睏杁䕁䅕杢あ䝁䅕杣睂䡁䅉兡穂䝁䅕䅉坂䝁䄸兡睂䍁䅁兙畂䝁䅑䅉啂䝁䅕䅢求䡁䅁䅡療䝁䄴入㝁䍁䅁兒歂䝁䅣党杁䕁䅍睢瑂䡁䅁兤あ䝁䅫杢湂䑁䅳䅉佂䝁䅕䅤㍂䝁䄸杣牂䍁䅁睕求䝁䅍兤祂䝁䅫䅤㕂䑁䅳䅉呂䙁䅍䅔杁䙁䅙䅕佂䡁䅍睏杁䑁䅕睒㝁䍁䅁兖あ䝁䅫䅢灂䡁䅑入杁䙁䅍睙桂䝁䅷党杁䙁䅍睢獂䝁䅅杣䅁乁䭍䅁慄䅁䅁杔求䡁䅑睤療䡁䅉睡杁䕁䅉兙橂䝁䅳杙療䝁䄴党㝁䍁䅁杖療䕁䅫䅕㝁䍁䅁兒畂䡁䅑党祂䡁䅁杣灂䡁䅍党杁䙁䅙睢灂䡁䅁䅉桂䝁䄴䅚杁䙁䅑党獂䝁䅕䅣潂䝁䄸杢㕂䑁䅳䅉䙂䝁䅑睚求䍁䅁睑療䝁䄰䅣ㅂ䡁䅑兡畂䝁䅣睏杁䙁䅍䅤祂䝁䅕兙瑂䝁䅫杢湂䍁䅁兔求䝁䅑兡桂䑁䅳䅉佂䝁䅕䅤㍂䝁䄸杣牂䍁䅁睕求䝁䅍兤祂䝁䅫䅤㕂䑁䅳䅉ㅁ䕁䅣䅁摄杂䅁朳䅁䕁䄴党あ䡁䅣睢祂䝁䅳䅉䍂䝁䅅睙牂䝁䅉睢畂䝁䅕睏杁䙁䅙睢䩂䙁䅁睏杁䕁䅕杢あ䝁䅕杣睂䡁䅉兡穂䝁䅕䅉坂䝁䄸兡睂䍁䅁兙畂䝁䅑䅉啂䝁䅕䅢求䡁䅁䅡療䝁䄴入㝁䍁䅁睕瑂䝁䅅杣あ䍁䅁睑灂䡁䅑兡求䡁䅍睏杁䕁䅍䅢療䡁䅕䅚杁䕁䅑兙あ䝁䅅䅉呂䝁䅕杣㉂䝁䅫睙求䡁䅍睏杁䕁䄴党あ䡁䅣睢祂䝁䅳䅉呂䝁䅕睙ㅂ䡁䅉兡あ䡁䅫睏杁䑁䅕睒䅁䕁䩯䅁啄䅁䅁杔求䡁䅑睤療䡁䅉睡杁䕁䅉兙橂䝁䅳杙療䝁䄴党㝁䍁䅁杖療䕁䅫䅕㝁䍁䅁兒畂䡁䅑党祂䡁䅁杣灂䡁䅍党杁䙁䅙睢灂䡁䅁䅉桂䝁䄴䅚杁䙁䅑党獂䝁䅕䅣潂䝁䄸杢㕂䑁䅳䅉呂䝁䄰兙祂䡁䅑䅉䑂䝁䅫䅤灂䝁䅕督㝁䍁䅁兒歂䝁䅣党杁䕁䅍睢瑂䡁䅁兤あ䝁䅫杢湂䑁䅳䅉佂䝁䅕䅤㍂䝁䄸杣牂䍁䅁睕求䝁䅍兤祂䝁䅫䅤㕂䑁䅳䅉ㅁ䕁䅣䅁十杄䅁䅤䅁䕁䄴党ㅂ䡁䅉睢穂䝁䅍兡求䝁䄴睙求䑁䅳䅉䑂䝁䅅杣歂䝁䅫睢㉂䝁䅅督橂䡁䅕䅢桂䡁䅉睏杁䕁䅍䅡祂䝁䄸杢灂䝁䅍䅉䕂䝁䅫督求䝁䅅督求䡁䅍睏杁䕁䄴党ㅂ䡁䅉睢獂䝁䄸睚㕂䅁䅁睸䅣䱁䅯䅁佂䝁䅕兤祂䝁䄸督橂䝁䅫党畂䝁䅍党㝁䍁䅁睑求䝁䄴䅤祂䝁䅅䅢杁䕁䄴党祂䡁䅙睢ㅂ䡁䅍䅉呂䡁䅫督あ䝁䅕兢㝁䍁䅁睑潂䡁䅉睢畂䝁䅫睙杁䕁䅑兡穂䝁䅕兙穂䝁䅕督㝁䍁䅁睒求䝁䄴党あ䝁䅫睙杁䕁䅑兡穂䝁䄸杣歂䝁䅕杣㝁䍁䅁杔求䡁䅕杣療䝁䅷睢湂䡁䅫睏杁䕁䄸杙求䡁䅍兡あ䡁䅫䅁㥃睄䅁杵䅁䕁䄴党ㅂ䡁䅉睢穂䝁䅍兡求䝁䄴睙求䑁䅳䅉䑂䝁䅕杢あ䡁䅉兙獂䍁䅁杔求䡁䅉杤療䡁䅕督杁䙁䅍入穂䡁䅑党瑂䑁䅳䅉䙂䝁䄴䅚療䝁䅍杣灂䝁䄴睢獂䝁䄸睚㕂䑁䅳䅉䡂䝁䅕杢求䡁䅑兡橂䍁䅁䅒灂䡁䅍睢祂䝁䅑党祂䑁䅳䅉佂䝁䅕兤祂䝁䄸䅢療䝁䅣入㝁䍁䅁䅕穂䡁䅫睙潂䝁䅫兙あ䡁䅉入䅁䝁䥣䅁䥄䅁䅁杔求䡁䅕杣療䡁䅍睙灂䝁䅕杢橂䝁䅕睏杁䕁䅍党畂䡁䅑杣桂䝁䅷䅉佂䝁䅕杣㉂䝁䄸兤穂䍁䅁睕㕂䡁䅍䅤求䝁䄰睏杁䕁䅣党畂䝁䅕䅤灂䝁䅍䅉䕂䝁䅫督療䡁䅉䅚求䡁䅉睏杁䕁䅫兢瑂䡁䅕杢療䝁䅷睢湂䡁䅫睏杁䕁䄴党ㅂ䡁䅉睢獂䝁䄸睚㕂䑁䅳䅉偂䝁䄴睙療䝁䅷睢湂䡁䅫睏杁䙁䅁督㕂䝁䅍䅡灂䝁䅅䅤祂䡁䅫䅁睂元䅁䅵䅁䕁䄴党ㅂ䡁䅉睢穂䝁䅍兡求䝁䄴睙求䑁䅳䅉䑂䝁䅕杢あ䡁䅉兙獂䍁䅁杔求䡁䅉杤療䡁䅕督杁䙁䅍入穂䡁䅑党瑂䑁䅳䅉䡂䝁䅕杢求䡁䅑兡橂䍁䅁䅒灂䡁䅍睢祂䝁䅑党祂䑁䅳䅉䩂䝁䄴杚獂䝁䅅兢瑂䝁䅅䅤灂䝁䄸杢㝁䍁䅁杔求䡁䅕杣療䝁䅷睢湂䡁䅫睏杁䙁䅁督㕂䝁䅍䅡灂䝁䅅䅤祂䡁䅫䅁⭂充䅁䅥䅁䕁䄴党ㅂ䡁䅉睢穂䝁䅍兡求䝁䄴睙求䑁䅳䅉䑂䝁䅕杢あ䡁䅉兙獂䍁䅁杔求䡁䅉杤療䡁䅕督杁䙁䅍入穂䡁䅑党瑂䑁䅳䅉佂䝁䅕兤祂䝁䄸䅢療䝁䅣入㝁䍁䅁䅕穂䡁䅫睙潂䝁䅫兙あ䡁䅉入䅁䥁卑䅁ぃ䅁䅁杔求䡁䅕杣療䡁䅍睙灂䝁䅕杢橂䝁䅕睏杁䕁䅕杢歂䝁䄸睙祂䝁䅫杢療䝁䅷睢湂䡁䅫睏杁䕁䅣兙穂䡁䅑杣療䝁䅕杢あ䝁䅕杣療䝁䅷睢湂䡁䅫睏杁䕁䅫杢浂䝁䅷兙瑂䝁䄰兙あ䝁䅫睢畂䑁䅳䅉佂䝁䅕兤祂䝁䄸䅢療䝁䅣入㝁䍁䅁睔畂䝁䅍睢獂䝁䄸睚㕂䑁䅳䅉噂䡁䅉睢獂䝁䄸睚㕂䅁䅁砰䅅䙁䅷䅁佂䝁䅕睤杁䙁䅉兙あ䝁䅫杢湂䍁䅁䅦杁䕁䅍杣求䝁䅑兡あ䙁䅣兙あ䝁䅍䅡癁䕁䄸兤あ䝁䅷睢療䝁䅳䅉潁䑁䅁免癁䑁䅁䅎癁䑁䅉䅍祁䑁䅍克䅁乁乯䅁捂䅁䅁杔求䡁䅣䅉卂䝁䅅䅤灂䝁䄴睚杁䡁䅷䅉䑂䡁䅉党歂䝁䅫䅤塂䝁䅅䅤橂䝁䅧睌偂䡁䅕䅤獂䝁䄸睢牂䍁䅁䅋睁䑁䅅睌硁䑁䅁睌祁䑁䅁免㕁䍁䅫䅁乁睄䅁䅘䅁䕁䄴党㍂䍁䅁杕桂䡁䅑兡畂䝁䅣䅉㡂䍁䅁睑祂䝁䅕䅚灂䡁䅑睖桂䡁䅑睙潂䍁䄸睔ㅂ䡁䅑䅢療䝁䄸睡杁䍁䅧䅍硁䍁䄸免硁䍁䄸杍睁䑁䅉免灁䅁䅁兢䄴䙁䅷䅁佂䝁䅕睤杁䙁䅉兙あ䝁䅫杢湂䍁䅁䅦杁䕁䅍杣求䝁䅑兡あ䙁䅣兙あ䝁䅍䅡癁䕁䄸兤あ䝁䅷睢療䝁䅳䅉潁䑁䅁免癁䑁䅅䅎癁䑁䅉䅍祁䑁䅉克䅁佁到䅁捂䅁䅁杔求䡁䅣䅉卂䝁䅅䅤灂䝁䄴睚杁䡁䅷䅉䑂䡁䅉党歂䝁䅫䅤塂䝁䅅䅤橂䝁䅧睌偂䡁䅕䅤獂䝁䄸睢牂䍁䅁䅋睁䑁䅅睌祁䑁䅁睌祁䑁䅁杍祁䍁䅫䅁佂充䅁䅘䅁䕁䄴党㍂䍁䅁杕桂䡁䅑兡畂䝁䅣䅉㡂䍁䅁睑祂䝁䅕䅚灂䡁䅑睖桂䡁䅑睙潂䍁䄸睔ㅂ䡁䅑䅢療䝁䄸睡杁䍁䅧䅍硁䍁䄸杍ぁ䍁䄸杍睁䑁䅉䅍灁䅁䅁䅊䄴䙁䅷䅁佂䝁䅕睤杁䙁䅉兙あ䝁䅫杢湂䍁䅁䅦杁䕁䅍杣求䝁䅑兡あ䙁䅣兙あ䝁䅍䅡癁䕁䄸兤あ䝁䅷睢療䝁䅳䅉潁䑁䅁免癁䑁䅉李癁䑁䅉䅍硁䑁䅕克䅁䩁偉䅁捂䅁䅁杔求䡁䅣䅉卂䝁䅅䅤灂䝁䄴睚杁䡁䅷䅉䑂䡁䅉党歂䝁䅫䅤塂䝁䅅䅤橂䝁䅧睌偂䡁䅕䅤獂䝁䄸睢牂䍁䅁䅋睁䑁䅉睌睁䑁䅉睌祁䑁䅁杍硁䍁䅫䅁奂杅䅁䅘䅁䕁䄴党㍂䍁䅁杕桂䡁䅑兡畂䝁䅣䅉㡂䍁䅁睑祂䝁䅕䅚灂䡁䅑睖桂䡁䅑睙潂䍁䄸睔ㅂ䡁䅑䅢療䝁䄸睡杁䍁䅧䅍祁䍁䄸䅍㍁䍁䄸杍睁䑁䅉睍灁䅁䅁䅚䄸䙁䅷䅁佂䝁䅕睤杁䙁䅉兙あ䝁䅫杢湂䍁䅁䅦杁䕁䅍杣求䝁䅑兡あ䙁䅣兙あ䝁䅍䅡癁䕁䄸兤あ䝁䅷睢療䝁䅳䅉潁䑁䅁杍癁䑁䅅䅍癁䑁䅉䅍祁䑁䅍克䅁䍁偳䅁捂䅁䅁杔求䡁䅣䅉卂䝁䅅䅤灂䝁䄴睚杁䡁䅷䅉䑂䡁䅉党歂䝁䅫䅤塂䝁䅅䅤橂䝁䅧睌偂䡁䅕䅤獂䝁䄸睢牂䍁䅁䅋睁䑁䅉睌祁䑁䅁睌祁䑁䅁杍ぁ䍁䅫䅁牃兄䅁䅘䅁䕁䄴党㍂䍁䅁杕桂䡁䅑兡畂䝁䅣䅉㡂䍁䅁睑祂䝁䅕䅚灂䡁䅑睖桂䡁䅑睙潂䍁䄸睔ㅂ䡁䅑䅢療䝁䄸睡杁䍁䅧䅍祁䍁䄸杍祁䍁䄸杍睁䑁䅉免灁䅁䅁䅃䄸䙁䅷䅁佂䝁䅕睤杁䙁䅉兙あ䝁䅫杢湂䍁䅁䅦杁䕁䅍杣求䝁䅑兡あ䙁䅣兙あ䝁䅍䅡癁䕁䄸兤あ䝁䅷睢療䝁䅳䅉潁䑁䅁杍癁䑁䅉杍癁䑁䅉䅍祁䑁䅉克䅁䥁关䅁捂䅁䅁杔求䡁䅣䅉卂䝁䅅䅤灂䝁䄴睚杁䡁䅷䅉䑂䡁䅉党歂䝁䅫䅤塂䝁䅅䅤橂䝁䅧睌偂䡁䅕䅤獂䝁䄸睢牂䍁䅁䅋睁䑁䅉睌祁䑁䅙睌祁䑁䅁杍硁䍁䅫䅁穂充䅁䅘䅁䕁䄴党㍂䍁䅁杕桂䡁䅑兡畂䝁䅣䅉㡂䍁䅁睑祂䝁䅕䅚灂䡁䅑睖桂䡁䅑睙潂䍁䄸睔ㅂ䡁䅑䅢療䝁䄸睡杁䍁䅧䅍穁䍁䄸䅍ぁ䍁䄸杍睁䑁䅉免灁䅁䅁睔䄸䙁䅷䅁佂䝁䅕睤杁䙁䅉兙あ䝁䅫杢湂䍁䅁䅦杁䕁䅍杣求䝁䅑兡あ䙁䅣兙あ䝁䅍䅡癁䕁䄸兤あ䝁䅷睢療䝁䅳䅉潁䑁䅁睍癁䑁䅁兎癁䑁䅉䅍硁䑁䅫克䅁䥁偍䅁捂䅁䅁杔求䡁䅣䅉卂䝁䅅䅤灂䝁䄴睚杁䡁䅷䅉䑂䡁䅉党歂䝁䅫䅤塂䝁䅅䅤橂䝁䅧睌偂䡁䅕䅤獂䝁䄸睢牂䍁䅁䅋睁䑁䅍睌睁䑁䅕睌祁䑁䅁杍ぁ䍁䅫䅁䉃睃䅁䅘䅁䕁䄴党㍂䍁䅁杕桂䡁䅑兡畂䝁䅣䅉㡂䍁䅁睑祂䝁䅕䅚灂䡁䅑睖桂䡁䅑睙潂䍁䄸睔ㅂ䡁䅑䅢療䝁䄸睡杁䍁䅧䅍穁䍁䄸免ㅁ䍁䄸杍睁䑁䅉杍灁䅁䅁栳䅁䙁䅷䅁佂䝁䅕睤杁䙁䅉兙あ䝁䅫杢湂䍁䅁䅦杁䕁䅍杣求䝁䅑兡あ䙁䅣兙あ䝁䅍䅡癁䕁䄸兤あ䝁䅷睢療䝁䅳䅉潁䑁䅁睍癁䑁䅉兎癁䑁䅉䅍祁䑁䅑克䅁乁充䅁捂䅁䅁杔求䡁䅣䅉卂䝁䅅䅤灂䝁䄴睚杁䡁䅷䅉䑂䡁䅉党歂䝁䅫䅤塂䝁䅅䅤橂䝁䅧睌偂䡁䅕䅤獂䝁䄸睢牂䍁䅁䅋睁䑁䅍睌祁䑁䅧睌祁䑁䅁杍祁䍁䅫䅁㉂睃䅁䅘䅁䕁䄴党㍂䍁䅁杕桂䡁䅑兡畂䝁䅣䅉㡂䍁䅁睑祂䝁䅕䅚灂䡁䅑睖桂䡁䅑睙潂䍁䄸睔ㅂ䡁䅑䅢療䝁䄸睡杁䍁䅧䅍ぁ䍁䄸䅍祁䍁䄸杍睁䑁䅉䅎灁䅁䅁睇䄸䙁䅷䅁佂䝁䅕睤杁䙁䅉兙あ䝁䅫杢湂䍁䅁䅦杁䕁䅍杣求䝁䅑兡あ䙁䅣兙あ䝁䅍䅡癁䕁䄸兤あ䝁䅷睢療䝁䅳䅉潁䑁䅁䅎癁䑁䅁睍癁䑁䅉䅍祁䑁䅍克䅁䱁偯䅁捂䅁䅁杔求䡁䅣䅉卂䝁䅅䅤灂䝁䄴睚杁䡁䅷䅉䑂䡁䅉党歂䝁䅫䅤塂䝁䅅䅤橂䝁䅧睌偂䡁䅕䅤獂䝁䄸睢牂䍁䅁䅋睁䑁䅑睌睁䑁䅣睌祁䑁䅁杍硁䍁䅫䅁㍂睄䅁䅘䅁䕁䄴党㍂䍁䅁杕桂䡁䅑兡畂䝁䅣䅉㡂䍁䅁睑祂䝁䅕䅚灂䡁䅑睖桂䡁䅑睙潂䍁䄸睔ㅂ䡁䅑䅢療䝁䄸睡杁䍁䅧䅍ぁ䍁䄸䅍㍁䍁䄸杍睁䑁䅉睍灁䅁䅁䅣䄸䙁䅷䅁佂䝁䅕睤杁䙁䅉兙あ䝁䅫杢湂䍁䅁䅦杁䕁䅍杣求䝁䅑兡あ䙁䅣兙あ䝁䅍䅡癁䕁䄸兤あ䝁䅷睢療䝁䅳䅉潁䑁䅁䅎癁䑁䅅䅍癁䑁䅉䅍祁䑁䅍克䅁䅁剫䅁捂䅁䅁杔求䡁䅣䅉卂䝁䅅䅤灂䝁䄴睚杁䡁䅷䅉䑂䡁䅉党歂䝁䅫䅤塂䝁䅅䅤橂䝁䅧睌偂䡁䅕䅤獂䝁䄸睢牂䍁䅁䅋睁䑁䅑睌祁䑁䅉睌祁䑁䅁杍硁䍁䅫䅁㑄䅄䅁䅘䅁䕁䄴党㍂䍁䅁杕桂䡁䅑兡畂䝁䅣䅉㡂䍁䅁睑祂䝁䅕䅚灂䡁䅑睖桂䡁䅑睙潂䍁䄸睔ㅂ䡁䅑䅢療䝁䄸睡杁䍁䅧䅍ぁ䍁䄸杍穁䍁䄸杍睁䑁䅅睍灁䅁䅁䅍䄰䙁䅷䅁佂䝁䅕睤杁䙁䅉兙あ䝁䅫杢湂䍁䅁䅦杁䕁䅍杣求䝁䅑兡あ䙁䅣兙あ䝁䅍䅡癁䕁䄸兤あ䝁䅷睢療䝁䅳䅉潁䑁䅁兎癁䑁䅅杍癁䑁䅉䅍祁䑁䅅克䅁䉁剳䅁捂䅁䅁杔求䡁䅣䅉卂䝁䅅䅤灂䝁䄴睚杁䡁䅷䅉䑂䡁䅉党歂䝁䅫䅤塂䝁䅅䅤橂䝁䅧睌偂䡁䅕䅤獂䝁䄸睢牂䍁䅁䅋睁䑁䅕睌硁䑁䅕睌祁䑁䅁杍ぁ䍁䅫䅁㡃睃䅁䅘䅁䕁䄴党㍂䍁䅁杕桂䡁䅑兡畂䝁䅣䅉㡂䍁䅁睑祂䝁䅕䅚灂䡁䅑睖桂䡁䅑睙潂䍁䄸睔ㅂ䡁䅑䅢療䝁䄸睡杁䍁䅧䅍ㅁ䍁䄸免㉁䍁䄸杍睁䑁䅅李灁䅁䅁兹䄸䙁䅷䅁佂䝁䅕睤杁䙁䅉兙あ䝁䅫杢湂䍁䅁䅦杁䕁䅍杣求䝁䅑兡あ䙁䅣兙あ䝁䅍䅡癁䕁䄸兤あ䝁䅷睢療䝁䅳䅉潁䑁䅁兎癁䑁䅅䅏癁䑁䅉䅍硁䑁䅙克䅁䉁佷䅁捂䅁䅁杔求䡁䅣䅉卂䝁䅅䅤灂䝁䄴睚杁䡁䅷䅉䑂䡁䅉党歂䝁䅫䅤塂䝁䅅䅤橂䝁䅧睌偂䡁䅕䅤獂䝁䄸睢牂䍁䅁䅋睁䑁䅕睌祁䑁䅉睌祁䑁䅁杍穁䍁䅫䅁祂充䅁䅘䅁䕁䄴党㍂䍁䅁杕桂䡁䅑兡畂䝁䅣䅉㡂䍁䅁睑祂䝁䅕䅚灂䡁䅑睖桂䡁䅑睙潂䍁䄸睔ㅂ䡁䅑䅢療䝁䄸睡杁䍁䅧䅍ㅁ䍁䄸杍ㅁ䍁䄸杍睁䑁䅅免灁䅁䅁硒䅅䙁䅷䅁佂䝁䅕睤杁䙁䅉兙あ䝁䅫杢湂䍁䅁䅦杁䕁䅍杣求䝁䅑兡あ䙁䅣兙あ䝁䅍䅡癁䕁䄸兤あ䝁䅷睢療䝁䅳䅉潁䑁䅁兎癁䑁䅉睎癁䑁䅉䅍祁䑁䅉克䅁偁偅䅁捂䅁䅁杔求䡁䅣䅉卂䝁䅅䅤灂䝁䄴睚杁䡁䅷䅉䑂䡁䅉党歂䝁䅫䅤塂䝁䅅䅤橂䝁䅧睌偂䡁䅕䅤獂䝁䄸睢牂䍁䅁䅋睁䑁䅕睌穁䑁䅁睌祁䑁䅁免㍁䍁䅫䅁䭄䅅䅁䅘䅁䕁䄴党㍂䍁䅁杕桂䡁䅑兡畂䝁䅣䅉㡂䍁䅁睑祂䝁䅕䅚灂䡁䅑睖桂䡁䅑睙潂䍁䄸睔ㅂ䡁䅑䅢療䝁䄸睡杁䍁䅧䅍㉁䍁䄸䅍穁䍁䄸杍睁䑁䅅兏灁䅁䅁杗䄴䙁䅷䅁佂䝁䅕睤杁䙁䅉兙あ䝁䅫杢湂䍁䅁䅦杁䕁䅍杣求䝁䅑兡あ䙁䅣兙あ䝁䅍䅡癁䕁䄸兤あ䝁䅷睢療䝁䅳䅉潁䑁䅁李癁䑁䅅免癁䑁䅉䅍硁䑁䅫克䅁䱁䵕䅁捂䅁䅁杔求䡁䅣䅉卂䝁䅅䅤灂䝁䄴睚杁䡁䅷䅉䑂䡁䅉党歂䝁䅫䅤塂䝁䅅䅤橂䝁䅧睌偂䡁䅕䅤獂䝁䄸睢牂䍁䅁䅋睁䑁䅙睌硁䑁䅑睌祁䑁䅁杍穁䍁䅫䅁捃睄䅁䅘䅁䕁䄴党㍂䍁䅁杕桂䡁䅑兡畂䝁䅣䅉㡂䍁䅁睑祂䝁䅕䅚灂䡁䅑睖桂䡁䅑睙潂䍁䄸睔ㅂ䡁䅑䅢療䝁䄸睡杁䍁䅧䅍㉁䍁䄸免㍁䍁䄸杍睁䑁䅉䅎灁䅁䅁硺䅅䙁䅷䅁佂䝁䅕睤杁䙁䅉兙あ䝁䅫杢湂䍁䅁䅦杁䕁䅍杣求䝁䅑兡あ䙁䅣兙あ䝁䅍䅡癁䕁䄸兤あ䝁䅷睢療䝁䅳䅉潁䑁䅁李癁䑁䅅䅏癁䑁䅉䅍硁䑁䅑克䅁䉁乍䅁捂䅁䅁杔求䡁䅣䅉卂䝁䅅䅤灂䝁䄴睚杁䡁䅷䅉䑂䡁䅉党歂䝁䅫䅤塂䝁䅅䅤橂䝁䅧睌偂䡁䅕䅤獂䝁䄸睢牂䍁䅁䅋睁䑁䅙睌祁䑁䅙睌祁䑁䅁杍ぁ䍁䅫䅁䵄䅅䅁䅘䅁䕁䄴党㍂䍁䅁杕桂䡁䅑兡畂䝁䅣䅉㡂䍁䅁睑祂䝁䅕䅚灂䡁䅑睖桂䡁䅑睙潂䍁䄸睔ㅂ䡁䅑䅢療䝁䄸睡杁䍁䅧䅍㍁䍁䄸䅍硁䍁䄸杍睁䑁䅅兎灁䅁䅁砷䅁䙁䅷䅁佂䝁䅕睤杁䙁䅉兙あ䝁䅫杢湂䍁䅁䅦杁䕁䅍杣求䝁䅑兡あ䙁䅣兙あ䝁䅍䅡癁䕁䄸兤あ䝁䅷睢療䝁䅳䅉潁䑁䅁睎癁䑁䅁兎癁䑁䅉䅍祁䑁䅑克䅁䅁倸䅁捂䅁䅁杔求䡁䅣䅉卂䝁䅅䅤灂䝁䄴睚杁䡁䅷䅉䑂䡁䅉党歂䝁䅫䅤塂䝁䅅䅤橂䝁䅧睌偂䡁䅕䅤獂䝁䄸睢牂䍁䅁䅋睁䑁䅣睌硁䑁䅣睌祁䑁䅁杍ぁ䍁䅫䅁慃䅅䅁䅘䅁䕁䄴党㍂䍁䅁杕桂䡁䅑兡畂䝁䅣䅉㡂䍁䅁睑祂䝁䅕䅚灂䡁䅑睖桂䡁䅑睙潂䍁䄸睔ㅂ䡁䅑䅢療䝁䄸睡杁䍁䅧䅍㍁䍁䄸免㕁䍁䄸杍睁䑁䅉免灁䅁䅁杮䄴䙁䅷䅁佂䝁䅕睤杁䙁䅉兙あ䝁䅫杢湂䍁䅁䅦杁䕁䅍杣求䝁䅑兡あ䙁䅣兙あ䝁䅍䅡癁䕁䄸兤あ䝁䅷睢療䝁䅳䅉潁䑁䅁䅏癁䑁䅁睍癁䑁䅉䅍祁䑁䅉克䅁䩁偑䅁捂䅁䅁杔求䡁䅣䅉卂䝁䅅䅤灂䝁䄴睚杁䡁䅷䅉䑂䡁䅉党歂䝁䅫䅤塂䝁䅅䅤橂䝁䅧睌偂䡁䅕䅤獂䝁䄸睢牂䍁䅁䅋睁䑁䅧睌睁䑁䅕睌祁䑁䅁杍睁䍁䅫䅁⭄睄䅁䅘䅁䕁䄴党㍂䍁䅁杕桂䡁䅑兡畂䝁䅣䅉㡂䍁䅁睑祂䝁䅕䅚灂䡁䅑睖桂䡁䅑睙潂䍁䄸睔ㅂ䡁䅑䅢療䝁䄸睡杁䍁䅧䅍㑁䍁䄸䅍㍁䍁䄸杍睁䑁䅉睍灁䅁䅁栵䅅䙁䅷䅁佂䝁䅕睤杁䙁䅉兙あ䝁䅫杢湂䍁䅁䅦杁䕁䅍杣求䝁䅑兡あ䙁䅣兙あ䝁䅍䅡癁䕁䄸兤あ䝁䅷睢療䝁䅳䅉潁䑁䅁䅏癁䑁䅁䅏癁䑁䅉䅍祁䑁䅍克䅁䑁䵫䅁捂䅁䅁杔求䡁䅣䅉卂䝁䅅䅤灂䝁䄴睚杁䡁䅷䅉䑂䡁䅉党歂䝁䅫䅤塂䝁䅅䅤橂䝁䅧睌偂䡁䅕䅤獂䝁䄸睢牂䍁䅁䅋睁䑁䅧睌睁䑁䅫睌祁䑁䅁杍穁䍁䅫䅁桂充䅁䅘䅁䕁䄴党㍂䍁䅁杕桂䡁䅑兡畂䝁䅣䅉㡂䍁䅁睑祂䝁䅕䅚灂䡁䅑睖桂䡁䅑睙潂䍁䄸睔ㅂ䡁䅑䅢療䝁䄸睡杁䍁䅧䅍㑁䍁䄸杍祁䍁䄸杍睁䑁䅉睍灁䅁䅁䅮䄴䙁䅷䅁佂䝁䅕睤杁䙁䅉兙あ䝁䅫杢湂䍁䅁䅦杁䕁䅍杣求䝁䅑兡あ䙁䅣兙あ䝁䅍䅡癁䕁䄸兤あ䝁䅷睢療䝁䅳䅉潁䑁䅁兏癁䑁䅁兎癁䑁䅉䅍硁䑁䅧克䅁䩁匸䅁捂䅁䅁杔求䡁䅣䅉卂䝁䅅䅤灂䝁䄴睚杁䡁䅷䅉䑂䡁䅉党歂䝁䅫䅤塂䝁䅅䅤橂䝁䅧睌偂䡁䅕䅤獂䝁䄸睢牂䍁䅁䅋睁䑁䅫睌睁䑁䅣睌祁䑁䅁杍硁䍁䅫䅁兄䅅䅁䅘䅁䕁䄴党㍂䍁䅁杕桂䡁䅑兡畂䝁䅣䅉㡂䍁䅁睑祂䝁䅕䅚灂䡁䅑睖桂䡁䅑睙潂䍁䄸睔ㅂ䡁䅑䅢療䝁䄸睡杁䍁䅧䅍㕁䍁䄸免祁䍁䄸杍睁䑁䅉睍灁䅁䅁兲䅷䙁䅷䅁佂䝁䅕睤杁䙁䅉兙あ䝁䅫杢湂䍁䅁䅦杁䕁䅍杣求䝁䅑兡あ䙁䅣兙あ䝁䅍䅡癁䕁䄸兤あ䝁䅷睢療䝁䅳䅉潁䑁䅁兏癁䑁䅅睍癁䑁䅉䅍祁䑁䅍克䅁䭁倴䅁捂䅁䅁杔求䡁䅣䅉卂䝁䅅䅤灂䝁䄴睚杁䡁䅷䅉䑂䡁䅉党歂䝁䅫䅤塂䝁䅅䅤橂䝁䅧睌偂䡁䅕䅤獂䝁䄸睢牂䍁䅁䅋睁䑁䅫睌祁䑁䅉睌祁䑁䅁䅍㑁䍁䅫䅁㙃睃䅁䅘䅁䕁䄴党㍂䍁䅁杕桂䡁䅑兡畂䝁䅣䅉㡂䍁䅁睑祂䝁䅕䅚灂䡁䅑睖桂䡁䅑睙潂䍁䄸睔ㅂ䡁䅑䅢療䝁䄸睡杁䍁䅧䅍㕁䍁䄸杍穁䍁䄸杍睁䑁䅁兎灁䅁䅁朹䄴䙁䅷䅁佂䝁䅕睤杁䙁䅉兙あ䝁䅫杢湂䍁䅁䅦杁䕁䅍杣求䝁䅑兡あ䙁䅣兙あ䝁䅍䅡癁䕁䄸兤あ䝁䅷睢療䝁䅳䅉潁䑁䅁兏癁䑁䅉睍癁䑁䅉䅍祁䑁䅑克䅁䙁卍䅁捂䅁䅁杔求䡁䅣䅉卂䝁䅅䅤灂䝁䄴睚杁䡁䅷䅉䑂䡁䅉党歂䝁䅫䅤塂䝁䅅䅤橂䝁䅧睌偂䡁䅕䅤獂䝁䄸睢牂䍁䅁䅋睁䑁䅫睌祁䑁䅕睌祁䑁䅁杍ぁ䍁䅫䅁塁䅅䅁䅘䅁䕁䄴党㍂䍁䅁杕桂䡁䅑兡畂䝁䅣䅉㡂䍁䅁睑祂䝁䅕䅚灂䡁䅑睖桂䡁䅑睙潂䍁䄸睔ㅂ䡁䅑䅢療䝁䄸睡杁䍁䅧䅍㕁䍁䄸杍㉁䍁䄸杍睁䑁䅉睍灁䅁䅁硗䅅䙁䅷䅁佂䝁䅕睤杁䙁䅉兙あ䝁䅫杢湂䍁䅁䅦杁䕁䅍杣求䝁䅑兡あ䙁䅣兙あ䝁䅍䅡癁䕁䄸兤あ䝁䅷睢療䝁䅳䅉潁䑁䅅䅍癁䑁䅁免癁䑁䅉䅍祁䑁䅅克䅁䅁副䅁捂䅁䅁杔求䡁䅣䅉卂䝁䅅䅤灂䝁䄴睚杁䡁䅷䅉䑂䡁䅉党歂䝁䅫䅤塂䝁䅅䅤橂䝁䅧睌偂䡁䅕䅤獂䝁䄸睢牂䍁䅁䅋硁䑁䅁睌睁䑁䅣睌祁䑁䅁杍硁䍁䅫䅁䝁杄䅁䅘䅁䕁䄴党㍂䍁䅁杕桂䡁䅑兡畂䝁䅣䅉㡂䍁䅁睑祂䝁䅕䅚灂䡁䅑睖桂䡁䅑睙潂䍁䄸睔ㅂ䡁䅑䅢療䝁䄸睡杁䍁䅧免睁䍁䄸杍睁䍁䄸杍睁䑁䅉免灁䅁䅁砫䅁䙁䅷䅁佂䝁䅕睤杁䙁䅉兙あ䝁䅫杢湂䍁䅁䅦杁䕁䅍杣求䝁䅑兡あ䙁䅣兙あ䝁䅍䅡癁䕁䄸兤あ䝁䅷睢療䝁䅳䅉潁䑁䅅䅍癁䑁䅉免癁䑁䅉䅍祁䑁䅁克䅁䑁佯䅁捂䅁䅁杔求䡁䅣䅉卂䝁䅅䅤灂䝁䄴睚杁䡁䅷䅉䑂䡁䅉党歂䝁䅫䅤塂䝁䅅䅤橂䝁䅧睌偂䡁䅕䅤獂䝁䄸睢牂䍁䅁䅋硁䑁䅁睌祁䑁䅍睌祁䑁䅁杍睁䍁䅫䅁汁睄䅁䅘䅁䕁䄴党㍂䍁䅁杕桂䡁䅑兡畂䝁䅣䅉㡂䍁䅁睑祂䝁䅕䅚灂䡁䅑睖桂䡁䅑睙潂䍁䄸睔ㅂ䡁䅑䅢療䝁䄸睡杁䍁䅧免睁䍁䄸杍ㅁ䍁䄸杍睁䑁䅅睍灁䅁䅁睥䄴䙁䅷䅁佂䝁䅕睤杁䙁䅉兙あ䝁䅫杢湂䍁䅁䅦杁䕁䅍杣求䝁䅑兡あ䙁䅣兙あ䝁䅍䅡癁䕁䄸兤あ䝁䅷睢療䝁䅳䅉潁䑁䅅䅍癁䑁䅍䅍癁䑁䅉䅍硁䑁䅑克䅁䵁䵉䅁捂䅁䅁杔求䡁䅣䅉卂䝁䅅䅤灂䝁䄴睚杁䡁䅷䅉䑂䡁䅉党歂䝁䅫䅤塂䝁䅅䅤橂䝁䅧睌偂䡁䅕䅤獂䝁䄸睢牂䍁䅁䅋硁䑁䅁睌穁䑁䅁睌祁䑁䅁杍睁䍁䅫䅁潃充䅁䅘䅁䕁䄴党㍂䍁䅁杕桂䡁䅑兡畂䝁䅣䅉㡂䍁䅁睑祂䝁䅕䅚灂䡁䅑睖桂䡁䅑睙潂䍁䄸睔ㅂ䡁䅑䅢療䝁䄸睡杁䍁䅧免睁䍁䄸睍睁䍁䄸杍睁䑁䅉䅎灁䅁䅁䈫䅁䙁䅷䅁佂䝁䅕睤杁䙁䅉兙あ䝁䅫杢湂䍁䅁䅦杁䕁䅍杣求䝁䅑兡あ䙁䅣兙あ䝁䅍䅡癁䕁䄸兤あ䝁䅷睢療䝁䅳䅉潁䑁䅅免癁䑁䅁睍癁䑁䅉䅍祁䑁䅉克䅁䅁䵅䅁捂䅁䅁杔求䡁䅣䅉卂䝁䅅䅤灂䝁䄴睚杁䡁䅷䅉䑂䡁䅉党歂䝁䅫䅤塂䝁䅅䅤橂䝁䅧睌偂䡁䅕䅤獂䝁䄸睢牂䍁䅁䅋硁䑁䅅睌睁䑁䅣睌祁䑁䅁杍ぁ䍁䅫䅁睂䅅䅁䅘䅁䕁䄴党㍂䍁䅁杕桂䡁䅑兡畂䝁䅣䅉㡂䍁䅁睑祂䝁䅕䅚灂䡁䅑睖桂䡁䅑睙潂䍁䄸睔ㅂ䡁䅑䅢療䝁䄸睡杁䍁䅧免硁䍁䄸䅍㑁䍁䄸杍睁䑁䅉免灁䅁䅁則䅁䙁䅷䅁佂䝁䅕睤杁䙁䅉兙あ䝁䅫杢湂䍁䅁䅦杁䕁䅍杣求䝁䅑兡あ䙁䅣兙あ䝁䅍䅡癁䕁䄸兤あ䝁䅷睢療䝁䅳䅉潁䑁䅅免癁䑁䅁兏癁䑁䅉䅍祁䑁䅁克䅁佁免䅁捂䅁䅁杔求䡁䅣䅉卂䝁䅅䅤灂䝁䄴睚杁䡁䅷䅉䑂䡁䅉党歂䝁䅫䅤塂䝁䅅䅤橂䝁䅧睌偂䡁䅕䅤獂䝁䄸睢牂䍁䅁䅋硁䑁䅅睌硁䑁䅕睌祁䑁䅁杍穁䍁䅫䅁婁杅䅁䅘䅁䕁䄴党㍂䍁䅁杕桂䡁䅑兡畂䝁䅣䅉㡂䍁䅁睑祂䝁䅕䅚灂䡁䅑睖桂䡁䅑睙潂䍁䄸睔ㅂ䡁䅑䅢療䝁䄸睡杁䍁䅧免硁䍁䄸杍㍁䍁䄸杍睁䑁䅉睍灁䅁䅁桩䅅䙁䅷䅁佂䝁䅕睤杁䙁䅉兙あ䝁䅫杢湂䍁䅁䅦杁䕁䅍杣求䝁䅑兡あ䙁䅣兙あ䝁䅍䅡癁䕁䄸兤あ䝁䅷睢療䝁䅳䅉潁䑁䅅杍癁䑁䅁睍癁䑁䅉䅍祁䑁䅑克䅁䍁乧䅁捂䅁䅁杔求䡁䅣䅉卂䝁䅅䅤灂䝁䄴睚杁䡁䅷䅉䑂䡁䅉党歂䝁䅫䅤塂䝁䅅䅤橂䝁䅧睌偂䡁䅕䅤獂䝁䄸睢牂䍁䅁䅋硁䑁䅉睌睁䑁䅑睌祁䑁䅁免祁䍁䅫䅁睁睄䅁䅘䅁䕁䄴党㍂䍁䅁杕桂䡁䅑兡畂䝁䅣䅉㡂䍁䅁睑祂䝁䅕䅚灂䡁䅑睖桂䡁䅑睙潂䍁䄸睔ㅂ䡁䅑䅢療䝁䄸睡杁䍁䅧免祁䍁䄸䅍ㅁ䍁䄸杍睁䑁䅅兏灁䅁䅁刲䅁䙁䅷䅁佂䝁䅕睤杁䙁䅉兙あ䝁䅫杢湂䍁䅁䅦杁䕁䅍杣求䝁䅑兡あ䙁䅣兙あ䝁䅍䅡癁䕁䄸兤あ䝁䅷睢療䝁䅳䅉潁䑁䅅杍癁䑁䅁兏癁䑁䅉䅍硁䑁䅫克䅁䕁剉䅁捂䅁䅁杔求䡁䅣䅉卂䝁䅅䅤灂䝁䄴睚杁䡁䅷䅉䑂䡁䅉党歂䝁䅫䅤塂䝁䅅䅤橂䝁䅧睌偂䡁䅕䅤獂䝁䄸睢牂䍁䅁䅋硁䑁䅉睌硁䑁䅫睌祁䑁䅁杍穁䍁䅫䅁歄䅄䅁䅘䅁䕁䄴党㍂䍁䅁杕桂䡁䅑兡畂䝁䅣䅉㡂䍁䅁睑祂䝁䅕䅚灂䡁䅑睖桂䡁䅑睙潂䍁䄸睔ㅂ䡁䅑䅢療䝁䄸睡杁䍁䅧免祁䍁䄸杍穁䍁䄸杍睁䑁䅉䅎灁䅁䅁睷䅷䍁䄴䅁佂䝁䄸䅤杁䙁䅉兙あ䝁䅕䅚杁䍁䅧免硁䍁䄸睍睁䍁䄸杍睁䑁䅅䅍灁䅁䅁睲䄸䙁䅯䅁佂䝁䄸䅤杁䙁䅉兙あ䝁䅕䅚杁䡁䅷䅉䑂䡁䅉党歂䝁䅫䅤塂䝁䅅䅤橂䝁䅧睌偂䡁䅕䅤獂䝁䄸睢牂䍁䅁䅋睁䑁䅅睌睁䑁䅍睌祁䑁䅁䅍㍁䍁䅫䅁䩃充䅁杗䅁䕁䄴睢あ䍁䅁杕桂䡁䅑党歂䍁䅁䅦杁䕁䅍杣求䝁䅑兡あ䙁䅣兙あ䝁䅍䅡癁䕁䄸兤あ䝁䅷睢療䝁䅳䅉潁䑁䅁免癁䑁䅁䅎癁䑁䅉䅍硁䑁䅅克䅁䍁券䅁慂䅁䅁杔療䡁䅑䅉卂䝁䅅䅤求䝁䅑䅉㡂䍁䅁睑祂䝁䅕䅚灂䡁䅑睖桂䡁䅑睙潂䍁䄸睔ㅂ䡁䅑䅢療䝁䄸睡杁䍁䅧䅍硁䍁䄸䅍㑁䍁䄸杍睁䑁䅅兏灁䅁䅁䅄䄸䙁䅯䅁佂䝁䄸䅤杁䙁䅉兙あ䝁䅕䅚杁䡁䅷䅉䑂䡁䅉党歂䝁䅫䅤塂䝁䅅䅤橂䝁䅧睌偂䡁䅕䅤獂䝁䄸睢牂䍁䅁䅋睁䑁䅅睌睁䑁䅧睌祁䑁䅁杍硁䍁䅫䅁橃充䅁杗䅁䕁䄴睢あ䍁䅁杕桂䡁䅑党歂䍁䅁䅦杁䕁䅍杣求䝁䅑兡あ䙁䅣兙あ䝁䅍䅡癁䕁䄸兤あ䝁䅷睢療䝁䅳䅉潁䑁䅁免癁䑁䅅免癁䑁䅉䅍硁䑁䅁克䅁䅁䵳䅁慂䅁䅁杔療䡁䅑䅉卂䝁䅅䅤求䝁䅑䅉㡂䍁䅁睑祂䝁䅕䅚灂䡁䅑睖桂䡁䅑睙潂䍁䄸睔ㅂ䡁䅑䅢療䝁䄸睡杁䍁䅧䅍硁䍁䄸免㍁䍁䄸杍睁䑁䅅兏灁䅁䅁栵䅁䙁䅯䅁佂䝁䄸䅤杁䙁䅉兙あ䝁䅕䅚杁䡁䅷䅉䑂䡁䅉党歂䝁䅫䅤塂䝁䅅䅤橂䝁䅧睌偂䡁䅕䅤獂䝁䄸睢牂䍁䅁䅋睁䑁䅅睌硁䑁䅫睌祁䑁䅁免㍁䍁䅫䅁歁充䅁杗䅁䕁䄴睢あ䍁䅁杕桂䡁䅑党歂䍁䅁䅦杁䕁䅍杣求䝁䅑兡あ䙁䅣兙あ䝁䅍䅡癁䕁䄸兤あ䝁䅷睢療䝁䅳䅉潁䑁䅁免癁䑁䅉䅎癁䑁䅉䅍祁䑁䅑克䅁䭁剁䅁慂䅁䅁杔療䡁䅑䅉卂䝁䅅䅤求䝁䅑䅉㡂䍁䅁睑祂䝁䅕䅚灂䡁䅑睖桂䡁䅑睙潂䍁䄸睔ㅂ䡁䅑䅢療䝁䄸睡杁䍁䅧䅍祁䍁䄸䅍ぁ䍁䄸杍睁䑁䅉免灁䅁䅁䉎䅁䙁䅯䅁佂䝁䄸䅤杁䙁䅉兙あ䝁䅕䅚杁䡁䅷䅉䑂䡁䅉党歂䝁䅫䅤塂䝁䅅䅤橂䝁䅧睌偂䡁䅕䅤獂䝁䄸睢牂䍁䅁䅋睁䑁䅉睌睁䑁䅙睌祁䑁䅁杍ㅁ䍁䅫䅁杂杅䅁杗䅁䕁䄴睢あ䍁䅁杕桂䡁䅑党歂䍁䅁䅦杁䕁䅍杣求䝁䅑兡あ䙁䅣兙あ䝁䅍䅡癁䕁䄸兤あ䝁䅷睢療䝁䅳䅉潁䑁䅁杍癁䑁䅁睎癁䑁䅉䅍祁䑁䅕克䅁䝁偕䅁慂䅁䅁杔療䡁䅑䅉卂䝁䅅䅤求䝁䅑䅉㡂䍁䅁睑祂䝁䅕䅚灂䡁䅑睖桂䡁䅑睙潂䍁䄸睔ㅂ䡁䅑䅢療䝁䄸睡杁䍁䅧䅍祁䍁䄸免ぁ䍁䄸杍睁䑁䅉睍灁䅁䅁䈵䅁䙁䅯䅁佂䝁䄸䅤杁䙁䅉兙あ䝁䅕䅚杁䡁䅷䅉䑂䡁䅉党歂䝁䅫䅤塂䝁䅅䅤橂䝁䅧睌偂䡁䅕䅤獂䝁䄸睢牂䍁䅁䅋睁䑁䅉睌硁䑁䅕睌祁䑁䅁杍ぁ䍁䅫䅁畂睄䅁杗䅁䕁䄴睢あ䍁䅁杕桂䡁䅑党歂䍁䅁䅦杁䕁䅍杣求䝁䅑兡あ䙁䅣兙あ䝁䅍䅡癁䕁䄸兤あ䝁䅷睢療䝁䅳䅉潁䑁䅁杍癁䑁䅅睎癁䑁䅉䅍硁䑁䅙克䅁䩁光䅁慂䅁䅁杔療䡁䅑䅉卂䝁䅅䅤求䝁䅑䅉㡂䍁䅁睑祂䝁䅕䅚灂䡁䅑睖桂䡁䅑睙潂䍁䄸睔ㅂ䡁䅑䅢療䝁䄸睡杁䍁䅧䅍祁䍁䄸杍ぁ䍁䄸杍睁䑁䅉䅍灁䅁䅁䉉䅉䙁䅯䅁佂䝁䄸䅤杁䙁䅉兙あ䝁䅕䅚杁䡁䅷䅉䑂䡁䅉党歂䝁䅫䅤塂䝁䅅䅤橂䝁䅧睌偂䡁䅕䅤獂䝁䄸睢牂䍁䅁䅋睁䑁䅍睌硁䑁䅅睌祁䑁䅁免㉁䍁䅫䅁㉃䅅䅁杗䅁䕁䄴睢あ䍁䅁杕桂䡁䅑党歂䍁䅁䅦杁䕁䅍杣求䝁䅑兡あ䙁䅣兙あ䝁䅍䅡癁䕁䄸兤あ䝁䅷睢療䝁䅳䅉潁䑁䅁睍癁䑁䅉睍癁䑁䅉䅍硁䑁䅕克䅁䍁剅䅁慂䅁䅁杔療䡁䅑䅉卂䝁䅅䅤求䝁䅑䅉㡂䍁䅁睑祂䝁䅕䅚灂䡁䅑睖桂䡁䅑睙潂䍁䄸睔ㅂ䡁䅑䅢療䝁䄸睡杁䍁䅧䅍穁䍁䄸杍ぁ䍁䄸杍睁䑁䅁兎灁䅁䅁䅚䅳䙁䅯䅁佂䝁䄸䅤杁䙁䅉兙あ䝁䅕䅚杁䡁䅷䅉䑂䡁䅉党歂䝁䅫䅤塂䝁䅅䅤橂䝁䅧睌偂䡁䅕䅤獂䝁䄸睢牂䍁䅁䅋睁䑁䅍睌祁䑁䅕睌祁䑁䅁杍祁䍁䅫䅁歄充䅁杗䅁䕁䄴睢あ䍁䅁杕桂䡁䅑党歂䍁䅁䅦杁䕁䅍杣求䝁䅑兡あ䙁䅣兙あ䝁䅍䅡癁䕁䄸兤あ䝁䅷睢療䝁䅳䅉潁䑁䅁睍癁䑁䅍䅍癁䑁䅉䅍睁䑁䅫克䅁䑁位䅁慂䅁䅁杔療䡁䅑䅉卂䝁䅅䅤求䝁䅑䅉㡂䍁䅁睑祂䝁䅕䅚灂䡁䅑睖桂䡁䅑睙潂䍁䄸睔ㅂ䡁䅑䅢療䝁䄸睡杁䍁䅧䅍ぁ䍁䄸䅍㍁䍁䄸杍睁䑁䅁兏灁䅁䅁䉢䅉䙁䅯䅁佂䝁䄸䅤杁䙁䅉兙あ䝁䅕䅚杁䡁䅷䅉䑂䡁䅉党歂䝁䅫䅤塂䝁䅅䅤橂䝁䅧睌偂䡁䅕䅤獂䝁䄸睢牂䍁䅁䅋睁䑁䅑睌睁䑁䅣睌祁䑁䅁杍祁䍁䅫䅁偄䅅䅁杗䅁䕁䄴睢あ䍁䅁杕桂䡁䅑党歂䍁䅁䅦杁䕁䅍杣求䝁䅑兡あ䙁䅣兙あ䝁䅍䅡癁䕁䄸兤あ䝁䅷睢療䝁䅳䅉潁䑁䅁䅎癁䑁䅁䅏癁䑁䅉䅍硁䑁䅙克䅁䕁偫䅁慂䅁䅁杔療䡁䅑䅉卂䝁䅅䅤求䝁䅑䅉㡂䍁䅁睑祂䝁䅕䅚灂䡁䅑睖桂䡁䅑睙潂䍁䄸睔ㅂ䡁䅑䅢療䝁䄸睡杁䍁䅧䅍ぁ䍁䄸䅍㑁䍁䄸杍睁䑁䅉䅎灁䅁䅁䉪䅉䙁䅯䅁佂䝁䄸䅤杁䙁䅉兙あ䝁䅕䅚杁䡁䅷䅉䑂䡁䅉党歂䝁䅫䅤塂䝁䅅䅤橂䝁䅧睌偂䡁䅕䅤獂䝁䄸睢牂䍁䅁䅋睁䑁䅑睌祁䑁䅉睌祁䑁䅁免睁䍁䅫䅁㑂䅄䅁杗䅁䕁䄴睢あ䍁䅁杕桂䡁䅑党歂䍁䅁䅦杁䕁䅍杣求䝁䅑兡あ䙁䅣兙あ䝁䅍䅡癁䕁䄸兤あ䝁䅷睢療䝁䅳䅉潁䑁䅁䅎癁䑁䅉杍癁䑁䅉䅍祁䑁䅁克䅁䍁䵣䅁慂䅁䅁杔療䡁䅑䅉卂䝁䅅䅤求䝁䅑䅉㡂䍁䅁睑祂䝁䅕䅚灂䡁䅑睖桂䡁䅑睙潂䍁䄸睔ㅂ䡁䅑䅢療䝁䄸睡杁䍁䅧䅍ぁ䍁䄸杍㉁䍁䄸杍睁䑁䅅睍灁䅁䅁睏䄰䙁䅯䅁佂䝁䄸䅤杁䙁䅉兙あ䝁䅕䅚杁䡁䅷䅉䑂䡁䅉党歂䝁䅫䅤塂䝁䅅䅤橂䝁䅧睌偂䡁䅕䅤獂䝁䄸睢牂䍁䅁䅋睁䑁䅕睌睁䑁䅍睌祁䑁䅁䅍睁䍁䅫䅁䍂杅䅁杗䅁䕁䄴睢あ䍁䅁杕桂䡁䅑党歂䍁䅁䅦杁䕁䅍杣求䝁䅑兡あ䙁䅣兙あ䝁䅍䅡癁䕁䄸兤あ䝁䅷睢療䝁䅳䅉潁䑁䅁兎癁䑁䅁兎癁䑁䅉䅍祁䑁䅅克䅁䉁䵙䅁慂䅁䅁杔療䡁䅑䅉卂䝁䅅䅤求䝁䅑䅉㡂䍁䅁睑祂䝁䅕䅚灂䡁䅑睖桂䡁䅑睙潂䍁䄸睔ㅂ䡁䅑䅢療䝁䄸睡杁䍁䅧䅍ㅁ䍁䄸䅍ㅁ䍁䄸杍睁䑁䅉睍灁䅁䅁砳䅁䙁䅯䅁佂䝁䄸䅤杁䙁䅉兙あ䝁䅕䅚杁䡁䅷䅉䑂䡁䅉党歂䝁䅫䅤塂䝁䅅䅤橂䝁䅧睌偂䡁䅕䅤獂䝁䄸睢牂䍁䅁䅋睁䑁䅕睌睁䑁䅙睌祁䑁䅁杍硁䍁䅫䅁瑄䅅䅁杗䅁䕁䄴睢あ䍁䅁杕桂䡁䅑党歂䍁䅁䅦杁䕁䅍杣求䝁䅑兡あ䙁䅣兙あ䝁䅍䅡癁䕁䄸兤あ䝁䅷睢療䝁䅳䅉潁䑁䅁兎癁䑁䅁䅏癁䑁䅉䅍睁䑁䅧克䅁䱁丰䅁慂䅁䅁杔療䡁䅑䅉卂䝁䅅䅤求䝁䅑䅉㡂䍁䅁睑祂䝁䅕䅚灂䡁䅑睖桂䡁䅑睙潂䍁䄸睔ㅂ䡁䅑䅢療䝁䄸睡杁䍁䅧䅍ㅁ䍁䄸免睁䍁䄸杍睁䑁䅅杍灁䅁䅁桎䅉䙁䅯䅁佂䝁䄸䅤杁䙁䅉兙あ䝁䅕䅚杁䡁䅷䅉䑂䡁䅉党歂䝁䅫䅤塂䝁䅅䅤橂䝁䅧睌偂䡁䅕䅤獂䝁䄸睢牂䍁䅁䅋睁䑁䅕睌硁䑁䅕睌祁䑁䅁杍穁䍁䅫䅁䱄䅅䅁杗䅁䕁䄴睢あ䍁䅁杕桂䡁䅑党歂䍁䅁䅦杁䕁䅍杣求䝁䅑兡あ䙁䅣兙あ䝁䅍䅡癁䕁䄸兤あ䝁䅷睢療䝁䅳䅉潁䑁䅁兎癁䑁䅅兏癁䑁䅉䅍硁䑁䅕克䅁佁倰䅁慂䅁䅁杔療䡁䅑䅉卂䝁䅅䅤求䝁䅑䅉㡂䍁䅁睑祂䝁䅕䅚灂䡁䅑睖桂䡁䅑睙潂䍁䄸睔ㅂ䡁䅑䅢療䝁䄸睡杁䍁䅧䅍ㅁ䍁䄸杍ㅁ䍁䄸杍睁䑁䅁睎灁䅁䅁桲䅁䙁䅯䅁佂䝁䄸䅤杁䙁䅉兙あ䝁䅕䅚杁䡁䅷䅉䑂䡁䅉党歂䝁䅫䅤塂䝁䅅䅤橂䝁䅧睌偂䡁䅕䅤獂䝁䄸睢牂䍁䅁䅋睁䑁䅕睌祁䑁䅣睌祁䑁䅁杍硁䍁䅫䅁十充䅁杗䅁䕁䄴睢あ䍁䅁杕桂䡁䅑党歂䍁䅁䅦杁䕁䅍杣求䝁䅑兡あ䙁䅣兙あ䝁䅍䅡癁䕁䄸兤あ䝁䅷睢療䝁䅳䅉潁䑁䅁李癁䑁䅁李癁䑁䅅兏㕁䑁䅣克䅁䱁充䅁慂䅁䅁杔療䡁䅑䅉卂䝁䅅䅤求䝁䅑䅉㡂䍁䅁睑祂䝁䅕䅚灂䡁䅑睖桂䡁䅑睙潂䍁䄸睔ㅂ䡁䅑䅢療䝁䄸睡杁䍁䅧䅍㉁䍁䄸免祁䍁䄸杍睁䑁䅁䅏灁䅁䅁桁䅉䙁䅯䅁佂䝁䄸䅤杁䙁䅉兙あ䝁䅕䅚杁䡁䅷䅉䑂䡁䅉党歂䝁䅫䅤塂䝁䅅䅤橂䝁䅧睌偂䡁䅕䅤獂䝁䄸睢牂䍁䅁䅋睁䑁䅙睌硁䑁䅕睌祁䑁䅁免ㅁ䍁䅫䅁䝁充䅁杗䅁䕁䄴睢あ䍁䅁杕桂䡁䅑党歂䍁䅁䅦杁䕁䅍杣求䝁䅑兡あ䙁䅣兙あ䝁䅍䅡癁䕁䄸兤あ䝁䅷睢療䝁䅳䅉潁䑁䅁李癁䑁䅅李癁䑁䅉䅍硁䑁䅅克䅁乁剉䅁慂䅁䅁杔療䡁䅑䅉卂䝁䅅䅤求䝁䅑䅉㡂䍁䅁睑祂䝁䅕䅚灂䡁䅑睖桂䡁䅑睙潂䍁䄸睔ㅂ䡁䅑䅢療䝁䄸睡杁䍁䅧䅍㉁䍁䄸免㑁䍁䄸杍睁䑁䅁兏灁䅁䅁眴䄴䙁䅯䅁佂䝁䄸䅤杁䙁䅉兙あ䝁䅕䅚杁䡁䅷䅉䑂䡁䅉党歂䝁䅫䅤塂䝁䅅䅤橂䝁䅧睌偂䡁䅕䅤獂䝁䄸睢牂䍁䅁䅋睁䑁䅙睌硁䑁䅫睌祁䑁䅁䅍㕁䍁䅫䅁㥂杅䅁杗䅁䕁䄴睢あ䍁䅁杕桂䡁䅑党歂䍁䅁䅦杁䕁䅍杣求䝁䅑兡あ䙁䅣兙あ䝁䅍䅡癁䕁䄸兤あ䝁䅷睢療䝁䅳䅉潁䑁䅁李癁䑁䅉䅍癁䑁䅉䅍睁䑁䅁克䅁䕁佫䅁慂䅁䅁杔療䡁䅑䅉卂䝁䅅䅤求䝁䅑䅉㡂䍁䅁睑祂䝁䅕䅚灂䡁䅑睖桂䡁䅑睙潂䍁䄸睔ㅂ䡁䅑䅢療䝁䄸睡杁䍁䅧䅍㉁䍁䄸杍睁䍁䄸杍睁䑁䅁李灁䅁䅁桁䅁䙁䅯䅁佂䝁䄸䅤杁䙁䅉兙あ䝁䅕䅚杁䡁䅷䅉䑂䡁䅉党歂䝁䅫䅤塂䝁䅅䅤橂䝁䅧睌偂䡁䅕䅤獂䝁䄸睢牂䍁䅁䅋睁䑁䅙睌祁䑁䅅睌祁䑁䅁杍祁䍁䅫䅁㉄充䅁杗䅁䕁䄴睢あ䍁䅁杕桂䡁䅑党歂䍁䅁䅦杁䕁䅍杣求䝁䅑兡あ䙁䅣兙あ䝁䅍䅡癁䕁䄸兤あ䝁䅷睢療䝁䅳䅉潁䑁䅁李癁䑁䅉杍癁䑁䅉䅍睁䑁䅫克䅁乁倴䅁慂䅁䅁杔療䡁䅑䅉卂䝁䅅䅤求䝁䅑䅉㡂䍁䅁睑祂䝁䅕䅚灂䡁䅑睖桂䡁䅑睙潂䍁䄸睔ㅂ䡁䅑䅢療䝁䄸睡杁䍁䅧䅍㉁䍁䄸杍穁䍁䄸杍睁䑁䅉免灁䅁䅁䉱䅉䙁䅯䅁佂䝁䄸䅤杁䙁䅉兙あ䝁䅕䅚杁䡁䅷䅉䑂䡁䅉党歂䝁䅫䅤塂䝁䅅䅤橂䝁䅧睌偂䡁䅕䅤獂䝁䄸睢牂䍁䅁䅋睁䑁䅣睌硁䑁䅁睌祁䑁䅁䅍祁䍁䅫䅁⽃睄䅁杗䅁䕁䄴睢あ䍁䅁杕桂䡁䅑党歂䍁䅁䅦杁䕁䅍杣求䝁䅑兡あ䙁䅣兙あ䝁䅍䅡癁䕁䄸兤あ䝁䅷睢療䝁䅳䅉潁䑁䅁睎癁䑁䅅杍癁䑁䅉䅍祁䑁䅍克䅁䙁卉䅁慂䅁䅁杔療䡁䅑䅉卂䝁䅅䅤求䝁䅑䅉㡂䍁䅁睑祂䝁䅕䅚灂䡁䅑睖桂䡁䅑睙潂䍁䄸睔ㅂ䡁䅑䅢療䝁䄸睡杁䍁䅧䅍㍁䍁䄸免ㅁ䍁䄸杍睁䑁䅉䅍灁䅁䅁䈸䅅䙁䅯䅁佂䝁䄸䅤杁䙁䅉兙あ䝁䅕䅚杁䡁䅷䅉䑂䡁䅉党歂䝁䅫䅤塂䝁䅅䅤橂䝁䅧睌偂䡁䅕䅤獂䝁䄸睢牂䍁䅁䅋睁䑁䅣睌硁䑁䅣睌祁䑁䅁䅍㉁䍁䅫䅁䍂睄䅁杗䅁䕁䄴睢あ䍁䅁杕桂䡁䅑党歂䍁䅁䅦杁䕁䅍杣求䝁䅑兡あ䙁䅣兙あ䝁䅍䅡癁䕁䄸兤あ䝁䅷睢療䝁䅳䅉潁䑁䅁睎癁䑁䅅兏癁䑁䅉䅍硁䑁䅉克䅁䕁匴䅁慂䅁䅁杔療䡁䅑䅉卂䝁䅅䅤求䝁䅑䅉㡂䍁䅁睑祂䝁䅕䅚灂䡁䅑睖桂䡁䅑睙潂䍁䄸睔ㅂ䡁䅑䅢療䝁䄸睡杁䍁䅧䅍㍁䍁䄸杍㕁䍁䄸杍睁䑁䅉杍灁䅁䅁䉖䅅䙁䅯䅁佂䝁䄸䅤杁䙁䅉兙あ䝁䅕䅚杁䡁䅷䅉䑂䡁䅉党歂䝁䅫䅤塂䝁䅅䅤橂䝁䅧睌偂䡁䅕䅤獂䝁䄸睢牂䍁䅁䅋睁䑁䅧睌睁䑁䅑睌祁䑁䅁免硁䍁䅫䅁㙁睄䅁杗䅁䕁䄴睢あ䍁䅁杕桂䡁䅑党歂䍁䅁䅦杁䕁䅍杣求䝁䅑兡あ䙁䅣兙あ䝁䅍䅡癁䕁䄸兤あ䝁䅷睢療䝁䅳䅉潁䑁䅁䅏癁䑁䅁䅎癁䑁䅉䅍硁䑁䅣克䅁䅁剳䅁慂䅁䅁杔療䡁䅑䅉卂䝁䅅䅤求䝁䅑䅉㡂䍁䅁睑祂䝁䅕䅚灂䡁䅑睖桂䡁䅑睙潂䍁䄸睔ㅂ䡁䅑䅢療䝁䄸睡杁䍁䅧䅍㑁䍁䄸䅍㑁䍁䄸杍睁䑁䅅李灁䅁䅁剙䅉䙁䅯䅁佂䝁䄸䅤杁䙁䅉兙あ䝁䅕䅚杁䡁䅷䅉䑂䡁䅉党歂䝁䅫䅤塂䝁䅅䅤橂䝁䅧睌偂䡁䅕䅤獂䝁䄸睢牂䍁䅁䅋睁䑁䅧睌祁䑁䅉睌祁䑁䅁免硁䍁䅫䅁䡃䅅䅁杗䅁䕁䄴睢あ䍁䅁杕桂䡁䅑党歂䍁䅁䅦杁䕁䅍杣求䝁䅑兡あ䙁䅣兙あ䝁䅍䅡癁䕁䄸兤あ䝁䅷睢療䝁䅳䅉潁䑁䅁䅏癁䑁䅉睍癁䑁䅉䅍祁䑁䅑克䅁乁关䅁慂䅁䅁杔療䡁䅑䅉卂䝁䅅䅤求䝁䅑䅉㡂䍁䅁睑祂䝁䅕䅚灂䡁䅑睖桂䡁䅑睙潂䍁䄸睔ㅂ䡁䅑䅢療䝁䄸睡杁䍁䅧䅍㑁䍁䄸杍㉁䍁䄸杍睁䑁䅁兎灁䅁䅁䅂䄰䙁䅯䅁佂䝁䄸䅤杁䙁䅉兙あ䝁䅕䅚杁䡁䅷䅉䑂䡁䅉党歂䝁䅫䅤塂䝁䅅䅤橂䝁䅧睌偂䡁䅕䅤獂䝁䄸睢牂䍁䅁䅋睁䑁䅧睌祁䑁䅙睌祁䑁䅁杍睁䍁䅫䅁㑂睄䅁杗䅁䕁䄴睢あ䍁䅁杕桂䡁䅑党歂䍁䅁䅦杁䕁䅍杣求䝁䅑兡あ䙁䅣兙あ䝁䅍䅡癁䕁䄸兤あ䝁䅷睢療䝁䅳䅉潁䑁䅁䅏癁䑁䅉䅏癁䑁䅉䅍祁䑁䅍克䅁䉁前䅁慂䅁䅁杔療䡁䅑䅉卂䝁䅅䅤求䝁䅑䅉㡂䍁䅁睑祂䝁䅕䅚灂䡁䅑睖桂䡁䅑睙潂䍁䄸睔ㅂ䡁䅑䅢療䝁䄸睡杁䍁䅧䅍㑁䍁䄸睍睁䍁䄸杍睁䑁䅅杍灁䅁䅁剁䅉䙁䅯䅁佂䝁䄸䅤杁䙁䅉兙あ䝁䅕䅚杁䡁䅷䅉䑂䡁䅉党歂䝁䅫䅤塂䝁䅅䅤橂䝁䅧睌偂䡁䅕䅤獂䝁䄸睢牂䍁䅁䅋睁䑁䅫睌睁䑁䅉睌祁䑁䅁杍祁䍁䅫䅁兂䅅䅁杗䅁䕁䄴睢あ䍁䅁杕桂䡁䅑党歂䍁䅁䅦杁䕁䅍杣求䝁䅑兡あ䙁䅣兙あ䝁䅍䅡癁䕁䄸兤あ䝁䅷睢療䝁䅳䅉潁䑁䅁兏癁䑁䅁兎癁䑁䅉䅍祁䑁䅑克䅁䉁偅䅁慂䅁䅁杔療䡁䅑䅉卂䝁䅅䅤求䝁䅑䅉㡂䍁䅁睑祂䝁䅕䅚灂䡁䅑睖桂䡁䅑睙潂䍁䄸睔ㅂ䡁䅑䅢療䝁䄸睡杁䍁䅧䅍㕁䍁䄸免硁䍁䄸杍睁䑁䅁䅍灁䅁䅁硧䅉䙁䅯䅁佂䝁䄸䅤杁䙁䅉兙あ䝁䅕䅚杁䡁䅷䅉䑂䡁䅉党歂䝁䅫䅤塂䝁䅅䅤橂䝁䅧睌偂䡁䅕䅤獂䝁䄸睢牂䍁䅁䅋睁䑁䅫睌硁䑁䅑睌祁䑁䅁免祁䍁䅫䅁湃䅄䅁杗䅁䕁䄴睢あ䍁䅁杕桂䡁䅑党歂䍁䅁䅦杁䕁䅍杣求䝁䅑兡あ䙁䅣兙あ䝁䅍䅡癁䕁䄸兤あ䝁䅷睢療䝁䅳䅉潁䑁䅁兏癁䑁䅅睎癁䑁䅉䅍硁䑁䅉克䅁䕁佑䅁慂䅁䅁杔療䡁䅑䅉卂䝁䅅䅤求䝁䅑䅉㡂䍁䅁睑祂䝁䅕䅚灂䡁䅑睖桂䡁䅑睙潂䍁䄸睔ㅂ䡁䅑䅢療䝁䄸睡杁䍁䅧䅍㕁䍁䄸杍㑁䍁䄸杍睁䑁䅁睎灁䅁䅁䉅䅉䙁䅯䅁佂䝁䄸䅤杁䙁䅉兙あ䝁䅕䅚杁䡁䅷䅉䑂䡁䅉党歂䝁䅫䅤塂䝁䅅䅤橂䝁䅧睌偂䡁䅕䅤獂䝁䄸睢牂䍁䅁䅋硁䑁䅁睌硁䑁䅅睌祁䑁䅁免㕁䍁䅫䅁敃充䅁杗䅁䕁䄴睢あ䍁䅁杕桂䡁䅑党歂䍁䅁䅦杁䕁䅍杣求䝁䅑兡あ䙁䅣兙あ䝁䅍䅡癁䕁䄸兤あ䝁䅷睢療䝁䅳䅉潁䑁䅅䅍癁䑁䅅䅎癁䑁䅉䅍硁䑁䅍克䅁䑁卅䅁慂䅁䅁杔療䡁䅑䅉卂䝁䅅䅤求䝁䅑䅉㡂䍁䅁睑祂䝁䅕䅚灂䡁䅑睖桂䡁䅑睙潂䍁䄸睔ㅂ䡁䅑䅢療䝁䄸睡杁䍁䅧免睁䍁䄸杍穁䍁䄸杍睁䑁䅉䅍灁䅁䅁免䄸䙁䅯䅁佂䝁䄸䅤杁䙁䅉兙あ䝁䅕䅚杁䡁䅷䅉䑂䡁䅉党歂䝁䅫䅤塂䝁䅅䅤橂䝁䅧睌偂䡁䅕䅤獂䝁䄸睢牂䍁䅁䅋硁䑁䅁睌祁䑁䅙睌祁䑁䅁杍祁䍁䅫䅁䙃睄䅁杗䅁䕁䄴睢あ䍁䅁杕桂䡁䅑党歂䍁䅁䅦杁䕁䅍杣求䝁䅑兡あ䙁䅣兙あ䝁䅍䅡癁䕁䄸兤あ䝁䅷睢療䝁䅳䅉潁䑁䅅䅍癁䑁䅍䅍癁䑁䅉䅍睁䑁䅁克䅁䑁兕䅁慂䅁䅁杔療䡁䅑䅉卂䝁䅅䅤求䝁䅑䅉㡂䍁䅁睑祂䝁䅕䅚灂䡁䅑睖桂䡁䅑睙潂䍁䄸睔ㅂ䡁䅑䅢療䝁䄸睡杁䍁䅧免硁䍁䄸杍ぁ䍁䄸免㕁䑁䅫䅏灁䅁䅁硱䅁䙁䅯䅁佂䝁䄸䅤杁䙁䅉兙あ䝁䅕䅚杁䡁䅷䅉䑂䡁䅉党歂䝁䅫䅤塂䝁䅅䅤橂䝁䅧睌偂䡁䅕䅤獂䝁䄸睢牂䍁䅁䅋硁䑁䅅睌祁䑁䅣睌祁䑁䅁免穁䍁䅫䅁畄充䅁杗䅁䕁䄴睢あ䍁䅁杕桂䡁䅑党歂䍁䅁䅦杁䕁䅍杣求䝁䅑兡あ䙁䅣兙あ䝁䅍䅡癁䕁䄸兤あ䝁䅷睢療䝁䅳䅉潁䑁䅅免癁䑁䅍䅍癁䑁䅉䅍硁䑁䅧克䅁䅁卯䅁慂䅁䅁杔療䡁䅑䅉卂䝁䅅䅤求䝁䅑䅉㡂䍁䅁睑祂䝁䅕䅚灂䡁䅑睖桂䡁䅑睙潂䍁䄸睔ㅂ䡁䅑䅢療䝁䄸睡杁䍁䅧免祁䍁䄸䅍ㅁ䍁䄸杍睁䑁䅉䅎灁䅁䅁桰䅁䙁䅯䅁佂䝁䄸䅤杁䙁䅉兙あ䝁䅕䅚杁䡁䅷䅉䑂䡁䅉党歂䝁䅫䅤塂䝁䅅䅤橂䝁䅧睌偂䡁䅕䅤獂䝁䄸睢牂䍁䅁䅋硁䑁䅉睌睁䑁䅙睌祁䑁䅁杍祁䍁䅫䅁祃杄䅁杗䅁䕁䄴睢あ䍁䅁杕桂䡁䅑党歂䍁䅁䅦杁䕁䅍杣求䝁䅑兡あ䙁䅣兙あ䝁䅍䅡癁䕁䄸兤あ䝁䅷睢療䝁䅳䅉潁䑁䅅杍癁䑁䅁䅏癁䑁䅉䅍祁䑁䅍克䅁䙁卷䅁慂䅁䅁杔療䡁䅑䅉卂䝁䅅䅤求䝁䅑䅉㡂䍁䅁睑祂䝁䅕䅚灂䡁䅑睖桂䡁䅑睙潂䍁䄸睔ㅂ䡁䅑䅢療䝁䄸睡杁䍁䅧免祁䍁䄸免㉁䍁䄸杍睁䑁䅅李灁䅁䅁䉈䅅䙁䅯䅁佂䝁䄸䅤杁䙁䅉兙あ䝁䅕䅚杁䡁䅷䅉䑂䡁䅉党歂䝁䅫䅤塂䝁䅅䅤橂䝁䅧睌偂䡁䅕䅤獂䝁䄸睢牂䍁䅁䅋硁䑁䅉睌硁䑁䅣睌祁䑁䅁免㕁䍁䅫䅁牃充䅁杗䅁䕁䄴睢あ䍁䅁杕桂䡁䅑党歂䍁䅁䅦杁䕁䅍杣求䝁䅑兡あ䙁䅣兙あ䝁䅍䅡癁䕁䄸兤あ䝁䅷睢療䝁䅳䅉潁䑁䅅杍癁䑁䅍䅍癁䑁䅉䅍睁䑁䅉克䅁䕁偕䅁捁䅁䅁杔ㅂ䡁䅑杣桂䝁䅍党ㅂ䡁䅑兡橂䝁䅅䅢䅁䑁䬴䅁䝂䅁䅁杔ㅂ䡁䅑杣桂䝁䅍党ㅂ䡁䅑兡橂䝁䅅䅢㝁䍁䅁兑獂䡁䅑党祂䝁䄴兙あ䝁䅫杤求䍁䅁䅕祂䝁䄸䅤求䝁䅫杢䅁䉁儸䅁䕁䅁䅁睔䅁䉁䑷䅁䭁䅁䅁睔䕂䕁䅙䅔䅁䱁䑑䅁䥁䅁䅁睔䡂䕁䄴䅁䥁䅂䅁䅃䅁䕁䄸睓䙂䅁䅁权䅍䅁䅧䅁偂䕁䄰睑䅁偁䑅䅁䝁䅁䅁睔佂䅁䅁朳䅍䅁䅯䅁偂䙁䅉睑䵂䅁䅁杭䅍䅁䅯䅁偂䙁䅉䅔婂䅁䅁杦䅍䅁䅯䅁偂䙁䅑兓呂䅁䅁杩䅉䅁䅧䅁偂䙁䅧兗䅁乁䍷䅁慁䅁䅁睔浂䝁䅙兡橂䝁䅕䅉卂䕁䅕兓啂䡁䅍䅁灁睂䅁杏䅁䕁䄸杚浂䝁䅫睙求䍁䅁睕求䡁䅉杤灂䝁䅍党穂䍁䅁兙畂䝁䅑䅉呂䡁䅕䅣睂䝁䅷兡求䡁䅍䅁杂䅃䅁杋䅁䕁䄸兡獂䍁䅁兙畂䝁䅑䅉䡂䝁䅅督杁䕁䅑杣灂䝁䅷䅢灂䝁䄴睚䅁䩁䡳䅁䝂䅁䅁睔灂䝁䅷䅉桂䝁䄴䅚杁䕁䅣兙穂䍁䅁兒硂䡁䅕兡睂䝁䄰党畂䡁䅑䅉桂䝁䄴䅚杁䙁䅍党祂䡁䅙兡橂䝁䅕督䅁䝁䡯䅁佂䅁䅁睔灂䝁䅷䅉桂䝁䄴䅚杁䕁䅣兙穂䍁䅁兒㑂䡁䅁䅢療䡁䅉兙あ䝁䅫睢畂䍁䅁兙畂䝁䅑䅉兂䡁䅉睢歂䡁䅕睙あ䝁䅫睢畂䅁䅁杣䅙䕁䅙䅁偂䝁䅫䅢杁䝁䅅杢歂䍁䅁睒桂䡁䅍䅉卂䝁䅕杚灂䝁䄴兡畂䝁䅣䅉桂䝁䄴䅚杁䕁䄰兙祂䝁䅳党あ䝁䅫杢湂䅁䅁睫䅣䕁䄴䅁偂䝁䅫䅢杁䝁䅅杢歂䍁䅁睒桂䡁䅍䅉呂䡁䅑睢祂䝁䅅睚求䍁䅁兙畂䝁䅑䅉啂䡁䅉兙畂䡁䅍䅣療䡁䅉䅤桂䡁䅑兡療䝁䄴䅁䩄杂䅁䅐䅁䕁䄸兡獂䍁䅷䅉䡂䝁䅅督杁䝁䅅杢歂䍁䅁睑療䝁䄴督ㅂ䝁䄰兙楂䝁䅷党杁䕁䅙兤求䝁䅷督䅁佁䝷䅁歄䅁䅁睔畂䝁䅷兡畂䝁䅕䅉䉂䝁䄴兙獂䡁䅫督灂䡁䅍䅉桂䝁䄴䅚杁䙁䅉党浂䝁䅕杣求䝁䄴睙求䑁䅳䅉䑂䝁䅷睢ㅂ䝁䅑䅉乂䝁䅅杢桂䝁䅣党瑂䝁䅕杢あ䑁䅳䅉䕂䝁䅅䅤桂䍁䅁兓畂䡁䅑党湂䡁䅉兙あ䝁䅫睢畂䑁䅳䅉䝂䝁䅫杢あ䝁䅕睙潂䑁䅳䅉䕂䝁䅅䅤桂䍁䅁䅕祂䝁䄸䅤求䝁䅍䅤灂䝁䄸杢㝁䍁䅁睑獂䝁䄸兤歂䍁䅁兓畂䝁䅙杣桂䡁䅍䅤祂䡁䅕睙あ䡁䅕杣求䅁䅁眹䅧偁䅉䅁偂䝁䄴䅢灂䝁䄴党杁䕁䅅杢桂䝁䅷入穂䝁䅫督杁䝁䅅杢歂䍁䅁杕求䝁䅙党祂䝁䅕杢橂䝁䅕睏杁䕁䅑兙あ䝁䅅䅉䩂䝁䄴䅤求䝁䅣杣桂䡁䅑兡療䝁䄴睏杁䕁䅙兡畂䡁䅑党橂䝁䅧睏杁䙁䅁杣求䝁䅑兡橂䡁䅑兡㉂䝁䅕䅉䉂䝁䄴兙獂䡁䅫䅤灂䝁䅍督㝁䍁䅁䅒灂䝁䅣兡あ䝁䅅䅢杁䕁䅅督穂䝁䅕䅤杁䕁䄰兙畂䝁䅅睚求䝁䄰党畂䡁䅑睏杁䙁䅑党㑂䡁䅑䅉䉂䝁䄴兙獂䡁䅫䅤灂䝁䅍督䅁䉁䥅䅁杄䅁䅁睔畂䝁䅷兡畂䝁䅕䅉䉂䝁䄴兙獂䡁䅫督灂䡁䅍䅉桂䝁䄴䅚杁䙁䅉党浂䝁䅕杣求䝁䄴睙求䑁䅳䅉䕂䝁䅅䅤桂䍁䅁兓畂䡁䅑党湂䡁䅉兙あ䝁䅫睢畂䑁䅳䅉兂䡁䅉党歂䝁䅫睙あ䝁䅫杤求䍁䅁兑畂䝁䅅䅢㕂䡁䅑兡橂䡁䅍睏杁䕁䅍兤穂䡁䅑睢瑂䝁䅕杣杁䕁䅅杢桂䝁䅷入あ䝁䅫睙穂䑁䅳䅉啂䝁䅕䅥あ䍁䅁兑畂䝁䅅䅢㕂䡁䅑兡橂䡁䅍睏杁䕁䅑兙桂䙁䅍䅁牄元䅁䅉䅅䕁䄸杢獂䝁䅫杢求䍁䅁兑畂䝁䅅䅢㕂䡁䅍兡穂䍁䅁兙畂䝁䅑䅉卂䝁䅕杚求䡁䅉党畂䝁䅍党㝁䍁䅁䅒桂䡁䅑兙杁䕁䅫杢あ䝁䅕睚祂䝁䅅䅤灂䝁䄸杢㝁䍁䅁䅕祂䝁䅕䅚灂䝁䅍䅤灂䡁䅙党杁䕁䅅杢桂䝁䅷入あ䝁䅫睙穂䑁䅳䅉䑂䡁䅕督あ䝁䄸兢求䡁䅉䅉䉂䝁䄴兙獂䡁䅫䅤灂䝁䅍督㝁䍁䅁䅖求䡁䅧䅤杁䕁䅅杢桂䝁䅷入あ䝁䅫睙穂䑁䅳䅉䕂䝁䅅䅤桂䍁䅁䅕祂䝁䄸䅤求䝁䅍䅤灂䝁䄸杢㝁䍁䅁睑獂䝁䄸兤歂䍁䅁䅒桂䡁䅑兙杁䙁䅍党祂䡁䅙兡橂䝁䅕督䅁䙁䭅䅁浃䅁䅁睔畂䝁䅷兡畂䝁䅕䅉䉂䝁䄴兙獂䡁䅫督灂䡁䅍䅉桂䝁䄴䅚杁䙁䅉党浂䝁䅕杣求䝁䄴睙求䑁䅳䅉䝂䝁䅫杢あ䝁䅕睙潂䑁䅳䅉兂䡁䅉党歂䝁䅫睙あ䝁䅫杤求䍁䅁兑畂䝁䅅䅢㕂䡁䅑兡橂䡁䅍睏杁䙁䅑党㑂䡁䅑䅉䉂䝁䄴兙獂䡁䅫䅤灂䝁䅍督㝁䍁䅁䅒桂䝁䅅睕䅁䥁䩑䅁䭁允䅁睔畂䝁䅷兡畂䝁䅕䅉䉂䝁䄴兙獂䡁䅫督灂䡁䅍䅉桂䝁䄴䅚杁䙁䅉党浂䝁䅕杣求䝁䄴睙求䑁䅳䅉呂䝁䄸杚あ䡁䅣兙祂䝁䅕䅉䕂䝁䅕杤求䝁䅷睢睂䝁䄰党畂䡁䅑睏杁䕁䅑兙あ䝁䅅䅉䩂䝁䄴䅤求䝁䅣杣桂䡁䅑兡療䝁䄴睏杁䕁䅙兡畂䡁䅑党橂䝁䅧睏杁䙁䅑党㑂䡁䅑䅉䉂䝁䄴兙獂䡁䅫䅤灂䝁䅍督㝁䍁䅁䅒桂䡁䅑兙杁䙁䅁杣療䡁䅑党橂䡁䅑兡療䝁䄴睏杁䕁䅍䅢療䡁䅕䅚杁䕁䅑兙あ䝁䅅䅉呂䝁䅕杣㉂䝁䅫睙求䡁䅍䅁啂元䅁杈䅁䕁䄸杢獂䝁䅫杢求䍁䅁睒祂䝁䄸睙求䡁䅉入䅁䙁䥙䅁杂䅁䅁睔畂䝁䅷兡畂䝁䅕䅉䡂䡁䅉睢橂䝁䅕杣㕂䑁䅳䅉兂䝁䅕䅤杁䕁䅍兙祂䝁䅕睏杁䙁䅁党あ䍁䅁杒療䝁䄸䅚杁䝁䅅杢歂䍁䅁睕ㅂ䡁䅁䅣獂䝁䅫党穂䅁䅁睪䅣䑁䅑䅁偂䝁䄴督潂䝁䄸杣求䍁䅁兙畂䝁䅑䅉偂䝁䅙杚穂䝁䅧睢祂䝁䅕䅉塂䝁䅫杢歂䅁䅁杲䅣䅁䉑䅁偂䡁䅁䅤灂䝁䅍兙獂䍁䅁兓畂䝁䅙杣桂䡁䅍䅤祂䡁䅕睙あ䡁䅕杣求䑁䅳䅉䑂䝁䄸兢睂䡁䅕䅤求䡁䅉䅉坂䝁䅫督灂䝁䄸杢㝁䍁䅁兓畂䝁䅑兤穂䡁䅑杣灂䝁䅅䅢杁䕁䅅兤あ䝁䄸兢桂䡁䅑兡療䝁䄴睏杁䙁䅍党畂䡁䅍睢祂䡁䅍睏杁䙁䅁杣療䝁䅍党穂䡁䅍䅉䉂䡁䅕䅤療䝁䄰兙あ䝁䅫睢畂䑁䅳䅉穁䕁䅑䅉兂䡁䅉兡畂䡁䅑兡畂䝁䅣睏杁䕁䅅杣あ䝁䅫杚灂䝁䅍兡桂䝁䅷䅉䩂䝁䄴䅤求䝁䅷䅢灂䝁䅣党畂䝁䅍党䅁䝁䡉䅁浄䅁䅁睔睂䡁䅑兡橂䝁䅅䅢杁䕁䅫杢浂䡁䅉兙穂䡁䅑杣ㅂ䝁䅍䅤ㅂ䡁䅉党㝁䍁䅁兒畂䡁䅙兡祂䝁䄸杢瑂䝁䅕杢あ䝁䅅䅢杁䕁䅕杢湂䝁䅫杢求䝁䅕杣灂䝁䄴睚㝁䍁䅁睕求䝁䄴督療䡁䅉督㝁䍁䅁兒歂䝁䅣党杁䕁䅍睢瑂䡁䅁兤あ䝁䅫杢湂䑁䅳䅉穁䕁䅑䅉兂䡁䅉兡畂䡁䅑兡畂䝁䅣睏杁䕁䄸杢穂䝁䅧睢祂䝁䅕䅉桂䝁䄴䅚杁䕁䄸杚浂䡁䅍䅡療䡁䅉党杁䙁䅣兡畂䝁䅑䅁啄䅃䅁杨䅁䕁䄸䅣あ䝁䅫睙桂䝁䅷䅉䩂䝁䄴杚祂䝁䅅督あ䡁䅉兤橂䡁䅑兤祂䝁䅕睏杁䕁䅙兡畂䡁䅑党橂䝁䅧睏杁䕁䄴党療䝁䅉兙畂䝁䅳睏杁䙁䅍䅤療䡁䅉兙湂䝁䅕䅉乂䝁䅅杢桂䝁䅣党瑂䝁䅕杢あ䑁䅳䅉塂䝁䅕杙穁䅁䅁硑䅉䉁䉷䅁偂䡁䅁䅤灂䝁䅍兙獂䍁䅁兓畂䝁䅙杣桂䡁䅍䅤祂䡁䅕睙あ䡁䅕杣求䑁䅳䅉䩂䝁䄴䅚ㅂ䡁䅍䅤祂䝁䅫兙獂䍁䅁兑ㅂ䡁䅑睢瑂䝁䅅䅤灂䝁䄸杢㝁䍁䅁杕䝂䕁䅫䅒杁䍁䅧杕桂䝁䅑兡療䍁䅁杒祂䝁䅕兣ㅂ䝁䅕杢橂䡁䅫䅉䩂䝁䅑党畂䡁䅑兡浂䝁䅫睙桂䡁䅑兡療䝁䄴克㝁䍁䅁睕求䝁䄴督療䡁䅉督㝁䍁䅁䅕祂䝁䄸睙求䡁䅍督杁䕁䅅兤あ䝁䄸兢桂䡁䅑兡療䝁䄴睏杁䕁䅑兙あ䝁䅅䅉䑂䝁䅕杢あ䝁䅕杣杁䙁䅑党橂䝁䅧杢療䝁䅷睢湂䡁䅫睏杁䑁䅕睒䅁佁剷䅁㙃䅁䅁睔睂䡁䅑兡橂䝁䅅䅢杁䕁䅫杢浂䡁䅉兙穂䡁䅑杣ㅂ䝁䅍䅤ㅂ䡁䅉党㝁䍁䅁兓畂䝁䅑兤穂䡁䅑杣灂䝁䅅䅢杁䕁䅅兤あ䝁䄸兢桂䡁䅑兡療䝁䄴睏杁䙁䅍党畂䡁䅍睢祂䡁䅍睏杁䑁䅍䅒杁䙁䅁杣灂䝁䄴䅤灂䝁䄴睚㝁䍁䅁兑祂䡁䅑兡浂䝁䅫睙灂䝁䅅䅢杁䕁䅫杢あ䝁䅕䅢獂䝁䅫睚求䝁䄴睙求䅁䅁䅲䅣偁䅙䅁偂䡁䅁䅤灂䝁䅍兙獂䍁䅁兓畂䝁䅙杣桂䡁䅍䅤祂䡁䅕睙あ䡁䅕杣求䑁䅳䅉䩂䝁䄴䅚ㅂ䡁䅍䅤祂䝁䅫兙獂䍁䅁兑ㅂ䡁䅑睢瑂䝁䅅䅤灂䝁䄸杢㝁䍁䅁睕求䝁䄴督療䡁䅉督㝁䍁䅁兒畂䡁䅑党祂䡁䅁杣灂䡁䅍党杁䙁䅙睢灂䡁䅁䅉桂䝁䄴䅚杁䙁䅑党獂䝁䅕䅣潂䝁䄸杢㕂䑁䅳䅉兂䡁䅉睢橂䝁䅕督穂䍁䅁兑ㅂ䡁䅑睢瑂䝁䅅䅤灂䝁䄸杢㝁䍁䅁睍䕂䍁䅁䅕祂䝁䅫杢あ䝁䅫杢湂䑁䅳䅉ㅁ䕁䅣䅁瑄睂䅁权䅅䕁䄸䅣あ䝁䅫睙桂䝁䅷䅉䩂䝁䄴杚祂䝁䅅督あ䡁䅉兤橂䡁䅑兤祂䝁䅕睏杁䙁䅉杒䩂䕁䅑䅉潁䙁䅉兙歂䝁䅫睢杁䕁䅙杣求䡁䅅兤求䝁䄴睙㕂䍁䅁兓歂䝁䅕杢あ䝁䅫杚灂䝁䅍兙あ䝁䅫睢畂䍁䅫睏杁䙁䅍党畂䡁䅍睢祂䡁䅍睏杁䕁䅕䅚湂䝁䅕䅉䑂䝁䄸兢睂䡁䅕䅤灂䝁䄴睚㝁䍁䅁杔求䡁䅑睤療䡁䅉睡杁䙁䅍党橂䡁䅕杣灂䡁䅑入㝁䍁䅁䅒桂䡁䅑兙杁䕁䅍党畂䡁䅑党祂䍁䅁䅖求䝁䅍䅡畂䝁䄸䅢療䝁䅣入㝁䍁䅁兎䡂䅁䅁儸䅣䑁䅯䅁偂䡁䅉睚桂䝁䄴兡橂䑁䅳䅉䉂䝁䅷䅤求䡁䅉杢桂䡁䅑兡㉂䝁䅕䅉兂䡁䅉睢あ䝁䅕兡畂䅁䅁睯䅫䙁䅯䅁偂䡁䅉睚桂䝁䄴兡橂䑁䅳䅉䉂䝁䅷䅤求䡁䅉杢桂䡁䅑兡㉂䝁䅕䅉兂䡁䅉睢あ䝁䅕兡畂䑁䅳䅉偂䝁䄴䅢灂䝁䄴党杁䕁䅣杣療䝁䅍党祂䡁䅫䅁䭁睄䅁䅯䅁䕁䄸杣湂䝁䅅杢灂䝁䅍睏杁䕁䅉兡療䝁䅙兤求䝁䅷睏杁䕁䄴兤あ䡁䅉兙橂䝁䅕兤あ䝁䅫睙桂䝁䅷睏杁䕁䅅䅢あ䝁䅕杣畂䝁䅅䅤灂䡁䅙党杁䙁䅁杣療䡁䅑党灂䝁䄴睏杁䕁䄸杢穂䝁䅧睢祂䝁䅕䅉桂䝁䄴䅚杁䕁䄸杚浂䡁䅍䅡療䡁䅉党杁䙁䅣兡畂䝁䅑䅁牁权䅁杔䅁䕁䄸杣あ䝁䅧睢睂䝁䅅党歂䝁䅫睙穂䑁䅳䅉兂䝁䅅兡畂䍁䅁兔桂䝁䄴兙湂䝁䅕兢求䝁䄴䅤㝁䍁䅁睕ㅂ䡁䅉睚求䡁䅉入䅁偁剕䅁㡃䅁䅁睔穂䡁䅑党療䡁䅁睢祂䝁䄸督灂䡁䅍睏杁䕁䅍兙祂䝁䅑兡療䡁䅙兙穂䝁䅍兤獂䝁䅅杣㝁䍁䅁䅒求䡁䅉兢桂䡁䅑睢獂䝁䄸睚㕂䑁䅳䅉䡂䝁䅅督あ䡁䅉睢求䝁䄴䅤求䡁䅉睢獂䝁䄸睚㕂䑁䅳䅉䥂䝁䅕兢桂䡁䅑睢獂䝁䄸睚㕂䑁䅳䅉佂䝁䅕䅣潂䡁䅉睢獂䝁䄸睚㕂䑁䅳䅉偂䝁䄴睙療䝁䅷睢湂䡁䅫䅁䅁元䅁杭䅁䕁䄸督あ䝁䅕睢睂䝁䄸杣療䡁䅍兡穂䑁䅳䅉䥂䝁䅕兢桂䡁䅑睢獂䝁䄸睚㕂䑁䅳䅉䩂䝁䄴杚求䝁䅍䅤灂䝁䄸兤穂䍁䅁䅒灂䡁䅍党桂䡁䅍党穂䑁䅳䅉佂䝁䅕兤祂䝁䄸䅢療䝁䅣入㝁䍁䅁睔畂䝁䅍睢獂䝁䄸睚㕂䑁䅳䅉坂䝁䅅睙橂䝁䅫杢求䡁䅍䅁瑃䅅䅁䅍䅁䕁䄸䅤潂䝁䅕杣杁䙁䅍䅣求䝁䅍兡桂䝁䅷兡㙂䝁䅕䅚杁䙁䅉兒䩂䙁䅑督䅁䵁䠰䅁畁䅁䅁睔あ䝁䅧党祂䍁䅁睕睂䝁䅕睙灂䝁䅅䅢あ䡁䅫䅉卂䝁䅕䅤桂䝁䅫䅢䅁乁䝅䅁佃䅁䅁睔ㅂ䡁䅑䅣桂䡁䅑兡求䝁䄴䅤杁䕁䅍兙祂䝁䅕睏杁䕁䅕兢睂䝁䅷睢㕂䝁䅕党杁䕁䅉党畂䝁䅕杚灂䡁䅑督㝁䍁䅁睑潂䡁䅉睢畂䝁䅫睙杁䕁䅑兡穂䝁䅕兙穂䝁䅕督㝁䍁䅁䅒灂䝁䅣兡あ䝁䅅䅢杁䙁䅣党獂䝁䅷杢求䡁䅍督䅁䱁䩧䅁䕁䅁䅁䅕䅁䅁䔴䅁䭁䅁䅁䅕䉂䕁䄴睖䅁䩁䐴䅁䭁䅁䅁䅕䉂䙁䅉兑䅁䵁䑍䅁䭁䅁䅁䅕䉂䙁䅫睑䅁偁䑑䅁䭁䅁䅁䅕䉂䙁䅫䅗䅁䅁䌸䅁䭁䅁䅁䅕䑂䕁䅅杕䅁䉁䑅䅁䥁䅁䅁䅕䑂䕁䅣䅁噁杁䅁䅃䅁䙁䅁兒䡂䅁䅁朹䅍䅁䅧䅁兂䕁䅕䅕䅁䑁䑷䅁䥁䅁䅁䅕䝂䕁䅕䅁桂杁䅁䅃䅁䙁䅁杒䡂䅁䅁杅䅍䅁䅙䅁兂䕁䅣䅁䉂杁䅁䅃䅁䙁䅁睒卂䅁䅁兵䅍䅁䅙䅁兂䕁䅧䅁㍂杁䅁䅃䅁䙁䅁䅓乂䅁䅁眹䅍䅁䅧䅁兂䕁䅳睒䅁偁䑉䅁䥁䅁䅁䅕䵂䕁䅑䅁兄睁䅁权䅁䙁䅁䅔啂䙁䅉䅁歁䅂䅁杂䅁䙁䅁兔䅁䩁䍁䅁䥁䅁䅁䅕佂䕁䅍䅁䡂杁䅁䅃䅁䙁䅁杔卂䅁䅁眶䅍䅁䅧䅁兂䕁䄴睖䅁䑁䍙䅁䭁䅁䅁䅕偂䕁䅑䅒䅁䍁䌴䅁䭁䅁䅁䅕偂䕁䄸䅔䅁䵁䍯䅁䥁䅁䅁䅕兂䕁䅣䅁噄睁䅁䅃䅁䙁䅁䅕䵂䅁䅁兤䅉䅁䅧䅁兂䙁䅉兖䅁䉁䍙䅁䥁䅁䅁䅕呂䕁䅅䅁㡃睁䅁䅃䅁䙁䅁睕奂䅁䅁李䅍䅁䅧䅁兂䙁䅑睑䅁佁䑣䅁䥁䅁䅁䅕塂䙁䅉䅁慁睁䅁䅃䅁䙁䅁䅗䕂䅁䅁睲䅍䅁䅯䅁兂䙁䅫䅕䵂䅁䅁兂䅍䑁䅉䅁兂䝁䅅睙牂䝁䅅睚求䝁䅑䅉䝂䝁䄸睢歂䡁䅍䅉桂䝁䄴䅚杁䕁䄰党桂䡁䅑督䅁䕁䡣䅁流䅁䅁䅕桂䝁䅍睡桂䝁䅣兡畂䝁䅣䅉呂䝁䅕杣㉂䝁䅫睙求䡁䅍䅁ぃ睂䅁杒䅁䙁䅁兙橂䝁䅳兙湂䝁䅫杢湂䍁䅁睕求䡁䅉杤灂䝁䅍党穂䑁䅳䅉䍂䝁䅫睢瑂䝁䅅督穂䍁䅁兒畂䝁䅕杣湂䡁䅫䅁橂权䅁䅣䅁䙁䅁兙橂䝁䅳兙湂䝁䅫杢湂䍁䅁睕求䡁䅉杤灂䝁䅍党穂䑁䅳䅉䍂䝁䅫睢瑂䝁䅅督穂䍁䅁兒畂䝁䅕杣湂䡁䅫睏杁䙁䅕䅤灂䝁䅷兡あ䡁䅫䅉呂䝁䅍兙獂䝁䅕䅉呂䝁䄸䅢桂䡁䅉䅁㑄䅃䅁䅗䅁䙁䅁兙橂䝁䅳兙湂䝁䅫杢湂䍁䅁睕求䡁䅉杤灂䝁䅍党穂䑁䅳䅉䑂䝁䄸兢瑂䝁䅕杣橂䝁䅫兙獂䍁䅁睕睂䝁䅅睙求䍁䅁䅔桂䡁䅕杢橂䝁䅧䅁楂元䅁䅵䅁䙁䅁兙橂䝁䅳兙湂䝁䅫杢湂䍁䅁睕求䡁䅉杤灂䝁䅍党穂䑁䅳䅉塂䝁䅅䅤求䡁䅉䅉兂䡁䅕杣灂䝁䅙兡橂䝁䅅䅤灂䝁䄸杢㝁䍁䅁睑獂䝁䅕兙畂䙁䅑党橂䝁䅧睏杁䕁䅑兡湂䝁䅫䅤桂䝁䅷䅉䉂䡁䅍督求䡁䅑䅉乂䝁䅅杢桂䝁䅣党瑂䝁䅕杢あ䑁䅳䅉䑂䡁䅉入睂䡁䅑睢橂䡁䅕杣祂䝁䅕杢橂䡁䅫䅁敃权䅁杈䅁䙁䅁兙睂䝁䅕杣杁䙁䅁杣療䝁䅑兤橂䡁䅑督䅁䥁单䅁ぁ䅁䅁䅕桂䡁䅁党祂䍁䅁兙畂䝁䅑䅉䝂䝁䄸杣求䡁䅍䅤杁䙁䅁杣療䝁䅑兤橂䡁䅑督䅁偁䝯䅁浂䅁䅁䅕桂䡁䅁党祂䍁䅁兙畂䝁䅑䅉兂䝁䅷兙穂䡁䅑兡橂䍁䅁䅕桂䝁䅍睡桂䝁䅣兡畂䝁䅣䅉兂䡁䅉睢歂䡁䅕睙あ䡁䅍䅉桂䝁䄴䅚杁䕁䄰兙あ䝁䅕杣灂䝁䅅䅢穂䅁䅁杅䅧䕁䅉䅁兂䝁䅅督穂䝁䅕杢湂䝁䅕杣杁䕁䅅兡祂䝁䅍杣桂䝁䅙䅤杁䕁䄰兙畂䡁䅕杚桂䝁䅍䅤ㅂ䡁䅉兡畂䝁䅣䅁獂权䅁杊䅁䙁䅁兙穂䡁䅍党畂䝁䅣党祂䍁䅁兑灂䡁䅉䅢灂䝁䄴党穂䅁䅁䅕䅙䕁䅁䅁兂䝁䅅督穂䝁䅕杢湂䝁䅕杣杁䕁䅣杣療䡁䅕杢歂䍁䅁䅖祂䝁䅅杢穂䡁䅁睢祂䡁䅑兙あ䝁䅫睢畂䅁䅁兕䅙䍁䄴䅁兂䝁䅕杣穂䝁䄸杢桂䝁䅷䅉䑂䝁䅅杣求䍁䅁䅕祂䝁䄸䅚ㅂ䝁䅍䅤穂䅁䅁睕䅙䕁䅁䅁兂䝁䅕䅤杁䕁䅍兙祂䝁䅕睏杁䙁䅁党あ䍁䅁杒療䝁䄸䅚杁䝁䅅杢歂䍁䅁睕ㅂ䡁䅁䅣獂䝁䅫党穂䅁䅁硭䅉䍁䅁䅁兂䝁䅧兙祂䝁䄰兙橂䝁䅕兤あ䝁䅫睙桂䝁䅷督䅁䥁䜸䅁楂䅁䅁䅕潂䝁䅅杣瑂䝁䅅睙求䡁䅕䅤灂䝁䅍兙獂䡁䅍䅌杁䕁䅉兡療䡁䅑党橂䝁䅧杢療䝁䅷睢湂䡁䅫䅉桂䝁䄴䅚杁䕁䅷兡浂䝁䅕䅉呂䝁䅍兡求䝁䄴睙求䡁䅍䅁㡁杂䅁䅊䅁䙁䅁䅡㕂䡁䅍兡橂䝁䅅䅢杁䙁䅍党橂䡁䅕杣灂䡁䅑入䅁䡁剧䅁佃䅁䅁䅕潂䡁䅫督灂䝁䅍兙獂䍁䅁睕求䝁䅍兤祂䝁䅫䅤㕂䑁䅳䅉䩂䝁䅑党畂䡁䅑兡あ䡁䅫䅉桂䝁䄴䅚杁䕁䅅睙橂䝁䅕督穂䍁䅁兔桂䝁䄴兙湂䝁䅕兢求䝁䄴䅤㝁䍁䅁睕求䝁䅍兤祂䝁䅫䅤㕂䍁䅁兔桂䝁䄴兙湂䝁䅕兢求䝁䄴䅤䅁䩁卅䅁⭁允䅁䅕潂䡁䅫督灂䝁䅍兙獂䍁䅁睕求䝁䅍兤祂䝁䅫䅤㕂䑁䅳䅉呂䝁䄰兙祂䡁䅑䅉䍂䡁䅕兡獂䝁䅑兡畂䝁䅣睏杁䕁䅫䅚求䝁䄴䅤灂䡁䅑入杁䝁䅅杢歂䍁䅁兑橂䝁䅍党穂䡁䅍䅉乂䝁䅅杢桂䝁䅣党瑂䝁䅕杢あ䑁䅳䅉䉂䡁䅕䅤潂䝁䄸杣灂䡁䅯兙あ䝁䅫睢畂䍁䅁兙畂䝁䅑䅉䉂䝁䅍睙求䡁䅍督杁䕁䅍睢畂䡁䅑杣療䝁䅷睏杁䙁䅁杣療䝁䅍党穂䡁䅍䅉䉂䡁䅕䅤療䝁䄰兙あ䝁䅫睢畂䑁䅳䅉佂䝁䅕䅤㍂䝁䄸杣牂䍁䅁睕求䝁䅍兤祂䝁䅫䅤㕂䑁䅳䅉呂䝁䅕睙ㅂ䡁䅉兡あ䡁䅫䅉乂䝁䅅杢桂䝁䅣党瑂䝁䅕杢あ䅁䅁朲䅧䵁䅙䅁兂䝁䅧入穂䝁䅫睙桂䝁䅷䅉呂䝁䅕睙ㅂ䡁䅉兡あ䡁䅫睏杁䙁䅙兡歂䝁䅕睢杁䙁䅍䅤祂䝁䅕兙瑂䝁䅫杢湂䑁䅳䅉䉂䡁䅕䅤潂䝁䄸杣灂䡁䅯兙あ䝁䅫睢畂䍁䅁兙畂䝁䅑䅉䉂䝁䅍睙求䡁䅍督杁䕁䅍睢畂䡁䅑杣療䝁䅷睏杁䙁䅙兡歂䝁䅕睢杁䕁䅍䅡桂䡁䅑睏杁䕁䄴党あ䡁䅣睢祂䝁䅳䅉呂䝁䅕睙ㅂ䡁䅉兡あ䡁䅫䅁偁权䅁䅊䅁䙁䅁睢獂䝁䅷兤あ䝁䅫睢畂䍁䅁睑療䝁䄴䅤祂䝁䄸䅢䅁䭁䜴䅁十䅁䅁䅕療䡁䅍兡あ䝁䅫杤求䅁䅁兕䅳䉁䅁䅁兂䡁䅉兡瑂䝁䅅杣㕂䅁䅁䅉䅙䕁䅁䅁兂䡁䅉睢橂䝁䅕督穂䍁䅁兑ㅂ䡁䅑睢瑂䝁䅅䅤灂䝁䄸杢㝁䍁䅁睍䕂䍁䅁䅕祂䝁䅫杢あ䝁䅫杢湂䅁䅁杬䅧䍁䅷䅁兂䡁䅉睢浂䝁䅕督穂䝁䅫睢畂䝁䅅䅢杁䙁䅍党祂䡁䅙兡橂䝁䅕督䅁乁䝯䅁䅂䅁䅁䅕祂䝁䄸䅣求䡁䅉䅤㕂䍁䅁兙畂䝁䅑䅉䑂䝁䅅督ㅂ䝁䅅䅢あ䡁䅫䅉䩂䝁䄴督ㅂ䡁䅉兙畂䝁䅍党䅁䩁䝯䅁坁䅁䅁䅕ㅂ䝁䅉䅢灂䡁䅍䅡灂䝁䄴睚䅁䅁䥅䅁䭁䅁䅁兕䑂䕁䄸兔䅁䉁䍫䅁䭁䅁䅁兕卂䙁䅙睔䅁䙁䍕䅁䥁䅁䅁杕䑂䕁䅷䅁慄杁䅁杏䅁䙁䅉䅒時䕁䅍杕䙂䕁䅑兓啂䙁䄸杕䉂䙁䅑兓佂䕁䅣睘䕂䕁䅅䅖䙂䙁䄸睒䵂䕁䄸村䉂䕁䅷䅁獄权䅁䅍䅁䙁䅉䅒時䕁䅍杕䙂䕁䅑兓啂䙁䄸杕䉂䙁䅑兓佂䕁䅣睘䡂䕁䅷睔䍂䕁䅅䅔䅁佁䭕䅁䥂䅁䅁杕䕂䙁䄸睑卂䕁䅕䅒䩂䙁䅑睘塂䕁䅅䅖䑂䕁䅧睘偂䙁䅕䅖䵂䕁䄸睔䱂䙁䄸䅒䉂䙁䅑兒時䕁䅣䅔偂䕁䅉兑䵂䅁䅁儷䅯䉁䄴䅁卂䕁䅑睘䑂䙁䅣睔䵂䙁䄸睒䵂䕁䄸村䉂䕁䅷䅁潄权䅁李䅁䙁䅉䅒時䕁䅷兑呂䙁䅑睘卂䕁䅕杖䩂䕁䅕睖時䕁䅑兑啂䕁䅕睘䡂䕁䅷睔䍂䕁䅅䅔䅁佁䭯䅁睁䅁䅁杕䕂䙁䄸杕䉂䙁䅑兓佂䕁䅣睘䉂䕁䅍䅖䩂䕁䄸杔時䕁䅣䅔偂䕁䅉兑䵂䅁䅁儶䅯䅁䅧䅁卂䕁䅕睒䅁偁䑯䅁䭁䅁䅁杕䙂䕁䅣杔䅁䡁䍯䅁䝁䅁䅁杕䝂䅁䅁眫䅍佁䅷䅁卂䕁䅙兓䕂䍁䅁䅋卂䝁䅅䅚灂䝁䄸䅉䝂䡁䅉党硂䡁䅕党畂䝁䅍入杁䕁䅫䅚求䝁䄴䅤灂䝁䅙兡橂䝁䅅䅤灂䝁䄸杢灁䑁䅳䅉䑂䡁䅕督あ䝁䄸兢求䡁䅉䅉卂䝁䅕䅢桂䡁䅑兡療䝁䄴督潂䝁䅫䅣杁䕁䄰兙畂䝁䅅睚求䝁䄰党畂䡁䅑睏杁䕁䅅兤あ䝁䅧睢祂䝁䅫来桂䡁䅑兡療䝁䄴䅉桂䝁䄴䅚杁䕁䅅睙橂䝁䅕督穂䍁䅁睑療䝁䄴䅤祂䝁䄸䅢㝁䍁䅁村灂䝁䄸兢求䡁䅑杣灂䝁䅍督䅁䱁剅䅁敂䅁䅁杕䝂䕁䅫䅒杁䍁䅧杕桂䝁䅑兡療䍁䅁杒祂䝁䅕兣ㅂ䝁䅕杢橂䡁䅫䅉䩂䝁䅑党畂䡁䅑兡浂䝁䅫睙桂䡁䅑兡療䝁䄴克㝁䍁䅁睕求䝁䄴督療䡁䅉督䅁佁䬸䅁楁允䅁杕䝂䕁䅫䅒杁䍁䅧杕桂䝁䅑兡療䍁䅁杒祂䝁䅕兣ㅂ䝁䅕杢橂䡁䅫䅉䩂䝁䅑党畂䡁䅑兡浂䝁䅫睙桂䡁䅑兡療䝁䄴克㝁䍁䅁睕求䝁䄴督療䡁䅉督㝁䍁䅁兑ㅂ䡁䅑䅡求䝁䄴䅤灂䝁䅍兙あ䝁䅫睢畂䑁䅳䅉䕂䝁䅅䅤桂䍁䅁䅕祂䝁䄸䅤求䝁䅍䅤灂䝁䄸杢㝁䍁䅁䅕祂䝁䄸睙求䡁䅍督杁䕁䅅兤あ䝁䄸兢桂䡁䅑兡療䝁䄴睏杁䙁䅉党瑂䝁䄸䅤求䍁䅁兑橂䝁䅍党穂䡁䅍䅉桂䝁䄴䅚杁䕁䅍睢畂䡁䅑杣療䝁䅷睏杁䕁䄴党あ䡁䅣睢祂䝁䅳䅉呂䝁䅕睙ㅂ䡁䅉兡あ䡁䅫䅁桄充䅁朰䅁䙁䅉杒䩂䕁䅑䅉潁䙁䅉兙歂䝁䅫睢杁䕁䅙杣求䡁䅅兤求䝁䄴睙㕂䍁䅁兓歂䝁䅕杢あ䝁䅫杚灂䝁䅍兙あ䝁䅫睢畂䍁䅫睏杁䙁䅍党畂䡁䅍睢祂䡁䅍睏杁䕁䅕䅚湂䝁䅕䅉䑂䝁䄸兢睂䡁䅕䅤灂䝁䄴睚㝁䍁䅁杔求䡁䅑睤療䡁䅉睡杁䙁䅍党橂䡁䅕杣灂䡁䅑入㝁䍁䅁䅒桂䡁䅑兙杁䕁䅍党畂䡁䅑党祂䍁䅁䅖求䝁䅍䅡畂䝁䄸䅢療䝁䅣入䅁䡁䬴䅁㑂䅁䅁杕䝂䕁䅫䅒杁䍁䅧杕桂䝁䅑兡療䍁䅁杒祂䝁䅕兣ㅂ䝁䅕杢橂䡁䅫䅉䩂䝁䅑党畂䡁䅑兡浂䝁䅫睙桂䡁䅑兡療䝁䄴克㝁䍁䅁睕求䝁䄴督療䡁䅉督㝁䍁䅁睕瑂䝁䅅杣あ䍁䅁睑桂䡁䅉䅚穂䅁䅁睹䅧佁䅉䅁卂䕁䅙兓䕂䍁䅁䅋卂䝁䅅䅚灂䝁䄸䅉䝂䡁䅉党硂䡁䅕党畂䝁䅍入杁䕁䅫䅚求䝁䄴䅤灂䝁䅙兡橂䝁䅅䅤灂䝁䄸杢灁䑁䅳䅉呂䝁䄰兙祂䡁䅑䅉䍂䡁䅕兡獂䝁䅑兡畂䝁䅣睏杁䙁䅍兢桂䡁䅉䅤杁䕁䅕杢求䡁䅉睚㕂䑁䅳䅉䙂䝁䅑睚求䍁䅁睑療䝁䄰䅣ㅂ䡁䅑兡畂䝁䅣睏杁䕁䅅杣あ䝁䅫杚灂䝁䅍兡桂䝁䅷䅉䩂䝁䄴䅤求䝁䅷䅢灂䝁䅣党畂䝁䅍党㝁䍁䅁兎䡂䅁䅁兺䅫䭁䅁䅁卂䕁䅙兓䕂䍁䅁䅋卂䝁䅅䅚灂䝁䄸䅉䝂䡁䅉党硂䡁䅕党畂䝁䅍入杁䕁䅫䅚求䝁䄴䅤灂䝁䅙兡橂䝁䅅䅤灂䝁䄸杢灁䑁䅳䅉呂䡁䅁党求䝁䅍䅡杁䙁䅉党橂䝁䄸睚畂䝁䅫䅤灂䝁䄸杢㝁䍁䅁兑穂䡁䅍兡穂䡁䅑兡㉂䝁䅕䅉啂䝁䅕睙潂䝁䄴睢獂䝁䄸睚㕂䅁䅁硔䅅䅁䅧䅁卂䕁䅧兓䅁䡁䍁䅁䥁䅁䅁杕䭂䕁䅙䅁瑄杁䅁杂䅁䙁䅉䅔䅁佁䍯䅁䥁䅁䅁杕乂䕁䅑䅁㡄睁䅁䅃䅁䙁䅉睔䱂䅁䅁䅎䅍䅁䅧䅁卂䕁䄸䅔䅁佁䑉䅁䥁䅁䅁杕偂䙁䅁䅁敂杁䅁权䅁䙁䅉睔呂䙁䅑䅁歂睁䅁䅃䅁䙁䅉睕䡂䅁䅁睤䅍䅁䅧䅁卂䙁䅑䅗䅁偁䑫䅁䭁䅁䅁杕坂䙁䅑兗䅁䵁䐰䅁潁䅁䅁杕桂䝁䅫䅢杁䙁䅑杣桂䝁䄴督睂䝁䄸杣あ䝁䅅䅤灂䝁䄸杢䅁偁䥳䅁奁䅁䅁杕求䝁䅅䅢杁䕁䅕督あ䝁䅅䅤求䅁䅁克䅙䕁䄴䅁卂䝁䅕兙獂䍁䅁兒穂䡁䅑兙あ䝁䅕䅉乂䝁䅅杢桂䝁䅣党瑂䝁䅕杢あ䍁䅁兙畂䝁䅑䅉䕂䝁䅕杤求䝁䅷睢睂䝁䄰党畂䡁䅑䅁㡁䅃䅁䅑䅁䙁䅉党桂䝁䅷䅉䙂䡁䅍䅤桂䡁䅑党杁䕁䄸䅣求䡁䅉兙あ䝁䅫杢湂䍁䅁睑療䝁䄰䅣桂䝁䄴兡求䡁䅍䅁噃杄䅁杋䅁䙁䅉党桂䝁䅷䅉䙂䡁䅍䅤桂䡁䅑党杁䙁䅍党祂䡁䅙兡橂䝁䅕督䅁䑁䤰䅁畁䅁䅁杕求䝁䅅䅢杁䕁䅕督あ䝁䅅䅤求䍁䅁䅖求䝁䅍䅡畂䝁䄸䅢療䝁䅣入䅁䩁䩅䅁允䅁䅁杕求䝁䅣䅖求䝁䅍䅡䅁偁䡁䅁敁䅁䅁杕求䝁䅣兡療䝁䄴兙獂䍁䅁村桂䝁䄴睡穂䅁䅁䅎䅙䉁䅧䅁卂䝁䅕兡畂䡁䅍兤祂䝁䅅杢橂䝁䅕䅁慃睂䅁䅌䅁䙁䅉党畂䝁䅕睤桂䝁䅉䅢求䍁䅁兒獂䝁䅕睙あ䡁䅉兡橂䝁䅫䅤㕂䅁䅁䄯䅙䕁䅉䅁卂䝁䅕督求䝁䅅杣橂䝁䅧䅉桂䝁䄴䅚杁䕁䅍睢畂䡁䅍兤獂䡁䅑兡畂䝁䅣䅉呂䝁䅕杣㉂䝁䅫睙求䡁䅍䅁噃杂䅁䅊䅁䙁䅉党穂䝁䅫䅚求䝁䄴䅤灂䝁䅅䅢杁䙁䅉兒䩂䙁䅑督䅁䍁䝣䅁奁䅁䅁杕求䡁䅍䅤桂䡁䅕杣桂䝁䄴䅤穂䅁䅁䅆䅣䉁䅯䅁卂䝁䅕䅤桂䝁䅫䅢杁䙁䅉兒䩂䙁䅑督䅁䑁䜸䅁捁䅁䅁杕療䝁䅉睢瑁䕁䅅䅚㉂䝁䅫督療䡁䅉督䅁䵁允䅁䭁䅁䅁睕䍂䕁䅅睑䅁偁䑁䅁䭁䅁䅁睕䍂䕁䄴兗䅁䅁䕅䅁䭁䅁䅁睕䍂䙁䅕䅗䅁乁䑧䅁䭁䅁䅁睕䑂䕁䅧睖䅁佁䌸䅁䭁䅁䅁睕䙂䕁䅑睒䅁䱁䑣䅁䥁䅁䅁睕䙂䕁䅕䅁⭁睁䅁䅃䅁䙁䅍䅓塂䅁䅁术䅍䅁䅯䅁呂䕁䅫杖䍂䅁䅁朶䅍䅁䅧䅁呂䕁䅯兔䅁䱁䐴䅁䥁䅁䅁睕䵂䕁䅉䅁偄睁䅁权䅁䙁䅍兔䑂䕁䅫䅁潁䅂䅁䅃䅁䙁䅍杔䉂䅁䅁朵䅍䅁䅯䅁呂䕁䄴䅕呂䅁䅁睑䅍䅁䅙䅁呂䕁䄸䅁汄睁䅁权䅁䙁䅍睔䵂䙁䅙䅁桁䅂䅁䅃䅁䙁䅍䅕䡂䅁䅁眰䅍䅁䅯䅁呂䙁䅁睒䩂䅁䅁六䅉䉁䅁䅁呂䙁䅁䅗㙁䕁䅫杔䕂䅁䅁䅄䅑䍁䅙䅁呂䙁䅁睘䩂䕁䄴睕啂䕁䄴睘䑂䕁䄸杖時䕁䅷兒坂䕁䅕䅔䅁䍁䝉䅁楁䅁䅁睕兂䙁䄸兓佂䙁䅙兒呂䙁䅑睔卂䙁䄸䅖婂䙁䅁兒䅁䍁䝍䅁慁䅁䅁睕兂䙁䄸兔䉂䙁䅉睓䙂䙁䅑睑䉂䙁䅁䅁䉁杁䅁杓䅁䙁䅍䅕時䙁䅁睑啂䙁䄸睕䥂䕁䅅杕䙂䙁䅍睘偂䙁䅣杔䙂䕁䅑睘䉂䕁䅷䅔時䕁䅫杔呂䙁䅑兓啂䙁䅕䅖䩂䕁䄸杔呂䅁䅁杊䅙䉁䅧䅁呂䙁䅁睘啂䕁䄸䅕䩂䕁䅍䅖䉂䕁䅣䅁歁杂䅁杇䅁䙁䅍䅕時䙁䅑睔啂䕁䅅䅔時䙁䅉兒坂䅁䅁䅂䅁䉁䅑䅁呂䙁䅁睘坂䕁䄸䅔噂䕁䄰兒䅁䵁卷䅁潁䅁䅁睕兂䙁䄸杖偂䕁䅷兖乂䕁䅕睘䉂䙁䅙睒時䕁䅑兑䩂䕁䅷兗䅁䵁匰䅁䭂䅁䅁睕兂䙁䄸杖偂䕁䅷兖乂䕁䅕睘䉂䙁䅙睒時䕁䅑兑䩂䕁䅷兗時䙁䅑睔時䑁䅅兗卂䙁䄸兑坂䕁䅣睘䕂䕁䅅兓䵂䙁䅫䅁䱄杅䅁杒䅁䙁䅍䅕時䙁䅙睔䵂䙁䅕兔䙂䙁䄸兑坂䕁䅣睘塂䕁䅕兒䱂䕁䅷兗時䙁䅑睔時䙁䅍䅓䉂䙁䅉兒呂䙁䄸睔噂䙁䅑䅁䙄杅䅁䅃䅁䙁䅍杕䙂䅁䅁杪䅍䑁䅑䅁呂䙁䅑兑卂䙁䅑睘卂䕁䅅杔䱂䑁䄰免㡂䕁䅕杔䕂䙁䄸杕䉂䕁䄴睓㥁䑁䅕䅍睁䅁䅁杅䅑䅁䅧䅁呂䙁䅑兒䅁䵁䑅䅁䭁䅁䅁睕啂䕁䅷䅒䅁䑁䍷䅁䥁䅁䅁睕啂䙁䅑䅁晁睁䅁䅃䅁䙁䅍䅖奂䅁䅁儯䅍䅁䅧䅁呂䙁䅑杗䅁䩁䍍䅁䝁䅁䅁睕塂䅁䅁杆䅑䅁䅧䅁呂䙁䅣睓䅁偁䐸䅁䭁䅁䅁睕塂䕁䅳睕䅁乁䌴䅁䥁䅁䅁睕婂䕁䅙䅁㡂睁䅁䅃䅁䙁䅍兗䱂䅁䅁䅁䅑䅁䅧䅁呂䙁䅫兗䅁䩁䍧䅁㑁䅁䅁睕求䝁䅍兤祂䝁䅫䅤㕂䍁䅁兙畂䝁䅑䅉䉂䝁䅷兙祂䝁䄰䅉呂䝁䅕杣㉂䝁䅫睙求䡁䅍䅁歃䅃䅁杊䅁䙁䅍党獂䝁䅙兌呂䡁䅑睢祂䝁䅅睚求䍁䅁杕䙂䕁䅫䅖穂䅁䅁典䅣䕁䅷䅁呂䝁䅕兢灂䝁䅍睢畂䝁䅑兤橂䡁䅑睢祂䍁䅁兔桂䡁䅑党祂䝁䅫兙獂䡁䅍䅉桂䝁䄴䅚杁䕁䅕兣ㅂ䝁䅫䅣瑂䝁䅕杢あ䅁䅁朵䅙䉁䄴䅁呂䝁䅕兢灂䝁䅍睢畂䝁䅑兤橂䡁䅑睢祂䡁䅍䅁歃杂䅁杖䅁䙁䅍党瑂䝁䅫睙療䝁䄴䅚ㅂ䝁䅍䅤療䡁䅉督杁䝁䅅杢歂䍁䅁睕求䝁䄰兡橂䝁䄸杢歂䡁䅕睙あ䝁䄸杣杁䕁䅕兣ㅂ䝁䅫䅣瑂䝁䅕杢あ䅁䅁睥䅙䉁䅁䅁呂䝁䅕杢穂䝁䄸杣穂䅁䅁睔䅯䙁䅷䅁呂䝁䅕杢穂䝁䄸杣穂䑁䅳䅉穁䕁䅑䅉兂䡁䅉兡畂䡁䅑兡畂䝁䅣睏杁䕁䅅杣あ䝁䅫杚灂䝁䅍兡桂䝁䅷䅉䩂䝁䄴䅤求䝁䅷䅢灂䝁䅣党畂䝁䅍党䅁䑁䭫䅁䅂䅁䅁睕求䝁䄴督療䡁䅉督㝁䍁䅁䅒桂䡁䅑兙杁䕁䅍党畂䡁䅑党祂䍁䅁䅖求䝁䅍䅡畂䝁䄸䅢療䝁䅣入䅁䩁丰䅁㑁䅁䅁睕求䝁䄴督療䡁䅉督㝁䍁䅁䅕祂䝁䄸睙求䡁䅍督杁䕁䅅兤あ䝁䄸兢桂䡁䅑兡療䝁䄴䅁畂杅䅁朵䅁䙁䅍党畂䡁䅍睢祂䡁䅍睏杁䙁䅍兢桂䡁䅉䅤杁䕁䅉兤灂䝁䅷䅚灂䝁䄴睚㝁䍁䅁兔桂䝁䅍䅡灂䝁䄴党杁䕁䅷党桂䡁䅉杢灂䝁䄴睚㝁䍁䅁杕求䝁䄰睢あ䝁䅕䅉䉂䝁䅍睙求䡁䅍督杁䝁䅅杢歂䍁䅁睑療䝁䄴䅤祂䝁䄸䅢㝁䍁䅁睕求䝁䅍兤祂䝁䅫䅤㕂䍁䅁兔桂䝁䄴兙湂䝁䅕兢求䝁䄴䅤㝁䍁䅁兑祂䡁䅑兡浂䝁䅫睙灂䝁䅅䅢杁䕁䅫杢あ䝁䅕䅢獂䝁䅫睚求䝁䄴睙求䅁䅁䉮䅅䍁䅷䅁呂䝁䅕杢穂䝁䄸杣穂䑁䅳䅉呂䝁䄰兙祂䡁䅑䅉䙂䝁䄴党祂䝁䅣入䅁乁佣䅁䅂䅁䅁睕灂䝁䄴睚獂䝁䅕兌䝂䝁䅅兢灂䝁䅷入杁䙁䅉党穂䝁䅫䅚求䝁䄴䅤灂䝁䅅䅢杁䙁䅉兒䩂䙁䅑督䅁佁䝁䅁䝂䅁䅁睕瑂䝁䅅杣あ䍁䅁村ㅂ䝁䅫䅢歂䝁䅫杢湂䑁䅳䅉兂䡁䅉睢橂䝁䅕督穂䍁䅁兑ㅂ䡁䅑睢瑂䝁䅅䅤灂䝁䄸杢䅁䍁䩅䅁睄䅁䅁睕瑂䝁䅅杣あ䍁䅁村ㅂ䝁䅫䅢歂䝁䅫杢湂䑁䅳䅉坂䝁䅫䅚求䝁䄸䅉呂䡁䅑杣求䝁䅅兢灂䝁䄴睚㝁䍁䅁睑獂䝁䄸兤歂䍁䅁兓畂䝁䅙杣桂䡁䅍䅤祂䡁䅕睙あ䡁䅕杣求䑁䅳䅉兂䡁䅉睢橂䝁䅕督穂䍁䅁兑ㅂ䡁䅑睢瑂䝁䅅䅤灂䝁䄸杢㝁䍁䅁睕求䝁䅍兤祂䝁䅫䅤㕂䍁䅁兔桂䝁䄴兙湂䝁䅕兢求䝁䄴䅤㝁䍁䅁兑祂䡁䅑兡浂䝁䅫睙灂䝁䅅䅢杁䕁䅫杢あ䝁䅕䅢獂䝁䅫睚求䝁䄴睙求䅁䅁桧䅁䩁䅧䅁呂䝁䄸睙灂䝁䅅䅢杁䕁䄰党歂䝁䅫兙杁䕁䄰兙祂䝁䅳党あ䝁䅫杢湂䑁䅳䅉䉂䝁䅑䅉啂䝁䅅杣湂䝁䅕䅤灂䝁䄴睚㝁䍁䅁睑療䝁䄴杤求䝁䄴䅤灂䝁䄸杢桂䝁䅷䅉佂䡁䅕睙獂䝁䅕兙祂䑁䅳䅉䍂䡁䅉兙畂䝁䅑䅉乂䝁䅅杣牂䝁䅕䅤灂䝁䄴睚䅁䝁光䅁兂䅁䅁睕療䝁䅍兡桂䝁䅷䅉乂䝁䅕䅚灂䝁䅅䅉乂䝁䅅杣牂䝁䅕䅤灂䝁䄴睚㝁䍁䅁村祂䝁䅅杢歂䍁䅁兔桂䡁䅉睡求䡁䅑兡畂䝁䅣䅁䙁睄䅁朳䅁䙁䅍睢橂䝁䅫兙獂䍁䅁兔求䝁䅑兡桂䍁䅁兔桂䡁䅉睡求䡁䅑兡畂䝁䅣睏杁䕁䅑兙あ䝁䅅䅉兂䡁䅉睢あ䝁䅕睙あ䝁䅫睢畂䑁䅳䅉䍂䡁䅉兙畂䝁䅑䅉乂䝁䅅杣牂䝁䅕䅤灂䝁䄴睚㝁䍁䅁杔ㅂ䡁䅑杣桂䝁䅍党ㅂ䡁䅑兡橂䝁䅅䅢㝁䍁䅁睑療䝁䄴䅤求䝁䄴䅤杁䕁䅍杣求䝁䅅䅤灂䝁䄸杢㝁䍁䅁兑獂䡁䅑党祂䝁䄴兙あ䝁䅫杤求䍁䅁䅕祂䝁䄸䅤求䝁䅫杢䅁䙁䡉䅁䝄䅁䅁睕療䝁䅍兡桂䝁䅷䅉佂䝁䅕䅤㍂䝁䄸杣牂䝁䅫杢湂䍁䅁兙畂䝁䅑䅉䑂䝁䄸䅢獂䝁䅅杙療䡁䅉兙あ䝁䅫睢畂䑁䅳䅉䑂䝁䅷睢ㅂ䝁䅑䅉䩂䝁䄴杚祂䝁䅅督あ䡁䅉兤橂䡁䅑兤祂䝁䅕睏杁䕁䅍睢畂䡁䅑党畂䡁䅑䅉䑂䡁䅉党桂䡁䅑兡療䝁䄴睏杁䙁䅙兡歂䝁䅕睢杁䕁䅣兙瑂䝁䅕督㝁䍁䅁兒瑁䙁䅍䅣療䡁䅉䅤穂䅁䅁杭䅯䱁䅉䅁呂䝁䄸睙灂䝁䅅䅢杁䕁䄴党あ䡁䅣睢祂䝁䅳兡畂䝁䅣䅉桂䝁䄴䅚杁䕁䅍睢獂䝁䅷兙楂䝁䄸杣桂䡁䅑兡療䝁䄴睏杁䕁䅕兌獂䝁䅕兙祂䝁䄴兡畂䝁䅣睏杁䕁䅍睢畂䡁䅑党畂䡁䅑䅉䑂䡁䅉党桂䡁䅑兡療䝁䄴睏杁䙁䅙兡歂䝁䅕睢杁䕁䅣兙瑂䝁䅕督㝁䍁䅁兒瑁䙁䅍䅣療䡁䅉䅤穂䅁䅁䄴䅫䉁䉧䅁呂䝁䄸睙灂䝁䅅䅢杁䕁䄴党あ䡁䅣睢祂䝁䅳兡畂䝁䅣䅉桂䝁䄴䅚杁䕁䅍睢獂䝁䅷兙楂䝁䄸杣桂䡁䅑兡療䝁䄴睏杁䕁䅕兌獂䝁䅕兙祂䝁䄴兡畂䝁䅣睏杁䙁䅙兡歂䝁䅕睢杁䕁䅍䅡桂䡁䅑睏杁䙁䅣党桂䡁䅉兙楂䝁䅷党穂䑁䅳䅉䉂䡁䅕睚瑂䝁䅕杢あ䝁䅕䅚杁䙁䅉党桂䝁䅷兡あ䡁䅫睏杁䕁䅍睢畂䡁䅑党畂䡁䅑䅉䑂䡁䅉党桂䡁䅑兡療䝁䄴睏杁䕁䅅杣あ䝁䅫杚灂䝁䅍兡桂䝁䅷䅉䩂䝁䄴䅤求䝁䅷䅢灂䝁䅣党畂䝁䅍党㝁䍁䅁睒求䝁䄴兑䩂䅁䅁兓䅯䱁䅉䅁呂䝁䄸睙灂䝁䅅䅢杁䕁䄴党あ䡁䅣睢祂䝁䅳兡畂䝁䅣䅉桂䝁䄴䅚杁䕁䅍睢獂䝁䅷兙楂䝁䄸杣桂䡁䅑兡療䝁䄴睏杁䙁䅁睢歂䝁䅍兙穂䡁䅑睏杁䙁䅑党桂䝁䄰䅉䑂䝁䄸䅢獂䝁䅅杙療䡁䅉兙あ䝁䅫睢畂䑁䅳䅉卂䝁䅕兙獂䍁䅁兒穂䡁䅑兙あ䝁䅕䅉啂䝁䅕睙潂䝁䄴睢獂䝁䄸睚㕂䅁䅁兵䄸䙁䅁䅁呂䝁䄸杚あ䍁䅁䅒祂䝁䅫杢牂䡁䅍䅉桂䝁䄴䅚杁䕁䄴睢畂䍁䄰兙獂䝁䅍睢潂䝁䄸䅢灂䝁䅍䅉䍂䝁䅕杤求䡁䅉兙湂䝁䅕督䅁䥁䡯䅁十䅁䅁睕療䝁䅙䅤㍂䝁䅅杣求䅁䅁其䅙䵁䄴䅁呂䝁䄸杚あ䡁䅣兙祂䝁䅕䅉䕂䝁䅕杤求䝁䅷睢睂䝁䄰党畂䡁䅑睏杁䕁䅍䅢療䡁䅕䅚杁䕁䅫杢浂䡁䅉兙穂䡁䅑杣ㅂ䝁䅍䅤ㅂ䡁䅉党㝁䍁䅁睑獂䝁䄸兤歂䍁䅁睕あ䝁䄸杣桂䝁䅣党㝁䍁䅁䅕祂䝁䄸睙求䡁䅍督杁䕁䅅兤あ䝁䄸兢桂䡁䅑兡療䝁䄴睏杁䕁䅅杣あ䝁䅫杚灂䝁䅍兡桂䝁䅷䅉䩂䝁䄴䅤求䝁䅷䅢灂䝁䅣党畂䝁䅍党䅁䱁剳䅁䅁允䅁睕療䝁䅙䅤㍂䝁䅅杣求䍁䅁䅒求䡁䅙党獂䝁䄸䅣瑂䝁䅕杢あ䑁䅳䅉䑂䝁䅷睢ㅂ䝁䅑䅉乂䝁䅅杢桂䝁䅣党瑂䝁䅕杢あ䑁䅳䅉䉂䡁䅕䅤潂䝁䅕杢あ䝁䅫睙桂䡁䅑兡療䝁䄴睏杁䕁䅑兙あ䝁䅅䅉兂䡁䅉睢あ䝁䅕睙あ䝁䅫睢畂䑁䅳䅉䑂䝁䅷睢ㅂ䝁䅑䅉䩂䝁䄴杚祂䝁䅅督あ䡁䅉兤橂䡁䅑兤祂䝁䅕睏杁䕁䅍䅢療䡁䅕䅚杁䙁䅍党橂䡁䅕杣灂䡁䅑入㝁䍁䅁杔求䡁䅑睤療䡁䅉睡杁䙁䅍党橂䡁䅕杣灂䡁䅑入䅁䅁䡙䅁䍄䅁䅁睕療䝁䅙䅤㍂䝁䅅杣求䍁䅁䅒求䡁䅙党獂䝁䄸䅣瑂䝁䅕杢あ䑁䅳䅉䑂䝁䅷睢ㅂ䝁䅑䅉乂䝁䅅杢桂䝁䅣党瑂䝁䅕杢あ䑁䅳䅉䑂䝁䅷睢ㅂ䝁䅑䅉䩂䝁䄴杚祂䝁䅅督あ䡁䅉兤橂䡁䅑兤祂䝁䅕睏杁䕁䅍䅢療䡁䅕䅚杁䙁䅍党橂䡁䅕杣灂䡁䅑入㝁䍁䅁䅕祂䝁䄸睙求䡁䅍督杁䕁䅅兤あ䝁䄸兢桂䡁䅑兡療䝁䄴䅁畄杂䅁末䅁䙁䅍睢浂䡁䅑睤桂䡁䅉党杁䕁䅑党㉂䝁䅕䅢療䡁䅁兢求䝁䄴䅤㝁䍁䅁睑獂䝁䄸兤歂䍁䅁兔桂䝁䄴兙湂䝁䅕兢求䝁䄴䅤㝁䍁䅁睑獂䝁䄸兤歂䍁䅁兓畂䝁䅙杣桂䡁䅍䅤祂䡁䅕睙あ䡁䅕杣求䑁䅳䅉䙂䝁䄰䅣獂䝁䄸入求䝁䅕䅉䍂䝁䅕杢求䝁䅙兡あ䡁䅍睏杁䙁䅁杣療䝁䅍党穂䡁䅍䅉䉂䡁䅕䅤療䝁䄰兙あ䝁䅫睢畂䑁䅳䅉䉂䡁䅉䅤灂䝁䅙兡橂䝁䅫兙獂䍁䅁兓畂䡁䅑党獂䝁䅷兡湂䝁䅕杢橂䝁䅕䅁㡁元䅁䅌䅅䙁䅍睢浂䡁䅑睤桂䡁䅉党杁䕁䅑党㉂䝁䅕䅢療䡁䅁兢求䝁䄴䅤㝁䍁䅁睑獂䝁䄸兤歂䍁䅁兔桂䝁䄴兙湂䝁䅕兢求䝁䄴䅤㝁䍁䅁睑ㅂ䡁䅍䅤療䝁䄰党祂䍁䅁杕求䝁䅷兙あ䝁䅫睢畂䡁䅍䅡灂䡁䅁䅉乂䝁䅅杢桂䝁䅣党瑂䝁䅕杢あ䑁䅳䅉䑂䝁䅷睢ㅂ䝁䅑䅉䩂䝁䄴杚祂䝁䅅督あ䡁䅉兤橂䡁䅑兤祂䝁䅕睏杁䕁䅍䅢療䡁䅕䅚杁䙁䅍䅤療䡁䅉兙湂䝁䅕睏杁䙁䅁杣療䝁䅍党穂䡁䅍䅉䉂䡁䅕䅤療䝁䄰兙あ䝁䅫睢畂䑁䅳䅉啂䝁䅕兙瑂䍁䅁睑療䝁䅷䅢桂䝁䅉睢祂䝁䅅䅤灂䝁䄸杢䅁䵁䩫䅁䵁允䅁睕療䝁䅙䅤㍂䝁䅅杣求䍁䅁䅒求䡁䅙党獂䝁䄸䅣瑂䝁䅕杢あ䑁䅳䅉䑂䝁䅷睢ㅂ䝁䅑䅉乂䝁䅅杢桂䝁䅣党瑂䝁䅕杢あ䑁䅳䅉䕂䝁䅅䅤桂䍁䅁兓畂䡁䅑党湂䡁䅉兙あ䝁䅫睢畂䑁䅳䅉䑂䝁䅷睢ㅂ䝁䅑䅉䩂䝁䄴杚祂䝁䅅督あ䡁䅉兤橂䡁䅑兤祂䝁䅕睏杁䕁䅍䅢療䡁䅕䅚杁䙁䅍党橂䡁䅕杣灂䡁䅑入㝁䍁䅁睑獂䝁䄸兤歂䍁䅁睕あ䝁䄸杣桂䝁䅣党㝁䍁䅁䅒桂䡁䅑兙杁䕁䅍党畂䡁䅑党祂䍁䅁䅖求䝁䅍䅡畂䝁䄸䅢療䝁䅣入䅁䙁䥳䅁奁允䅁睕療䝁䅙䅤㍂䝁䅅杣求䍁䅁䅒求䡁䅙党獂䝁䄸䅣瑂䝁䅕杢あ䑁䅳䅉䑂䝁䅷睢ㅂ䝁䅑䅉乂䝁䅅杢桂䝁䅣党瑂䝁䅕杢あ䑁䅳䅉䕂䝁䅅䅤桂䍁䅁兓畂䡁䅑党湂䡁䅉兙あ䝁䅫睢畂䑁䅳䅉䑂䝁䅷睢ㅂ䝁䅑䅉䩂䝁䄴杚祂䝁䅅督あ䡁䅉兤橂䡁䅑兤祂䝁䅕睏杁䕁䅍䅢療䡁䅕䅚杁䙁䅍党橂䡁䅕杣灂䡁䅑入㝁䍁䅁䅕祂䝁䄸睙求䡁䅍督杁䕁䅅兤あ䝁䄸兢桂䡁䅑兡療䝁䄴睏杁䕁䅅杣あ䝁䅫杚灂䝁䅍兡桂䝁䅷䅉䩂䝁䄴䅤求䝁䅷䅢灂䝁䅣党畂䝁䅍党䅁䅁卷䅁畄䅁䅁睕療䝁䅙䅤㍂䝁䅅杣求䍁䅁䅒求䡁䅙党獂䝁䄸䅣瑂䝁䅕杢あ䑁䅳䅉䑂䝁䅷睢ㅂ䝁䅑䅉乂䝁䅅杢桂䝁䅣党瑂䝁䅕杢あ䑁䅳䅉䕂䝁䅅䅤桂䍁䅁兓畂䡁䅑党湂䡁䅉兙あ䝁䅫睢畂䑁䅳䅉䑂䝁䅷睢ㅂ䝁䅑䅉䩂䝁䄴杚祂䝁䅅督あ䡁䅉兤橂䡁䅑兤祂䝁䅕睏杁䕁䅍䅢療䡁䅕䅚杁䙁䅍䅤療䡁䅉兙湂䝁䅕睏杁䕁䅅杣あ䝁䅫杚灂䝁䅍兡桂䝁䅷䅉䩂䝁䄴䅤求䝁䅷䅢灂䝁䅣党畂䝁䅍党䅁䕁䥯䅁䥁允䅁睕療䝁䅙䅤㍂䝁䅅杣求䍁䅁䅒求䡁䅙党獂䝁䄸䅣瑂䝁䅕杢あ䑁䅳䅉䑂䝁䅷睢ㅂ䝁䅑䅉乂䝁䅅杢桂䝁䅣党瑂䝁䅕杢あ䑁䅳䅉䕂䝁䅅䅤桂䍁䅁兓畂䡁䅑党湂䡁䅉兙あ䝁䅫睢畂䑁䅳䅉䑂䝁䅷睢ㅂ䝁䅑䅉䩂䝁䄴杚祂䝁䅅督あ䡁䅉兤橂䡁䅑兤祂䝁䅕睏杁䕁䅍䅢療䡁䅕䅚杁䙁䅍䅤療䡁䅉兙湂䝁䅕睏杁䙁䅁杣療䝁䅍党穂䡁䅍䅉䉂䡁䅕䅤療䝁䄰兙あ䝁䅫睢畂䑁䅳䅉佂䝁䅕䅤㍂䝁䄸杣牂䍁䅁睕求䝁䅍兤祂䝁䅫䅤㕂䅁䅁李䄴偁䅧䅁呂䝁䄸杚あ䡁䅣兙祂䝁䅕䅉䕂䝁䅕杤求䝁䅷睢睂䝁䄰党畂䡁䅑睏杁䕁䅍䅢療䡁䅕䅚杁䕁䄰兙畂䝁䅅睚求䝁䄰党畂䡁䅑睏杁䕁䅑兙あ䝁䅅䅉䩂䝁䄴䅤求䝁䅣杣桂䡁䅑兡療䝁䄴睏杁䕁䅍䅢療䡁䅕䅚杁䕁䅫杢浂䡁䅉兙穂䡁䅑杣ㅂ䝁䅍䅤ㅂ䡁䅉党㝁䍁䅁䅕祂䝁䄸睙求䡁䅍督杁䕁䅅兤あ䝁䄸兢桂䡁䅑兡療䝁䄴睏杁䕁䅅杣あ䝁䅫杚灂䝁䅍兡桂䝁䅷䅉䩂䝁䄴䅤求䝁䅷䅢灂䝁䅣党畂䝁䅍党䅁佁䩙䅁潁允䅁睕療䝁䅙䅤㍂䝁䅅杣求䍁䅁䅒求䡁䅙党獂䝁䄸䅣瑂䝁䅕杢あ䑁䅳䅉䑂䝁䅷睢ㅂ䝁䅑䅉乂䝁䅅杢桂䝁䅣党瑂䝁䅕杢あ䑁䅳䅉䕂䝁䅅䅤桂䍁䅁兓畂䡁䅑党湂䡁䅉兙あ䝁䅫睢畂䑁䅳䅉䑂䡁䅕督あ䝁䄸兢求䡁䅉䅉卂䝁䅕䅢桂䡁䅑兡療䝁䄴督潂䝁䅫䅣杁䕁䄰兙畂䝁䅅睚求䝁䄰党畂䡁䅑睏杁䕁䅅䅣睂䍁䅁兔桂䡁䅉睡求䡁䅑兡畂䝁䅣睏杁䕁䅍䅢療䡁䅕䅚杁䕁䅫杢浂䡁䅉兙穂䡁䅑杣ㅂ䝁䅍䅤ㅂ䡁䅉党㝁䍁䅁䅕祂䝁䄸睙求䡁䅍督杁䕁䅅兤あ䝁䄸兢桂䡁䅑兡療䝁䄴䅁睄杄䅁杏䅅䙁䅍睢浂䡁䅑睤桂䡁䅉党杁䕁䅑党㉂䝁䅕䅢療䡁䅁兢求䝁䄴䅤㝁䍁䅁睑獂䝁䄸兤歂䍁䅁兔桂䝁䄴兙湂䝁䅕兢求䝁䄴䅤㝁䍁䅁䅒桂䡁䅑兙杁䕁䅫杢あ䝁䅕睚祂䝁䅅䅤灂䝁䄸杢㝁䍁䅁睑ㅂ䡁䅍䅤療䝁䄰党祂䍁䅁杕求䝁䅷兙あ䝁䅫睢畂䡁䅍䅡灂䡁䅁䅉乂䝁䅅杢桂䝁䅣党瑂䝁䅕杢あ䑁䅳䅉䑂䝁䅷睢ㅂ䝁䅑䅉䩂䝁䄴杚祂䝁䅅督あ䡁䅉兤橂䡁䅑兤祂䝁䅕睏杁䙁䅁杣療䝁䅍党穂䡁䅍䅉䉂䡁䅕䅤療䝁䄰兙あ䝁䅫睢畂䑁䅳䅉卂䝁䅕兙獂䍁䅁兒穂䡁䅑兙あ䝁䅕䅉啂䝁䅕睙潂䝁䄴睢獂䝁䄸睚㕂䅁䅁儯䅙䍁䉷䅁呂䝁䄸杚あ䡁䅣兙祂䝁䅕䅉䕂䝁䅕杤求䝁䅷睢睂䝁䄰党畂䡁䅑睏杁䕁䅍䅢療䡁䅕䅚杁䕁䄰兙畂䝁䅅睚求䝁䄰党畂䡁䅑睏杁䕁䅑兙あ䝁䅅䅉䩂䝁䄴䅤求䝁䅣杣桂䡁䅑兡療䝁䄴睏杁䕁䅍兤穂䡁䅑睢瑂䝁䅕杣杁䙁䅉党獂䝁䅅䅤灂䝁䄸杢穂䝁䅧兡睂䍁䅁兔桂䝁䄴兙湂䝁䅕兢求䝁䄴䅤㝁䍁䅁䅒桂䡁䅑兙杁䙁䅁杣療䡁䅑党橂䡁䅑兡療䝁䄴睏杁䕁䅍䅢療䡁䅕䅚杁䕁䅫杢浂䡁䅉兙穂䡁䅑杣ㅂ䝁䅍䅤ㅂ䡁䅉党㝁䍁䅁䅕祂䝁䄸睙求䡁䅍督杁䕁䅅兤あ䝁䄸兢桂䡁䅑兡療䝁䄴䅁剂杅䅁术䅁䙁䅍睢浂䡁䅑睤桂䡁䅉党杁䕁䅑党㉂䝁䅕䅢療䡁䅁兢求䝁䄴䅤㝁䍁䅁睑獂䝁䄸兤歂䍁䅁兔桂䝁䄴兙湂䝁䅕兢求䝁䄴䅤㝁䍁䅁䅒桂䡁䅑兙杁䕁䅫杢あ䝁䅕睚祂䝁䅅䅤灂䝁䄸杢㝁䍁䅁䅒桂䡁䅑兙杁䙁䅁杣療䡁䅑党橂䡁䅑兡療䝁䄴睏杁䕁䅍䅢療䡁䅕䅚杁䕁䅫杢浂䡁䅉兙穂䡁䅑杣ㅂ䝁䅍䅤ㅂ䡁䅉党㝁䍁䅁睑獂䝁䄸兤歂䍁䅁睕求䝁䅍兤祂䝁䅫䅤㕂䑁䅳䅉䑂䝁䅷睢ㅂ䝁䅑䅉呂䡁䅑睢祂䝁䅅睚求䅁䅁兪䅫䅁䉧䅁呂䝁䄸杚あ䡁䅣兙祂䝁䅕䅉䕂䝁䅕杤求䝁䅷睢睂䝁䄰党畂䡁䅑睏杁䕁䅍䅢療䡁䅕䅚杁䕁䄰兙畂䝁䅅睚求䝁䄰党畂䡁䅑睏杁䕁䅑兙あ䝁䅅䅉䩂䝁䄴䅤求䝁䅣杣桂䡁䅑兡療䝁䄴睏杁䕁䅑兙あ䝁䅅䅉兂䡁䅉睢あ䝁䅕睙あ䝁䅫睢畂䑁䅳䅉䑂䝁䅷睢ㅂ䝁䅑䅉䩂䝁䄴杚祂䝁䅅督あ䡁䅉兤橂䡁䅑兤祂䝁䅕睏杁䕁䅍䅢療䡁䅕䅚杁䙁䅍党橂䡁䅕杣灂䡁䅑入㝁䍁䅁䅕祂䝁䄸睙求䡁䅍督杁䕁䅅兤あ䝁䄸兢桂䡁䅑兡療䝁䄴䅁䱁䅅䅁杁䅅䙁䅍睢浂䡁䅑睤桂䡁䅉党杁䕁䅑党㉂䝁䅕䅢療䡁䅁兢求䝁䄴䅤㝁䍁䅁睑獂䝁䄸兤歂䍁䅁兔桂䝁䄴兙湂䝁䅕兢求䝁䄴䅤㝁䍁䅁䅒桂䡁䅑兙杁䕁䅫杢あ䝁䅕睚祂䝁䅅䅤灂䝁䄸杢㝁䍁䅁䅒桂䡁䅑兙杁䙁䅁杣療䡁䅑党橂䡁䅑兡療䝁䄴睏杁䕁䅍䅢療䡁䅕䅚杁䕁䅫杢浂䡁䅉兙穂䡁䅑杣ㅂ䝁䅍䅤ㅂ䡁䅉党㝁䍁䅁睑獂䝁䄸兤歂䍁䅁睕あ䝁䄸杣桂䝁䅣党㝁䍁䅁杔求䡁䅑睤療䡁䅉睡杁䙁䅍党橂䡁䅕杣灂䡁䅑入䅁䑁䨰䅁䝁允䅁睕療䝁䅙䅤㍂䝁䅅杣求䍁䅁䅒求䡁䅙党獂䝁䄸䅣瑂䝁䅕杢あ䑁䅳䅉䑂䝁䅷睢ㅂ䝁䅑䅉乂䝁䅅杢桂䝁䅣党瑂䝁䅕杢あ䑁䅳䅉䕂䝁䅅䅤桂䍁䅁兓畂䡁䅑党湂䡁䅉兙あ䝁䅫睢畂䑁䅳䅉䕂䝁䅅䅤桂䍁䅁䅕祂䝁䄸䅤求䝁䅍䅤灂䝁䄸杢㝁䍁䅁睑獂䝁䄸兤歂䍁䅁兓畂䝁䅙杣桂䡁䅍䅤祂䡁䅕睙あ䡁䅕杣求䑁䅳䅉䑂䝁䅷睢ㅂ䝁䅑䅉呂䡁䅑睢祂䝁䅅睚求䑁䅳䅉兂䡁䅉睢橂䝁䅕督穂䍁䅁兑ㅂ䡁䅑睢瑂䝁䅅䅤灂䝁䄸杢䅁䑁剑䅁㙄䅁䅁睕療䝁䅙䅤㍂䝁䅅杣求䍁䅁䅒求䡁䅙党獂䝁䄸䅣瑂䝁䅕杢あ䑁䅳䅉䑂䝁䅷睢ㅂ䝁䅑䅉乂䝁䅅杢桂䝁䅣党瑂䝁䅕杢あ䑁䅳䅉䕂䝁䅅䅤桂䍁䅁兓畂䡁䅑党湂䡁䅉兙あ䝁䅫睢畂䑁䅳䅉䕂䝁䅅䅤桂䍁䅁䅕祂䝁䄸䅤求䝁䅍䅤灂䝁䄸杢㝁䍁䅁睑獂䝁䄸兤歂䍁䅁睕求䝁䅍兤祂䝁䅫䅤㕂䑁䅳䅉䑂䝁䅷睢ㅂ䝁䅑䅉呂䡁䅑睢祂䝁䅅睚求䑁䅳䅉啂䝁䅕兙瑂䍁䅁睑療䝁䅷䅢桂䝁䅉睢祂䝁䅅䅤灂䝁䄸杢䅁䱁剁䅁敁允䅁睕療䝁䅙䅤㍂䝁䅅杣求䍁䅁䅒求䡁䅙党獂䝁䄸䅣瑂䝁䅕杢あ䑁䅳䅉䑂䝁䅷睢ㅂ䝁䅑䅉乂䝁䅅杢桂䝁䅣党瑂䝁䅕杢あ䑁䅳䅉䕂䝁䅅䅤桂䍁䅁兓畂䡁䅑党湂䡁䅉兙あ䝁䅫睢畂䑁䅳䅉䙂䝁䄴䅚睂䝁䄸兡畂䡁䅑䅉呂䝁䅕睙ㅂ䡁䅉兡あ䡁䅫䅉䩂䝁䄴䅤求䝁䅣杣灂䡁䅑入㝁䍁䅁䅒桂䡁䅑兙杁䙁䅁杣療䡁䅑党橂䡁䅑兡療䝁䄴睏杁䕁䅍䅢療䡁䅕䅚杁䕁䅫杢浂䡁䅉兙穂䡁䅑杣ㅂ䝁䅍䅤ㅂ䡁䅉党㝁䍁䅁杔求䡁䅑睤療䡁䅉睡杁䙁䅍党橂䡁䅕杣灂䡁䅑入䅁䡁卙䅁奄䅁䅁睕療䝁䅙䅤㍂䝁䅅杣求䍁䅁䅒求䡁䅙党獂䝁䄸䅣瑂䝁䅕杢あ䑁䅳䅉䑂䝁䅷睢ㅂ䝁䅑䅉乂䝁䅅杢桂䝁䅣党瑂䝁䅕杢あ䑁䅳䅉䕂䝁䅅䅤桂䍁䅁兓畂䡁䅑党湂䡁䅉兙あ䝁䅫睢畂䑁䅳䅉䝂䝁䅫杢あ䝁䅕睙潂䑁䅳䅉䑂䝁䅷睢ㅂ䝁䅑䅉䩂䝁䄴杚祂䝁䅅督あ䡁䅉兤橂䡁䅑兤祂䝁䅕睏杁䙁䅁杣療䝁䅍党穂䡁䅍䅉䉂䡁䅕䅤療䝁䄰兙あ䝁䅫睢畂䅁䅁䅳䅫䉁䉁䅁呂䝁䄸杚あ䡁䅣兙祂䝁䅕䅉䕂䝁䅕杤求䝁䅷睢睂䝁䄰党畂䡁䅑睏杁䕁䅍䅢療䡁䅕䅚杁䕁䄰兙畂䝁䅅睚求䝁䄰党畂䡁䅑睏杁䕁䅑兙あ䝁䅅䅉䩂䝁䄴䅤求䝁䅣杣桂䡁䅑兡療䝁䄴睏杁䕁䅫兙桂䙁䅍䅉潁䕁䅫杢浂䡁䅉兙穂䡁䅑杣ㅂ䝁䅍䅤ㅂ䡁䅉党杁䝁䅅督杁䝁䅅䅉呂䝁䅕杣㉂䝁䅫睙求䍁䅫睏杁䕁䅍䅢療䡁䅕䅚杁䕁䅫杢浂䡁䅉兙穂䡁䅑杣ㅂ䝁䅍䅤ㅂ䡁䅉党㝁䍁䅁睑獂䝁䄸兤歂䍁䅁睕あ䝁䄸杣桂䝁䅣党㝁䍁䅁䅕桂䝁䅅睕䅁佁佯䅁啁允䅁睕療䝁䅙䅤㍂䝁䅅杣求䍁䅁䅒求䡁䅙党獂䝁䄸䅣瑂䝁䅕杢あ䑁䅳䅉䑂䝁䅷睢ㅂ䝁䅑䅉乂䝁䅅杢桂䝁䅣党瑂䝁䅕杢あ䑁䅳䅉䕂䝁䅅䅤桂䍁䅁兓畂䡁䅑党湂䡁䅉兙あ䝁䅫睢畂䑁䅳䅉乂䝁䅅睙潂䝁䅫杢求䍁䅁䅔求䝁䅅杣畂䝁䅫杢湂䑁䅳䅉䑂䝁䅷睢ㅂ䝁䅑䅉䩂䝁䄴杚祂䝁䅅督あ䡁䅉兤橂䡁䅑兤祂䝁䅕睏杁䕁䅍䅢療䡁䅕䅚杁䙁䅍党橂䡁䅕杣灂䡁䅑入㝁䍁䅁兑祂䡁䅑兡浂䝁䅫睙灂䝁䅅䅢杁䕁䅫杢あ䝁䅕䅢獂䝁䅫睚求䝁䄴睙求䅁䅁兒䅧䉁䉷䅁呂䝁䄸杚あ䡁䅣兙祂䝁䅕䅉䕂䝁䅕杤求䝁䅷睢睂䝁䄰党畂䡁䅑睏杁䕁䅍䅢療䡁䅕䅚杁䕁䄰兙畂䝁䅅睚求䝁䄰党畂䡁䅑睏杁䕁䅑兙あ䝁䅅䅉䩂䝁䄴䅤求䝁䅣杣桂䡁䅑兡療䝁䄴睏杁䕁䄰兙橂䝁䅧兡畂䝁䅕䅉䵂䝁䅕兙祂䝁䄴兡畂䝁䅣睏杁䕁䅍䅢療䡁䅕䅚杁䕁䅫杢浂䡁䅉兙穂䡁䅑杣ㅂ䝁䅍䅤ㅂ䡁䅉党㝁䍁䅁䅕祂䝁䄸睙求䡁䅍督杁䕁䅅兤あ䝁䄸兢桂䡁䅑兡療䝁䄴睏杁䕁䅅杣あ䝁䅫杚灂䝁䅍兡桂䝁䅷䅉䩂䝁䄴䅤求䝁䅷䅢灂䝁䅣党畂䝁䅍党䅁佁䥉䅁坁允䅁睕療䝁䅙䅤㍂䝁䅅杣求䍁䅁䅒求䡁䅙党獂䝁䄸䅣瑂䝁䅕杢あ䑁䅳䅉䑂䝁䅷睢ㅂ䝁䅑䅉乂䝁䅅杢桂䝁䅣党瑂䝁䅕杢あ䑁䅳䅉䕂䝁䅅䅤桂䍁䅁兓畂䡁䅑党湂䡁䅉兙あ䝁䅫睢畂䑁䅳䅉乂䝁䅅睙潂䝁䅫杢求䍁䅁䅔求䝁䅅杣畂䝁䅫杢湂䑁䅳䅉䕂䝁䅅䅤桂䍁䅁䅕祂䝁䄸䅤求䝁䅍䅤灂䝁䄸杢㝁䍁䅁睑獂䝁䄸兤歂䍁䅁兓畂䝁䅙杣桂䡁䅍䅤祂䡁䅕睙あ䡁䅕杣求䑁䅳䅉䉂䡁䅉䅤灂䝁䅙兡橂䝁䅫兙獂䍁䅁兓畂䡁䅑党獂䝁䅷兡湂䝁䅕杢橂䝁䅕䅁呄元䅁杈䅅䙁䅍睢浂䡁䅑睤桂䡁䅉党杁䕁䅑党㉂䝁䅕䅢療䡁䅁兢求䝁䄴䅤㝁䍁䅁睑獂䝁䄸兤歂䍁䅁兔桂䝁䄴兙湂䝁䅕兢求䝁䄴䅤㝁䍁䅁兒畂䝁䅑䅣療䝁䅫杢あ䍁䅁睕求䝁䅍兤祂䝁䅫䅤㕂䍁䅁兓畂䡁䅑党湂䡁䅉兡あ䡁䅫睏杁䕁䅑兙あ䝁䅅䅉兂䡁䅉睢あ䝁䅕睙あ䝁䅫睢畂䑁䅳䅉䑂䝁䅷睢ㅂ䝁䅑䅉䩂䝁䄴杚祂䝁䅅督あ䡁䅉兤橂䡁䅑兤祂䝁䅕睏杁䕁䅍䅢療䡁䅕䅚杁䙁䅍党橂䡁䅕杣灂䡁䅑入㝁䍁䅁䅕祂䝁䄸睙求䡁䅍督杁䕁䅅兤あ䝁䄸兢桂䡁䅑兡療䝁䄴䅁㝁杅䅁杆䅅䙁䅍睢浂䡁䅑睤桂䡁䅉党杁䕁䅑党㉂䝁䅕䅢療䡁䅁兢求䝁䄴䅤㝁䍁䅁睑獂䝁䄸兤歂䍁䅁兔桂䝁䄴兙湂䝁䅕兢求䝁䄴䅤㝁䍁䅁兔桂䝁䅍䅡灂䝁䄴党杁䕁䅷党桂䡁䅉杢灂䝁䄴睚㝁䍁䅁睑獂䝁䄸兤歂䍁䅁兓畂䝁䅙杣桂䡁䅍䅤祂䡁䅕睙あ䡁䅕杣求䑁䅳䅉䑂䝁䅷睢ㅂ䝁䅑䅉呂䡁䅑睢祂䝁䅅睚求䑁䅳䅉兂䡁䅉睢橂䝁䅕督穂䍁䅁兑ㅂ䡁䅑睢瑂䝁䅅䅤灂䝁䄸杢㝁䍁䅁兑祂䡁䅑兡浂䝁䅫睙灂䝁䅅䅢杁䕁䅫杢あ䝁䅕䅢獂䝁䅫睚求䝁䄴睙求䅁䅁睢䅯䡁䉉䅁呂䝁䄸杚あ䡁䅣兙祂䝁䅕䅉䕂䝁䅕杤求䝁䅷睢睂䝁䄰党畂䡁䅑睏杁䕁䅍䅢療䡁䅕䅚杁䕁䄰兙畂䝁䅅睚求䝁䄰党畂䡁䅑睏杁䕁䄰兙橂䝁䅧兡畂䝁䅕䅉䵂䝁䅕兙祂䝁䄴兡畂䝁䅣睏杁䕁䅍兤穂䡁䅑睢瑂䝁䅕杣杁䙁䅉党獂䝁䅅䅤灂䝁䄸杢穂䝁䅧兡睂䍁䅁兔桂䝁䄴兙湂䝁䅕兢求䝁䄴䅤㝁䍁䅁睑獂䝁䄸兤歂䍁䅁兓畂䝁䅙杣桂䡁䅍䅤祂䡁䅕睙あ䡁䅕杣求䑁䅳䅉䑂䝁䅷睢ㅂ䝁䅑䅉呂䝁䅕睙ㅂ䡁䅉兡あ䡁䅫睏杁䕁䅍䅢療䡁䅕䅚杁䙁䅍䅤療䡁䅉兙湂䝁䅕睏杁䕁䅍䅡桂䡁䅑杙療䡁䅑睏杁䕁䅅杣あ䝁䅫杚灂䝁䅍兡桂䝁䅷䅉䩂䝁䄴䅤求䝁䅷䅢灂䝁䅣党畂䝁䅍党㝁䍁䅁睒求䝁䄴兑䩂䅁䅁元䅯䑁䉧䅁呂䝁䄸杚あ䡁䅣兙祂䝁䅕䅉䕂䝁䅕杤求䝁䅷睢睂䝁䄰党畂䡁䅑睏杁䕁䅍䅢療䡁䅕䅚杁䕁䄰兙畂䝁䅅睚求䝁䄰党畂䡁䅑睏杁䕁䄰兙橂䝁䅧兡畂䝁䅕䅉䵂䝁䅕兙祂䝁䄴兡畂䝁䅣睏杁䕁䅫兙桂䙁䅍䅉潁䕁䅫杢浂䡁䅉兙穂䡁䅑杣ㅂ䝁䅍䅤ㅂ䡁䅉党杁䝁䅅督杁䝁䅅䅉呂䝁䅕杣㉂䝁䅫睙求䍁䅫睏杁䕁䅍䅢療䡁䅕䅚杁䕁䅫杢浂䡁䅉兙穂䡁䅑杣ㅂ䝁䅍䅤ㅂ䡁䅉党㝁䍁䅁睑獂䝁䄸兤歂䍁䅁睕求䝁䅍兤祂䝁䅫䅤㕂䑁䅳䅉䉂䡁䅉䅤灂䝁䅙兡橂䝁䅫兙獂䍁䅁兓畂䡁䅑党獂䝁䅷兡湂䝁䅕杢橂䝁䅕䅁牂元䅁杈䅅䙁䅍睢浂䡁䅑睤桂䡁䅉党杁䕁䅑党㉂䝁䅕䅢療䡁䅁兢求䝁䄴䅤㝁䍁䅁睑療䝁䄰䅣ㅂ䡁䅑党祂䍁䅁杖灂䡁䅍兡療䝁䄴睏杁䕁䅑兙あ䝁䅅䅉䩂䝁䄴䅤求䝁䅣杣桂䡁䅑兡療䝁䄴睏杁䕁䅧睢瑂䝁䅕䅢桂䝁䄴䅚杁䙁䅍党橂䡁䅕杣灂䡁䅑入㝁䍁䅁兓畂䝁䅑兤穂䡁䅑杣灂䝁䅅䅢杁䕁䅅兤あ䝁䄸兢桂䡁䅑兡療䝁䄴睏杁䙁䅁杣療䝁䅍党穂䡁䅍䅉䉂䡁䅕䅤療䝁䄰兙あ䝁䅫睢畂䑁䅳䅉䉂䡁䅉䅤灂䝁䅙兡橂䝁䅫兙獂䍁䅁兓畂䡁䅑党獂䝁䅷兡湂䝁䅕杢橂䝁䅕䅁㙃睂䅁䅍䅅䙁䅍睢浂䡁䅑睤桂䡁䅉党杁䕁䅑党㉂䝁䅕䅢療䡁䅁兢求䝁䄴䅤㝁䍁䅁睑療䝁䄰䅣ㅂ䡁䅑党祂䍁䅁杖灂䡁䅍兡療䝁䄴睏杁䕁䅑兙あ䝁䅅䅉䩂䝁䄴䅤求䝁䅣杣桂䡁䅑兡療䝁䄴睏杁䕁䅧睢瑂䝁䅕䅢桂䝁䄴䅚杁䙁䅍党橂䡁䅕杣灂䡁䅑入㝁䍁䅁兓畂䝁䅑兤穂䡁䅑杣灂䝁䅅䅢杁䕁䅅兤あ䝁䄸兢桂䡁䅑兡療䝁䄴睏杁䙁䅍党畂䡁䅍睢祂䡁䅍睏杁䙁䅁杣療䝁䅍党穂䡁䅍䅉䉂䡁䅕䅤療䝁䄰兙あ䝁䅫睢畂䑁䅳䅉䉂䡁䅉䅤灂䝁䅙兡橂䝁䅫兙獂䍁䅁兓畂䡁䅑党獂䝁䅷兡湂䝁䅕杢橂䝁䅕䅁十睄䅁䄲䅁䙁䅍睢浂䡁䅑睤桂䡁䅉党杁䕁䅑党㉂䝁䅕䅢療䡁䅁兢求䝁䄴䅤㝁䍁䅁睑療䝁䄰䅣ㅂ䡁䅑党祂䍁䅁杖灂䡁䅍兡療䝁䄴睏杁䕁䅫杢歂䡁䅕督あ䡁䅉兡桂䝁䅷䅉䉂䡁䅕䅤療䝁䄰兙あ䝁䅫睢畂䑁䅳䅉呂䝁䅕杢穂䝁䄸杣穂䑁䅳䅉穁䕁䅑䅉兂䡁䅉兡畂䡁䅑兡畂䝁䅣睏杁䕁䅅杣あ䝁䅫杚灂䝁䅍兡桂䝁䅷䅉䩂䝁䄴䅤求䝁䅷䅢灂䝁䅣党畂䝁䅍党䅁䑁䭳䅁浄䅁䅁睕療䝁䅙䅤㍂䝁䅅杣求䍁䅁䅒求䡁䅙党獂䝁䄸䅣瑂䝁䅕杢あ䑁䅳䅉䑂䝁䄸兢睂䡁䅕䅤求䡁䅉䅉坂䝁䅫督灂䝁䄸杢㝁䍁䅁兓畂䝁䅑兤穂䡁䅑杣灂䝁䅅䅢杁䕁䅅兤あ䝁䄸兢桂䡁䅑兡療䝁䄴睏杁䙁䅍党畂䡁䅍睢祂䡁䅍睏杁䙁䅁杣療䝁䅍党穂䡁䅍䅉䉂䡁䅕䅤療䝁䄰兙あ䝁䅫睢畂䑁䅳䅉䉂䡁䅉䅤灂䝁䅙兡橂䝁䅫兙獂䍁䅁兓畂䡁䅑党獂䝁䅷兡湂䝁䅕杢橂䝁䅕䅁療睂䅁䄫䅁䙁䅍睢浂䡁䅑睤桂䡁䅉党杁䕁䅑党㉂䝁䅕䅢療䡁䅁兢求䝁䄴䅤㝁䍁䅁睑療䝁䄰䅣ㅂ䡁䅑党祂䍁䅁杖灂䡁䅍兡療䝁䄴睏杁䙁䅙兡歂䝁䅕睢杁䙁䅍䅤祂䝁䅕兙瑂䝁䅫杢湂䑁䅳䅉穁䕁䅑䅉兂䡁䅉兡畂䡁䅑兡畂䝁䅣睏杁䕁䅍睢畂䡁䅑党畂䡁䅑䅉䑂䡁䅉党桂䡁䅑兡療䝁䄴睏杁䕁䅅杣あ䝁䅫杚灂䝁䅍兡桂䝁䅷䅉䩂䝁䄴䅤求䝁䅷䅢灂䝁䅣党畂䝁䅍党㝁䍁䅁杖灂䝁䅑党療䍁䅁睒桂䝁䄰党穂䅁䅁䅺䅣䅁䉷䅁呂䝁䄸杚あ䡁䅣兙祂䝁䅕䅉䕂䝁䅕杤求䝁䅷睢睂䝁䄰党畂䡁䅑睏杁䕁䅍兤穂䡁䅑睢瑂䝁䅕杣杁䙁䅉党獂䝁䅅䅤灂䝁䄸杢穂䝁䅧兡睂䍁䅁兔桂䝁䄴兙湂䝁䅕兢求䝁䄴䅤㝁䍁䅁村祂䝁䅅杢歂䍁䅁兔桂䡁䅉睡求䡁䅑兡畂䝁䅣睏杁䕁䅍睢ㅂ䡁䅉兡求䡁䅉䅉呂䝁䅕杣㉂䝁䅫睙求䑁䅳䅉兂䡁䅉睢橂䝁䅕督穂䍁䅁兑ㅂ</t>
  </si>
  <si>
    <t>䡁䅑睢瑂䝁䅅䅤灂䝁䄸杢㝁䍁䅁兑祂䡁䅑兡浂䝁䅫睙灂䝁䅅䅢杁䕁䅫杢あ䝁䅕䅢獂䝁䅫睚求䝁䄴睙求䅁䅁睄䄰䉁䉁䅁呂䝁䄸杚あ䡁䅣兙祂䝁䅕䅉䕂䝁䅕杤求䝁䅷睢睂䝁䄰党畂䡁䅑睏杁䕁䅍兤穂䡁䅑睢瑂䝁䅕杣杁䙁䅉党獂䝁䅅䅤灂䝁䄸杢穂䝁䅧兡睂䍁䅁兔桂䝁䄴兙湂䝁䅕兢求䝁䄴䅤㝁䍁䅁睑獂䝁䄸兤歂䍁䅁兓畂䝁䅙杣桂䡁䅍䅤祂䡁䅕睙あ䡁䅕杣求䑁䅳䅉䙂䝁䄰䅣獂䝁䄸入求䝁䅕䅉䍂䝁䅕杢求䝁䅙兡あ䡁䅍睏杁䙁䅁杣療䝁䅍党穂䡁䅍䅉䉂䡁䅕䅤療䝁䄰兙あ䝁䅫睢畂䑁䅳䅉啂䝁䅕兙瑂䍁䅁睑療䝁䅷䅢桂䝁䅉睢祂䝁䅅䅤灂䝁䄸杢䅁䝁䩕䅁潁允䅁睕療䝁䅙䅤㍂䝁䅅杣求䍁䅁䅒求䡁䅙党獂䝁䄸䅣瑂䝁䅕杢あ䑁䅳䅉䑂䡁䅕督あ䝁䄸兢求䡁䅉䅉卂䝁䅕䅢桂䡁䅑兡療䝁䄴督潂䝁䅫䅣杁䕁䄰兙畂䝁䅅睚求䝁䄰党畂䡁䅑睏杁䕁䅕兌獂䝁䅕兙祂䝁䄴兡畂䝁䅣睏杁䕁䅍䅢療䡁䅕䅚杁䕁䅫杢浂䡁䅉兙穂䡁䅑杣ㅂ䝁䅍䅤ㅂ䡁䅉党㝁䍁䅁兒瑂䡁䅁䅢療䡁䅫党求䍁䅁村求䝁䄴党浂䝁䅫䅤穂䑁䅳䅉兂䡁䅉睢橂䝁䅕督穂䍁䅁兑ㅂ䡁䅑睢瑂䝁䅅䅤灂䝁䄸杢㝁䍁䅁䅖求䝁䅅兢杁䕁䅍睢獂䝁䅷兙楂䝁䄸杣桂䡁䅑兡療䝁䄴䅁㉂䅃䅁䅍䅅䙁䅍睢浂䡁䅑睤桂䡁䅉党杁䕁䅑党㉂䝁䅕䅢療䡁䅁兢求䝁䄴䅤㝁䍁䅁睑ㅂ䡁䅍䅤療䝁䄰党祂䍁䅁杕求䝁䅷兙あ䝁䅫睢畂䡁䅍䅡灂䡁䅁䅉乂䝁䅅杢桂䝁䅣党瑂䝁䅕杢あ䑁䅳䅉啂䝁䅕䅥あ䍁䅁兑畂䝁䅅䅢㕂䡁䅑兡橂䡁䅍睏杁䕁䅑兙あ䝁䅅䅉兂䡁䅉睢あ䝁䅕睙あ䝁䅫睢畂䑁䅳䅉䙂䝁䄰䅣獂䝁䄸入求䝁䅕䅉䍂䝁䅕杢求䝁䅙兡あ䡁䅍睏杁䙁䅁杣療䝁䅍党穂䡁䅍䅉䉂䡁䅕䅤療䝁䄰兙あ䝁䅫睢畂䑁䅳䅉䉂䡁䅉䅤灂䝁䅙兡橂䝁䅫兙獂䍁䅁兓畂䡁䅑党獂䝁䅷兡湂䝁䅕杢橂䝁䅕䅁潂权䅁䅷䅁䙁䅍睢浂䡁䅑睤桂䡁䅉党杁䕁䅑党㉂䝁䅕䅢療䡁䅁兢求䝁䄴䅤㝁䍁䅁䅒桂䡁䅑兙杁䕁䅫杢あ䝁䅕睚祂䝁䅅䅤灂䝁䄸杢㝁䍁䅁睑ㅂ䡁䅍䅤療䝁䄰党祂䍁䅁兑畂䝁䅅䅢㕂䡁䅑兡橂䡁䅍睏杁䕁䅑兙あ䝁䅅䅉兂䡁䅉睢あ䝁䅕睙あ䝁䅫睢畂䑁䅳䅉兂䡁䅉睢橂䝁䅕督穂䍁䅁兑ㅂ䡁䅑睢瑂䝁䅅䅤灂䝁䄸杢䅁乁倸䅁祄䅁䅁睕療䝁䅙䅤㍂䝁䅅杣求䍁䅁䅒求䡁䅙党獂䝁䄸䅣瑂䝁䅕杢あ䑁䅳䅉䕂䝁䅅䅤桂䍁䅁兓畂䡁䅑党湂䡁䅉兙あ䝁䅫睢畂䑁䅳䅉䑂䡁䅕督あ䝁䄸兢求䡁䅉䅉䉂䝁䄴兙獂䡁䅫䅤灂䝁䅍督㝁䍁䅁䅒桂䡁䅑兙杁䙁䅁杣療䡁䅑党橂䡁䅑兡療䝁䄴睏杁䙁䅁杣療䝁䅍党穂䡁䅍䅉䉂䡁䅕䅤療䝁䄰兙あ䝁䅫睢畂䑁䅳䅉䉂䡁䅉䅤灂䝁䅙兡橂䝁䅫兙獂䍁䅁兓畂䡁䅑党獂䝁䅷兡湂䝁䅕杢橂䝁䅕䅁䍁睂䅁䅂䅅䙁䅍睢浂䡁䅑睤桂䡁䅉党杁䕁䅑党㉂䝁䅕䅢療䡁䅁兢求䝁䄴䅤㝁䍁䅁䅒桂䡁䅑兙杁䕁䅫杢あ䝁䅕睚祂䝁䅅䅤灂䝁䄸杢㝁䍁䅁睑ㅂ䡁䅍䅤療䝁䄰党祂䍁䅁杕求䝁䅷兙あ䝁䅫睢畂䡁䅍䅡灂䡁䅁䅉乂䝁䅅杢桂䝁䅣党瑂䝁䅕杢あ䑁䅳䅉䑂䝁䅷睢ㅂ䝁䅑䅉䩂䝁䄴杚祂䝁䅅督あ䡁䅉兤橂䡁䅑兤祂䝁䅕睏杁䕁䅍䅢療䡁䅕䅚杁䙁䅍䅤療䡁䅉兙湂䝁䅕睏杁䙁䅁杣療䝁䅍党穂䡁䅍䅉䉂䡁䅕䅤療䝁䄰兙あ䝁䅫睢畂䅁䅁兆䅣䉁䉯䅁呂䝁䄸杚あ䡁䅣兙祂䝁䅕䅉䕂䝁䅕杤求䝁䅷睢睂䝁䄰党畂䡁䅑睏杁䕁䅑兙あ䝁䅅䅉䩂䝁䄴䅤求䝁䅣杣桂䡁䅑兡療䝁䄴睏杁䕁䅍兤穂䡁䅑睢瑂䝁䅕杣杁䙁䅉党獂䝁䅅䅤灂䝁䄸杢穂䝁䅧兡睂䍁䅁兔桂䝁䄴兙湂䝁䅕兢求䝁䄴䅤㝁䍁䅁睒療䡁䅙䅖求䝁䅍䅡㝁䍁䅁䅒桂䡁䅑兙杁䙁䅁杣療䡁䅑党橂䡁䅑兡療䝁䄴睏杁䕁䅍䅢療䡁䅕䅚杁䕁䅫杢浂䡁䅉兙穂䡁䅑杣ㅂ䝁䅍䅤ㅂ䡁䅉党㝁䍁䅁䅕祂䝁䄸睙求䡁䅍督杁䕁䅅兤あ䝁䄸兢桂䡁䅑兡療䝁䄴䅁穃权䅁䄵䅁䙁䅍睢浂䡁䅑睤桂䡁䅉党杁䕁䅑党㉂䝁䅕䅢療䡁䅁兢求䝁䄴䅤㝁䍁䅁䅒桂䡁䅑兙杁䕁䅫杢あ䝁䅕睚祂䝁䅅䅤灂䝁䄸杢㝁䍁䅁䅒桂䡁䅑兙杁䙁䅁杣療䡁䅑党橂䡁䅑兡療䝁䄴睏杁䕁䅍䅢療䡁䅕䅚杁䕁䅫杢浂䡁䅉兙穂䡁䅑杣ㅂ䝁䅍䅤ㅂ䡁䅉党㝁䍁䅁睑獂䝁䄸兤歂䍁䅁睕求䝁䅍兤祂䝁䅫䅤㕂䑁䅳䅉兂䡁䅉睢橂䝁䅕督穂䍁䅁兑ㅂ䡁䅑睢瑂䝁䅅䅤灂䝁䄸杢䅁偁䤸䅁啁允䅁睕療䝁䅙䅤㍂䝁䅅杣求䍁䅁䅒求䡁䅙党獂䝁䄸䅣瑂䝁䅕杢あ䑁䅳䅉䕂䝁䅅䅤桂䍁䅁兓畂䡁䅑党湂䡁䅉兙あ䝁䅫睢畂䑁䅳䅉䕂䝁䅅䅤桂䍁䅁䅕祂䝁䄸䅤求䝁䅍䅤灂䝁䄸杢㝁䍁䅁睑獂䝁䄸兤歂䍁䅁兓畂䝁䅙杣桂䡁䅍䅤祂䡁䅕睙あ䡁䅕杣求䑁䅳䅉䑂䝁䅷睢ㅂ䝁䅑䅉呂䡁䅑睢祂䝁䅅睚求䑁䅳䅉兂䡁䅉睢橂䝁䅕督穂䍁䅁兑ㅂ䡁䅑睢瑂䝁䅅䅤灂䝁䄸杢㝁䍁䅁兑祂䡁䅑兡浂䝁䅫睙灂䝁䅅䅢杁䕁䅫杢あ䝁䅕䅢獂䝁䅫睚求䝁䄴睙求䅁䅁剷䅉䵁䅷䅁呂䝁䄸杚あ䡁䅣兙祂䝁䅕䅉䕂䝁䅕杤求䝁䅷睢睂䝁䄰党畂䡁䅑睏杁䕁䅑兙あ䝁䅅䅉䩂䝁䄴䅤求䝁䅣杣桂䡁䅑兡療䝁䄴睏杁䕁䅑兙あ䝁䅅䅉兂䡁䅉睢あ䝁䅕睙あ䝁䅫睢畂䑁䅳䅉䑂䝁䅷睢ㅂ䝁䅑䅉䩂䝁䄴杚祂䝁䅅督あ䡁䅉兤橂䡁䅑兤祂䝁䅕睏杁䕁䅍䅢療䡁䅕䅚杁䙁䅍䅤療䡁䅉兙湂䝁䅕睏杁䙁䅉党湂䙁䅑党橂䝁䅧䅁塃充䅁䄴䅁䙁䅍睢浂䡁䅑睤桂䡁䅉党杁䕁䅑党㉂䝁䅕䅢療䡁䅁兢求䝁䄴䅤㝁䍁䅁䅒桂䡁䅑兙杁䕁䅫杢あ䝁䅕睚祂䝁䅅䅤灂䝁䄸杢㝁䍁䅁䅒灂䝁䅣兡あ䝁䅅䅢杁䕁䄰党歂䝁䅫兙㝁䍁䅁睕求䝁䄴督療䡁䅉督㝁䍁䅁䅒桂䡁䅑兙杁䙁䅁杣療䡁䅑党橂䡁䅑兡療䝁䄴睏杁䕁䅍䅢療䡁䅕䅚杁䙁䅍䅤療䡁䅉兙湂䝁䅕睏杁䙁䅍䅤祂䝁䅕兙瑂䝁䅫杢湂䍁䅁兔求䝁䅑兡桂䅁䅁剨䅅䥁䉑䅁呂䝁䄸杚あ䡁䅣兙祂䝁䅕䅉䕂䝁䅕杤求䝁䅷睢睂䝁䄰党畂䡁䅑睏杁䕁䅑兙あ䝁䅅䅉䩂䝁䄴䅤求䝁䅣杣桂䡁䅑兡療䝁䄴睏杁䕁䅕杢求䡁䅉睚㕂䍁䅁兔桂䝁䄴兙湂䝁䅕兢求䝁䄴䅤㝁䍁䅁兓畂䝁䅑兤穂䡁䅑杣灂䝁䅅䅢杁䕁䅅兤あ䝁䄸兢桂䡁䅑兡療䝁䄴睏杁䙁䅍党畂䡁䅍睢祂䡁䅍睏杁䙁䅁杣療䝁䅍党穂䡁䅍䅉䉂䡁䅕䅤療䝁䄰兙あ䝁䅫睢畂䑁䅳䅉䉂䡁䅉䅤灂䝁䅙兡橂䝁䅫兙獂䍁䅁兓畂䡁䅑党獂䝁䅷兡湂䝁䅕杢橂䝁䅕睏杁䙁䅕䅤灂䝁䅷兡あ䡁䅫䅉呂䝁䅍兙獂䝁䅕䅉呂䝁䄸䅢桂䡁䅉睏杁䕁䅉兙あ䡁䅑党祂䡁䅫䅉䙂䝁䄴党祂䝁䅣入杁䙁䅍䅤療䡁䅉兙湂䝁䅕䅉呂䡁䅫督あ䝁䅕兢杁䍁䅧村䙂䙁䅍睕灁䅁䅁睁䅯䉁䉑䅁呂䝁䄸杚あ䡁䅣兙祂䝁䅕䅉䕂䝁䅕杤求䝁䅷睢睂䝁䄰党畂䡁䅑睏杁䕁䅑兙あ䝁䅅䅉䩂䝁䄴䅤求䝁䅣杣桂䡁䅑兡療䝁䄴睏杁䕁䅕杢求䡁䅉睚㕂䍁䅁兔桂䝁䄴兙湂䝁䅕兢求䝁䄴䅤㝁䍁䅁兓畂䝁䅑兤穂䡁䅑杣灂䝁䅅䅢杁䕁䅅兤あ䝁䄸兢桂䡁䅑兡療䝁䄴睏杁䙁䅍兡瑂䡁䅕䅢桂䡁䅑兡療䝁䄴睏杁䙁䅁杣療䝁䅍党穂䡁䅍䅉䉂䡁䅕䅤療䝁䄰兙あ䝁䅫睢畂䑁䅳䅉䉂䡁䅉䅤灂䝁䅙兡橂䝁䅫兙獂䍁䅁兓畂䡁䅑党獂䝁䅷兡湂䝁䅕杢橂䝁䅕䅁睁睂䅁末䅁䙁䅍睢浂䡁䅑睤桂䡁䅉党杁䕁䅑党㉂䝁䅕䅢療䡁䅁兢求䝁䄴䅤㝁䍁䅁䅒桂䡁䅑兙杁䕁䅫杢あ䝁䅕睚祂䝁䅅䅤灂䝁䄸杢㝁䍁䅁兒畂䡁䅙兡祂䝁䄸杢瑂䝁䅕杢あ䝁䅅䅢杁䕁䅕杢湂䝁䅫杢求䝁䅕杣灂䝁䄴睚㝁䍁䅁䅒桂䡁䅑兙杁䙁䅁杣療䡁䅑党橂䡁䅑兡療䝁䄴睏杁䕁䅍䅢療䡁䅕䅚杁䕁䅫杢浂䡁䅉兙穂䡁䅑杣ㅂ䝁䅍䅤ㅂ䡁䅉党㝁䍁䅁䅕祂䝁䄸睙求䡁䅍督杁䕁䅅兤あ䝁䄸兢桂䡁䅑兡療䝁䄴䅁敄元䅁䄫䅁䙁䅍睢浂䡁䅑睤桂䡁䅉党杁䕁䅑党㉂䝁䅕䅢療䡁䅁兢求䝁䄴䅤㝁䍁䅁䅒桂䡁䅑兙杁䕁䅫杢あ䝁䅕睚祂䝁䅅䅤灂䝁䄸杢㝁䍁䅁杒灂䝁䄴䅤求䝁䅍䅡㝁䍁䅁睑ㅂ䡁䅍䅤療䝁䄰党祂䍁䅁杕求䝁䅷兙あ䝁䅫睢畂䡁䅍䅡灂䡁䅁䅉乂䝁䅅杢桂䝁䅣党瑂䝁䅕杢あ䑁䅳䅉䑂䝁䅷睢ㅂ䝁䅑䅉䩂䝁䄴杚祂䝁䅅督あ䡁䅉兤橂䡁䅑兤祂䝁䅕睏杁䙁䅁杣療䝁䅍党穂䡁䅍䅉䉂䡁䅕䅤療䝁䄰兙あ䝁䅫睢畂䅁䅁䄹䅳䉁䈴䅁呂䝁䄸杚あ䡁䅣兙祂䝁䅕䅉䕂䝁䅕杤求䝁䅷睢睂䝁䄰党畂䡁䅑睏杁䕁䅑兙あ䝁䅅䅉䩂䝁䄴䅤求䝁䅣杣桂䡁䅑兡療䝁䄴睏杁䕁䅙兡畂䡁䅑党橂䝁䅧睏杁䕁䅍兤穂䡁䅑睢瑂䝁䅕杣杁䙁䅉党獂䝁䅅䅤灂䝁䄸杢穂䝁䅧兡睂䍁䅁兔桂䝁䄴兙湂䝁䅕兢求䝁䄴䅤㝁䍁䅁睑獂䝁䄸兤歂䍁䅁兓畂䝁䅙杣桂䡁䅍䅤祂䡁䅕睙あ䡁䅕杣求䑁䅳䅉兂䡁䅉睢橂䝁䅕督穂䍁䅁兑ㅂ䡁䅑睢瑂䝁䅅䅤灂䝁䄸杢㝁䍁䅁䅒灂䝁䅣兡あ䝁䅅䅢杁䕁䅉杣療䝁䅳党祂䝁䅅睚求䅁䅁䄹䅧䉁䉁䅁呂䝁䄸杚あ䡁䅣兙祂䝁䅕䅉䕂䝁䅕杤求䝁䅷睢睂䝁䄰党畂䡁䅑睏杁䕁䅑兙あ䝁䅅䅉䩂䝁䄴䅤求䝁䅣杣桂䡁䅑兡療䝁䄴睏杁䕁䅙兡畂䡁䅑党橂䝁䅧睏杁䕁䅍兤穂䡁䅑睢瑂䝁䅕杣杁䙁䅉党獂䝁䅅䅤灂䝁䄸杢穂䝁䅧兡睂䍁䅁兔桂䝁䄴兙湂䝁䅕兢求䝁䄴䅤㝁䍁䅁䅒桂䡁䅑兙杁䙁䅁杣療䡁䅑党橂䡁䅑兡療䝁䄴睏杁䙁䅁杣療䝁䅍党穂䡁䅍䅉䉂䡁䅕䅤療䝁䄰兙あ䝁䅫睢畂䑁䅳䅉偂䝁䄴䅢灂䝁䄴党杁䙁䅁兙㕂䝁䄰党畂䡁䅑督䅁䡁剫䅁䕁允䅁睕療䝁䅙䅤㍂䝁䅅杣求䍁䅁䅒求䡁䅙党獂䝁䄸䅣瑂䝁䅕杢あ䑁䅳䅉䕂䝁䅅䅤桂䍁䅁兓畂䡁䅑党湂䡁䅉兙あ䝁䅫睢畂䑁䅳䅉䝂䝁䅫杢あ䝁䅕睙潂䑁䅳䅉兂䡁䅉党歂䝁䅫睙あ䝁䅫杤求䍁䅁兑畂䝁䅅䅢㕂䡁䅑兡橂䡁䅍睏杁䕁䄰兙橂䝁䅧兡畂䝁䅕䅉䵂䝁䅕兙祂䝁䄴兡畂䝁䅣睏杁䕁䅑兙あ䝁䅅䅉兂䡁䅉睢あ䝁䅕睙あ䝁䅫睢畂䑁䅳䅉䉂䡁䅉䅤灂䝁䅙兡橂䝁䅫兙獂䍁䅁兓畂䡁䅑党獂䝁䅷兡湂䝁䅕杢橂䝁䅕䅁敂元䅁朴䅁䙁䅍睢浂䡁䅑睤桂䡁䅉党杁䕁䅑党㉂䝁䅕䅢療䡁䅁兢求䝁䄴䅤㝁䍁䅁䅒桂䡁䅑兙杁䕁䅫杢あ䝁䅕睚祂䝁䅅䅤灂䝁䄸杢㝁䍁䅁杒獂䝁䅕党あ䍁䅁兔桂䝁䄴兙湂䝁䅕兢求䝁䄴䅤㝁䍁䅁睒兂䙁䅍睏杁䙁䅍兢桂䡁䅉䅤杁䕁䅍兡あ䝁䅫党穂䑁䅳䅉䕂䝁䅅䅤桂䍁䅁䅕祂䝁䄸䅤求䝁䅍䅤灂䝁䄸杢㝁䍁䅁䅕祂䝁䄸睙求䡁䅍督杁䕁䅅兤あ䝁䄸兢桂䡁䅑兡療䝁䄴䅁煃杅䅁朸䅁䙁䅍睢浂䡁䅑睤桂䡁䅉党杁䕁䅑党㉂䝁䅕䅢療䡁䅁兢求䝁䄴䅤㝁䍁䅁䅒桂䡁䅑兙杁䕁䅫杢あ䝁䅕睚祂䝁䅅䅤灂䝁䄸杢㝁䍁䅁䅓求䝁䅅䅢あ䝁䅧䅉䕂䝁䅫兙湂䝁䄴睢穂䡁䅑兡橂䡁䅍睏杁䕁䅑兙あ䝁䅅䅉兂䡁䅉睢あ䝁䅕睙あ䝁䅫睢畂䑁䅳䅉兂䡁䅉睢橂䝁䅕督穂䍁䅁兑ㅂ䡁䅑睢瑂䝁䅅䅤灂䝁䄸杢㝁䍁䅁兑祂䡁䅑兡浂䝁䅫睙灂䝁䅅䅢杁䕁䅫杢あ䝁䅕䅢獂䝁䅫睚求䝁䄴睙求䅁䅁䉓䅉䵁䄴䅁呂䝁䄸杚あ䡁䅣兙祂䝁䅕䅉䕂䝁䅕杤求䝁䅷睢睂䝁䄰党畂䡁䅑睏杁䕁䅑兙あ䝁䅅䅉䩂䝁䄴䅤求䝁䅣杣桂䡁䅑兡療䝁䄴睏杁䕁䅧党桂䝁䅷䅤潂䍁䅁䅒灂䝁䅅睚畂䝁䄸督あ䝁䅫睙穂䑁䅳䅉乂䕁䅧党桂䝁䅷䅤潂䑁䅳䅉䕂䝁䅫兙楂䝁䅕䅤求䡁䅍睏杁䕁䅅杣あ䝁䅫杚灂䝁䅍兡桂䝁䅷䅉䩂䝁䄴䅤求䝁䅷䅢灂䝁䅣党畂䝁䅍党䅁䕁剳䅁佁允䅁睕療䝁䅙䅤㍂䝁䅅杣求䍁䅁䅒求䡁䅙党獂䝁䄸䅣瑂䝁䅕杢あ䑁䅳䅉䕂䝁䅅䅤桂䍁䅁兓畂䡁䅑党湂䡁䅉兙あ䝁䅫睢畂䑁䅳䅉䩂䝁䄴䅚ㅂ䡁䅍䅤祂䝁䅫兙獂䍁䅁兑ㅂ䡁䅑睢瑂䝁䅅䅤灂䝁䄸杢㝁䍁䅁兓桂䝁䅅睕杁䍁䅧兓畂䝁䅙杣桂䡁䅍䅤祂䡁䅕睙あ䡁䅕杣求䍁䅁兙穂䍁䅁兙杁䙁䅍党祂䡁䅙兡橂䝁䅕克㝁䍁䅁䅒桂䡁䅑兙杁䙁䅁杣療䡁䅑党橂䡁䅑兡療䝁䄴睏杁䙁䅁杣療䝁䅍党穂䡁䅍䅉䉂䡁䅕䅤療䝁䄰兙あ䝁䅫睢畂䅁䅁兪䄰偁䅁䅁呂䝁䄸杚あ䡁䅣兙祂䝁䅕䅉䕂䝁䅕杤求䝁䅷睢睂䝁䄰党畂䡁䅑睏杁䕁䅑兙あ䝁䅅䅉䩂䝁䄴䅤求䝁䅣杣桂䡁䅑兡療䝁䄴睏杁䕁䅫杢歂䡁䅕督あ䡁䅉兡桂䝁䅷䅉䉂䡁䅕䅤療䝁䄰兙あ䝁䅫睢畂䑁䅳䅉兂䡁䅉睢橂䝁䅕督穂䍁䅁兑ㅂ䡁䅑睢瑂䝁䅅䅤灂䝁䄸杢㝁䍁䅁睍䕂䍁䅁䅕祂䝁䅫杢あ䝁䅫杢湂䑁䅳䅉䉂䡁䅉䅤灂䝁䅙兡橂䝁䅫兙獂䍁䅁兓畂䡁䅑党獂䝁䅷兡湂䝁䅕杢橂䝁䅕䅁煃充䅁䄰䅁䙁䅍睢浂䡁䅑睤桂䡁䅉党杁䕁䅑党㉂䝁䅕䅢療䡁䅁兢求䝁䄴䅤㝁䍁䅁䅒桂䡁䅑兙杁䕁䅫杢あ䝁䅕睚祂䝁䅅䅤灂䝁䄸杢㝁䍁䅁兓畂䝁䅑兤穂䡁䅑杣灂䝁䅅䅢杁䕁䅅兤あ䝁䄸兢桂䡁䅑兡療䝁䄴睏杁䙁䅍党畂䡁䅍睢祂䡁䅍睏杁䕁䅕兌䕂䝁䅫督橂䝁䄸杤求䡁䅉入㝁䍁䅁䅕祂䝁䄸睙求䡁䅍督杁䕁䅅兤あ䝁䄸兢桂䡁䅑兡療䝁䄴䅁十睂䅁䄶䅁䙁䅍睢浂䡁䅑睤桂䡁䅉党杁䕁䅑党㉂䝁䅕䅢療䡁䅁兢求䝁䄴䅤㝁䍁䅁䅒桂䡁䅑兙杁䕁䅫杢あ䝁䅕睚祂䝁䅅䅤灂䝁䄸杢㝁䍁䅁兓畂䝁䅑兤穂䡁䅑杣灂䝁䅅䅢杁䕁䅅兤あ䝁䄸兢桂䡁䅑兡療䝁䄴睏杁䙁䅍党畂䡁䅍睢祂䡁䅍睏杁䙁䅁杣療䝁䅍党穂䡁䅍䅉䉂䡁䅕䅤療䝁䄰兙あ䝁䅫睢畂䑁䅳䅉䉂䡁䅉䅤灂䝁䅙兡橂䝁䅫兙獂䍁䅁兓畂䡁䅑党獂䝁䅷兡湂䝁䅕杢橂䝁䅕䅁㡁权䅁杘䅅䙁䅍睢浂䡁䅑睤桂䡁䅉党杁䕁䅑党㉂䝁䅕䅢療䡁䅁兢求䝁䄴䅤㝁䍁䅁䅒桂䡁䅑兙杁䕁䅫杢あ䝁䅕睚祂䝁䅅䅤灂䝁䄸杢㝁䍁䅁兓畂䝁䅑兤穂䡁䅑杣灂䝁䅅䅢杁䕁䅅兤あ䝁䄸兢桂䡁䅑兡療䝁䄴睏杁䙁䅍党畂䡁䅍睢祂䡁䅍睏杁䙁䅁杣療䝁䅍党穂䡁䅍䅉䉂䡁䅕䅤療䝁䄰兙あ䝁䅫睢畂䑁䅳䅉䉂䡁䅉䅤灂䝁䅙兡橂䝁䅫兙獂䍁䅁兓畂䡁䅑党獂䝁䅷兡湂䝁䅕杢橂䝁䅕睏杁䙁䅕䅤灂䝁䅷兡あ䡁䅫䅉呂䝁䅍兙獂䝁䅕䅉呂䝁䄸䅢桂䡁䅉睏杁䕁䅉兙あ䡁䅑党祂䡁䅫䅉䙂䝁䄴党祂䝁䅣入杁䙁䅍䅤療䡁䅉兙湂䝁䅕䅉呂䡁䅫督あ䝁䅕兢杁䍁䅧村䙂䙁䅍睕灁䅁䅁睃䄸偁䅧䅁呂䝁䄸杚あ䡁䅣兙祂䝁䅕䅉䕂䝁䅕杤求䝁䅷睢睂䝁䄰党畂䡁䅑睏杁䕁䅑兙あ䝁䅅䅉䩂䝁䄴䅤求䝁䅣杣桂䡁䅑兡療䝁䄴睏杁䕁䄰兙橂䝁䅧兡畂䝁䅕䅉䵂䝁䅕兙祂䝁䄴兡畂䝁䅣睏杁䕁䅍䅢療䡁䅕䅚杁䕁䅫杢浂䡁䅉兙穂䡁䅑杣ㅂ䝁䅍䅤ㅂ䡁䅉党㝁䍁䅁䅕祂䝁䄸睙求䡁䅍督杁䕁䅅兤あ䝁䄸兢桂䡁䅑兡療䝁䄴睏杁䕁䅅杣あ䝁䅫杚灂䝁䅍兡桂䝁䅷䅉䩂䝁䄴䅤求䝁䅷䅢灂䝁䅣党畂䝁䅍党䅁䭁䩣䅁慁允䅁睕療䝁䅙䅤㍂䝁䅅杣求䍁䅁䅒求䡁䅙党獂䝁䄸䅣瑂䝁䅕杢あ䑁䅳䅉䕂䝁䅅䅤桂䍁䅁兓畂䡁䅑党湂䡁䅉兙あ䝁䅫睢畂䑁䅳䅉乂䝁䅅睙潂䝁䅫杢求䍁䅁䅔求䝁䅅杣畂䝁䅫杢湂䑁䅳䅉䕂䝁䅅䅤桂䍁䅁䅕祂䝁䄸䅤求䝁䅍䅤灂䝁䄸杢㝁䍁䅁睑獂䝁䄸兤歂䍁䅁兓畂䝁䅙杣桂䡁䅍䅤祂䡁䅕睙あ䡁䅕杣求䑁䅳䅉兂䡁䅉睢橂䝁䅕督穂䍁䅁兑ㅂ䡁䅑睢瑂䝁䅅䅤灂䝁䄸杢㝁䍁䅁兑祂䡁䅑兡浂䝁䅫睙灂䝁䅅䅢杁䕁䅫杢あ䝁䅕䅢獂䝁䅫睚求䝁䄴睙求䅁䅁杫䅯䅁䈴䅁呂䝁䄸杚あ䡁䅣兙祂䝁䅕䅉䕂䝁䅕杤求䝁䅷睢睂䝁䄰党畂䡁䅑睏杁䕁䅑兙あ䝁䅅䅉䩂䝁䄴䅤求䝁䅣杣桂䡁䅑兡療䝁䄴睏杁䕁䄰兙橂䝁䅧兡畂䝁䅕䅉䵂䝁䅕兙祂䝁䄴兡畂䝁䅣睏杁䕁䅑兙あ䝁䅅䅉兂䡁䅉睢あ䝁䅕睙あ䝁䅫睢畂䑁䅳䅉䑂䝁䅷睢ㅂ䝁䅑䅉呂䝁䅕睙ㅂ䡁䅉兡あ䡁䅫睏杁䙁䅁杣療䝁䅍党穂䡁䅍䅉䉂䡁䅕䅤療䝁䄰兙あ䝁䅫睢畂䑁䅳䅉䉂䡁䅉䅤灂䝁䅙兡橂䝁䅫兙獂䍁䅁兓畂䡁䅑党獂䝁䅷兡湂䝁䅕杢橂䝁䅕䅁ぃ䅅䅁䄷䅁䙁䅍睢浂䡁䅑睤桂䡁䅉党杁䕁䅑党㉂䝁䅕䅢療䡁䅁兢求䝁䄴䅤㝁䍁䅁䅒桂䡁䅑兙杁䕁䅫杢あ䝁䅕睚祂䝁䅅䅤灂䝁䄸杢㝁䍁䅁睔ㅂ䡁䅑䅣桂䡁䅑兡求䝁䄴䅤杁䕁䅍兙祂䝁䅕睏杁䕁䅑兙あ䝁䅅䅉兂䡁䅉睢あ䝁䅕睙あ䝁䅫睢畂䑁䅳䅉兂䡁䅉睢橂䝁䅕督穂䍁䅁兑ㅂ䡁䅑睢瑂䝁䅅䅤灂䝁䄸杢㝁䍁䅁兑祂䡁䅑兡浂䝁䅫睙灂䝁䅅䅢杁䕁䅫杢あ䝁䅕䅢獂䝁䅫睚求䝁䄴睙求䅁䅁桷䅁偁䅧䅁呂䝁䄸杚あ䡁䅣兙祂䝁䅕䅉䕂䝁䅕杤求䝁䅷睢睂䝁䄰党畂䡁䅑睏杁䕁䅑兙あ䝁䅅䅉䩂䝁䄴䅤求䝁䅣杣桂䡁䅑兡療䝁䄴睏杁䙁䅉杒䩂䕁䅑䅉潁䙁䅉兙歂䝁䅫睢杁䕁䅙杣求䡁䅅兤求䝁䄴睙㕂䍁䅁兓歂䝁䅕杢あ䝁䅫杚灂䝁䅍兙あ䝁䅫睢畂䍁䅫睏杁䙁䅍党畂䡁䅍睢祂䡁䅍睏杁䕁䅍䅢療䡁䅕䅚杁䕁䅫杢浂䡁䅉兙穂䡁䅑杣ㅂ䝁䅍䅤ㅂ䡁䅉党㝁䍁䅁睑獂䝁䄸兤歂䍁䅁睕あ䝁䄸杣桂䝁䅣党䅁䅁䭑䅁坄䅁䅁睕療䝁䅙䅤㍂䝁䅅杣求䍁䅁䅒求䡁䅙党獂䝁䄸䅣瑂䝁䅕杢あ䑁䅳䅉䕂䝁䅅䅤桂䍁䅁兓畂䡁䅑党湂䡁䅉兙あ䝁䅫睢畂䑁䅳䅉呂䝁䅕杢穂䝁䄸杣穂䑁䅳䅉䕂䝁䅅䅤桂䍁䅁䅕祂䝁䄸䅤求䝁䅍䅤灂䝁䄸杢㝁䍁䅁睑獂䝁䄸兤歂䍁䅁兓畂䝁䅙杣桂䡁䅍䅤祂䡁䅕睙あ䡁䅕杣求䑁䅳䅉兂䡁䅉睢橂䝁䅕督穂䍁䅁兑ㅂ䡁䅑睢瑂䝁䅅䅤灂䝁䄸杢䅁䡁䩧䅁獄䅁䅁睕療䝁䅙䅤㍂䝁䅅杣求䍁䅁䅒求䡁䅙党獂䝁䄸䅣瑂䝁䅕杢あ䑁䅳䅉䕂䝁䅅䅤桂䍁䅁兓畂䡁䅑党湂䡁䅉兙あ䝁䅫睢畂䑁䅳䅉呂䝁䅫兢ㅂ䝁䅷兙あ䝁䅫睢畂䑁䅳䅉䑂䝁䅷睢ㅂ䝁䅑䅉䩂䝁䄴杚祂䝁䅅督あ䡁䅉兤橂䡁䅑兤祂䝁䅕睏杁䙁䅁杣療䝁䅍党穂䡁䅍䅉䉂䡁䅕䅤療䝁䄰兙あ䝁䅫睢畂䑁䅳䅉䉂䡁䅉䅤灂䝁䅙兡橂䝁䅫兙獂䍁䅁兓畂䡁䅑党獂䝁䅷兡湂䝁䅕杢橂䝁䅕䅁䉂元䅁杂䅅䙁䅍睢浂䡁䅑睤桂䡁䅉党杁䕁䅑党㉂䝁䅕䅢療䡁䅁兢求䝁䄴䅤㝁䍁䅁䅒桂䡁䅑兙杁䕁䅫杢あ䝁䅕睚祂䝁䅅䅤灂䝁䄸杢㝁䍁䅁睕灂䝁䄰兤獂䝁䅅䅤灂䝁䄸杢㝁䍁䅁兔桂䝁䅍䅡灂䝁䄴党杁䕁䅷党桂䡁䅉杢灂䝁䄴睚㝁䍁䅁睑獂䝁䄸兤歂䍁䅁兓畂䝁䅙杣桂䡁䅍䅤祂䡁䅕睙あ䡁䅕杣求䑁䅳䅉䑂䝁䅷睢ㅂ䝁䅑䅉呂䡁䅑睢祂䝁䅅睚求䑁䅳䅉䉂䡁䅉䅤灂䝁䅙兡橂䝁䅫兙獂䍁䅁兓畂䡁䅑党獂䝁䅷兡湂䝁䅕杢橂䝁䅕䅁䕄杂䅁权䅅䙁䅍睢浂䡁䅑睤桂䡁䅉党杁䕁䅑党㉂䝁䅕䅢療䡁䅁兢求䝁䄴䅤㝁䍁䅁䅒桂䡁䅑兙杁䕁䅫杢あ䝁䅕睚祂䝁䅅䅤灂䝁䄸杢㝁䍁䅁睕灂䝁䄰兤獂䝁䅅䅤灂䝁䄸杢㝁䍁䅁兔桂䝁䅍䅡灂䝁䄴党杁䕁䅷党桂䡁䅉杢灂䝁䄴睚㝁䍁䅁䅒桂䡁䅑兙杁䙁䅁杣療䡁䅑党橂䡁䅑兡療䝁䄴睏杁䕁䅍䅢療䡁䅕䅚杁䕁䅫杢浂䡁䅉兙穂䡁䅑杣ㅂ䝁䅍䅤ㅂ䡁䅉党㝁䍁䅁兑祂䡁䅑兡浂䝁䅫睙灂䝁䅅䅢杁䕁䅫杢あ䝁䅕䅢獂䝁䅫睚求䝁䄴睙求䅁䅁睦䅫䱁䅧䅁呂䝁䄸杚あ䡁䅣兙祂䝁䅕䅉䕂䝁䅕杤求䝁䅷睢睂䝁䄰党畂䡁䅑睏杁䕁䅑兙あ䝁䅅䅉䩂䝁䄴䅤求䝁䅣杣桂䡁䅑兡療䝁䄴睏杁䙁䅍兤睂䝁䅕杣橂䝁䄸兢睂䡁䅕䅤求䡁䅉督㝁䍁䅁䅕祂䝁䄸睙求䡁䅍督杁䕁䅅兤あ䝁䄸兢桂䡁䅑兡療䝁䄴睏杁䕁䄸杢獂䝁䅫杢求䍁䅁䅕桂䡁䅫兢求䝁䄴䅤穂䅁䅁杰䅯䅁䈴䅁呂䝁䄸杚あ䡁䅣兙祂䝁䅕䅉䕂䝁䅕杤求䝁䅷睢睂䝁䄰党畂䡁䅑睏杁䕁䅑兙あ䝁䅅䅉兂䡁䅉睢あ䝁䅕睙あ䝁䅫睢畂䑁䅳䅉䑂䝁䅷睢ㅂ䝁䅑䅉䩂䝁䄴杚祂䝁䅅督あ䡁䅉兤橂䡁䅑兤祂䝁䅕睏杁䕁䅍䅢療䡁䅕䅚杁䙁䅍党橂䡁䅕杣灂䡁䅑入㝁䍁䅁睑獂䝁䄸兤歂䍁䅁睕あ䝁䄸杣桂䝁䅣党㝁䍁䅁睕あ䝁䄸杣桂䝁䅣党杁䕁䄰兙畂䝁䅅睚求䝁䄰党畂䡁䅑睏杁䕁䅑兙あ䝁䅅䅉䑂䝁䅕杢あ䝁䅕杣杁䙁䅑党橂䝁䅧杢療䝁䅷睢湂䡁䅫䅁浂元䅁䅅䅅䙁䅍睢浂䡁䅑睤桂䡁䅉党杁䕁䅑党㉂䝁䅕䅢療䡁䅁兢求䝁䄴䅤㝁䍁䅁兒瑁䝁䅷党桂䡁䅉杢灂䝁䄴睚㝁䍁䅁兓桂䝁䅅睕杁䍁䅧兓畂䝁䅙杣桂䡁䅍䅤祂䡁䅕睙あ䡁䅕杣求䍁䅁兙穂䍁䅁兙杁䙁䅍党祂䡁䅙兡橂䝁䅕克㝁䍁䅁睑獂䝁䄸兤歂䍁䅁兓畂䝁䅙杣桂䡁䅍䅤祂䡁䅕睙あ䡁䅕杣求䑁䅳䅉兂䡁䅉睢橂䝁䅕督穂䍁䅁兑ㅂ䡁䅑睢瑂䝁䅅䅤灂䝁䄸杢㝁䍁䅁兑祂䡁䅑兡浂䝁䅫睙灂䝁䅅䅢杁䕁䅫杢あ䝁䅕䅢獂䝁䅫睚求䝁䄴睙求䅁䅁䅬䅳䩁䅷䅁呂䝁䄸杚あ䡁䅣兙祂䝁䅕䅉䕂䝁䅕杤求䝁䅷睢睂䝁䄰党畂䡁䅑睏杁䕁䅕兌獂䝁䅕兙祂䝁䄴兡畂䝁䅣睏杁䙁䅑党桂䝁䄰䅉䑂䝁䄸䅢獂䝁䅅杙療䡁䅉兙あ䝁䅫睢畂䑁䅳䅉䉂䡁䅉䅤灂䝁䅙兡橂䝁䅫兙獂䍁䅁兓畂䡁䅑党獂䝁䅷兡湂䝁䅕杢橂䝁䅕䅁潁睂䅁䄯䅁䙁䅍睢浂䡁䅑睤桂䡁䅉党杁䕁䅑党㉂䝁䅕䅢療䡁䅁兢求䝁䄴䅤㝁䍁䅁兒畂䝁䅍杣㕂䡁䅁䅤灂䝁䄸杢㝁䍁䅁䅒桂䡁䅑兙杁䙁䅁杣療䡁䅑党橂䡁䅑兡療䝁䄴睏杁䕁䅍䅢療䡁䅕䅚杁䕁䅫杢浂䡁䅉兙穂䡁䅑杣ㅂ䝁䅍䅤ㅂ䡁䅉党㝁䍁䅁睑獂䝁䄸兤歂䍁䅁睕求䝁䅍兤祂䝁䅫䅤㕂䑁䅳䅉兂䡁䅉睢橂䝁䅕督穂䍁䅁兑ㅂ䡁䅑睢瑂䝁䅅䅤灂䝁䄸杢㝁䍁䅁杔求䡁䅑睤療䡁䅉睡杁䙁䅍党橂䡁䅕杣灂䡁䅑入䅁䡁剷䅁い䅁䅁睕療䝁䅙䅤㍂䝁䅅杣求䍁䅁䅒求䡁䅙党獂䝁䄸䅣瑂䝁䅕杢あ䑁䅳䅉䙂䝁䄴杤灂䡁䅉睢畂䝁䄰党畂䡁䅑兙獂䍁䅁睑療䝁䄴督ㅂ䝁䅷䅤灂䝁䄴睚㝁䍁䅁䅓求䝁䅅䅢あ䝁䅧䅉䕂䝁䅫兙湂䝁䄴睢穂䡁䅑兡橂䡁䅍睏杁䕁䅣党畂䝁䅕䅤灂䝁䅍督㝁䍁䅁䅕祂䝁䄸睙求䡁䅍督杁䕁䅅兤あ䝁䄸兢桂䡁䅑兡療䝁䄴睏杁䕁䅅杣あ䝁䅫杚灂䝁䅍兡桂䝁䅷䅉䩂䝁䄴䅤求䝁䅷䅢灂䝁䅣党畂䝁䅍党䅁乁䬸䅁畃䅁䅁睕療䝁䅙䅤㍂䝁䅅杣求䍁䅁䅒求䡁䅙党獂䝁䄸䅣瑂䝁䅕杢あ䑁䅳䅉䝂䝁䅫䅢求䍁䅁睕潂䝁䅅杣灂䝁䄴睚㝁䍁䅁䅒桂䡁䅑兙杁䙁䅁杣療䡁䅑党橂䡁䅑兡療䝁䄴睏杁䕁䅍䅢療䡁䅕䅚杁䙁䅍䅤療䡁䅉兙湂䝁䅕睏杁䙁䅑党桂䝁䄰䅉䑂䝁䄸䅢獂䝁䅅杙療䡁䅉兙あ䝁䅫睢畂䅁䅁䅑䅣偁䅷䅁呂䝁䄸杚あ䡁䅣兙祂䝁䅕䅉䕂䝁䅕杤求䝁䅷睢睂䝁䄰党畂䡁䅑睏杁䕁䅙兡畂䡁䅑党橂䝁䅧睏杁䕁䅅兤あ䝁䅧党畂䡁䅑兡橂䝁䅅䅤灂䝁䄸杢㝁䍁䅁䅒桂䡁䅑兙杁䙁䅁杣療䡁䅑党橂䡁䅑兡療䝁䄴睏杁䕁䅍䅢療䡁䅕䅚杁䙁䅍党橂䡁䅕杣灂䡁䅑入㝁䍁䅁䅕桂䡁䅫兢求䝁䄴䅤杁䕁䅙兙橂䝁䅫䅢灂䡁䅑兙あ䝁䄸杣杁䕁䅕杢桂䝁䅉䅢求䡁䅉督㝁䍁䅁睔畂䝁䅷兡畂䝁䅕䅉兂䝁䅅入瑂䝁䅕杢あ䡁䅍䅁啃䅃䅁䅂䅅䙁䅍睢浂䡁䅑睤桂䡁䅉党杁䕁䅑党㉂䝁䅕䅢療䡁䅁兢求䝁䄴䅤㝁䍁䅁杒灂䝁䄴䅤求䝁䅍䅡㝁䍁䅁䅒桂䡁䅑兙杁䙁䅁杣療䡁䅑党橂䡁䅑兡療䝁䄴睏杁䕁䅍䅢療䡁䅕䅚杁䙁䅍党橂䡁䅕杣灂䡁䅑入㝁䍁䅁䅕祂䝁䄸睙求䡁䅍督杁䕁䅅兤あ䝁䄸兢桂䡁䅑兡療䝁䄴睏杁䙁䅁兙㕂䝁䄰党畂䡁䅑䅉䝂䝁䅅睙灂䝁䅷兡あ䝁䅅䅤療䡁䅉䅉䙂䝁䄴兙楂䝁䅷党祂䡁䅍睏杁䕁䄸杢獂䝁䅫杢求䍁䅁䅕桂䡁䅫兢求䝁䄴䅤穂䅁䅁充䅯偁䅙䅁呂䝁䄸杚あ䡁䅣兙祂䝁䅕䅉䕂䝁䅕杤求䝁䅷睢睂䝁䄰党畂䡁䅑睏杁䕁䅙兡畂䡁䅑党橂䝁䅧睏杁䕁䄰兙祂䝁䅳党あ䝁䅫杢湂䍁䅁兑ㅂ䡁䅑睢瑂䝁䅅䅤灂䝁䄸杢㝁䍁䅁睑ㅂ䡁䅍䅤療䝁䄰党祂䍁䅁杕求䝁䅷兙あ䝁䅫睢畂䡁䅍䅡灂䡁䅁䅉乂䝁䅅杢桂䝁䅣党瑂䝁䅕杢あ䑁䅳䅉兂䡁䅉睢橂䝁䅕督穂䍁䅁兑ㅂ䡁䅑睢瑂䝁䅅䅤灂䝁䄸杢㝁䍁䅁睔畂䝁䅷兡畂䝁䅕䅉兂䝁䅅入瑂䝁䅕杢あ䡁䅍䅁獁权䅁東䅁䙁䅍睢浂䡁䅑睤桂䡁䅉党杁䕁䅑党㉂䝁䅕䅢療䡁䅁兢求䝁䄴䅤㝁䍁䅁杒灂䡁䅑杢求䡁䅍督㝁䍁䅁睒兂䙁䅍睏杁䕁䄰兙睂䡁䅁兡畂䝁䅣䅉呂䝁䅕杣㉂䝁䅫睙求䡁䅍睏杁䕁䄴兙㉂䝁䅫睚桂䡁䅑兡療䝁䄴睏杁䙁䅍党畂䡁䅍睢祂䡁䅍睏杁䙁䅣党桂䡁䅉兙楂䝁䅷党穂䅁䅁睂䅯䡁䉯䅁呂䝁䄸杚あ䡁䅣兙祂䝁䅕䅉䕂䝁䅕杤求䝁䅷睢睂䝁䄰党畂䡁䅑睏杁䕁䅙兡あ䝁䄴党穂䡁䅍睏杁䙁䅣党桂䡁䅉兙楂䝁䅷党穂䑁䅳䅉䕂䝁䅅䅤桂䍁䅁䅕祂䝁䄸䅤求䝁䅍䅤灂䝁䄸杢㝁䍁䅁村灂䝁䄸杚ㅂ䝁䅕䅢㝁䍁䅁睑獂䝁䄸兤歂䍁䅁兓畂䝁䅙杣桂䡁䅍䅤祂䡁䅕睙あ䡁䅕杣求䑁䅳䅉䑂䝁䅷睢ㅂ䝁䅑䅉呂䡁䅑睢祂䝁䅅睚求䑁䅳䅉呂䡁䅑睢祂䝁䅅睚求䍁䅁兔桂䝁䄴兙湂䝁䅕兢求䝁䄴䅤㝁䍁䅁睔畂䝁䅷兡畂䝁䅕䅉兂䝁䅅入瑂䝁䅕杢あ䡁䅍睏杁䙁䅕䅤灂䝁䅷兡あ䡁䅫䅉呂䝁䅍兙獂䝁䅕䅉呂䝁䄸䅢桂䡁䅉睏杁䕁䄸杢穂䝁䅧睢祂䝁䅕䅉桂䝁䄴䅚杁䕁䄸杚浂䡁䅍䅡療䡁䅉党杁䙁䅣兡畂䝁䅑䅁乁元䅁杉䅅䙁䅍睢浂䡁䅑睤桂䡁䅉党杁䕁䅑党㉂䝁䅕䅢療䡁䅁兢求䝁䄴䅤㝁䍁䅁䅓求䝁䅅䅢あ䝁䅧䅉䕂䝁䅫兙湂䝁䄴睢穂䡁䅑兡橂䡁䅍睏杁䕁䄴兙あ䡁䅕杣桂䝁䅷䅉䵂䝁䅅杢湂䡁䅕兙湂䝁䅕䅉兂䡁䅉睢橂䝁䅕督穂䝁䅫杢湂䑁䅳䅉兂䡁䅉党歂䝁䅫睙あ䝁䅫杤求䍁䅁兑畂䝁䅅䅢㕂䡁䅑兡橂䡁䅍睏杁䕁䄰兙橂䝁䅧兡畂䝁䅕䅉䵂䝁䅕兙祂䝁䄴兡畂䝁䅣睏杁䕁䅅杣あ䝁䅫杚灂䝁䅍兡桂䝁䅷䅉䩂䝁䄴䅤求䝁䅷䅢灂䝁䅣党畂䝁䅍党㝁䍁䅁睔畂䝁䅍睢獂䝁䄸睚㕂䅁䅁刱䅁䙁䉁䅁呂䝁䄸杚あ䡁䅣兙祂䝁䅕䅉䕂䝁䅕杤求䝁䅷睢睂䝁䄰党畂䡁䅑睏杁䕁䅫杢歂䡁䅕督あ䡁䅉兡桂䝁䅷䅉䉂䡁䅕䅤療䝁䄰兙あ䝁䅫睢畂䑁䅳䅉卂䕁䅙兓䕂䍁䅁䅋卂䝁䅅䅚灂䝁䄸䅉䝂䡁䅉党硂䡁䅕党畂䝁䅍入杁䕁䅫䅚求䝁䄴䅤灂䝁䅙兡橂䝁䅅䅤灂䝁䄸杢灁䑁䅳䅉兂䡁䅉睢橂䝁䅕督穂䍁䅁兑ㅂ䡁䅑睢瑂䝁䅅䅤灂䝁䄸杢㝁䍁䅁睍䕂䍁䅁䅕祂䝁䅫杢あ䝁䅫杢湂䑁䅳䅉䉂䡁䅉䅤灂䝁䅙兡橂䝁䅫兙獂䍁䅁兓畂䡁䅑党獂䝁䅷兡湂䝁䅕杢橂䝁䅕睏杁䕁䄸杢穂䝁䅧睢祂䝁䅕䅉桂䝁䄴䅚杁䕁䄸杚浂䡁䅍䅡療䡁䅉党杁䙁䅣兡畂䝁䅑䅁潁元䅁朸䅁䙁䅍睢浂䡁䅑睤桂䡁䅉党杁䕁䅑党㉂䝁䅕䅢療䡁䅁兢求䝁䄴䅤㝁䍁䅁兓畂䝁䅑兤穂䡁䅑杣灂䝁䅅䅢杁䕁䅅兤あ䝁䄸兢桂䡁䅑兡療䝁䄴睏杁䙁䅍兢桂䡁䅉䅤杁䕁䅕杢求䡁䅉睚㕂䑁䅳䅉䙂䝁䅷党橂䡁䅑杣灂䝁䅍䅉坂䝁䅕䅡灂䝁䅍䅢求䑁䅳䅉兂䡁䅉睢橂䝁䅕督穂䍁䅁兑ㅂ䡁䅑睢瑂䝁䅅䅤灂䝁䄸杢㝁䍁䅁兑祂䡁䅑兡浂䝁䅫睙灂䝁䅅䅢杁䕁䅫杢あ䝁䅕䅢獂䝁䅫睚求䝁䄴睙求䅁䅁睈䅣佁䄴䅁呂䝁䄸杚あ䡁䅣兙祂䝁䅕䅉䕂䝁䅕杤求䝁䅷睢睂䝁䄰党畂䡁䅑睏杁䕁䄰兙橂䝁䅧兡畂䝁䅕䅉䵂䝁䅕兙祂䝁䄴兡畂䝁䅣睏杁䕁䅍䅢療䡁䅕䅚杁䕁䅫杢浂䡁䅉兙穂䡁䅑杣ㅂ䝁䅍䅤ㅂ䡁䅉党㝁䍁䅁睍䕂䍁䅁䅕祂䝁䅫杢あ䝁䅫杢湂䑁䅳䅉啂䝁䅕兙瑂䍁䅁睑療䝁䅷䅢桂䝁䅉睢祂䝁䅅䅤灂䝁䄸杢㝁䍁䅁兑祂䡁䅑兡浂䝁䅫睙灂䝁䅅䅢杁䕁䅫杢あ䝁䅕䅢獂䝁䅫睚求䝁䄴睙求䅁䅁睖䅫䍁䉙䅁呂䝁䄸杚あ䡁䅣兙祂䝁䅕䅉䕂䝁䅕杤求䝁䅷睢睂䝁䄰党畂䡁䅑睏杁䕁䄰兙橂䝁䅧兡畂䝁䅕䅉䵂䝁䅕兙祂䝁䄴兡畂䝁䅣睏杁䕁䅍兤穂䡁䅑睢瑂䝁䅕杣杁䙁䅉党獂䝁䅅䅤灂䝁䄸杢穂䝁䅧兡睂䍁䅁兔桂䝁䄴兙湂䝁䅕兢求䝁䄴䅤㝁䍁䅁睑獂䝁䄸兤歂䍁䅁兓畂䝁䅙杣桂䡁䅍䅤祂䡁䅕睙あ䡁䅕杣求䑁䅳䅉兂䡁䅉睢橂䝁䅕督穂䍁䅁兑ㅂ䡁䅑睢瑂䝁䅅䅤灂䝁䄸杢㝁䍁䅁兑祂䡁䅑兡浂䝁䅫睙灂䝁䅅䅢杁䕁䅫杢あ䝁䅕䅢獂䝁䅫睚求䝁䄴睙求䑁䅳䅉䡂䝁䅕杢䉂䕁䅫䅁煂睄䅁䅐䅅䙁䅍睢浂䡁䅑睤桂䡁䅉党杁䕁䅑党㉂䝁䅕䅢療䡁䅁兢求䝁䄴䅤㝁䍁䅁兔桂䝁䅍䅡灂䝁䄴党杁䕁䅷党桂䡁䅉杢灂䝁䄴睚㝁䍁䅁睑ㅂ䡁䅍䅤療䝁䄰党祂䍁䅁杕求䝁䅷兙あ䝁䅫睢畂䡁䅍䅡灂䡁䅁䅉乂䝁䅅杢桂䝁䅣党瑂䝁䅕杢あ䑁䅳䅉䑂䝁䅷睢ㅂ䝁䅑䅉䩂䝁䄴杚祂䝁䅅督あ䡁䅉兤橂䡁䅑兤祂䝁䅕睏杁䙁䅑党桂䝁䄰䅉䑂䝁䄸䅢獂䝁䅅杙療䡁䅉兙あ䝁䅫睢畂䑁䅳䅉䑂䝁䄸杢あ䝁䅕杢あ䍁䅁睑祂䝁䅕兙あ䝁䅫睢畂䑁䅳䅉䉂䡁䅉䅤灂䝁䅙兡橂䝁䅫兙獂䍁䅁兓畂䡁䅑党獂䝁䅷兡湂䝁䅕杢橂䝁䅕䅁奄䅃䅁杔䅅䙁䅍睢浂䡁䅑睤桂䡁䅉党杁䕁䅑党㉂䝁䅕䅢療䡁䅁兢求䝁䄴䅤㝁䍁䅁兔桂䡁䅉睡求䡁䅑兡畂䝁䅣䅉䉂䡁䅕䅤療䝁䄰兙あ䝁䅫睢畂䑁䅳䅉呂䝁䅅䅢求䡁䅍杚療䡁䅉睙求䍁䅁兑ㅂ䡁䅑睢瑂䝁䅅䅤灂䝁䄸杢㝁䍁䅁睑ㅂ䡁䅍䅤療䝁䄰党祂䍁䅁杕求䝁䅷兙あ䝁䅫睢畂䡁䅍䅡灂䡁䅁䅉乂䝁䅅杢桂䝁䅣党瑂䝁䅕杢あ䑁䅳䅉䑂䝁䅷睢ㅂ䝁䅑䅉䩂䝁䄴杚祂䝁䅅督あ䡁䅉兤橂䡁䅑兤祂䝁䅕睏杁䙁䅁杣療䝁䅍党穂䡁䅍䅉䉂䡁䅕䅤療䝁䄰兙あ䝁䅫睢畂䑁䅳䅉䉂䡁䅉䅤灂䝁䅙兡橂䝁䅫兙獂䍁䅁兓畂䡁䅑党獂䝁䅷兡湂䝁䅕杢橂䝁䅕䅁療元䅁材䅅䙁䅍睢浂䡁䅑睤桂䡁䅉党杁䕁䅑党㉂䝁䅕䅢療䡁䅁兢求䝁䄴䅤㝁䍁䅁兔桂䡁䅉睡求䡁䅑兡畂䝁䅣䅉䉂䡁䅕䅤療䝁䄰兙あ䝁䅫睢畂䑁䅳䅉呂䝁䅅䅢求䡁䅍杚療䡁䅉睙求䍁䅁兑ㅂ䡁䅑睢瑂䝁䅅䅤灂䝁䄸杢㝁䍁䅁兔桂䝁䅍䅡灂䝁䄴党杁䕁䅷党桂䡁䅉杢灂䝁䄴睚㝁䍁䅁睑ㅂ䡁䅍䅤療䝁䄰党祂䍁䅁杕求䝁䅷兙あ䝁䅫睢畂䡁䅍䅡灂䡁䅁䅉乂䝁䅅杢桂䝁䅣党瑂䝁䅕杢あ䑁䅳䅉啂䝁䅕䅥あ䍁䅁兑畂䝁䅅䅢㕂䡁䅑兡橂䡁䅍睏杁䕁䅅杣あ䝁䅫杚灂䝁䅍兡桂䝁䅷䅉䩂䝁䄴䅤求䝁䅷䅢灂䝁䅣党畂䝁䅍党䅁䉁剙䅁十允䅁睕療䝁䅙䅤㍂䝁䅅杣求䍁䅁䅒求䡁䅙党獂䝁䄸䅣瑂䝁䅕杢あ䑁䅳䅉兂䝁䅧入穂䝁䅫睙桂䝁䅷䅉呂䝁䅕睙ㅂ䡁䅉兡あ䡁䅫睏杁䕁䅫䅚求䝁䄴䅤灂䡁䅑入杁䝁䅅杢歂䍁䅁兑橂䝁䅍党穂䡁䅍䅉乂䝁䅅杢桂䝁䅣党瑂䝁䅕杢あ䑁䅳䅉䉂䡁䅕䅤潂䝁䅕杢あ䝁䅫睙桂䡁䅑兡療䝁䄴睏杁䕁䅑兙あ䝁䅅䅉兂䡁䅉睢あ䝁䅕睙あ䝁䅫睢畂䑁䅳䅉兂䡁䅉睢橂䝁䅕督穂䍁䅁兑ㅂ䡁䅑睢瑂䝁䅅䅤灂䝁䄸杢㝁䍁䅁村灂䝁䄸兢求䡁䅑杣灂䝁䅍督䅁䑁乫䅁卂允䅁睕療䝁䅙䅤㍂䝁䅅杣求䍁䅁䅒求䡁䅙党獂䝁䄸䅣瑂䝁䅕杢あ䑁䅳䅉呂䝁䅅䅢求䡁䅍杚療䡁䅉睙求䍁䅁兑ㅂ䡁䅑睢瑂䝁䅅䅤灂䝁䄸杢㝁䍁䅁睑ㅂ䡁䅍䅤療䝁䄰党祂䍁䅁杕求䝁䅷兙あ䝁䅫睢畂䡁䅍䅡灂䡁䅁䅉乂䝁䅅杢桂䝁䅣党瑂䝁䅕杢あ䑁䅳䅉䉂䡁䅕䅤潂䝁䅕杢あ䝁䅫睙桂䡁䅑兡療䝁䄴睏杁䕁䅍睢畂䡁䅑杣桂䝁䅍䅤杁䕁䄰兙畂䝁䅅睚求䝁䄰党畂䡁䅑䅉呂䝁䄸杚あ䡁䅣兙祂䝁䅕睏杁䙁䅁杣療䝁䅍党穂䡁䅍䅉䉂䡁䅕䅤療䝁䄰兙あ䝁䅫睢畂䑁䅳䅉䉂䡁䅉䅤灂䝁䅙兡橂䝁䅫兙獂䍁䅁兓畂䡁䅑党獂䝁䅷兡湂䝁䅕杢橂䝁䅕䅁䭄睂䅁䄲䅁䙁䅍睢浂䡁䅑睤桂䡁䅉党杁䕁䅑党㉂䝁䅕䅢療䡁䅁兢求䝁䄴䅤㝁䍁䅁睕灂䝁䄰兤獂䝁䅅䅤灂䝁䄸杢㝁䍁䅁兒畂䝁䅍杣㕂䡁䅁䅤灂䝁䄸杢㝁䍁䅁䅕祂䝁䄸睙求䡁䅍督杁䕁䅅兤あ䝁䄸兢桂䡁䅑兡療䝁䄴睏杁䕁䄴党あ䡁䅣睢祂䝁䅳䅉呂䝁䅕睙ㅂ䡁䅉兡あ䡁䅫睏杁䕁䅅杣あ䝁䅫杚灂䝁䅍兡桂䝁䅷䅉䩂䝁䄴䅤求䝁䅷䅢灂䝁䅣党畂䝁䅍党䅁䑁䭕䅁䕁允䅁睕療䝁䅙䅤㍂䝁䅅杣求䍁䅁䅒求䡁䅙党獂䝁䄸䅣瑂䝁䅕杢あ䑁䅳䅉坂䝁䅫䅚求䝁䄸䅉䑂䝁䅧兙あ䑁䅳䅉䑂䝁䅷睢ㅂ䝁䅑䅉呂䡁䅑睢祂䝁䅅睚求䑁䅳䅉穁䕁䅑䅉兂䡁䅉兡畂䡁䅑兡畂䝁䅣睏杁䙁䅍䅤療䡁䅉兙湂䝁䅕䅉乂䝁䅅杢桂䝁䅣党瑂䝁䅕杢あ䑁䅳䅉䕂䝁䅅䅤桂䍁䅁睑求䝁䄴䅤求䡁䅉䅉啂䝁䅕睙潂䝁䄴睢獂䝁䄸睚㕂䑁䅳䅉䉂䡁䅉䅤灂䝁䅙兡橂䝁䅫兙獂䍁䅁兓畂䡁䅑党獂䝁䅷兡湂䝁䅕杢橂䝁䅕䅁摁权䅁朹䅁䙁䅍睢浂䡁䅑睤桂䡁䅉党杁䕁䅑党㉂䝁䅕䅢療䡁䅁兢求䝁䄴䅤㝁䍁䅁杖灂䝁䅑党療䍁䅁睕あ䡁䅉党桂䝁䄰兡畂䝁䅣睏杁䕁䅕兌獂䝁䅕兙祂䝁䄴兡畂䝁䅣睏杁䙁䅍䅤祂䝁䅕兙瑂䝁䅫杢湂䍁䅁兔求䝁䅑兡桂䑁䅳䅉䑂䝁䄸杢あ䝁䅕杢あ䍁䅁睑祂䝁䅕兙あ䝁䅫睢畂䑁䅳䅉䉂䡁䅉䅤灂䝁䅙兡橂䝁䅫兙獂䍁䅁兓畂䡁䅑党獂䝁䅷兡湂䝁䅕杢橂䝁䅕睏杁䙁䅙兡歂䝁䅕睢杁䕁䅣兙瑂䝁䅕督䅁䭁兑䅁䥁允䅁睕療䝁䅙䅤㍂䝁䅅杣求䍁䅁䅒求䡁䅙党獂䝁䄸䅣瑂䝁䅕杢あ䑁䅳䅉坂䝁䅫䅚求䝁䄸䅉呂䡁䅑杣求䝁䅅兢灂䝁䄴睚㝁䍁䅁兔桂䝁䅍䅡灂䝁䄴党杁䕁䅷党桂䡁䅉杢灂䝁䄴睚㝁䍁䅁睑獂䝁䄸兤歂䍁䅁兓畂䝁䅙杣桂䡁䅍䅤祂䡁䅕睙あ䡁䅕杣求䑁䅳䅉坂䝁䅫䅚求䝁䄸兌療䝁䄴兌䕂䝁䅕兢桂䝁䄴䅚杁䙁䅍党祂䡁䅙党祂䡁䅍睏杁䕁䅅杣あ䝁䅫杚灂䝁䅍兡桂䝁䅷䅉䩂䝁䄴䅤求䝁䅷䅢灂䝁䅣党畂䝁䅍党㝁䍁䅁兎䡂䅁䅁桯䅅䍁䅷䅁呂䝁䄸杚あ䡁䅣兙祂䝁䅕䅉桂䝁䄴䅚杁䙁䅍党祂䡁䅙兡橂䝁䅕督䅁䑁䜴䅁㡁䅁䅁睕睂䝁䅕睙灂䝁䅅䅢灂䡁䅯党歂䍁䅁睑療䝁䄴督ㅂ䝁䄰党祂䍁䅁睕求䡁䅉杤灂䝁䅍党穂䅁䅁䅇䅧䍁䅧䅁呂䡁䅁党橂䝁䅫兙獂䝁䅫来求䝁䅑䅉䝂䝁䅫杢桂䝁䄴睙求䅁䅁桅䅉䍁䅑䅁呂䡁䅁党橂䝁䅫兙獂䝁䅫来求䝁䅑䅉卂䕁䅕兓啂䡁䅍䅁祁睂䅁䅋䅁䙁䅍䅣求䝁䅍兡桂䝁䅷䅤㕂䍁䅁睑潂䝁䅕兢灂䝁䅍兙獂䡁䅍䅁橄杂䅁杉䅁䙁䅍䅣求䝁䅍兡桂䝁䅷䅤㕂䍁䅁杕求䡁䅑兙灂䝁䅷䅁煁杂䅁杄䅁䙁䅍䅤桂䝁䅉䅢求䅁䅁杂䅳䍁䅁䅁呂䡁䅑兙楂䝁䅷党獁䕁䄴党湂䝁䅅䅤灂䡁䅙党䅁䙁充䅁䵁䅁䅁睕あ䝁䅕党獂䅁䅁䅧䅙䍁䅁䅁呂䡁䅑杣求䝁䅅兢灂䝁䄴睚杁䕁䄰党歂䝁䅫兙䅁䙁䭍䅁楁䅁䅁睕㕂䡁䅍䅤求䝁䄰督杁䙁䅍睢浂䡁䅑睤桂䡁䅉党䅁䕁䝙䅁䕁䅁䅁䅖䅁䑁䌴䅁䥁䅁䅁䅖䉂䙁䅁䅁扂睁䅁䅃䅁䙁䅑䅒䡂䅁䅁睚䅍䅁䅧䅁啂䕁䅑兗䅁䕁䍉䅁䭁䅁䅁䅖䙂䕁䅍䅓䅁䍁䐸䅁䥁䅁䅁䅖䙂䕁䅷䅁䙁䅂䅁䅃䅁䙁䅑兒卂䅁䅁䅉䅍䅁䅧䅁啂䕁䅙睑䅁䭁䍍䅁䥁䅁䅁䅖䝂䙁䅧䅁桂睁䅁䅃䅁䙁䅑睒啂䅁䅁䅂䅑䅁䅧䅁啂䕁䅯䅗䅁䵁䍧䅁䥁䅁䅁䅖乂䕁䄸䅁求睁䅁权䅁䙁䅑兔噂䙁䅍䅁佄杁䅁䅃䅁䙁䅑䅕䵂䅁䅁睊䅑䅁䅧䅁啂䙁䅁杕䅁䅁䕉䅁䭁䅁䅁䅖卂䕁䅣䅕䅁䅁䕍䅁䭁䅁䅁䅖卂䕁䄰村䅁䍁䍳䅁䭁䅁䅁䅖卂䕁䄸睖䅁䩁䐸䅁䥁䅁䅁䅖卂䙁䅙䅁汃睁䅁权䅁䙁䅑睕䑂䕁䄸䅁獃睁䅁权䅁䙁䅑睕䵂䕁䅅䅁䅃杁䅁䅃䅁䙁䅑睕佂䅁䅁免䅉䅁䅙䅁啂䙁䅑䅁䕃杁䅁权䅁䙁䅑䅖塂䕁䄸䅁慁杁䅁䅃䅁䙁䅑䅗佂䅁䅁杉䅍䅁䅧䅁啂䙁䅧䅖䅁䱁䍙䅁䥁䅁䅁䅖婂䕁䅷䅁塂睁䅁䅍䅁䙁䅑党橂䝁䅧杢療䝁䅷睢湂䡁䅫䅉䕂䝁䅫督あ䡁䅉兡楂䡁䅕䅤療䡁䅉督䅁䍁䡁䅁䕂䅁䅁䅖求䝁䅍䅡畂䝁䄸䅢療䝁䅣入杁䕁䅧兙祂䝁䅑睤桂䡁䅉党杁䝁䅅杢歂䍁䅁兒硂䡁䅕兡睂䝁䄰党畂䡁䅑䅁䍄杂䅁杗䅁䙁䅑党橂䝁䅧杢療䝁䅷睢湂䡁䅫䅉䥂䝁䅅杣歂䡁䅣兙祂䝁䅕䅌杁䙁䅍䅤療䡁䅉兙湂䝁䅕䅉桂䝁䄴䅚杁䙁䅁党祂䝁䅫䅣潂䝁䅕杣桂䝁䅷督䅁䥁䝷䅁潁䅁䅁䅖求䝁䅷党橂䝁䄸兢杁䙁䅑睢㍂䝁䅕杣杁䙁䅉兒䩂䙁䅑督䅁䑁䩅䅁㉁䅁䅁䅖求䝁䅷党橂䝁䄸兢瑂䡁䅕杢灂䝁䅍兙あ䝁䅫睢畂䍁䅁睕求䡁䅉杤灂䝁䅍党穂䅁䅁杁䅧䝁䅯䅁啂䝁䅕䅥あ䍁䅁兑畂䝁䅅䅢㕂䡁䅑兡橂䡁䅍睏杁䕁䅕兢睂䝁䅷睢㕂䝁䅕党杁䕁䅉党畂䝁䅕杚灂䡁䅑督㝁䍁䅁䅒灂䝁䅣兡あ䝁䅅䅢杁䕁䅉杣療䝁䅳党祂䝁䅅睚求䅁䅁兢䅯䕁䅙䅁啂䝁䅕䅥あ䝁䅫䅢求䡁䅍䅌杁䕁䅅䅣睂䝁䅅杣求䝁䅷䅉桂䝁䄴䅚杁䕁䅷兤㑂䡁䅕杣㕂䍁䅁睒療䝁䄸䅚穂䅁䅁杋䅣䉁䅯䅁啂䝁䅫兢楂䝁䅕杣杁䙁䅉兒䩂䙁䅑督䅁䩁䝁䅁楁䅁䅁䅖灂䡁䅉党穂䍁䅁兙畂䝁䅑䅉卂䡁䅕杙楂䝁䅕杣䅁䝁䥉䅁允䅁䅁䅖療䝁䅉兙橂䝁䅍睢䅁䉁䩑䅁卂䅁䅁䅖療䡁䅕杣灂䡁䅍兢㝁䍁䅁杖灂䝁䅑党療䍁䅁睕あ䡁䅉党桂䝁䄰兡畂䝁䅣睏杁䕁䅅兢桂䡁䅑党ㅂ䡁䅉䅉呂䡁䅁睢祂䡁䅑督䅁䱁䩷䅁䝂䅁䅁䅖祂䝁䅅䅚灂䝁䄴睚杁䕁䅍睢瑂䡁䅁兙畂䝁䅫党穂䍁䅁兙畂䝁䅑䅉䕂䝁䅫督あ䡁䅉兡楂䡁䅕䅤療䡁䅉督䅁䕁䝫䅁奂䅁䅁䅖祂䝁䅅杢穂䝁䅅睙あ䝁䅫睢畂䍁䅁兙畂䝁䅑䅉兂䝁䅅入瑂䝁䅕杢あ䍁䅁䅕祂䝁䄸睙求䡁䅍督灂䝁䄴睚杁䙁䅍党祂䡁䅙兡橂䝁䅕督䅁䉁䡯䅁敁䅁䅁䅖祂䝁䅅杢穂䡁䅁睢祂䡁䅑兙あ䝁䅫睢畂䅁䅁杴䅙䍁䅷䅁啂䡁䅉兙㉂䝁䅕䅢杁䕁䅅睙橂䝁䄸兢瑂䝁䄸䅚桂䡁䅑兡療䝁䄴督䅁䵁䥙䅁䥁䅁䅁兖䉂䕁䅷䅁晄睁䅁权䅁䙁䅕村䙂䙁䅉䅁摁䅂䅁䅃䅁䙁䅕䅒卂䅁䅁朷䅍䅁䅧䅁噂䕁䅧睕䅁䕁䑑䅁䭁䅁䅁兖䵂䙁䅑兑䅁䱁䑉䅁䥁䅁䅁兖佂䕁䅧䅁卄睁䅁䅃䅁䙁䅕杔兂䅁䅁睴䅉䅁䅧䅁噂䙁䅁睕䅁䝁䑧䅁䥁䅁䅁兖卂䕁䅫䅁㑄睁䅁䅃䅁䙁䅕睕䍂䅁䅁䅮䅍䙁䅙䅁噂䡁䅁睚祂䝁䅅䅚求䍁䅁䅦杁䕁䅍杣求䝁䅑兡あ䙁䅣兙あ䝁䅍䅡癁䕁䄸兤あ䝁䅷睢療䝁䅳䅉潁䑁䅁免癁䑁䅁睎癁䑁䅉䅍硁䑁䅫克䅁䡁偫䅁坂䅁䅁兖睂䝁䅣杣桂䝁䅑党杁䡁䅷䅉䑂䡁䅉党歂䝁䅫䅤塂䝁䅅䅤橂䝁䅧睌偂䡁䅕䅤獂䝁䄸睢牂䍁䅁䅋睁䑁䅅睌睁䑁䅧睌祁䑁䅁杍ぁ䍁䅫䅁摁充䅁杖䅁䙁䅕䅣湂䡁䅉兙歂䝁䅕䅉㡂䍁䅁睑祂䝁䅕䅚灂䡁䅑睖桂䡁䅑睙潂䍁䄸睔ㅂ䡁䅑䅢療䝁䄸睡杁䍁䅧䅍硁䍁䄸䅍㑁䍁䄸杍睁䑁䅉兎灁䅁䅁眵䅷䙁䅙䅁噂䡁䅁睚祂䝁䅅䅚求䍁䅁䅦杁䕁䅍杣求䝁䅑兡あ䙁䅣兙あ䝁䅍䅡癁䕁䄸兤あ䝁䅷睢療䝁䅳䅉潁䑁䅁免癁䑁䅁兏癁䑁䅉䅍祁䑁䅕克䅁䭁䰸䅁坂䅁䅁兖睂䝁䅣杣桂䝁䅑党杁䡁䅷䅉䑂䡁䅉党歂䝁䅫䅤塂䝁䅅䅤橂䝁䅧睌偂䡁䅕䅤獂䝁䄸睢牂䍁䅁䅋睁䑁䅅睌硁䑁䅍睌祁䑁䅁杍ㅁ䍁䅫䅁䍄兄䅁杖䅁䙁䅕䅣湂䡁䅉兙歂䝁䅕䅉㡂䍁䅁睑祂䝁䅕䅚灂䡁䅑睖桂䡁䅑睙潂䍁䄸睔ㅂ䡁䅑䅢療䝁䄸睡杁䍁䅧䅍硁䍁䄸杍睁䍁䄸杍睁䑁䅉睍灁䅁䅁剤䅅䙁䅙䅁噂䡁䅁睚祂䝁䅅䅚求䍁䅁䅦杁䕁䅍杣求䝁䅑兡あ䙁䅣兙あ䝁䅍䅡癁䕁䄸兤あ䝁䅷睢療䝁䅳䅉潁䑁䅁免癁䑁䅉免癁䑁䅉䅍祁䑁䅕克䅁䝁佑䅁坂䅁䅁兖睂䝁䅣杣桂䝁䅑党杁䡁䅷䅉䑂䡁䅉党歂䝁䅫䅤塂䝁䅅䅤橂䝁䅧睌偂䡁䅕䅤獂䝁䄸睢牂䍁䅁䅋睁䑁䅅睌祁䑁䅉睌祁䑁䅁杍ㅁ䍁䅫䅁䉃充䅁杖䅁䙁䅕䅣湂䡁䅉兙歂䝁䅕䅉㡂䍁䅁睑祂䝁䅕䅚灂䡁䅑睖桂䡁䅑睙潂䍁䄸睔ㅂ䡁䅑䅢療䝁䄸睡杁䍁䅧䅍硁䍁䄸杍ㅁ䍁䄸杍睁䑁䅉杍灁䅁䅁具䄸䙁䅙䅁噂䡁䅁睚祂䝁䅅䅚求䍁䅁䅦杁䕁䅍杣求䝁䅑兡あ䙁䅣兙あ䝁䅍䅡癁䕁䄸兤あ䝁䅷睢療䝁䅳䅉潁䑁䅁免癁䑁䅉李癁䑁䅉䅍祁䑁䅉克䅁䭁佑䅁坂䅁䅁兖睂䝁䅣杣桂䝁䅑党杁䡁䅷䅉䑂䡁䅉党歂䝁䅫䅤塂䝁䅅䅤橂䝁䅧睌偂䡁䅕䅤獂䝁䄸睢牂䍁䅁䅋睁䑁䅅睌穁䑁䅁睌祁䑁䅁免㕁䍁䅫䅁捂䅅䅁杖䅁䙁䅕䅣湂䡁䅉兙歂䝁䅕䅉㡂䍁䅁睑祂䝁䅕䅚灂䡁䅑睖桂䡁䅑睙潂䍁䄸睔ㅂ䡁䅑䅢療䝁䄸睡杁䍁䅧䅍硁䍁䄸睍睁䍁䄸杍睁䑁䅉睍灁䅁䅁剥䅁䙁䅙䅁噂䡁䅁睚祂䝁䅅䅚求䍁䅁䅦杁䕁䅍杣求䝁䅑兡あ䙁䅣兙あ䝁䅍䅡癁䕁䄸兤あ䝁䅷睢療䝁䅳䅉潁䑁䅁杍癁䑁䅁䅎癁䑁䅉䅍硁䑁䅫克䅁䥁䱙䅁坂䅁䅁兖睂䝁䅣杣桂䝁䅑党杁䡁䅷䅉䑂䡁䅉党歂䝁䅫䅤塂䝁䅅䅤橂䝁䅧睌偂䡁䅕䅤獂䝁䄸睢牂䍁䅁䅋睁䑁䅉睌睁䑁䅑睌祁䑁䅁杍ㅁ䍁䅫䅁䝁䅅䅁杖䅁䙁䅕䅣湂䡁䅉兙歂䝁䅕䅉㡂䍁䅁睑祂䝁䅕䅚灂䡁䅑睖桂䡁䅑睙潂䍁䄸睔ㅂ䡁䅑䅢療䝁䄸睡杁䍁䅧䅍祁䍁䄸䅍ㅁ䍁䄸杍睁䑁䅉䅎灁䅁䅁剒䅁䙁䅙䅁噂䡁䅁睚祂䝁䅅䅚求䍁䅁䅦杁䕁䅍杣求䝁䅑兡あ䙁䅣兙あ䝁䅍䅡癁䕁䄸兤あ䝁䅷睢療䝁䅳䅉潁䑁䅁杍癁䑁䅁睎癁䑁䅉䅍祁䑁䅕克䅁䵁估䅁坂䅁䅁兖睂䝁䅣杣桂䝁䅑党杁䡁䅷䅉䑂䡁䅉党歂䝁䅫䅤塂䝁䅅䅤橂䝁䅧睌偂䡁䅕䅤獂䝁䄸睢牂䍁䅁䅋睁䑁䅉睌睁䑁䅧睌祁䑁䅁免㍁䍁䅫䅁䍃杅䅁杖䅁䙁䅕䅣湂䡁䅉兙歂䝁䅕䅉㡂䍁䅁睑祂䝁䅕䅚灂䡁䅑睖桂䡁䅑睙潂䍁䄸睔ㅂ䡁䅑䅢療䝁䄸睡杁䍁䅧䅍祁䍁䄸䅍㑁䍁䄸杍睁䑁䅉免灁䅁䅁䉴䅅䙁䅙䅁噂䡁䅁睚祂䝁䅅䅚求䍁䅁䅦杁䕁䅍杣求䝁䅑兡あ䙁䅣兙あ䝁䅍䅡癁䕁䄸兤あ䝁䅷睢療䝁䅳䅉潁䑁䅁杍癁䑁䅁䅏癁䑁䅉䅍祁䑁䅑克䅁䑁剧䅁坂䅁䅁兖睂䝁䅣杣桂䝁䅑党杁䡁䅷䅉䑂䡁䅉党歂䝁䅫䅤塂䝁䅅䅤橂䝁䅧睌偂䡁䅕䅤獂䝁䄸睢牂䍁䅁䅋睁䑁䅉睌硁䑁䅁睌祁䑁䅁杍ㅁ䍁䅫䅁䕁䅄䅁杖䅁䙁䅕䅣湂䡁䅉兙歂䝁䅕䅉㡂䍁䅁睑祂䝁䅕䅚灂䡁䅑睖桂䡁䅑睙潂䍁䄸睔ㅂ䡁䅑䅢療䝁䄸睡杁䍁䅧䅍祁䍁䄸免祁䍁䄸杍睁䑁䅉䅎灁䅁䅁共䄴䙁䅙䅁噂䡁䅁睚祂䝁䅅䅚求䍁䅁䅦杁䕁䅍杣求䝁䅑兡あ䙁䅣兙あ䝁䅍䅡癁䕁䄸兤あ䝁䅷睢療䝁䅳䅉潁䑁䅁杍癁䑁䅅睍癁䑁䅉䅍祁䑁䅍克䅁䙁佣䅁坂䅁䅁兖睂䝁䅣杣桂䝁䅑党杁䡁䅷䅉䑂䡁䅉党歂䝁䅫䅤塂䝁䅅䅤橂䝁䅧睌偂䡁䅕䅤獂䝁䄸睢牂䍁䅁䅋睁䑁䅉睌硁䑁䅑睌祁䑁䅁杍祁䍁䅫䅁㙃䅅䅁杖䅁䙁䅕䅣湂䡁䅉兙歂䝁䅕䅉㡂䍁䅁睑祂䝁䅕䅚灂䡁䅑睖桂䡁䅑睙潂䍁䄸睔ㅂ䡁䅑䅢療䝁䄸睡杁䍁䅧䅍祁䍁䄸免ㅁ䍁䄸杍睁䑁䅉䅎灁䅁䅁前䅁䙁䅙䅁噂䡁䅁睚祂䝁䅅䅚求䍁䅁䅦杁䕁䅍杣求䝁䅑兡あ䙁䅣兙あ䝁䅍䅡癁䕁䄸兤あ䝁䅷睢療䝁䅳䅉潁䑁䅁杍癁䑁䅅李癁䑁䅉䅍祁䑁䅍克䅁䍁偷䅁坂䅁䅁兖睂䝁䅣杣桂䝁䅑党杁䡁䅷䅉䑂䡁䅉党歂䝁䅫䅤塂䝁䅅䅤橂䝁䅧睌偂䡁䅕䅤獂䝁䄸睢牂䍁䅁䅋睁䑁䅉睌硁䑁䅙睌祁䑁䅁杍ぁ䍁䅫䅁噂杄䅁杖䅁䙁䅕䅣湂䡁䅉兙歂䝁䅕䅉㡂䍁䅁睑祂䝁䅕䅚灂䡁䅑睖桂䡁䅑睙潂䍁䄸睔ㅂ䡁䅑䅢療䝁䄸睡杁䍁䅧䅍祁䍁䄸免㍁䍁䄸杍睁䑁䅉睍灁䅁䅁杓䄸䙁䅙䅁噂䡁䅁睚祂䝁䅅䅚求䍁䅁䅦杁䕁䅍杣求䝁䅑兡あ䙁䅣兙あ䝁䅍䅡癁䕁䄸兤あ䝁䅷睢療䝁䅳䅉潁䑁䅁杍癁䑁䅉䅍癁䑁䅉䅍祁䑁䅑克䅁䕁䱙䅁坂䅁䅁兖睂䝁䅣杣桂䝁䅑党杁䡁䅷䅉䑂䡁䅉党歂䝁䅫䅤塂䝁䅅䅤橂䝁䅧睌偂䡁䅕䅤獂䝁䄸睢牂䍁䅁䅋睁䑁䅉睌祁䑁䅅睌祁䑁䅁免㑁䍁䅫䅁佁睄䅁杖䅁䙁䅕䅣湂䡁䅉兙歂䝁䅕䅉㡂䍁䅁睑祂䝁䅕䅚灂䡁䅑睖桂䡁䅑睙潂䍁䄸睔ㅂ䡁䅑䅢療䝁䄸睡杁䍁䅧䅍祁䍁䄸杍硁䍁䄸杍睁䑁䅉睍灁䅁䅁朹䄸䙁䅙䅁噂䡁䅁睚祂䝁䅅䅚求䍁䅁䅦杁䕁䅍杣求䝁䅑兡あ䙁䅣兙あ䝁䅍䅡癁䕁䄸兤あ䝁䅷睢療䝁䅳䅉潁䑁䅁杍癁䑁䅉杍癁䑁䅉䅍硁䑁䅣克䅁䥁䵯䅁坂䅁䅁兖睂䝁䅣杣桂䝁䅑党杁䡁䅷䅉䑂䡁䅉党歂䝁䅫䅤塂䝁䅅䅤橂䝁䅧睌偂䡁䅕䅤獂䝁䄸睢牂䍁䅁䅋睁䑁䅉睌祁䑁䅍睌祁䑁䅁杍穁䍁䅫䅁桁睄䅁杖䅁䙁䅕䅣湂䡁䅉兙歂䝁䅕䅉㡂䍁䅁睑祂䝁䅕䅚灂䡁䅑睖桂䡁䅑睙潂䍁䄸睔ㅂ䡁䅑䅢療䝁䄸睡杁䍁䅧䅍祁䍁䄸杍ぁ䍁䄸杍睁䑁䅉免灁䅁䅁桫䅅䙁䅙䅁噂䡁䅁睚祂䝁䅅䅚求䍁䅁䅦杁䕁䅍杣求䝁䅑兡あ䙁䅣兙あ䝁䅍䅡癁䕁䄸兤あ䝁䅷睢療䝁䅳䅉潁䑁䅁杍癁䑁䅉兎癁䑁䅉䅍祁䑁䅉克䅁䙁券䅁坂䅁䅁兖睂䝁䅣杣桂䝁䅑党杁䡁䅷䅉䑂䡁䅉党歂䝁䅫䅤塂䝁䅅䅤橂䝁䅧睌偂䡁䅕䅤獂䝁䄸睢牂䍁䅁䅋睁䑁䅉睌祁䑁䅙睌祁䑁䅁杍ぁ䍁䅫䅁畁睄䅁杖䅁䙁䅕䅣湂䡁䅉兙歂䝁䅕䅉㡂䍁䅁睑祂䝁䅕䅚灂䡁䅑睖桂䡁䅑睙潂䍁䄸睔ㅂ䡁䅑䅢療䝁䄸睡杁䍁䅧䅍祁䍁䄸杍㑁䍁䄸杍睁䑁䅅䅏灁䅁䅁䈴䅁䙁䅙䅁噂䡁䅁睚祂䝁䅅䅚求䍁䅁䅦杁䕁䅍杣求䝁䅑兡あ䙁䅣兙あ䝁䅍䅡癁䕁䄸兤あ䝁䅷睢療䝁䅳䅉潁䑁䅁杍癁䑁䅉䅏癁䑁䅉䅍祁䑁䅁克䅁䩁䵁䅁坂䅁䅁兖睂䝁䅣杣桂䝁䅑党杁䡁䅷䅉䑂䡁䅉党歂䝁䅫䅤塂䝁䅅䅤橂䝁䅧睌偂䡁䅕䅤獂䝁䄸睢牂䍁䅁䅋睁䑁䅉睌祁䑁䅫睌祁䑁䅁杍ぁ䍁䅫䅁䙂充䅁杖䅁䙁䅕䅣湂䡁䅉兙歂䝁䅕䅉㡂䍁䅁睑祂䝁䅕䅚灂䡁䅑睖桂䡁䅑睙潂䍁䄸睔ㅂ䡁䅑䅢療䝁䄸睡杁䍁䅧䅍穁䍁䄸䅍ㅁ䍁䄸杍睁䑁䅉免灁䅁䅁条䄴䙁䅙䅁噂䡁䅁睚祂䝁䅅䅚求䍁䅁䅦杁䕁䅍杣求䝁䅑兡あ䙁䅣兙あ䝁䅍䅡癁䕁䄸兤あ䝁䅷睢療䝁䅳䅉潁䑁䅁睍癁䑁䅁兎癁䑁䅉䅍祁䑁䅑克䅁䙁偣䅁坂䅁䅁兖睂䝁䅣杣桂䝁䅑党杁䡁䅷䅉䑂䡁䅉党歂䝁䅫䅤塂䝁䅅䅤橂䝁䅧睌偂䡁䅕䅤獂䝁䄸睢牂䍁䅁䅋睁䑁䅍睌睁䑁䅧睌祁䑁䅁杍祁䍁䅫䅁㍂充䅁杖䅁䙁䅕䅣湂䡁䅉兙歂䝁䅕䅉㡂䍁䅁睑祂䝁䅕䅚灂䡁䅑睖桂䡁䅑睙潂䍁䄸睔ㅂ䡁䅑䅢療䝁䄸睡杁䍁䅧䅍穁䍁䄸䅍㕁䍁䄸杍睁䑁䅉杍灁䅁䅁睤䅳䙁䅙䅁噂䡁䅁睚祂䝁䅅䅚求䍁䅁䅦杁䕁䅍杣求䝁䅑兡あ䙁䅣兙あ䝁䅍䅡癁䕁䄸兤あ䝁䅷睢療䝁䅳䅉潁䑁䅁睍癁䑁䅅䅍癁䑁䅉䅍祁䑁䅅克䅁䕁剫䅁坂䅁䅁兖睂䝁䅣杣桂䝁䅑党杁䡁䅷䅉䑂䡁䅉党歂䝁䅫䅤塂䝁䅅䅤橂䝁䅧睌偂䡁䅕䅤獂䝁䄸睢牂䍁䅁䅋睁䑁䅍睌硁䑁䅅睌祁䑁䅁杍ぁ䍁䅫䅁獃䅅䅁杖䅁䙁䅕䅣湂䡁䅉兙歂䝁䅕䅉㡂䍁䅁睑祂䝁䅕䅚灂䡁䅑睖桂䡁䅑睙潂䍁䄸睔ㅂ䡁䅑䅢療䝁䄸睡杁䍁䅧䅍穁䍁䄸免祁䍁䄸杍睁䑁䅅䅎灁䅁䅁睍䅷䙁䅙䅁噂䡁䅁睚祂䝁䅅䅚求䍁䅁䅦杁䕁䅍杣求䝁䅑兡あ䙁䅣兙あ䝁䅍䅡癁䕁䄸兤あ䝁䅷睢療䝁䅳䅉潁䑁䅁睍癁䑁䅅杍癁䑁䅉䅍祁䑁䅁克䅁䙁余䅁坂䅁䅁兖睂䝁䅣杣桂䝁䅑党杁䡁䅷䅉䑂䡁䅉党歂䝁䅫䅤塂䝁䅅䅤橂䝁䅧睌偂䡁䅕䅤獂䝁䄸睢牂䍁䅁䅋睁䑁䅍睌硁䑁䅉睌祁䑁䅁杍硁䍁䅫䅁䱂䅅䅁杖䅁䙁䅕䅣湂䡁䅉兙歂䝁䅕䅉㡂䍁䅁睑祂䝁䅕䅚灂䡁䅑睖桂䡁䅑睙潂䍁䄸睔ㅂ䡁䅑䅢療䝁䄸睡杁䍁䅧䅍穁䍁䄸免ぁ䍁䄸杍睁䑁䅅睎灁䅁䅁䉶䅅䙁䅙䅁噂䡁䅁睚祂䝁䅅䅚求䍁䅁䅦杁䕁䅍杣求䝁䅑兡あ䙁䅣兙あ䝁䅍䅡癁䕁䄸兤あ䝁䅷睢療䝁䅳䅉潁䑁䅁睍癁䑁䅅䅎癁䑁䅉䅍祁䑁䅉克䅁䝁剉䅁坂䅁䅁兖睂䝁䅣杣桂䝁䅑党杁䡁䅷䅉䑂䡁䅉党歂䝁䅫䅤塂䝁䅅䅤橂䝁䅧睌偂䡁䅕䅤獂䝁䄸睢牂䍁䅁䅋睁䑁䅍睌硁䑁䅑睌祁䑁䅁杍穁䍁䅫䅁⭄䅅䅁杖䅁䙁䅕䅣湂䡁䅉兙歂䝁䅕䅉㡂䍁䅁睑祂䝁䅕䅚灂䡁䅑睖桂䡁䅑睙潂䍁䄸睔ㅂ䡁䅑䅢療䝁䄸睡杁䍁䅧䅍穁䍁䄸免ぁ䍁䄸杍睁䑁䅉䅎灁䅁䅁䉂䅅䙁䅙䅁噂䡁䅁睚祂䝁䅅䅚求䍁䅁䅦杁䕁䅍杣求䝁䅑兡あ䙁䅣兙あ䝁䅍䅡癁䕁䄸兤あ䝁䅷睢療䝁䅳䅉潁䑁䅁睍癁䑁䅅李癁䑁䅉䅍祁䑁䅍克䅁乁何䅁坂䅁䅁兖睂䝁䅣杣桂䝁䅑党杁䡁䅷䅉䑂䡁䅉党歂䝁䅫䅤塂䝁䅅䅤橂䝁䅧睌偂䡁䅕䅤獂䝁䄸睢牂䍁䅁䅋睁䑁䅍睌硁䑁䅣睌祁䑁䅁杍祁䍁䅫䅁䕃睄䅁杖䅁䙁䅕䅣湂䡁䅉兙歂䝁䅕䅉㡂䍁䅁睑祂䝁䅕䅚灂䡁䅑睖桂䡁䅑睙潂䍁䄸睔ㅂ䡁䅑䅢療䝁䄸睡杁䍁䅧䅍穁䍁䄸免㑁䍁䄸杍睁䑁䅅䅎灁䅁䅁䉵䅁䙁䅙䅁噂䡁䅁睚祂䝁䅅䅚求䍁䅁䅦杁䕁䅍杣求䝁䅑兡あ䙁䅣兙あ䝁䅍䅡癁䕁䄸兤あ䝁䅷睢療䝁䅳䅉潁䑁䅁睍癁䑁䅅䅏癁䑁䅉䅍祁䑁䅅克䅁䱁偅䅁坂䅁䅁兖睂䝁䅣杣桂䝁䅑党杁䡁䅷䅉䑂䡁䅉党歂䝁䅫䅤塂䝁䅅䅤橂䝁䅧睌偂䡁䅕䅤獂䝁䄸睢牂䍁䅁䅋睁䑁䅍睌祁䑁䅁睌祁䑁䅁免㑁䍁䅫䅁汃杄䅁杖䅁䙁䅕䅣湂䡁䅉兙歂䝁䅕䅉㡂䍁䅁睑祂䝁䅕䅚灂䡁䅑睖桂䡁䅑睙潂䍁䄸睔ㅂ䡁䅑䅢療䝁䄸睡杁䍁䅧䅍穁䍁䄸杍ㅁ䍁䄸杍睁䑁䅅䅎灁䅁䅁眫䄴䙁䅙䅁噂䡁䅁睚祂䝁䅅䅚求䍁䅁䅦杁䕁䅍杣求䝁䅑兡あ䙁䅣兙あ䝁䅍䅡癁䕁䄸兤あ䝁䅷睢療䝁䅳䅉潁䑁䅁睍癁䑁䅉兎癁䑁䅉䅍硁䑁䅕克䅁䙁兙䅁坂䅁䅁兖睂䝁䅣杣桂䝁䅑党杁䡁䅷䅉䑂䡁䅉党歂䝁䅫䅤塂䝁䅅䅤橂䝁䅧睌偂䡁䅕䅤獂䝁䄸睢牂䍁䅁䅋睁䑁䅍睌祁䑁䅕睌祁䑁䅁杍ぁ䍁䅫䅁䍄睄䅁杖䅁䙁䅕䅣湂䡁䅉兙歂䝁䅕䅉㡂䍁䅁睑祂䝁䅕䅚灂䡁䅑睖桂䡁䅑睙潂䍁䄸睔ㅂ䡁䅑䅢療䝁䄸睡杁䍁䅧䅍穁䍁䄸杍㍁䍁䄸杍睁䑁䅁睍灁䅁䅁䅗䄴䙁䅙䅁噂䡁䅁睚祂䝁䅅䅚求䍁䅁䅦杁䕁䅍杣求䝁䅑兡あ䙁䅣兙あ䝁䅍䅡癁䕁䄸兤あ䝁䅷睢療䝁䅳䅉潁䑁䅁睍癁䑁䅉䅏癁䑁䅉䅍祁䑁䅑克䅁䍁关䅁坂䅁䅁兖睂䝁䅣杣桂䝁䅑党杁䡁䅷䅉䑂䡁䅉党歂䝁䅫䅤塂䝁䅅䅤橂䝁䅧睌偂䡁䅕䅤獂䝁䄸睢牂䍁䅁䅋睁䑁䅍睌祁䑁䅫睌祁䑁䅁杍祁䍁䅫䅁㡃杄䅁杖䅁䙁䅕䅣湂䡁䅉兙歂䝁䅕䅉㡂䍁䅁睑祂䝁䅕䅚灂䡁䅑睖桂䡁䅑睙潂䍁䄸睔ㅂ䡁䅑䅢療䝁䄸睡杁䍁䅧䅍穁䍁䄸睍睁䍁䄸杍睁䑁䅅睎灁䅁䅁睉䄸䙁䅙䅁噂䡁䅁睚祂䝁䅅䅚求䍁䅁䅦杁䕁䅍杣求䝁䅑兡あ䙁䅣兙あ䝁䅍䅡癁䕁䄸兤あ䝁䅷睢療䝁䅳䅉潁䑁䅁䅎癁䑁䅁免癁䑁䅉䅍祁䑁䅅克䅁䱁卯䅁坂䅁䅁兖睂䝁䅣杣桂䝁䅑党杁䡁䅷䅉䑂䡁䅉党歂䝁䅫䅤塂䝁䅅䅤橂䝁䅧睌偂䡁䅕䅤獂䝁䄸睢牂䍁䅁䅋睁䑁䅑睌睁䑁䅉睌祁䑁䅁杍硁䍁䅫䅁䕁杄䅁杖䅁䙁䅕䅣湂䡁䅉兙歂䝁䅕䅉㡂䍁䅁睑祂䝁䅕䅚灂䡁䅑睖桂䡁䅑睙潂䍁䄸睔ㅂ䡁䅑䅢療䝁䄸睡杁䍁䅧䅍ぁ䍁䄸䅍穁䍁䄸杍睁䑁䅉睍灁䅁䅁剂䅅䙁䅙䅁噂䡁䅁睚祂䝁䅅䅚求䍁䅁䅦杁䕁䅍杣求䝁䅑兡あ䙁䅣兙あ䝁䅍䅡癁䕁䄸兤あ䝁䅷睢療䝁䅳䅉潁䑁䅁䅎癁䑁䅁䅎癁䑁䅉䅍祁䑁䅉克䅁䡁䵣䅁坂䅁䅁兖睂䝁䅣杣桂䝁䅑党杁䡁䅷䅉䑂䡁䅉党歂䝁䅫䅤塂䝁䅅䅤橂䝁䅧睌偂䡁䅕䅤獂䝁䄸睢牂䍁䅁䅋睁䑁䅑睌睁䑁䅕睌祁䑁䅁杍穁䍁䅫䅁㙄兄䅁杖䅁䙁䅕䅣湂䡁䅉兙歂䝁䅕䅉㡂䍁䅁睑祂䝁䅕䅚灂䡁䅑睖桂䡁䅑睙潂䍁䄸睔ㅂ䡁䅑䅢療䝁䄸睡杁䍁䅧䅍ぁ䍁䄸䅍㉁䍁䄸杍睁䑁䅉睍灁䅁䅁䅶䄸䙁䅙䅁噂䡁䅁睚祂䝁䅅䅚求䍁䅁䅦杁䕁䅍杣求䝁䅑兡あ䙁䅣兙あ䝁䅍䅡癁䕁䄸兤あ䝁䅷睢療䝁䅳䅉潁䑁䅁䅎癁䑁䅁䅏癁䑁䅉䅍祁䑁䅅克䅁䥁偧䅁坂䅁䅁兖睂䝁䅣杣桂䝁䅑党杁䡁䅷䅉䑂䡁䅉党歂䝁䅫䅤塂䝁䅅䅤橂䝁䅧睌偂䡁䅕䅤獂䝁䄸睢牂䍁䅁䅋睁䑁䅑睌硁䑁䅙睌祁䑁䅁杍硁䍁䅫䅁扂䅅䅁杖䅁䙁䅕䅣湂䡁䅉兙歂䝁䅕䅉㡂䍁䅁睑祂䝁䅕䅚灂䡁䅑睖桂䡁䅑睙潂䍁䄸睔ㅂ䡁䅑䅢療䝁䄸睡杁䍁䅧䅍ぁ䍁䄸免㍁䍁䄸杍睁䑁䅉䅎灁䅁䅁睧䄴䙁䅙䅁噂䡁䅁睚祂䝁䅅䅚求䍁䅁䅦杁䕁䅍杣求䝁䅑兡あ䙁䅣兙あ䝁䅍䅡癁䕁䄸兤あ䝁䅷睢療䝁䅳䅉潁䑁䅁䅎癁䑁䅅䅏癁䑁䅉䅍祁䑁䅉克䅁䥁乧䅁坂䅁䅁兖睂䝁䅣杣桂䝁䅑党杁䡁䅷䅉䑂䡁䅉党歂䝁䅫䅤塂䝁䅅䅤橂䝁䅧睌偂䡁䅕䅤獂䝁䄸睢牂䍁䅁䅋睁䑁䅑睌硁䑁䅧睌祁䑁䅁杍ぁ䍁䅫䅁⽃充䅁杖䅁䙁䅕䅣湂䡁䅉兙歂䝁䅕䅉㡂䍁䅁睑祂䝁䅕䅚灂䡁䅑睖桂䡁䅑睙潂䍁䄸睔ㅂ䡁䅑䅢療䝁䄸睡杁䍁䅧䅍ぁ䍁䄸杍睁䍁䄸杍睁䑁䅉杍灁䅁䅁䅨䄴䙁䅙䅁噂䡁䅁睚祂䝁䅅䅚求䍁䅁䅦杁䕁䅍杣求䝁䅑兡あ䙁䅣兙あ䝁䅍䅡癁䕁䄸兤あ䝁䅷睢療䝁䅳䅉潁䑁䅁䅎癁䑁䅉杍癁䑁䅉䅍祁䑁䅅克䅁䙁卙䅁坂䅁䅁兖睂䝁䅣杣桂䝁䅑党杁䡁䅷䅉䑂䡁䅉党歂䝁䅫䅤塂䝁䅅䅤橂䝁䅧睌偂䡁䅕䅤獂䝁䄸睢牂䍁䅁䅋睁䑁䅑睌祁䑁䅍睌祁䑁䅁杍ぁ䍁䅫䅁㙄杄䅁杖䅁䙁䅕䅣湂䡁䅉兙歂䝁䅕䅉㡂䍁䅁睑祂䝁䅕䅚灂䡁䅑睖桂䡁䅑睙潂䍁䄸睔ㅂ䡁䅑䅢療䝁䄸睡杁䍁䅧䅍ぁ䍁䄸杍ぁ䍁䄸杍睁䑁䅅䅎灁䅁䅁睡䅷䙁䅙䅁噂䡁䅁睚祂䝁䅅䅚求䍁䅁䅦杁䕁䅍杣求䝁䅑兡あ䙁䅣兙あ䝁䅍䅡癁䕁䄸兤あ䝁䅷睢療䝁䅳䅉潁䑁䅁䅎癁䑁䅉兎癁䑁䅉䅍祁䑁䅑克䅁䉁偣䅁坂䅁䅁兖睂䝁䅣杣桂䝁䅑党杁䡁䅷䅉䑂䡁䅉党歂䝁䅫䅤塂䝁䅅䅤橂䝁䅧睌偂䡁䅕䅤獂䝁䄸睢牂䍁䅁䅋睁䑁䅑睌祁䑁䅙睌祁䑁䅁免㍁䍁䅫䅁楂睃䅁杖䅁䙁䅕䅣湂䡁䅉兙歂䝁䅕䅉㡂䍁䅁睑祂䝁䅕䅚灂䡁䅑睖桂䡁䅑睙潂䍁䄸睔ㅂ䡁䅑䅢療䝁䄸睡杁䍁䅧䅍ぁ䍁䄸杍㍁䍁䄸杍睁䑁䅉杍灁䅁䅁則䅅䙁䅙䅁噂䡁䅁睚祂䝁䅅䅚求䍁䅁䅦杁䕁䅍杣求䝁䅑兡あ䙁䅣兙あ䝁䅍䅡癁䕁䄸兤あ䝁䅷睢療䝁䅳䅉潁䑁䅁䅎癁䑁䅉䅏癁䑁䅉䅍祁䑁䅅克䅁䱁伸䅁坂䅁䅁兖睂䝁䅣杣桂䝁䅑党杁䡁䅷䅉䑂䡁䅉党歂䝁䅫䅤塂䝁䅅䅤橂䝁䅧睌偂䡁䅕䅤獂䝁䄸睢牂䍁䅁䅋睁䑁䅑睌穁䑁䅁睌祁䑁䅁免睁䍁䅫䅁捃䅅䅁杖䅁䙁䅕䅣湂䡁䅉兙歂䝁䅕䅉㡂䍁䅁睑祂䝁䅕䅚灂䡁䅑睖桂䡁䅑睙潂䍁䄸睔ㅂ䡁䅑䅢療䝁䄸睡杁䍁䅧䅍ぁ䍁䄸睍睁䍁䄸杍睁䑁䅅杍灁䅁䅁关䄴䙁䅙䅁噂䡁䅁睚祂䝁䅅䅚求䍁䅁䅦杁䕁䅍杣求䝁䅑兡あ䙁䅣兙あ䝁䅍䅡癁䕁䄸兤あ䝁䅷睢療䝁䅳䅉潁䑁䅁䅎癁䑁䅍䅍癁䑁䅉䅍硁䑁䅕克䅁䡁䱑䅁坂䅁䅁兖睂䝁䅣杣桂䝁䅑党杁䡁䅷䅉䑂䡁䅉党歂䝁䅫䅤塂䝁䅅䅤橂䝁䅧睌偂䡁䅕䅤獂䝁䄸睢牂䍁䅁䅋睁䑁䅑睌穁䑁䅁睌祁䑁䅁杍ぁ䍁䅫䅁奃杄䅁杖䅁䙁䅕䅣湂䡁䅉兙歂䝁䅕䅉㡂䍁䅁睑祂䝁䅕䅚灂䡁䅑睖桂䡁䅑睙潂䍁䄸睔ㅂ䡁䅑䅢療䝁䄸睡杁䍁䅧䅍ㅁ䍁䄸䅍祁䍁䄸杍睁䑁䅅兏灁䅁䅁䅳䄰䙁䅙䅁噂䡁䅁睚祂䝁䅅䅚求䍁䅁䅦杁䕁䅍杣求䝁䅑兡あ䙁䅣兙あ䝁䅍䅡癁䕁䄸兤あ䝁䅷睢療䝁䅳䅉潁䑁䅁兎癁䑁䅁杍癁䑁䅉䅍祁䑁䅑克䅁乁䱁䅁坂䅁䅁兖睂䝁䅣杣桂䝁䅑党杁䡁䅷䅉䑂䡁䅉党歂䝁䅫䅤塂䝁䅅䅤橂䝁䅧睌偂䡁䅕䅤獂䝁䄸睢牂䍁䅁䅋睁䑁䅕睌睁䑁䅑睌祁䑁䅁杍穁䍁䅫䅁楂杄䅁杖䅁䙁䅕䅣湂䡁䅉兙歂䝁䅕䅉㡂䍁䅁睑祂䝁䅕䅚灂䡁䅑睖桂䡁䅑睙潂䍁䄸睔ㅂ䡁䅑䅢療䝁䄸睡杁䍁䅧䅍ㅁ䍁䄸䅍㉁䍁䄸杍睁䑁䅉䅎灁䅁䅁睺䅳䙁䅙䅁噂䡁䅁睚祂䝁䅅䅚求䍁䅁䅦杁䕁䅍杣求䝁䅑兡あ䙁䅣兙あ䝁䅍䅡癁䕁䄸兤あ䝁䅷睢療䝁䅳䅉潁䑁䅁兎癁䑁䅁睎癁䑁䅉䅍硁䑁䅕克䅁䭁䵅䅁坂䅁䅁兖睂䝁䅣杣桂䝁䅑党杁䡁䅷䅉䑂䡁䅉党歂䝁䅫䅤塂䝁䅅䅤橂䝁䅧睌偂䡁䅕䅤獂䝁䄸睢牂䍁䅁䅋睁䑁䅕睌睁䑁䅣睌祁䑁䅁杍硁䍁䅫䅁睂兄䅁杖䅁䙁䅕䅣湂䡁䅉兙歂䝁䅕䅉㡂䍁䅁睑祂䝁䅕䅚灂䡁䅑睖桂䡁䅑睙潂䍁䄸睔ㅂ䡁䅑䅢療䝁䄸睡杁䍁䅧䅍ㅁ䍁䄸䅍㕁䍁䄸杍睁䑁䅉杍灁䅁䅁䄳䄴䙁䅙䅁噂䡁䅁睚祂䝁䅅䅚求䍁䅁䅦杁䕁䅍杣求䝁䅑兡あ䙁䅣兙あ䝁䅍䅡癁䕁䄸兤あ䝁䅷睢療䝁䅳䅉潁䑁䅁兎癁䑁䅅䅍癁䑁䅉䅍祁䑁䅅克䅁䡁䱁䅁坂䅁䅁兖睂䝁䅣杣桂䝁䅑党杁䡁䅷䅉䑂䡁䅉党歂䝁䅫䅤塂䝁䅅䅤橂䝁䅧睌偂䡁䅕䅤獂䝁䄸睢牂䍁䅁䅋睁䑁䅕睌硁䑁䅁睌祁䑁䅁杍穁䍁䅫䅁㝃睄䅁杖䅁䙁䅕䅣湂䡁䅉兙歂䝁䅕䅉㡂䍁䅁睑祂䝁䅕䅚灂䡁䅑睖桂䡁䅑睙潂䍁䄸睔ㅂ䡁䅑䅢療䝁䄸睡杁䍁䅧䅍ㅁ䍁䄸免硁䍁䄸杍睁䑁䅉睍灁䅁䅁䉲䅉䙁䅙䅁噂䡁䅁睚祂䝁䅅䅚求䍁䅁䅦杁䕁䅍杣求䝁䅑兡あ䙁䅣兙あ䝁䅍䅡癁䕁䄸兤あ䝁䅷睢療䝁䅳䅉潁䑁䅁兎癁䑁䅅杍癁䑁䅉䅍硁䑁䅕克䅁䑁偳䅁坂䅁䅁兖睂䝁䅣杣桂䝁䅑党杁䡁䅷䅉䑂䡁䅉党歂䝁䅫䅤塂䝁䅅䅤橂䝁䅧睌偂䡁䅕䅤獂䝁䄸睢牂䍁䅁䅋睁䑁䅕睌硁䑁䅉睌祁䑁䅁杍祁䍁䅫䅁潃杄䅁杖䅁䙁䅕䅣湂䡁䅉兙歂䝁䅕䅉㡂䍁䅁睑祂䝁䅕䅚灂䡁䅑睖桂䡁䅑睙潂䍁䄸睔ㅂ䡁䅑䅢療䝁䄸睡杁䍁䅧䅍ㅁ䍁䄸免穁䍁䄸杍睁䑁䅅李灁䅁䅁桤䅅䙁䅙䅁噂䡁䅁睚祂䝁䅅䅚求䍁䅁䅦杁䕁䅍杣求䝁䅑兡あ䙁䅣兙あ䝁䅍䅡癁䕁䄸兤あ䝁䅷睢療䝁䅳䅉潁䑁䅁兎癁䑁䅅睍癁䑁䅉䅍祁䑁䅑克䅁䉁偍䅁坂䅁䅁兖睂䝁䅣杣桂䝁䅑党杁䡁䅷䅉䑂䡁䅉党歂䝁䅫䅤塂䝁䅅䅤橂䝁䅧睌偂䡁䅕䅤獂䝁䄸睢牂䍁䅁䅋睁䑁䅕睌硁䑁䅕睌祁䑁䅁免ぁ䍁䅫䅁い䅅䅁杖䅁䙁䅕䅣湂䡁䅉兙歂䝁䅕䅉㡂䍁䅁睑祂䝁䅕䅚灂䡁䅑睖桂䡁䅑睙潂䍁䄸睔ㅂ䡁䅑䅢療䝁䄸睡杁䍁䅧䅍ㅁ䍁䄸免ㅁ䍁䄸杍睁䑁䅉䅎灁䅁䅁桩䅁䙁䅙䅁噂䡁䅁睚祂䝁䅅䅚求䍁䅁䅦杁䕁䅍杣求䝁䅑兡あ䙁䅣兙あ䝁䅍䅡癁䕁䄸兤あ䝁䅷睢療䝁䅳䅉潁䑁䅁兎癁䑁䅅睎癁䑁䅉䅍祁䑁䅉克䅁䕁乁䅁坂䅁䅁兖睂䝁䅣杣桂䝁䅑党杁䡁䅷䅉䑂䡁䅉党歂䝁䅫䅤塂䝁䅅䅤橂䝁䅧睌偂䡁䅕䅤獂䝁䄸睢牂䍁䅁䅋睁䑁䅕睌硁䑁䅧睌祁䑁䅁杍祁䍁䅫䅁㡄充䅁杖䅁䙁䅕䅣湂䡁䅉兙歂䝁䅕䅉㡂䍁䅁睑祂䝁䅕䅚灂䡁䅑睖桂䡁䅑睙潂䍁䄸睔ㅂ䡁䅑䅢療䝁䄸睡杁䍁䅧䅍ㅁ䍁䄸免㑁䍁䄸杍睁䑁䅉睍灁䅁䅁兪䄴䙁䅙䅁噂䡁䅁睚祂䝁䅅䅚求䍁䅁䅦杁䕁䅍杣求䝁䅑兡あ䙁䅣兙あ䝁䅍䅡癁䕁䄸兤あ䝁䅷睢療䝁䅳䅉潁䑁䅁兎癁䑁䅅兏癁䑁䅉䅍祁䑁䅍克䅁䕁余䅁坂䅁䅁兖睂䝁䅣杣桂䝁䅑党杁䡁䅷䅉䑂䡁䅉党歂䝁䅫䅤塂䝁䅅䅤橂䝁䅧睌偂䡁䅕䅤獂䝁䄸睢牂䍁䅁䅋睁䑁䅕睌祁䑁䅁睌祁䑁䅁免ㅁ䍁䅫䅁汄䅅䅁杖䅁䙁䅕䅣湂䡁䅉兙歂䝁䅕䅉㡂䍁䅁睑祂䝁䅕䅚灂䡁䅑睖桂䡁䅑睙潂䍁䄸睔ㅂ䡁䅑䅢療䝁䄸睡杁䍁䅧䅍ㅁ䍁䄸杍睁䍁䄸杍睁䑁䅉免灁䅁䅁睊䄰䙁䅙䅁噂䡁䅁睚祂䝁䅅䅚求䍁䅁䅦杁䕁䅍杣求䝁䅑兡あ䙁䅣兙あ䝁䅍䅡癁䕁䄸兤あ䝁䅷睢療䝁䅳䅉潁䑁䅁兎癁䑁䅉睍癁䑁䅉䅍祁䑁䅍克䅁䡁单䅁坂䅁䅁兖睂䝁䅣杣桂䝁䅑党杁䡁䅷䅉䑂䡁䅉党歂䝁䅫䅤塂䝁䅅䅤橂䝁䅧睌偂䡁䅕䅤獂䝁䄸睢牂䍁䅁䅋睁䑁䅕睌祁䑁䅑睌祁䑁䅁杍硁䍁䅫䅁十兄䅁杖䅁䙁䅕䅣湂䡁䅉兙歂䝁䅕䅉㡂䍁䅁睑祂䝁䅕䅚灂䡁䅑睖桂䡁䅑睙潂䍁䄸睔ㅂ䡁䅑䅢療䝁䄸睡杁䍁䅧䅍ㅁ䍁䄸杍ㅁ䍁䄸杍睁䑁䅉杍灁䅁䅁杋䄸䙁䅙䅁噂䡁䅁睚祂䝁䅅䅚求䍁䅁䅦杁䕁䅍杣求䝁䅑兡あ䙁䅣兙あ䝁䅍䅡癁䕁䄸兤あ䝁䅷睢療䝁䅳䅉潁䑁䅁兎癁䑁䅉李癁䑁䅉䅍祁䑁䅅克䅁䝁䱕䅁坂䅁䅁兖睂䝁䅣杣桂䝁䅑党杁䡁䅷䅉䑂䡁䅉党歂䝁䅫䅤塂䝁䅅䅤橂䝁䅧睌偂䡁䅕䅤獂䝁䄸睢牂䍁䅁䅋睁䑁䅕睌穁䑁䅅睌祁䑁䅁杍穁䍁䅫䅁ㅂ睄䅁杖䅁䙁䅕䅣湂䡁䅉兙歂䝁䅕䅉㡂䍁䅁睑祂䝁䅕䅚灂䡁䅑睖桂䡁䅑睙潂䍁䄸睔ㅂ䡁䅑䅢療䝁䄸睡杁䍁䅧䅍㉁䍁䄸䅍硁䍁䄸杍睁䑁䅅兎灁䅁䅁眶䄸䙁䅙䅁噂䡁䅁睚祂䝁䅅䅚求䍁䅁䅦杁䕁䅍杣求䝁䅑兡あ䙁䅣兙あ䝁䅍䅡癁䕁䄸兤あ䝁䅷睢療䝁䅳䅉潁䑁䅁李癁䑁䅁免癁䑁䅉䅍祁䑁䅍克䅁䭁倰䅁坂䅁䅁兖睂䝁䅣杣桂䝁䅑党杁䡁䅷䅉䑂䡁䅉党歂䝁䅫䅤塂䝁䅅䅤橂䝁䅧睌偂䡁䅕䅤獂䝁䄸睢牂䍁䅁䅋睁䑁䅙睌睁䑁䅍睌祁䑁䅁免ㅁ䍁䅫䅁楃兄䅁杖䅁䙁䅕䅣湂䡁䅉兙歂䝁䅕䅉㡂䍁䅁睑祂䝁䅕䅚灂䡁䅑睖桂䡁䅑睙潂䍁䄸睔ㅂ䡁䅑䅢療䝁䄸睡杁䍁䅧䅍㉁䍁䄸䅍穁䍁䄸杍睁䑁䅉免灁䅁䅁眷䄴䙁䅙䅁噂䡁䅁睚祂䝁䅅䅚求䍁䅁䅦杁䕁䅍杣求䝁䅑兡あ䙁䅣兙あ䝁䅍䅡癁䕁䄸兤あ䝁䅷睢療䝁䅳䅉潁䑁䅁李癁䑁䅁䅎癁䑁䅉䅍祁䑁䅑克䅁䥁䱯䅁坂䅁䅁兖睂䝁䅣杣桂䝁䅑党杁䡁䅷䅉䑂䡁䅉党歂䝁䅫䅤塂䝁䅅䅤橂䝁䅧睌偂䡁䅕䅤獂䝁䄸睢牂䍁䅁䅋睁䑁䅙睌睁䑁䅙睌祁䑁䅁杍穁䍁䅫䅁䵃䅅䅁杖䅁䙁䅕䅣湂䡁䅉兙歂䝁䅕䅉㡂䍁䅁睑祂䝁䅕䅚灂䡁䅑睖桂䡁䅑睙潂䍁䄸睔ㅂ䡁䅑䅢療䝁䄸睡杁䍁䅧䅍㉁䍁䄸䅍㉁䍁䄸杍睁䑁䅉䅎灁䅁䅁剮䅉䙁䅙䅁噂䡁䅁睚祂䝁䅅䅚求䍁䅁䅦杁䕁䅍杣求䝁䅑兡あ䙁䅣兙あ䝁䅍䅡癁䕁䄸兤あ䝁䅷睢療䝁䅳䅉潁䑁䅁李癁䑁䅁兏癁䑁䅉䅍祁䑁䅅克䅁䡁倰䅁坂䅁䅁兖睂䝁䅣杣桂䝁䅑党杁䡁䅷䅉䑂䡁䅉党歂䝁䅫䅤塂䝁䅅䅤橂䝁䅧睌偂䡁䅕䅤獂䝁䄸睢牂䍁䅁䅋睁䑁䅙睌硁䑁䅁睌祁䑁䅁杍硁䍁䅫䅁浃䅄䅁杖䅁䙁䅕䅣湂䡁䅉兙歂䝁䅕䅉㡂䍁䅁睑祂䝁䅕䅚灂䡁䅑睖桂䡁䅑睙潂䍁䄸睔ㅂ䡁䅑䅢療䝁䄸睡杁䍁䅧䅍㉁䍁䄸免硁䍁䄸杍睁䑁䅅兏灁䅁䅁䉤䅅䙁䅙䅁噂䡁䅁睚祂䝁䅅䅚求䍁䅁䅦杁䕁䅍杣求䝁䅑兡あ䙁䅣兙あ䝁䅍䅡癁䕁䄸兤あ䝁䅷睢療䝁䅳䅉潁䑁䅁李癁䑁䅅睍癁䑁䅉䅍祁䑁䅉克䅁䥁內䅁坂䅁䅁兖睂䝁䅣杣桂䝁䅑党杁䡁䅷䅉䑂䡁䅉党歂䝁䅫䅤塂䝁䅅䅤橂䝁䅧睌偂䡁䅕䅤獂䝁䄸睢牂䍁䅁䅋睁䑁䅙睌硁䑁䅑睌祁䑁䅁杍祁䍁䅫䅁ぃ䅄䅁杖䅁䙁䅕䅣湂䡁䅉兙歂䝁䅕䅉㡂䍁䅁睑祂䝁䅕䅚灂䡁䅑睖桂䡁䅑睙潂䍁䄸睔ㅂ䡁䅑䅢療䝁䄸睡杁䍁䅧䅍㉁䍁䄸免ㅁ䍁䄸杍睁䑁䅉睍灁䅁䅁杍䄸䙁䅙䅁噂䡁䅁睚祂䝁䅅䅚求䍁䅁䅦杁䕁䅍杣求䝁䅑兡あ䙁䅣兙あ䝁䅍䅡癁䕁䄸兤あ䝁䅷睢療䝁䅳䅉潁䑁䅁李癁䑁䅅睎癁䑁䅉䅍硁䑁䅙克䅁䍁刴䅁坂䅁䅁兖睂䝁䅣杣桂䝁䅑党杁䡁䅷䅉䑂䡁䅉党歂䝁䅫䅤塂䝁䅅䅤橂䝁䅧睌偂䡁䅕䅤獂䝁䄸睢牂䍁䅁䅋睁䑁䅙睌硁䑁䅧睌祁䑁䅁杍睁䍁䅫䅁䥄充䅁杖䅁䙁䅕䅣湂䡁䅉兙歂䝁䅕䅉㡂䍁䅁睑祂䝁䅕䅚灂䡁䅑睖桂䡁䅑睙潂䍁䄸睔ㅂ䡁䅑䅢療䝁䄸睡杁䍁䅧䅍㉁䍁䄸免㕁䍁䄸杍睁䑁䅅兎灁䅁䅁䅘䅷䙁䅙䅁噂䡁䅁睚祂䝁䅅䅚求䍁䅁䅦杁䕁䅍杣求䝁䅑兡あ䙁䅣兙あ䝁䅍䅡癁䕁䄸兤あ䝁䅷睢療䝁䅳䅉潁䑁䅁李癁䑁䅉免癁䑁䅉䅍硁䑁䅫克䅁䱁八䅁坂䅁䅁兖睂䝁䅣杣桂䝁䅑党杁䡁䅷䅉䑂䡁䅉党歂䝁䅫䅤塂䝁䅅䅤橂䝁䅧睌偂䡁䅕䅤獂䝁䄸睢牂䍁䅁䅋睁䑁䅙睌祁䑁䅅睌祁䑁䅁杍祁䍁䅫䅁祁杄䅁杖䅁䙁䅕䅣湂䡁䅉兙歂䝁䅕䅉㡂䍁䅁睑祂䝁䅕䅚灂䡁䅑睖桂䡁䅑睙潂䍁䄸睔ㅂ䡁䅑䅢療䝁䄸睡杁䍁䅧䅍㉁䍁䄸杍祁䍁䄸杍睁䑁䅉睍灁䅁䅁杆䄴䙁䅙䅁噂䡁䅁睚祂䝁䅅䅚求䍁䅁䅦杁䕁䅍杣求䝁䅑兡あ䙁䅣兙あ䝁䅍䅡癁䕁䄸兤あ䝁䅷睢療䝁䅳䅉潁䑁䅁李癁䑁䅉睍癁䑁䅉䅍硁䑁䅙克䅁䑁卧䅁坂䅁䅁兖睂䝁䅣杣桂䝁䅑党杁䡁䅷䅉䑂䡁䅉党歂䝁䅫䅤塂䝁䅅䅤橂䝁䅧睌偂䡁䅕䅤獂䝁䄸睢牂䍁䅁䅋睁䑁䅙睌祁䑁䅣睌祁䑁䅁杍ぁ䍁䅫䅁䅂充䅁杖䅁䙁䅕䅣湂䡁䅉兙歂䝁䅕䅉㡂䍁䅁睑祂䝁䅕䅚灂䡁䅑睖桂䡁䅑睙潂䍁䄸睔ㅂ䡁䅑䅢療䝁䄸睡杁䍁䅧䅍㉁䍁䄸杍㑁䍁䄸杍睁䑁䅅睍灁䅁䅁兊䄴䙁䅙䅁噂䡁䅁睚祂䝁䅅䅚求䍁䅁䅦杁䕁䅍杣求䝁䅑兡あ䙁䅣兙あ䝁䅍䅡癁䕁䄸兤あ䝁䅷睢療䝁䅳䅉潁䑁䅁李癁䑁䅉䅏癁䑁䅉䅍硁䑁䅣克䅁䱁䱧䅁坂䅁䅁兖睂䝁䅣杣桂䝁䅑党杁䡁䅷䅉䑂䡁䅉党歂䝁䅫䅤塂䝁䅅䅤橂䝁䅧睌偂䡁䅕䅤獂䝁䄸睢牂䍁䅁䅋睁䑁䅙睌祁䑁䅧睌祁䑁䅁杍ぁ䍁䅫䅁䡁充䅁杖䅁䙁䅕䅣湂䡁䅉兙歂䝁䅕䅉㡂䍁䅁睑祂䝁䅕䅚灂䡁䅑睖桂䡁䅑睙潂䍁䄸睔ㅂ䡁䅑䅢療䝁䄸睡杁䍁䅧䅍㉁䍁䄸杍㕁䍁䄸杍睁䑁䅉免灁䅁䅁兯䄰䙁䅙䅁噂䡁䅁睚祂䝁䅅䅚求䍁䅁䅦杁䕁䅍杣求䝁䅑兡あ䙁䅣兙あ䝁䅍䅡癁䕁䄸兤あ䝁䅷睢療䝁䅳䅉潁䑁䅁李癁䑁䅍䅍癁䑁䅉䅍硁䑁䅕克䅁䍁估䅁坂䅁䅁兖睂䝁䅣杣桂䝁䅑党杁䡁䅷䅉䑂䡁䅉党歂䝁䅫䅤塂䝁䅅䅤橂䝁䅧睌偂䡁䅕䅤獂䝁䄸睢牂䍁䅁䅋睁䑁䅙睌穁䑁䅁睌祁䑁䅁免㍁䍁䅫䅁䱄睄䅁杖䅁䙁䅕䅣湂䡁䅉兙歂䝁䅕䅉㡂䍁䅁睑祂䝁䅕䅚灂䡁䅑睖桂䡁䅑睙潂䍁䄸睔ㅂ䡁䅑䅢療䝁䄸睡杁䍁䅧䅍㍁䍁䄸䅍硁䍁䄸杍睁䑁䅅兎灁䅁䅁䉉䅅䙁䅙䅁噂䡁䅁睚祂䝁䅅䅚求䍁䅁䅦杁䕁䅍杣求䝁䅑兡あ䙁䅣兙あ䝁䅍䅡癁䕁䄸兤あ䝁䅷睢療䝁䅳䅉潁䑁䅁睎癁䑁䅁免癁䑁䅉䅍祁䑁䅑克䅁䡁十䅁坂䅁䅁兖睂䝁䅣杣桂䝁䅑党杁䡁䅷䅉䑂䡁䅉党歂䝁䅫䅤塂䝁䅅䅤橂䝁䅧睌偂䡁䅕䅤獂䝁䄸睢牂䍁䅁䅋睁䑁䅣睌睁䑁䅉睌祁䑁䅁杍ぁ䍁䅫䅁䥂充䅁杖䅁䙁䅕䅣湂䡁䅉兙歂䝁䅕䅉㡂䍁䅁睑祂䝁䅕䅚灂䡁䅑睖桂䡁䅑睙潂䍁䄸睔ㅂ䡁䅑䅢療䝁䄸睡杁䍁䅧䅍㍁䍁䄸䅍㑁䍁䄸杍睁䑁䅉免灁䅁䅁兢䄰䙁䅙䅁噂䡁䅁睚祂䝁䅅䅚求䍁䅁䅦杁䕁䅍杣求䝁䅑兡あ䙁䅣兙あ䝁䅍䅡癁䕁䄸兤あ䝁䅷睢療䝁䅳䅉潁䑁䅁睎癁䑁䅅杍癁䑁䅉䅍祁䑁䅉克䅁乁偣䅁坂䅁䅁兖睂䝁䅣杣桂䝁䅑党杁䡁䅷䅉䑂䡁䅉党歂䝁䅫䅤塂䝁䅅䅤橂䝁䅧睌偂䡁䅕䅤獂䝁䄸睢牂䍁䅁䅋睁䑁䅣睌硁䑁䅑睌祁䑁䅁杍祁䍁䅫䅁千杅䅁杖䅁䙁䅕䅣湂䡁䅉兙歂䝁䅕䅉㡂䍁䅁睑祂䝁䅕䅚灂䡁䅑睖桂䡁䅑睙潂䍁䄸睔ㅂ䡁䅑䅢療䝁䄸睡杁䍁䅧䅍㍁䍁䄸免㉁䍁䄸杍睁䑁䅉免灁䅁䅁睪䅳䙁䅙䅁噂䡁䅁睚祂䝁䅅䅚求䍁䅁䅦杁䕁䅍杣求䝁䅑兡あ䙁䅣兙あ䝁䅍䅡癁䕁䄸兤あ䝁䅷睢療䝁䅳䅉潁䑁䅁睎癁䑁䅅李癁䑁䅉䅍祁䑁䅑克䅁䉁倴䅁坂䅁䅁兖睂䝁䅣杣桂䝁䅑党杁䡁䅷䅉䑂䡁䅉党歂䝁䅫䅤塂䝁䅅䅤橂䝁䅧睌偂䡁䅕䅤獂䝁䄸睢牂䍁䅁䅋睁䑁䅣睌硁䑁䅣睌祁䑁䅁免ぁ䍁䅫䅁灁充䅁杖䅁䙁䅕䅣湂䡁䅉兙歂䝁䅕䅉㡂䍁䅁睑祂䝁䅕䅚灂䡁䅑睖桂䡁䅑睙潂䍁䄸睔ㅂ䡁䅑䅢療䝁䄸睡杁䍁䅧䅍㍁䍁䄸免㍁䍁䄸杍睁䑁䅅兏灁䅁䅁䉰䅉䙁䅙䅁噂䡁䅁睚祂䝁䅅䅚求䍁䅁䅦杁䕁䅍杣求䝁䅑兡あ䙁䅣兙あ䝁䅍䅡癁䕁䄸兤あ䝁䅷睢療䝁䅳䅉潁䑁䅁睎癁䑁䅅䅏癁䑁䅉䅍睁䑁䅕克䅁䡁偅䅁坂䅁䅁兖睂䝁䅣杣桂䝁䅑党杁䡁䅷䅉䑂䡁䅉党歂䝁䅫䅤塂䝁䅅䅤橂䝁䅧睌偂䡁䅕䅤獂䝁䄸睢牂䍁䅁䅋睁䑁䅣睌硁䑁䅧睌祁䑁䅁杍穁䍁䅫䅁坁睄䅁杖䅁䙁䅕䅣湂䡁䅉兙歂䝁䅕䅉㡂䍁䅁睑祂䝁䅕䅚灂䡁䅑睖桂䡁䅑睙潂䍁䄸睔ㅂ䡁䅑䅢療䝁䄸睡杁䍁䅧䅍㍁䍁䄸杍睁䍁䄸杍睁䑁䅉免灁䅁䅁剡䅁䙁䅙䅁噂䡁䅁睚祂䝁䅅䅚求䍁䅁䅦杁䕁䅍杣求䝁䅑兡あ䙁䅣兙あ䝁䅍䅡癁䕁䄸兤あ䝁䅷睢療䝁䅳䅉潁䑁䅁睎癁䑁䅉免癁䑁䅉䅍祁䑁䅍克䅁䭁兕䅁坂䅁䅁兖睂䝁䅣杣桂䝁䅑党杁䡁䅷䅉䑂䡁䅉党歂䝁䅫䅤塂䝁䅅䅤橂䝁䅧睌偂䡁䅕䅤獂䝁䄸睢牂䍁䅁䅋睁䑁䅣睌祁䑁䅉睌祁䑁䅁杍硁䍁䅫䅁婃杄䅁杖䅁䙁䅕䅣湂䡁䅉兙歂䝁䅕䅉㡂䍁䅁睑祂䝁䅕䅚灂䡁䅑睖桂䡁䅑睙潂䍁䄸睔ㅂ䡁䅑䅢療䝁䄸睡杁䍁䅧䅍㍁䍁䄸杍祁䍁䄸杍睁䑁䅉䅎灁䅁䅁兯䄸䙁䅙䅁噂䡁䅁睚祂䝁䅅䅚求䍁䅁䅦杁䕁䅍杣求䝁䅑兡あ䙁䅣兙あ䝁䅍䅡癁䕁䄸兤あ䝁䅷睢療䝁䅳䅉潁䑁䅁睎癁䑁䅉睍癁䑁䅉䅍祁䑁䅑克䅁䭁偳䅁坂䅁䅁兖睂䝁䅣杣桂䝁䅑党杁䡁䅷䅉䑂䡁䅉党歂䝁䅫䅤塂䝁䅅䅤橂䝁䅧睌偂䡁䅕䅤獂䝁䄸睢牂䍁䅁䅋睁䑁䅣睌祁䑁䅕睌祁䑁䅁杍穁䍁䅫䅁慄杄䅁杖䅁䙁䅕䅣湂䡁䅉兙歂䝁䅕䅉㡂䍁䅁睑祂䝁䅕䅚灂䡁䅑睖桂䡁䅑睙潂䍁䄸睔ㅂ䡁䅑䅢療䝁䄸睡杁䍁䅧䅍㍁䍁䄸杍ㅁ䍁䄸杍睁䑁䅉䅎灁䅁䅁䅗䄰䙁䅙䅁噂䡁䅁睚祂䝁䅅䅚求䍁䅁䅦杁䕁䅍杣求䝁䅑兡あ䙁䅣兙あ䝁䅍䅡癁䕁䄸兤あ䝁䅷睢療䝁䅳䅉潁䑁䅁睎癁䑁䅉李癁䑁䅉䅍祁䑁䅍克䅁䡁倸䅁坂䅁䅁兖睂䝁䅣杣桂䝁䅑党杁䡁䅷䅉䑂䡁䅉党歂䝁䅫䅤塂䝁䅅䅤橂䝁䅧睌偂䡁䅕䅤獂䝁䄸睢牂䍁䅁䅋睁䑁䅣睌祁䑁䅣睌祁䑁䅁杍穁䍁䅫䅁潂杄䅁杖䅁䙁䅕䅣湂䡁䅉兙歂䝁䅕䅉㡂䍁䅁睑祂䝁䅕䅚灂䡁䅑睖桂䡁䅑睙潂䍁䄸睔ㅂ䡁䅑䅢療䝁䄸睡杁䍁䅧䅍㍁䍁䄸杍㑁䍁䄸杍睁䑁䅅免灁䅁䅁䅸䄴䙁䅙䅁噂䡁䅁睚祂䝁䅅䅚求䍁䅁䅦杁䕁䅍杣求䝁䅑兡あ䙁䅣兙あ䝁䅍䅡癁䕁䄸兤あ䝁䅷睢療䝁䅳䅉潁䑁䅁睎癁䑁䅉兏癁䑁䅉䅍祁䑁䅑克䅁䍁免䅁坂䅁䅁兖睂䝁䅣杣桂䝁䅑党杁䡁䅷䅉䑂䡁䅉党歂䝁䅫䅤塂䝁䅅䅤橂䝁䅧睌偂䡁䅕䅤獂䝁䄸睢牂䍁䅁䅋睁䑁䅣睌穁䑁䅁睌祁䑁䅁杍ぁ䍁䅫䅁㍃杅䅁杖䅁䙁䅕䅣湂䡁䅉兙歂䝁䅕䅉㡂䍁䅁睑祂䝁䅕䅚灂䡁䅑睖桂䡁䅑睙潂䍁䄸睔ㅂ䡁䅑䅢療䝁䄸睡杁䍁䅧䅍㍁䍁䄸睍硁䍁䄸杍睁䑁䅉睍灁䅁䅁睯䄴䙁䅙䅁噂䡁䅁睚祂䝁䅅䅚求䍁䅁䅦杁䕁䅍杣求䝁䅑兡あ䙁䅣兙あ䝁䅍䅡癁䕁䄸兤あ䝁䅷睢療䝁䅳䅉潁䑁䅁睎癁䑁䅍免癁䑁䅉䅍祁䑁䅑克䅁䥁倰䅁坂䅁䅁兖睂䝁䅣杣桂䝁䅑党杁䡁䅷䅉䑂䡁䅉党歂䝁䅫䅤塂䝁䅅䅤橂䝁䅧睌偂䡁䅕䅤獂䝁䄸睢牂䍁䅁䅋睁䑁䅧睌睁䑁䅅睌祁䑁䅁杍祁䍁䅫䅁㡄杄䅁杖䅁䙁䅕䅣湂䡁䅉兙歂䝁䅕䅉㡂䍁䅁睑祂䝁䅕䅚灂䡁䅑睖桂䡁䅑睙潂䍁䄸睔ㅂ䡁䅑䅢療䝁䄸睡杁䍁䅧䅍㑁䍁䄸䅍祁䍁䄸杍睁䑁䅉杍灁䅁䅁眷䄸䙁䅙䅁噂䡁䅁睚祂䝁䅅䅚求䍁䅁䅦杁䕁䅍杣求䝁䅑兡あ䙁䅣兙あ䝁䅍䅡癁䕁䄸兤あ䝁䅷睢療䝁䅳䅉潁䑁䅁䅏癁䑁䅁睍癁䑁䅉䅍硁䑁䅙克䅁䑁剣䅁坂䅁䅁兖睂䝁䅣杣桂䝁䅑党杁䡁䅷䅉䑂䡁䅉党歂䝁䅫䅤塂䝁䅅䅤橂䝁䅧睌偂䡁䅕䅤獂䝁䄸睢牂䍁䅁䅋睁䑁䅧睌睁䑁䅍睌祁䑁䅁免㑁䍁䅫䅁歁䅅䅁杖䅁䙁䅕䅣湂䡁䅉兙歂䝁䅕䅉㡂䍁䅁睑祂䝁䅕䅚灂䡁䅑睖桂䡁䅑睙潂䍁䄸睔ㅂ䡁䅑䅢療䝁䄸睡杁䍁䅧䅍㑁䍁䄸䅍ㅁ䍁䄸杍睁䑁䅅兏灁䅁䅁档䅁䙁䅙䅁噂䡁䅁睚祂䝁䅅䅚求䍁䅁䅦杁䕁䅍杣求䝁䅑兡あ䙁䅣兙あ䝁䅍䅡癁䕁䄸兤あ䝁䅷睢療䝁䅳䅉潁䑁䅁䅏癁䑁䅁兎癁䑁䅉䅍祁䑁䅅克䅁䉁佫䅁坂䅁䅁兖睂䝁䅣杣桂䝁䅑党杁䡁䅷䅉䑂䡁䅉党歂䝁䅫䅤塂䝁䅅䅤橂䝁䅧睌偂䡁䅕䅤獂䝁䄸睢牂䍁䅁䅋睁䑁䅧睌睁䑁䅙睌祁䑁䅁免㑁䍁䅫䅁㉃杅䅁杖䅁䙁䅕䅣湂䡁䅉兙歂䝁䅕䅉㡂䍁䅁睑祂䝁䅕䅚灂䡁䅑睖桂䡁䅑睙潂䍁䄸睔ㅂ䡁䅑䅢療䝁䄸睡杁䍁䅧䅍㑁䍁䄸䅍㍁䍁䄸杍睁䑁䅅兏灁䅁䅁兩䅷䙁䅙䅁噂䡁䅁睚祂䝁䅅䅚求䍁䅁䅦杁䕁䅍杣求䝁䅑兡あ䙁䅣兙あ䝁䅍䅡癁䕁䄸兤あ䝁䅷睢療䝁䅳䅉潁䑁䅁䅏癁䑁䅁䅏癁䑁䅉䅍祁䑁䅑克䅁䑁兙䅁坂䅁䅁兖睂䝁䅣杣桂䝁䅑党杁䡁䅷䅉䑂䡁䅉党歂䝁䅫䅤塂䝁䅅䅤橂䝁䅧睌偂䡁䅕䅤獂䝁䄸睢牂䍁䅁䅋睁䑁䅧睌睁䑁䅫睌祁䑁䅁免㑁䍁䅫䅁晃䅅䅁杖䅁䙁䅕䅣湂䡁䅉兙歂䝁䅕䅉㡂䍁䅁睑祂䝁䅕䅚灂䡁䅑睖桂䡁䅑睙潂䍁䄸睔ㅂ䡁䅑䅢療䝁䄸睡杁䍁䅧䅍㑁䍁䄸䅍㕁䍁䄸杍睁䑁䅅兏灁䅁䅁睳䄴䙁䅙䅁噂䡁䅁睚祂䝁䅅䅚求䍁䅁䅦杁䕁䅍杣求䝁䅑兡あ䙁䅣兙あ䝁䅍䅡癁䕁䄸兤あ䝁䅷睢療䝁䅳䅉潁䑁䅁䅏癁䑁䅁兏癁䑁䅉䅍祁䑁䅅克䅁䑁乑䅁坂䅁䅁兖睂䝁䅣杣桂䝁䅑党杁䡁䅷䅉䑂䡁䅉党歂䝁䅫䅤塂䝁䅅䅤橂䝁䅧睌偂䡁䅕䅤獂䝁䄸睢牂䍁䅁䅋睁䑁䅧睌硁䑁䅅睌祁䑁䅁杍穁䍁䅫䅁煄睄䅁杖䅁䙁䅕䅣湂䡁䅉兙歂䝁䅕䅉㡂䍁䅁睑祂䝁䅕䅚灂䡁䅑睖桂䡁䅑睙潂䍁䄸睔ㅂ䡁䅑䅢療䝁䄸睡杁䍁䅧䅍㑁䍁䄸免祁䍁䄸杍睁䑁䅉免灁䅁䅁䉊䅉䙁䅙䅁噂䡁䅁睚祂䝁䅅䅚求䍁䅁䅦杁䕁䅍杣求䝁䅑兡あ䙁䅣兙あ䝁䅍䅡癁䕁䄸兤あ䝁䅷睢療䝁䅳䅉潁䑁䅁䅏癁䑁䅅杍癁䑁䅉䅍祁䑁䅑克䅁䉁光䅁坂䅁䅁兖睂䝁䅣杣桂䝁䅑党杁䡁䅷䅉䑂䡁䅉党歂䝁䅫䅤塂䝁䅅䅤橂䝁䅧睌偂䡁䅕䅤獂䝁䄸睢牂䍁䅁䅋睁䑁䅧睌硁䑁䅍睌祁䑁䅁杍硁䍁䅫䅁䩂䅅䅁杖䅁䙁䅕䅣湂䡁䅉兙歂䝁䅕䅉㡂䍁䅁睑祂䝁䅕䅚灂䡁䅑睖桂䡁䅑睙潂䍁䄸睔ㅂ䡁䅑䅢療䝁䄸睡杁䍁䅧䅍㑁䍁䄸免穁䍁䄸杍睁䑁䅉䅎灁䅁䅁关䅳䙁䅙䅁噂䡁䅁睚祂䝁䅅䅚求䍁䅁䅦杁䕁䅍杣求䝁䅑兡あ䙁䅣兙あ䝁䅍䅡癁䕁䄸兤あ䝁䅷睢療䝁䅳䅉潁䑁䅁䅏癁䑁䅅兎癁䑁䅉䅍祁䑁䅍克䅁䵁十䅁坂䅁䅁兖睂䝁䅣杣桂䝁䅑党杁䡁䅷䅉䑂䡁䅉党歂䝁䅫䅤塂䝁䅅䅤橂䝁䅧睌偂䡁䅕䅤獂䝁䄸睢牂䍁䅁䅋睁䑁䅧睌硁䑁䅙睌祁䑁䅁免㑁䍁䅫䅁䱂睃䅁杖䅁䙁䅕䅣湂䡁䅉兙歂䝁䅕䅉㡂䍁䅁睑祂䝁䅕䅚灂䡁䅑睖桂䡁䅑睙潂䍁䄸睔ㅂ䡁䅑䅢療䝁䄸睡杁䍁䅧䅍㑁䍁䄸免㉁䍁䄸杍睁䑁䅉䅎灁䅁䅁䅗䄸䙁䅙䅁噂䡁䅁睚祂䝁䅅䅚求䍁䅁䅦杁䕁䅍杣求䝁䅑兡あ䙁䅣兙あ䝁䅍䅡癁䕁䄸兤あ䝁䅷睢療䝁䅳䅉潁䑁䅁䅏癁䑁䅅睎癁䑁䅉䅍硁䑁䅣克䅁䡁充䅁坂䅁䅁兖睂䝁䅣杣桂䝁䅑党杁䡁䅷䅉䑂䡁䅉党歂䝁䅫䅤塂䝁䅅䅤橂䝁䅧睌偂䡁䅕䅤獂䝁䄸睢牂䍁䅁䅋睁䑁䅧睌硁䑁䅫睌祁䑁䅁免ぁ䍁䅫䅁㑃兄䅁杖䅁䙁䅕䅣湂䡁䅉兙歂䝁䅕䅉㡂䍁䅁睑祂䝁䅕䅚灂䡁䅑睖桂䡁䅑睙潂䍁䄸睔ㅂ䡁䅑䅢療䝁䄸睡杁䍁䅧䅍㑁䍁䄸杍ぁ䍁䄸杍睁䑁䅉杍灁䅁䅁兆䄸䙁䅙䅁噂䡁䅁睚祂䝁䅅䅚求䍁䅁䅦杁䕁䅍杣求䝁䅑兡あ䙁䅣兙あ䝁䅍䅡癁䕁䄸兤あ䝁䅷睢療䝁䅳䅉潁䑁䅁䅏癁䑁䅉兎癁䑁䅉䅍祁䑁䅉克䅁䡁䱍䅁坂䅁䅁兖睂䝁䅣杣桂䝁䅑党杁䡁䅷䅉䑂䡁䅉党歂䝁䅫䅤塂䝁䅅䅤橂䝁䅧睌偂䡁䅕䅤獂䝁䄸睢牂䍁䅁䅋睁䑁䅫睌睁䑁䅅睌祁䑁䅁杍穁䍁䅫䅁桁杄䅁杖䅁䙁䅕䅣湂䡁䅉兙歂䝁䅕䅉㡂䍁䅁睑祂䝁䅕䅚灂䡁䅑睖桂䡁䅑睙潂䍁䄸睔ㅂ䡁䅑䅢療䝁䄸睡杁䍁䅧䅍㕁䍁䄸䅍穁䍁䄸杍睁䑁䅉䅎灁䅁䅁朸䅷䙁䅙䅁噂䡁䅁睚祂䝁䅅䅚求䍁䅁䅦杁䕁䅍杣求䝁䅑兡あ䙁䅣兙あ䝁䅍䅡癁䕁䄸兤あ䝁䅷睢療䝁䅳䅉潁䑁䅁兏癁䑁䅁睎癁䑁䅉䅍祁䑁䅍克䅁䩁偯䅁坂䅁䅁兖睂䝁䅣杣桂䝁䅑党杁䡁䅷䅉䑂䡁䅉党歂䝁䅫䅤塂䝁䅅䅤橂䝁䅧睌偂䡁䅕䅤獂䝁䄸睢牂䍁䅁䅋睁䑁䅫睌睁䑁䅧睌祁䑁䅁杍硁䍁䅫䅁祃杅䅁杖䅁䙁䅕䅣湂䡁䅉兙歂䝁䅕䅉㡂䍁䅁睑祂䝁䅕䅚灂䡁䅑睖桂䡁䅑睙潂䍁䄸睔ㅂ䡁䅑䅢療䝁䄸睡杁䍁䅧䅍㕁䍁䄸䅍㕁䍁䄸杍睁䑁䅉免灁䅁䅁剱䅁䙁䅙䅁噂䡁䅁睚祂䝁䅅䅚求䍁䅁䅦杁䕁䅍杣求䝁䅑兡あ䙁䅣兙あ䝁䅍䅡癁䕁䄸兤あ䝁䅷睢療䝁䅳䅉潁䑁䅁兏癁䑁䅅䅍癁䑁䅉䅍祁䑁䅅克䅁䍁兯䅁坂䅁䅁兖睂䝁䅣杣桂䝁䅑党杁䡁䅷䅉䑂䡁䅉党歂䝁䅫䅤塂䝁䅅䅤橂䝁䅧睌偂䡁䅕䅤獂䝁䄸睢牂䍁䅁䅋睁䑁䅫睌硁䑁䅁睌祁䑁䅁杍ぁ䍁䅫䅁㙂䅅䅁杖䅁䙁䅕䅣湂䡁䅉兙歂䝁䅕䅉㡂䍁䅁睑祂䝁䅕䅚灂䡁䅑睖桂䡁䅑睙潂䍁䄸睔ㅂ䡁䅑䅢療䝁䄸睡杁䍁䅧䅍㕁䍁䄸免硁䍁䄸杍睁䑁䅅䅏灁䅁䅁栱䅁䙁䅙䅁噂䡁䅁睚祂䝁䅅䅚求䍁䅁䅦杁䕁䅍杣求䝁䅑兡あ䙁䅣兙あ䝁䅍䅡癁䕁䄸兤あ䝁䅷睢療䝁䅳䅉潁䑁䅁兏癁䑁䅅兎癁䑁䅉䅍祁䑁䅉克䅁佁兣䅁坂䅁䅁兖睂䝁䅣杣桂䝁䅑党杁䡁䅷䅉䑂䡁䅉党歂䝁䅫䅤塂䝁䅅䅤橂䝁䅧睌偂䡁䅕䅤獂䝁䄸睢牂䍁䅁䅋睁䑁䅫睌硁䑁䅙睌祁䑁䅁免㕁䍁䅫䅁煁䅄䅁杖䅁䙁䅕䅣湂䡁䅉兙歂䝁䅕䅉㡂䍁䅁睑祂䝁䅕䅚灂䡁䅑睖桂䡁䅑睙潂䍁䄸睔ㅂ䡁䅑䅢療䝁䄸睡杁䍁䅧䅍㕁䍁䄸免㍁䍁䄸杍睁䑁䅅兏灁䅁䅁杄䅳䙁䅙䅁噂䡁䅁睚祂䝁䅅䅚求䍁䅁䅦杁䕁䅍杣求䝁䅑兡あ䙁䅣兙あ䝁䅍䅡癁䕁䄸兤あ䝁䅷睢療䝁䅳䅉潁䑁䅁兏癁䑁䅅睎癁䑁䅉䅍祁䑁䅑克䅁䍁儸䅁坂䅁䅁兖睂䝁䅣杣桂䝁䅑党杁䡁䅷䅉䑂䡁䅉党歂䝁䅫䅤塂䝁䅅䅤橂䝁䅧睌偂䡁䅕䅤獂䝁䄸睢牂䍁䅁䅋睁䑁䅫睌硁䑁䅧睌祁䑁䅁免㕁䍁䅫䅁穄睃䅁杖䅁䙁䅕䅣湂䡁䅉兙歂䝁䅕䅉㡂䍁䅁睑祂䝁䅕䅚灂䡁䅑睖桂䡁䅑睙潂䍁䄸睔ㅂ䡁䅑䅢療䝁䄸睡杁䍁䅧䅍㕁䍁䄸免㑁䍁䄸杍睁䑁䅉䅎灁䅁䅁剷䅁䙁䅙䅁噂䡁䅁睚祂䝁䅅䅚求䍁䅁䅦杁䕁䅍杣求䝁䅑兡あ䙁䅣兙あ䝁䅍䅡癁䕁䄸兤あ䝁䅷睢療䝁䅳䅉潁䑁䅁兏癁䑁䅅兏癁䑁䅉䅍祁䑁䅉克䅁䱁䵅䅁坂䅁䅁兖睂䝁䅣杣桂䝁䅑党杁䡁䅷䅉䑂䡁䅉党歂䝁䅫䅤塂䝁䅅䅤橂䝁䅧睌偂䡁䅕䅤獂䝁䄸睢牂䍁䅁䅋睁䑁䅫睌硁䑁䅫睌祁䑁䅁杍ぁ䍁䅫䅁湂杄䅁杖䅁䙁䅕䅣湂䡁䅉兙歂䝁䅕䅉㡂䍁䅁睑祂䝁䅕䅚灂䡁䅑睖桂䡁䅑睙潂䍁䄸睔ㅂ䡁䅑䅢療䝁䄸睡杁䍁䅧䅍㕁䍁䄸杍睁䍁䄸杍睁䑁䅅䅏灁䅁䅁杹䄰䙁䅙䅁噂䡁䅁睚祂䝁䅅䅚求䍁䅁䅦杁䕁䅍杣求䝁䅑兡あ䙁䅣兙あ䝁䅍䅡癁䕁䄸兤あ䝁䅷睢療䝁䅳䅉潁䑁䅁兏癁䑁䅉䅍癁䑁䅉䅍祁䑁䅍克䅁䵁副䅁坂䅁䅁兖睂䝁䅣杣桂䝁䅑党杁䡁䅷䅉䑂䡁䅉党歂䝁䅫䅤塂䝁䅅䅤橂䝁䅧睌偂䡁䅕䅤獂䝁䄸睢牂䍁䅁䅋睁䑁䅫睌祁䑁䅉睌祁䑁䅁免ㅁ䍁䅫䅁扂杄䅁杖䅁䙁䅕䅣湂䡁䅉兙歂䝁䅕䅉㡂䍁䅁睑祂䝁䅕䅚灂䡁䅑睖桂䡁䅑睙潂䍁䄸睔ㅂ䡁䅑䅢療䝁䄸睡杁䍁䅧䅍㕁䍁䄸杍穁䍁䄸杍睁䑁䅅䅍灁䅁䅁䄰䄴䙁䅙䅁噂䡁䅁睚祂䝁䅅䅚求䍁䅁䅦杁䕁䅍杣求䝁䅑兡あ䙁䅣兙あ䝁䅍䅡癁䕁䄸兤あ䝁䅷睢療䝁䅳䅉潁䑁䅁兏癁䑁䅉睍癁䑁䅉䅍祁䑁䅑克䅁䥁儸䅁坂䅁䅁兖睂䝁䅣杣桂䝁䅑党杁䡁䅷䅉䑂䡁䅉党歂䝁䅫䅤塂䝁䅅䅤橂䝁䅧睌偂䡁䅕䅤獂䝁䄸睢牂䍁䅁䅋睁䑁䅫睌祁䑁䅕睌祁䑁䅁免穁䍁䅫䅁灃兄䅁杖䅁䙁䅕䅣湂䡁䅉兙歂䝁䅕䅉㡂䍁䅁睑祂䝁䅕䅚灂䡁䅑睖桂䡁䅑睙潂䍁䄸睔ㅂ䡁䅑䅢療䝁䄸睡杁䍁䅧䅍㕁䍁䄸杍ㅁ䍁䄸杍睁䑁䅉䅎灁䅁䅁桧䅅䙁䅙䅁噂䡁䅁睚祂䝁䅅䅚求䍁䅁䅦杁䕁䅍杣求䝁䅑兡あ䙁䅣兙あ䝁䅍䅡癁䕁䄸兤あ䝁䅷睢療䝁䅳䅉潁䑁䅁兏癁䑁䅉李癁䑁䅉䅍硁䑁䅣克䅁䝁卯䅁坂䅁䅁兖睂䝁䅣杣桂䝁䅑党杁䡁䅷䅉䑂䡁䅉党歂䝁䅫䅤塂䝁䅅䅤橂䝁䅧睌偂䡁䅕䅤獂䝁䄸睢牂䍁䅁䅋睁䑁䅫睌祁䑁䅫睌祁䑁䅁杍硁䍁䅫䅁橃兄䅁杖䅁䙁䅕䅣湂䡁䅉兙歂䝁䅕䅉㡂䍁䅁睑祂䝁䅕䅚灂䡁䅑睖桂䡁䅑睙潂䍁䄸睔ㅂ䡁䅑䅢療䝁䄸睡杁䍁䅧䅍㕁䍁䄸杍㕁䍁䄸杍睁䑁䅉睍灁䅁䅁䉗䅅䙁䅙䅁噂䡁䅁睚祂䝁䅅䅚求䍁䅁䅦杁䕁䅍杣求䝁䅑兡あ䙁䅣兙あ䝁䅍䅡癁䕁䄸兤あ䝁䅷睢療䝁䅳䅉潁䑁䅁兏癁䑁䅍䅍癁䑁䅉䅍祁䑁䅉克䅁䩁儴䅁坂䅁䅁兖睂䝁䅣杣桂䝁䅑党杁䡁䅷䅉䑂䡁䅉党歂䝁䅫䅤塂䝁䅅䅤橂䝁䅧睌偂䡁䅕䅤獂䝁䄸睢牂䍁䅁䅋硁䑁䅁睌睁䑁䅅睌祁䑁䅁杍ぁ䍁䅫䅁佄杄䅁杖䅁䙁䅕䅣湂䡁䅉兙歂䝁䅕䅉㡂䍁䅁睑祂䝁䅕䅚灂䡁䅑睖桂䡁䅑睙潂䍁䄸睔ㅂ䡁䅑䅢療䝁䄸睡杁䍁䅧免睁䍁䄸䅍祁䍁䄸杍睁䑁䅉䅎灁䅁䅁䅙䄴䙁䅙䅁噂䡁䅁睚祂䝁䅅䅚求䍁䅁䅦杁䕁䅍杣求䝁䅑兡あ䙁䅣兙あ䝁䅍䅡癁䕁䄸兤あ䝁䅷睢療䝁䅳䅉潁䑁䅅䅍癁䑁䅁䅎癁䑁䅉䅍祁䑁䅉克䅁䉁佣䅁坂䅁䅁兖睂䝁䅣杣桂䝁䅑党杁䡁䅷䅉䑂䡁䅉党歂䝁䅫䅤塂䝁䅅䅤橂䝁䅧睌偂䡁䅕䅤獂䝁䄸睢牂䍁䅁䅋硁䑁䅁睌睁䑁䅑睌祁䑁䅁杍ぁ䍁䅫䅁牄杄䅁杖䅁䙁䅕䅣湂䡁䅉兙歂䝁䅕䅉㡂䍁䅁睑祂䝁䅕䅚灂䡁䅑睖桂䡁䅑睙潂䍁䄸睔ㅂ䡁䅑䅢療䝁䄸睡杁䍁䅧免睁䍁䄸䅍ㅁ䍁䄸杍睁䑁䅅䅍灁䅁䅁桨䅁䙁䅙䅁噂䡁䅁睚祂䝁䅅䅚求䍁䅁䅦杁䕁䅍杣求䝁䅑兡あ䙁䅣兙あ䝁䅍䅡癁䕁䄸兤あ䝁䅷睢療䝁䅳䅉潁䑁䅅䅍癁䑁䅁兎癁䑁䅉䅍祁䑁䅍克䅁䭁乷䅁坂䅁䅁兖睂䝁䅣杣桂䝁䅑党杁䡁䅷䅉䑂䡁䅉党歂䝁䅫䅤塂䝁䅅䅤橂䝁䅧睌偂䡁䅕䅤獂䝁䄸睢牂䍁䅁䅋硁䑁䅁睌睁䑁䅙睌祁䑁䅁杍祁䍁䅫䅁㕁䅅䅁杖䅁䙁䅕䅣湂䡁䅉兙歂䝁䅕䅉㡂䍁䅁睑祂䝁䅕䅚灂䡁䅑睖桂䡁䅑睙潂䍁䄸睔ㅂ䡁䅑䅢療䝁䄸睡杁䍁䅧免睁䍁䄸䅍㍁䍁䄸杍睁䑁䅉䅍灁䅁䅁睫䄸䙁䅙䅁噂䡁䅁睚祂䝁䅅䅚求䍁䅁䅦杁䕁䅍杣求䝁䅑兡あ䙁䅣兙あ䝁䅍䅡癁䕁䄸兤あ䝁䅷睢療䝁䅳䅉潁䑁䅅䅍癁䑁䅁兏癁䑁䅉䅍硁䑁䅉克䅁䉁䵁䅁坂䅁䅁兖睂䝁䅣杣桂䝁䅑党杁䡁䅷䅉䑂䡁䅉党歂䝁䅫䅤塂䝁䅅䅤橂䝁䅧睌偂䡁䅕䅤獂䝁䄸睢牂䍁䅁䅋硁䑁䅁睌硁䑁䅉睌祁䑁䅁杍硁䍁䅫䅁穂杄䅁杖䅁䙁䅕䅣湂䡁䅉兙歂䝁䅕䅉㡂䍁䅁睑祂䝁䅕䅚灂䡁䅑睖桂䡁䅑睙潂䍁䄸睔ㅂ䡁䅑䅢療䝁䄸睡杁䍁䅧免睁䍁䄸免穁䍁䄸杍睁䑁䅉免灁䅁䅁硤䅉䙁䅙䅁噂䡁䅁睚祂䝁䅅䅚求䍁䅁䅦杁䕁䅍杣求䝁䅑兡あ䙁䅣兙あ䝁䅍䅡癁䕁䄸兤あ䝁䅷睢療䝁䅳䅉潁䑁䅅䅍癁䑁䅅兎癁䑁䅉䅍硁䑁䅍克䅁䕁免䅁坂䅁䅁兖睂䝁䅣杣桂䝁䅑党杁䡁䅷䅉䑂䡁䅉党歂䝁䅫䅤塂䝁䅅䅤橂䝁䅧睌偂䡁䅕䅤獂䝁䄸睢牂䍁䅁䅋硁䑁䅁睌硁䑁䅣睌祁䑁䅁杍祁䍁䅫䅁㡂䅅䅁杖䅁䙁䅕䅣湂䡁䅉兙歂䝁䅕䅉㡂䍁䅁睑祂䝁䅕䅚灂䡁䅑睖桂䡁䅑睙潂䍁䄸睔ㅂ䡁䅑䅢療䝁䄸睡杁䍁䅧免睁䍁䄸免㑁䍁䄸杍睁䑁䅉杍灁䅁䅁䅬䄴䙁䅙䅁噂䡁䅁睚祂䝁䅅䅚求䍁䅁䅦杁䕁䅍杣求䝁䅑兡あ䙁䅣兙あ䝁䅍䅡癁䕁䄸兤あ䝁䅷睢療䝁䅳䅉潁䑁䅅䅍癁䑁䅅兏癁䑁䅉䅍硁䑁䅙克䅁䵁何䅁坂䅁䅁兖睂䝁䅣杣桂䝁䅑党杁䡁䅷䅉䑂䡁䅉党歂䝁䅫䅤塂䝁䅅䅤橂䝁䅧睌偂䡁䅕䅤獂䝁䄸睢牂䍁䅁䅋硁䑁䅁睌祁䑁䅁睌祁䑁䅁杍硁䍁䅫䅁䉃䅄䅁杖䅁䙁䅕䅣湂䡁䅉兙歂䝁䅕䅉㡂䍁䅁睑祂䝁䅕䅚灂䡁䅑睖桂䡁䅑睙潂䍁䄸睔ㅂ䡁䅑䅢療䝁䄸睡杁䍁䅧免睁䍁䄸杍睁䍁䄸杍睁䑁䅉睍灁䅁䅁硗䅉䙁䅙䅁噂䡁䅁睚祂䝁䅅䅚求䍁䅁䅦杁䕁䅍杣求䝁䅑兡あ䙁䅣兙あ䝁䅍䅡癁䕁䄸兤あ䝁䅷睢療䝁䅳䅉潁䑁䅅䅍癁䑁䅉兎癁䑁䅉䅍硁䑁䅙克䅁䱁佧䅁坂䅁䅁兖睂䝁䅣杣桂䝁䅑党杁䡁䅷䅉䑂䡁䅉党歂䝁䅫䅤塂䝁䅅䅤橂䝁䅧睌偂䡁䅕䅤獂䝁䄸睢牂䍁䅁䅋硁䑁䅁睌祁䑁䅕睌祁䑁䅁杍祁䍁䅫䅁浂睄䅁杖䅁䙁䅕䅣湂䡁䅉兙歂䝁䅕䅉㡂䍁䅁睑祂䝁䅕䅚灂䡁䅑睖桂䡁䅑睙潂䍁䄸睔ㅂ䡁䅑䅢療䝁䄸睡杁䍁䅧免睁䍁䄸杍㑁䍁䄸杍睁䑁䅉䅎灁䅁䅁䉈䅁䙁䅙䅁噂䡁䅁睚祂䝁䅅䅚求䍁䅁䅦杁䕁䅍杣求䝁䅑兡あ䙁䅣兙あ䝁䅍䅡癁䕁䄸兤あ䝁䅷睢療䝁䅳䅉潁䑁䅅䅍癁䑁䅍䅍癁䑁䅉䅍硁䑁䅑克䅁䅁充䅁坂䅁䅁兖睂䝁䅣杣桂䝁䅑党杁䡁䅷䅉䑂䡁䅉党歂䝁䅫䅤塂䝁䅅䅤橂䝁䅧睌偂䡁䅕䅤獂䝁䄸睢牂䍁䅁䅋硁䑁䅁睌穁䑁䅁睌祁䑁䅁杍穁䍁䅫䅁楁睄䅁杖䅁䙁䅕䅣湂䡁䅉兙歂䝁䅕䅉㡂䍁䅁睑祂䝁䅕䅚灂䡁䅑睖桂䡁䅑睙潂䍁䄸睔ㅂ䡁䅑䅢療䝁䄸睡杁䍁䅧免睁䍁䄸睍硁䍁䄸杍睁䑁䅅睍灁䅁䅁兙䄴䙁䅙䅁噂䡁䅁睚祂䝁䅅䅚求䍁䅁䅦杁䕁䅍杣求䝁䅑兡あ䙁䅣兙あ䝁䅍䅡癁䕁䄸兤あ䝁䅷睢療䝁䅳䅉潁䑁䅅䅍癁䑁䅍免癁䑁䅉䅍硁䑁䅑克䅁䵁兕䅁坂䅁䅁兖睂䝁䅣杣桂䝁䅑党杁䡁䅷䅉䑂䡁䅉党歂䝁䅫䅤塂䝁䅅䅤橂䝁䅧睌偂䡁䅕䅤獂䝁䄸睢牂䍁䅁䅋硁䑁䅅睌睁䑁䅉睌祁䑁䅁杍睁䍁䅫䅁㡁䅅䅁杖䅁䙁䅕䅣湂䡁䅉兙歂䝁䅕䅉㡂䍁䅁睑祂䝁䅕䅚灂䡁䅑睖桂䡁䅑睙潂䍁䄸睔ㅂ䡁䅑䅢療䝁䄸睡杁䍁䅧免硁䍁䄸䅍祁䍁䄸杍睁䑁䅉睍灁䅁䅁䅌䅳䙁䅙䅁噂䡁䅁睚祂䝁䅅䅚求䍁䅁䅦杁䕁䅍杣求䝁䅑兡あ䙁䅣兙あ䝁䅍䅡癁䕁䄸兤あ䝁䅷睢療䝁䅳䅉潁䑁䅅免癁䑁䅁睍癁䑁䅉䅍祁䑁䅍克䅁䙁临䅁坂䅁䅁兖睂䝁䅣杣桂䝁䅑党杁䡁䅷䅉䑂䡁䅉党歂䝁䅫䅤塂䝁䅅䅤橂䝁䅧睌偂䡁䅕䅤獂䝁䄸睢牂䍁䅁䅋硁䑁䅅睌睁䑁䅕睌祁䑁䅁杍硁䍁䅫䅁瑁杅䅁杖䅁䙁䅕䅣湂䡁䅉兙歂䝁䅕䅉㡂䍁䅁睑祂䝁䅕䅚灂䡁䅑睖桂䡁䅑睙潂䍁䄸睔ㅂ䡁䅑䅢療䝁䄸睡杁䍁䅧免硁䍁䄸䅍㍁䍁䄸杍睁䑁䅉睍灁䅁䅁杣䅷䙁䅙䅁噂䡁䅁睚祂䝁䅅䅚求䍁䅁䅦杁䕁䅍杣求䝁䅑兡あ䙁䅣兙あ䝁䅍䅡癁䕁䄸兤あ䝁䅷睢療䝁䅳䅉潁䑁䅅免癁䑁䅁睎癁䑁䅉䅍祁䑁䅑克䅁䵁儴䅁坂䅁䅁兖睂䝁䅣杣桂䝁䅑党杁䡁䅷䅉䑂䡁䅉党歂䝁䅫䅤塂䝁䅅䅤橂䝁䅧睌偂䡁䅕䅤獂䝁䄸睢牂䍁䅁䅋硁䑁䅅睌睁䑁䅫睌祁䑁䅁杍硁䍁䅫䅁呁睃䅁杖䅁䙁䅕䅣湂䡁䅉兙歂䝁䅕䅉㡂䍁䅁睑祂䝁䅕䅚灂䡁䅑睖桂䡁䅑睙潂䍁䄸睔ㅂ䡁䅑䅢療䝁䄸睡杁䍁䅧免硁䍁䄸免硁䍁䄸杍睁䑁䅅䅎灁䅁䅁剕䅅䙁䅙䅁噂䡁䅁睚祂䝁䅅䅚求䍁䅁䅦杁䕁䅍杣求䝁䅑兡あ䙁䅣兙あ䝁䅍䅡癁䕁䄸兤あ䝁䅷睢療䝁䅳䅉潁䑁䅅免癁䑁䅅睍癁䑁䅉䅍硁䑁䅣克䅁偁倸䅁坂䅁䅁兖睂䝁䅣杣桂䝁䅑党杁䡁䅷䅉䑂䡁䅉党歂䝁䅫䅤塂䝁䅅䅤橂䝁䅧睌偂䡁䅕䅤獂䝁䄸睢牂䍁䅁䅋硁䑁䅅睌硁䑁䅑睌祁䑁䅁杍ぁ䍁䅫䅁灄充䅁杖䅁䙁䅕䅣湂䡁䅉兙歂䝁䅕䅉㡂䍁䅁睑祂䝁䅕䅚灂䡁䅑睖桂䡁䅑睙潂䍁䄸睔ㅂ䡁䅑䅢療䝁䄸睡杁䍁䅧免硁䍁䄸免ㅁ䍁䄸杍睁䑁䅉睍灁䅁䅁剢䅁䙁䅙䅁噂䡁䅁睚祂䝁䅅䅚求䍁䅁䅦杁䕁䅍杣求䝁䅑兡あ䙁䅣兙あ䝁䅍䅡癁䕁䄸兤あ䝁䅷睢療䝁䅳䅉潁䑁䅅免癁䑁䅅兎癁䑁䅉䅍祁䑁䅑克䅁䕁䵳䅁坂䅁䅁兖睂䝁䅣杣桂䝁䅑党杁䡁䅷䅉䑂䡁䅉党歂䝁䅫䅤塂䝁䅅䅤橂䝁䅧睌偂䡁䅕䅤獂䝁䄸睢牂䍁䅁䅋硁䑁䅅睌硁䑁䅣睌祁䑁䅁杍祁䍁䅫䅁求䅅䅁杖䅁䙁䅕䅣湂䡁䅉兙歂䝁䅕䅉㡂䍁䅁睑祂䝁䅕䅚灂䡁䅑睖桂䡁䅑睙潂䍁䄸睔ㅂ䡁䅑䅢療䝁䄸睡杁䍁䅧免硁䍁䄸免㍁䍁䄸杍睁䑁䅉睍灁䅁䅁砸䅅䙁䅙䅁噂䡁䅁睚祂䝁䅅䅚求䍁䅁䅦杁䕁䅍杣求䝁䅑兡あ䙁䅣兙あ䝁䅍䅡癁䕁䄸兤あ䝁䅷睢療䝁䅳䅉潁䑁䅅免癁䑁䅅䅏癁䑁䅉䅍祁䑁䅑克䅁䭁剕䅁坂䅁䅁兖睂䝁䅣杣桂䝁䅑党杁䡁䅷䅉䑂䡁䅉党歂䝁䅫䅤塂䝁䅅䅤橂䝁䅧睌偂䡁䅕䅤獂䝁䄸睢牂䍁䅁䅋硁䑁䅅睌硁䑁䅫睌祁䑁䅁杍ぁ䍁䅫䅁䱂睄䅁杖䅁䙁䅕䅣湂䡁䅉兙歂䝁䅕䅉㡂䍁䅁睑祂䝁䅕䅚灂䡁䅑睖桂䡁䅑睙潂䍁䄸睔ㅂ䡁䅑䅢療䝁䄸睡杁䍁䅧免硁䍁䄸杍睁䍁䄸杍睁䑁䅅䅏灁䅁䅁杪䄸䙁䅙䅁噂䡁䅁睚祂䝁䅅䅚求䍁䅁䅦杁䕁䅍杣求䝁䅑兡あ䙁䅣兙あ䝁䅍䅡癁䕁䄸兤あ䝁䅷睢療䝁䅳䅉潁䑁䅅免癁䑁䅉免癁䑁䅉䅍祁䑁䅉克䅁䝁伸䅁坂䅁䅁兖睂䝁䅣杣桂䝁䅑党杁䡁䅷䅉䑂䡁䅉党歂䝁䅫䅤塂䝁䅅䅤橂䝁䅧睌偂䡁䅕䅤獂䝁䄸睢牂䍁䅁䅋硁䑁䅅睌祁䑁䅕睌祁䑁䅁杍ぁ䍁䅫䅁䅃睄䅁杖䅁䙁䅕䅣湂䡁䅉兙歂䝁䅕䅉㡂䍁䅁睑祂䝁䅕䅚灂䡁䅑睖桂䡁䅑睙潂䍁䄸睔ㅂ䡁䅑䅢療䝁䄸睡杁䍁䅧免硁䍁䄸杍㉁䍁䄸杍睁䑁䅉䅎灁䅁䅁䄯䅳䙁䅙䅁噂䡁䅁睚祂䝁䅅䅚求䍁䅁䅦杁䕁䅍杣求䝁䅑兡あ䙁䅣兙あ䝁䅍䅡癁䕁䄸兤あ䝁䅷睢療䝁䅳䅉潁䑁䅅免癁䑁䅉兏癁䑁䅉䅍祁䑁䅅克䅁䙁偉䅁坂䅁䅁兖睂䝁䅣杣桂䝁䅑党杁䡁䅷䅉䑂䡁䅉党歂䝁䅫䅤塂䝁䅅䅤橂䝁䅧睌偂䡁䅕䅤獂䝁䄸睢牂䍁䅁䅋硁䑁䅅睌穁䑁䅁睌祁䑁䅁杍祁䍁䅫䅁煃睄䅁杖䅁䙁䅕䅣湂䡁䅉兙歂䝁䅕䅉㡂䍁䅁睑祂䝁䅕䅚灂䡁䅑睖桂䡁䅑睙潂䍁䄸睔ㅂ䡁䅑䅢療䝁䄸睡杁䍁䅧免硁䍁䄸睍睁䍁䄸杍睁䑁䅉睍灁䅁䅁䄳䄸䙁䅙䅁噂䡁䅁睚祂䝁䅅䅚求䍁䅁䅦杁䕁䅍杣求䝁䅑兡あ䙁䅣兙あ䝁䅍䅡癁䕁䄸兤あ䝁䅷睢療䝁䅳䅉潁䑁䅅杍癁䑁䅁杍癁䑁䅉䅍祁䑁䅉克䅁䭁估䅁坂䅁䅁兖睂䝁䅣杣桂䝁䅑党杁䡁䅷䅉䑂䡁䅉党歂䝁䅫䅤塂䝁䅅䅤橂䝁䅧睌偂䡁䅕䅤獂䝁䄸睢牂䍁䅁䅋硁䑁䅉睌睁䑁䅉睌祁䑁䅁杍ぁ䍁䅫䅁䵂䅅䅁杖䅁䙁䅕䅣湂䡁䅉兙歂䝁䅕䅉㡂䍁䅁睑祂䝁䅕䅚灂䡁䅑睖桂䡁䅑睙潂䍁䄸睔ㅂ䡁䅑䅢療䝁䄸睡杁䍁䅧免祁䍁䄸䅍穁䍁䄸杍睁䑁䅅䅎灁䅁䅁䅐䅷䙁䅙䅁噂䡁䅁睚祂䝁䅅䅚求䍁䅁䅦杁䕁䅍杣求䝁䅑兡あ䙁䅣兙あ䝁䅍䅡癁䕁䄸兤あ䝁䅷睢療䝁䅳䅉潁䑁䅅杍癁䑁䅁睍癁䑁䅉䅍祁䑁䅁克䅁䝁兯䅁坂䅁䅁兖睂䝁䅣杣桂䝁䅑党杁䡁䅷䅉䑂䡁䅉党歂䝁䅫䅤塂䝁䅅䅤橂䝁䅧睌偂䡁䅕䅤獂䝁䄸睢牂䍁䅁䅋硁䑁䅉睌睁䑁䅍睌祁䑁䅁杍ぁ䍁䅫䅁⽂杄䅁杖䅁䙁䅕䅣湂䡁䅉兙歂䝁䅕䅉㡂䍁䅁睑祂䝁䅕䅚灂䡁䅑睖桂䡁䅑睙潂䍁䄸睔ㅂ䡁䅑䅢療䝁䄸睡杁䍁䅧免祁䍁䄸䅍ぁ䍁䄸杍睁䑁䅉䅍灁䅁䅁䄹䄸䙁䅙䅁噂䡁䅁睚祂䝁䅅䅚求䍁䅁䅦杁䕁䅍杣求䝁䅑兡あ䙁䅣兙あ䝁䅍䅡癁䕁䄸兤あ䝁䅷睢療䝁䅳䅉潁䑁䅅杍癁䑁䅁䅎癁䑁䅉䅍祁䑁䅍克䅁䩁偳䅁坂䅁䅁兖睂䝁䅣杣桂䝁䅑党杁䡁䅷䅉䑂䡁䅉党歂䝁䅫䅤塂䝁䅅䅤橂䝁䅧睌偂䡁䅕䅤獂䝁䄸睢牂䍁䅁䅋硁䑁䅉睌睁䑁䅕睌祁䑁䅁免穁䍁䅫䅁乄睄䅁杖䅁䙁䅕䅣湂䡁䅉兙歂䝁䅕䅉㡂䍁䅁睑祂䝁䅕䅚灂䡁䅑睖桂䡁䅑睙潂䍁䄸睔ㅂ䡁䅑䅢療䝁䄸睡杁䍁䅧免祁䍁䄸䅍ㅁ䍁䄸杍睁䑁䅉䅎灁䅁䅁䉫䅅䙁䅙䅁噂䡁䅁睚祂䝁䅅䅚求䍁䅁䅦杁䕁䅍杣求䝁䅑兡あ䙁䅣兙あ䝁䅍䅡癁䕁䄸兤あ䝁䅷睢療䝁䅳䅉潁䑁䅅杍癁䑁䅁李癁䑁䅉䅍硁䑁䅍克䅁䙁倴䅁坂䅁䅁兖睂䝁䅣杣桂䝁䅑党杁䡁䅷䅉䑂䡁䅉党歂䝁䅫䅤塂䝁䅅䅤橂䝁䅧睌偂䡁䅕䅤獂䝁䄸睢牂䍁䅁䅋硁䑁䅉睌睁䑁䅙睌祁䑁䅁杍穁䍁䅫䅁婃杅䅁杖䅁䙁䅕䅣湂䡁䅉兙歂䝁䅕䅉㡂䍁䅁睑祂䝁䅕䅚灂䡁䅑睖桂䡁䅑睙潂䍁䄸睔ㅂ䡁䅑䅢療䝁䄸睡杁䍁䅧免祁䍁䄸䅍㍁䍁䄸杍睁䑁䅉杍灁䅁䅁䅘䄰䙁䅙䅁噂䡁䅁睚祂䝁䅅䅚求䍁䅁䅦杁䕁䅍杣求䝁䅑兡あ䙁䅣兙あ䝁䅍䅡癁䕁䄸兤あ䝁䅷睢療䝁䅳䅉潁䑁䅅杍癁䑁䅁睎癁䑁䅉䅍祁䑁䅍克䅁䥁剙䅁坂䅁䅁兖睂䝁䅣杣桂䝁䅑党杁䡁䅷䅉䑂䡁䅉党歂䝁䅫䅤塂䝁䅅䅤橂䝁䅧睌偂䡁䅕䅤獂䝁䄸睢牂䍁䅁䅋硁䑁䅉睌睁䑁䅫睌祁䑁䅁杍硁䍁䅫䅁㕄睄䅁杖䅁䙁䅕䅣湂䡁䅉兙歂䝁䅕䅉㡂䍁䅁睑祂䝁䅕䅚灂䡁䅑睖桂䡁䅑睙潂䍁䄸睔ㅂ䡁䅑䅢療䝁䄸睡杁䍁䅧免祁䍁䄸䅍㕁䍁䄸杍睁䑁䅉杍灁䅁䅁䉬䅉䙁䅙䅁噂䡁䅁睚祂䝁䅅䅚求䍁䅁䅦杁䕁䅍杣求䝁䅑兡あ䙁䅣兙あ䝁䅍䅡癁䕁䄸兤あ䝁䅷睢療䝁䅳䅉潁䑁䅅杍癁䑁䅅䅍癁䑁䅉䅍硁䑁䅁克䅁偁偧䅁坂䅁䅁兖睂䝁䅣杣桂䝁䅑党杁䡁䅷䅉䑂䡁䅉党歂䝁䅫䅤塂䝁䅅䅤橂䝁䅧睌偂䡁䅕䅤獂䝁䄸睢牂䍁䅁䅋硁䑁䅉睌硁䑁䅁睌祁䑁䅁免祁䍁䅫䅁奃兄䅁杖䅁䙁䅕䅣湂䡁䅉兙歂䝁䅕䅉㡂䍁䅁睑祂䝁䅕䅚灂䡁䅑睖桂䡁䅑睙潂䍁䄸睔ㅂ䡁䅑䅢療䝁䄸睡杁䍁䅧免祁䍁䄸免睁䍁䄸杍睁䑁䅅睍灁䅁䅁栱䅅䙁䅙䅁噂䡁䅁睚祂䝁䅅䅚求䍁䅁䅦杁䕁䅍杣求䝁䅑兡あ䙁䅣兙あ䝁䅍䅡癁䕁䄸兤あ䝁䅷睢療䝁䅳䅉潁䑁䅅杍癁䑁䅅䅍癁䑁䅉䅍祁䑁䅁克䅁䅁佣䅁坂䅁䅁兖睂䝁䅣杣桂䝁䅑党杁䡁䅷䅉䑂䡁䅉党歂䝁䅫䅤塂䝁䅅䅤橂䝁䅧睌偂䡁䅕䅤獂䝁䄸睢牂䍁䅁䅋硁䑁䅉睌硁䑁䅉睌祁䑁䅁免穁䍁䅫䅁䅁䅅䅁杖䅁䙁䅕䅣湂䡁䅉兙歂䝁䅕䅉㡂䍁䅁睑祂䝁䅕䅚灂䡁䅑睖桂䡁䅑睙潂䍁䄸睔ㅂ䡁䅑䅢療䝁䄸睡杁䍁䅧免祁䍁䄸免祁䍁䄸杍睁䑁䅉䅎灁䅁䅁硡䅁䙁䅙䅁噂䡁䅁睚祂䝁䅅䅚求䍁䅁䅦杁䕁䅍杣求䝁䅑兡あ䙁䅣兙あ䝁䅍䅡癁䕁䄸兤あ䝁䅷睢療䝁䅳䅉潁䑁䅅杍癁䑁䅅睍癁䑁䅉䅍祁䑁䅑克䅁偁儸䅁坂䅁䅁兖睂䝁䅣杣桂䝁䅑党杁䡁䅷䅉䑂䡁䅉党歂䝁䅫䅤塂䝁䅅䅤橂䝁䅧睌偂䡁䅕䅤獂䝁䄸睢牂䍁䅁䅋硁䑁䅉睌硁䑁䅑睌祁䑁䅁䅍㉁䍁䅫䅁扃䅄䅁杖䅁䙁䅕䅣湂䡁䅉兙歂䝁䅕䅉㡂䍁䅁睑祂䝁䅕䅚灂䡁䅑睖桂䡁䅑睙潂䍁䄸睔ㅂ䡁䅑䅢療䝁䄸睡杁䍁䅧免祁䍁䄸免㉁䍁䄸杍睁䑁䅅睍灁䅁䅁兏䄴䙁䅙䅁噂䡁䅁睚祂䝁䅅䅚求䍁䅁䅦杁䕁䅍杣求䝁䅑兡あ䙁䅣兙あ䝁䅍䅡癁䕁䄸兤あ䝁䅷睢療䝁䅳䅉潁䑁䅅杍癁䑁䅅兏癁䑁䅉䅍硁䑁䅍克䅁䩁偣䅁坂䅁䅁兖睂䝁䅣杣桂䝁䅑党杁䡁䅷䅉䑂䡁䅉党歂䝁䅫䅤塂䝁䅅䅤橂䝁䅧睌偂䡁䅕䅤獂䝁䄸睢牂䍁䅁䅋硁䑁䅉睌硁䑁䅫睌祁䑁䅁免ぁ䍁䅫䅁䵂兄䅁杖䅁䙁䅕䅣湂䡁䅉兙歂䝁䅕䅉㡂䍁䅁睑祂䝁䅕䅚灂䡁䅑睖桂䡁䅑睙潂䍁䄸睔ㅂ䡁䅑䅢療䝁䄸睡杁䍁䅧免祁䍁䄸免㕁䍁䄸杍睁䑁䅉杍灁䅁䅁眯䅳䙁䅙䅁噂䡁䅁睚祂䝁䅅䅚求䍁䅁䅦杁䕁䅍杣求䝁䅑兡あ䙁䅣兙あ䝁䅍䅡癁䕁䄸兤あ䝁䅷睢療䝁䅳䅉潁䑁䅅杍癁䑁䅉免癁䑁䅉䅍祁䑁䅍克䅁䭁䱯䅁坂䅁䅁兖睂䝁䅣杣桂䝁䅑党杁䡁䅷䅉䑂䡁䅉党歂䝁䅫䅤塂䝁䅅䅤橂䝁䅧睌偂䡁䅕䅤獂䝁䄸睢牂䍁䅁䅋硁䑁䅉睌祁䑁䅍睌祁䑁䅁免㉁䍁䅫䅁敁䅅䅁䅆䅁䙁䅕䅤灂䝁䅷兡あ䝁䅫党穂䅁䅁兌䅙䍁䅧䅁噂䡁䅑兡獂䝁䅫䅤㕂䍁䅁睕橂䝁䅅䅢求䍁䅁睕療䝁䅷兙祂䅁䅁睭䅧䅁䅑䅁坂䅁䅁杁䅍䅁䅧䅁坂䕁䅙睑䅁䩁䌴䅁䭁䅁䅁杖䩂䕁䅍兓䅁佁䐸䅁䥁䅁䅁杖䵂䕁䄸䅁塂杁䅁权䅁䙁䅙䅔啂䕁䄸䅁時杁䅁䅃䅁䙁䅙兔䑂䅁䅁关䅉䅁䅧䅁坂䕁䄴睔䅁偁䑕䅁䭁䅁䅁杖卂䙁䅍睓䅁䩁䑙䅁䭁䅁䅁杖卂䙁䅍杔䅁佁䑷䅁䭁䅁䅁杖卂䙁䅑䅗䅁乁䑳䅁䥁䅁䅁杖呂䙁䅑䅁敁䅂䅁䅃䅁䙁䅙䅖卂䅁䅁克䅍䅁䅯䅁坂䙁䅑杕呂䅁䅁睏䅍䅁䅙䅁坂䙁䅯䅁允杁䅁䅉䅁䙁䅙兙橂䝁䅅䅤灂䝁䄸杢杁䙁䅉党畂䡁䅑兙獂䅁䅁剬䅁䉁䅧䅁坂䝁䅫䅚求䝁䄸䅉䡂䝁䅅兢求䡁䅍䅁穃䅃䅁杂䅅䙁䅙兡歂䝁䅕睢杁䙁䅍䅤祂䝁䅕兙瑂䝁䅫杢湂䑁䅳䅉䑂䝁䅷睢ㅂ䝁䅑䅉䩂䝁䄴杚祂䝁䅅督あ䡁䅉兤橂䡁䅑兤祂䝁䅕睏杁䕁䅍䅢療䡁䅕䅚杁䙁䅍䅤療䡁䅉兙湂䝁䅕睏杁䙁䅍䅤祂䝁䅕兙瑂䝁䅫杢湂䍁䅁兔求䝁䅑兡桂䑁䅳䅉坂䝁䅫䅚求䝁䄸兌療䝁䄴兌䕂䝁䅕兢桂䝁䄴䅚杁䙁䅍党祂䡁䅙党祂䡁䅍睏杁䕁䄴党あ䡁䅣睢祂䝁䅳䅉呂䝁䅕睙ㅂ䡁䅉兡あ䡁䅫睏杁䕁䅍睢畂䡁䅑党畂䡁䅑䅉䑂䡁䅉党桂䡁䅑兡療䝁䄴䅁佃充䅁䅵䅁䙁䅙兡歂䝁䅕睢杁䙁䅍䅤祂䝁䅕兙瑂䝁䅫杢湂䑁䅳䅉䙂䝁䄴䅤求䡁䅉䅣祂䝁䅫督求䍁䅁杖療䝁䅫䅣杁䝁䅅杢歂䍁䅁䅖求䝁䅷党睂䝁䅧睢畂䡁䅫睏杁䙁䅍䅤祂䝁䅕兙瑂䝁䅫杢湂䍁䅁兔求䝁䅑兡桂䑁䅳䅉佂䝁䅕䅤㍂䝁䄸杣牂䍁䅁睕求䝁䅍兤祂䝁䅫䅤㕂䑁䅳䅉䕂䝁䅅兙呂䑁䅳䅉ㅁ䕁䅣䅁㉃充䅁䅣䅁䙁䅙兡祂䡁䅑兤桂䝁䅷䅉塂䝁䄸杣牂䝁䅙睢祂䝁䅍党㝁䍁䅁兒瑂䡁䅁䅢療䡁䅫党求䍁䅁村求䝁䄴党浂䝁䅫䅤穂䑁䅳䅉呂䝁䄸睙灂䝁䅅䅢杁䙁䅉党橂䡁䅉兤灂䡁䅑兡畂䝁䅣䅁婄充䅁杴䅁䙁䅙兡祂䡁䅑兤桂䝁䅷䅉塂䝁䄸杣牂䝁䅙睢祂䝁䅍党㝁䍁䅁兒瑂䡁䅁䅢療䡁䅫党求䍁䅁村求䝁䄴党浂䝁䅫䅤穂䑁䅳䅉呂䝁䄸睙灂䝁䅅䅢杁䙁䅉党橂䡁䅉兤灂䡁䅑兡畂䝁䅣睏杁䕁䅕兢睂䝁䅷睢㕂䝁䅕党杁䕁䅅督穂䝁䅫督あ䝁䅅杢橂䝁䅕䅉兂䡁䅉睢湂䡁䅉兙瑂䍁䅁䅋䙂䕁䅅䅕灁䅁䅁䅖䅧䅁䅧䅁塂䕁䅅村䅁䱁䍧䅁䥁䅁䅁睖䉂䙁䅑䅁穂杁䅁䅃䅁䙁䅣村䉂䅁䅁兢䅍䅁䅧䅁塂䕁䅉䅒䅁乁䍧䅁䭁䅁䅁睖䕂䕁䅅兗䅁䍁䕕䅁䥁䅁䅁睖䕂䕁䅍䅁穄睁䅁䅃䅁䙁䅣兒䑂䅁䅁睹䅍䅁䅯䅁塂䕁䅕䅔䵂䅁䅁睉䅍䅁䅧䅁塂䕁䅙睑䅁䵁䑑䅁䥁䅁䅁睖䥂䙁䅉䅁偃睁䅁杂䅁䙁䅣兔䅁䝁䐴䅁䥁䅁䅁睖乂䕁䅉䅁㝂睁䅁䅃䅁䙁䅣兔啂䅁䅁䅚䅉䅁䅧䅁塂䙁䅉村䅁䵁䍳䅁䥁䅁䅁睖卂䕁䅳䅁佂睁䅁䅃䅁䙁䅣睕啂䅁䅁兩䅍䅁䅧䅁塂䙁䅑睖䅁佁䍉䅁䝁䅁䅁睖婂䅁䅁杈䅉䅁䅯䅁塂䙁䅫杔佂䅁䅁朱䅉䉁䅑䅁塂䝁䅅䅤橂䝁䅧䅉䕂䝁䅕杤䅁䝁偁䅁啁䅁䅁睖桂䡁䅑睙潂䍁䅁杔求䝁䅣䅁畂睃䅁䅆䅁䙁䅣兙あ䝁䅍䅡杁䙁䅁睢穂䅁䅁李䅷䍁䅙䅁塂䝁䅅䅤求䡁䅉䅉兂䡁䅕杣灂䝁䅙兡橂䝁䅅䅤灂䝁䄸杢䅁䅁䥁䅁杁䅁䅁睖桂䡁䅑党祂䍁䅁兖あ䝁䅫䅢灂䡁䅑兡求䡁䅍䅁摂杂䅁䅓䅁䙁䅣兡祂䝁䅕䅢求䡁䅍督杁䙁䅑党獂䝁䅕睙療䝁䄰兢ㅂ䝁䄴兡橂䝁䅅䅤灂䝁䄸杢杁䙁䅍党祂䡁䅙兡橂䝁䅕督䅁䩁䭑䅁䥁䅁䅁䅗䙂䕁䅷䅁時睁䅁䅃䅁䙁䅧睔乂䅁䅁眴䅉䅁䅯䅁奂䙁䅉兑婂䅁䅁睵䅍䅁䅧䅁奂䙁䅧䅗䅁䉁䕍䅁䥁䅁䅁䅗婂䕁䅷䅁橄睁䅁䅃䅁䙁䅫兖乂䅁䅁睇䅍䅁䅧䅁慂䕁䅉䅓䅁䕁䍑䅁䭁䅁䅁杗䍂䙁䅉兑䅁䥁䑣䅁䭁䅁䅁杗䩂䕁䄸杔䅁䑁䍣䅁䥁䅁䅁杗啂䙁䅍䅁瑃睁䅁权䅁䙁䄴兔䩂䕁䅑䅁䝃䅂䅁权䅁䙁䄴睕乂䕁䅷䅁畄权䅁权䅁䙁䄴睕兂䙁䅧䅁䅁䅁䅁权䅁䡁䅣睢獂䝁䅙䅁䭄杅䅁䉲䅫䅁杷允䅁䅁䅍䅁䑁䅁䅷䅁䭁䍁䅷䅁䭁䉁䜴䅁䉁䅁䅁允䅁䅁䅯杅䅧䅁杷允䅁䅁䅍䅁䑁䅁䅷䅁䭁乁䅅䅁䭁䍁䝑䅁䉁䅁䅁允䅁䅁䅯䅤䅫䅁杷允䅁䅁䅍䅁䑁䅁䅷䅁䭁䍁䉧䅁䭁䉁䝧䅁䉁䅁䅁允䅁䅁䅯䅦䅙䅁杷允䅁䅁䅕䅁䑁䅁䅷䅁䭁䡁䉣䅁䭁佁䭕䅁䭁佁䭙䅁䭁佁䭣䅁䉁䅁䅁允䅁䅁䅯䅏䅳䅁杷允䅁䅁䅕䅁䑁䅁䅷䅁䭁偁䄴䅁䭁佁䭯䅁䭁佁䭙䅁䭁佁䭳䅁䉁䅁䅁允䅁䅁䅣䅁䅁䕁潁欵䵁䅉䅅䅁䙁䅁䅁睁䵁䅁䅁权牄䅁䅁权汄权䅁权浄权䅁权湄权䅁允䅁䅁䅅䅁䭁䑁䱧䅁䵁䅉䅅䅁䙁䅁䅁睁䵁䅁䅁权兂允䅁权灄权䅁权浄权䅁权湄权䅁允䅁䅁䅅䅁䭁偁佷䅁䵁䅉䅅䅁䙁䅁䅁睁䵁䅁䅁权佃䅁䅁权煄权䅁权浄权䅁权牄权䅁允䅁䅁䅅䅁䡁䅁䅁䅁杄畎䅚䍄䉁䅁䅁睁䅁䅁䅍䅄䅁䅁䅯兹䅁䅁䅯杊䅙䅁䅅䅁䉁䅁䅁兂啁歲桦桥塒䅑杷允䅁䅁䅍䅁䑁䅁䅷䅁䭁䭁䉧䅁䭁䉁䝯䅁䉁䅁䅁允䅁䅁䅯睇䅙䅁杷允䅁䅁䅕䅁䑁䅁䅷䅁䭁佁䅷䅁䭁佁䭧䅁䭁佁䭙䅁䭁佁䭣䅁䉁䅁䅁允䅁䅁䅯杂䅳䅁杷允䅁䅁䅍䅁䑁䅁䅷䅁䭁䝁䉁䅁䭁䉁䝷䅁䉁䅁䅁允䅁䅁䅯䅈䅣䅁杷允䅁䅁䅕䅁䑁䅁䅷䅁䭁佁䅕䅁䭁佁䭕䅁䭁佁䭙䅁䭁佁䭣䅁䉁䅁䅁允䅁䅁䅯䅅䅑䅁杷允䅁䅁䅍䅁䑁䅁䅷䅁䭁䉁䕁䅁䭁䍁䝑䅁䉁䅁䅁允䅁䅁䅯睚䅉䅁杷允䅁䅁䅍䅁䑁䅁䅷䅁䭁䩁䉅䅁䭁䍁䝑䅁䉁䅁䅁允䅁䅁䅯杰䅫䅁杷允䅁䅁䅕䅁䑁䅁䅷䅁䭁䍁䅳䅁䭁佁䭫䅁䭁佁䭙䅁䭁佁䭣䅁䉁䅁䅁允䅁䅁䅯䅅䅑䅁杷允䅁䅁䅕䅁䑁䅁䅷䅁䭁䱁䅕䅁䭁佁䭷䅁䭁佁䭙䅁䭁佁䭣䅁䉁䅁䅁允䅁䅁䅣䅁䅁䕁敁唵䵁䅉䅅䅁䑁䅁䅁睁䵁䅁䅁权⽃允䅁权捁杂䅁允䅁䅁䅅䅁䭁䭁䜸䅁䵁䅉䅅䅁䭁䅁䅁睁療䅁䅁权䅁䅁䅁权䉁䅁䅁兂䅁䅁䅁䅁睄睐䅕䅁䅁䅁杄啨䭁䅁䅑潁䭁䅁䅑潁䭁䅁䅑潁䭁䅁䅑潁䭁䅁䅉䅁䉁䅁䅁允䅁䅁䅁杁䅁䅁䅁䍄䉁䅁䅁睁䅁䅁䅍䅄䅁䅁䅯睶䅅䅁䅯杈䅙䅁䅅䅁䉁䅁䅁权癃杂䅁䍄䉁䅁䅁睁䅁䅁䅍䅄䅁䅁䅯䅅䅑䅁䅯杊䅙䅁䅅䅁䉁䅁䅁权湂杁䅁䍄䉁䅁䅁兂䅁䅁䅍䅄䅁䅁䅯䄯䅅䅁䅯䄷䅯䅁䅯朵䅯䅁䅯眵䅯䅁䅅䅁䉁䅁䅁睂䅁䅁䅁䙧歌䅑杷允䅁䅁䅕䅁䑁䅁䅷䅁䭁䙁䈰䅁䭁佁䭯䅁䭁佁䭙䅁䭁佁䭳䅁䉁䅁䅁允䅁䅁䅣䅁䅁䥁牁欵䵁䅉䅅䅁䙁䅁䅁睁䵁䅁䅁权浃䅁䅁权煄权䅁权浄权䅁权牄权䅁允䅁䅁䅅</t>
  </si>
  <si>
    <t>䅁䡁䅁䅁䅁䅃畏䅚䍄䉁䅁䅁兂䅁䅁䅍䅄䅁䅁䅯睘䅅䅁䅯朶䅯䅁䅯朵䅯䅁䅯眶䅯䅁䅅䅁䉁䅁䅁睂䅁䅁䅁䌴浲䅑杷允䅁䅁䅕䅁䑁䅁䅷䅁䭁䡁䅷䅁䭁佁䬰䅁䭁佁䭙䅁䭁佁䭣䅁䉁䅁䅁允䅁䅁䅣䅁䅁䭁䡂欵䵁䅉䅅䅁䕁䅁䅁睁䵁䅁䅁权ㅄ䅁䅁权晁杂䅁权杁杂䅁允䅁䅁䅅䅁䭁䍁䤸䅁䵁䅉䅅䅁䙁䅁䅁睁䵁䅁䅁权䥁允䅁权灄权䅁权浄权䅁权湄权䅁允䅁䅁䅅䅁䭁䱁䵑䅁䵁䅉䅅䅁䑁䅁䅁睁䵁䅁䅁权橂允䅁权奁杂䅁允䅁䅁䅅䅁䭁䍁䜰䅁䵁䅉䅅䅁䕁䅁䅁睁䵁䅁䅁权䩁允䅁权晁杂䅁权杁杂䅁允䅁䅁䅅䅁䭁䅁䩣䅁䵁䅉䅅䅁䙁䅁䅁睁䵁䅁䅁权㡄䅁䅁权瑄权䅁权浄权䅁权湄权䅁允䅁䅁䅅䅁䡁䅁䅁䅁䅃敫䅒䍄䉁䅁䅁睁䅁䅁䅍䅄䅁䅁䅯䅵䅅䅁䅯䅇䅙䅁䅅䅁䉁䅁䅁权䭂杂䅁䍄䉁䅁䅁兂䅁䅁䅍䅄䅁䅁䅯䅅䅑䅁䅯儵䅯䅁䅯朵䅯䅁䅯眵䅯䅁䅅䅁䉁䅁䅁权湂杁䅁䍄䉁䅁䅁睁䅁䅁䅍䅄䅁䅁䅯睥䅅䅁䅯䅇䅙䅁䅅䅁䉁䅁䅁权灁杂䅁䍄䉁䅁䅁睁䅁䅁䅍䅄䅁䅁䅯䅅䅑䅁䅯䅇䅙䅁䅅䅁䉁䅁䅁权湂杁䅁䍄䉁䅁䅁䅂䅁䅁䅍䅄䅁䅁䅯兤䅅䅁䅯睈䅙䅁䅯䅉䅙䅁䅅䅁䉁䅁䅁权晁䅃䅁䍄䉁䅁䅁睁䅁䅁䅍䅄䅁䅁䅯睥䅁䅁䅯杊䅙䅁䅅䅁䉁䅁䅁兂歃䑣䬰⼱坎䅑杷允䅁䅁䅍䅁䑁䅁䅷䅁䭁䅁䉙䅁䭁䉁䜴䅁䉁䅁䅁允䅁䅁䅯睒䅣䅁杷允䅁䅁䅍䅁䑁䅁䅷䅁䭁䭁䄴䅁䭁䉁䝧䅁䉁䅁䅁允䅁䅁䅯䅦䅙䅁杷允䅁䅁䅍䅁䑁䅁䅷䅁䭁䭁䉧䅁䭁䉁䝧䅁䉁䅁䅁允䅁䅁䅯兇䅙䅁杷允䅁䅁䅕䅁䑁䅁䅷䅁䭁䡁䉑䅁䭁佁䭷䅁䭁佁䭙䅁䭁佁䭣䅁䉁䅁䅁允䅁䅁䅣䅁䅁䭁塄唵䵁䅉䅅䅁䑁䅁䅁睁䵁䅁䅁权時䅁䅁权奁杂䅁允䅁䅁䅅䅁䭁䍁䜰䅁䵁䅉䅅䅁䑁䅁䅁睁䵁䅁䅁权橂允䅁权歁杂䅁允䅁䅁䅅䅁䭁䕁佅䅁䵁䅉䅅䅁䙁䅁䅁睁䵁䅁䅁权慁䅁䅁权潄权䅁权浄权䅁权湄权䅁允䅁䅁䅅䅁䭁䑁䵙䅁䵁䅉䅅䅁䙁䅁䅁睁䵁䅁䅁权坄䅁䅁权獄权䅁权浄权䅁权湄权䅁允䅁䅁䅅䅁䡁䅁䅁䅁䅃⭡䅖䍄䉁䅁䅁兂䅁䅁䅍䅄䅁䅁䅯朲䅁䅁䅯朶䅯䅁䅯朵䅯䅁䅯眶䅯䅁䅅䅁䉁䅁䅁睂䅁䅁䅁䕉浲䅑杷允䅁䅁䅍䅁䑁䅁䅷䅁䭁乁䅉䅁䭁䍁䝙䅁䉁䅁䅁允䅁䅁䅕䘷㑇潈扖䕖䵁䅉䅅䅁䑁䅁䅁睁䵁䅁䅁权䵂允䅁权奁杂䅁允䅁䅁䅅䅁䭁䕁䝁䅁䵁䅉䅅䅁䙁䅁䅁睁䵁䅁䅁权䩃允䅁权汄权䅁权浄权䅁权湄权䅁允䅁䅁䅅䅁䭁䑁䰴䅁䵁䅉䅅䅁䑁䅁䅁睁䵁䅁䅁权千䅁䅁权敁杂䅁允䅁䅁䅅䅁䭁䭁䜸䅁䵁䅉䅅䅁䙁䅁䅁睁䵁䅁䅁权湁允䅁权瑄权䅁权浄权䅁权湄权䅁允䅁䅁䅅䅁䡁䅁䅁䅁权敷䅒䍄䉁䅁䅁睁䅁䅁䅍䅄䅁䅁䅯眫䅅䅁䅯杈䅙䅁䅅䅁䉁䅁䅁权歂睂䅁䍄䉁䅁䅁兂䅁䅁䅍䅄䅁䅁䅯兗䅅䅁䅯朶䅯䅁䅯朵䅯䅁䅯眶䅯䅁䅅䅁䉁䅁䅁睂䅁䅁䅁䍑洯䅑杷允䅁䅁䅍䅁䑁䅁䅷䅁䭁䙁䈴䅁䭁䉁䝯䅁䉁䅁䅁允䅁䅁䅯䅐䅙䅁杷允䅁䅁䅕䅁䑁䅁䅷䅁䭁䩁䉯䅁䭁佁䭫䅁䭁佁䭙䅁䭁佁䭣䅁䉁䅁䅁允䅁䅁䅯术䄴䅁杷允䅁䅁䅍䅁䑁䅁䅷䅁䭁䝁䉫䅁䭁䉁䜴䅁䉁䅁䅁允䅁䅁䅯睹䅙䅁杷允䅁䅁䅍䅁䑁䅁䅷䅁䭁偁䉍䅁䭁䉁䝧䅁䉁䅁䅁允䅁䅁䅯睢䅙䅁杷允䅁䅁䅍䅁䑁䅁䅷䅁䭁䍁䅷䅁䭁䉁䝧䅁䉁䅁䅁允䅁䅁䅯䅑䅙䅁杷允䅁䅁䅍䅁䑁䅁䅷䅁䭁乁䉅䅁䭁䉁䝷䅁䉁䅁䅁允䅁䅁䅯䅈䅣䅁杷允䅁䅁䅍䅁䑁䅁䅷䅁䭁䕁䅳䅁䭁䉁䝷䅁䉁䅁䅁允䅁䅁䅯䄷䅙䅁杷允䅁䅁䅕䅁䑁䅁䅷䅁䭁䅁䅫䅁䭁佁䭕䅁䭁佁䭙䅁䭁佁䭣䅁䉁䅁䅁允䅁䅁䅯兄䅳䅁杷允䅁䅁䅍䅁䑁䅁䅷䅁䭁䭁䅕䅁䭁䍁䝑䅁䉁䅁䅁允䅁䅁䅯睵䅫䅁杷允䅁䅁䅍䅁䑁䅁䅷䅁䭁䍁䉁䅁䭁䉁䜴䅁䉁䅁䅁允䅁䅁䅯䅘䅙䅁杷允䅁䅁䅕䅁䑁䅁䅷䅁䭁䉁䕁䅁䭁佁䭧䅁䭁佁䭙䅁䭁佁䭣䅁䉁䅁䅁允䅁䅁䅯睚䅉䅁杷允䅁䅁䅍䅁䑁䅁䅷䅁䭁䉁䕁䅁䭁䉁䝯䅁䉁䅁䅁允䅁䅁䅯睚䅉䅁杷允䅁䅁䅍䅁䑁䅁䅷䅁䭁䍁䄴䅁䭁䍁䝙䅁䉁䅁䅁允䅁䅁䅕児塲㍯乃啕䵁䅉䅅䅁䙁䅁䅁睁䵁䅁䅁权啂䅁䅁权潄权䅁权浄权䅁权湄权䅁允䅁䅁䅅䅁䭁偁䬴䅁䵁䅉䅅䅁䑁䅁䅁睁䵁䅁䅁权䝄允䅁权奁杂䅁允䅁䅁䅅䅁䭁䑁䝫䅁䵁䅉䅅䅁䙁䅁䅁睁䵁䅁䅁权癁允䅁权瑄权䅁权浄权䅁权湄权䅁允䅁䅁䅅䅁䡁䅁䅁䅁䅁⭫䅒䍄䉁䅁䅁兂䅁䅁䅍䅄䅁䅁䅯䅣䅅䅁䅯儵䅯䅁䅯朵䅯䅁䅯眵䅯䅁䅅䅁䉁䅁䅁权㥁杁䅁䍄䉁䅁䅁睁䅁䅁䅍䅄䅁䅁䅯睙䅁䅁䅯杇䅙䅁䅅䅁䉁䅁䅁权婂杂䅁䍄䉁䅁䅁䅂䅁䅁䅍䅄䅁䅁䅯睭䅁䅁䅯睈䅙䅁䅯䅉䅙䅁䅅䅁䉁䅁䅁权畃元䅁䍄䉁䅁䅁睁䅁䅁䅍䅄䅁䅁䅯朱䅅䅁䅯杇䅙䅁䅅䅁䉁䅁䅁权坄杂䅁䍄䉁䅁䅁睁䅁䅁䅍䅄䅁䅁䅯兰䅁䅁䅯䅇䅙䅁䅅䅁䉁䅁䅁权㕁杂䅁䍄䉁䅁䅁睁䅁䅁䅍䅄䅁䅁䅯睒䅅䅁䅯䅈䅙䅁䅅䅁䉁䅁䅁权獁睂䅁䍄䉁䅁䅁睁䅁䅁䅍䅄䅁䅁䅯具䅁䅁䅯䅇䅙䅁䅅䅁䉁䅁䅁权䩂睂䅁䍄䉁䅁䅁兂䅁䅁䅍䅄䅁䅁䅯克䅅䅁䅯儶䅯䅁䅯朵䅯䅁䅯眵䅯䅁䅅䅁䉁䅁䅁权畁䅄䅁䍄䉁䅁䅁兂䅁䅁䅍䅄䅁䅁䅯兕䅅䅁䅯儶䅯䅁䅯朵䅯䅁䅯眵䅯䅁䅅䅁䉁䅁䅁权䑁杄䅁䍄䉁䅁䅁睁䅁䅁䅍䅄䅁䅁䅯児䅁䅁䅯杈䅙䅁䅅䅁䉁䅁䅁权䩄䅃䅁䍄䉁䅁䅁兂䅁䅁䅍䅄䅁䅁䅯眹䅅䅁䅯朶䅯䅁䅯朵䅯䅁䅯眶䅯䅁䅅䅁䉁䅁䅁睂䅁䅁䅁䑷浦䅑杷允䅁䅁䅕䅁䑁䅁䅷䅁䭁䍁䉍䅁䭁佁䭯䅁䭁佁䭙䅁䭁佁䭳䅁䉁䅁䅁允䅁䅁䅣䅁䅁䝁ぁ欵䵁䅉䅅䅁䙁䅁䅁睁䵁䅁䅁权乂䅁䅁权瑄权䅁权浄权䅁权湄权䅁允䅁䅁䅅䅁䡁䅁䅁䅁䅄敔䅚䍄䉁䅁䅁睁䅁䅁䅍䅄䅁䅁䅯睐䅁䅁䅯䅈䅙䅁䅅䅁䉁䅁䅁权慂杂䅁䍄䉁䅁䅁兂䅁䅁䅍䅄䅁䅁䅯眱䅅䅁䅯儷䅯䅁䅯朵䅯䅁䅯眵䅯䅁䅅䅁䉁䅁䅁睂䅁䅁䅁䉧浌䅑杷允䅁䅁䅕䅁䑁䅁䅷䅁䭁䱁䄸䅁䭁佁䭷䅁䭁佁䭙䅁䭁佁䭣䅁䉁䅁䅁允䅁䅁䅣䅁䅁䕁歃唵䵁䅉䅅䅁䑁䅁䅁睁䵁䅁䅁权䍄䅁䅁权慁杂䅁允䅁䅁䅅䅁䭁䡁䝳䅁䵁䅉䅅䅁䙁䅁䅁睁䵁䅁䅁权䭂䅁䅁权汄权䅁权浄权䅁权湄权䅁允䅁䅁䅅䅁䭁䑁䱧䅁䵁䅉䅅䅁䑁䅁䅁睁䵁䅁䅁权汁䅁䅁权捁杂䅁允䅁䅁䅅䅁䭁䱁䜰䅁䵁䅉䅅䅁䙁䅁䅁睁䵁䅁䅁权䕄允䅁权汄权䅁权浄权䅁权湄权䅁允䅁䅁䅅䅁䭁䉁䱧䅁䵁䅉䅅䅁䕁䅁䅁睁䵁䅁䅁权䩃允䅁权晁杂䅁权杁杂䅁允䅁䅁䅅䅁䭁乁偯䅁䵁䅉䅅䅁䑁䅁䅁睁䵁䅁䅁权煃䅁䅁权歁杂䅁允䅁䅁䅅䅁䭁䵁䩧䅁䵁䅉䅅䅁䑁䅁䅁睁䵁䅁䅁权畂允䅁权慁杂䅁允䅁䅁䅅䅁䭁䡁䝳䅁䵁䅉䅅䅁䙁䅁䅁睁䵁䅁䅁权䅁杁䅁权䙄杅䅁权䕁䅁䅋权䥄杅䅁允䅁䅁䅅䅁䙁佁㡈眳敲剹䅂䍄䉁䅁䅁兂䅁䅁䅍䅄䅁䅁䅯睲䅁䅁䅯朶䅯䅁䅯朵䅯䅁䅯眶䅯䅁䅅䅁䉁䅁䅁睂䅁䅁䅁䕯洷䅑杷允䅁䅁䅕䅁䑁䅁䅷䅁䭁䅁䅷䅁䭁佁䭕䅁䭁佁䭙䅁䭁佁䭣䅁䉁䅁䅁允䅁䅁䅯䅈䅳䅁杷允䅁䅁䅑䅁䑁䅁䅷䅁䭁䉁䕁䅁䭁䉁䜸䅁䭁䍁䝁䅁䉁䅁䅁允䅁䅁䅯睚䅉䅁杷允䅁䅁䅕䅁䑁䅁䅷䅁䭁䕁䅳䅁䭁佁䭯䅁䭁佁䭙䅁䭁佁䭳䅁䉁䅁䅁允䅁䅁䅣䅁䅁䭁㙁欵䵁䅉䅅䅁䑁䅁䅁睁䵁䅁䅁权煄䅁䅁权流杂䅁允䅁䅁䅅䅁䙁䵁ㅐ䙋偹汁䅨䍄䉁䅁䅁兂䅁䅁䅍䅄䅁䅁䅯杇䅁䅁䅯朶䅯䅁䅯朵䅯䅁䅯眶䅯䅁䅅䅁䉁䅁䅁睂䅁䅁䅁䕯浢䅑杷允䅁䅁䅍䅁䑁䅁䅷䅁䭁䉁䕁䅁䭁䉁䝷䅁䉁䅁䅁允䅁䅁䅯睚䅉䅁杷允䅁䅁䅑䅁䑁䅁䅷䅁䭁佁䉉䅁䭁䉁䜸䅁䭁䍁䝁䅁䉁䅁䅁允䅁䅁䅯公䅯䅁杷允䅁䅁䅕䅁䑁䅁䅷䅁䭁䝁䉑䅁䭁佁䭫䅁䭁佁䭙䅁䭁佁䭣䅁䉁䅁䅁允䅁䅁䅯权䄰䅁杷允䅁䅁䅕䅁䑁䅁䅷䅁䭁䕁䅁䅁䭁佁䭧䅁䭁佁䭙䅁䭁佁䭣䅁䉁䅁䅁允䅁䅁䅯杂䅳䅁杷允䅁䅁䅕䅁䑁䅁䅷䅁䭁䵁䅳䅁䭁佁䭫䅁䭁佁䭙䅁䭁佁䭣䅁䉁䅁䅁允䅁䅁䅯朸䄴䅁杷允䅁䅁䅍䅁䑁䅁䅷䅁䭁䉁䉍䅁䭁䉁䝷䅁䉁䅁䅁允䅁䅁䅯䄷䅙䅁杷允䅁䅁䅍䅁䑁䅁䅷䅁䭁䑁䄴䅁䭁䉁䝯䅁䉁䅁䅁允䅁䅁䅯杴䅙䅁杷允䅁䅁䅕䅁䑁䅁䅷䅁䭁䡁䅅䅁䭁佁䭯䅁䭁佁䭙䅁䭁佁䭳䅁䉁䅁䅁允䅁䅁䅣䅁䅁䍁⽁欵䵁䅉䅅䅁䙁䅁䅁睁䵁䅁䅁权㡄允䅁权瑄权䅁权浄权䅁权湄权䅁允䅁䅁䅅䅁䡁䅁䅁䅁杄位䅚䍄䉁䅁䅁睁䅁䅁䅍䅄䅁䅁䅯䅵䅁䅁䅯杊䅙䅁䅅䅁䉁䅁䅁兂㉄䙋偹癷䵖䅑杷允䅁䅁䅕䅁䑁䅁䅷䅁䭁䙁䅁䅁䭁佁䭕䅁䭁佁䭙䅁䭁佁䭣䅁䉁䅁䅁允䅁䅁䅯䅏䅳䅁杷允䅁䅁䅕䅁䑁䅁䅷䅁䭁䥁䅧䅁䭁佁䭧䅁䭁佁䭙䅁䭁佁䭣䅁䉁䅁䅁允䅁䅁䅯兕䅳䅁杷允䅁䅁䅑䅁䑁䅁䅷䅁䭁偁䅳䅁䭁䉁䜸䅁䭁䍁䝁䅁䉁䅁䅁允䅁䅁䅯来䅙䅁杷允䅁䅁䅍䅁䑁䅁䅷䅁䭁䉁䕁䅁䭁䉁䜴䅁䉁䅁䅁允䅁䅁䅯睚䅉䅁杷允䅁䅁䅕䅁䑁䅁䅷䅁䭁䑁䅕䅁䭁佁䬰䅁䭁佁䭙䅁䭁佁䭣䅁䉁䅁䅁允䅁䅁䅣䅁䅁䝁ぁ欵䵁䅉䅅䅁䑁䅁䅁睁䵁䅁䅁权十䅁䅁权慁杂䅁允䅁䅁䅅䅁䭁䵁䝁䅁䵁䅉䅅䅁䑁䅁䅁睁䵁䅁䅁权瑂䅁䅁权敁杂䅁允䅁䅁䅅䅁䭁䉁䩑䅁䵁䅉䅅䅁䙁䅁䅁睁䵁䅁䅁权晄䅁䅁权獄权䅁权浄权䅁权湄权䅁允䅁䅁䅅䅁䡁䅁䅁䅁䅃併䅎䍄䉁䅁䅁兂䅁䅁䅍䅄䅁䅁䅯兪䅁䅁䅯儷䅯䅁䅯朵䅯䅁䅯眵䅯䅁䅅䅁䉁䅁䅁睂䅁䅁䅁䑑浶䅑杷允䅁䅁䅕䅁䑁䅁䅷䅁䭁䩁䅕䅁䭁佁䭧䅁䭁佁䭙䅁䭁佁䭣䅁䉁䅁䅁允䅁䅁䅯杂䅳䅁杷允䅁䅁䅕䅁䑁䅁䅷䅁䭁䭁䅍䅁䭁佁䭷䅁䭁佁䭙䅁䭁佁䭣䅁䉁䅁䅁允䅁䅁䅣䅁䅁佁歂唵䵁䅉䅅䅁䑁䅁䅁睁䵁䅁䅁权橂䅁䅁权歁杂䅁允䅁䅁䅅䅁䭁佁䥫䅁䵁䅉䅅䅁䑁䅁䅁睁䵁䅁䅁权塄允䅁权捁杂䅁允䅁䅁䅅䅁䭁䍁䜴䅁䵁䅉䅅䅁䙁䅁䅁睁䵁䅁䅁权穃允䅁权汄权䅁权浄权䅁权湄权䅁允䅁䅁䅅䅁䭁䑁䱧䅁䵁䅉䅅䅁䑁䅁䅁睁䵁䅁䅁权獂䅁䅁权歁杂䅁允䅁䅁䅅䅁䭁䵁䭷䅁䵁䅉䅅䅁䑁䅁䅁睁䵁䅁䅁权楂允䅁权奁杂䅁允䅁䅁䅅䅁䭁䉁䝫䅁䵁䅉䅅䅁䙁䅁䅁睁䵁䅁䅁权睄允䅁权瑄权䅁权浄权䅁权湄权䅁允䅁䅁䅅䅁䡁䅁䅁䅁杄⭬䅖䍄䉁䅁䅁睁䅁䅁䅍䅄䅁䅁䅯䅙䅁䅁䅯䅊䅙䅁䅅䅁䉁䅁䅁权㡁权䅁䍄䉁䅁䅁兂䅁䅁䅍䅄䅁䅁䅯䄱䅁䅁䅯儷䅯䅁䅯朵䅯䅁䅯眵䅯䅁䅅䅁䉁䅁䅁睂䅁䅁䅁䑉浄䅑杷允䅁䅁䅕䅁䑁䅁䅷䅁䭁䕁䅧䅁䭁佁䭧䅁䭁佁䭙䅁䭁佁䭣䅁䉁䅁䅁允䅁䅁䅯兕䅳䅁杷允䅁䅁䅍䅁䑁䅁䅷䅁䭁乁䅙䅁䭁䉁䝷䅁䉁䅁䅁允䅁䅁䅯杗䅙䅁杷允䅁䅁䅕䅁䑁䅁䅷䅁䭁䭁䈸䅁䭁佁䭯䅁䭁佁䭙䅁䭁佁䭳䅁䉁䅁䅁允䅁䅁䅣䅁䅁䕁癁欵䵁䅉䅅䅁䑁䅁䅁睁䵁䅁䅁权扂䅁䅁权奁杂䅁允䅁䅁䅅䅁䭁䑁䝫䅁䵁䅉䅅䅁䙁䅁䅁睁䵁䅁䅁权潄允䅁权獄权䅁权浄权䅁权湄权䅁允䅁䅁䅅䅁䭁䉁䕁䅁䵁䅉䅅䅁䙁䅁䅁睁䵁䅁䅁权潄允䅁权煄权䅁权浄权䅁权牄权䅁允䅁䅁䅅䅁䭁䉁䕁䅁䵁䅉䅅䅁䑁䅁䅁睁䵁䅁䅁权元䅁䅁权歁杂䅁允䅁䅁䅅䅁䭁䉁䕁䅁䵁䅉䅅䅁䑁䅁䅁睁䵁䅁䅁权ぁ允䅁权慁杂䅁允䅁䅁䅅䅁䭁䉁䝳䅁䵁䅉䅅䅁䑁䅁䅁睁䵁䅁䅁权獄䅁䅁权歁杂䅁允䅁䅁䅅䅁䭁䙁䭳䅁䵁䅉䅅䅁䑁䅁䅁睁䵁䅁䅁权敁䅁䅁权慁杂䅁允䅁䅁䅅䅁䭁䑁䜴䅁䵁䅉䅅䅁䑁䅁䅁睁䵁䅁䅁权奂允䅁权敁杂䅁允䅁䅁䅅䅁䭁䡁䩅䅁䵁䅉䅅䅁䙁䅁䅁睁䵁䅁䅁权啂允䅁权獄权䅁权浄权䅁权湄权䅁允䅁䅁䅅䅁䡁䅁䅁䅁䅁佁䅚䍄䉁䅁䅁睁䅁䅁䅍䅄䅁䅁䅯杪䅁䅁䅯䅇䅙䅁䅅䅁䉁䅁䅁权㕁杂䅁䍄䉁䅁䅁兂䅁䅁䅍䅄䅁䅁䅯杘䅅䅁䅯儵䅯䅁䅯朵䅯䅁䅯眵䅯䅁䅅䅁䉁䅁䅁权允䅂䅁䍄䉁䅁䅁兂䅁䅁䅍䅄䅁䅁䅯䅓䅅䅁䅯朶䅯䅁䅯朵䅯䅁䅯眶䅯䅁䅅䅁䉁䅁䅁权允䅂䅁䍄䉁䅁䅁兂䅁䅁䅍䅄䅁䅁䅯兢䅅䅁䅯儶䅯䅁䅯朵䅯䅁䅯眵䅯䅁䅅䅁䉁䅁䅁权允䅂䅁䍄䉁䅁䅁䅂䅁䅁䅍䅄䅁䅁䅯睘䅁䅁䅯睈䅙䅁䅯䅉䅙䅁䅅䅁䉁䅁䅁权穁杂䅁䍄䉁䅁䅁䅂䅁䅁䅍䅄䅁䅁䅯䅌䅁䅁䅯睈䅙䅁䅯䅉䅙䅁䅅䅁䉁䅁䅁权捂元䅁䍄䉁䅁䅁睁䅁䅁䅍䅄䅁䅁䅯杳䅅䅁䅯䅊䅙䅁䅅䅁䉁䅁䅁权十权䅁䍄䉁䅁䅁兂䅁䅁䅍䅄䅁䅁䅯䅗䅁䅁䅯䄶䅯䅁䅯朵䅯䅁䅯眵䅯䅁䅅䅁䉁䅁䅁权䝁睃䅁䍄䉁䅁䅁䅂䅁䅁䅍䅄䅁䅁䅯䅲䅅䅁䅯睈䅙䅁䅯䅉䅙䅁䅅䅁䉁䅁䅁权捃权䅁䍄䉁䅁䅁兂䅁䅁䅍䅄䅁䅁䅯䅪䅁䅁䅯儷䅯䅁䅯朵䅯䅁䅯眵䅯䅁䅅䅁䉁䅁䅁睂䅁䅁䅁䑁汔䅑杷允䅁䅁䅍䅁䑁䅁䅷䅁䭁偁䅙䅁䭁䍁䝑䅁䉁䅁䅁允䅁䅁䅯杙䅫䅁杷允䅁䅁䅕䅁䑁䅁䅷䅁䭁䅁䅙䅁䭁佁䭷䅁䭁佁䭙䅁䭁佁䭣䅁䉁䅁䅁允䅁䅁䅣䅁䅁䝁⭁唵䵁䅉䅅䅁䙁䅁䅁睁䵁䅁䅁权晃允䅁权潄权䅁权浄权䅁权湄权䅁允䅁䅁䅅䅁䭁䅁䱙䅁䵁䅉䅅䅁䙁䅁䅁睁䵁䅁䅁权橁䅁䅁权潄权䅁权浄权䅁权湄权䅁允䅁䅁䅅䅁䭁䅁䱙䅁䵁䅉䅅䅁䙁䅁䅁睁䵁䅁䅁权桃允䅁权灄权䅁权浄权䅁权湄权䅁允䅁䅁䅅䅁䭁䅁倴䅁䵁䅉䅅䅁䑁䅁䅁睁䵁䅁䅁权捂允䅁权捁杂䅁允䅁䅁䅅䅁䭁䙁䝯䅁䵁䅉䅅䅁䙁䅁䅁睁䵁䅁䅁权瑂允䅁权瑄权䅁权浄权䅁权湄权䅁允䅁䅁䅅䅁䭁䉁䕁䅁䵁䅉䅅䅁䙁䅁䅁睁䵁䅁䅁权乂允䅁权獄权䅁权浄权䅁权湄权䅁允䅁䅁䅅䅁䡁䅁䅁䅁䅄低䅚䍄䉁䅁䅁䅂䅁䅁䅍䅄䅁䅁䅯典䅅䅁䅯睈䅙䅁䅯䅉䅙䅁䅅䅁䉁䅁䅁权䑂䅃䅁䍄䉁䅁䅁兂䅁䅁䅍䅄䅁䅁䅯杗䅁䅁䅯䄷䅯䅁䅯朵䅯䅁䅯眵䅯䅁䅅䅁䉁䅁䅁睂䅁䅁䅁偙歈䅑杷允䅁䅁䅕䅁䑁䅁䅷䅁䭁佁䅉䅁䭁佁䭫䅁䭁佁䭙䅁䭁佁䭣䅁䉁䅁䅁允䅁䅁䅯䉙䅁䅁杷允䅁䅁䅕䅁䑁䅁䅷䅁䭁乁䉷䅁䭁佁䭧䅁䭁佁䭙䅁䭁佁䭣䅁䉁䅁䅁允䅁䅁䅯杂䅳䅁杷允䅁䅁䅕䅁䑁䅁䅷䅁䭁䕁䅫䅁䭁佁䭯䅁䭁佁䭙䅁䭁佁䭳䅁䉁䅁䅁允䅁䅁䅣䅁䅁䍁歁欵䵁䅉䅅䅁䑁䅁䅁睁䵁䅁䅁权灂䅁䅁权歁杂䅁允䅁䅁䅅䅁䭁佁䤸䅁䵁䅉䅅䅁䑁䅁䅁睁䵁䅁䅁权呂允䅁权敁杂䅁允䅁䅁䅅䅁䭁䭁䤸䅁䵁䅉䅅䅁䑁䅁䅁睁䵁䅁䅁权坃允䅁权歁杂䅁允䅁䅁䅅䅁䭁乁伸䅁䵁䅉䅅䅁䑁䅁䅁睁䵁䅁䅁权捃允䅁权奁杂䅁允䅁䅁䅅䅁䭁䡁䝷䅁䵁䅉䅅䅁䙁䅁䅁睁䵁䅁䅁权㝄䅁䅁权灄权䅁权浄权䅁权湄权䅁允䅁䅁䅅䅁䭁䝁佣䅁䵁䅉䅅䅁䙁䅁䅁睁䵁䅁䅁权坂允䅁权汄权䅁权浄权䅁权湄权䅁允䅁䅁䅅䅁䭁䝁䱧䅁䵁䅉䅅䅁䑁䅁䅁睁䵁䅁䅁权癃䅁䅁权歁杂䅁允䅁䅁䅅䅁䭁偁䠰䅁䵁䅉䅅䅁䙁䅁䅁睁䵁䅁䅁权允䅂䅁权灄权䅁权浄权䅁权湄权䅁允䅁䅁䅅䅁䭁䝁䍣䅁䵁䅉䅅䅁䑁䅁䅁睁䵁䅁䅁权ㅁ䅁䅁权流杂䅁允䅁䅁䅅䅁䙁䙁偹癷潕䙪䅒䍄䉁䅁䅁睁䅁䅁䅍䅄䅁䅁䅯睓䅁䅁䅯杊䅙䅁䅅䅁䉁䅁䅁兂㉄䙋偹歷塖䅑杷允䅁䅁䅍䅁䑁䅁䅷䅁䭁䭁䅯䅁䭁䉁䝷䅁䉁䅁䅁允䅁䅁䅯睥䅙䅁杷允䅁䅁䅕䅁䑁䅁䅷䅁䭁䥁䅣䅁䭁佁䭕䅁䭁佁䭙䅁䭁佁䭣䅁䉁䅁䅁允䅁䅁䅯材䅳䅁杷允䅁䅁䅕䅁䑁䅁䅷䅁䭁䩁䅧䅁䭁佁䬰䅁䭁佁䭙䅁䭁佁䭣䅁䉁䅁䅁允䅁䅁䅣䅁䅁䥁流欵䵁䅉䅅䅁䙁䅁䅁睁䵁䅁䅁权允䅂䅁权煄权䅁权浄权䅁权牄权䅁允䅁䅁䅅䅁䭁䝁䍣䅁䵁䅉䅅䅁䕁䅁䅁睁䵁䅁䅁权䙃允䅁权晁杂䅁权杁杂䅁允䅁䅁䅅䅁䭁䥁䩉䅁䵁䅉䅅䅁䑁䅁䅁睁䵁䅁䅁权㥃䅁䅁权敁杂䅁允䅁䅁䅅䅁䭁䥁䡯䅁䵁䅉䅅䅁䑁䅁䅁睁䵁䅁䅁权浄允䅁权敁杂䅁允䅁䅁䅅䅁䭁䑁䝑䅁䵁䅉䅅䅁䙁䅁䅁睁䵁䅁䅁权睄䅁䅁权獄权䅁权浄权䅁权湄权䅁允䅁䅁䅅䅁䡁䅁䅁䅁䅂伸䅖䍄䉁䅁䅁睁䅁䅁䅍䅄䅁䅁䅯杗䅅䅁䅯杇䅙䅁䅅䅁䉁䅁䅁权兂睂䅁䍄䉁䅁䅁睁䅁䅁䅍䅄䅁䅁䅯䄳䅅䅁䅯杊䅙䅁䅅䅁䉁䅁䅁兂卂䉵䘶㜶䉆䅑杷允䅁䅁䅕䅁䑁䅁䅷䅁䭁乁䄸䅁䭁佁䭫䅁䭁佁䭙䅁䭁佁䭣䅁䉁䅁䅁允䅁䅁䅯杏䄰䅁杷允䅁䅁䅍䅁䑁䅁䅷䅁䭁䙁䈰䅁䭁䍁䝑䅁䉁䅁䅁允䅁䅁䅯朰䅯䅁杷允䅁䅁䅑䅁䑁䅁䅷䅁䭁䝁䅳䅁䭁䉁䜸䅁䭁䍁䝁䅁䉁䅁䅁允䅁䅁䅯兎䅫䅁杷允䅁䅁䅕䅁䑁䅁䅷䅁䭁乁䅅䅁䭁佁䬰䅁䭁佁䭙䅁䭁佁䭣䅁䉁䅁䅁允䅁䅁䅣䅁䅁䭁䑂欵䵁䅉䅅䅁䙁䅁䅁睁䵁䅁䅁权䵂允䅁权瑄权䅁权浄权䅁权湄权䅁允䅁䅁䅅䅁䡁䅁䅁䅁䅂敒䅚䍄䉁䅁䅁兂䅁䅁䅍䅄䅁䅁䅯杧䅅䅁䅯䄶䅯䅁䅯朵䅯䅁䅯眵䅯䅁䅅䅁䉁䅁䅁权䝁睃䅁䍄䉁䅁䅁睁䅁䅁䅍䅄䅁䅁䅯兕䅁䅁䅯杊䅙䅁䅅䅁䉁䅁䅁兂硂児塲ㅯ塂䅑杷允䅁䅁䅍䅁䑁䅁䅷䅁䭁䭁䅁䅁䭁䉁䝧䅁䉁䅁䅁允䅁䅁䅯克䅙䅁杷允䅁䅁䅕䅁䑁䅁䅷䅁䭁䵁䅯䅁䭁佁䭯䅁䭁佁䭙䅁䭁佁䭳䅁䉁䅁䅁允䅁䅁䅣䅁䅁䥁牁欵䵁䅉䅅䅁䑁䅁䅁睁䵁䅁䅁权噂䅁䅁权捁杂䅁允䅁䅁䅅䅁䭁䙁䠸䅁䵁䅉䅅䅁䙁䅁䅁睁䵁䅁䅁权瑃允䅁权獄权䅁权浄权䅁权湄权䅁允䅁䅁䅅䅁䡁䅁䅁䅁䅁佋䅖䍄䉁䅁䅁兂䅁䅁䅍䅄䅁䅁䅯杗䅅䅁䅯䄷䅯䅁䅯朵䅯䅁䅯眵䅯䅁䅅䅁䉁䅁䅁睂䅁䅁䅁䵙汦䅑杷允䅁䅁䅍䅁䑁䅁䅷䅁䭁䙁䅁䅁䭁䉁䝯䅁䉁䅁䅁允䅁䅁䅯睋䅙䅁杷允䅁䅁䅍䅁䑁䅁䅷䅁䭁佁䉁䅁䭁䉁䜴䅁䉁䅁䅁允䅁䅁䅯東䅙䅁杷允䅁䅁䅕䅁䑁䅁䅷䅁䭁䉁䕁䅁䭁佁䭷䅁䭁佁䭙䅁䭁佁䭣䅁䉁䅁䅁允䅁䅁䅯睚䅉䅁杷允䅁䅁䅕䅁䑁䅁䅷䅁䭁䙁䉅䅁䭁佁䭧䅁䭁佁䭙䅁䭁佁䭣䅁䉁䅁䅁允䅁䅁䅯杂䅳䅁杷允䅁䅁䅍䅁䑁䅁䅷䅁䭁䡁䉫䅁䭁䍁䝑䅁䉁䅁䅁允䅁䅁䅯䅃䅯䅁杷允䅁䅁䅕䅁䑁䅁䅷䅁䭁䕁䅕䅁䭁佁䭷䅁䭁佁䭙䅁䭁佁䭣䅁䉁䅁䅁允䅁䅁䅣䅁䅁䭁呁唵䵁䅉䅅䅁䑁䅁䅁睁䵁䅁䅁权㍃䅁䅁权流杂䅁允䅁䅁䅅䅁䙁䥁牘払敧噒䅤䍄䉁䅁䅁睁䅁䅁䅍䅄䅁䅁䅯眳䅅䅁䅯杇䅙䅁䅅䅁䉁䅁䅁权扁杂䅁䍄䉁䅁䅁兂䅁䅁䅍䅄䅁䅁䅯睄䅅䅁䅯䄶䅯䅁䅯朵䅯䅁䅯眵䅯䅁䅅䅁䉁䅁䅁权䝁睃䅁䍄䉁䅁䅁䅂䅁䅁䅍䅄䅁䅁䅯睵䅁䅁䅯睈䅙䅁䅯䅉䅙䅁䅅䅁䉁䅁䅁权い杂䅁䍄䉁䅁䅁兂䅁䅁䅍䅄䅁䅁䅯杦䅅䅁䅯儷䅯䅁䅯朵䅯䅁䅯眵䅯䅁䅅䅁䉁䅁䅁睂䅁䅁䅁䉑浶䅑杷允䅁䅁䅕䅁䑁䅁䅷䅁䭁佁䈴䅁䭁佁䭧䅁䭁佁䭙䅁䭁佁䭣䅁䉁䅁䅁允䅁䅁䅯杂䅳䅁杷允䅁䅁䅍䅁䑁䅁䅷䅁䭁䑁䉍䅁䭁䍁䝑䅁䉁䅁䅁允䅁䅁䅯睄䅫䅁杷允䅁䅁䅍䅁䑁䅁䅷䅁䭁佁䉣䅁䭁䍁䝙䅁䉁䅁䅁允䅁䅁䅕噋偹癷䥖歖䵁䅉䅅䅁䙁䅁䅁睁䵁䅁䅁权慃䅁䅁权煄权䅁权浄权䅁权牄权䅁允䅁䅁䅅䅁䡁䅁䅁䅁䅄畏䅚䍄䉁䅁䅁兂䅁䅁䅍䅄䅁䅁䅯䅆䅅䅁䅯朶䅯䅁䅯朵䅯䅁䅯眶䅯䅁䅅䅁䉁䅁䅁睂䅁䅁䅁䍧洯䅑杷允䅁䅁䅕䅁䑁䅁䅷䅁䭁䝁䈸䅁䭁佁䭷䅁䭁佁䭙䅁䭁佁䭣䅁䉁䅁䅁允䅁䅁䅣䅁䅁䝁㡂䔵䵁䅉䅅䅁䙁䅁䅁睁䵁䅁䅁权允䅂䅁权瑄权䅁权浄权䅁权湄权䅁允䅁䅁䅅䅁䭁䝁䍣䅁䵁䅉䅅䅁䙁䅁䅁睁䵁䅁䅁权噄允䅁权煄权䅁权浄权䅁权牄权䅁允䅁䅁䅅䅁䡁䅁䅁䅁䅃⭌䅚䍄䉁䅁䅁睁䅁䅁䅍䅄䅁䅁䅯杅䅁䅁䅯杈䅙䅁䅅䅁䉁䅁䅁权㉂杂䅁䍄䉁䅁䅁睁䅁䅁䅍䅄䅁䅁䅯䅭䅁䅁䅯䅊䅙䅁䅅䅁䉁䅁䅁权楃权䅁䍄䉁䅁䅁睁䅁䅁䅍䅄䅁䅁䅯兄䅁䅁䅯杊䅙䅁䅅䅁䉁䅁䅁兂啁歲桦汥卒䅑杷允䅁䅁䅕䅁䑁䅁䅷䅁䭁䡁䅯䅁䭁佁䭕䅁䭁佁䭙䅁䭁佁䭣䅁䉁䅁䅁允䅁䅁䅯䅅䅑䅁杷允䅁䅁䅍䅁䑁䅁䅷䅁䭁䑁䅯䅁䭁䉁䜴䅁䉁䅁䅁允䅁䅁䅯杘䅧䅁杷允䅁䅁䅑䅁䑁䅁䅷䅁䭁偁䉑䅁䭁䉁䜸䅁䭁䍁䝁䅁䉁䅁䅁允䅁䅁䅯睧䅫䅁杷允䅁䅁䅍䅁䑁䅁䅷䅁䭁偁䅕䅁䭁䉁䜴䅁䉁䅁䅁允䅁䅁䅯兒䅙䅁杷允䅁䅁䅑䅁䑁䅁䅷䅁䭁䝁䅍䅁䭁䉁䜸䅁䭁䍁䝁䅁䉁䅁䅁允䅁䅁䅯儵䅧䅁杷允䅁䅁䅑䅁䑁䅁䅷䅁䭁䵁䅑䅁䭁䉁䜸䅁䭁䍁䝁䅁䉁䅁䅁允䅁䅁䅯杮䅧䅁杷允䅁䅁䅍䅁䑁䅁䅷䅁䭁䭁䅕䅁䭁䉁䝯䅁䉁䅁䅁允䅁䅁䅯材䅙䅁杷允䅁䅁䅕䅁䑁䅁䅷䅁䭁䍁䅉䅁䭁佁䭫䅁䭁佁䭙䅁䭁佁䭣䅁䉁䅁䅁允䅁䅁䅯䅐䅳䅁杷允䅁䅁䅕䅁䑁䅁䅷䅁䭁䥁䉣䅁䭁佁䬰䅁䭁佁䭙䅁䭁佁䭣䅁䉁䅁䅁允䅁䅁䅯䅅䅑䅁杷允䅁䅁䅍䅁䑁䅁䅷䅁䭁䝁䈸䅁䭁䉁䝯䅁䉁䅁䅁允䅁䅁䅯児䅙䅁杷允䅁䅁䅕䅁䑁䅁䅷䅁䭁偁䅕䅁䭁佁䭕䅁䭁佁䭙䅁䭁佁䭣䅁䉁䅁䅁允䅁䅁䅯䅏䅳䅁杷允䅁䅁䅕䅁䑁䅁䅷䅁䭁䱁䅳䅁䭁佁䭯䅁䭁佁䭙䅁䭁佁䭳䅁䉁䅁䅁允䅁䅁䅣䅁䅁佁㙁欵䵁䅉䅅䅁䑁䅁䅁睁䵁䅁䅁权浂允䅁权敁杂䅁允䅁䅁䅅䅁䭁偁䥍䅁䵁䅉䅅䅁䙁䅁䅁睁䵁䅁䅁权䅁杁䅁权䱄杅䅁权䕁䅁䅋权䝄杅䅁允䅁䅁䅅䅁䙁䑁䬰㘱睎噮䅆䍄䉁䅁䅁睁䅁䅁䅍䅄䅁䅁䅯䅦䅅䅁䅯䅈䅙䅁䅅䅁䉁䅁䅁权癃杂䅁䍄䉁䅁䅁睁䅁䅁䅍䅄䅁䅁䅯睐䅁䅁䅯杈䅙䅁䅅䅁䉁䅁䅁权捂杂䅁䍄䉁䅁䅁兂䅁䅁䅍䅄䅁䅁䅯䅥䅅䅁䅯䄷䅯䅁䅯朵䅯䅁䅯眵䅯䅁䅅䅁䉁䅁䅁睂䅁䅁䅁䉉浶䅑杷允䅁䅁䅍䅁䑁䅁䅷䅁䭁乁䈴䅁䭁䉁䜴䅁䉁䅁䅁允䅁䅁䅯睬䅙䅁杷允䅁䅁䅕䅁䑁䅁䅷䅁䭁偁䉕䅁䭁佁䭫䅁䭁佁䭙䅁䭁佁䭣䅁䉁䅁䅁允䅁䅁䅯䅄䅷䅁杷允䅁䅁䅕䅁䑁䅁䅷䅁䭁䥁䉯䅁䭁佁䭷䅁䭁佁䭙䅁䭁佁䭣䅁䉁䅁䅁允䅁䅁䅯䅅䅑䅁杷允䅁䅁䅍䅁䑁䅁䅷䅁䭁䝁䅉䅁䭁䉁䝯䅁䉁䅁䅁允䅁䅁䅯睥䅙䅁杷允䅁䅁䅕䅁䑁䅁䅷䅁䭁䙁䅑䅁䭁佁䬰䅁䭁佁䭙䅁䭁佁䭣䅁䉁䅁䅁允䅁䅁䅣䅁䅁䍁敄唵䵁䅉䅅䅁䑁䅁䅁睁䵁䅁䅁权歂允䅁权敁杂䅁允䅁䅁䅅䅁䭁䩁䝯䅁䵁䅉䅅䅁䑁䅁䅁睁䵁䅁䅁权⭁䅁䅁权敁杂䅁允䅁䅁䅅䅁䭁䉁䥙䅁䵁䅉䅅䅁䑁䅁䅁睁䵁䅁䅁权癃允䅁权捁杂䅁允䅁䅁䅅䅁䭁䕁䜰䅁䵁䅉䅅䅁䑁䅁䅁睁䵁䅁䅁权杂䅁䅁权敁杂䅁允䅁䅁䅅䅁䭁䡁䝣䅁䵁䅉䅅䅁䑁䅁䅁睁䵁䅁䅁权啄允䅁权歁杂䅁允䅁䅁䅅䅁䭁佁䥑䅁䵁䅉䅅䅁䑁䅁䅁睁䵁䅁䅁权䵂允䅁权慁杂䅁允䅁䅁䅅䅁䭁䕁䝁䅁䵁䅉䅅䅁䙁䅁䅁睁䵁䅁䅁权㝁允䅁权汄权䅁权浄权䅁权湄权䅁允䅁䅁䅅䅁䭁䑁䱧䅁䵁䅉䅅䅁䑁䅁䅁睁䵁䅁䅁权㥃䅁䅁权捁杂䅁允䅁䅁䅅䅁䭁䍁䜴䅁䵁䅉䅅䅁䑁䅁䅁睁䵁䅁䅁权煂允䅁权歁杂䅁允䅁䅁䅅䅁䭁䉁䕁䅁䵁䅉䅅䅁䑁䅁䅁睁䵁䅁䅁权䥃允䅁权奁杂䅁允䅁䅁䅅䅁䭁䉁䝫䅁䵁䅉䅅䅁䕁䅁䅁睁䵁䅁䅁权㉄䅁䅁权晁杂䅁权杁杂䅁允䅁䅁䅅䅁䭁䩁䥕䅁䵁䅉䅅䅁䙁䅁䅁睁䵁䅁䅁权䡁允䅁权獄权䅁权浄权䅁权湄权䅁允䅁䅁䅅䅁䡁䅁䅁䅁杁敵䅎䍄䉁䅁䅁兂䅁䅁䅍䅄䅁䅁䅯具䅁䅁䅯儷䅯䅁䅯朵䅯䅁䅯眵䅯䅁䅅䅁䉁䅁䅁睂䅁䅁䅁䕧浦䅑杷允䅁䅁䅍䅁䑁䅁䅷䅁䭁䩁䅍䅁䭁䍁䝑䅁䉁䅁䅁允䅁䅁䅯睉䅫䅁杷允䅁䅁䅍䅁䑁䅁䅷䅁䭁偁䅑䅁䭁䍁䝑䅁䉁䅁䅁允䅁䅁䅯朰䅧䅁杷允䅁䅁䅍䅁䑁䅁䅷䅁䭁䡁䈰䅁䭁䍁䝙䅁䉁䅁䅁允䅁䅁䅕浚浚浚坢啖䵁䅉䅅䅁䙁䅁䅁睁䵁䅁䅁权䡁允䅁权潄权䅁权浄权䅁权湄权䅁允䅁䅁䅅䅁䭁䅁䱙䅁䵁䅉䅅䅁䙁䅁䅁睁䵁䅁䅁权噃䅁䅁权汄权䅁权浄权䅁权湄权䅁允䅁䅁䅅䅁䭁䝁䱧䅁䵁䅉䅅䅁䑁䅁䅁睁䵁䅁䅁权楂䅁䅁权流杂䅁允䅁䅁䅅䅁䙁䡁㥅瑃橥䙙䅆䍄䉁䅁䅁䅂䅁䅁䅍䅄䅁䅁䅯杤䅁䅁䅯睈䅙䅁䅯䅉䅙䅁䅅䅁䉁䅁䅁权塁睂䅁䍄䉁䅁䅁兂䅁䅁䅍䅄䅁䅁䅯睇䅅䅁䅯儶䅯䅁䅯朵䅯䅁䅯眵䅯䅁䅅䅁䉁䅁䅁权⭁杄䅁䍄䉁䅁䅁睁䅁䅁䅍䅄䅁䅁䅯睙䅁䅁䅯杈䅙䅁䅅䅁䉁䅁䅁权敂䅃䅁䍄䉁䅁䅁兂䅁䅁䅍䅄䅁䅁䅯䄰䅁䅁䅯朶䅯䅁䅯朵䅯䅁䅯眶䅯䅁䅅䅁䉁䅁䅁睂䅁䅁䅁䍑洳䅑杷允䅁䅁䅍䅁䑁䅁䅷䅁䭁䍁䄰䅁䭁䉁䝯䅁䉁䅁䅁允䅁䅁䅯杙䅙䅁杷允䅁䅁䅍䅁䑁䅁䅷䅁䭁䡁䅉䅁䭁䉁䝷䅁䉁䅁䅁允䅁䅁䅯睺䅙䅁杷允䅁䅁䅕䅁䑁䅁䅷䅁䭁䩁䅯䅁䭁佁䬰䅁䭁佁䭙䅁䭁佁䭣䅁䉁䅁䅁允䅁䅁䅣䅁䅁䭁坁欵䵁䅉䅅䅁䙁䅁䅁睁䵁䅁䅁权硃䅁䅁权煄权䅁权浄权䅁权牄权䅁允䅁䅁䅅䅁䡁䅁䅁䅁杂⭊䅚䍄䉁䅁䅁睁䅁䅁䅍䅄䅁䅁䅯入䅁䅁䅯䅊䅙䅁䅅䅁䉁䅁䅁权䉂元䅁䍄䉁䅁䅁睁䅁䅁䅍䅄䅁䅁䅯兺䅁䅁䅯䅈䅙䅁䅅䅁䉁䅁䅁权偄杂䅁䍄䉁䅁䅁兂䅁䅁䅍䅄䅁䅁䅯杹䅁䅁䅯儷䅯䅁䅯朵䅯䅁䅯眵䅯䅁䅅䅁䉁䅁䅁睂䅁䅁䅁䙷欳䅑杷允䅁䅁䅑䅁䑁䅁䅷䅁䭁䉁䅍䅁䭁䉁䜸䅁䭁䍁䝁䅁䉁䅁䅁允䅁䅁䅯睈䅳䅁杷允䅁䅁䅕䅁䑁䅁䅷䅁䭁䱁䅧䅁䭁佁䭧䅁䭁佁䭙䅁䭁佁䭣䅁䉁䅁䅁允䅁䅁䅯䅅䅑䅁杷允䅁䅁䅕䅁䑁䅁䅷䅁䭁佁䅁䅁䭁佁䭯䅁䭁佁䭙䅁䭁佁䭳䅁䉁䅁䅁允䅁䅁䅣䅁䅁䵁䙂欵䵁䅉䅅䅁䑁䅁䅁睁䵁䅁䅁权獃䅁䅁权流杂䅁允䅁䅁䅅䅁䙁䉁畓⭒㙆䙎䅤䍄䉁䅁䅁睁䅁䅁䅍䅄䅁䅁䅯睉䅁䅁䅯杈䅙䅁䅅䅁䉁䅁䅁权摃杂䅁䍄䉁䅁䅁睁䅁䅁䅍䅄䅁䅁䅯䅘䅅䅁䅯杇䅙䅁䅅䅁䉁䅁䅁权扁杂䅁䍄䉁䅁䅁兂䅁䅁䅍䅄䅁䅁䅯杢䅁䅁䅯朶䅯䅁䅯朵䅯䅁䅯眶䅯䅁䅅䅁䉁䅁䅁睂䅁䅁䅁䍑洯䅑杷允䅁䅁䅕䅁䑁䅁䅷䅁䭁䥁䉕䅁䭁佁䭯䅁䭁佁䭙䅁䭁佁䭳䅁䉁䅁䅁允䅁䅁䅣䅁䅁䕁䝂欵䵁䅉䅅䅁䑁䅁䅁睁䵁䅁䅁权啃允䅁权流杂䅁允䅁䅁䅅䅁䙁䵁䴳䵺䵺䙦䅂䍄䉁䅁䅁睁䅁䅁䅍䅄䅁䅁䅯睬䅅䅁䅯䅈䅙䅁䅅䅁䉁䅁䅁权䝂睂䅁䍄䉁䅁䅁睁䅁䅁䅍䅄䅁䅁䅯䅋䅁䅁䅯杊䅙䅁䅅䅁䉁䅁䅁兂穁積積硍䙎䅑杷允䅁䅁䅍䅁䑁䅁䅷䅁䭁䅁䅍䅁䭁䍁䝙䅁䉁䅁䅁允䅁䅁䅕敨剴䉵氶歖䵁䅉䅅䅁䙁䅁䅁睁䵁䅁䅁权噃允䅁权灄权䅁权浄权䅁权湄权䅁允䅁䅁䅅䅁䭁䕁䵳䅁䵁䅉䅅䅁䑁䅁䅁睁䵁䅁䅁权䙃䅁䅁权歁杂䅁允䅁䅁䅅䅁䭁䉁䕁䅁䵁䅉䅅䅁䑁䅁䅁睁䵁䅁䅁权桃䅁䅁权慁杂䅁允䅁䅁䅅䅁䭁䡁䝳䅁䵁䅉䅅䅁䙁䅁䅁睁䵁䅁䅁权敄䅁䅁权潄权䅁权浄权䅁权湄权䅁允䅁䅁䅅䅁䭁䅁䱙䅁䵁䅉䅅䅁䙁䅁䅁睁䵁䅁䅁权慁允䅁权潄权䅁权浄权䅁权湄权䅁允䅁䅁䅅䅁䭁䅁䱙䅁䵁䅉䅅䅁䙁䅁䅁睁䵁䅁䅁权流䅁䅁权煄权䅁权浄权䅁权牄权䅁允䅁䅁䅅䅁䡁䅁䅁䅁䅃畑䅚䍄䉁䅁䅁兂䅁䅁䅍䅄䅁䅁䅯免䅁䅁䅯朶䅯䅁䅯朵䅯䅁䅯眶䅯䅁䅅䅁䉁䅁䅁睂䅁䅁䅁䕷浢䅑杷允䅁䅁䅕䅁䑁䅁䅷䅁䭁䩁䅍䅁䭁佁䭧䅁䭁佁䭙䅁䭁佁䭣䅁䉁䅁䅁允䅁䅁䅯䅅䅑䅁杷允䅁䅁䅕䅁䑁䅁䅷䅁䭁䥁䈰䅁䭁佁䭯䅁䭁佁䭙䅁䭁佁䭳䅁䉁䅁䅁允䅁䅁䅣䅁䅁䝁㙁欵䵁䅉䅅䅁䑁䅁䅁睁䵁䅁䅁权塄䅁䅁权奁杂䅁允䅁䅁䅅䅁䭁䡁䝷䅁䵁䅉䅅䅁䙁䅁䅁睁䵁䅁䅁权䅁杁䅁权䱄杅䅁权䕁䅁䅋权䥄杅䅁允䅁䅁䅅䅁䙁䥁䌯匹捨ㅐ䅰䍄䉁䅁䅁兂䅁䅁䅍䅄䅁䅁䅯杁䅅䅁䅯䄶䅯䅁䅯朵䅯䅁䅯眵䅯䅁䅅䅁䉁䅁䅁权⭄权䅁䍄䉁䅁䅁睁䅁䅁䅍䅄䅁䅁䅯眸䅅䅁䅯杈䅙䅁䅅䅁䉁䅁䅁权䝃睂䅁䍄䉁䅁䅁睁䅁䅁䅍䅄䅁䅁䅯杍䅁䅁䅯杊䅙䅁䅅䅁䉁䅁䅁兂㉄䙋偹汷婖䅑杷允䅁䅁䅍䅁䑁䅁䅷䅁䭁䕁䅫䅁䭁䍁䝙䅁䉁䅁䅁允䅁䅁䅕呣䬰㘱䅐䕖䵁䅉䅅䅁䙁䅁䅁睁䵁䅁䅁权坄允䅁权瑄权䅁权浄权䅁权湄权䅁允䅁䅁䅅䅁䡁䅁䅁䅁杄畉䅚䍄䉁䅁䅁䅂䅁䅁䅍䅄䅁䅁䅯睇䅁䅁䅯睈䅙䅁䅯䅉䅙䅁䅅䅁䉁䅁䅁权湁䅃䅁䍄䉁䅁䅁兂䅁䅁䅍䅄䅁䅁䅯村䅅䅁䅯䄷䅯䅁䅯朵䅯䅁䅯眵䅯䅁䅅䅁䉁䅁䅁睂䅁䅁䅁䝧汶䅑杷允䅁䅁䅑䅁䑁䅁䅷䅁䭁䭁䅷䅁䭁䉁䜸䅁䭁䍁䝁䅁䉁䅁䅁允䅁䅁䅯眴䅣䅁杷允䅁䅁䅍䅁䑁䅁䅷䅁䭁䵁䅷䅁䭁䍁䝙䅁䉁䅁䅁允䅁䅁䅕捺䵺䵺㡷啖䵁䅉䅅䅁䕁䅁䅁睁䵁䅁䅁权乁允䅁权晁杂䅁权杁杂䅁允䅁䅁䅅䅁䭁䕁䝷䅁䵁䅉䅅䅁䙁䅁䅁睁䵁䅁䅁权橁䅁䅁权灄权䅁权浄权䅁权湄权䅁允䅁䅁䅅䅁䭁䵁䵁䅁䵁䅉䅅䅁䑁䅁䅁睁䵁䅁䅁权硃䅁䅁权慁杂䅁允䅁䅁䅅䅁䭁䙁䜸䅁䵁䅉䅅䅁䑁䅁䅁睁䵁䅁䅁权橃允䅁权歁杂䅁允䅁䅁䅅䅁䭁䉁䬰䅁䵁䅉䅅䅁䙁䅁䅁睁䵁䅁䅁权ㅂ䅁䅁权汄权䅁权浄权䅁权湄权䅁允䅁䅁䅅䅁䭁䑁䌰䅁䵁䅉䅅䅁䑁䅁䅁睁䵁䅁䅁权偁䅁䅁权流杂䅁允䅁䅁䅅䅁䙁䵁䴳䵺䵺䙘䅚䍄䉁䅁䅁睁䅁䅁䅍䅄䅁䅁䅯兺䅅䅁䅯䅇䅙䅁䅅䅁䉁䅁䅁权㡂杂䅁䍄䉁䅁䅁睁䅁䅁䅍䅄䅁䅁䅯党䅅䅁䅯杈䅙䅁䅅䅁䉁䅁䅁权浄䅃䅁䍄䉁䅁䅁兂䅁䅁䅍䅄䅁䅁䅯䅱䅁䅁䅯儷䅯䅁䅯朵䅯䅁䅯眵䅯䅁䅅䅁䉁䅁䅁睂䅁䅁䅁䭁汐䅑杷允䅁䅁䅕䅁䑁䅁䅷䅁䭁乁䉙䅁䭁佁䭯䅁䭁佁䭙䅁䭁佁䭳䅁䉁䅁䅁允䅁䅁䅣䅁䅁䵁硁欵䵁䅉䅅䅁䙁䅁䅁睁䵁䅁䅁权䝂䅁䅁权瑄权䅁权浄权䅁权湄权䅁允䅁䅁䅅䅁䡁䅁䅁䅁䅄攫䅖䍄䉁䅁䅁䅂䅁䅁䅍䅄䅁䅁䅯术䅅䅁䅯睈䅙䅁䅯䅉䅙䅁䅅䅁䉁䅁䅁权噁䅃䅁䍄䉁䅁䅁兂䅁䅁䅍䅄䅁䅁䅯睲䅅䅁䅯儷䅯䅁䅯朵䅯䅁䅯眵䅯䅁䅅䅁䉁䅁䅁睂䅁䅁䅁乑汔䅑杷允䅁䅁䅕䅁䑁䅁䅷䅁䭁䩁䄴䅁䭁佁䭷䅁䭁佁䭙䅁䭁佁䭣䅁䉁䅁䅁允䅁䅁䅣䅁䅁䝁慃唵䵁䅉䅅䅁䙁䅁䅁睁䵁䅁䅁权慁䅁䅁权灄权䅁权浄权䅁权湄权䅁允䅁䅁䅅䅁䭁䩁䱅䅁䵁䅉䅅䅁䙁䅁䅁睁䵁䅁䅁权偃䅁䅁权灄权䅁权浄权䅁权湄权䅁允䅁䅁䅅䅁䭁䱁䵕䅁䵁䅉䅅䅁䑁䅁䅁睁䵁䅁䅁权坂允䅁权歁杂䅁允䅁䅁䅅䅁䭁䝁䭅䅁䵁䅉䅅䅁䙁䅁䅁睁䵁䅁䅁权佁䅁䅁权潄权䅁权浄权䅁权湄权䅁允䅁䅁䅅䅁䭁䅁䱙䅁䵁䅉䅅䅁䑁䅁䅁睁䵁䅁䅁权睃允䅁权捁杂䅁允䅁䅁䅅䅁䭁䭁䜸䅁䵁䅉䅅䅁䙁䅁䅁睁䵁䅁䅁权啃䅁䅁权灄权䅁权浄权䅁权湄权䅁允䅁䅁䅅䅁䭁䝁䱅䅁䵁䅉䅅䅁䙁䅁䅁睁䵁䅁䅁权䉂䅁䅁权獄权䅁权浄权䅁权湄权䅁允䅁䅁䅅䅁䡁䅁䅁䅁䅂⬯䅖䍄䉁䅁䅁睁䅁䅁䅍䅄䅁䅁䅯睷䅅䅁䅯杊䅙䅁䅅䅁䉁䅁䅁兂獄払敧卨䡴䅑杷允䅁䅁䅍䅁䑁䅁䅷䅁䭁䍁䅅䅁䭁䉁䜴䅁䉁䅁䅁允䅁䅁䅯兊䅧䅁杷允䅁䅁䅍䅁䑁䅁䅷䅁䭁偁䉫䅁䭁䍁䝙䅁䉁䅁䅁允䅁䅁䅕䘷㑇潈䱖ざ䵁䅉䅅䅁䑁䅁䅁睁䵁䅁䅁权獁䅁䅁权捁杂䅁允䅁䅁䅅䅁䭁䅁䡷䅁䵁䅉䅅䅁䙁䅁䅁睁䵁䅁䅁权㥂允䅁权煄权䅁权浄权䅁权牄权䅁允䅁䅁䅅䅁䡁䅁䅁䅁䅃⭊䅚䍄䉁䅁䅁兂䅁䅁䅍䅄䅁䅁䅯睵䅅䅁䅯䄶䅯䅁䅯朵䅯䅁䅯眵䅯䅁䅅䅁䉁䅁䅁权䝁睃䅁䍄䉁䅁䅁睁䅁䅁䅍䅄䅁䅁䅯䄱䅅䅁䅯杊䅙䅁䅅䅁䉁䅁䅁兂䑄匹捨祪噊䅑杷允䅁䅁䅍䅁䑁䅁䅷䅁䭁䡁䅷䅁䭁䉁䝯䅁䉁䅁䅁允䅁䅁䅯児䅙䅁杷允䅁䅁䅕䅁䑁䅁䅷䅁䭁䅁䅧䅁䭁佁䭧䅁䭁佁䭙䅁䭁佁䭣䅁䉁䅁䅁允䅁䅁䅯术䅯䅁杷允䅁䅁䅍䅁䑁䅁䅷䅁䭁䙁䅳䅁䭁䍁䝑䅁䉁䅁䅁允䅁䅁䅯䄲䅧䅁杷允䅁䅁䅍䅁䑁䅁䅷䅁䭁䡁䅍䅁䭁䍁䝙䅁䉁䅁䅁允䅁䅁䅕䭆䠵場啱歖䵁䅉䅅䅁䑁䅁䅁睁䵁䅁䅁权敄允䅁权慁杂䅁允䅁䅁䅅䅁䭁䵁䝁䅁䵁䅉䅅䅁䙁䅁䅁睁䵁䅁䅁权䩁䅁䅁权瑄权䅁权浄权䅁权湄权䅁允䅁䅁䅅䅁䡁䅁䅁䅁杂敇䅚䍄䉁䅁䅁睁䅁䅁䅍䅄䅁䅁䅯杊䅅䅁䅯杊䅙䅁䅅䅁䉁䅁䅁兂䭁㘱睎呐坰䅑杷允䅁䅁䅕䅁䑁䅁䅷䅁䭁䡁䈴䅁䭁佁䭕䅁䭁佁䭙䅁䭁佁䭣䅁䉁䅁䅁允䅁䅁䅯䅏䅳䅁杷允䅁䅁䅕䅁䑁䅁䅷䅁䭁偁䅍䅁䭁佁䭧䅁䭁佁䭙䅁䭁佁䭣䅁䉁䅁䅁允䅁䅁䅯杂䅳䅁杷允䅁䅁䅕䅁䑁䅁䅷䅁䭁䥁䉁䅁䭁佁䬰䅁䭁佁䭙䅁䭁佁䭣䅁䉁䅁䅁允䅁䅁䅣䅁䅁䕁十唵䵁䅉䅅䅁䙁䅁䅁睁䵁䅁䅁权乂允䅁权灄权䅁权浄权䅁权湄权䅁允䅁䅁䅅䅁䭁䅁倸䅁䵁䅉䅅䅁䑁䅁䅁睁䵁䅁䅁权桂允䅁权捁杂䅁允䅁䅁䅅䅁䭁佁䜰䅁䵁䅉䅅䅁䑁䅁䅁睁䵁䅁䅁权湁䅁䅁权流杂䅁允䅁䅁䅅䅁䙁偁潙䥘䌯噒䅎䍄䉁䅁䅁睁䅁䅁䅍䅄䅁䅁䅯䅏䅅䅁䅯䅈䅙䅁䅅䅁䉁䅁䅁权䍃杂䅁䍄䉁䅁䅁睁䅁䅁䅍䅄䅁䅁䅯克䅅䅁䅯杈䅙䅁䅅䅁䉁䅁䅁权灁睂䅁䍄䉁䅁䅁兂䅁䅁䅍䅄䅁䅁䅯睑䅁䅁䅯儶䅯䅁䅯朵䅯䅁䅯眵䅯䅁䅅䅁䉁䅁䅁权汃䅄䅁䍄䉁䅁䅁兂䅁䅁䅍䅄䅁䅁䅯睃䅁䅁䅯䄷䅯䅁䅯朵䅯䅁䅯眵䅯䅁䅅䅁䉁䅁䅁权允䅂䅁䍄䉁䅁䅁睁䅁䅁䅍䅄䅁䅁䅯术䅅䅁䅯杊䅙䅁䅅䅁䉁䅁䅁兂䅁䅁䅁乁坂䅑杷允䅁䅁䅕䅁䑁䅁䅷䅁䭁䑁䅅䅁䭁佁䭕䅁䭁佁䭙䅁䭁佁䭣䅁䉁䅁䅁允䅁䅁䅯材䅳䅁杷允䅁䅁䅕䅁䑁䅁䅷䅁䭁䝁䅫䅁䭁佁䭕䅁䭁佁䭙䅁䭁佁䭣䅁䉁䅁䅁允䅁䅁䅯材䅳䅁杷允䅁䅁䅕䅁䑁䅁䅷䅁䭁䝁䄸䅁䭁佁䬰䅁䭁佁䭙䅁䭁佁䭣䅁䉁䅁䅁允䅁䅁䅣䅁䅁䥁剃䔵䵁䅉䅅䅁䑁䅁䅁睁䵁䅁䅁权歂䅁䅁权歁杂䅁允䅁䅁䅅䅁䭁䅁䩕䅁䵁䅉䅅䅁䑁䅁䅁睁䵁䅁䅁权㡁䅁䅁权奁杂䅁允䅁䅁䅅䅁䭁䕁䡫䅁䵁䅉䅅䅁䙁䅁䅁睁䵁䅁䅁权䑂允䅁权煄权䅁权浄权䅁权牄权䅁允䅁䅁䅅䅁䡁䅁䅁䅁杁敍䅚䍄䉁䅁䅁睁䅁䅁䅍䅄䅁䅁䅯睷䅅䅁䅯䅈䅙䅁䅅䅁䉁䅁䅁权杁䅃䅁䍄䉁䅁䅁睁䅁䅁䅍䅄䅁䅁䅯全䅁䅁䅯䅇䅙䅁䅅䅁䉁䅁䅁权㡂杂䅁䍄䉁䅁䅁兂䅁䅁䅍䅄䅁䅁䅯䅱䅅䅁䅯䄷䅯䅁䅯朵䅯䅁䅯眵䅯䅁䅅䅁䉁䅁䅁睂䅁䅁䅁䍧浔䅑杷允䅁䅁䅕䅁䑁䅁䅷䅁䭁䑁䄰䅁䭁佁䭧䅁䭁佁䭙䅁䭁佁䭣䅁䉁䅁䅁允䅁䅁䅯杂䅳䅁杷允䅁䅁䅕䅁䑁䅁䅷䅁䭁䝁䉣䅁䭁佁䭕䅁䭁佁䭙䅁䭁佁䭣䅁䉁䅁䅁允䅁䅁䅯䅏䅳䅁杷允䅁䅁䅍䅁䑁䅁䅷䅁䭁佁䉅䅁䭁䉁䜴䅁䉁䅁䅁允䅁䅁䅯䅪䅙䅁杷允䅁䅁䅍䅁䑁䅁䅷䅁䭁䑁䉣䅁䭁䉁䝯䅁䉁䅁䅁允䅁䅁䅯兌䅙䅁杷允䅁䅁䅍䅁䑁䅁䅷䅁䭁䝁䅕䅁䭁䉁䝯䅁䉁䅁䅁允䅁䅁䅯䅐䅙䅁杷允䅁䅁䅍䅁䑁䅁䅷䅁䭁乁䅍䅁䭁䉁䝧䅁䉁䅁䅁允䅁䅁䅯䅑䅙䅁杷允䅁䅁䅕䅁䑁䅁䅷䅁䭁䱁䄸䅁䭁佁䭧䅁䭁佁䭙䅁䭁佁䭣䅁䉁䅁䅁允䅁䅁䅯杂䅳䅁杷允䅁䅁䅑䅁䑁䅁䅷䅁䭁䵁䅕䅁䭁䉁䜸䅁䭁䍁䝁䅁䉁䅁䅁允䅁䅁䅯䅳䅣䅁杷允䅁䅁䅕䅁䑁䅁䅷䅁䭁䡁䉍䅁䭁佁䭕䅁䭁佁䭙䅁䭁佁䭣䅁䉁䅁䅁允䅁䅁䅯䅏䅳䅁杷允䅁䅁䅍䅁䑁䅁䅷䅁䭁䅁䄰䅁䭁䍁䝑䅁䉁䅁䅁允䅁䅁䅯儴䅧䅁杷允䅁䅁䅕䅁䑁䅁䅷䅁䭁偁䉣䅁䭁佁䬰䅁䭁佁䭙䅁䭁佁䭣䅁䉁䅁䅁允䅁䅁䅣䅁䅁䕁偁唵䵁䅉䅅䅁䙁䅁䅁睁䵁䅁䅁权乁允䅁权煄权䅁权浄权䅁权牄权䅁允䅁䅁䅅䅁䡁䅁䅁䅁䅃畔䅚䍄䉁䅁䅁睁䅁䅁䅍䅄䅁䅁䅯䅱䅁䅁䅯杊䅙䅁䅅䅁䉁䅁䅁兂卂䉵䘶〶卆䅑杷允䅁䅁䅍䅁䑁䅁䅷䅁䭁䡁䈴䅁䭁䍁䝙䅁䉁䅁䅁允䅁䅁䅕㡪ㅌ䙋偸ざ䵁䅉䅅䅁䑁䅁䅁睁䵁䅁䅁权䩄䅁䅁权奁杂䅁允䅁䅁䅅䅁䭁䕁䝁䅁䵁䅉䅅䅁䕁䅁䅁睁䵁䅁䅁权楂䅁䅁权晁杂䅁权杁杂䅁允䅁䅁䅅䅁䭁䥁䝙䅁䵁䅉䅅䅁䑁䅁䅁睁䵁䅁䅁权湁䅁䅁权奁杂䅁允䅁䅁䅅䅁䭁䕁䝯䅁䵁䅉䅅䅁䑁䅁䅁睁䵁䅁䅁权汁允䅁权歁杂䅁允䅁䅁䅅䅁䭁佁䩙䅁䵁䅉䅅䅁䑁䅁䅁睁䵁䅁䅁权⽃允䅁权慁杂䅁允䅁䅁䅅䅁䭁䍁䜰䅁䵁䅉䅅䅁䙁䅁䅁睁䵁䅁䅁权坃䅁䅁权獄权䅁权浄权䅁权湄权䅁允䅁䅁䅅䅁䡁䅁䅁䅁权畷䅒䍄䉁䅁䅁兂䅁䅁䅍䅄䅁䅁䅯兮䅅䅁䅯䄶䅯䅁䅯朵䅯䅁䅯眵䅯䅁䅅䅁䉁䅁䅁权䝁睃䅁䍄䉁䅁䅁兂䅁䅁䅍䅄䅁䅁䅯儶䅅䅁䅯朶䅯䅁䅯朵䅯䅁䅯眶䅯䅁䅅䅁䉁䅁䅁睂䅁䅁䅁䕉浢䅑杷允䅁䅁䅍䅁䑁䅁䅷䅁䭁䕁䅁䅁䭁䉁䝧䅁䉁䅁䅁允䅁䅁䅯兇䅙䅁杷允䅁䅁䅍䅁䑁䅁䅷䅁䭁䵁䅣䅁䭁䍁䝑䅁䉁䅁䅁允䅁䅁䅯眰䅫䅁杷允䅁䅁䅕䅁䑁䅁䅷䅁䭁䑁䄴䅁䭁佁䭫䅁䭁佁䭙䅁䭁佁䭣䅁䉁䅁䅁允䅁䅁䅯杵䄰䅁杷允䅁䅁䅍䅁䑁䅁䅷䅁䭁乁䄸䅁䭁䉁䝷䅁䉁䅁䅁允䅁䅁䅯睋䅙䅁杷允䅁䅁䅑䅁䑁䅁䅷䅁䭁䙁䉍䅁䭁䉁䜸䅁䭁䍁䝁䅁䉁䅁䅁允䅁䅁䅯睧䅫䅁杷允䅁䅁䅕䅁䑁䅁䅷䅁䭁䵁䅳䅁䭁佁䭯䅁䭁佁䭙䅁䭁佁䭳䅁䉁䅁䅁允䅁䅁䅣䅁䅁䕁䙂欵䵁䅉䅅䅁䕁䅁䅁睁䵁䅁䅁权慁䅁䅁权晁杂䅁权杁杂䅁允䅁䅁䅅䅁䭁偁䥫䅁䵁䅉䅅䅁䙁䅁䅁睁䵁䅁䅁权捁䅁䅁权汄权䅁权浄权䅁权湄权䅁允䅁䅁䅅䅁䭁䑁䱧䅁䵁䅉䅅䅁䙁䅁䅁睁䵁䅁䅁权獁䅁䅁权獄权䅁权浄权䅁权湄权䅁允䅁䅁䅅䅁䡁䅁䅁䅁杂敢䅎䍄䉁䅁䅁兂䅁䅁䅍䅄䅁䅁䅯兦䅁䅁䅯儷䅯䅁䅯朵䅯䅁䅯眵䅯䅁䅅䅁䉁䅁䅁睂䅁䅁䅁䅉浶䅑杷允䅁䅁䅍䅁䑁䅁䅷䅁䭁䝁䉧䅁䭁䍁䝑䅁䉁䅁䅁允䅁䅁䅯睏䅯䅁杷允䅁䅁䅕䅁䑁䅁䅷䅁䭁䙁䉷䅁䭁佁䬰䅁䭁佁䭙䅁䭁佁䭣䅁䉁䅁䅁允䅁䅁䅣䅁䅁䍁呁〴䵁䅉䅅䅁䙁䅁䅁睁䵁䅁䅁权䕄允䅁权煄权䅁权浄权䅁权牄权䅁允䅁䅁䅅䅁䡁䅁䅁䅁䅄佑䅚䍄䉁䅁䅁睁䅁䅁䅍䅄䅁䅁䅯睡䅁䅁䅯䅊䅙䅁䅅䅁䉁䅁䅁权敃元䅁䍄䉁䅁䅁睁䅁䅁䅍䅄䅁䅁䅯杄䅅䅁䅯䅇䅙䅁䅅䅁䉁䅁䅁权㡂杂䅁䍄䉁䅁䅁兂䅁䅁䅍䅄䅁䅁䅯䅵䅁䅁䅯儵䅯䅁䅯朵䅯䅁䅯眵䅯䅁䅅䅁䉁䅁䅁权允䅂䅁䍄䉁䅁䅁睁䅁䅁䅍䅄䅁䅁䅯䅹䅁䅁䅯䅈䅙䅁䅅䅁䉁䅁䅁权䵃杂䅁䍄䉁䅁䅁睁䅁䅁䅍䅄䅁䅁䅯兏䅅䅁䅯杈䅙䅁䅅䅁䉁䅁䅁权摃杂䅁䍄䉁䅁䅁睁䅁䅁䅍䅄䅁䅁䅯杴䅅䅁䅯杊䅙䅁䅅䅁䉁䅁䅁兂乄䵺䵺䡺塸䅑杷允䅁䅁䅍䅁䑁䅁䅷䅁䭁䉁䈰䅁䭁䍁䝙䅁䉁䅁䅁允䅁䅁䅕歲桦桥⭑䕖䵁䅉䅅䅁䕁䅁䅁睁䵁䅁䅁权兂允䅁权晁杂䅁权杁杂䅁允䅁䅁䅅䅁䭁䥁䠰䅁䵁䅉䅅䅁䕁䅁䅁睁䵁䅁䅁权䅄允䅁权晁杂䅁权杁杂䅁允䅁䅁䅅䅁䭁䥁䝙䅁䵁䅉䅅䅁䙁䅁䅁睁䵁䅁䅁权䱄䅁䅁权汄权䅁权浄权䅁权湄权䅁允䅁䅁䅅䅁䭁䅁䰰䅁䵁䅉䅅䅁䙁䅁䅁睁䵁䅁䅁权扁䅁䅁权汄权䅁权浄权䅁权湄权䅁允䅁䅁䅅䅁䭁偁䭫䅁䵁䅉䅅䅁䙁䅁䅁睁䵁䅁䅁权煂䅁䅁权獄权䅁权浄权䅁权湄权䅁允䅁䅁䅅䅁䡁䅁䅁䅁䅂佐䅚䍄䉁䅁䅁兂䅁䅁䅍䅄䅁䅁䅯杫䅁䅁䅯儶䅯䅁䅯朵䅯䅁䅯眵䅯䅁䅅䅁䉁䅁䅁权杂睃䅁䍄䉁䅁䅁睁䅁䅁䅍䅄䅁䅁䅯䅺䅁䅁䅯䅈䅙䅁䅅䅁䉁䅁䅁权兄杂䅁䍄䉁䅁䅁兂䅁䅁䅍䅄䅁䅁䅯杆䅅䅁䅯朶䅯䅁䅯朵䅯䅁䅯眶䅯䅁䅅䅁䉁䅁䅁权允䅂䅁䍄䉁䅁䅁兂䅁䅁䅍䅄䅁䅁䅯䅶䅅䅁䅯儵䅯䅁䅯朵䅯䅁䅯眵䅯䅁䅅䅁䉁䅁䅁权捁睃䅁䍄䉁䅁䅁兂䅁䅁䅍䅄䅁䅁䅯睈䅁䅁䅯儶䅯䅁䅯朵䅯䅁䅯眵䅯䅁䅅䅁䉁䅁䅁权摃䅄䅁䍄䉁䅁䅁睁䅁䅁䅍䅄䅁䅁䅯䅭䅁䅁䅯䅈䅙䅁䅅䅁䉁䅁䅁权癃杂䅁䍄䉁䅁䅁睁䅁䅁䅍䅄䅁䅁䅯䅴䅁䅁䅯杈䅙䅁䅅䅁䉁䅁䅁权祂杂䅁䍄䉁䅁䅁睁䅁䅁䅍䅄䅁䅁䅯䄰䅁䅁䅯杇䅙䅁䅅䅁䉁䅁䅁权扁杂䅁䍄䉁䅁䅁睁䅁䅁䅍䅄䅁䅁䅯睅䅁䅁䅯杈䅙䅁䅅䅁䉁䅁䅁权摁杂䅁䍄䉁䅁䅁睁䅁䅁䅍䅄䅁䅁䅯䅔䅅䅁䅯䅈䅙䅁䅅䅁䉁䅁䅁权捁睂䅁䍄䉁䅁䅁兂䅁䅁䅍䅄䅁䅁䅯睗䅅䅁䅯儷䅯䅁䅯朵䅯䅁䅯眵䅯䅁䅅䅁䉁䅁䅁睂䅁䅁䅁䕷浈䅑杷允䅁䅁䅑䅁䑁䅁䅷䅁䭁䕁䉧䅁䭁䉁䜸䅁䭁䍁䝁䅁䉁䅁䅁允䅁䅁䅯䅏䅙䅁杷允䅁䅁䅕䅁䑁䅁䅷䅁䭁䵁䉫䅁䭁佁䭷䅁䭁佁䭙䅁䭁佁䭣䅁䉁䅁䅁允䅁䅁䅯䅅䅑䅁杷允䅁䅁䅑䅁䑁䅁䅷䅁䭁䥁䅉䅁䭁䉁䜸䅁䭁䍁䝁䅁䉁䅁䅁允䅁䅁䅯杵䅙䅁杷允䅁䅁䅍䅁䑁䅁䅷䅁䭁䡁䅅䅁䭁䍁䝙䅁䉁䅁䅁允䅁䅁䅕牕敧敨䉵ざ䵁䅉䅅䅁䑁䅁䅁睁䵁䅁䅁权元䅁䅁权捁杂䅁允䅁䅁䅅䅁䭁佁䝷䅁䵁䅉䅅䅁䑁䅁䅁睁䵁䅁䅁权㝃允䅁权奁杂䅁允䅁䅁䅅䅁䭁䉁䝫䅁䵁䅉䅅䅁䙁䅁䅁睁䵁䅁䅁权⭃䅁䅁权瑄权䅁权浄权䅁权湄权䅁允䅁䅁䅅䅁䡁䅁䅁䅁䅃佌䅚䍄䉁䅁䅁睁䅁䅁䅍䅄䅁䅁䅯李䅅䅁䅯杊䅙䅁䅅䅁䉁䅁䅁兂塄㍯㥁权奤䅑杷允䅁䅁䅍䅁䑁䅁䅷䅁䭁䉁䉅䅁䭁䉁䝯䅁䉁䅁䅁允䅁䅁䅯睓䅙䅁杷允䅁䅁䅕䅁䑁䅁䅷䅁䭁佁䅁䅁䭁佁䭧䅁䭁佁䭙䅁䭁佁䭣䅁䉁䅁䅁允䅁䅁䅯术䅯䅁杷允䅁䅁䅕䅁䑁䅁䅷䅁䭁䵁䈰䅁䭁佁䭫䅁䭁佁䭙䅁䭁佁䭣䅁䉁䅁䅁允䅁䅁䅯児䄰䅁杷允䅁䅁䅍䅁䑁䅁䅷䅁䭁乁䅉䅁䭁䉁䝯䅁䉁䅁䅁允䅁䅁䅯䅐䅙䅁杷允䅁䅁䅍䅁䑁䅁䅷䅁䭁偁䉧䅁䭁䉁䝧䅁䉁䅁䅁允䅁䅁䅯杓䅙䅁杷允䅁䅁䅍䅁䑁䅁䅷䅁䭁䅁䉁䅁䭁䉁䜴䅁䉁䅁䅁允䅁䅁䅯睪䅙䅁杷允䅁䅁䅕䅁䑁䅁䅷䅁䭁䝁䄴䅁䭁佁䭫䅁䭁佁䭙䅁䭁佁䭣䅁䉁䅁䅁允䅁䅁䅯眳䄰䅁杷允䅁䅁䅕䅁䑁䅁䅷䅁䭁䕁䉙䅁䭁佁䭷䅁䭁佁䭙䅁䭁佁䭣䅁䉁䅁䅁允䅁䅁䅣䅁䅁䍁㕄唵䵁䅉䅅䅁䑁䅁䅁睁䵁䅁䅁权奁䅁䅁权敁杂䅁允䅁䅁䅅䅁䭁䑁䝉䅁䵁䅉䅅䅁䑁䅁䅁睁䵁䅁䅁权湃允䅁权捁杂䅁允䅁䅁䅅䅁䭁䩁䜴䅁䵁䅉䅅䅁䙁䅁䅁睁䵁䅁䅁权歄允䅁权瑄权䅁权浄权䅁权湄权䅁允䅁䅁䅅䅁䡁䅁䅁䅁䅂敹䅎䍄䉁䅁䅁睁䅁䅁䅍䅄䅁䅁䅯睎䅁䅁䅯杊䅙䅁䅅䅁䉁䅁䅁兂塄㍯㥁獃兤䅑杷允䅁䅁䅍䅁䑁䅁䅷䅁䭁䵁䅳䅁䭁䍁䝑䅁䉁䅁䅁允䅁䅁䅯䅅䅯䅁杷允䅁䅁䅕䅁䑁䅁䅷䅁䭁佁䉷䅁䭁佁䭧䅁䭁佁䭙䅁䭁佁䭣䅁䉁䅁䅁允䅁䅁䅯杂䅳䅁杷允䅁䅁䅍䅁䑁䅁䅷䅁䭁䍁䅙䅁䭁䉁䜴䅁䉁䅁䅁允䅁䅁䅯䅲䅙䅁杷允䅁䅁䅕䅁䑁䅁䅷䅁䭁䵁䈸䅁䭁佁䬰䅁䭁佁䭙䅁䭁佁䭣䅁䉁䅁䅁允䅁䅁䅣䅁䅁䍁歁欵䵁䅉䅅䅁䙁䅁䅁睁䵁䅁䅁权歄允䅁权灄权䅁权浄权䅁权湄权䅁允䅁䅁䅅䅁䭁偁偧䅁䵁䅉䅅䅁䙁䅁䅁睁䵁䅁䅁权湁䅁䅁权潄权䅁权浄权䅁权湄权䅁允䅁䅁䅅䅁䭁䅁䱙䅁䵁䅉䅅䅁䑁䅁䅁睁䵁䅁䅁权癃䅁䅁权慁杂䅁允䅁䅁䅅䅁䭁䵁䜰䅁䵁䅉䅅䅁䑁䅁䅁睁䵁䅁䅁权睄允䅁权敁杂䅁允䅁䅁䅅䅁䭁乁䝕䅁䵁䅉䅅䅁䙁䅁䅁睁䵁䅁䅁权䅄允䅁权潄权䅁权浄权䅁权湄权䅁允䅁䅁䅅䅁䭁䅁䱙䅁䵁䅉䅅䅁䑁䅁䅁睁䵁䅁䅁权獃䅁䅁权歁杂䅁允䅁䅁䅅䅁䭁䑁䩍䅁䵁䅉䅅䅁䙁䅁䅁睁䵁䅁䅁权㍁允䅁权瑄权䅁权浄权䅁权湄权䅁允䅁䅁䅅䅁䡁䅁䅁䅁䅂⭊䅚䍄䉁䅁䅁兂䅁䅁䅍䅄䅁䅁䅯朵䅁䅁䅯儵䅯䅁䅯朵䅯䅁䅯眵䅯䅁䅅䅁䉁䅁䅁权㍁睃䅁䍄䉁䅁䅁睁䅁䅁䅍䅄䅁䅁䅯䅍䅅䅁䅯䅈䅙䅁䅅䅁䉁䅁䅁权湁杂䅁䍄䉁䅁䅁兂䅁䅁䅍䅄䅁䅁䅯䅗䅁䅁䅯儷䅯䅁䅯朵䅯䅁䅯眵䅯䅁䅅䅁䉁䅁䅁睂䅁䅁䅁䙯汮䅑杷允䅁䅁䅕䅁䑁䅁䅷䅁䭁䕁䉷䅁䭁佁䭷䅁䭁佁䭙䅁䭁佁䭣䅁䉁䅁䅁允䅁䅁䅣䅁䅁䕁䙂欵䵁䅉䅅䅁䙁䅁䅁睁䵁䅁䅁权癃䅁䅁权汄权䅁权浄权䅁权湄权䅁允䅁䅁䅅䅁䭁䅁䰰䅁䵁䅉䅅䅁䙁䅁䅁睁䵁䅁䅁权㉄䅁䅁权獄权䅁权浄权䅁权湄权䅁允䅁䅁䅅䅁䡁䅁䅁䅁䅃佬䅆䍄䉁䅁䅁兂䅁䅁䅍䅄䅁䅁䅯杍䅅䅁䅯䄷䅯䅁䅯朵䅯䅁䅯眵䅯䅁䅅䅁䉁䅁䅁权允䅂䅁䍄䉁䅁䅁睁䅁䅁䅍䅄䅁䅁䅯兵䅅䅁䅯杊䅙䅁䅅䅁䉁䅁䅁兂捂㡪ㅌ䵋典䅑杷允䅁䅁䅍䅁䑁䅁䅷䅁䭁佁䉑䅁䭁䉁䝯䅁䉁䅁䅁允䅁䅁䅯睘䅙䅁杷允䅁䅁䅕䅁䑁䅁䅷䅁䭁䙁䅳䅁䭁佁䭯䅁䭁佁䭙䅁䭁佁䭳䅁䉁䅁䅁允䅁䅁䅣䅁䅁䥁牁欵䵁䅉䅅䅁䙁䅁䅁睁䵁䅁䅁权元允䅁权獄权䅁权浄权䅁权湄权䅁允䅁䅁䅅䅁䭁䉁䕁䅁䵁䅉䅅䅁䑁䅁䅁睁䵁䅁䅁权あ允䅁权慁杂䅁允䅁䅁䅅䅁䭁䡁䝳䅁䵁䅉䅅䅁䙁䅁䅁睁䵁䅁䅁权呁䅁䅁权汄权䅁权浄权䅁权湄权䅁允䅁䅁䅅䅁䭁䅁䰰䅁䵁䅉䅅䅁䑁䅁䅁睁䵁䅁䅁权時允䅁权慁杂䅁允䅁䅁䅅䅁䭁䵁䝉䅁䵁䅉䅅䅁䑁䅁䅁睁䵁䅁䅁权捂允䅁权奁杂䅁允䅁䅁䅅䅁䭁䉁䝫䅁䵁䅉䅅䅁䙁䅁䅁睁䵁䅁䅁权䡁䅁䅁权獄权䅁权浄权䅁权湄权䅁允䅁䅁䅅䅁䡁䅁䅁䅁权畹䅖䍄䉁䅁䅁兂䅁䅁䅍䅄䅁䅁䅯兔䅅䅁䅯朶䅯䅁䅯朵䅯䅁䅯眶䅯䅁䅅䅁䉁䅁䅁睂䅁䅁䅁䑷浔䅑杷允䅁䅁䅕䅁䑁䅁䅷䅁䭁乁䉳䅁䭁佁䭧䅁䭁佁䭙䅁䭁佁䭣䅁䉁䅁䅁允䅁䅁䅯杂䅳䅁杷允䅁䅁䅕䅁䑁䅁䅷䅁䭁乁䄰䅁䭁佁䭷䅁䭁佁䭙䅁䭁佁䭣䅁䉁䅁䅁允䅁䅁䅣䅁䅁䥁汁欵䵁䅉䅅䅁䑁䅁䅁睁䵁䅁䅁权煁䅁䅁权流杂䅁允䅁䅁䅅䅁䙁䕁桪桥畓ㅊ䅒䍄䉁䅁䅁睁䅁䅁䅍䅄䅁䅁䅯䄹䅁䅁䅯杈䅙䅁䅅䅁䉁䅁䅁权兂杂䅁䍄䉁䅁䅁睁䅁䅁䅍䅄䅁䅁䅯䄷䅅䅁䅯杊䅙䅁䅅䅁䉁䅁䅁兂䙃ㄶ㑇歈奖䅑杷允䅁䅁䅕䅁䑁䅁䅷䅁䭁䝁䈸䅁䭁佁䭕䅁䭁佁䭙䅁䭁佁䭣䅁䉁䅁䅁允䅁䅁䅯兄䅳䅁杷允䅁䅁䅑䅁䑁䅁䅷䅁䭁䭁䉉䅁䭁䉁䜸䅁䭁䍁䝁䅁䉁䅁䅁允䅁䅁䅯䅪䅣䅁杷允䅁䅁䅕䅁䑁䅁䅷䅁䭁䱁䅙䅁䭁佁䭷䅁䭁佁䭙䅁䭁佁䭣䅁䉁䅁䅁允䅁䅁䅣䅁䅁䍁橂䔵䵁䅉䅅䅁䑁䅁䅁睁䵁䅁䅁权噁允䅁权捁杂䅁允䅁䅁䅅䅁䭁䝁䝉䅁䵁䅉䅅䅁䙁䅁䅁睁䵁䅁䅁权䝄允䅁权獄权䅁权浄权䅁权湄权䅁允䅁䅁䅅䅁䡁䅁䅁䅁䅁⭱䅖䍄䉁䅁䅁兂䅁䅁䅍䅄䅁䅁䅯睬䅅䅁䅯朶䅯䅁䅯朵䅯䅁䅯眶䅯䅁䅅䅁䉁䅁䅁睂䅁䅁䅁䕑浘䅑杷允䅁䅁䅑䅁䑁䅁䅷䅁䭁䵁䉙䅁䭁䉁䜸䅁䭁䍁䝁䅁䉁䅁䅁允䅁䅁䅯䅏䅙䅁杷允䅁䅁䅕䅁䑁䅁䅷䅁䭁䝁䉣䅁䭁佁䬰䅁䭁佁䭙䅁䭁佁䭣䅁䉁䅁䅁允䅁䅁䅣䅁䅁䍁䉁欵䵁䅉䅅䅁䑁䅁䅁睁䵁䅁䅁权䡄䅁䅁权奁杂䅁允䅁䅁䅅䅁䭁䑁䝫䅁䵁䅉䅅䅁䙁䅁䅁睁䵁䅁䅁权瑃䅁䅁权獄权䅁权浄权䅁权湄权䅁允䅁䅁䅅䅁䡁䅁䅁䅁䅂數䅖䍄䉁䅁䅁兂䅁䅁䅍䅄䅁䅁䅯睋䅁䅁䅯䄶䅯䅁䅯朵䅯䅁䅯眵䅯䅁䅅䅁䉁䅁䅁权允䅂䅁䍄䉁䅁䅁兂䅁䅁䅍䅄䅁䅁䅯䅔䅅䅁䅯朶䅯䅁䅯朵䅯䅁䅯眶䅯䅁䅅䅁䉁䅁䅁睂䅁䅁䅁䕑浘䅑杷允䅁䅁䅍䅁䑁䅁䅷䅁䭁䅁䅣䅁䭁䉁䝯䅁䉁䅁䅁允䅁䅁䅯杘䅙䅁杷允䅁䅁䅍䅁䑁䅁䅷䅁䭁䥁䅉䅁䭁䉁䝧䅁䉁䅁䅁允䅁䅁䅯䅦䅙䅁杷允䅁䅁䅍䅁䑁䅁䅷䅁䭁䭁䅧䅁䭁䉁䝷䅁䉁䅁䅁允䅁䅁䅯睺䅙䅁杷允䅁䅁䅍䅁䑁䅁䅷䅁䭁乁䅷䅁䭁䉁䝯䅁䉁䅁䅁允䅁䅁䅯睘䅙䅁杷允䅁䅁䅕䅁䑁䅁䅷䅁䭁偁䅧䅁䭁佁䭫䅁䭁佁䭙䅁䭁佁䭣䅁䉁䅁䅁允䅁䅁䅯关䄰䅁杷允䅁䅁䅍䅁䑁䅁䅷䅁䭁䝁䅳䅁䭁䉁䝧䅁䉁䅁䅁允䅁䅁䅯睢䅙䅁杷允䅁䅁䅍䅁䑁䅁䅷䅁䭁乁䅧䅁䭁䍁䝙䅁䉁䅁䅁允䅁䅁䅕⽷潕䥘礯䕖䵁䅉䅅䅁䑁䅁䅁睁䵁䅁䅁权㍄䅁䅁权敁杂䅁允䅁䅁䅅䅁䭁乁䝷䅁䵁䅉䅅䅁䑁䅁䅁睁䵁䅁䅁权䥃䅁䅁权敁杂䅁允䅁䅁䅅䅁䭁䍁䨴䅁䵁䅉䅅䅁䑁䅁䅁睁䵁䅁䅁权硃允䅁权奁杂䅁允䅁䅁䅅䅁䭁䕁䝯䅁䵁䅉䅅䅁䙁䅁䅁睁䵁䅁䅁权灄䅁䅁权煄权䅁权浄权䅁权牄权䅁允䅁䅁䅅䅁䡁䅁䅁䅁䅃佌䅚䍄䉁䅁䅁兂䅁䅁䅍䅄䅁䅁䅯儶䅅䅁䅯儷䅯䅁䅯朵䅯䅁䅯眵䅯䅁䅅䅁䉁䅁䅁睂䅁䅁䅁䈴浦䅑杷允䅁䅁䅍䅁䑁䅁䅷䅁䭁䅁䄰䅁䭁䉁䝷䅁䉁䅁䅁允䅁䅁䅯睹䅙䅁杷允䅁䅁䅍䅁䑁䅁䅷䅁䭁䵁䉳䅁䭁䍁䝑䅁䉁䅁䅁允䅁䅁䅯䄵䅯䅁杷允䅁䅁䅑䅁䑁䅁䅷䅁䭁䕁䉍䅁䭁䉁䜸䅁䭁䍁䝁䅁䉁䅁䅁允䅁䅁䅯䅮䅙䅁杷允䅁䅁䅕䅁䑁䅁䅷䅁䭁䱁䅧䅁䭁佁䭫䅁䭁佁䭙䅁䭁佁䭣䅁䉁䅁䅁允䅁䅁䅯䅅䅑䅁杷允䅁䅁䅕䅁䑁䅁䅷䅁䭁䝁䅧䅁䭁佁䭫䅁䭁佁䭙䅁䭁佁䭣䅁䉁䅁䅁允䅁䅁䅯䅅䅑䅁杷允䅁䅁䅕䅁䑁䅁䅷䅁䭁䥁䉧䅁䭁佁䭧䅁䭁佁䭙䅁䭁佁䭣䅁䉁䅁䅁允䅁䅁䅯兕䅳䅁杷允䅁䅁䅕䅁䑁䅁䅷䅁䭁䵁䈴䅁䭁佁䭕䅁䭁佁䭙䅁䭁佁䭣䅁䉁䅁䅁允䅁䅁䅯兄䅳䅁杷允䅁䅁䅍䅁䑁䅁䅷䅁䭁䵁䉣䅁䭁䍁䝙䅁䉁䅁䅁允䅁䅁䅕牕敧敨桳䕗䵁䅉䅅䅁䙁䅁䅁睁䵁䅁䅁权杁䅁䅁权汄权䅁权浄权䅁权湄权䅁允䅁䅁䅅䅁䭁䅁䰰䅁䵁䅉䅅䅁䙁䅁䅁睁䵁䅁䅁权坃䅁䅁权瑄权䅁权浄权䅁权湄权䅁允䅁䅁䅅䅁䡁䅁䅁䅁䅃界䅚䍄䉁䅁䅁兂䅁䅁䅍䅄䅁䅁䅯村䅁䅁䅯朶䅯䅁䅯朵䅯䅁䅯眶䅯䅁䅅䅁䉁䅁䅁权允䅂䅁䍄䉁䅁䅁睁䅁䅁䅍䅄䅁䅁䅯睘䅁䅁䅯䅊䅙䅁䅅䅁䉁䅁䅁权㙁睂䅁䍄䉁䅁䅁兂䅁䅁䅍䅄䅁䅁䅯克䅁䅁䅯朶䅯䅁䅯朵䅯䅁䅯眶䅯䅁䅅䅁䉁䅁䅁睂䅁䅁䅁䍙浢䅑杷允䅁䅁䅕䅁䑁䅁䅷䅁䭁䙁䉉䅁䭁佁䬰䅁䭁佁䭙䅁䭁佁䭣䅁䉁䅁䅁允䅁䅁䅣䅁䅁䭁牁欵䵁䅉䅅䅁䑁䅁䅁睁䵁䅁䅁权㍁䅁䅁权敁杂䅁允䅁䅁䅅䅁䭁䵁䥫䅁䵁䅉䅅䅁䕁䅁䅁睁䵁䅁䅁权捃允䅁权晁杂䅁权杁杂䅁允䅁䅁䅅䅁䭁䥁䥕䅁䵁䅉䅅䅁䙁䅁䅁睁䵁䅁䅁权䩃允䅁权獄权䅁权浄权䅁权湄权䅁允䅁䅁䅅䅁䡁䅁䅁䅁䅄⭰䅖䍄䉁䅁䅁睁䅁䅁䅍䅄䅁䅁䅯睡䅅䅁䅯䅊䅙䅁䅅䅁䉁䅁䅁权允䅂䅁䍄䉁䅁䅁兂䅁䅁䅍䅄䅁䅁䅯兄䅁䅁䅯䄷䅯䅁䅯朵䅯䅁䅯眵䅯䅁䅅䅁䉁䅁䅁睂䅁䅁䅁䉁浢䅑杷允䅁䅁䅕䅁䑁䅁䅷䅁䭁乁䅫䅁䭁佁䭫䅁䭁佁䭙䅁䭁佁䭣䅁䉁䅁䅁允䅁䅁䅯杵䅳䅁杷允䅁䅁䅕䅁䑁䅁䅷䅁䭁䵁䉅䅁䭁佁䭷䅁䭁佁䭙䅁䭁佁䭣䅁䉁䅁䅁允䅁䅁䅣䅁䅁佁汃唵䵁䅉䅅䅁䙁䅁䅁睁䵁䅁䅁权楄允䅁权瑄权䅁权浄权䅁权湄权䅁允䅁䅁䅅䅁䡁䅁䅁䅁䅂甹䅖䍄䉁䅁䅁睁䅁䅁䅍䅄䅁䅁䅯睅䅁䅁䅯䅈䅙䅁䅅䅁䉁䅁䅁权摁杂䅁䍄䉁䅁䅁睁䅁䅁䅍䅄䅁䅁䅯眶䅅䅁䅯杈䅙䅁䅅䅁䉁䅁䅁权啁睂䅁䍄䉁䅁䅁睁䅁䅁䅍䅄䅁䅁䅯睴䅅䅁䅯䅇䅙䅁䅅䅁䉁䅁䅁权䭂杂䅁䍄䉁䅁䅁兂䅁䅁䅍䅄䅁䅁䅯䄷䅁䅁䅯儵䅯䅁䅯朵䅯䅁䅯眵䅯䅁䅅䅁䉁䅁䅁权㑁睃䅁䍄䉁䅁䅁兂䅁䅁䅍䅄䅁䅁䅯䅲䅅䅁䅯朶䅯䅁䅯朵䅯䅁䅯眶䅯䅁䅅䅁䉁䅁䅁睂䅁䅁䅁䕯浦䅑杷允䅁䅁䅕䅁䑁䅁䅷䅁䭁乁䉧䅁䭁佁䭫䅁䭁佁䭙䅁䭁佁䭣䅁䉁䅁䅁允䅁䅁䅯硐䅁䅁杷允䅁䅁䅍䅁䑁䅁䅷䅁䭁䝁䅑䅁䭁䉁䝧䅁䉁䅁䅁允䅁䅁䅯兏䅙䅁杷允䅁䅁䅍䅁䑁䅁䅷䅁䭁乁䉉䅁䭁䉁䜴䅁䉁䅁䅁允䅁䅁䅯眳䅣䅁杷允䅁䅁䅍䅁䑁䅁䅷䅁䭁䩁䉍䅁䭁䉁䝷䅁䉁䅁䅁允䅁䅁䅯兑䅙䅁杷允䅁䅁䅕䅁䑁䅁䅷䅁䭁䥁䅷䅁䭁佁䭯䅁䭁佁䭙䅁䭁佁䭳䅁䉁䅁䅁允䅁䅁䅣䅁䅁䵁硁欵䵁䅉䅅䅁䙁䅁䅁睁䵁䅁䅁权煁允䅁权瑄权䅁权浄权䅁权湄权䅁允䅁䅁䅅䅁䡁䅁䅁䅁杁畢䅖䍄䉁䅁䅁睁䅁䅁䅍䅄䅁䅁䅯䅂䅅䅁䅯䅈䅙䅁䅅䅁䉁䅁䅁权煁杂䅁䍄䉁䅁䅁睁䅁䅁䅍䅄䅁䅁䅯杌䅁䅁䅯杇䅙䅁䅅䅁䉁䅁䅁权獂杂䅁䍄䉁䅁䅁睁䅁䅁䅍䅄䅁䅁䅯儱䅁䅁䅯䅇䅙䅁䅅䅁䉁䅁䅁权㕁杂䅁䍄䉁䅁䅁睁䅁䅁䅍䅄䅁䅁䅯杵䅁䅁䅯䅇䅙䅁䅅䅁䉁䅁䅁权療杂䅁䍄䉁䅁䅁兂䅁䅁䅍䅄䅁䅁䅯䅓䅁䅁䅯朶䅯䅁䅯朵䅯䅁䅯眶䅯䅁䅅䅁䉁䅁䅁睂䅁䅁䅁䑷浮䅑杷允䅁䅁䅍䅁䑁䅁䅷䅁䭁䩁䉫䅁䭁䉁䝷䅁䉁䅁䅁允䅁䅁䅯兗䅙䅁杷允䅁䅁䅕䅁䑁䅁䅷䅁䭁䝁䄸䅁䭁佁䭕䅁䭁佁䭙䅁䭁佁䭣䅁䉁䅁䅁允䅁䅁䅯材䅳䅁杷允䅁䅁䅍䅁䑁䅁䅷䅁䭁䩁䉳䅁䭁䉁䝯䅁䉁䅁䅁允䅁䅁䅯児䅙䅁杷允䅁䅁䅕䅁䑁䅁䅷䅁䭁佁䅙䅁䭁佁䭧䅁䭁佁䭙䅁䭁佁䭣䅁䉁䅁䅁允䅁䅁䅯兕䅳䅁杷允䅁䅁䅕䅁䑁䅁䅷䅁䭁䅁䉉䅁䭁佁䭫䅁䭁佁䭙䅁䭁佁䭣䅁䉁䅁䅁允䅁䅁䅯兡䅳䅁杷允䅁䅁䅕䅁䑁䅁䅷䅁䭁䵁䄸䅁䭁佁䭷䅁䭁佁䭙䅁䭁佁䭣䅁䉁䅁䅁允䅁䅁䅣䅁䅁䭁㝂唵䵁䅉䅅䅁䑁䅁䅁睁䵁䅁䅁权啄䅁䅁权流杂䅁允䅁䅁䅅䅁䙁䱁敧敨剴䘲䅆䍄䉁䅁䅁兂䅁䅁䅍䅄䅁䅁䅯䅕䅅䅁䅯䄷䅯䅁䅯朵䅯䅁䅯眵䅯䅁䅅䅁䉁䅁䅁睂䅁䅁䅁乷決䅑杷允䅁䅁䅍䅁䑁䅁䅷䅁䭁佁䅙䅁䭁䉁䜴䅁䉁䅁䅁允䅁䅁䅯睲䅙䅁杷允䅁䅁䅍䅁䑁䅁䅷䅁䭁䥁䈴䅁䭁䉁䜴䅁䉁䅁䅁允䅁䅁䅯兓䅙䅁杷允䅁䅁䅍䅁䑁䅁䅷䅁䭁䅁䉧䅁䭁䍁䝙䅁䉁䅁䅁允䅁䅁䅕体㙆䭆䠶歖䵁䅉䅅䅁䑁䅁䅁睁䵁䅁䅁权湂允䅁权歁杂䅁允䅁䅁䅅䅁䭁䥁䭍䅁䵁䅉䅅䅁䑁䅁䅁睁䵁䅁䅁权㍂䅁䅁权奁杂䅁允䅁䅁䅅䅁䭁䕁䝑䅁䵁䅉䅅䅁䑁䅁䅁睁䵁䅁䅁权瑃允䅁权流杂䅁允䅁䅁䅅䅁䙁䭁睒児塲ㅁ䅒䍄䉁䅁䅁兂䅁䅁䅍䅄䅁䅁䅯䅚䅁䅁䅯朶䅯䅁䅯朵䅯䅁䅯眶䅯䅁䅅䅁䉁䅁䅁睂䅁䅁䅁䐴浢䅑杷允䅁䅁䅕䅁䑁䅁䅷䅁䭁䑁䄸䅁䭁佁䭧䅁䭁佁䭙䅁䭁佁䭣䅁䉁䅁䅁允䅁䅁䅯杂䅳䅁杷允䅁䅁䅕䅁䑁䅁䅷䅁䭁䝁䅯䅁䭁佁䭧䅁䭁佁䭙䅁䭁佁䭣䅁䉁䅁䅁允䅁䅁䅯杂䅳䅁杷允䅁䅁䅕䅁䑁䅁䅷䅁䭁䍁䅳䅁䭁佁䭕䅁䭁佁䭙䅁䭁佁䭣䅁䉁䅁䅁允䅁䅁䅯䅅䅑䅁杷允䅁䅁䅕䅁䑁䅁䅷䅁䭁䝁䉫䅁䭁佁䭫䅁䭁佁䭙䅁䭁佁䭣䅁䉁䅁䅁允䅁䅁䅯䅅䅑䅁杷允䅁䅁䅕䅁䑁䅁䅷䅁䭁䥁䉑䅁䭁佁䭧䅁䭁佁䭙䅁䭁佁䭣䅁䉁䅁䅁允䅁䅁䅯䅅䅑䅁杷允䅁䅁䅍䅁䑁䅁䅷䅁䭁䱁䉣䅁䭁䍁䝙䅁䉁䅁䅁允䅁䅁䅕硥畓⭒㙇ざ䵁䅉䅅䅁䙁䅁䅁睁䵁䅁䅁权煂允䅁权潄权䅁权浄权䅁权湄权䅁允䅁䅁䅅䅁䭁䅁䱙䅁䵁䅉䅅䅁䑁䅁䅁睁䵁䅁䅁权噂䅁䅁权慁杂䅁允䅁䅁䅅䅁䭁䝁䝷䅁䵁䅉䅅䅁䙁䅁䅁睁䵁䅁䅁权捄允䅁权汄权䅁权浄权䅁权湄权䅁允䅁䅁䅅䅁䭁䩁䴸䅁䵁䅉䅅䅁䑁䅁䅁睁䵁䅁䅁权瑂允䅁权捁杂䅁允䅁䅁䅅䅁䭁䍁䡷䅁䵁䅉䅅䅁䙁䅁䅁睁䵁䅁䅁权呃䅁䅁权灄权䅁权浄权䅁权湄权䅁允䅁䅁䅅䅁䭁䉁䕁䅁䵁䅉䅅䅁䙁䅁䅁睁䵁䅁䅁权䙄䅁䅁权瑄权䅁权浄权䅁权湄权䅁允䅁䅁䅅䅁䡁䅁䅁䅁杄敫䅖䍄䉁䅁䅁睁䅁䅁䅍䅄䅁䅁䅯䅎䅁䅁䅯䅇䅙䅁䅅䅁䉁䅁䅁权療杂䅁䍄䉁䅁䅁兂䅁䅁䅍䅄䅁䅁䅯䅸䅁䅁䅯儶䅯䅁䅯朵䅯䅁䅯眵䅯䅁䅅䅁䉁䅁䅁权求睃䅁䍄䉁䅁䅁睁䅁䅁䅍䅄䅁䅁䅯䅳䅁䅁䅯䅊䅙䅁䅅䅁䉁䅁䅁权啂元䅁䍄䉁䅁䅁兂䅁䅁䅍䅄䅁䅁䅯杅䅅䅁䅯䄶䅯䅁䅯朵䅯䅁䅯眵䅯䅁䅅䅁䉁䅁䅁权䝁睃䅁䍄䉁䅁䅁睁䅁䅁䅍䅄䅁䅁䅯儷䅅䅁䅯䅊䅙䅁䅅䅁䉁䅁䅁权䱃权䅁䍄䉁䅁䅁兂䅁䅁䅍䅄䅁䅁䅯眵䅅䅁䅯朶䅯䅁䅯朵䅯䅁䅯眶䅯䅁䅅䅁䉁䅁䅁睂䅁䅁䅁䑷浐䅑杷允䅁䅁䅍䅁䑁䅁䅷䅁䭁䍁䉑䅁䭁䍁䝑䅁䉁䅁䅁允䅁䅁䅯眳䅧䅁杷允䅁䅁䅕䅁䑁䅁䅷䅁䭁偁䉯䅁䭁佁䭯䅁䭁佁䭙䅁䭁佁䭳䅁䉁䅁䅁允䅁䅁䅣䅁䅁䝁穁欵䵁䅉䅅䅁䙁䅁䅁睁䵁䅁䅁权十允䅁权灄权䅁权浄权䅁权湄权䅁允䅁䅁䅅䅁䭁䅁佫䅁䵁䅉䅅䅁䑁䅁䅁睁䵁䅁䅁权汁䅁䅁权慁杂䅁允䅁䅁䅅䅁䭁䑁䜴䅁䵁䅉䅅䅁䕁䅁䅁睁䵁䅁䅁权䑁䅁䅁权晁杂䅁权杁杂䅁允䅁䅁䅅䅁䭁䕁䡑䅁䵁䅉䅅䅁䑁䅁䅁睁䵁䅁䅁权穄䅁䅁权捁杂䅁允䅁䅁䅅䅁䭁䱁䜰䅁䵁䅉䅅䅁䙁䅁䅁睁䵁䅁䅁权䝂䅁䅁权獄权䅁权浄权䅁权湄权䅁允䅁䅁䅅䅁䡁䅁䅁䅁䅂畑䅖䍄䉁䅁䅁睁䅁䅁䅍䅄䅁䅁䅯睘䅅䅁䅯䅇䅙䅁䅅䅁䉁䅁䅁权㕁杂䅁䍄䉁䅁䅁睁䅁䅁䅍䅄䅁䅁䅯兢䅅䅁䅯䅇䅙䅁䅅䅁䉁䅁䅁权婁杂䅁䍄䉁䅁䅁兂䅁䅁䅍䅄䅁䅁䅯督䅁䅁䅯儷䅯䅁䅯朵䅯䅁䅯眵䅯䅁䅅䅁䉁䅁䅁睂䅁䅁䅁䍯浘䅑杷允䅁䅁䅕䅁䑁䅁䅷䅁䭁偁䉁䅁䭁佁䭯䅁䭁佁䭙䅁䭁佁䭳䅁䉁䅁䅁允䅁䅁䅣䅁䅁䥁流欵䵁䅉䅅䅁䕁䅁䅁睁䵁䅁䅁权剄䅁䅁权晁杂䅁权杁杂䅁允䅁䅁䅅䅁䭁䥁䩁䅁䵁䅉䅅䅁䑁䅁䅁睁䵁䅁䅁权⭂允䅁权歁杂䅁允䅁䅁䅅䅁䭁䵁䨸䅁䵁䅉䅅䅁䙁䅁䅁睁䵁䅁䅁权㍄允䅁权灄权䅁权浄权䅁权湄权䅁允䅁䅁䅅䅁䭁䙁佑䅁䵁䅉䅅䅁䙁䅁䅁睁䵁䅁䅁权煁允䅁权汄权䅁权浄权䅁权湄权䅁允䅁䅁䅅䅁䭁䅁䰰䅁䵁䅉䅅䅁䑁䅁䅁睁䵁䅁䅁权橃䅁䅁权歁杂䅁允䅁䅁䅅䅁䭁䕁䩧䅁䵁䅉䅅䅁䑁䅁䅁睁䵁䅁䅁权呄允䅁权流杂䅁允䅁䅁䅅䅁䙁䱁敧敨剴䙓䅎䍄䉁䅁䅁兂䅁䅁䅍䅄䅁䅁䅯䅇䅅䅁䅯儵䅯䅁䅯朵䅯䅁䅯眵䅯䅁䅅䅁䉁䅁䅁权㥁杁䅁䍄䉁䅁䅁兂䅁䅁䅍䅄䅁䅁䅯杖䅁䅁䅯儶䅯䅁䅯朵䅯䅁䅯眵䅯䅁䅅䅁䉁䅁䅁权睂睃䅁䍄䉁䅁䅁兂䅁䅁䅍䅄䅁䅁䅯䅋䅅䅁䅯䄷䅯䅁䅯朵䅯䅁䅯眵䅯䅁䅅䅁䉁䅁䅁睂䅁䅁䅁偙橢䅑杷允䅁䅁䅍䅁䑁䅁䅷䅁䭁䵁䅙䅁䭁䉁䝧䅁䉁䅁䅁允䅁䅁䅯睢䅙䅁杷允䅁䅁䅕䅁䑁䅁䅷䅁䭁佁䉣䅁䭁佁䬰䅁䭁佁䭙䅁䭁佁䭣䅁䉁䅁䅁允䅁䅁䅣䅁䅁䕁呃唵䵁䅉䅅䅁䑁䅁䅁睁䵁䅁䅁权剁允䅁权捁杂䅁允䅁䅁䅅䅁䭁䍁䝯䅁䵁䅉䅅䅁䙁䅁䅁睁䵁䅁䅁权湄允䅁权汄权䅁权浄权䅁权湄权䅁允䅁䅁䅅䅁䭁䑁䰴䅁䵁䅉䅅䅁䙁䅁䅁睁䵁䅁䅁权䕂䅁䅁权汄权䅁权浄权䅁权湄权䅁允䅁䅁䅅䅁䭁䩁䴸䅁䵁䅉䅅䅁䑁䅁䅁睁䵁䅁䅁权あ䅁䅁权捁杂䅁允䅁䅁䅅䅁䭁乁䝁䅁䵁䅉䅅䅁䙁䅁䅁睁䵁䅁䅁权䩁允䅁权潄权䅁权浄权䅁权湄权䅁允䅁䅁䅅䅁䭁䉁䕁䅁䵁䅉䅅䅁䙁䅁䅁睁䵁䅁䅁权元允䅁权汄权䅁权浄权䅁权湄权䅁允䅁䅁䅅䅁䭁䉁䕁䅁䵁䅉䅅䅁䑁䅁䅁睁䵁䅁䅁权塄允䅁权歁杂䅁允䅁䅁䅅䅁䭁䕁䬴䅁䵁䅉䅅䅁䕁䅁䅁睁䵁䅁䅁权捂允䅁权晁杂䅁权杁杂䅁允䅁䅁䅅䅁䭁䑁䝯䅁䵁䅉䅅䅁䕁䅁䅁睁䵁䅁䅁权祃允䅁权晁杂䅁权杁杂䅁允䅁䅁䅅䅁䭁䑁䡙䅁䵁䅉䅅䅁䙁䅁䅁睁䵁䅁䅁权穁允䅁权潄权䅁权浄权䅁权湄权䅁允䅁䅁䅅䅁䭁䉁䕁䅁䵁䅉䅅䅁䙁䅁䅁睁䵁䅁䅁权䩂䅁䅁权瑄权䅁权浄权䅁权湄权䅁允䅁䅁䅅䅁䡁䅁䅁䅁䅃⭄䅚䍄䉁䅁䅁䅂䅁䅁䅍䅄䅁䅁䅯具䅅䅁䅯睈䅙䅁䅯䅉䅙䅁䅅䅁䉁䅁䅁权佂杂䅁䍄䉁䅁䅁睁䅁䅁䅍䅄䅁䅁䅯睗䅁䅁䅯䅈䅙䅁䅅䅁䉁䅁䅁权㥃杂䅁䍄䉁䅁䅁兂䅁䅁䅍䅄䅁䅁䅯睩䅁䅁䅯儶䅯䅁䅯朵䅯䅁䅯眵䅯䅁䅅䅁䉁䅁䅁权允䅂䅁䍄䉁䅁䅁睁䅁䅁䅍䅄䅁䅁䅯睩䅅䅁䅯杇䅙䅁䅅䅁䉁䅁䅁权䅂杂䅁䍄䉁䅁䅁兂䅁䅁䅍䅄䅁䅁䅯䅧䅁䅁䅯朶䅯䅁䅯朵䅯䅁䅯眶䅯䅁䅅䅁䉁䅁䅁睂䅁䅁䅁䍧浘䅑杷允䅁䅁䅕䅁䑁䅁䅷䅁䭁䕁䅕䅁䭁佁䭯䅁䭁佁䭙䅁䭁佁䭳䅁䉁䅁䅁允䅁䅁䅣䅁䅁䵁㙁欵䵁䅉䅅䅁䑁䅁䅁睁䵁䅁䅁权祁䅁䅁权歁杂䅁允䅁䅁䅅䅁䭁䉁䩍䅁䵁䅉䅅䅁䑁䅁䅁睁䵁䅁䅁权䩃允䅁权敁杂䅁允䅁䅁䅅䅁䭁䉁䡯䅁䵁䅉䅅䅁䑁䅁䅁睁䵁䅁䅁权ㅂ䅁䅁权歁杂䅁允䅁䅁䅅䅁䭁偁䥙䅁䵁䅉䅅䅁䑁䅁䅁睁䵁䅁䅁权㕁䅁䅁权慁杂䅁允䅁䅁䅅䅁䭁䑁䜰䅁䵁䅉䅅䅁䑁䅁䅁睁䵁䅁䅁权浄䅁䅁权流杂䅁允䅁䅁䅅䅁䙁䩁婱婭婭噗䅬䍄䉁䅁䅁睁䅁䅁䅍䅄䅁䅁䅯䅃䅁䅁䅯䅈䅙䅁䅅䅁䉁䅁䅁权捁睂䅁䍄䉁䅁䅁睁䅁䅁䅍䅄䅁䅁䅯兤䅁䅁䅯杈䅙䅁䅅䅁䉁䅁䅁权ㅄ䅃䅁䍄䉁䅁䅁睁䅁䅁䅍䅄䅁䅁䅯兎䅅䅁䅯杊䅙䅁䅅䅁䉁䅁䅁䅆楂䅁䅁䅁䅁䅁杷允䅁䅁䅍䅁䑁䅁䅷䅁䭁䵁䅕䅁䭁䍁䝙䅁䉁䅁䅁允䅁䅁䅕体㙆䭆渶歖䵁䅉䅅䅁䙁䅁䅁睁䵁䅁䅁权啁允䅁权獄权䅁权浄权䅁权湄权䅁允䅁䅁䅅䅁䡁䅁䅁䅁䅄⭷䅖䍄䉁䅁䅁睁䅁䅁䅍䅄䅁䅁䅯䅦䅁䅁䅯䅊䅙䅁䅅䅁䉁䅁䅁权牂䅃䅁䍄䉁䅁䅁睁䅁䅁䅍䅄䅁䅁䅯兺䅁䅁䅯䅇䅙䅁䅅䅁䉁䅁䅁权䕂杂䅁䍄䉁䅁䅁睁䅁䅁䅍䅄䅁䅁䅯李䅅䅁䅯杈䅙䅁䅅䅁䉁䅁䅁权晄睂䅁䍄䉁䅁䅁兂䅁䅁䅍䅄䅁䅁䅯兔䅁䅁䅯朶䅯䅁䅯朵䅯䅁䅯眶䅯䅁䅅䅁䉁䅁䅁睂䅁䅁䅁䕷洳䅑杷允䅁䅁䅕䅁䑁䅁䅷䅁䭁偁䅣䅁䭁佁䭷䅁䭁佁䭙䅁䭁佁䭣䅁䉁䅁䅁允䅁䅁䅯䅅䅑䅁杷允䅁䅁䅍䅁䑁䅁䅷䅁䭁䉁䉑䅁䭁䍁䝙䅁䉁䅁䅁允䅁䅁䅕䭆䠵場䕰ざ䵁䅉䅅䅁䑁䅁䅁睁䵁䅁䅁权䙂䅁䅁权慁杂䅁允䅁䅁䅅䅁䭁䙁䜴䅁䵁䅉䅅䅁䕁䅁䅁睁䵁䅁䅁权⽃允䅁权晁杂䅁权杁杂䅁允䅁䅁䅅䅁䭁䩁䝷䅁䵁䅉䅅䅁䙁䅁䅁睁䵁䅁䅁权摁䅁䅁权灄权䅁权浄权䅁权湄权䅁允䅁䅁䅅䅁䭁䍁佣䅁䵁䅉䅅䅁䙁䅁䅁睁䵁䅁䅁权睁允䅁权獄权䅁权浄权䅁权湄权䅁允䅁䅁䅅䅁䡁䅁䅁䅁䅃敐䅖䍄䉁䅁䅁睁䅁䅁䅍䅄䅁䅁䅯䅕䅅䅁䅯䅈䅙䅁䅅䅁䉁䅁䅁权偄杂䅁䍄䉁䅁䅁䅂䅁䅁䅍䅄䅁䅁䅯睲䅅䅁䅯睈䅙䅁䅯䅉䅙䅁䅅䅁䉁䅁䅁权湂杂䅁䍄䉁䅁䅁兂䅁䅁䅍䅄䅁䅁䅯杈䅁䅁䅯儵䅯䅁䅯朵䅯䅁䅯眵䅯䅁䅅䅁䉁䅁䅁权允䅂䅁䍄䉁䅁䅁兂䅁䅁䅍䅄䅁䅁䅯睤䅅䅁䅯䄶䅯䅁䅯朵䅯䅁䅯眵䅯䅁䅅䅁䉁䅁䅁权䝁睃䅁䍄䉁䅁䅁兂䅁䅁䅍䅄䅁䅁䅯䅑䅁䅁䅯朶䅯䅁䅯朵䅯䅁䅯眶䅯䅁䅅䅁䉁䅁䅁睂䅁䅁䅁䍉浦䅑杷允䅁䅁䅕䅁䑁䅁䅷䅁䭁䱁䈴䅁䭁佁䭷䅁䭁佁䭙䅁䭁佁䭣䅁䉁䅁䅁允䅁䅁䅣䅁䅁䍁橁欵䵁䅉䅅䅁䑁䅁䅁睁䵁䅁䅁权捃䅁䅁权敁杂䅁允䅁䅁䅅䅁䭁䭁䭫䅁䵁䅉䅅䅁䑁䅁䅁睁䵁䅁䅁权塁䅁䅁权奁杂䅁允䅁䅁䅅䅁䭁䉁䝫䅁䵁䅉䅅䅁䑁䅁䅁睁䵁䅁䅁权畁䅁䅁权敁杂䅁允䅁䅁䅅䅁䭁偁䥍䅁䵁䅉䅅䅁䑁䅁䅁睁䵁䅁䅁权㑂䅁䅁权慁杂䅁允䅁䅁䅅䅁䭁䙁䜴䅁䵁䅉䅅䅁䙁䅁䅁睁䵁䅁䅁权䝃允䅁权潄权䅁权浄权䅁权湄权䅁允䅁䅁䅅䅁䭁䙁䱅䅁䵁䅉䅅䅁䑁䅁䅁睁䵁䅁䅁权楃允䅁权捁杂䅁允䅁䅁䅅䅁䭁䉁䥍䅁䵁䅉䅅䅁䙁䅁䅁睁䵁䅁䅁权硁允䅁权煄权䅁权浄权䅁权牄权䅁允䅁䅁䅅䅁䡁䅁䅁䅁䅂畉䅚䍄䉁䅁䅁兂䅁䅁䅍䅄䅁䅁䅯䅨䅁䅁䅯䄷䅯䅁䅯朵䅯䅁䅯眵䅯䅁䅅䅁䉁䅁䅁睂䅁䅁䅁䅑汶䅑杷允䅁䅁䅍䅁䑁䅁䅷䅁䭁䅁䅳䅁䭁䍁䝑䅁䉁䅁䅁允䅁䅁䅯䅪䅯䅁杷允䅁䅁䅕䅁䑁䅁䅷䅁䭁䙁䉙䅁䭁佁䬰䅁䭁佁䭙䅁䭁佁䭣䅁䉁䅁䅁允䅁䅁䅣䅁䅁䍁瑃〴䵁䅉䅅䅁䙁䅁䅁睁䵁䅁䅁权灂䅁䅁权灄权䅁权浄权䅁权湄权䅁允䅁䅁䅅䅁䭁乁䱕䅁䵁䅉䅅䅁䙁䅁䅁睁䵁䅁䅁权橂䅁䅁权潄权䅁权浄权䅁权湄权䅁允䅁䅁䅅䅁䭁䅁䱙䅁䵁䅉䅅䅁䙁䅁䅁睁䵁䅁䅁权歄䅁䅁权獄权䅁权浄权䅁权湄权䅁允䅁䅁䅅䅁䭁䉁䕁䅁䵁䅉䅅䅁䑁䅁䅁睁䵁䅁䅁权䵂䅁䅁权歁杂䅁允䅁䅁䅅䅁䭁佁䩑䅁䵁䅉䅅䅁䙁䅁䅁睁䵁䅁䅁权慄䅁䅁权潄权䅁权浄权䅁权湄权䅁允䅁䅁䅅䅁䭁䅁䱙䅁䵁䅉䅅䅁䑁䅁䅁睁䵁䅁䅁权奁允䅁权流杂䅁允䅁䅁䅅䅁䙁䵁䴳䵺䵺䙌䅖䍄䉁䅁䅁睁䅁䅁䅍䅄䅁䅁䅯兑䅅䅁䅯杈䅙䅁䅅䅁䉁䅁䅁权偃杂䅁䍄䉁䅁䅁兂䅁䅁䅍䅄䅁䅁䅯儴䅅䅁䅯儶䅯䅁䅯朵䅯䅁䅯眵䅯䅁䅅䅁䉁䅁䅁权ㅄ睄䅁䍄䉁䅁䅁䅂䅁䅁䅍䅄䅁䅁䅯关䅁䅁䅯睈䅙䅁䅯䅉䅙䅁䅅䅁䉁䅁䅁权佂杂䅁䍄䉁䅁䅁睁䅁䅁䅍䅄䅁䅁䅯克䅁䅁䅯䅈䅙䅁䅅䅁䉁䅁䅁权䩂杂䅁䍄䉁䅁䅁䅂䅁䅁䅍䅄䅁䅁䅯杭䅁䅁䅯睈䅙䅁䅯䅉䅙䅁䅅䅁䉁䅁䅁权癃睂䅁䍄䉁䅁䅁睁䅁䅁䅍䅄䅁䅁䅯典䅁䅁䅯杈䅙䅁䅅䅁䉁䅁䅁权佄杂䅁䍄䉁䅁䅁睁䅁䅁䅍䅄䅁䅁䅯克䅅䅁䅯杊䅙䅁䅅䅁䉁䅁䅁兂歃䑣䬰㐱塎䅑杷允䅁䅁䅍䅁䑁䅁䅷䅁䭁䉁䉁䅁䭁䉁䝧䅁䉁䅁䅁允䅁䅁䅯䅦䅙䅁杷允䅁䅁䅍䅁䑁䅁䅷䅁䭁䑁䉧䅁䭁䉁䝧䅁䉁䅁䅁允䅁䅁䅯䅦䅙䅁杷允䅁䅁䅕䅁䑁䅁䅷䅁䭁䍁䉫䅁䭁佁䭕䅁䭁佁䭙䅁䭁佁䭣䅁䉁䅁䅁允䅁䅁䅯䅏䅳䅁杷允䅁䅁䅕䅁䑁䅁䅷䅁䭁䙁䉁䅁䭁佁䬰䅁䭁佁䭙䅁䭁佁䭣䅁䉁䅁䅁允䅁䅁䅣䅁䅁䵁捄唵䵁䅉䅅䅁䙁䅁䅁睁䵁䅁䅁权㙁䅁䅁权灄权䅁权浄权䅁权湄权䅁允䅁䅁䅅䅁䭁䍁偅䅁䵁䅉䅅䅁䙁䅁䅁睁䵁䅁䅁权敃允䅁权潄权䅁权浄权䅁权湄权䅁允䅁䅁䅅䅁䭁䑁䱙䅁䵁䅉䅅䅁䙁䅁䅁睁䵁䅁䅁权噃䅁䅁权煄权䅁权浄权䅁权牄权䅁允䅁䅁䅅䅁䡁䅁䅁䅁䅂畑䅚䍄䉁䅁䅁兂䅁䅁䅍䅄䅁䅁䅯杤䅅䅁䅯儶䅯䅁䅯朵䅯䅁䅯眵䅯䅁䅅䅁䉁䅁䅁权橃兄䅁䍄䉁䅁䅁兂䅁䅁䅍䅄䅁䅁䅯六䅁䅁䅯䄷䅯䅁䅯朵䅯䅁䅯眵䅯䅁䅅䅁䉁䅁䅁睂䅁䅁䅁䕷浺䅑杷允䅁䅁䅕䅁䑁䅁䅷䅁䭁䭁䅕䅁䭁佁䭫䅁䭁佁䭙䅁䭁佁䭣䅁䉁䅁䅁允䅁䅁䅯兢䄴䅁杷允䅁䅁䅍䅁䑁䅁䅷䅁䭁䉁䅁䅁䭁䉁䜴䅁䉁䅁䅁允䅁䅁䅯睤䅙䅁杷允䅁䅁䅍䅁䑁䅁䅷䅁䭁䙁䉍䅁䭁䍁䝑䅁䉁䅁䅁允䅁䅁䅯䅴䅫䅁杷允䅁䅁䅕䅁䑁䅁䅷䅁䭁偁䅙䅁䭁佁䭕䅁䭁佁䭙䅁䭁佁䭣䅁䉁䅁䅁允䅁䅁䅯䅇䅳䅁杷允䅁䅁䅍䅁䑁䅁䅷䅁䭁䍁䉕䅁䭁䉁䝷䅁䉁䅁䅁允䅁䅁䅯睉䅣䅁杷允䅁䅁䅍䅁䑁䅁䅷䅁䭁䡁䅅䅁䭁䍁䝑䅁䉁䅁䅁允䅁䅁䅯睩䅫䅁杷允䅁䅁䅍䅁䑁䅁䅷䅁䭁佁䉕䅁䭁䉁䜴䅁䉁䅁䅁允䅁䅁䅯儴䅙䅁杷允䅁䅁䅕䅁䑁䅁䅷䅁䭁䉁䅑䅁䭁佁䭯䅁䭁佁䭙䅁䭁佁䭳䅁䉁䅁䅁允䅁䅁䅣䅁䅁佁㑁欵䵁䅉䅅䅁䙁䅁䅁睁䵁䅁䅁权㡂允䅁权煄权䅁权浄权䅁权牄权䅁允䅁䅁䅅䅁䡁䅁䅁䅁䅄佔䅚䍄䉁䅁䅁兂䅁䅁䅍䅄䅁䅁䅯杄䅅䅁䅯儵䅯䅁䅯朵䅯䅁䅯眵䅯䅁䅅䅁䉁䅁䅁权乁睃䅁䍄䉁䅁䅁兂䅁䅁䅍䅄䅁䅁䅯䅣䅅䅁䅯朶䅯䅁䅯朵䅯䅁䅯眶䅯䅁䅅䅁䉁䅁䅁睂䅁䅁䅁䑙浲䅑杷允䅁䅁䅕䅁䑁䅁䅷䅁䭁偁䄰䅁䭁佁䭷䅁䭁佁䭙䅁䭁佁䭣䅁䉁䅁䅁允䅁䅁䅯䅅䅑䅁杷允䅁䅁䅍䅁䑁䅁䅷䅁䭁䥁䅍䅁䭁䍁䝙䅁䉁䅁䅁允䅁䅁䅕䉵䘶ㄶ奇ざ䵁䅉䅅䅁䑁䅁䅁睁䵁䅁䅁权畃允䅁权捁杂䅁允䅁䅁䅅䅁䭁䙁䝫䅁䵁䅉䅅䅁䑁䅁䅁睁䵁䅁䅁权䡄䅁䅁权捁杂䅁允䅁䅁䅅䅁䭁䱁䜰䅁䵁䅉䅅䅁䙁䅁䅁睁䵁䅁䅁权祃䅁䅁权灄权䅁权浄权䅁权湄权䅁允䅁䅁䅅䅁䭁䱁䵙䅁䵁䅉䅅䅁䙁䅁䅁睁䵁䅁䅁权呃䅁䅁权汄权䅁权浄权䅁权湄权䅁允䅁䅁䅅䅁䭁䉁䕁䅁䵁䅉䅅䅁䑁䅁䅁睁䵁䅁䅁权牄允䅁权慁杂䅁允䅁䅁䅅䅁䭁䵁䝍䅁䵁䅉䅅䅁䙁䅁䅁睁䵁䅁䅁权允䅁䅁权汄权䅁权浄权䅁权湄权䅁允䅁䅁䅅䅁䭁䉁䱧䅁䵁䅉䅅䅁䑁䅁䅁睁䵁䅁䅁权ㅃ䅁䅁权奁杂䅁允䅁䅁䅅䅁䭁䕁䝯䅁䵁䅉䅅䅁䑁䅁䅁睁䵁䅁䅁权䍄䅁䅁权奁杂䅁允䅁䅁䅅䅁䭁䑁䝫䅁䵁䅉䅅䅁䕁䅁䅁睁䵁䅁䅁权䕃允䅁权晁杂䅁权杁杂䅁允䅁䅁䅅䅁䭁䡁䝯䅁䵁䅉䅅䅁䙁䅁䅁睁䵁䅁䅁权㕄䅁䅁权潄权䅁权浄权䅁权湄权䅁允䅁䅁䅅䅁䭁䅁䱙䅁䵁䅉䅅䅁䑁䅁䅁睁䵁䅁䅁权瑃䅁䅁权歁杂䅁允䅁䅁䅅䅁䭁䙁䭷䅁䵁䅉䅅䅁䑁䅁䅁睁䵁䅁䅁权䉄䅁䅁权慁杂䅁允䅁䅁䅅䅁䭁䝁䝷䅁䵁䅉䅅䅁䑁䅁䅁睁䵁䅁䅁权橁䅁䅁权流杂䅁允䅁䅁䅅䅁䙁佁㙆䭆䠵噉䅒䍄䉁䅁䅁兂䅁䅁䅍䅄䅁䅁䅯睊䅁䅁䅯儶䅯䅁䅯朵䅯䅁䅯眵䅯䅁䅅䅁䉁䅁䅁权牁兄䅁䍄䉁䅁䅁兂䅁䅁䅍䅄䅁䅁䅯光䅁䅁䅯䄷䅯䅁䅯朵䅯䅁䅯眵䅯䅁䅅䅁䉁䅁䅁睂䅁䅁䅁䍧浘䅑杷允䅁䅁䅍䅁䑁䅁䅷䅁䭁䭁䅳䅁䭁䉁䝯䅁䉁䅁䅁允䅁䅁䅯䅑䅙䅁杷允䅁䅁䅕䅁䑁䅁䅷䅁䭁䩁䅕䅁䭁佁䭫䅁䭁佁䭙䅁䭁佁䭣䅁䉁䅁䅁允䅁䅁䅯杙䅳䅁杷允䅁䅁䅕䅁䑁䅁䅷䅁䭁佁䉯䅁䭁佁䭫䅁䭁佁䭙䅁䭁佁䭣䅁䉁䅁䅁允䅁䅁䅯䄫䅷䅁杷允䅁䅁䅍䅁䑁䅁䅷䅁䭁䕁䄰䅁䭁䉁䝧䅁䉁䅁䅁允䅁䅁䅯睢䅙䅁杷允䅁䅁䅍䅁䑁䅁䅷䅁䭁䕁䄰䅁䭁䍁䝑䅁䉁䅁䅁允䅁䅁䅯眶䅧䅁杷允䅁䅁䅍䅁䑁䅁䅷䅁䭁䡁䉉䅁䭁䍁䝙䅁䉁䅁䅁允䅁䅁䅕捺䵺䵺獸啓䵁䅉䅅䅁䑁䅁䅁睁䵁䅁䅁权㥂䅁䅁权捁杂䅁允䅁䅁䅅䅁䭁䕁䡙䅁䵁䅉䅅䅁䙁䅁䅁睁䵁䅁䅁权睃䅁䅁权汄权䅁权浄权䅁权湄权䅁允䅁䅁䅅䅁䭁䉁䕁䅁䵁䅉䅅䅁䙁䅁䅁睁䵁䅁䅁权穁允䅁权汄权䅁权浄权䅁权湄权䅁允䅁䅁䅅䅁䭁䉁䕁䅁䵁䅉䅅䅁䑁䅁䅁睁䵁䅁䅁权⽂䅁䅁权捁杂䅁允䅁䅁䅅䅁䭁䍁䝳䅁䵁䅉䅅䅁䑁䅁䅁睁䵁䅁䅁权汄允䅁权奁杂䅁允䅁䅁䅅䅁䭁䕁䝑䅁䵁䅉䅅䅁䙁䅁䅁睁䵁䅁䅁权穄䅁䅁权汄权䅁权浄权䅁权湄权䅁允䅁䅁䅅䅁䭁䅁䰰䅁䵁䅉䅅䅁䑁䅁䅁睁䵁䅁䅁权敂允䅁权捁杂䅁允䅁䅁䅅䅁䭁䡁䝣䅁䵁䅉䅅䅁䑁䅁䅁睁䵁䅁䅁权䭄䅁䅁权敁杂䅁允䅁䅁䅅䅁䭁䑁䝉䅁䵁䅉䅅䅁䕁䅁䅁睁䵁䅁䅁权ㅄ允䅁权晁杂䅁权杁杂䅁允䅁䅁䅅䅁䭁䉁䥕䅁䵁䅉䅅䅁䑁䅁䅁睁䵁䅁䅁权㉂允䅁权奁杂䅁允䅁䅁䅅䅁䭁䑁䝫䅁䵁䅉䅅䅁䑁䅁䅁睁䵁䅁䅁权歂䅁䅁权捁杂䅁允䅁䅁䅅䅁䭁䍁䡍䅁䵁䅉䅅䅁䙁䅁䅁睁䵁䅁䅁权㝂允䅁权獄权䅁权浄权䅁权湄权䅁允䅁䅁䅅䅁䡁䅁䅁䅁䅄畹䅖䍄䉁䅁䅁兂䅁䅁䅍䅄䅁䅁䅯䅢䅁䅁䅯儷䅯䅁䅯朵䅯䅁䅯眵䅯䅁䅅䅁䉁䅁䅁睂䅁䅁䅁䉙氷䅑杷允䅁䅁䅍䅁䑁䅁䅷䅁䭁偁䅯䅁䭁䍁䝑䅁䉁䅁䅁允䅁䅁䅯条䄸䅁杷允䅁䅁䅍䅁䑁䅁䅷䅁䭁偁䈰䅁䭁䉁䝷䅁䉁䅁䅁允䅁䅁䅯其䅙䅁杷允䅁䅁䅍䅁䑁䅁䅷䅁䭁䩁䈰䅁䭁䍁䝑䅁䉁䅁䅁允䅁䅁䅯杬䅯䅁杷允䅁䅁䅍䅁䑁䅁䅷䅁䭁䑁䉍䅁䭁䉁䝷䅁䉁䅁䅁允䅁䅁䅯睺䅙䅁杷允䅁䅁䅍䅁䑁䅁䅷䅁䭁䭁䈰䅁䭁䉁䝯䅁䉁䅁䅁允䅁䅁䅯睘䅙䅁杷允䅁䅁䅕䅁䑁䅁䅷䅁䭁䑁䉳䅁䭁佁䭷䅁䭁佁䭙䅁䭁佁䭣䅁䉁䅁䅁允䅁䅁䅣䅁䅁䍁ぃ唵䵁䅉䅅䅁䙁䅁䅁睁䵁䅁䅁权流䅁䅁权獄权䅁权浄权䅁权湄权䅁允䅁䅁䅅䅁䡁䅁䅁䅁䅂畣䅖䍄䉁䅁䅁睁䅁䅁䅍䅄䅁䅁䅯兔䅁䅁䅯杇䅙䅁䅅䅁䉁䅁䅁权睃杂䅁䍄䉁䅁䅁睁䅁䅁䅍䅄䅁䅁䅯党䅅䅁䅯䅈䅙䅁䅅䅁䉁䅁䅁权浄䅃䅁䍄䉁䅁䅁睁䅁䅁䅍䅄䅁䅁䅯眴䅁䅁䅯杇䅙䅁䅅䅁䉁䅁䅁权獂杂䅁䍄䉁䅁䅁兂䅁䅁䅍䅄䅁䅁䅯公䅁䅁䅯儷䅯䅁䅯朵䅯䅁䅯眵䅯䅁䅅䅁䉁䅁䅁睂䅁䅁䅁余歺䅑杷允䅁䅁䅍䅁䑁䅁䅷䅁䭁䝁䅳䅁䭁䉁䜴䅁䉁䅁䅁允䅁䅁䅯朵䅧䅁杷允䅁䅁䅕䅁䑁䅁䅷䅁䭁䵁䉯䅁䭁佁䬰䅁䭁佁䭙䅁䭁佁䭣䅁䉁䅁䅁允䅁䅁䅣䅁䅁䥁捁〴䵁䅉䅅䅁䕁䅁䅁睁䵁䅁䅁权䉂䅁䅁权晁杂䅁权杁杂䅁允䅁䅁䅅䅁䭁䕁䜴䅁䵁䅉䅅䅁䙁䅁䅁睁䵁䅁䅁权奂䅁䅁权灄权䅁权浄权䅁权湄权䅁允䅁䅁䅅䅁䭁䅁䰴䅁䵁䅉䅅䅁䙁䅁䅁睁䵁䅁䅁权㝃䅁䅁权獄权䅁权浄权䅁权湄权䅁允䅁䅁䅅䅁䡁䅁䅁䅁䅁畧䅖䍄䉁䅁䅁䅂䅁䅁䅍䅄䅁䅁䅯杖䅁䅁䅯睈䅙䅁䅯䅉䅙䅁䅅䅁䉁䅁䅁权噄䅃䅁䍄䉁䅁䅁睁䅁䅁䅍䅄䅁䅁䅯䄵䅅䅁䅯䅇䅙䅁䅅䅁䉁䅁䅁权灁杂䅁䍄䉁䅁䅁兂䅁䅁䅍䅄䅁䅁䅯杭䅅䅁䅯儷䅯䅁䅯朵䅯䅁䅯眵䅯䅁䅅䅁䉁䅁䅁睂䅁䅁䅁䉯浮䅑杷允䅁䅁䅕䅁䑁䅁䅷䅁䭁䡁䉙䅁䭁佁䭕䅁䭁佁䭙䅁䭁佁䭣䅁䉁䅁䅁允䅁䅁䅯䅏䅳䅁杷允䅁䅁䅍䅁䑁䅁䅷䅁䭁䙁䅕䅁䭁䍁䝙䅁䉁䅁䅁允䅁䅁䅕㘱睎児㍱歖䵁䅉䅅䅁䙁䅁䅁睁䵁䅁䅁权㉁允䅁权獄权䅁权浄权䅁权湄权䅁允䅁䅁䅅䅁䭁䉁䕁䅁䵁䅉䅅䅁䙁䅁䅁睁䵁䅁䅁权橃允䅁权灄权䅁权浄权䅁权湄权䅁允䅁䅁䅅䅁䭁偁久䅁䵁䅉䅅䅁䑁䅁䅁睁䵁䅁䅁权煄允䅁权流杂䅁允䅁䅁䅅䅁䙁䉁畓⭒㙆䙚䅤䍄䉁䅁䅁兂䅁䅁䅍䅄䅁䅁䅯兩䅁䅁䅯儶䅯䅁䅯朵䅯䅁䅯眵䅯䅁䅅䅁䉁䅁䅁权潄兄䅁䍄䉁䅁䅁睁䅁䅁䅍䅄䅁䅁䅯杮䅁䅁䅯杊䅙䅁䅅䅁䉁䅁䅁兂塄㍯㥁牃塤䅑杷允䅁䅁䅍䅁䑁䅁䅷䅁䭁䱁䉫䅁䭁䍁䝑䅁䉁䅁䅁允䅁䅁䅯䅔䅯䅁杷允䅁䅁䅍䅁䑁䅁䅷䅁䭁乁䉑䅁䭁䉁䝧䅁䉁䅁䅁允䅁䅁䅯䅒䅙䅁杷允䅁䅁䅕䅁䑁䅁䅷䅁䭁䥁䉅䅁䭁佁䬰䅁䭁佁䭙䅁䭁佁䭣䅁䉁䅁䅁允䅁䅁䅣䅁䅁䅁ぁ唵䵁䅉䅅䅁䙁䅁䅁睁䵁䅁䅁权㉁䅁䅁权獄权䅁权浄权䅁权湄权䅁允䅁䅁䅅䅁䡁䅁䅁䅁䅂佡䅒䍄䉁䅁䅁兂䅁䅁䅍䅄䅁䅁䅯䅋䅅䅁䅯儷䅯䅁䅯朵䅯䅁䅯眵䅯䅁䅅䅁䉁䅁䅁睂䅁䅁䅁偁汶䅑杷允䅁䅁䅍䅁䑁䅁䅷䅁䭁䭁䅷䅁䭁䉁䝯䅁䉁䅁䅁允䅁䅁䅯兌䅙䅁杷允䅁䅁䅍䅁䑁䅁䅷䅁䭁䑁䈸䅁䭁䍁䝙䅁䉁䅁䅁允䅁䅁䅕灭婭婭㕭ざ䵁䅉䅅䅁䑁䅁䅁睁䵁䅁䅁权汁䅁䅁权流杂䅁允䅁䅁䅅䅁䙁䱁敧敨剴䙏䅖䍄䉁䅁䅁兂䅁䅁䅍䅄䅁䅁䅯杘䅁䅁䅯儵䅯䅁䅯朵䅯䅁䅯眵䅯䅁䅅䅁䉁䅁䅁权乁睃䅁䍄䉁䅁䅁睁䅁䅁䅍䅄䅁䅁䅯䅋䅁䅁䅯杇䅙䅁䅅䅁䉁䅁䅁权婂杂䅁䍄䉁䅁䅁兂䅁䅁䅍䅄䅁䅁䅯允䅅䅁䅯儷䅯䅁䅯朵䅯䅁䅯眵䅯䅁䅅䅁䉁䅁䅁睂䅁䅁䅁䩷汮䅑杷允䅁䅁䅍䅁䑁䅁䅷䅁䭁䉁䉕䅁䭁䍁䝙䅁䉁䅁䅁允䅁䅁䅕㑈牘払佪啖䵁䅉䅅䅁䙁䅁䅁睁䵁䅁䅁权慄允䅁权瑄权䅁权浄权䅁权湄权䅁允䅁䅁䅅䅁䡁䅁䅁䅁杁佔䅚䍄䉁䅁䅁睁䅁䅁䅍䅄䅁䅁䅯睷䅁䅁䅯䅇䅙䅁䅅䅁䉁䅁䅁权婁杂䅁䍄䉁䅁䅁睁䅁䅁䅍䅄䅁䅁䅯杓䅁䅁䅯杈䅙䅁䅅䅁䉁䅁䅁权祁杂䅁䍄䉁䅁䅁兂䅁䅁䅍䅄䅁䅁䅯睬䅅䅁䅯儷䅯䅁䅯朵䅯䅁䅯眵䅯䅁䅅䅁䉁䅁䅁睂䅁䅁䅁䵧歄䅑杷允䅁䅁䅍䅁䑁䅁䅷䅁䭁䭁䉁䅁䭁䍁䝑䅁䉁䅁䅁允䅁䅁䅯睃䄸䅁杷允䅁䅁䅕䅁䑁䅁䅷䅁䭁偁䈰䅁䭁佁䭷䅁䭁佁䭙䅁䭁佁䭣䅁䉁䅁䅁允䅁䅁䅣䅁䅁䅁乄唵䵁䅉䅅䅁䙁䅁䅁睁䵁䅁䅁权䉄允䅁权瑄权䅁权浄权䅁权湄权䅁允䅁䅁䅅䅁䡁䅁䅁䅁䅄⭔䅚䍄䉁䅁䅁兂䅁䅁䅍䅄䅁䅁䅯杬䅁䅁䅯朶䅯䅁䅯朵䅯䅁䅯眶䅯䅁䅅䅁䉁䅁䅁睂䅁䅁䅁䍧洷䅑杷允䅁䅁䅍䅁䑁䅁䅷䅁䭁䑁䅑䅁䭁䍁䝑䅁䉁䅁䅁允䅁䅁䅯睗䅙䅁杷允䅁䅁䅍䅁䑁䅁䅷䅁䭁䩁䅁䅁䭁䉁䝯䅁䉁䅁䅁允䅁䅁䅯児䅙䅁杷允䅁䅁䅕䅁䑁䅁䅷䅁䭁偁䅧䅁䭁佁䭷䅁䭁佁䭙䅁䭁佁䭣䅁䉁䅁䅁允䅁䅁䅣䅁䅁䵁㝂唵䵁䅉䅅䅁䙁䅁䅁睁䵁䅁䅁权㑂䅁䅁权瑄权䅁权浄权䅁权湄权䅁允䅁䅁䅅䅁䡁䅁䅁䅁䅃畢䅖䍄䉁䅁䅁兂䅁䅁䅍䅄䅁䅁䅯䅺䅅䅁䅯儷䅯䅁䅯朵䅯䅁䅯眵䅯䅁䅅䅁䉁䅁䅁睂䅁䅁䅁䱷決䅑杷允䅁䅁䅕䅁䑁䅁䅷䅁䭁䩁䅉䅁䭁佁䭧䅁䭁佁䭙䅁䭁佁䭣䅁䉁䅁䅁允䅁䅁䅯术䅯䅁杷允䅁䅁䅕䅁䑁䅁䅷䅁䭁䩁䅧䅁䭁佁䭯䅁䭁佁䭙䅁䭁佁䭳䅁䉁䅁䅁允䅁䅁䅣䅁䅁䕁䝂欵䵁䅉䅅䅁䙁䅁䅁睁䵁䅁䅁权䅂䅁䅁权灄权䅁权浄权䅁权湄权䅁允䅁䅁䅅䅁䭁䝁佅䅁䵁䅉䅅䅁䑁䅁䅁睁䵁䅁䅁权歄䅁䅁权慁杂䅁允䅁䅁䅅䅁䭁䵁䝉䅁䵁䅉䅅䅁䑁䅁䅁睁䵁䅁䅁权㥁允䅁权流杂䅁允䅁䅁䅅䅁䙁䉁畓⭒㙆䙊䅒䍄䉁䅁䅁睁䅁䅁䅍䅄䅁䅁䅯睵䅅䅁䅯䅈䅙䅁䅅䅁䉁䅁䅁权坁䅃䅁䍄䉁䅁䅁兂䅁䅁䅍䅄䅁䅁䅯入䅁䅁䅯儵䅯䅁䅯朵䅯䅁䅯眵䅯䅁䅅䅁䉁䅁䅁权允䅂䅁䍄䉁䅁䅁兂䅁䅁䅍䅄䅁䅁䅯睴䅅䅁䅯儵䅯䅁䅯朵䅯䅁䅯眵䅯䅁䅅䅁䉁䅁䅁权㑁睃䅁䍄䉁䅁䅁睁䅁䅁䅍䅄䅁䅁䅯䅪䅁䅁䅯杊䅙䅁䅅䅁䉁䅁䅁兂浂浚浚歚坚䅑杷允䅁䅁䅍䅁䑁䅁䅷䅁䭁䥁䅉䅁䭁䍁䝑䅁䉁䅁䅁允䅁䅁䅯克䅫䅁杷允䅁䅁䅑䅁䑁䅁䅷䅁䭁䅁䅙䅁䭁䉁䜸䅁䭁䍁䝁䅁䉁䅁䅁允䅁䅁䅯杔䅙䅁杷允䅁䅁䅕䅁䑁䅁䅷䅁䭁䑁䅫䅁䭁佁䭫䅁䭁佁䭙䅁䭁佁䭣䅁䉁䅁䅁允䅁䅁䅯睲䄴䅁杷允䅁䅁䅕䅁䑁䅁䅷䅁䭁䝁䅳䅁䭁佁䭕䅁䭁佁䭙䅁䭁佁䭣䅁䉁䅁䅁允䅁䅁䅯兄䅳䅁杷允䅁䅁䅑䅁䑁䅁䅷䅁䭁䑁䅍䅁䭁䉁䜸䅁䭁䍁䝁䅁䉁䅁䅁允䅁䅁䅯䄲䅙䅁杷允䅁䅁䅕䅁䑁䅁䅷䅁䭁䝁䅕䅁䭁佁䭫䅁䭁佁䭙䅁䭁佁䭣䅁䉁䅁䅁允䅁䅁䅯䅅䅑䅁杷允䅁䅁䅕䅁䑁䅁䅷䅁䭁䕁䅅䅁䭁佁䭕䅁䭁佁䭙䅁䭁佁䭣䅁䉁䅁䅁允䅁䅁䅯儫䅯䅁杷允䅁䅁䅕䅁䑁䅁䅷䅁䭁䝁䉯䅁䭁佁䭫䅁䭁佁䭙䅁䭁佁䭣䅁䉁䅁䅁允䅁䅁䅯䅑䄰䅁杷允䅁䅁䅍䅁䑁䅁䅷䅁䭁䑁䅅䅁䭁䉁䜴䅁䉁䅁䅁允䅁䅁䅯睲䅙䅁杷允䅁䅁䅍䅁䑁䅁䅷䅁䭁䉁䅁䅁䭁䉁䝷䅁䉁䅁䅁允䅁䅁䅯睤䅙䅁杷允䅁䅁䅕䅁䑁䅁䅷䅁䭁䵁䉁䅁䭁佁䭫䅁䭁佁䭙䅁䭁佁䭣䅁䉁䅁䅁允䅁䅁䅯杔䄸䅁杷允䅁䅁䅍䅁䑁䅁䅷䅁䭁䡁䅑䅁䭁䍁䝙䅁䉁䅁䅁允䅁䅁䅕䘷㑇潈扖さ䵁䅉䅅䅁䕁䅁䅁睁䵁䅁䅁权湁䅁䅁权晁杂䅁权杁杂䅁允䅁䅁䅅䅁䭁偁䝑䅁䵁䅉䅅䅁䙁䅁䅁睁䵁䅁䅁权摄䅁䅁权灄权䅁权浄权䅁权湄权䅁允䅁䅁䅅䅁䭁䙁偣䅁䵁䅉䅅䅁䙁䅁䅁睁䵁䅁䅁权㍃䅁䅁权潄权䅁权浄权䅁权湄权䅁允䅁䅁䅅䅁䭁䅁䱙䅁䵁䅉䅅䅁䙁䅁䅁睁䵁䅁䅁权桃允䅁权煄权䅁权浄权䅁权牄权䅁允䅁䅁䅅䅁䡁䅁䅁䅁䅁畔䅚䍄䉁䅁䅁睁䅁䅁䅍䅄䅁䅁䅯兏䅁䅁䅯䅊䅙䅁䅅䅁䉁䅁䅁权㥄元䅁䍄䉁䅁䅁睁䅁䅁䅍䅄䅁䅁䅯入䅁䅁䅯杇䅙䅁䅅䅁䉁䅁䅁权⭁杂䅁䍄䉁䅁䅁睁䅁䅁䅍䅄䅁䅁䅯杕䅅䅁䅯杈䅙䅁䅅䅁䉁䅁䅁权癃杂䅁䍄䉁䅁䅁睁䅁䅁䅍䅄䅁䅁䅯儳䅅䅁䅯杇䅙䅁䅅䅁䉁䅁䅁权䅂杂䅁䍄䉁䅁䅁兂䅁䅁䅍䅄䅁䅁䅯䅵䅅䅁䅯䄶䅯䅁䅯朵䅯䅁䅯眵䅯䅁䅅䅁䉁䅁䅁权䝁睃䅁䍄䉁䅁䅁兂䅁䅁䅍䅄䅁䅁䅯兘䅅䅁䅯䄶䅯䅁䅯朵䅯䅁䅯眵䅯䅁䅅䅁䉁䅁䅁权䝁睃䅁䍄䉁䅁䅁兂䅁䅁䅍䅄䅁䅁䅯朹䅅䅁䅯朶䅯䅁䅯朵䅯䅁䅯眶䅯䅁䅅䅁䉁䅁䅁睂䅁䅁䅁䑷浐䅑杷允䅁䅁䅍䅁䑁䅁䅷䅁䭁䙁䉕䅁䭁䉁䜴䅁䉁䅁䅁允䅁䅁䅯睕䅙䅁杷允䅁䅁䅍䅁䑁䅁䅷䅁䭁乁䅯䅁䭁䉁䝧䅁䉁䅁䅁允䅁䅁䅯䅒䅙䅁杷允䅁䅁䅍䅁䑁䅁䅷䅁䭁乁䉙䅁䭁䍁䝑䅁䉁䅁䅁允䅁䅁䅯杤䅫䅁杷允䅁䅁䅍䅁䑁䅁䅷䅁䭁䑁䅍䅁䭁䉁䝧䅁䉁䅁䅁允䅁䅁䅯克䅙䅁杷允䅁䅁䅕䅁䑁䅁䅷䅁䭁䥁䉣䅁䭁佁䭧䅁䭁佁䭙䅁䭁佁䭣䅁䉁䅁䅁允䅁䅁䅯䅅䅑䅁杷允䅁䅁䅍䅁䑁䅁䅷䅁䭁䩁䅑䅁䭁䍁䝙䅁䉁䅁䅁允䅁䅁䅕䅁䅁䅁杂啖䵁䅉䅅䅁䙁䅁䅁睁䵁䅁䅁权㥄允䅁权瑄权䅁权浄权䅁权湄权䅁允䅁䅁䅅䅁䡁䅁䅁䅁䅁敺䅖䍄䉁䅁䅁睁䅁䅁䅍䅄䅁䅁䅯杩䅅䅁䅯杈䅙䅁䅅䅁䉁䅁䅁权㍂杂䅁䍄䉁䅁䅁䅂䅁䅁䅍䅄䅁䅁䅯允䅅䅁䅯睈䅙䅁䅯䅉䅙䅁䅅䅁䉁䅁䅁权牃元䅁䍄䉁䅁䅁兂䅁䅁䅍䅄䅁䅁䅯儱䅁䅁䅯儵䅯䅁䅯朵䅯䅁䅯眵䅯䅁䅅䅁䉁䅁䅁权䝄睃䅁䍄䉁䅁䅁睁䅁䅁䅍䅄䅁䅁䅯䅢䅅䅁䅯杇䅙䅁䅅䅁䉁䅁䅁权㥁杂䅁䍄䉁䅁䅁睁䅁䅁䅍䅄䅁䅁䅯杴䅅䅁䅯杈䅙䅁䅅䅁䉁䅁䅁权楃杂䅁䍄䉁䅁䅁兂䅁䅁䅍䅄䅁䅁䅯兮䅁䅁䅯儶䅯䅁䅯朵䅯䅁䅯眵䅯䅁䅅䅁䉁䅁䅁权煂䅅䅁䍄䉁䅁䅁睁䅁䅁䅍䅄䅁䅁䅯杸䅁䅁䅯䅊䅙䅁䅅䅁䉁䅁䅁权⭁元䅁䍄䉁䅁䅁兂䅁䅁䅍䅄䅁䅁䅯䅩䅁䅁䅯儵䅯䅁䅯朵䅯䅁䅯眵䅯䅁䅅䅁䉁䅁䅁权乁睃䅁䍄䉁䅁䅁睁䅁䅁䅍䅄䅁䅁䅯睋䅅䅁䅯杇䅙䅁䅅䅁䉁䅁䅁权敂杂䅁䍄䉁䅁䅁睁䅁䅁䅍䅄䅁䅁䅯杒䅅䅁䅯䅊䅙䅁䅅䅁䉁䅁䅁权穁睂䅁䍄䉁䅁䅁兂䅁䅁䅍䅄䅁䅁䅯杤䅁䅁䅯䄶䅯䅁䅯朵䅯䅁䅯眵䅯䅁䅅䅁䉁䅁䅁权䝁睃䅁䍄䉁䅁䅁睁䅁䅁䅍䅄䅁䅁䅯睅䅁䅁䅯䅊䅙䅁䅅䅁䉁䅁䅁权乄䅃䅁䍄䉁䅁䅁兂䅁䅁䅍䅄䅁䅁䅯䅍䅁䅁䅯䄶䅯䅁䅯朵䅯䅁䅯眵䅯䅁䅅䅁䉁䅁䅁权䝁睃䅁䍄䉁䅁䅁兂䅁䅁䅍䅄䅁䅁䅯兴䅁䅁䅯儵䅯䅁䅯朵䅯䅁䅯眵䅯䅁䅅䅁䉁䅁䅁权奁睃䅁䍄䉁䅁䅁睁䅁䅁䅍䅄䅁䅁䅯兩䅁䅁䅯杈䅙䅁䅅䅁䉁䅁䅁权千杂䅁䍄䉁䅁䅁兂䅁䅁䅍䅄䅁䅁䅯兄䅁䅁䅯儶䅯䅁䅯朵䅯䅁䅯眵䅯䅁䅅䅁䉁䅁䅁权獁睃䅁䍄䉁䅁䅁睁䅁䅁䅍䅄䅁䅁䅯䅳䅅䅁䅯杊䅙䅁䅅䅁䉁䅁䅁兂啁歲桦瑥呒䅑杷允䅁䅁䅕䅁䑁䅁䅷䅁䭁䭁䅑䅁䭁佁䭷䅁䭁佁䭙䅁䭁佁䭣䅁䉁䅁䅁允䅁䅁䅣䅁䅁䥁乂〴䵁䅉䅅䅁䙁䅁䅁睁䵁䅁䅁权䡄允䅁权瑄权䅁权浄权䅁权湄权䅁允䅁䅁䅅䅁䡁䅁䅁䅁权佊䅒䍄䉁䅁䅁兂䅁䅁䅍䅄䅁䅁䅯睹䅅䅁䅯䄷䅯䅁䅯朵䅯䅁䅯眵䅯䅁䅅䅁䉁䅁䅁睂䅁䅁䅁佁橺䅑杷允䅁䅁䅍䅁䑁䅁䅷䅁䭁佁䅅䅁䭁䍁䝙䅁䉁䅁䅁允䅁䅁䅕㘱睎児湲啕䵁䅉䅅䅁䙁䅁䅁睁䵁䅁䅁权剃允䅁权瑄权䅁权浄权䅁权湄权䅁允䅁䅁䅅䅁䡁䅁䅁䅁杂体䅚䍄䉁䅁䅁兂䅁䅁䅍䅄䅁䅁䅯朰䅁䅁䅯䄶䅯䅁䅯朵䅯䅁䅯眵䅯䅁䅅䅁䉁䅁䅁权䝁睃䅁䍄䉁䅁䅁兂䅁䅁䅍䅄䅁䅁䅯睗䅁䅁䅯䄶䅯䅁䅯朵䅯䅁䅯眵䅯䅁䅅䅁䉁䅁䅁权䝁睃䅁䍄䉁䅁䅁兂䅁䅁䅍䅄䅁䅁䅯杨䅅䅁䅯儷䅯䅁䅯朵䅯䅁䅯眵䅯䅁䅅䅁䉁䅁䅁睂䅁䅁䅁䍉洯䅑杷允䅁䅁䅕䅁䑁䅁䅷䅁䭁䑁䉣䅁䭁佁䭧䅁䭁佁䭙䅁䭁佁䭣䅁䉁䅁䅁允䅁䅁䅯术䅯䅁杷允䅁䅁䅕䅁䑁䅁䅷䅁䭁䕁䅧䅁䭁佁䭫䅁䭁佁䭙䅁䭁佁䭣䅁䉁䅁䅁允䅁䅁䅯䅺䄰䅁杷允䅁䅁䅍䅁䑁䅁䅷䅁䭁䡁䅯䅁䭁䉁䝷䅁䉁䅁䅁允䅁䅁䅯其䅙䅁杷允䅁䅁䅑䅁䑁䅁䅷䅁䭁䍁䅫䅁䭁䉁䜸䅁䭁䍁䝁䅁䉁䅁䅁允䅁䅁䅯睺䅯䅁杷允䅁䅁䅑䅁䑁䅁䅷䅁䭁䝁䅯䅁䭁䉁䜸䅁䭁䍁䝁䅁䉁䅁䅁允䅁䅁䅯眰䅧䅁杷允䅁䅁䅍䅁䑁䅁䅷䅁䭁䭁䅅䅁䭁䉁䝧䅁䉁䅁䅁允䅁䅁䅯兏䅙䅁杷允䅁䅁䅕䅁䑁䅁䅷䅁䭁偁䉳䅁䭁佁䭕䅁䭁佁䭙䅁䭁佁䭣䅁䉁䅁䅁允䅁䅁䅯䅈䅳䅁杷允䅁䅁䅕䅁䑁䅁䅷䅁䭁偁䉷䅁䭁佁䭫䅁䭁佁䭙䅁䭁佁䭣䅁䉁䅁䅁允䅁䅁䅯䉌䅁䅁杷允䅁䅁䅍䅁䑁䅁䅷䅁䭁䩁䅯䅁䭁䍁䝙䅁䉁䅁䅁允䅁䅁䅕䅁䅁䅁允歕䵁䅉䅅䅁䑁䅁䅁睁䵁䅁䅁权⭄允䅁权敁杂䅁允䅁䅁䅅䅁䭁䑁䠰䅁䵁䅉䅅䅁䙁䅁䅁睁䵁䅁䅁权䝁䅁䅁权汄权䅁权浄权䅁权湄权䅁允䅁䅁䅅䅁䭁䅁䰰䅁䵁䅉䅅䅁䙁䅁䅁睁䵁䅁䅁权䝄允䅁权汄权䅁权浄权䅁权湄权䅁允䅁䅁䅅䅁䭁䝁䱧䅁䵁䅉䅅䅁䑁䅁䅁睁䵁䅁䅁权偃允䅁权奁杂䅁允䅁䅁䅅䅁䭁䍁䝫䅁䵁䅉䅅䅁䑁䅁䅁睁䵁䅁䅁权睄允䅁权歁杂䅁允䅁䅁䅅䅁䭁䩁䬸䅁䵁䅉䅅䅁䙁䅁䅁睁䵁䅁䅁权杁允䅁权瑄权䅁权浄权䅁权湄权䅁允䅁䅁䅅䅁䡁䅁䅁䅁䅄畅䅖䍄䉁䅁䅁睁䅁䅁䅍䅄䅁䅁䅯睈䅅䅁䅯杈䅙䅁䅅䅁䉁䅁䅁权獃杂䅁䍄䉁䅁䅁兂䅁䅁䅍䅄䅁䅁䅯儵䅅䅁䅯儵䅯䅁䅯朵䅯䅁䅯眵䅯䅁䅅䅁䉁䅁䅁权⭁睃䅁䍄䉁䅁䅁兂䅁䅁䅍䅄䅁䅁䅯睪䅅䅁䅯儶䅯䅁䅯朵䅯䅁䅯眵䅯䅁䅅䅁䉁䅁䅁权湂䅅䅁䍄䉁䅁䅁睁䅁䅁䅍䅄䅁䅁䅯睍䅁䅁䅯杊䅙䅁䅅䅁䉁䅁䅁兂䥂場啯湲奤䅑杷允䅁䅁䅍䅁䑁䅁䅷䅁䭁䩁䅙䅁䭁䉁䝧䅁䉁䅁䅁允䅁䅁䅯克䅙䅁杷允䅁䅁䅕䅁䑁䅁䅷䅁䭁䉁䉉䅁䭁佁䭕䅁䭁佁䭙䅁䭁佁䭣䅁䉁䅁䅁允䅁䅁䅯䅏䅳䅁杷允䅁䅁䅍䅁䑁䅁䅷䅁䭁䑁䉷䅁䭁䉁䝷䅁䉁䅁䅁允䅁䅁䅯睥䅙䅁杷允䅁䅁䅍䅁䑁䅁䅷䅁䭁䙁䉁䅁䭁䉁䝯䅁䉁䅁䅁允䅁䅁䅯睷䅙䅁杷允䅁䅁䅕䅁䑁䅁䅷䅁䭁䱁䅣䅁䭁佁䭕䅁䭁佁䭙䅁䭁佁䭣䅁䉁䅁䅁允䅁䅁䅯䅏䅳䅁杷允䅁䅁䅑䅁䑁䅁䅷䅁䭁䝁䅁䅁䭁䉁䜸䅁䭁䍁䝁䅁䉁䅁䅁允䅁䅁䅯䅒䅣䅁杷允䅁䅁䅕䅁䑁䅁䅷䅁䭁䕁䉳䅁䭁佁䭕䅁䭁佁䭙䅁䭁佁䭣䅁䉁䅁䅁允䅁䅁䅯䅏䅳䅁杷允䅁䅁䅕䅁䑁䅁䅷䅁䭁䕁䉉䅁䭁佁䭧䅁䭁佁䭙䅁䭁佁䭣䅁䉁䅁䅁允䅁䅁䅯兕䅳䅁杷允䅁䅁䅍䅁䑁䅁䅷䅁䭁䡁䄴䅁䭁䉁䜴䅁䉁䅁䅁允䅁䅁䅯䅆䅣䅁杷允䅁䅁䅕䅁䑁䅁䅷䅁䭁䱁䅁䅁䭁佁䭯䅁䭁佁䭙䅁䭁佁䭳䅁䉁䅁䅁允䅁䅁䅯䅅䅑䅁杷允䅁䅁䅍䅁䑁䅁䅷䅁䭁䱁䅙䅁䭁䉁䜴䅁䉁䅁䅁允䅁䅁䅯杚䅙䅁杷允䅁䅁䅍䅁䑁䅁䅷䅁䭁乁䉧䅁䭁䉁䝷䅁䉁䅁䅁允䅁䅁䅯杌䅙䅁杷允䅁䅁䅍䅁䑁䅁䅷䅁䭁䉁䅍䅁䭁䍁䝙䅁䉁䅁䅁允䅁䅁䅕硥畓⭒㙅啕䵁䅉䅅䅁䑁䅁䅁睁䵁䅁䅁权ぁ允䅁权歁杂䅁允䅁䅁䅅䅁䭁䉁䭷䅁䵁䅉䅅䅁䑁䅁䅁睁䵁䅁䅁权慁允䅁权奁杂䅁允䅁䅁䅅䅁䭁䕁䝁䅁䵁䅉䅅䅁䙁䅁䅁睁䵁䅁䅁权晄䅁䅁权汄权䅁权浄权䅁权湄权䅁允䅁䅁䅅䅁䭁䑁䰴䅁䵁䅉䅅䅁䙁䅁䅁睁䵁䅁䅁权卄䅁䅁权汄权䅁权浄权䅁权湄权䅁允䅁䅁䅅䅁䭁䑁䰴䅁䵁䅉䅅䅁䕁䅁䅁睁䵁䅁䅁权䙂䅁䅁权晁杂䅁权杁杂䅁允䅁䅁䅅䅁䭁䵁䩁䅁䵁䅉䅅䅁䙁䅁䅁睁䵁䅁䅁权坂䅁䅁权汄权䅁权浄权䅁权湄权䅁允䅁䅁䅅䅁䭁䑁䱍䅁䵁䅉䅅䅁䑁䅁䅁睁䵁䅁䅁权汄允䅁权慁杂䅁允䅁䅁䅅䅁䭁䵁䜰䅁䵁䅉䅅䅁䕁䅁䅁睁䵁䅁䅁权䥄䅁䅁权晁杂䅁权杁杂䅁允䅁䅁䅅䅁䭁䡁䥳䅁䵁䅉䅅䅁䑁䅁䅁睁䵁䅁䅁权䡃䅁䅁权敁杂䅁允䅁䅁䅅䅁䭁䙁䤴䅁䵁䅉䅅䅁䑁䅁䅁睁䵁䅁䅁权允允䅁权慁杂䅁允䅁䅁䅅䅁䭁䙁䝫䅁䵁䅉䅅䅁䑁䅁䅁睁䵁䅁䅁权啁允䅁权奁杂䅁允䅁䅁䅅䅁䭁䕁䝯䅁䵁䅉䅅䅁䑁䅁䅁睁䵁䅁䅁权捄允䅁权奁杂䅁允䅁䅁䅅䅁䭁䝁䜸䅁䵁䅉䅅䅁䙁䅁䅁睁䵁䅁䅁权汄允䅁权煄权䅁权浄权䅁权牄权䅁允䅁䅁䅅䅁䡁䅁䅁䅁䅄畒䅚䍄䉁䅁䅁睁䅁䅁䅍䅄䅁䅁䅯睌䅁䅁䅯杈䅙䅁䅅䅁䉁䅁䅁权硁元䅁䍄䉁䅁䅁睁䅁䅁䅍䅄䅁䅁䅯杪䅁䅁䅯杇䅙䅁䅅䅁䉁䅁䅁权䍄杂䅁䍄䉁䅁䅁䅂䅁䅁䅍䅄䅁䅁䅯杊䅁䅁䅯睈䅙䅁䅯䅉䅙䅁䅅䅁䉁䅁䅁权䱃䅃䅁䍄䉁䅁䅁兂䅁䅁䅍䅄䅁䅁䅯児䅁䅁䅯䄷䅯䅁䅯朵䅯䅁䅯眵䅯䅁䅅䅁䉁䅁䅁睂䅁䅁䅁佧歔䅑杷允䅁䅁䅍䅁䑁䅁䅷䅁䭁䍁䈴䅁䭁䍁䝙䅁䉁䅁䅁允䅁䅁䅕硥畓⭒䭅歖䵁䅉䅅䅁䙁䅁䅁睁䵁䅁䅁权剃䅁䅁权汄权䅁权浄权䅁权湄权䅁允䅁䅁䅅䅁䭁䅁䰰䅁䵁䅉䅅䅁䙁䅁䅁睁䵁䅁䅁权杁䅁䅁权瑄权䅁权浄权䅁权湄权䅁允䅁䅁䅅䅁䡁䅁䅁䅁䅃佲䅒䍄䉁䅁䅁兂䅁䅁䅍䅄䅁䅁䅯八䅁䅁䅯儷䅯䅁䅯朵䅯䅁䅯眵䅯䅁䅅䅁䉁䅁䅁睂䅁䅁䅁䩉歮䅑杷允䅁䅁䅕䅁䑁䅁䅷䅁䭁䉁䈸䅁䭁佁䭷䅁䭁佁䭙䅁䭁佁䭣䅁䉁䅁䅁允䅁䅁䅣䅁䅁䥁穂䔵䵁䅉䅅䅁䑁䅁䅁睁䵁䅁䅁权捄允䅁权捁杂䅁允䅁䅁䅅䅁䭁䱁䝁䅁䵁䅉䅅䅁䑁䅁䅁睁䵁䅁䅁权㍂䅁䅁权慁杂䅁允䅁䅁䅅䅁䭁䵁䝍䅁䵁䅉䅅䅁䑁䅁䅁睁䵁䅁䅁权噃䅁䅁权歁杂䅁允䅁䅁䅅䅁䭁䍁䩕䅁䵁䅉䅅䅁䙁䅁䅁睁䵁䅁䅁权䥁䅁䅁权汄权䅁权浄权䅁权湄权䅁允䅁䅁䅅䅁䭁偁䭫䅁䵁䅉䅅䅁䙁䅁䅁睁䵁䅁䅁权偄䅁䅁权煄权䅁权浄权䅁权牄权䅁允䅁䅁䅅䅁䡁䅁䅁䅁杂体䅚䍄䉁䅁䅁睁䅁䅁䅍䅄䅁䅁䅯杭䅁䅁䅯杇䅙䅁䅅䅁䉁䅁䅁权婂杂䅁䍄䉁䅁䅁兂䅁䅁䅍䅄䅁䅁䅯儰䅁䅁䅯䄷䅯䅁䅯朵䅯䅁䅯眵䅯䅁䅅䅁䉁䅁䅁睂䅁䅁䅁偑汪䅑杷允䅁䅁䅍䅁䑁䅁䅷䅁䭁䅁䅷䅁䭁䍁䝑䅁䉁䅁䅁允䅁䅁䅯兹䅫䅁杷允䅁䅁䅍䅁䑁䅁䅷䅁䭁䙁䉅䅁䭁䍁䝑䅁䉁䅁䅁允䅁䅁䅯朷䅧䅁杷允䅁䅁䅕䅁䑁䅁䅷䅁䭁䭁䉙䅁䭁佁䬰䅁䭁佁䭙䅁䭁佁䭣䅁䉁䅁䅁允䅁䅁䅣䅁䅁䍁千䔵䵁䅉䅅䅁䑁䅁䅁睁䵁䅁䅁权佁䅁䅁权捁杂䅁允䅁䅁䅅䅁䭁䭁䜸䅁䵁䅉䅅䅁䙁䅁䅁睁䵁䅁䅁权慁䅁䅁权瑄权䅁权浄权䅁权湄权䅁允䅁䅁䅅䅁䡁䅁䅁䅁䅁敐䅚䍄䉁䅁䅁睁䅁䅁䅍䅄䅁䅁䅯眲䅁䅁䅯杇䅙䅁䅅䅁䉁䅁䅁权瑁杂䅁䍄䉁䅁䅁睁䅁䅁䅍䅄䅁䅁䅯兂䅅䅁䅯杈䅙䅁䅅䅁䉁䅁䅁权捂杂䅁䍄䉁䅁䅁睁䅁䅁䅍䅄䅁䅁䅯睈䅅䅁䅯䅇䅙䅁䅅䅁䉁䅁䅁权㡂杂䅁䍄䉁䅁䅁睁䅁䅁䅍䅄䅁䅁䅯眵䅅䅁䅯䅈䅙䅁䅅䅁䉁䅁䅁权乂杂䅁䍄䉁䅁䅁兂䅁䅁䅍䅄䅁䅁䅯杪䅅䅁䅯朶䅯䅁䅯朵䅯䅁䅯眶䅯䅁䅅䅁䉁䅁䅁睂䅁䅁䅁䌴浪䅑杷允䅁䅁䅑䅁䑁䅁䅷䅁䭁乁䉍䅁䭁䉁䜸䅁䭁䍁䝁䅁䉁䅁䅁允䅁䅁䅯䅑䅯䅁杷允䅁䅁䅕䅁䑁䅁䅷䅁䭁䕁䅫䅁䭁佁䭫䅁䭁佁䭙䅁䭁佁䭣䅁䉁䅁䅁允䅁䅁䅯朱䄴䅁杷允䅁䅁䅍䅁䑁䅁䅷䅁䭁䥁䄸䅁䭁䍁䝑䅁䉁䅁䅁允䅁䅁䅯䅴䅣䅁杷允䅁䅁䅕䅁䑁䅁䅷䅁䭁䭁䉑䅁䭁佁䬰䅁䭁佁䭙䅁䭁佁䭣䅁䉁䅁䅁允䅁䅁䅣䅁䅁佁⽃唵䵁䅉䅅䅁䑁䅁䅁睁䵁䅁䅁权癃允䅁权敁杂䅁允䅁䅁䅅䅁䭁䝁䝅䅁䵁䅉䅅䅁䙁䅁䅁睁䵁䅁䅁权㕁䅁䅁权潄权䅁权浄权䅁权湄权䅁允䅁䅁䅅䅁䭁䙁䱅䅁䵁䅉䅅䅁䙁䅁䅁睁䵁䅁䅁权偄允䅁权灄权䅁权浄权䅁权湄权䅁允䅁䅁䅅䅁䭁䱁偑䅁䵁䅉䅅䅁䑁䅁䅁睁䵁䅁䅁权坁允䅁权流杂䅁允䅁䅁䅅䅁䙁偁潙䥘䌯嘵䅨䍄䉁䅁䅁睁䅁䅁䅍䅄䅁䅁䅯杌䅅䅁䅯䅊䅙䅁䅅䅁䉁䅁䅁权⽂元䅁䍄䉁䅁䅁睁䅁䅁䅍䅄䅁䅁䅯䅯䅅䅁䅯杇䅙䅁䅅䅁䉁䅁䅁权扁杂䅁䍄䉁䅁䅁睁䅁䅁䅍䅄䅁䅁䅯䅆䅁䅁䅯䅊䅙䅁䅅䅁䉁䅁䅁权杄元䅁䍄䉁䅁䅁睁䅁䅁䅍䅄䅁䅁䅯杖䅁䅁䅯杈䅙䅁䅅䅁䉁䅁䅁权䅁睂䅁䍄䉁䅁䅁兂䅁䅁䅍䅄䅁䅁䅯睊䅁䅁䅯朶䅯䅁䅯朵䅯䅁䅯眶䅯䅁䅅䅁䉁䅁䅁睂䅁䅁䅁䕙浺䅑杷允䅁䅁䅍䅁䑁䅁䅷䅁䭁䭁䄴䅁䭁䍁䝑䅁䉁䅁䅁允䅁䅁䅯睌䅫䅁杷允䅁䅁䅍䅁䑁䅁䅷䅁䭁䑁䉙䅁䭁䉁䝧䅁䉁䅁䅁允䅁䅁䅯杓䅙䅁杷允䅁䅁䅍䅁䑁䅁䅷䅁䭁䱁䉉䅁䭁䉁䝷䅁䉁䅁䅁允䅁䅁䅯睋䅙䅁杷允䅁䅁䅕䅁䑁䅁䅷䅁䭁䥁䅕䅁䭁佁䭧䅁䭁佁䭙䅁䭁佁䭣䅁䉁䅁䅁允䅁䅁䅯杂䅳䅁杷允䅁䅁䅍䅁䑁䅁䅷䅁䭁䩁䅣䅁䭁䉁䝯䅁䉁䅁䅁允䅁䅁䅯睥䅙䅁杷允䅁䅁䅍䅁䑁䅁䅷䅁䭁䡁䉫䅁䭁䉁䝷䅁䉁䅁䅁允䅁䅁䅯睅䅧䅁杷允䅁䅁䅍䅁䑁䅁䅷䅁䭁䑁䉳䅁䭁䉁䜴䅁䉁䅁䅁允䅁䅁䅯䅺䅙䅁杷允䅁䅁䅑䅁䑁䅁䅷䅁䭁䝁䅕䅁䭁䉁䜸䅁䭁䍁䝁䅁䉁䅁䅁允䅁䅁䅯䅢䅣䅁杷允䅁䅁䅕䅁䑁䅁䅷䅁䭁䑁䄴䅁䭁佁䭯䅁䭁佁䭙䅁䭁佁䭳䅁䉁䅁䅁允䅁䅁䅣䅁䅁䝁癁欵䵁䅉䅅䅁䙁䅁䅁睁䵁䅁䅁权⽃䅁䅁权灄权䅁权浄权䅁权湄权䅁允䅁䅁䅅䅁䭁䅁乁䅁䵁䅉䅅䅁䑁䅁䅁睁䵁䅁䅁权瑃䅁䅁权捁杂䅁允䅁䅁䅅䅁䭁佁䝷䅁䵁䅉䅅䅁䙁䅁䅁睁䵁䅁䅁权䕃䅁䅁权煄权䅁权浄权䅁权牄权䅁允䅁䅁䅅䅁䡁䅁䅁䅁䅁佋䅚䍄䉁䅁䅁睁䅁䅁䅍䅄䅁䅁䅯䅰䅁䅁䅯杊䅙䅁䅅䅁䉁䅁䅁兂歃䑣䬰礱剎䅑杷允䅁䅁䅍䅁䑁䅁䅷䅁䭁䵁䉧䅁䭁䉁䝷䅁䉁䅁䅁允䅁䅁䅯杍䅙䅁杷允䅁䅁䅍䅁䑁䅁䅷䅁䭁䥁䈰䅁䭁䉁䝧䅁䉁䅁䅁允䅁䅁䅯䅑䅙䅁杷允䅁䅁䅍䅁䑁䅁䅷䅁䭁䕁䈸䅁䭁䍁䝑䅁䉁䅁䅁允䅁䅁䅯杘䅯䅁杷允䅁䅁䅕䅁䑁䅁䅷䅁䭁䥁䅣䅁䭁佁䭫䅁䭁佁䭙䅁䭁佁䭣䅁䉁䅁䅁允䅁䅁䅯杕䄸䅁杷允䅁䅁䅍䅁䑁䅁䅷䅁䭁偁䉍䅁䭁䉁䝯䅁䉁䅁䅁允䅁䅁䅯䅳䅙䅁杷允䅁䅁䅕䅁䑁䅁䅷䅁䭁䱁䉯䅁䭁佁䭫䅁䭁佁䭙䅁䭁佁䭣䅁䉁䅁䅁允䅁䅁䅯兏䄸䅁杷允䅁䅁䅕䅁䑁䅁䅷䅁䭁䅁䅳䅁䭁佁䭫䅁䭁佁䭙䅁䭁佁䭣䅁䉁䅁䅁允䅁䅁䅯䅅䅑䅁杷允䅁䅁䅍䅁䑁䅁䅷䅁䭁䍁䈸䅁䭁䉁䝯䅁䉁䅁䅁允䅁䅁䅯兺䅙䅁杷允䅁䅁䅍䅁䑁䅁䅷䅁䭁䅁䅍䅁䭁䍁䝑䅁䉁䅁䅁允䅁䅁䅯儸䅧䅁杷允䅁䅁䅕䅁䑁䅁䅷䅁䭁䅁䄴䅁䭁佁䬰䅁䭁佁䭙䅁䭁佁䭣䅁䉁䅁䅁允䅁䅁䅣䅁䅁佁偂欵䵁䅉䅅䅁䑁䅁䅁睁䵁䅁䅁权奄䅁䅁权奁杂䅁允䅁䅁䅅䅁䭁䕁䡫䅁䵁䅉䅅䅁䙁䅁䅁睁䵁䅁䅁权䝂䅁䅁权灄权䅁权浄权䅁权湄权䅁允䅁䅁䅅䅁䭁䍁佳䅁䵁䅉䅅䅁䙁䅁䅁睁䵁䅁䅁权䭃䅁䅁权瑄权䅁权浄权䅁权湄权䅁允䅁䅁䅅䅁䡁䅁䅁䅁杄⬫䅖䍄䉁䅁䅁䅂䅁䅁䅍䅄䅁䅁䅯䅪䅁䅁䅯睈䅙䅁䅯䅉䅙䅁䅅䅁䉁䅁䅁权扃杂䅁䍄䉁䅁䅁睁䅁䅁䅍䅄䅁䅁䅯眴䅁䅁䅯杈䅙䅁䅅䅁䉁䅁䅁权瑂䅃䅁䍄䉁䅁䅁睁䅁䅁䅍䅄䅁䅁䅯兣䅅䅁䅯杈䅙䅁䅅䅁䉁䅁䅁权晁元䅁䍄䉁䅁䅁睁䅁䅁䅍䅄䅁䅁䅯杣䅁䅁䅯杇䅙䅁䅅䅁䉁䅁䅁权䑄杂䅁䍄䉁䅁䅁睁䅁䅁䅍䅄䅁䅁䅯睬䅁䅁䅯䅊䅙䅁䅅䅁䉁䅁䅁权桃权䅁䍄䉁䅁䅁睁䅁䅁䅍䅄䅁䅁䅯睖䅁䅁䅯䅈䅙䅁䅅䅁䉁䅁䅁权䡂杂䅁䍄䉁䅁䅁睁䅁䅁䅍䅄䅁䅁䅯眲䅁䅁䅯䅊䅙䅁䅅䅁䉁䅁䅁权䑄权䅁䍄䉁䅁䅁睁䅁䅁䅍䅄䅁䅁䅯全䅁䅁䅯杈䅙䅁䅅䅁䉁䅁䅁权慃杂䅁䍄䉁䅁䅁兂䅁䅁䅍䅄䅁䅁䅯䅂䅅䅁䅯䄶䅯䅁䅯朵䅯䅁䅯眵䅯䅁䅅䅁䉁䅁䅁权䝁睃䅁䍄䉁䅁䅁兂䅁䅁䅍䅄䅁䅁䅯䅴䅅䅁䅯䄶䅯䅁䅯朵䅯䅁䅯眵䅯䅁䅅䅁䉁䅁䅁权䝁睃䅁䍄䉁䅁䅁睁䅁䅁䅍䅄䅁䅁䅯睔䅁䅁䅯杇䅙䅁䅅䅁䉁䅁䅁权瑁杂䅁䍄䉁䅁䅁兂䅁䅁䅍䅄䅁䅁䅯眴䅁䅁䅯儶䅯䅁䅯朵䅯䅁䅯眵䅯䅁䅅䅁䉁䅁䅁权啁䅅䅁䍄䉁䅁䅁䅂䅁䅁䅍䅄䅁䅁䅯儫䅁䅁䅯睈䅙䅁䅯䅉䅙䅁䅅䅁䉁䅁䅁权䩃䅃䅁䍄䉁䅁䅁兂䅁䅁䅍䅄䅁䅁䅯术䅅䅁䅯䄷䅯䅁䅯朵䅯䅁䅯眵䅯䅁䅅䅁䉁䅁䅁睂䅁䅁䅁䙑汔䅑杷允䅁䅁䅍䅁䑁䅁䅷䅁䭁䉁䉷䅁䭁䉁䝯䅁䉁䅁䅁允䅁䅁䅯兌䅙䅁杷允䅁䅁䅍䅁䑁䅁䅷䅁䭁䑁䄴䅁䭁䉁䝷䅁䉁䅁䅁允䅁䅁䅯杆䅧䅁杷允䅁䅁䅍䅁䑁䅁䅷䅁䭁佁䅧䅁䭁䉁䜴䅁䉁䅁䅁允䅁䅁䅯䅁䅣䅁杷允䅁䅁䅕䅁䑁䅁䅷䅁䭁䡁䄰䅁䭁佁䭯䅁䭁佁䭙䅁䭁佁䭳䅁䉁䅁䅁允䅁䅁䅣䅁䅁䅁㙁欵䵁䅉䅅䅁䑁䅁䅁睁䵁䅁䅁权扃允䅁权流杂䅁允䅁䅁䅅䅁䙁偁潙䥘䌯噸䅒䍄䉁䅁䅁兂䅁䅁䅍䅄䅁䅁䅯共䅅䅁䅯䄷䅯䅁䅯朵䅯䅁䅯眵䅯䅁䅅䅁䉁䅁䅁睂䅁䅁䅁䅯浪䅑杷允䅁䅁䅍䅁䑁䅁䅷䅁䭁䡁䉣䅁䭁䍁䝑䅁䉁䅁䅁允䅁䅁䅯䅅䅑䅁杷允䅁䅁䅍䅁䑁䅁䅷䅁䭁䑁䉣䅁䭁䉁䝧䅁䉁䅁䅁允䅁䅁䅯兌䅙䅁杷允䅁䅁䅕䅁䑁䅁䅷䅁䭁䅁䅍䅁䭁佁䭕䅁䭁佁䭙䅁䭁佁䭣䅁䉁䅁䅁允䅁䅁䅯兄䅳䅁杷允䅁䅁䅕䅁䑁䅁䅷䅁䭁䙁䅷䅁䭁佁䭯䅁䭁佁䭙䅁䭁佁䭳䅁䉁䅁䅁允䅁䅁䅣䅁䅁䥁䉂欵䵁䅉䅅䅁䙁䅁䅁睁䵁䅁䅁权塁䅁䅁权獄权䅁权浄权䅁权湄权䅁允䅁䅁䅅䅁䡁䅁䅁䅁䅄畒䅚䍄䉁䅁䅁睁䅁䅁䅍䅄䅁䅁䅯兘䅅䅁䅯䅈䅙䅁䅅䅁䉁䅁䅁权橁睂䅁䍄䉁䅁䅁睁䅁䅁䅍䅄䅁䅁䅯兢䅁䅁䅯䅊䅙䅁䅅䅁䉁䅁䅁权允䅂䅁䍄䉁䅁䅁兂䅁䅁䅍䅄䅁䅁䅯睌䅅䅁䅯朶䅯䅁䅯朵䅯䅁䅯眶䅯䅁䅅䅁䉁䅁䅁睂䅁䅁䅁䌴浦䅑杷允䅁䅁䅕䅁䑁䅁䅷䅁䭁乁䅅䅁䭁佁䭧䅁䭁佁䭙䅁䭁佁䭣䅁䉁䅁䅁允䅁䅁䅯杂䅳䅁杷允䅁䅁䅕䅁䑁䅁䅷䅁䭁䉁䅣䅁䭁佁䭕䅁䭁佁䭙䅁䭁佁䭣䅁䉁䅁䅁允䅁䅁䅯睎䅳䅁杷允䅁䅁䅍䅁䑁䅁䅷䅁䭁䍁䉫䅁䭁䉁䝷䅁䉁䅁䅁允䅁䅁䅯克䅣䅁杷允䅁䅁䅍䅁䑁䅁䅷䅁䭁䅁䅣䅁䭁䍁䝙䅁䉁䅁䅁允䅁䅁䅕䉵䘶ㄶ䥆さ䵁䅉䅅䅁䑁䅁䅁睁䵁䅁䅁权摃䅁䅁权慁杂䅁允䅁䅁䅅䅁䭁䙁䜸䅁䵁䅉䅅䅁䙁䅁䅁睁䵁䅁䅁权㙁䅁䅁权煄权䅁权浄权䅁权牄权䅁允䅁䅁䅅䅁䡁䅁䅁䅁杂⭊䅚䍄䉁䅁䅁睁䅁䅁䅍䅄䅁䅁䅯李䅁䅁䅯䅊䅙䅁䅅䅁䉁䅁䅁权䡄元䅁䍄䉁䅁䅁睁䅁䅁䅍䅄䅁䅁䅯朱䅁䅁䅯杇䅙䅁䅅䅁䉁䅁䅁权扁杂䅁䍄䉁䅁䅁䅂䅁䅁䅍䅄䅁䅁䅯杷䅁䅁䅯睈䅙䅁䅯䅉䅙䅁䅅䅁䉁䅁䅁权䝃杂䅁䍄䉁䅁䅁兂䅁䅁䅍䅄䅁䅁䅯兘䅁䅁䅯䄷䅯䅁䅯朵䅯䅁䅯眵䅯䅁䅅䅁䉁䅁䅁睂䅁䅁䅁䑁汲䅑杷允䅁䅁䅍䅁䑁䅁䅷䅁䭁乁䅧䅁䭁䍁䝑䅁䉁䅁䅁允䅁䅁䅯睕䅯䅁杷允䅁䅁䅍䅁䑁䅁䅷䅁䭁䭁䉯䅁䭁䉁䝯䅁䉁䅁䅁允䅁䅁䅯睇䅙䅁杷允䅁䅁䅕䅁䑁䅁䅷䅁䭁䅁䉅䅁䭁佁䭷䅁䭁佁䭙䅁䭁佁䭣䅁䉁䅁䅁允䅁䅁䅣䅁䅁䵁婃唵䵁䅉䅅䅁䕁䅁䅁睁䵁䅁䅁权䥂䅁䅁权晁杂䅁权杁杂䅁允䅁䅁䅅䅁䭁䡁䩯䅁䵁䅉䅅䅁䑁䅁䅁睁䵁䅁䅁权䵁䅁䅁权慁杂䅁允䅁䅁䅅䅁䭁䵁䝁䅁䵁䅉䅅䅁䑁䅁䅁睁䵁䅁䅁权浂允䅁权流杂䅁允䅁䅁䅅䅁䙁䉁䘫ㄶ㑇汘䅖䍄䉁䅁䅁睁䅁䅁䅍䅄䅁䅁䅯眵䅁䅁䅯䅇䅙䅁䅅䅁䉁䅁䅁权灁杂䅁䍄䉁䅁䅁睁䅁䅁䅍䅄䅁䅁䅯公䅁䅁䅯䅇䅙䅁䅅䅁䉁䅁䅁权療杂䅁䍄䉁䅁䅁睁䅁䅁䅍䅄䅁䅁䅯兕䅁䅁䅯杈䅙䅁䅅䅁䉁䅁䅁权佄杂䅁䍄䉁䅁䅁睁䅁䅁䅍䅄䅁䅁䅯儷䅅䅁䅯杇䅙䅁䅅䅁䉁䅁䅁权敂杂䅁䍄䉁䅁䅁睁䅁䅁䅍䅄䅁䅁䅯杷䅁䅁䅯䅊䅙䅁䅅䅁䉁䅁䅁权㝁元䅁䍄䉁䅁䅁睁䅁䅁䅍䅄䅁䅁䅯睳䅅䅁䅯杊䅙䅁䅅䅁䉁䅁䅁兂畃⭒㙆䅆圵䅑杷允䅁䅁䅍䅁䑁䅁䅷䅁䭁䝁䈸䅁䭁䉁䝷䅁䉁䅁䅁允䅁䅁䅯䄷䅙䅁杷允䅁䅁䅕䅁䑁䅁䅷䅁䭁䙁䅙䅁䭁佁䬰䅁䭁佁䭙䅁䭁佁䭣䅁䉁䅁䅁允䅁䅁䅣䅁䅁䵁歃唵䵁䅉䅅䅁䑁䅁䅁睁䵁䅁䅁权い䅁䅁权慁杂䅁允䅁䅁䅅䅁䭁䱁䝙䅁䵁䅉䅅䅁䙁䅁䅁睁䵁䅁䅁权䵂䅁䅁权瑄权䅁权浄权䅁权湄权䅁允䅁䅁䅅䅁䡁䅁䅁䅁䅄故䅚䍄䉁䅁䅁睁䅁䅁䅍䅄䅁䅁䅯睅䅁䅁䅯䅇䅙䅁䅅䅁䉁䅁䅁权婁杂䅁䍄䉁䅁䅁睁䅁䅁䅍䅄䅁䅁䅯䅧䅅䅁䅯䅇䅙䅁䅅䅁䉁䅁䅁权療杂䅁䍄䉁䅁䅁兂䅁䅁䅍䅄䅁䅁䅯杢䅁䅁䅯䄶䅯䅁䅯朵䅯䅁䅯眵䅯䅁䅅䅁䉁䅁䅁权⭄权䅁䍄䉁䅁䅁兂䅁䅁䅍䅄䅁䅁䅯䄴䅁䅁䅯儷䅯䅁䅯朵䅯䅁䅯眵䅯䅁䅅䅁䉁䅁䅁睂䅁䅁䅁䍧浦䅑杷允䅁䅁䅕䅁䑁䅁䅷䅁䭁佁䉫䅁䭁佁䭷䅁䭁佁䭙䅁䭁佁䭣䅁䉁䅁䅁允䅁䅁䅣䅁䅁䥁硂唵䵁䅉䅅䅁䙁䅁䅁睁䵁䅁䅁权杂允䅁权灄权䅁权浄权䅁权湄权䅁允䅁䅁䅅䅁䭁䉁䕁䅁䵁䅉䅅䅁䙁䅁䅁睁䵁䅁䅁权桂允䅁权潄权䅁权浄权䅁权湄权䅁允䅁䅁䅅䅁䭁偁䬴䅁䵁䅉䅅䅁䕁䅁䅁睁䵁䅁䅁权⽃䅁䅁权晁杂䅁权杁杂䅁允䅁䅁䅅䅁䭁䥁䨸䅁䵁䅉䅅䅁䙁䅁䅁睁䵁䅁䅁权塄允䅁权灄权䅁权浄权䅁权湄权䅁允䅁䅁䅅䅁䭁䭁乷䅁䵁䅉䅅䅁䑁䅁䅁睁䵁䅁䅁权穂䅁䅁权敁杂䅁允䅁䅁䅅䅁䭁䍁䥕䅁䵁䅉䅅䅁䑁䅁䅁睁䵁䅁䅁权剄允䅁权奁杂䅁允䅁䅁䅅䅁䭁䕁䝁䅁䵁䅉䅅䅁䙁䅁䅁睁䵁䅁䅁权䱂允䅁权灄权䅁权浄权䅁权湄权䅁允䅁䅁䅅䅁䭁䩁佷䅁䵁䅉䅅䅁䙁䅁䅁睁䵁䅁䅁权潁䅁䅁权煄权䅁权浄权䅁权牄权䅁允䅁䅁䅅䅁䡁䅁䅁䅁杄畍䅚䍄䉁䅁䅁兂䅁䅁䅍䅄䅁䅁䅯䅹䅁䅁䅯䄷䅯䅁䅯朵䅯䅁䅯眵䅯䅁䅅䅁䉁䅁䅁睂䅁䅁䅁佁汮䅑杷允䅁䅁䅍䅁䑁䅁䅷䅁䭁䭁䅉䅁䭁䍁䝙䅁䉁䅁䅁允䅁䅁䅕浚浚浚䝙ざ䵁䅉䅅䅁䙁䅁䅁睁䵁䅁䅁权噃䅁䅁权獄权䅁权浄权䅁权湄权䅁允䅁䅁䅅䅁䡁䅁䅁䅁杂伷䅒䍄䉁䅁䅁兂䅁䅁䅍䅄䅁䅁䅯內䅅䅁䅯䄷䅯䅁䅯朵䅯䅁䅯眵䅯䅁䅅䅁䉁䅁䅁睂䅁䅁䅁䑁汔䅑杷允䅁䅁䅍䅁䑁䅁䅷䅁䭁䥁䅫䅁䭁䉁䝯䅁䉁䅁䅁允䅁䅁䅯兗䅙䅁杷允䅁䅁䅍䅁䑁䅁䅷䅁䭁䱁䉳䅁䭁䉁䜴䅁䉁䅁䅁允䅁䅁䅯杆䅧䅁杷允䅁䅁䅕䅁䑁䅁䅷䅁䭁䡁䅅䅁䭁佁䭷䅁䭁佁䭙䅁䭁佁䭣䅁䉁䅁䅁允䅁䅁䅣䅁䅁䅁瑁唵䵁䅉䅅䅁䑁䅁䅁睁䵁䅁䅁权乄䅁䅁权敁杂䅁允䅁䅁䅅䅁䭁䝁䡑䅁䵁䅉䅅䅁䙁䅁䅁睁䵁䅁䅁权剃允䅁权煄权䅁权浄权䅁权牄权䅁允䅁䅁䅅䅁䡁䅁䅁䅁杂体䅚䍄䉁䅁䅁睁䅁䅁䅍䅄䅁䅁䅯朱䅁䅁䅯杊䅙䅁䅅䅁䉁䅁䅁兂䅁䅁䅁䉁塂䅑杷允䅁䅁䅍䅁䑁䅁䅷䅁䭁佁䄴䅁䭁䉁䝧䅁䉁䅁䅁允䅁䅁䅯䅒䅙䅁杷允䅁䅁䅕䅁䑁䅁䅷䅁䭁䩁䅣䅁䭁佁䭫䅁䭁佁䭙䅁䭁佁䭣䅁䉁䅁䅁允䅁䅁䅯䅚䅳䅁杷允䅁䅁䅍䅁䑁䅁䅷䅁䭁䝁䅍䅁䭁䍁䝙䅁䉁䅁䅁允䅁䅁䅕⽷潕䥘礹歖䵁䅉䅅䅁䙁䅁䅁睁䵁䅁䅁权㙃允䅁权潄权䅁权浄权䅁权湄权䅁允䅁䅁䅅䅁䭁䅁䱙䅁䵁䅉䅅䅁䙁䅁䅁睁䵁䅁䅁权㥂允䅁权潄权䅁权浄权䅁权湄权䅁允䅁䅁䅅䅁䭁䅁䱙䅁䵁䅉䅅䅁䑁䅁䅁睁䵁䅁䅁权䡁允䅁权歁杂䅁允䅁䅁䅅䅁䭁佁䩳䅁䵁䅉䅅䅁䙁䅁䅁睁䵁䅁䅁权煃允䅁权獄权䅁权浄权䅁权湄权䅁允䅁䅁䅅䅁䡁䅁䅁䅁䅁敋䅚䍄䉁䅁䅁睁䅁䅁䅍䅄䅁䅁䅯䄵䅁䅁䅯䅊䅙䅁䅅䅁䉁䅁䅁权剂元䅁䍄䉁䅁䅁䅂䅁䅁䅍䅄䅁䅁䅯杊䅅䅁䅯睈䅙䅁䅯䅉䅙䅁䅅䅁䉁䅁䅁权啃元䅁䍄䉁䅁䅁睁䅁䅁䅍䅄䅁䅁䅯杸䅁䅁䅯䅈䅙䅁䅅䅁䉁䅁䅁权畁杂䅁䍄䉁䅁䅁兂䅁䅁䅍䅄䅁䅁䅯朷䅅䅁䅯朶䅯䅁䅯朵䅯䅁䅯眶䅯䅁䅅䅁䉁䅁䅁睂䅁䅁䅁䍉浦䅑杷允䅁䅁䅍䅁䑁䅁䅷䅁䭁乁䉯䅁䭁䉁䜴䅁䉁䅁䅁允䅁䅁䅯允䅧䅁杷允䅁䅁䅍䅁䑁䅁䅷䅁䭁䝁䅳䅁䭁䍁䝙䅁䉁䅁䅁允䅁䅁䅕䥘䌯匹㡧歖䵁䅉䅅䅁䑁䅁䅁睁䵁䅁䅁权䑄䅁䅁权敁杂䅁允䅁䅁䅅䅁䭁䩁䝣䅁䵁䅉䅅䅁䙁䅁䅁睁䵁䅁䅁权⭃允䅁权灄权䅁权浄权䅁权湄权䅁允䅁䅁䅅䅁䭁䝁倴䅁䵁䅉䅅䅁䑁䅁䅁睁䵁䅁䅁权橃䅁䅁权奁杂䅁允䅁䅁䅅䅁䭁䕁䝯䅁䵁䅉䅅䅁䙁䅁䅁睁䵁䅁䅁权䵄允䅁权潄权䅁权浄权䅁权湄权䅁允䅁䅁䅅䅁䭁䅁䱙䅁䵁䅉䅅䅁䙁䅁䅁睁䵁䅁䅁权䉄</t>
  </si>
  <si>
    <t>䅁䅁权獄权䅁权浄权䅁权湄权䅁允䅁䅁䅅䅁䡁䅁䅁䅁䅃⭒䅚䍄䉁䅁䅁兂䅁䅁䅍䅄䅁䅁䅯睇䅅䅁䅯儷䅯䅁䅯朵䅯䅁䅯眵䅯䅁䅅䅁䉁䅁䅁睂䅁䅁䅁䭧歺䅑杷允䅁䅁䅕䅁䑁䅁䅷䅁䭁䉁䅳䅁䭁佁䬰䅁䭁佁䭙䅁䭁佁䭣䅁䉁䅁䅁允䅁䅁䅣䅁䅁䭁汁欵䵁䅉䅅䅁䙁䅁䅁睁䵁䅁䅁权潄䅁䅁权潄权䅁权浄权䅁权湄权䅁允䅁䅁䅅䅁䭁䅁䱙䅁䵁䅉䅅䅁䑁䅁䅁睁䵁䅁䅁权乁䅁䅁权慁杂䅁允䅁䅁䅅䅁䭁䑁䝷䅁䵁䅉䅅䅁䙁䅁䅁睁䵁䅁䅁权㥃䅁䅁权潄权䅁权浄权䅁权湄权䅁允䅁䅁䅅䅁䭁䉁䕁䅁䵁䅉䅅䅁䙁䅁䅁睁䵁䅁䅁权㍂䅁䅁权煄权䅁权浄权䅁权牄权䅁允䅁䅁䅅䅁䡁䅁䅁䅁䅂⭎䅚䍄䉁䅁䅁睁䅁䅁䅍䅄䅁䅁䅯儫䅅䅁䅯杈䅙䅁䅅䅁䉁䅁䅁权噃杂䅁䍄䉁䅁䅁兂䅁䅁䅍䅄䅁䅁䅯杸䅅䅁䅯儶䅯䅁䅯朵䅯䅁䅯眵䅯䅁䅅䅁䉁䅁䅁权桃兄䅁䍄䉁䅁䅁睁䅁䅁䅍䅄䅁䅁䅯睫䅅䅁䅯杇䅙䅁䅅䅁䉁䅁䅁权婂杂䅁䍄䉁䅁䅁睁䅁䅁䅍䅄䅁䅁䅯䅊䅁䅁䅯䅇䅙䅁䅅䅁䉁䅁䅁权㡂杂䅁䍄䉁䅁䅁睁䅁䅁䅍䅄䅁䅁䅯眫䅅䅁䅯䅈䅙䅁䅅䅁䉁䅁䅁权偄杂䅁䍄䉁䅁䅁睁䅁䅁䅍䅄䅁䅁䅯具䅅䅁䅯䅈䅙䅁䅅䅁䉁䅁䅁权⽁杂䅁䍄䉁䅁䅁睁䅁䅁䅍䅄䅁䅁䅯杸䅅䅁䅯杈䅙䅁䅅䅁䉁䅁䅁权煃杂䅁䍄䉁䅁䅁兂䅁䅁䅍䅄䅁䅁䅯䅑䅅䅁䅯䄶䅯䅁䅯朵䅯䅁䅯眵䅯䅁䅅䅁䉁䅁䅁权䝁睃䅁䍄䉁䅁䅁兂䅁䅁䅍䅄䅁䅁䅯䄴䅅䅁䅯䄷䅯䅁䅯朵䅯䅁䅯眵䅯䅁䅅䅁䉁䅁䅁睂䅁䅁䅁䩉汈䅑杷允䅁䅁䅍䅁䑁䅁䅷䅁䭁䑁䈰䅁䭁䍁䝑䅁䉁䅁䅁允䅁䅁䅯杊䅯䅁杷允䅁䅁䅕䅁䑁䅁䅷䅁䭁䑁䉕䅁䭁佁䭷䅁䭁佁䭙䅁䭁佁䭣䅁䉁䅁䅁允䅁䅁䅣䅁䅁䵁㡂唵䵁䅉䅅䅁䕁䅁䅁睁䵁䅁䅁权橁允䅁权晁杂䅁权杁杂䅁允䅁䅁䅅䅁䭁䕁䡑䅁䵁䅉䅅䅁䑁䅁䅁睁䵁䅁䅁权乂䅁䅁权敁杂䅁允䅁䅁䅅䅁䭁䵁䜴䅁䵁䅉䅅䅁䙁䅁䅁睁䵁䅁䅁权㙁䅁䅁权汄权䅁权浄权䅁权湄权䅁允䅁䅁䅅䅁䭁偁䭫䅁䵁䅉䅅䅁䕁䅁䅁睁䵁䅁䅁权歄允䅁权晁杂䅁权杁杂䅁允䅁䅁䅅䅁䭁䕁䜴䅁䵁䅉䅅䅁䙁䅁䅁睁䵁䅁䅁权睁䅁䅁权瑄权䅁权浄权䅁权湄权䅁允䅁䅁䅅䅁䡁䅁䅁䅁杁⭭䅖䍄䉁䅁䅁兂䅁䅁䅍䅄䅁䅁䅯䅧䅅䅁䅯儵䅯䅁䅯朵䅯䅁䅯眵䅯䅁䅅䅁䉁䅁䅁权㑁睃䅁䍄䉁䅁䅁睁䅁䅁䅍䅄䅁䅁䅯䅨䅁䅁䅯䅇䅙䅁䅅䅁䉁䅁䅁权䭂杂䅁䍄䉁䅁䅁睁䅁䅁䅍䅄䅁䅁䅯兇䅁䅁䅯䅇䅙䅁䅅䅁䉁䅁䅁权䅂杂䅁䍄䉁䅁䅁睁䅁䅁䅍䅄䅁䅁䅯兎䅅䅁䅯杈䅙䅁䅅䅁䉁䅁䅁权㥁䅃䅁䍄䉁䅁䅁兂䅁䅁䅍䅄䅁䅁䅯杳䅅䅁䅯儷䅯䅁䅯朵䅯䅁䅯眵䅯䅁䅅䅁䉁䅁䅁睂䅁䅁䅁䬴汲䅑杷允䅁䅁䅕䅁䑁䅁䅷䅁䭁䭁䉯䅁䭁佁䭧䅁䭁佁䭙䅁䭁佁䭣䅁䉁䅁䅁允䅁䅁䅯杂䅳䅁杷允䅁䅁䅍䅁䑁䅁䅷䅁䭁佁䅯䅁䭁䉁䝷䅁䉁䅁䅁允䅁䅁䅯䅈䅣䅁杷允䅁䅁䅍䅁䑁䅁䅷䅁䭁䡁䅷䅁䭁䉁䝧䅁䉁䅁䅁允䅁䅁䅯児䅙䅁杷允䅁䅁䅍䅁䑁䅁䅷䅁䭁䵁䉙䅁䭁䉁䝷䅁䉁䅁䅁允䅁䅁䅯其䅙䅁杷允䅁䅁䅍䅁䑁䅁䅷䅁䭁䭁䄸䅁䭁䉁䝷䅁䉁䅁䅁允䅁䅁䅯眹䅙䅁杷允䅁䅁䅕䅁䑁䅁䅷䅁䭁偁䅕䅁䭁佁䭧䅁䭁佁䭙䅁䭁佁䭣䅁䉁䅁䅁允䅁䅁䅯杂䅳䅁杷允䅁䅁䅍䅁䑁䅁䅷䅁䭁䍁䉉䅁䭁䍁䝙䅁䉁䅁䅁允䅁䅁䅕体㙆䭆䠵さ䵁䅉䅅䅁䙁䅁䅁睁䵁䅁䅁权摁允䅁权潄权䅁权浄权䅁权湄权䅁允䅁䅁䅅䅁䭁䅁䱙䅁䵁䅉䅅䅁䑁䅁䅁睁䵁䅁䅁权乄允䅁权捁杂䅁允䅁䅁䅅䅁䭁䝁䝉䅁䵁䅉䅅䅁䙁䅁䅁睁䵁䅁䅁权穂允䅁权潄权䅁权浄权䅁权湄权䅁允䅁䅁䅅䅁䭁䅁䱙䅁䵁䅉䅅䅁䑁䅁䅁睁䵁䅁䅁权奃䅁䅁权奁杂䅁允䅁䅁䅅䅁䭁䍁䜰䅁䵁䅉䅅䅁䕁䅁䅁睁䵁䅁䅁权捃䅁䅁权晁杂䅁权杁杂䅁允䅁䅁䅅䅁䭁䑁䝍䅁䵁䅉䅅䅁䑁䅁䅁睁䵁䅁䅁权ㅃ䅁䅁权捁杂䅁允䅁䅁䅅䅁䭁䡁䝣䅁䵁䅉䅅䅁䙁䅁䅁睁䵁䅁䅁权敁允䅁权汄权䅁权浄权䅁权湄权䅁允䅁䅁䅅䅁䭁䑁䌰䅁䵁䅉䅅䅁䙁䅁䅁睁䵁䅁䅁权䑄䅁䅁权獄权䅁权浄权䅁权湄权䅁允䅁䅁䅅䅁䡁䅁䅁䅁杄佰䅖䍄䉁䅁䅁䅂䅁䅁䅍䅄䅁䅁䅯睸䅅䅁䅯睈䅙䅁䅯䅉䅙䅁䅅䅁䉁䅁䅁权䭂睂䅁䍄䉁䅁䅁兂䅁䅁䅍䅄䅁䅁䅯典䅁䅁䅯儶䅯䅁䅯朵䅯䅁䅯眵䅯䅁䅅䅁䉁䅁䅁权䡁杄䅁䍄䉁䅁䅁兂䅁䅁䅍䅄䅁䅁䅯睴䅅䅁䅯儶䅯䅁䅯朵䅯䅁䅯眵䅯䅁䅅䅁䉁䅁䅁权敁䅅䅁䍄䉁䅁䅁兂䅁䅁䅍䅄䅁䅁䅯儶䅁䅁䅯儵䅯䅁䅯朵䅯䅁䅯眵䅯䅁䅅䅁䉁䅁䅁权㑁睃䅁䍄䉁䅁䅁䅂䅁䅁䅍䅄䅁䅁䅯兗䅅䅁䅯睈䅙䅁䅯䅉䅙䅁䅅䅁䉁䅁䅁权湄元䅁䍄䉁䅁䅁睁䅁䅁䅍䅄䅁䅁䅯兡䅁䅁䅯杊䅙䅁䅅䅁䉁䅁䅁兂捂㡪ㅌ䝋剸䅑杷允䅁䅁䅑䅁䑁䅁䅷䅁䭁䩁䄴䅁䭁䉁䜸䅁䭁䍁䝁䅁䉁䅁䅁允䅁䅁䅯光䅯䅁杷允䅁䅁䅍䅁䑁䅁䅷䅁䭁乁䄰䅁䭁䉁䜴䅁䉁䅁䅁允䅁䅁䅯儷䅙䅁杷允䅁䅁䅕䅁䑁䅁䅷䅁䭁䝁䅯䅁䭁佁䭫䅁䭁佁䭙䅁䭁佁䭣䅁䉁䅁䅁允䅁䅁䅯朸䅷䅁杷允䅁䅁䅍䅁䑁䅁䅷䅁䭁䍁䉳䅁䭁䉁䜴䅁䉁䅁䅁允䅁䅁䅯兊䅧䅁杷允䅁䅁䅕䅁䑁䅁䅷䅁䭁䙁䄴䅁䭁佁䬰䅁䭁佁䭙䅁䭁佁䭣䅁䉁䅁䅁允䅁䅁䅣䅁䅁䵁汁欵䵁䅉䅅䅁䙁䅁䅁睁䵁䅁䅁权㉂䅁䅁权灄权䅁权浄权䅁权湄权䅁允䅁䅁䅅䅁䭁䥁偑䅁䵁䅉䅅䅁䑁䅁䅁睁䵁䅁䅁权摁䅁䅁权慁杂䅁允䅁䅁䅅䅁䭁䍁䜰䅁䵁䅉䅅䅁䑁䅁䅁睁䵁䅁䅁权䍄允䅁权敁杂䅁允䅁䅁䅅䅁䭁䩁䝣䅁䵁䅉䅅䅁䑁䅁䅁睁䵁䅁䅁权祄䅁䅁权慁杂䅁允䅁䅁䅅䅁䭁䕁䝳䅁䵁䅉䅅䅁䑁䅁䅁睁䵁䅁䅁权䍃允䅁权流杂䅁允䅁䅁䅅䅁䙁䥁牘払敧噒䅒䍄䉁䅁䅁睁䅁䅁䅍䅄䅁䅁䅯睰䅅䅁䅯杈䅙䅁䅅䅁䉁䅁䅁权㥂元䅁䍄䉁䅁䅁兂䅁䅁䅍䅄䅁䅁䅯䄲䅁䅁䅯䄶䅯䅁䅯朵䅯䅁䅯眵䅯䅁䅅䅁䉁䅁䅁权䝁睃䅁䍄䉁䅁䅁兂䅁䅁䅍䅄䅁䅁䅯兑䅁䅁䅯儶䅯䅁䅯朵䅯䅁䅯眵䅯䅁䅅䅁䉁䅁䅁权楂杄䅁䍄䉁䅁䅁睁䅁䅁䅍䅄䅁䅁䅯眱䅅䅁䅯䅇䅙䅁䅅䅁䉁䅁䅁权療杂䅁䍄䉁䅁䅁睁䅁䅁䅍䅄䅁䅁䅯关䅅䅁䅯杈䅙䅁䅅䅁䉁䅁䅁权晄睂䅁䍄䉁䅁䅁兂䅁䅁䅍䅄䅁䅁䅯䅄䅁䅁䅯䄷䅯䅁䅯朵䅯䅁䅯眵䅯䅁䅅䅁䉁䅁䅁睂䅁䅁䅁䍷浌䅑杷允䅁䅁䅍䅁䑁䅁䅷䅁䭁䅁䄴䅁䭁䍁䝑䅁䉁䅁䅁允䅁䅁䅯兲䅫䅁杷允䅁䅁䅍䅁䑁䅁䅷䅁䭁䉁䉙䅁䭁䉁䝷䅁䉁䅁䅁允䅁䅁䅯杋䅣䅁杷允䅁䅁䅕䅁䑁䅁䅷䅁䭁䝁䅉䅁䭁佁䭧䅁䭁佁䭙䅁䭁佁䭣䅁䉁䅁䅁允䅁䅁䅯杂䅳䅁杷允䅁䅁䅍䅁䑁䅁䅷䅁䭁偁䉍䅁䭁䍁䝑䅁䉁䅁䅁允䅁䅁䅯東䅯䅁杷允䅁䅁䅕䅁䑁䅁䅷䅁䭁䥁䈸䅁䭁佁䬰䅁䭁佁䭙䅁䭁佁䭣䅁䉁䅁䅁允䅁䅁䅣䅁䅁䕁癁欵䵁䅉䅅䅁䑁䅁䅁睁䵁䅁䅁权㑁䅁䅁权歁杂䅁允䅁䅁䅅䅁䭁䙁乁䅁䵁䅉䅅䅁䑁䅁䅁睁䵁䅁䅁权湁䅁䅁权敁杂䅁允䅁䅁䅅䅁䭁䥁䜸䅁䵁䅉䅅䅁䙁䅁䅁睁䵁䅁䅁权杄䅁䅁权灄权䅁权浄权䅁权湄权䅁允䅁䅁䅅䅁䭁䵁䱷䅁䵁䅉䅅䅁䙁䅁䅁睁䵁䅁䅁权䥃䅁䅁权獄权䅁权浄权䅁权湄权䅁允䅁䅁䅅䅁䡁䅁䅁䅁䅄攴䅒䍄䉁䅁䅁兂䅁䅁䅍䅄䅁䅁䅯䅬䅅䅁䅯朶䅯䅁䅯朵䅯䅁䅯眶䅯䅁䅅䅁䉁䅁䅁睂䅁䅁䅁䑉洯䅑杷允䅁䅁䅍䅁䑁䅁䅷䅁䭁䡁䅍䅁䭁䉁䝯䅁䉁䅁䅁允䅁䅁䅯杘䅙䅁杷允䅁䅁䅍䅁䑁䅁䅷䅁䭁偁䅫䅁䭁䍁䝑䅁䉁䅁䅁允䅁䅁䅯眴䅫䅁杷允䅁䅁䅍䅁䑁䅁䅷䅁䭁䑁䅁䅁䭁䉁䝯䅁䉁䅁䅁允䅁䅁䅯材䅙䅁杷允䅁䅁䅕䅁䑁䅁䅷䅁䭁䅁䄴䅁䭁佁䭷䅁䭁佁䭙䅁䭁佁䭣䅁䉁䅁䅁允䅁䅁䅣䅁䅁佁偂欵䵁䅉䅅䅁䑁䅁䅁睁䵁䅁䅁权乃允䅁权敁杂䅁允䅁䅁䅅䅁䭁佁䝍䅁䵁䅉䅅䅁䕁䅁䅁睁䵁䅁䅁权灂䅁䅁权晁杂䅁权杁杂䅁允䅁䅁䅅䅁䭁䑁䡙䅁䵁䅉䅅䅁䙁䅁䅁睁䵁䅁䅁权睃䅁䅁权瑄权䅁权浄权䅁权湄权䅁允䅁䅁䅅䅁䭁䉁䕁䅁䵁䅉䅅䅁䑁䅁䅁睁䵁䅁䅁权牂允䅁权流杂䅁允䅁䅁䅅䅁䙁䥁䌯匹捨ぢ䄹䍄䉁䅁䅁兂䅁䅁䅍䅄䅁䅁䅯兔䅁䅁䅯䄶䅯䅁䅯朵䅯䅁䅯眵䅯䅁䅅䅁䉁䅁䅁权䝁睃䅁䍄䉁䅁䅁兂䅁䅁䅍䅄䅁䅁䅯权䅅䅁䅯儷䅯䅁䅯朵䅯䅁䅯眵䅯䅁䅅䅁䉁䅁䅁睂䅁䅁䅁䥉歘䅑杷允䅁䅁䅍䅁䑁䅁䅷䅁䭁偁䅉䅁䭁䉁䝷䅁䉁䅁䅁允䅁䅁䅯杋䅙䅁杷允䅁䅁䅕䅁䑁䅁䅷䅁䭁䑁䉧䅁䭁佁䬰䅁䭁佁䭙䅁䭁佁䭣䅁䉁䅁䅁允䅁䅁䅣䅁䅁䅁晃唵䵁䅉䅅䅁䙁䅁䅁睁䵁䅁䅁权楄允䅁权潄权䅁权浄权䅁权湄权䅁允䅁䅁䅅䅁䭁䅁䱙䅁䵁䅉䅅䅁䙁䅁䅁睁䵁䅁䅁权楄䅁䅁权煄权䅁权浄权䅁权牄权䅁允䅁䅁䅅䅁䡁䅁䅁䅁杁⭓䅚䍄䉁䅁䅁睁䅁䅁䅍䅄䅁䅁䅯䅗䅅䅁䅯䅈䅙䅁䅅䅁䉁䅁䅁权獄杂䅁䍄䉁䅁䅁兂䅁䅁䅍䅄䅁䅁䅯䅤䅁䅁䅯䄶䅯䅁䅯朵䅯䅁䅯眵䅯䅁䅅䅁䉁䅁䅁权䝁睃䅁䍄䉁䅁䅁睁䅁䅁䅍䅄䅁䅁䅯睚䅁䅁䅯䅈䅙䅁䅅䅁䉁䅁䅁权獄杂䅁䍄䉁䅁䅁睁䅁䅁䅍䅄䅁䅁䅯睕䅅䅁䅯杇䅙䅁䅅䅁䉁䅁䅁权䅂杂䅁䍄䉁䅁䅁兂䅁䅁䅍䅄䅁䅁䅯杕䅁䅁䅯朶䅯䅁䅯朵䅯䅁䅯眶䅯䅁䅅䅁䉁䅁䅁睂䅁䅁䅁䍉浪䅑杷允䅁䅁䅕䅁䑁䅁䅷䅁䭁佁䅣䅁䭁佁䭧䅁䭁佁䭙䅁䭁佁䭣䅁䉁䅁䅁允䅁䅁䅯杂䅳䅁杷允䅁䅁䅕䅁䑁䅁䅷䅁䭁䕁䅍䅁䭁佁䭷䅁䭁佁䭙䅁䭁佁䭣䅁䉁䅁䅁允䅁䅁䅣䅁䅁䝁瑄唵䵁䅉䅅䅁䕁䅁䅁睁䵁䅁䅁权睄䅁䅁权晁杂䅁权杁杂䅁允䅁䅁䅅䅁䭁佁䝕䅁䵁䅉䅅䅁䙁䅁䅁睁䵁䅁䅁权䭄䅁䅁权潄权䅁权浄权䅁权湄权䅁允䅁䅁䅅䅁䭁䅁䱙䅁䵁䅉䅅䅁䙁䅁䅁睁䵁䅁䅁权あ允䅁权灄权䅁权浄权䅁权湄权䅁允䅁䅁䅅䅁䭁䑁佉䅁䵁䅉䅅䅁䑁䅁䅁睁䵁䅁䅁权畂䅁䅁权捁杂䅁允䅁䅁䅅䅁䭁䝁䝉䅁䵁䅉䅅䅁䑁䅁䅁睁䵁䅁䅁权䕃䅁䅁权歁杂䅁允䅁䅁䅅䅁䭁䝁䩣䅁䵁䅉䅅䅁䙁䅁䅁睁䵁䅁䅁权桂允䅁权灄权䅁权浄权䅁权湄权䅁允䅁䅁䅅䅁䭁䝁偳䅁䵁䅉䅅䅁䙁䅁䅁睁䵁䅁䅁权兄允䅁权灄权䅁权浄权䅁权湄权䅁允䅁䅁䅅䅁䭁䉁䕁䅁䵁䅉䅅䅁䙁䅁䅁睁䵁䅁䅁权塁允䅁权汄权䅁权浄权䅁权湄权䅁允䅁䅁䅅䅁䭁䉁䕁䅁䵁䅉䅅䅁䙁䅁䅁睁䵁䅁䅁权煄允䅁权瑄权䅁权浄权䅁权湄权䅁允䅁䅁䅅䅁䡁䅁䅁䅁䅃畯䅖䍄䉁䅁䅁睁䅁䅁䅍䅄䅁䅁䅯条䅁䅁䅯䅇䅙䅁䅅䅁䉁䅁䅁权灁杂䅁䍄䉁䅁䅁兂䅁䅁䅍䅄䅁䅁䅯杭䅁䅁䅯䄶䅯䅁䅯朵䅯䅁䅯眵䅯䅁䅅䅁䉁䅁䅁权䝁睃䅁䍄䉁䅁䅁睁䅁䅁䅍䅄䅁䅁䅯兘䅅䅁䅯䅇䅙䅁䅅䅁䉁䅁䅁权㕁杂䅁䍄䉁䅁䅁兂䅁䅁䅍䅄䅁䅁䅯兘䅁䅁䅯儶䅯䅁䅯朵䅯䅁䅯眵䅯䅁䅅䅁䉁䅁䅁权䥂杄䅁䍄䉁䅁䅁兂䅁䅁䅍䅄䅁䅁䅯䅮䅅䅁䅯䄷䅯䅁䅯朵䅯䅁䅯眵䅯䅁䅅䅁䉁䅁䅁睂䅁䅁䅁䤴欯䅑杷允䅁䅁䅍䅁䑁䅁䅷䅁䭁䭁䈰䅁䭁䉁䜴䅁䉁䅁䅁允䅁䅁䅯睐䅙䅁杷允䅁䅁䅕䅁䑁䅁䅷䅁䭁偁䅣䅁䭁佁䬰䅁䭁佁䭙䅁䭁佁䭣䅁䉁䅁䅁允䅁䅁䅯䅅䅑䅁杷允䅁䅁䅍䅁䑁䅁䅷䅁䭁偁䅣䅁䭁䉁䝧䅁䉁䅁䅁允䅁䅁䅯䅒䅙䅁杷允䅁䅁䅕䅁䑁䅁䅷䅁䭁佁䄴䅁䭁佁䭷䅁䭁佁䭙䅁䭁佁䭣䅁䉁䅁䅁允䅁䅁䅣䅁䅁䭁桁唵䵁䅉䅅䅁䑁䅁䅁睁䵁䅁䅁权祃䅁䅁权慁杂䅁允䅁䅁䅅䅁䭁䙁䝫䅁䵁䅉䅅䅁䑁䅁䅁睁䵁䅁䅁权䝃允䅁权歁杂䅁允䅁䅁䅅䅁䭁䡁䭉䅁䵁䅉䅅䅁䑁䅁䅁睁䵁䅁䅁权浄允䅁权捁杂䅁允䅁䅁䅅䅁䭁䝁䝉䅁䵁䅉䅅䅁䙁䅁䅁睁䵁䅁䅁权癁䅁䅁权獄权䅁权浄权䅁权湄权䅁允䅁䅁䅅䅁䡁䅁䅁䅁杁伷䅖䍄䉁䅁䅁睁䅁䅁䅍䅄䅁䅁䅯儱䅅䅁䅯杊䅙䅁䅅䅁䉁䅁䅁兂䭁㘱睎扐婰䅑杷允䅁䅁䅕䅁䑁䅁䅷䅁䭁䙁䈰䅁䭁佁䭕䅁䭁佁䭙䅁䭁佁䭣䅁䉁䅁䅁允䅁䅁䅯䅏䅳䅁杷允䅁䅁䅕䅁䑁䅁䅷䅁䭁䝁䉍䅁䭁佁䭫䅁䭁佁䭙䅁䭁佁䭣䅁䉁䅁䅁允䅁䅁䅯䅐䅷䅁杷允䅁䅁䅍䅁䑁䅁䅷䅁䭁䑁䉳䅁䭁䉁䝯䅁䉁䅁䅁允䅁䅁䅯䅳䅙䅁杷允䅁䅁䅑䅁䑁䅁䅷䅁䭁䩁䉯䅁䭁䉁䜸䅁䭁䍁䝁䅁䉁䅁䅁允䅁䅁䅯睧䅫䅁杷允䅁䅁䅕䅁䑁䅁䅷䅁䭁䵁䅷䅁䭁佁䭷䅁䭁佁䭙䅁䭁佁䭣䅁䉁䅁䅁允䅁䅁䅣䅁䅁䅁㙁欵䵁䅉䅅䅁䑁䅁䅁睁䵁䅁䅁权捂允䅁权敁杂䅁允䅁䅁䅅䅁䭁䝁䝕䅁䵁䅉䅅䅁䑁䅁䅁睁䵁䅁䅁权噃允䅁权慁杂䅁允䅁䅁䅅䅁䭁䝁䝉䅁䵁䅉䅅䅁䕁䅁䅁睁䵁䅁䅁权扂䅁䅁权晁杂䅁权杁杂䅁允䅁䅁䅅䅁䭁䑁䝧䅁䵁䅉䅅䅁䑁䅁䅁睁䵁䅁䅁权ぃ䅁䅁权奁杂䅁允䅁䅁䅅䅁䭁䑁䜰䅁䵁䅉䅅䅁䙁䅁䅁睁䵁䅁䅁权佂允䅁权潄权䅁权浄权䅁权湄权䅁允䅁䅁䅅䅁䭁䅁䱙䅁䵁䅉䅅䅁䕁䅁䅁睁䵁䅁䅁权㡁允䅁权晁杂䅁权杁杂䅁允䅁䅁䅅䅁䭁䥁䝙䅁䵁䅉䅅䅁䑁䅁䅁睁䵁䅁䅁权⭄䅁䅁权流杂䅁允䅁䅁䅅䅁䙁䅁䅁䅁䅁䙅䅂䍄䉁䅁䅁睁䅁䅁䅍䅄䅁䅁䅯杏䅅䅁䅯䅇䅙䅁䅅䅁䉁䅁䅁权婁杂䅁䍄䉁䅁䅁兂䅁䅁䅍䅄䅁䅁䅯党䅅䅁䅯儶䅯䅁䅯朵䅯䅁䅯眵䅯䅁䅅䅁䉁䅁䅁权杂兄䅁䍄䉁䅁䅁兂䅁䅁䅍䅄䅁䅁䅯兤䅁䅁䅯儶䅯䅁䅯朵䅯䅁䅯眵䅯䅁䅅䅁䉁䅁䅁权坃睃䅁䍄䉁䅁䅁睁䅁䅁䅍䅄䅁䅁䅯兮䅁䅁䅯杈䅙䅁䅅䅁䉁䅁䅁权元杂䅁䍄䉁䅁䅁睁䅁䅁䅍䅄䅁䅁䅯杫䅅䅁䅯䅈䅙䅁䅅䅁䉁䅁䅁权祁睂䅁䍄䉁䅁䅁兂䅁䅁䅍䅄䅁䅁䅯睺䅁䅁䅯儵䅯䅁䅯朵䅯䅁䅯眵䅯䅁䅅䅁䉁䅁䅁权㑁睃䅁䍄䉁䅁䅁兂䅁䅁䅍䅄䅁䅁䅯眫䅅䅁䅯儷䅯䅁䅯朵䅯䅁䅯眵䅯䅁䅅䅁䉁䅁䅁睂䅁䅁䅁䉯浦䅑杷允䅁䅁䅍䅁䑁䅁䅷䅁䭁䡁䈴䅁䭁䉁䝷䅁䉁䅁䅁允䅁䅁䅯杍䅣䅁杷允䅁䅁䅕䅁䑁䅁䅷䅁䭁䭁䅉䅁䭁佁䭕䅁䭁佁䭙䅁䭁佁䭣䅁䉁䅁䅁允䅁䅁䅯䅅䅑䅁杷允䅁䅁䅍䅁䑁䅁䅷䅁䭁䭁䉕䅁䭁䉁䝷䅁䉁䅁䅁允䅁䅁䅯杙䅙䅁杷允䅁䅁䅍䅁䑁䅁䅷䅁䭁䥁䅁䅁䭁䉁䜴䅁䉁䅁䅁允䅁䅁䅯睒䅣䅁杷允䅁䅁䅕䅁䑁䅁䅷䅁䭁䝁䅍䅁䭁佁䭷䅁䭁佁䭙䅁䭁佁䭣䅁䉁䅁䅁允䅁䅁䅣䅁䅁䝁⭄〴䵁䅉䅅䅁䙁䅁䅁睁䵁䅁䅁权瑂䅁䅁权汄权䅁权浄权䅁权湄权䅁允䅁䅁䅅䅁䭁䑁䱧䅁䵁䅉䅅䅁䑁䅁䅁睁䵁䅁䅁权㡃䅁䅁权流杂䅁允䅁䅁䅅䅁䙁䥁䌯匹捨ㅲ䅤䍄䉁䅁䅁睁䅁䅁䅍䅄䅁䅁䅯睗䅁䅁䅯杈䅙䅁䅅䅁䉁䅁䅁权煃杂䅁䍄䉁䅁䅁睁䅁䅁䅍䅄䅁䅁䅯兇䅁䅁䅯䅈䅙䅁䅅䅁䉁䅁䅁权䵁睂䅁䍄䉁䅁䅁睁䅁䅁䅍䅄䅁䅁䅯兩䅅䅁䅯䅇䅙䅁䅅䅁䉁䅁䅁权㡂杂䅁䍄䉁䅁䅁睁䅁䅁䅍䅄䅁䅁䅯杕䅁䅁䅯杈䅙䅁䅅䅁䉁䅁䅁权煂睂䅁䍄䉁䅁䅁兂䅁䅁䅍䅄䅁䅁䅯朲䅅䅁䅯儶䅯䅁䅯朵䅯䅁䅯眵䅯䅁䅅䅁䉁䅁䅁权湄䅄䅁䍄䉁䅁䅁兂䅁䅁䅍䅄䅁䅁䅯睚䅁䅁䅯儵䅯䅁䅯朵䅯䅁䅯眵䅯䅁䅅䅁䉁䅁䅁权㑁睃䅁䍄䉁䅁䅁睁䅁䅁䅍䅄䅁䅁䅯杏䅅䅁䅯䅊䅙䅁䅅䅁䉁䅁䅁权楁权䅁䍄䉁䅁䅁兂䅁䅁䅍䅄䅁䅁䅯兒䅅䅁䅯儷䅯䅁䅯朵䅯䅁䅯眵䅯䅁䅅䅁䉁䅁䅁睂䅁䅁䅁䅑汐䅑杷允䅁䅁䅕䅁䑁䅁䅷䅁䭁䥁䅉䅁䭁佁䬰䅁䭁佁䭙䅁䭁佁䭣䅁䉁䅁䅁允䅁䅁䅣䅁䅁䵁䝂欵䵁䅉䅅䅁䙁䅁䅁睁䵁䅁䅁权瑄䅁䅁权瑄权䅁权浄权䅁权湄权䅁允䅁䅁䅅䅁䡁䅁䅁䅁䅄佶䅖䍄䉁䅁䅁睁䅁䅁䅍䅄䅁䅁䅯䅃䅅䅁䅯杇䅙䅁䅅䅁䉁䅁䅁权㡁杂䅁䍄䉁䅁䅁睁䅁䅁䅍䅄䅁䅁䅯杒䅅䅁䅯杊䅙䅁䅅䅁䉁䅁䅁兂畃⭒㙆䅆堵䅑杷允䅁䅁䅕䅁䑁䅁䅷䅁䭁䉁䄰䅁䭁佁䭧䅁䭁佁䭙䅁䭁佁䭣䅁䉁䅁䅁允䅁䅁䅯杂䅳䅁杷允䅁䅁䅕䅁䑁䅁䅷䅁䭁䝁䅯䅁䭁佁䬰䅁䭁佁䭙䅁䭁佁䭣䅁䉁䅁䅁允䅁䅁䅣䅁䅁䕁㡁欵䵁䅉䅅䅁䑁䅁䅁睁䵁䅁䅁权䵃䅁䅁权捁杂䅁允䅁䅁䅅䅁䭁䙁䝫䅁䵁䅉䅅䅁䙁䅁䅁睁䵁䅁䅁权噁䅁䅁权潄权䅁权浄权䅁权湄权䅁允䅁䅁䅅䅁䭁偁䬴䅁䵁䅉䅅䅁䙁䅁䅁睁䵁䅁䅁权啃䅁䅁权煄权䅁权浄权䅁权牄权䅁允䅁䅁䅅䅁䡁䅁䅁䅁䅂何䅚䍄䉁䅁䅁睁䅁䅁䅍䅄䅁䅁䅯眷䅅䅁䅯杊䅙䅁䅅䅁䉁䅁䅁兂畃⭒㙆䵆匵䅑杷允䅁䅁䅕䅁䑁䅁䅷䅁䭁䅁䉷䅁䭁佁䭷䅁䭁佁䭙䅁䭁佁䭣䅁䉁䅁䅁允䅁䅁䅣䅁䅁䕁ㅄ唵䵁䅉䅅䅁䙁䅁䅁睁䵁䅁䅁权畁允䅁权潄权䅁权浄权䅁权湄权䅁允䅁䅁䅅䅁䭁䙁䱅䅁䵁䅉䅅䅁䙁䅁䅁睁䵁䅁䅁权杂允䅁权獄权䅁权浄权䅁权湄权䅁允䅁䅁䅅䅁䭁䉁䕁䅁䵁䅉䅅䅁䙁䅁䅁睁䵁䅁䅁权⽄䅁䅁权灄权䅁权浄权䅁权湄权䅁允䅁䅁䅅䅁䭁䍁䱍䅁䵁䅉䅅䅁䑁䅁䅁睁䵁䅁䅁权煂允䅁权捁杂䅁允䅁䅁䅅䅁䭁䕁䝅䅁䵁䅉䅅䅁䙁䅁䅁睁䵁䅁䅁权汃䅁䅁权煄权䅁权浄权䅁权牄权䅁允䅁䅁䅅䅁䡁䅁䅁䅁䅄敔䅚䍄䉁䅁䅁兂䅁䅁䅍䅄䅁䅁䅯䅶䅁䅁䅯朶䅯䅁䅯朵䅯䅁䅯眶䅯䅁䅅䅁䉁䅁䅁睂䅁䅁䅁䙑浄䅑杷允䅁䅁䅍䅁䑁䅁䅷䅁䭁偁䅧䅁䭁䍁䝙䅁䉁䅁䅁允䅁䅁䅕椹捨㡪ㅊ啗䵁䅉䅅䅁䙁䅁䅁睁䵁䅁䅁权扃允䅁权獄权䅁权浄权䅁权湄权䅁允䅁䅁䅅䅁䡁䅁䅁䅁䅂佴䅒䍄䉁䅁䅁睁䅁䅁䅍䅄䅁䅁䅯儯䅁䅁䅯䅊䅙䅁䅅䅁䉁䅁䅁权允䅂䅁䍄䉁䅁䅁睁䅁䅁䅍䅄䅁䅁䅯児䅁䅁䅯䅇䅙䅁䅅䅁䉁䅁䅁权䩂睂䅁䍄䉁䅁䅁睁䅁䅁䅍䅄䅁䅁䅯睷䅅䅁䅯䅇䅙䅁䅅䅁䉁䅁䅁权䕂杂䅁䍄䉁䅁䅁兂䅁䅁䅍䅄䅁䅁䅯睔䅅䅁䅯儶䅯䅁䅯朵䅯䅁䅯眵䅯䅁䅅䅁䉁䅁䅁权允䅂䅁䍄䉁䅁䅁睁䅁䅁䅍䅄䅁䅁䅯䄰䅁䅁䅯䅈䅙䅁䅅䅁䉁䅁䅁权慂杂䅁䍄䉁䅁䅁睁䅁䅁䅍䅄䅁䅁䅯杅䅅䅁䅯杈䅙䅁䅅䅁䉁䅁䅁权晄睂䅁䍄䉁䅁䅁兂䅁䅁䅍䅄䅁䅁䅯睊䅅䅁䅯䄶䅯䅁䅯朵䅯䅁䅯眵䅯䅁䅅䅁䉁䅁䅁权䝁睃䅁䍄䉁䅁䅁睁䅁䅁䅍䅄䅁䅁䅯杉䅁䅁䅯杇䅙䅁䅅䅁䉁䅁䅁权瑁杂䅁䍄䉁䅁䅁睁䅁䅁䅍䅄䅁䅁䅯六䅁䅁䅯䅊䅙䅁䅅䅁䉁䅁䅁权㑂元䅁䍄䉁䅁䅁睁䅁䅁䅍䅄䅁䅁䅯杫䅅䅁䅯杊䅙䅁䅅䅁䉁䅁䅁兂畃⭒㙆䭆夵䅑杷允䅁䅁䅕䅁䑁䅁䅷䅁䭁䭁䉁䅁䭁佁䭧䅁䭁佁䭙䅁䭁佁䭣䅁䉁䅁䅁允䅁䅁䅯杢䅳䅁杷允䅁䅁䅍䅁䑁䅁䅷䅁䭁佁䅳䅁䭁䉁䝯䅁䉁䅁䅁允䅁䅁䅯杁䅧䅁杷允䅁䅁䅕䅁䑁䅁䅷䅁䭁䅁䉫䅁䭁佁䭕䅁䭁佁䭙䅁䭁佁䭣䅁䉁䅁䅁允䅁䅁䅯䅅䅑䅁杷允䅁䅁䅕䅁䑁䅁䅷䅁䭁佁䅯䅁䭁佁䬰䅁䭁佁䭙䅁䭁佁䭣䅁䉁䅁䅁允䅁䅁䅣䅁䅁䵁歄唵䵁䅉䅅䅁䑁䅁䅁睁䵁䅁䅁权硂䅁䅁权捁杂䅁允䅁䅁䅅䅁䭁䕁䝅䅁䵁䅉䅅䅁䑁䅁䅁睁䵁䅁䅁权塃允䅁权流杂䅁允䅁䅁䅅䅁䙁䩁婱婭婭噱䅒䍄䉁䅁䅁兂䅁䅁䅍䅄䅁䅁䅯朶䅅䅁䅯儵䅯䅁䅯朵䅯䅁䅯眵䅯䅁䅅䅁䉁䅁䅁权㕄权䅁䍄䉁䅁䅁兂䅁䅁䅍䅄䅁䅁䅯睧䅁䅁䅯儶䅯䅁䅯朵䅯䅁䅯眵䅯䅁䅅䅁䉁䅁䅁权噁睄䅁䍄䉁䅁䅁兂䅁䅁䅍䅄䅁䅁䅯䅰䅁䅁䅯朶䅯䅁䅯朵䅯䅁䅯眶䅯䅁䅅䅁䉁䅁䅁睂䅁䅁䅁䑧浶䅑杷允䅁䅁䅕䅁䑁䅁䅷䅁䭁䩁䉉䅁䭁佁䭷䅁䭁佁䭙䅁䭁佁䭣䅁䉁䅁䅁允䅁䅁䅣䅁䅁䥁䩁欵䵁䅉䅅䅁䑁䅁䅁睁䵁䅁䅁权慁䅁䅁权慁杂䅁允䅁䅁䅅䅁䭁乁䝙䅁䵁䅉䅅䅁䙁䅁䅁睁䵁䅁䅁权㙁允䅁权煄权䅁权浄权䅁权牄权䅁允䅁䅁䅅䅁䡁䅁䅁䅁杁畐䅚䍄䉁䅁䅁睁䅁䅁䅍䅄䅁䅁䅯睺䅁䅁䅯杊䅙䅁䅅䅁䉁䅁䅁兂桄桥畓㍒呆䅑杷允䅁䅁䅍䅁䑁䅁䅷䅁䭁䑁䉁䅁䭁䍁䝙䅁䉁䅁䅁允䅁䅁䅕捺䵺䵺㡸䕗䵁䅉䅅䅁䙁䅁䅁睁䵁䅁䅁权瑃䅁䅁权煄权䅁权浄权䅁权牄权䅁允䅁䅁䅅䅁䡁䅁䅁䅁杁⭑䅚䍄䉁䅁䅁兂䅁䅁䅍䅄䅁䅁䅯党䅁䅁䅯儵䅯䅁䅯朵䅯䅁䅯眵䅯䅁䅅䅁䉁䅁䅁权允䅂䅁䍄䉁䅁䅁兂䅁䅁䅍䅄䅁䅁䅯全䅅䅁䅯䄶䅯䅁䅯朵䅯䅁䅯眵䅯䅁䅅䅁䉁䅁䅁权㉁䅄䅁䍄䉁䅁䅁兂䅁䅁䅍䅄䅁䅁䅯共䅅䅁䅯儶䅯䅁䅯朵䅯䅁䅯眵䅯䅁䅅䅁䉁䅁䅁权坁睄䅁䍄䉁䅁䅁睁䅁䅁䅍䅄䅁䅁䅯䅕䅅䅁䅯杈䅙䅁䅅䅁䉁䅁䅁权捄杂䅁䍄䉁䅁䅁睁䅁䅁䅍䅄䅁䅁䅯兵䅁䅁䅯杇䅙䅁䅅䅁䉁䅁䅁权䅂杂䅁䍄䉁䅁䅁睁䅁䅁䅍䅄䅁䅁䅯儹䅁䅁䅯杇䅙䅁䅅䅁䉁䅁䅁权䱂杂䅁䍄䉁䅁䅁睁䅁䅁䅍䅄䅁䅁䅯䅚䅅䅁䅯䅈䅙䅁䅅䅁䉁䅁䅁权牁杂䅁䍄䉁䅁䅁兂䅁䅁䅍䅄䅁䅁䅯兯䅁䅁䅯儵䅯䅁䅯朵䅯䅁䅯眵䅯䅁䅅䅁䉁䅁䅁权㥁杁䅁䍄䉁䅁䅁兂䅁䅁䅍䅄䅁䅁䅯䄶䅁䅁䅯儶䅯䅁䅯朵䅯䅁䅯眵䅯䅁䅅䅁䉁䅁䅁权楄䅄䅁䍄䉁䅁䅁䅂䅁䅁䅍䅄䅁䅁䅯睂䅁䅁䅯睈䅙䅁䅯䅉䅙䅁䅅䅁䉁䅁䅁权㕄杂䅁䍄䉁䅁䅁兂䅁䅁䅍䅄䅁䅁䅯䅨䅅䅁䅯䄷䅯䅁䅯朵䅯䅁䅯眵䅯䅁䅅䅁䉁䅁䅁权允䅂䅁䍄䉁䅁䅁睁䅁䅁䅍䅄䅁䅁䅯兤䅅䅁䅯杊䅙䅁䅅䅁䉁䅁䅁兂穁積積き啎䅑杷允䅁䅁䅕䅁䑁䅁䅷䅁䭁䙁䅅䅁䭁佁䭕䅁䭁佁䭙䅁䭁佁䭣䅁䉁䅁䅁允䅁䅁䅯䅏䅳䅁杷允䅁䅁䅍䅁䑁䅁䅷䅁䭁䩁䈸䅁䭁䉁䝧䅁䉁䅁䅁允䅁䅁䅯兓䅣䅁杷允䅁䅁䅕䅁䑁䅁䅷䅁䭁佁䈸䅁䭁佁䭷䅁䭁佁䭙䅁䭁佁䭣䅁䉁䅁䅁允䅁䅁䅯䅅䅑䅁杷允䅁䅁䅕䅁䑁䅁䅷䅁䭁䡁䄸䅁䭁佁䭫䅁䭁佁䭙䅁䭁佁䭣䅁䉁䅁䅁允䅁䅁䅯兩䄸䅁杷允䅁䅁䅕䅁䑁䅁䅷䅁䭁䱁䅑䅁䭁佁䬰䅁䭁佁䭙䅁䭁佁䭣䅁䉁䅁䅁允䅁䅁䅣䅁䅁䭁䝂欵䵁䅉䅅䅁䙁䅁䅁睁䵁䅁䅁权獄允䅁权灄权䅁权浄权䅁权湄权䅁允䅁䅁䅅䅁䭁䥁估䅁䵁䅉䅅䅁䕁䅁䅁睁䵁䅁䅁权浄䅁䅁权晁杂䅁权杁杂䅁允䅁䅁䅅䅁䭁䑁䝍䅁䵁䅉䅅䅁䑁䅁䅁睁䵁䅁䅁权啂䅁䅁权慁杂䅁允䅁䅁䅅䅁䭁䙁䜴䅁䵁䅉䅅䅁䕁䅁䅁睁䵁䅁䅁权㍄允䅁权晁杂䅁权杁杂䅁允䅁䅁䅅䅁䭁䍁䥣䅁䵁䅉䅅䅁䙁䅁䅁睁䵁䅁䅁权㑂允䅁权煄权䅁权浄权䅁权牄权䅁允䅁䅁䅅䅁䡁䅁䅁䅁杁畒䅚䍄䉁䅁䅁睁䅁䅁䅍䅄䅁䅁䅯睇䅅䅁䅯杇䅙䅁䅅䅁䉁䅁䅁权楂杂䅁䍄䉁䅁䅁睁䅁䅁䅍䅄䅁䅁䅯䅣䅅䅁䅯䅇䅙䅁䅅䅁䉁䅁䅁权䕂杂䅁䍄䉁䅁䅁睁䅁䅁䅍䅄䅁䅁䅯睘䅁䅁䅯䅈䅙䅁䅅䅁䉁䅁䅁权癃杂䅁䍄䉁䅁䅁兂䅁䅁䅍䅄䅁䅁䅯䅁䅉䅁䅯剸䅉䅁䅯䅂䍁䅧䅯桸䅉䅁䅅䅁䉁䅁䅁兂畃䉢煺䥹䝧䅑杷允䅁䅁䅍䅁䑁䅁䅷䅁䭁䝁䅷䅁䭁䉁䝷䅁䉁䅁䅁允䅁䅁䅯䄰䅙䅁杷允䅁䅁䅍䅁䑁䅁䅷䅁䭁䡁䉉䅁䭁䉁䝷䅁䉁䅁䅁允䅁䅁䅯兑䅙䅁杷允䅁䅁䅕䅁䑁䅁䅷䅁䭁䕁䉕䅁䭁佁䭧䅁䭁佁䭙䅁䭁佁䭣䅁䉁䅁䅁允䅁䅁䅯杂䅳䅁杷允䅁䅁䅕䅁䑁䅁䅷䅁䭁䩁䉙䅁䭁佁䭧䅁䭁佁䭙䅁䭁佁䭣䅁䉁䅁䅁允䅁䅁䅯䅅䅑䅁杷允䅁䅁䅍䅁䑁䅁䅷䅁䭁乁䅁䅁䭁䉁䜴䅁䉁䅁䅁允䅁䅁䅯䅘䅙䅁杷允䅁䅁䅍䅁䑁䅁䅷䅁䭁䉁䉳䅁䭁䉁䜴䅁䉁䅁䅁允䅁䅁䅯睳䅣䅁杷允䅁䅁䅍䅁䑁䅁䅷䅁䭁䑁䉫䅁䭁䍁䝙䅁䉁䅁䅁允䅁䅁䅕㡪ㅌ䙋⽷ざ䵁䅉䅅䅁䑁䅁䅁睁䵁䅁䅁权兂䅁䅁权歁杂䅁允䅁䅁䅅䅁䭁䅁䩉䅁䵁䅉䅅䅁䑁䅁䅁睁䵁䅁䅁权乃䅁䅁权歁杂䅁允䅁䅁䅅䅁䭁偁䠰䅁䵁䅉䅅䅁䕁䅁䅁睁䵁䅁䅁权婄允䅁权晁杂䅁权杁杂䅁允䅁䅁䅅䅁䭁䭁䤰䅁䵁䅉䅅䅁䑁䅁䅁睁䵁䅁䅁权求䅁䅁权敁杂䅁允䅁䅁䅅䅁䭁䡁䝣䅁䵁䅉䅅䅁䑁䅁䅁睁䵁䅁䅁权祄䅁䅁权歁杂䅁允䅁䅁䅅䅁䭁䑁䝁䅁䵁䅉䅅䅁䑁䅁䅁睁䵁䅁䅁权杁允䅁权流杂䅁允䅁䅁䅅䅁䙁䝁浚浚浚汒䅤䍄䉁䅁䅁䅂䅁䅁䅍䅄䅁䅁䅯䅪䅅䅁䅯睈䅙䅁䅯䅉䅙䅁䅅䅁䉁䅁䅁权⭁睂䅁䍄䉁䅁䅁兂䅁䅁䅍䅄䅁䅁䅯元䅁䅁䅯朶䅯䅁䅯朵䅯䅁䅯眶䅯䅁䅅䅁䉁䅁䅁睂䅁䅁䅁䕑浢䅑杷允䅁䅁䅕䅁䑁䅁䅷䅁䭁偁䄴䅁䭁佁䭫䅁䭁佁䭙䅁䭁佁䭣䅁䉁䅁䅁允䅁䅁䅯杉䅳䅁杷允䅁䅁䅍䅁䑁䅁䅷䅁䭁䑁䉯䅁䭁䉁䜴䅁䉁䅁䅁允䅁䅁䅯䅘䅙䅁杷允䅁䅁䅍䅁䑁䅁䅷䅁䭁䙁䅣䅁䭁䍁䝑䅁䉁䅁䅁允䅁䅁䅯䅄䅫䅁杷允䅁䅁䅍䅁䑁䅁䅷䅁䭁䙁䅉䅁䭁䉁䝷䅁䉁䅁䅁允䅁䅁䅯䅡䅣䅁杷允䅁䅁䅑䅁䑁䅁䅷䅁䭁䍁䈰䅁䭁䉁䜸䅁䭁䍁䝁䅁䉁䅁䅁允䅁䅁䅯其䅫䅁杷允䅁䅁䅕䅁䑁䅁䅷䅁䭁乁䈸䅁䭁佁䭯䅁䭁佁䭙䅁䭁佁䭳䅁䉁䅁䅁允䅁䅁䅣䅁䅁佁祁欵䵁䅉䅅䅁䑁䅁䅁睁䵁䅁䅁权䉁允䅁权流杂䅁允䅁䅁䅅䅁䙁䙁㑋潈牘噑䅎䍄䉁䅁䅁兂䅁䅁䅍䅄䅁䅁䅯儱䅁䅁䅯䄷䅯䅁䅯朵䅯䅁䅯眵䅯䅁䅅䅁䉁䅁䅁睂䅁䅁䅁䑙歘䅑杷允䅁䅁䅍䅁䑁䅁䅷䅁䭁䉁䉅䅁䭁䉁䜴䅁䉁䅁䅁允䅁䅁䅯睂䅧䅁杷允䅁䅁䅕䅁䑁䅁䅷䅁䭁䱁䅉䅁䭁佁䬰䅁䭁佁䭙䅁䭁佁䭣䅁䉁䅁䅁允䅁䅁䅣䅁䅁䕁乃唵䵁䅉䅅䅁䑁䅁䅁睁䵁䅁䅁权祃䅁䅁权歁杂䅁允䅁䅁䅅䅁䭁䉁䕁䅁䵁䅉䅅䅁䑁䅁䅁睁䵁䅁䅁权杄䅁䅁权捁杂䅁允䅁䅁䅅䅁䭁䕁䡙䅁䵁䅉䅅䅁䑁䅁䅁睁䵁䅁䅁权浄䅁䅁权捁杂䅁允䅁䅁䅅䅁䭁䭁䜸䅁䵁䅉䅅䅁䑁䅁䅁睁䵁䅁䅁权㕂允䅁权敁杂䅁允䅁䅁䅅䅁䭁䥁䩫䅁䵁䅉䅅䅁䙁䅁䅁睁䵁䅁䅁权䕄䅁䅁权煄权䅁权浄权䅁权牄权䅁允䅁䅁䅅䅁䡁䅁䅁䅁䅂敎䅚䍄䉁䅁䅁睁䅁䅁䅍䅄䅁䅁䅯村䅁䅁䅯䅇䅙䅁䅅䅁䉁䅁䅁权婁杂䅁䍄䉁䅁䅁兂䅁䅁䅍䅄䅁䅁䅯睅䅁䅁䅯䄶䅯䅁䅯朵䅯䅁䅯眵䅯䅁䅅䅁䉁䅁䅁权⭄权䅁䍄䉁䅁䅁兂䅁䅁䅍䅄䅁䅁䅯兊䅁䅁䅯儵䅯䅁䅯朵䅯䅁䅯眵䅯䅁䅅䅁䉁䅁䅁权⭁睃䅁䍄䉁䅁䅁睁䅁䅁䅍䅄䅁䅁䅯兙䅁䅁䅯䅊䅙䅁䅅䅁䉁䅁䅁权瑁权䅁䍄䉁䅁䅁睁䅁䅁䅍䅄䅁䅁䅯公䅁䅁䅯杇䅙䅁䅅䅁䉁䅁䅁权坄杂䅁䍄䉁䅁䅁睁䅁䅁䅍䅄䅁䅁䅯杰䅅䅁䅯杈䅙䅁䅅䅁䉁䅁䅁权摃杂䅁䍄䉁䅁䅁睁䅁䅁䅍䅄䅁䅁䅯眷䅅䅁䅯䅇䅙䅁䅅䅁䉁䅁䅁权㡂杂䅁䍄䉁䅁䅁兂䅁䅁䅍䅄䅁䅁䅯䅪䅅䅁䅯儵䅯䅁䅯朵䅯䅁䅯眵䅯䅁䅅䅁䉁䅁䅁权㥁杁䅁䍄䉁䅁䅁䅂䅁䅁䅍䅄䅁䅁䅯兰䅁䅁䅯睈䅙䅁䅯䅉䅙䅁䅅䅁䉁䅁䅁权㑁杂䅁䍄䉁䅁䅁睁䅁䅁䅍䅄䅁䅁䅯䅙䅅䅁䅯杇䅙䅁䅅䅁䉁䅁䅁权䅂杂䅁䍄䉁䅁䅁睁䅁䅁䅍䅄䅁䅁䅯兒䅅䅁䅯䅊䅙䅁䅅䅁䉁䅁䅁权敁元䅁䍄䉁䅁䅁睁䅁䅁䅍䅄䅁䅁䅯䅖䅁䅁䅯䅇䅙䅁䅅䅁䉁䅁䅁权䭂杂䅁䍄䉁䅁䅁兂䅁䅁䅍䅄䅁䅁䅯䄸䅁䅁䅯朶䅯䅁䅯朵䅯䅁䅯眶䅯䅁䅅䅁䉁䅁䅁睂䅁䅁䅁䔴洳䅑杷允䅁䅁䅕䅁䑁䅁䅷䅁䭁䩁䅯䅁䭁佁䭷䅁䭁佁䭙䅁䭁佁䭣䅁䉁䅁䅁允䅁䅁䅣䅁䅁䭁坁欵䵁䅉䅅䅁䙁䅁䅁睁䵁䅁䅁权㕂允䅁权灄权䅁权浄权䅁权湄权䅁允䅁䅁䅅䅁䭁䩁伸䅁䵁䅉䅅䅁䙁䅁䅁睁䵁䅁䅁权穃允䅁权潄权䅁权浄权䅁权湄权䅁允䅁䅁䅅䅁䭁䅁䱙䅁䵁䅉䅅䅁䙁䅁䅁睁䵁䅁䅁权⽃䅁䅁权汄权䅁权浄权䅁权湄权䅁允䅁䅁䅅䅁䭁䅁䰰䅁䵁䅉䅅䅁䑁䅁䅁睁䵁䅁䅁权⽁䅁䅁权慁杂䅁允䅁䅁䅅䅁䭁䉁䝳䅁䵁䅉䅅䅁䙁䅁䅁睁䵁䅁䅁权䩄䅁䅁权汄权䅁权浄权䅁权湄权䅁允䅁䅁䅅䅁䭁偁䭫䅁䵁䅉䅅䅁䕁䅁䅁睁䵁䅁䅁权灃允䅁权晁杂䅁权杁杂䅁允䅁䅁䅅䅁䭁䙁䡷䅁䵁䅉䅅䅁䙁䅁䅁睁䵁䅁䅁权䍄䅁䅁权潄权䅁权浄权䅁权湄权䅁允䅁䅁䅅䅁䭁䙁䱅䅁䵁䅉䅅䅁䑁䅁䅁睁䵁䅁䅁权㕃允䅁权慁杂䅁允䅁䅁䅅䅁䭁䑁䝷䅁䵁䅉䅅䅁䙁䅁䅁睁䵁䅁䅁权⭄䅁䅁权潄权䅁权浄权䅁权湄权䅁允䅁䅁䅅䅁䭁䅁䱙䅁䵁䅉䅅䅁䙁䅁䅁睁䵁䅁䅁权䥄䅁䅁权潄权䅁权浄权䅁权湄权䅁允䅁䅁䅅䅁䭁䝁䰴䅁䵁䅉䅅䅁䙁䅁䅁睁䵁䅁䅁权佄䅁䅁权潄权䅁权浄权䅁权湄权䅁允䅁䅁䅅䅁䭁䅁䱙䅁䵁䅉䅅䅁䑁䅁䅁睁䵁䅁䅁权流䅁䅁权捁杂䅁允䅁䅁䅅䅁䭁䍁䝳䅁䵁䅉䅅䅁䙁䅁䅁睁䵁䅁䅁权硂允䅁权瑄权䅁权浄权䅁权湄权䅁允䅁䅁䅅䅁䡁䅁䅁䅁杄⭩䅖䍄䉁䅁䅁睁䅁䅁䅍䅄䅁䅁䅯村䅁䅁䅯杇䅙䅁䅅䅁䉁䅁䅁权㉃杂䅁䍄䉁䅁䅁兂䅁䅁䅍䅄䅁䅁䅯睍䅁䅁䅯朶䅯䅁䅯朵䅯䅁䅯眶䅯䅁䅅䅁䉁䅁䅁睂䅁䅁䅁䑧浌䅑杷允䅁䅁䅕䅁䑁䅁䅷䅁䭁佁䅅䅁䭁佁䬰䅁䭁佁䭙䅁䭁佁䭣䅁䉁䅁䅁允䅁䅁䅣䅁䅁䕁潁欵䵁䅉䅅䅁䙁䅁䅁睁䵁䅁䅁权敁允䅁权灄权䅁权浄权䅁权湄权䅁允䅁䅁䅅䅁䭁䡁佅䅁䵁䅉䅅䅁䙁䅁䅁睁䵁䅁䅁权瑂允䅁权獄权䅁权浄权䅁权湄权䅁允䅁䅁䅅䅁䭁䉁䕁䅁䵁䅉䅅䅁䕁䅁䅁睁䵁䅁䅁权硁䅁䅁权晁杂䅁权杁杂䅁允䅁䅁䅅䅁䭁䑁䝍䅁䵁䅉䅅䅁䙁䅁䅁睁䵁䅁䅁权捁䅁䅁权煄权䅁权浄权䅁权牄权䅁允䅁䅁䅅䅁䡁䅁䅁䅁杁敎䅚䍄䉁䅁䅁兂䅁䅁䅍䅄䅁䅁䅯睏䅁䅁䅯儷䅯䅁䅯朵䅯䅁䅯眵䅯䅁䅅䅁䉁䅁䅁权允䅂䅁䍄䉁䅁䅁兂䅁䅁䅍䅄䅁䅁䅯权䅅䅁䅯朶䅯䅁䅯朵䅯䅁䅯眶䅯䅁䅅䅁䉁䅁䅁睂䅁䅁䅁䑁浮䅑杷允䅁䅁䅕䅁䑁䅁䅷䅁䭁䍁䈴䅁䭁佁䭫䅁䭁佁䭙䅁䭁佁䭣䅁䉁䅁䅁允䅁䅁䅯䄳䄰䅁杷允䅁䅁䅍䅁䑁䅁䅷䅁䭁䱁䉁䅁䭁䉁䝯䅁䉁䅁䅁允䅁䅁䅯兌䅙䅁杷允䅁䅁䅍䅁䑁䅁䅷䅁䭁䙁䄸䅁䭁䉁䝯䅁䉁䅁䅁允䅁䅁䅯兌䅙䅁杷允䅁䅁䅍䅁䑁䅁䅷䅁䭁䭁䅣䅁䭁䉁䝯䅁䉁䅁䅁允䅁䅁䅯䅑䅙䅁杷允䅁䅁䅍䅁䑁䅁䅷䅁䭁乁䈸䅁䭁䍁䝙䅁䉁䅁䅁允䅁䅁䅕䥘䌯匹䵨歖䵁䅉䅅䅁䙁䅁䅁睁䵁䅁䅁权呁䅁䅁权灄权䅁权浄权䅁权湄权䅁允䅁䅁䅅䅁䭁䍁䰰䅁䵁䅉䅅䅁䙁䅁䅁睁䵁䅁䅁权睃允䅁权瑄权䅁权浄权䅁权湄权䅁允䅁䅁䅅䅁䡁䅁䅁䅁䅃敬䅒䍄䉁䅁䅁兂䅁䅁䅍䅄䅁䅁䅯末䅅䅁䅯儵䅯䅁䅯朵䅯䅁䅯眵䅯䅁䅅䅁䉁䅁䅁权㕄权䅁䍄䉁䅁䅁䅂䅁䅁䅍䅄䅁䅁䅯䅘䅁䅁䅯睈䅙䅁䅯䅉䅙䅁䅅䅁䉁䅁䅁权⭁睂䅁䍄䉁䅁䅁兂䅁䅁䅍䅄䅁䅁䅯䅭䅅䅁䅯朶䅯䅁䅯朵䅯䅁䅯眶䅯䅁䅅䅁䉁䅁䅁睂䅁䅁䅁䕷浺䅑杷允䅁䅁䅕䅁䑁䅁䅷䅁䭁䭁䈴䅁䭁佁䭯䅁䭁佁䭙䅁䭁佁䭳䅁䉁䅁䅁允䅁䅁䅣䅁䅁䭁偂欵䵁䅉䅅䅁䙁䅁䅁睁䵁䅁䅁权㉁䅁䅁权汄权䅁权浄权䅁权湄权䅁允䅁䅁䅅䅁䭁䑁䱣䅁䵁䅉䅅䅁䑁䅁䅁睁䵁䅁䅁权湂允䅁权奁杂䅁允䅁䅁䅅䅁䭁䕁䡫䅁䵁䅉䅅䅁䙁䅁䅁睁䵁䅁䅁权乁䅁䅁权汄权䅁权浄权䅁权湄权䅁允䅁䅁䅅䅁䭁䑁䰴䅁䵁䅉䅅䅁䑁䅁䅁睁䵁䅁䅁权㝂允䅁权捁杂䅁允䅁䅁䅅䅁䭁䑁䜸䅁䵁䅉䅅䅁䑁䅁䅁睁䵁䅁䅁权㝁䅁䅁权歁杂䅁允䅁䅁䅅䅁䭁䍁䭕䅁䵁䅉䅅䅁䑁䅁䅁睁䵁䅁䅁权硄允䅁权奁杂䅁允䅁䅁䅅䅁䭁䍁䜰䅁䵁䅉䅅䅁䑁䅁䅁睁䵁䅁䅁权⭂䅁䅁权奁杂䅁允䅁䅁䅅䅁䭁䕁䝑䅁䵁䅉䅅䅁䙁䅁䅁睁䵁䅁䅁权佄允䅁权灄权䅁权浄权䅁权湄权䅁允䅁䅁䅅䅁䭁䭁义䅁䵁䅉䅅䅁䙁䅁䅁睁䵁䅁䅁权煄允䅁权潄权䅁权浄权䅁权湄权䅁允䅁䅁䅅䅁䭁䅁䱙䅁䵁䅉䅅䅁䑁䅁䅁睁䵁䅁䅁权䭂䅁䅁权慁杂䅁允䅁䅁䅅䅁䭁䉁䝳䅁䵁䅉䅅䅁䕁䅁䅁睁䵁䅁䅁权䍃允䅁权晁杂䅁权杁杂䅁允䅁䅁䅅䅁䭁䕁䬰䅁䵁䅉䅅䅁䙁䅁䅁睁䵁䅁䅁权穁䅁䅁权灄权䅁权浄权䅁权湄权䅁允䅁䅁䅅䅁䭁䱁伸䅁䵁䅉䅅䅁䑁䅁䅁睁䵁䅁䅁权慄䅁䅁权歁杂䅁允䅁䅁䅅䅁䭁䕁䩷䅁䵁䅉䅅䅁䑁䅁䅁睁䵁䅁䅁权穁允䅁权敁杂䅁允䅁䅁䅅䅁䭁䉁䡑䅁䵁䅉䅅䅁䕁䅁䅁睁䵁䅁䅁权㕃允䅁权晁杂䅁权杁杂䅁允䅁䅁䅅䅁䭁䑁䝳䅁䵁䅉䅅䅁䙁䅁䅁睁䵁䅁䅁权䱁允䅁权潄权䅁权浄权䅁权湄权䅁允䅁䅁䅅䅁䭁䅁䱙䅁䵁䅉䅅䅁䙁䅁䅁睁䵁䅁䅁权䍃䅁䅁权汄权䅁权浄权䅁权湄权䅁允䅁䅁䅅䅁䭁䑁䰴䅁䵁䅉䅅䅁䙁䅁䅁睁䵁䅁䅁权奄䅁䅁权汄权䅁权浄权䅁权湄权䅁允䅁䅁䅅䅁䭁䑁䌰䅁䵁䅉䅅䅁䑁䅁䅁睁䵁䅁䅁权塁允䅁权敁杂䅁允䅁䅁䅅䅁䭁䉁䨸䅁䵁䅉䅅䅁䙁䅁䅁睁䵁䅁䅁权潃䅁䅁权潄权䅁权浄权䅁权湄权䅁允䅁䅁䅅䅁䭁䅁䱙䅁䵁䅉䅅䅁䙁䅁䅁睁䵁䅁䅁权求允䅁权獄权䅁权浄权䅁权湄权䅁允䅁䅁䅅䅁䡁䅁䅁䅁杁⭋䅚䍄䉁䅁䅁兂䅁䅁䅍䅄䅁䅁䅯睷䅁䅁䅯䄶䅯䅁䅯朵䅯䅁䅯眵䅯䅁䅅䅁䉁䅁䅁权䝁睃䅁䍄䉁䅁䅁睁䅁䅁䅍䅄䅁䅁䅯兲䅁䅁䅯杊䅙䅁䅅䅁䉁䅁䅁兂㥁瑃橥䑣䨱䅑杷允䅁䅁䅕䅁䑁䅁䅷䅁䭁偁䉉䅁䭁佁䭕䅁䭁佁䭙䅁䭁佁䭣䅁䉁䅁䅁允䅁䅁䅯䅏䅳䅁杷允䅁䅁䅕䅁䑁䅁䅷䅁䭁䱁䅑䅁䭁佁䭷䅁䭁佁䭙䅁䭁佁䭣䅁䉁䅁䅁允䅁䅁䅣䅁䅁䅁乄唵䵁䅉䅅䅁䑁䅁䅁睁䵁䅁䅁权汃允䅁权慁杂䅁允䅁䅁䅅䅁䭁䝁䝉䅁䵁䅉䅅䅁䙁䅁䅁睁䵁䅁䅁权晁允䅁权煄权䅁权浄权䅁权牄权䅁允䅁䅁䅅䅁䡁䅁䅁䅁杂敐䅚䍄䉁䅁䅁睁䅁䅁䅍䅄䅁䅁䅯䄲䅅䅁䅯杈䅙䅁䅅䅁䉁䅁䅁权䭃睂䅁䍄䉁䅁䅁兂䅁䅁䅍䅄䅁䅁䅯杇䅁䅁䅯䄷䅯䅁䅯朵䅯䅁䅯眵䅯䅁䅅䅁䉁䅁䅁睂䅁䅁䅁䉯浢䅑杷允䅁䅁䅕䅁䑁䅁䅷䅁䭁䥁䈰䅁䭁佁䭷䅁䭁佁䭙䅁䭁佁䭣䅁䉁䅁䅁允䅁䅁䅣䅁䅁䍁㝃䔵䵁䅉䅅䅁䑁䅁䅁睁䵁䅁䅁权䕃䅁䅁权捁杂䅁允䅁䅁䅅䅁䭁䕁䝣䅁䵁䅉䅅䅁䙁䅁䅁睁䵁䅁䅁权㉁允䅁权灄权䅁权浄权䅁权湄权䅁允䅁䅁䅅䅁䭁䉁䕁䅁䵁䅉䅅䅁䙁䅁䅁睁䵁䅁䅁权癄䅁䅁权潄权䅁权浄权䅁权湄权䅁允䅁䅁䅅䅁䭁䅁䱙䅁䵁䅉䅅䅁䑁䅁䅁睁䵁䅁䅁权㝁允䅁权奁杂䅁允䅁䅁䅅䅁䭁䝁䜸䅁䵁䅉䅅䅁䑁䅁䅁睁䵁䅁䅁权乃䅁䅁权敁杂䅁允䅁䅁䅅䅁䭁䡁䡯䅁䵁䅉䅅䅁䑁䅁䅁睁䵁䅁䅁权獂䅁䅁权流杂䅁允䅁䅁䅅䅁䙁䵁䴳䵺䵺䙢䅒䍄䉁䅁䅁兂䅁䅁䅍䅄䅁䅁䅯儱䅅䅁䅯儵䅯䅁䅯朵䅯䅁䅯眵䅯䅁䅅䅁䉁䅁䅁权乁睃䅁䍄䉁䅁䅁睁䅁䅁䅍䅄䅁䅁䅯睵䅁䅁䅯䅇䅙䅁䅅䅁䉁䅁䅁权䭂杂䅁䍄䉁䅁䅁睁䅁䅁䅍䅄䅁䅁䅯睺䅁䅁䅯杈䅙䅁䅅䅁䉁䅁䅁权獃杂䅁䍄䉁䅁䅁䅂䅁䅁䅍䅄䅁䅁䅯䅦䅁䅁䅯睈䅙䅁䅯䅉䅙䅁䅅䅁䉁䅁䅁权㙂杂䅁䍄䉁䅁䅁兂䅁䅁䅍䅄䅁䅁䅯兦䅅䅁䅯儶䅯䅁䅯朵䅯䅁䅯眵䅯䅁䅅䅁䉁䅁䅁权畃杄䅁䍄䉁䅁䅁兂䅁䅁䅍䅄䅁䅁䅯䅳䅅䅁䅯䄶䅯䅁䅯朵䅯䅁䅯眵䅯䅁䅅䅁䉁䅁䅁权䝁睃䅁䍄䉁䅁䅁兂䅁䅁䅍䅄䅁䅁䅯䅚䅁䅁䅯儶䅯䅁䅯朵䅯䅁䅯眵䅯䅁䅅䅁䉁䅁䅁权㕁䅄䅁䍄䉁䅁䅁睁䅁䅁䅍䅄䅁䅁䅯睧䅅䅁䅯䅈䅙䅁䅅䅁䉁䅁䅁权浄䅃䅁䍄䉁䅁䅁睁䅁䅁䅍䅄䅁䅁䅯儹䅅䅁䅯杊䅙䅁䅅䅁䉁䅁䅁兂硂児塲睯奂䅑杷允䅁䅁䅍䅁䑁䅁䅷䅁䭁䥁䉧䅁䭁䉁䝷䅁䉁䅁䅁允䅁䅁䅯杍䅙䅁杷允䅁䅁䅕䅁䑁䅁䅷䅁䭁佁䅕䅁䭁佁䭷䅁䭁佁䭙䅁䭁佁䭣䅁䉁䅁䅁允䅁䅁䅯䅅䅑䅁杷允䅁䅁䅑䅁䑁䅁䅷䅁䭁䭁䅅䅁䭁䉁䜸䅁䭁䍁䝁䅁䉁䅁䅁允䅁䅁䅯兌䅫䅁杷允䅁䅁䅍䅁䑁䅁䅷䅁䭁䑁䅧䅁䭁䉁䝷䅁䉁䅁䅁允䅁䅁䅯䄵䅙䅁杷允䅁䅁䅍䅁䑁䅁䅷䅁䭁䝁䄴䅁䭁䍁䝙䅁䉁䅁䅁允䅁䅁䅕浚浚浚㉙歖䵁䅉䅅䅁䙁䅁䅁睁䵁䅁䅁权煂䅁䅁权汄权䅁权浄权䅁权湄权䅁允䅁䅁䅅䅁䭁䑁䱧䅁䵁䅉䅅䅁䑁䅁䅁睁䵁䅁䅁权䩁允䅁权捁杂䅁允䅁䅁䅅䅁䭁䭁䝉䅁䵁䅉䅅䅁䙁䅁䅁睁䵁䅁䅁权奃允䅁权獄权䅁权浄权䅁权湄权䅁允䅁䅁䅅䅁䡁䅁䅁䅁杄⭖䅒䍄䉁䅁䅁睁䅁䅁䅍䅄䅁䅁䅯兒䅅䅁䅯杊䅙䅁䅅䅁䉁䅁䅁兂啁歲桦桥卒䅑杷允䅁䅁䅍䅁䑁䅁䅷䅁䭁䕁䈸䅁䭁䉁䝧䅁䉁䅁䅁允䅁䅁䅯兇䅙䅁杷允䅁䅁䅍䅁䑁䅁䅷䅁䭁䥁䅕䅁䭁䉁䝯䅁䉁䅁䅁允䅁䅁䅯睋䅙䅁杷允䅁䅁䅍䅁䑁䅁䅷䅁䭁乁䉫䅁䭁䉁䝯䅁䉁䅁䅁允䅁䅁䅯䅢䅙䅁杷允䅁䅁䅕䅁䑁䅁䅷䅁䭁乁䅕䅁䭁佁䭯䅁䭁佁䭙䅁䭁佁䭳䅁䉁䅁䅁允䅁䅁䅣䅁䅁䭁畁欵䵁䅉䅅䅁䙁䅁䅁睁䵁䅁䅁权硁䅁䅁权潄权䅁权浄权䅁权湄权䅁允䅁䅁䅅䅁䭁偁䬴䅁䵁䅉䅅䅁䑁䅁䅁睁䵁䅁䅁权䉄允䅁权流杂䅁允䅁䅁䅅䅁䙁䝁浚浚浚汰䅖䍄䉁䅁䅁睁䅁䅁䅍䅄䅁䅁䅯睄䅁䅁䅯杈䅙䅁䅅䅁䉁䅁䅁权歃杂䅁䍄䉁䅁䅁睁䅁䅁䅍䅄䅁䅁䅯兲䅅䅁䅯䅇䅙䅁䅅䅁䉁䅁䅁权灁杂䅁䍄䉁䅁䅁睁䅁䅁䅍䅄䅁䅁䅯䅬䅁䅁䅯䅊䅙䅁䅅䅁䉁䅁䅁权歁元䅁䍄䉁䅁䅁睁䅁䅁䅍䅄䅁䅁䅯兤䅅䅁䅯䅈䅙䅁䅅䅁䉁䅁䅁权楃杂䅁䍄䉁䅁䅁兂䅁䅁䅍䅄䅁䅁䅯睄䅅䅁䅯儶䅯䅁䅯朵䅯䅁䅯眵䅯䅁䅅䅁䉁䅁䅁权捂兄䅁䍄䉁䅁䅁兂䅁䅁䅍䅄䅁䅁䅯杓䅅䅁䅯䄶䅯䅁䅯朵䅯䅁䅯眵䅯䅁䅅䅁䉁䅁䅁权䝁睃䅁䍄䉁䅁䅁兂䅁䅁䅍䅄䅁䅁䅯䅺䅅䅁䅯朶䅯䅁䅯朵䅯䅁䅯眶䅯䅁䅅䅁䉁䅁䅁睂䅁䅁䅁䑙浄䅑杷允䅁䅁䅕䅁䑁䅁䅷䅁䭁䝁䅍䅁䭁佁䭫䅁䭁佁䭙䅁䭁佁䭣䅁䉁䅁䅁允䅁䅁䅯䅳䅳䅁杷允䅁䅁䅍䅁䑁䅁䅷䅁䭁䕁䅅䅁䭁䍁䝑䅁䉁䅁䅁允䅁䅁䅯䅅䅑䅁杷允䅁䅁䅑䅁䑁䅁䅷䅁䭁䱁䉧䅁䭁䉁䜸䅁䭁䍁䝁䅁䉁䅁䅁允䅁䅁䅯兇䅯䅁杷允䅁䅁䅕䅁䑁䅁䅷䅁䭁䱁䅑䅁䭁佁䭧䅁䭁佁䭙䅁䭁佁䭣䅁䉁䅁䅁允䅁䅁䅯杂䅳䅁杷允䅁䅁䅍䅁䑁䅁䅷䅁䭁䙁䉧䅁䭁䉁䝯䅁䉁䅁䅁允䅁䅁䅯児䅙䅁杷允䅁䅁䅕䅁䑁䅁䅷䅁䭁乁䉫䅁䭁佁䭧䅁䭁佁䭙䅁䭁佁䭣䅁䉁䅁䅁允䅁䅁䅯杂䅳䅁杷允䅁䅁䅍䅁䑁䅁䅷䅁䭁䕁䄴䅁䭁䍁䝙䅁䉁䅁䅁允䅁䅁䅕⽷潕䥘礹歖䵁䅉䅅䅁䑁䅁䅁睁䵁䅁䅁权䱃允䅁权歁杂䅁允䅁䅁䅅䅁䭁䕁䨸䅁䵁䅉䅅䅁䕁䅁䅁睁䵁䅁䅁权㉄允䅁权晁杂䅁权杁杂䅁允䅁䅁䅅䅁䭁䕁䝷䅁䵁䅉䅅䅁䙁䅁䅁睁䵁䅁䅁权㉂䅁䅁权獄权䅁权浄权䅁权湄权䅁允䅁䅁䅅䅁䡁䅁䅁䅁权⭹䅖䍄䉁䅁䅁兂䅁䅁䅍䅄䅁䅁䅯睭䅁䅁䅯儵䅯䅁䅯朵䅯䅁䅯眵䅯䅁䅅䅁䉁䅁䅁权㑁睃䅁䍄䉁䅁䅁睁䅁䅁䅍䅄䅁䅁䅯八䅁䅁䅯䅈䅙䅁䅅䅁䉁䅁䅁权牁杂䅁䍄䉁䅁䅁兂䅁䅁䅍䅄䅁䅁䅯䅎䅁䅁䅯朶䅯䅁䅯朵䅯䅁䅯眶䅯䅁䅅䅁䉁䅁䅁睂䅁䅁䅁䑧浘䅑杷允䅁䅁䅕䅁䑁䅁䅷䅁䭁䩁䉉䅁䭁佁䭫䅁䭁佁䭙䅁䭁佁䭣䅁䉁䅁䅁允䅁䅁䅯朲䄴䅁杷允䅁䅁䅍䅁䑁䅁䅷䅁䭁䱁䅯䅁䭁䉁䝯䅁䉁䅁䅁允䅁䅁䅯朱䅙䅁杷允䅁䅁䅍䅁䑁䅁䅷䅁䭁䱁䉯䅁䭁䉁䝧䅁䉁䅁䅁允䅁䅁䅯兇䅙䅁杷允䅁䅁䅕䅁䑁䅁䅷䅁䭁䵁䉣䅁䭁佁䭯䅁䭁佁䭙䅁䭁佁䭳䅁䉁䅁䅁允䅁䅁䅣䅁䅁佁㙁欵䵁䅉䅅䅁䑁䅁䅁睁䵁䅁䅁权慂允䅁权流杂䅁允䅁䅁䅅䅁䙁䑁䬰㘱睎噐䅚䍄䉁䅁䅁兂䅁䅁䅍䅄䅁䅁䅯東䅅䅁䅯儵䅯䅁䅯朵䅯䅁䅯眵䅯䅁䅅䅁䉁䅁䅁权㕄权䅁䍄䉁䅁䅁睁䅁䅁䅍䅄䅁䅁䅯兯䅅䅁䅯䅈䅙䅁䅅䅁䉁䅁䅁权㥃杂䅁䍄䉁䅁䅁睁䅁䅁䅍䅄䅁䅁䅯眰䅅䅁䅯杇䅙䅁䅅䅁䉁䅁䅁权䱂杂䅁䍄䉁䅁䅁兂䅁䅁䅍䅄䅁䅁䅯杍䅁䅁䅯䄶䅯䅁䅯朵䅯䅁䅯眵䅯䅁䅅䅁䉁䅁䅁权剂睃䅁䍄䉁䅁䅁睁䅁䅁䅍䅄䅁䅁䅯兦䅁䅁䅯䅇䅙䅁䅅䅁䉁䅁䅁权療杂䅁䍄䉁䅁䅁兂䅁䅁䅍䅄䅁䅁䅯朸䅁䅁䅯䄶䅯䅁䅯朵䅯䅁䅯眵䅯䅁䅅䅁䉁䅁䅁权䝁睃䅁䍄䉁䅁䅁兂䅁䅁䅍䅄䅁䅁䅯䅋䅅䅁䅯儶䅯䅁䅯朵䅯䅁䅯眵䅯䅁䅅䅁䉁䅁䅁权剃兄䅁䍄䉁䅁䅁睁䅁䅁䅍䅄䅁䅁䅯睑䅁䅁䅯杈䅙䅁䅅䅁䉁䅁䅁权䱄杂䅁䍄䉁䅁䅁睁䅁䅁䅍䅄䅁䅁䅯睎䅅䅁䅯䅊䅙䅁䅅䅁䉁䅁䅁权坃元䅁䍄䉁䅁䅁兂䅁䅁䅍䅄䅁䅁䅯䅇䅅䅁䅯儶䅯䅁䅯朵䅯䅁䅯眵䅯䅁䅅䅁䉁䅁䅁权歁杄䅁䍄䉁䅁䅁兂䅁䅁䅍䅄䅁䅁䅯条䅅䅁䅯儷䅯䅁䅯朵䅯䅁䅯眵䅯䅁䅅䅁䉁䅁䅁睂䅁䅁䅁乑汐䅑杷允䅁䅁䅍䅁䑁䅁䅷䅁䭁䍁䅫䅁䭁䍁䝑䅁䉁䅁䅁允䅁䅁䅯杹䅯䅁杷允䅁䅁䅍䅁䑁䅁䅷䅁䭁䍁䉯䅁䭁䍁䝑䅁䉁䅁䅁允䅁䅁䅯䅅䅑䅁杷允䅁䅁䅕䅁䑁䅁䅷䅁䭁䍁䄴䅁䭁佁䭷䅁䭁佁䭙䅁䭁佁䭣䅁䉁䅁䅁允䅁䅁䅣䅁䅁䥁䉄䔵䵁䅉䅅䅁䙁䅁䅁睁䵁䅁䅁权㡁䅁䅁权潄权䅁权浄权䅁权湄权䅁允䅁䅁䅅䅁䭁䅁䱙䅁䵁䅉䅅䅁䙁䅁䅁睁䵁䅁䅁权湂䅁䅁权潄权䅁权浄权䅁权湄权䅁允䅁䅁䅅䅁䭁䅁䱙䅁䵁䅉䅅䅁䑁䅁䅁睁䵁䅁䅁权䡁䅁䅁权敁杂䅁允䅁䅁䅅䅁䭁乁䠸䅁䵁䅉䅅䅁䙁䅁䅁睁䵁䅁䅁权祁䅁䅁权汄权䅁权浄权䅁权湄权䅁允䅁䅁䅅䅁䭁䉁䱧䅁䵁䅉䅅䅁䙁䅁䅁睁䵁䅁䅁权塄䅁䅁权煄权䅁权浄权䅁权牄权䅁允䅁䅁䅅䅁䡁䅁䅁䅁䅂佋䅚䍄䉁䅁䅁睁䅁䅁䅍䅄䅁䅁䅯八䅁䅁䅯杇䅙䅁䅅䅁䉁䅁䅁权牁杂䅁䍄䉁䅁䅁兂䅁䅁䅍䅄䅁䅁䅯䅰䅁䅁䅯䄶䅯䅁䅯朵䅯䅁䅯眵䅯䅁䅅䅁䉁䅁䅁权䝁睃䅁䍄䉁䅁䅁睁䅁䅁䅍䅄䅁䅁䅯朹䅅䅁䅯䅊䅙䅁䅅䅁䉁䅁䅁权湂睂䅁䍄䉁䅁䅁兂䅁䅁䅍䅄䅁䅁䅯䅭䅅䅁䅯儷䅯䅁䅯朵䅯䅁䅯眵䅯䅁䅅䅁䉁䅁䅁睂䅁䅁䅁佧欳䅑杷允䅁䅁䅕䅁䑁䅁䅷䅁䭁乁䉯䅁䭁佁䭧䅁䭁佁䭙䅁䭁佁䭣䅁䉁䅁䅁允䅁䅁䅯杂䅳䅁杷允䅁䅁䅕䅁䑁䅁䅷䅁䭁䱁䅉䅁䭁佁䭕䅁䭁佁䭙䅁䭁佁䭣䅁䉁䅁䅁允䅁䅁䅯材䅳䅁杷允䅁䅁䅍䅁䑁䅁䅷䅁䭁䵁䅅䅁䭁䍁䝑䅁䉁䅁䅁允䅁䅁䅯典䅯䅁杷允䅁䅁䅕䅁䑁䅁䅷䅁䭁䵁䅉䅁䭁佁䭕䅁䭁佁䭙䅁䭁佁䭣䅁䉁䅁䅁允䅁䅁䅯材䅳䅁杷允䅁䅁䅍䅁䑁䅁䅷䅁䭁䱁䉕䅁䭁䉁䝷䅁䉁䅁䅁允䅁䅁䅯䅪䅙䅁杷允䅁䅁䅍䅁䑁䅁䅷䅁䭁偁䉅䅁䭁䉁䝷䅁䉁䅁䅁允䅁䅁䅯兣䅧䅁杷允䅁䅁䅕䅁䑁䅁䅷䅁䭁䕁䅳䅁䭁佁䬰䅁䭁佁䭙䅁䭁佁䭣䅁䉁䅁䅁允䅁䅁䅣䅁䅁䅁䩃唵䵁䅉䅅䅁䙁䅁䅁睁䵁䅁䅁权䉂䅁䅁权瑄权䅁权浄权䅁权湄权䅁允䅁䅁䅅䅁䡁䅁䅁䅁䅂⬯䅖䍄䉁䅁䅁兂䅁䅁䅍䅄䅁䅁䅯睶䅁䅁䅯儷䅯䅁䅯朵䅯䅁䅯眵䅯䅁䅅䅁䉁䅁䅁睂䅁䅁䅁䅯浲䅑杷允䅁䅁䅕䅁䑁䅁䅷䅁䭁䭁䉑䅁䭁佁䭕䅁䭁佁䭙䅁䭁佁䭣䅁䉁䅁䅁允䅁䅁䅯䅈䅳䅁杷允䅁䅁䅕䅁䑁䅁䅷䅁䭁乁䄰䅁䭁佁䬰䅁䭁佁䭙䅁䭁佁䭣䅁䉁䅁䅁允䅁䅁䅣䅁䅁䥁汁欵䵁䅉䅅䅁䙁䅁䅁睁䵁䅁䅁权㥂䅁䅁权潄权䅁权浄权䅁权湄权䅁允䅁䅁䅅䅁䭁䅁䱙䅁䵁䅉䅅䅁䙁䅁䅁睁䵁䅁䅁权㕄允䅁权汄权䅁权浄权䅁权湄权䅁允䅁䅁䅅䅁䭁䑁䱧䅁䵁䅉䅅䅁䙁䅁䅁睁䵁䅁䅁权㡂允䅁权灄权䅁权浄权䅁权湄权䅁允䅁䅁䅅䅁䭁䝁䱳䅁䵁䅉䅅䅁䕁䅁䅁睁䵁䅁䅁权㝄允䅁权晁杂䅁权杁杂䅁允䅁䅁䅅䅁䭁䥁䩁䅁䵁䅉䅅䅁䑁䅁䅁睁䵁䅁䅁权⭄允䅁权奁杂䅁允䅁䅁䅅䅁䭁䑁䝫䅁䵁䅉䅅䅁䑁䅁䅁睁䵁䅁䅁权塄䅁䅁权歁杂䅁允䅁䅁䅅䅁䭁䝁䩑䅁䵁䅉䅅䅁䑁䅁䅁睁䵁䅁䅁权潄䅁䅁权奁杂䅁允䅁䅁䅅䅁䭁䑁䝫䅁䵁䅉䅅䅁䑁䅁䅁睁䵁䅁䅁权㙂允䅁权奁杂䅁允䅁䅁䅅䅁䭁䡁䝷䅁䵁䅉䅅䅁䑁䅁䅁睁䵁䅁䅁权䥂䅁䅁权敁杂䅁允䅁䅁䅅䅁䭁䑁䝉䅁䵁䅉䅅䅁䙁䅁䅁睁䵁䅁䅁权㡁䅁䅁权獄权䅁权浄权䅁权湄权䅁允䅁䅁䅅䅁䡁䅁䅁䅁䅃伵䅒䍄䉁䅁䅁䅂䅁䅁䅍䅄䅁䅁䅯睪䅅䅁䅯睈䅙䅁䅯䅉䅙䅁䅅䅁䉁䅁䅁权佂杂䅁䍄䉁䅁䅁兂䅁䅁䅍䅄䅁䅁䅯睆䅅䅁䅯朶䅯䅁䅯朵䅯䅁䅯眶䅯䅁䅅䅁䉁䅁䅁权允䅂䅁䍄䉁䅁䅁兂䅁䅁䅍䅄䅁䅁䅯杹䅅䅁䅯儵䅯䅁䅯朵䅯䅁䅯眵䅯䅁䅅䅁䉁䅁䅁权穁睃䅁䍄䉁䅁䅁睁䅁䅁䅍䅄䅁䅁䅯朳䅁䅁䅯䅇䅙䅁䅅䅁䉁䅁䅁权婁杂䅁䍄䉁䅁䅁兂䅁䅁䅍䅄䅁䅁䅯睲䅁䅁䅯䄶䅯䅁䅯朵䅯䅁䅯眵䅯䅁䅅䅁䉁䅁䅁权䝁睃䅁䍄䉁䅁䅁兂䅁䅁䅍䅄䅁䅁䅯睷䅅䅁䅯朶䅯䅁䅯朵䅯䅁䅯眶䅯䅁䅅䅁䉁䅁䅁睂䅁䅁䅁䍯浺䅑杷允䅁䅁䅍䅁䑁䅁䅷䅁䭁䥁䉫䅁䭁䍁䝑䅁䉁䅁䅁允䅁䅁䅯朴䅫䅁杷允䅁䅁䅍䅁䑁䅁䅷䅁䭁佁䄰䅁䭁䉁䝧䅁䉁䅁䅁允䅁䅁䅯䅒䅙䅁杷允䅁䅁䅑䅁䑁䅁䅷䅁䭁䩁䅍䅁䭁䉁䜸䅁䭁䍁䝁䅁䉁䅁䅁允䅁䅁䅯睍䅙䅁杷允䅁䅁䅕䅁䑁䅁䅷䅁䭁䕁䉳䅁䭁佁䬰䅁䭁佁䭙䅁䭁佁䭣䅁䉁䅁䅁允䅁䅁䅣䅁䅁䅁乁欵䵁䅉䅅䅁䑁䅁䅁睁䵁䅁䅁权汄䅁䅁权捁杂䅁允䅁䅁䅅䅁䭁䱁䜰䅁䵁䅉䅅䅁䕁䅁䅁睁䵁䅁䅁权⭄䅁䅁权晁杂䅁权杁杂䅁允䅁䅁䅅䅁䭁䭁䩁䅁䵁䅉䅅䅁䕁䅁䅁睁䵁䅁䅁权䅃允䅁权晁杂䅁权杁杂䅁允䅁䅁䅅䅁䭁䵁䡁䅁䵁䅉䅅䅁䙁䅁䅁睁䵁䅁䅁权橃䅁䅁权煄权䅁权浄权䅁权牄权䅁允䅁䅁䅅䅁䡁䅁䅁䅁䅁敒䅚䍄䉁䅁䅁睁䅁䅁䅍䅄䅁䅁䅯李䅁䅁䅯䅇䅙䅁䅅䅁䉁䅁䅁权䭂杂䅁䍄䉁䅁䅁睁䅁䅁䅍䅄䅁䅁䅯眰䅅䅁䅯杈䅙䅁䅅䅁䉁䅁䅁权祂睂䅁䍄䉁䅁䅁兂䅁䅁䅍䅄䅁䅁䅯睭䅁䅁䅯儷䅯䅁䅯朵䅯䅁䅯眵䅯䅁䅅䅁䉁䅁䅁睂䅁䅁䅁䩷汈䅑杷允䅁䅁䅕䅁䑁䅁䅷䅁䭁䥁䄸䅁䭁佁䬰䅁䭁佁䭙䅁䭁佁䭣䅁䉁䅁䅁允䅁䅁䅣䅁䅁䝁乂唵䵁䅉䅅䅁䑁䅁䅁睁䵁䅁䅁权牁允䅁权歁杂䅁允䅁䅁䅅䅁䭁䍁䭁䅁䵁䅉䅅䅁䙁䅁䅁睁䵁䅁䅁权䝃允䅁权獄权䅁权浄权䅁权湄权䅁允䅁䅁䅅䅁䡁䅁䅁䅁䅁⭨䅖䍄䉁䅁䅁䅂䅁䅁䅍䅄䅁䅁䅯共䅁䅁䅯睈䅙䅁䅯䅉䅙䅁䅅䅁䉁䅁䅁权䙃䅃䅁䍄䉁䅁䅁兂䅁䅁䅍䅄䅁䅁䅯眴䅅䅁䅯朶䅯䅁䅯朵䅯䅁䅯眶䅯䅁䅅䅁䉁䅁䅁睂䅁䅁䅁䑁浈䅑杷允䅁䅁䅕䅁䑁䅁䅷䅁䭁䍁䉁䅁䭁佁䭷䅁䭁佁䭙䅁䭁佁䭣䅁䉁䅁䅁允䅁䅁䅣䅁䅁䵁㙃䔵䵁䅉䅅䅁䑁䅁䅁睁䵁䅁䅁权獄允䅁权捁杂䅁允䅁䅁䅅䅁䭁䕁䝣䅁䵁䅉䅅䅁䑁䅁䅁睁䵁䅁䅁权䵃允䅁权捁杂䅁允䅁䅁䅅䅁䭁䕁䝅䅁䵁䅉䅅䅁䕁䅁䅁睁䵁䅁䅁权汄允䅁权晁杂䅁权杁杂䅁允䅁䅁䅅䅁䭁䕁䡷䅁䵁䅉䅅䅁䙁䅁䅁睁䵁䅁䅁权奃䅁䅁权灄权䅁权浄权䅁权湄权䅁允䅁䅁䅅䅁䭁䝁䱙䅁䵁䅉䅅䅁䑁䅁䅁睁䵁䅁䅁权䱁允䅁权敁杂䅁允䅁䅁䅅䅁䭁䩁䝉䅁䵁䅉䅅䅁䙁䅁䅁睁䵁䅁䅁权婃䅁䅁权灄权䅁权浄权䅁权湄权䅁允䅁䅁䅅䅁䭁䵁义䅁䵁䅉䅅䅁䑁䅁䅁睁䵁䅁䅁权ぁ䅁䅁权敁杂䅁允䅁䅁䅅䅁䭁䍁䩙䅁䵁䅉䅅䅁䑁䅁䅁睁䵁䅁䅁权塁允䅁权捁杂䅁允䅁䅁䅅䅁䭁䉁䨸䅁䵁䅉䅅䅁䑁䅁䅁睁䵁䅁䅁权ㅁ允䅁权慁杂䅁允䅁䅁䅅䅁䭁䑁䥷䅁䵁䅉䅅䅁䑁䅁䅁睁䵁䅁䅁权䱄允䅁权流杂䅁允䅁䅁䅅䅁䙁䭁䠵場啯汶䅤䍄䉁䅁䅁兂䅁䅁䅍䅄䅁䅁䅯睥䅅䅁䅯朶䅯䅁䅯朵䅯䅁䅯眶䅯䅁䅅䅁䉁䅁䅁睂䅁䅁䅁䍧浘䅑杷允䅁䅁䅕䅁䑁䅁䅷䅁䭁乁䅁䅁䭁佁䬰䅁䭁佁䭙䅁䭁佁䭣䅁䉁䅁䅁允䅁䅁䅣䅁䅁䕁瑁欵䵁䅉䅅䅁䑁䅁䅁睁䵁䅁䅁权婄䅁䅁权奁杂䅁允䅁䅁䅅䅁䭁䑁䝫䅁䵁䅉䅅䅁䙁䅁䅁睁䵁䅁䅁权䡂允䅁权獄权䅁权浄权䅁权湄权䅁允䅁䅁䅅䅁䡁䅁䅁䅁䅃畕䅒䍄䉁䅁䅁兂䅁䅁䅍䅄䅁䅁䅯䅰䅅䅁䅯䄶䅯䅁䅯朵䅯䅁䅯眵䅯䅁䅅䅁䉁䅁䅁权䝁睃䅁䍄䉁䅁䅁睁䅁䅁䅍䅄䅁䅁䅯䄯䅁䅁䅯䅇䅙䅁䅅䅁䉁䅁䅁权灁杂䅁䍄䉁䅁䅁睁䅁䅁䅍䅄䅁䅁䅯睇䅁䅁䅯䅇䅙䅁䅅䅁䉁䅁䅁权䭂杂䅁䍄䉁䅁䅁睁䅁䅁䅍䅄䅁䅁䅯具䅁䅁䅯杈䅙䅁䅅䅁䉁䅁䅁权瑂䅃䅁䍄䉁䅁䅁兂䅁䅁䅍䅄䅁䅁䅯兤䅁䅁䅯儷䅯䅁䅯朵䅯䅁䅯眵䅯䅁䅅䅁䉁䅁䅁睂䅁䅁䅁䔴浈䅑杷允䅁䅁䅍䅁䑁䅁䅷䅁䭁䡁䄸䅁䭁䍁䝑䅁䉁䅁䅁允䅁䅁䅯䅌䅙䅁杷允䅁䅁䅕䅁䑁䅁䅷䅁䭁䅁䉉䅁䭁佁䬰䅁䭁佁䭙䅁䭁佁䭣䅁䉁䅁䅁允䅁䅁䅣䅁䅁䵁偂欵䵁䅉䅅䅁䙁䅁䅁睁䵁䅁䅁权䕄䅁䅁权汄权䅁权浄权䅁权湄权䅁允䅁䅁䅅䅁䭁偁䭫䅁䵁䅉䅅䅁䙁䅁䅁睁䵁䅁䅁权㥃允䅁权汄权䅁权浄权䅁权湄权䅁允䅁䅁䅅䅁䭁偁䭫䅁䵁䅉䅅䅁䑁䅁䅁睁䵁䅁䅁权獄允䅁权慁杂䅁允䅁䅁䅅䅁䭁䙁䜴䅁䵁䅉䅅䅁䙁䅁䅁睁䵁䅁䅁权煄䅁䅁权潄权䅁权浄权䅁权湄权䅁允䅁䅁䅅䅁䭁䅁䱙䅁䵁䅉䅅䅁䑁䅁䅁睁䵁䅁䅁权癁䅁䅁权流杂䅁允䅁䅁䅅䅁䙁䑁䬰㘱睎噔䅨䍄䉁䅁䅁睁䅁䅁䅍䅄䅁䅁䅯杤䅁䅁䅯杊䅙䅁䅅䅁䉁䅁䅁兂㉄䙋偹牷噖䅑杷允䅁䅁䅍䅁䑁䅁䅷䅁䭁䑁䅁䅁䭁䉁䜴䅁䉁䅁䅁允䅁䅁䅯杒䅙䅁杷允䅁䅁䅍䅁䑁䅁䅷䅁䭁偁䉙䅁䭁䉁䝯䅁䉁䅁䅁允䅁䅁䅯杙䅙䅁杷允䅁䅁䅍䅁䑁䅁䅷䅁䭁䵁䅁䅁䭁䉁䝷䅁䉁䅁䅁允䅁䅁䅯兑䅙䅁杷允䅁䅁䅕䅁䑁䅁䅷䅁䭁䍁䉳䅁䭁佁䭯䅁䭁佁䭙䅁䭁佁䭳䅁䉁䅁䅁允䅁䅁䅣䅁䅁䥁㝁欵䵁䅉䅅䅁䑁䅁䅁睁䵁䅁䅁权灂允䅁权歁杂䅁允䅁䅁䅅䅁䭁䵁䭳䅁䵁䅉䅅䅁䙁䅁䅁睁䵁䅁䅁权瑁允䅁权汄权䅁权浄权䅁权湄权䅁允䅁䅁䅅䅁䭁偁䭫䅁䵁䅉䅅䅁䑁䅁䅁睁䵁䅁䅁权呁䅁䅁权慁杂䅁允䅁䅁䅅䅁䭁䉁䝳䅁䵁䅉䅅䅁䙁䅁䅁睁䵁䅁䅁权睃允䅁权獄权䅁权浄权䅁权湄权䅁允䅁䅁䅅䅁䡁䅁䅁䅁䅃敬䅒䍄䉁䅁䅁兂䅁䅁䅍䅄䅁䅁䅯䅈䅁䅁䅯䄷䅯䅁䅯朵䅯䅁䅯眵䅯䅁䅅䅁䉁䅁䅁睂䅁䅁䅁佷汲䅑杷允䅁䅁䅑䅁䑁䅁䅷䅁䭁偁䉉䅁䭁䉁䜸䅁䭁䍁䝁䅁䉁䅁䅁允䅁䅁䅯兓䅫䅁杷允䅁䅁䅍䅁䑁䅁䅷䅁䭁䥁䉧䅁䭁䍁䝑䅁䉁䅁䅁允䅁䅁䅯睸䅯䅁杷允䅁䅁䅕䅁䑁䅁䅷䅁䭁䝁䉳䅁䭁佁䭫䅁䭁佁䭙䅁䭁佁䭣䅁䉁䅁䅁允䅁䅁䅯睱䄰䅁杷允䅁䅁䅍䅁䑁䅁䅷䅁䭁䱁䉑䅁䭁䉁䜴䅁䉁䅁䅁允䅁䅁䅯睉䅧䅁杷允䅁䅁䅍䅁䑁䅁䅷䅁䭁乁䉯䅁䭁䍁䝙䅁䉁䅁䅁允䅁䅁䅕噋偹癷套䕖䵁䅉䅅䅁䑁䅁䅁睁䵁䅁䅁权䥄䅁䅁权流杂䅁允䅁䅁䅅䅁䙁䑁積積積ㅷ䅤䍄䉁䅁䅁睁䅁䅁䅍䅄䅁䅁䅯免䅁䅁䅯杊䅙䅁䅅䅁䉁䅁䅁兂歃䑣䬰㈱啎䅑杷允䅁䅁䅍䅁䑁䅁䅷䅁䭁乁䉕䅁䭁䉁䝧䅁䉁䅁䅁允䅁䅁䅯䅑䅙䅁杷允䅁䅁䅕䅁䑁䅁䅷䅁䭁䱁䉫䅁䭁佁䭧䅁䭁佁䭙䅁䭁佁䭣䅁䉁䅁䅁允䅁䅁䅯䅅䅑䅁杷允䅁䅁䅕䅁䑁䅁䅷䅁䭁佁䅷䅁䭁佁䬰䅁䭁佁䭙䅁䭁佁䭣䅁䉁䅁䅁允䅁䅁䅣䅁䅁䭁扁唵䵁䅉䅅䅁䑁䅁䅁睁䵁䅁䅁权汁允䅁权敁杂䅁允䅁䅁䅅䅁䭁䅁䡁䅁䵁䅉䅅䅁䑁䅁䅁睁䵁䅁䅁权硁䅁䅁权奁杂䅁允䅁䅁䅅䅁䭁䍁䜰䅁䵁䅉䅅䅁䙁䅁䅁睁䵁䅁䅁权㍁䅁䅁权汄权䅁权浄权䅁权湄权䅁允䅁䅁䅅䅁䭁䑁䱍䅁䵁䅉䅅䅁䙁䅁䅁睁䵁䅁䅁权獄允䅁权汄权䅁权浄权䅁权湄权䅁允䅁䅁䅅䅁䭁䑁䱧䅁䵁䅉䅅䅁䕁䅁䅁睁䵁䅁䅁权⽂允䅁权晁杂䅁权杁杂䅁允䅁䅁䅅䅁䭁䑁䡙䅁䵁䅉䅅䅁䙁䅁䅁睁䵁䅁䅁权獂允䅁权煄权䅁权浄权䅁权牄权䅁允䅁䅁䅅䅁䡁䅁䅁䅁䅂佔䅚䍄䉁䅁䅁兂䅁䅁䅍䅄䅁䅁䅯睹䅁䅁䅯䄶䅯䅁䅯朵䅯䅁䅯眵䅯䅁䅅䅁䉁䅁䅁权剂睃䅁䍄䉁䅁䅁兂䅁䅁䅍䅄䅁䅁䅯兆䅅䅁䅯儷䅯䅁䅯朵䅯䅁䅯眵䅯䅁䅅䅁䉁䅁䅁睂䅁䅁䅁䕷歪䅑杷允䅁䅁䅍䅁䑁䅁䅷䅁䭁䑁䉅䅁䭁䉁䝷䅁䉁䅁䅁允䅁䅁䅯其䅙䅁杷允䅁䅁䅕䅁䑁䅁䅷䅁䭁䡁䅫䅁䭁佁䭷䅁䭁佁䭙䅁䭁佁䭣䅁䉁䅁䅁允䅁䅁䅯䅅䅑䅁杷允䅁䅁䅕䅁䑁䅁䅷䅁䭁佁䅍䅁䭁佁䭷䅁䭁佁䭙䅁䭁佁䭣䅁䉁䅁䅁允䅁䅁䅣䅁䅁佁潃䔵䵁䅉䅅䅁䑁䅁䅁睁䵁䅁䅁权㡁䅁䅁权歁杂䅁允䅁䅁䅅䅁䭁䉁䩙䅁䵁䅉䅅䅁䑁䅁䅁睁䵁䅁䅁权䍃䅁䅁权捁杂䅁允䅁䅁䅅䅁䭁䥁䝉䅁䵁䅉䅅䅁䑁䅁䅁睁䵁䅁䅁权䡄允䅁权捁杂䅁允䅁䅁䅅䅁䭁䥁䝳䅁䵁䅉䅅䅁䑁䅁䅁睁䵁䅁䅁权橂䅁䅁权捁杂䅁允䅁䅁䅅䅁䭁䕁䝅䅁䵁䅉䅅䅁䙁䅁䅁睁䵁䅁䅁权獃䅁䅁权煄权䅁权浄权䅁权牄权䅁允䅁䅁䅅䅁䡁䅁䅁䅁䅃⭍䅚䍄䉁䅁䅁兂䅁䅁䅍䅄䅁䅁䅯兘䅁䅁䅯䄶䅯䅁䅯朵䅯䅁䅯眵䅯䅁䅅䅁䉁䅁䅁权䝁睃䅁䍄䉁䅁䅁兂䅁䅁䅍䅄䅁䅁䅯睑䅁䅁䅯朶䅯䅁䅯朵䅯䅁䅯眶䅯䅁䅅䅁䉁䅁䅁睂䅁䅁䅁䍧浦䅑杷允䅁䅁䅍䅁䑁䅁䅷䅁䭁䉁䅧䅁䭁䉁䝷䅁䉁䅁䅁允䅁䅁䅯杍䅙䅁杷允䅁䅁䅕䅁䑁䅁䅷䅁䭁偁䉍䅁䭁佁䭧䅁䭁佁䭙䅁䭁佁䭣䅁䉁䅁䅁允䅁䅁䅯杂䅳䅁杷允䅁䅁䅍䅁䑁䅁䅷䅁䭁䑁䅧䅁䭁䉁䜴䅁䉁䅁䅁允䅁䅁䅯䄵䅙䅁杷允䅁䅁䅍䅁䑁䅁䅷䅁䭁䍁䉯䅁䭁䍁䝙䅁䉁䅁䅁允䅁䅁䅕場啯歲剤ざ䵁䅉䅅䅁䙁䅁䅁睁䵁䅁䅁权塃䅁䅁权煄权䅁权浄权䅁权牄权䅁允䅁䅁䅅䅁䭁䉁䕁䅁䵁䅉䅅䅁䙁䅁䅁睁䵁䅁䅁权䅄䅁䅁权獄权䅁权浄权䅁权湄权䅁允䅁䅁䅅䅁䡁䅁䅁䅁杁佂䅚䍄䉁䅁䅁䅂䅁䅁䅍䅄䅁䅁䅯儵䅁䅁䅯睈䅙䅁䅯䅉䅙䅁䅅䅁䉁䅁䅁权㑁杂䅁䍄䉁䅁䅁睁䅁䅁䅍䅄䅁䅁䅯杙䅁䅁䅯杈䅙䅁䅅䅁䉁䅁䅁权歃杂䅁䍄䉁䅁䅁兂䅁䅁䅍䅄䅁䅁䅯睚䅅䅁䅯朶䅯䅁䅯朵䅯䅁䅯眶䅯䅁䅅䅁䉁䅁䅁睂䅁䅁䅁䕑浘䅑杷允䅁䅁䅕䅁䑁䅁䅷䅁䭁䡁䅯䅁䭁佁䭫䅁䭁佁䭙䅁䭁佁䭣䅁䉁䅁䅁允䅁䅁䅯䅅䅑䅁杷允䅁䅁䅑䅁䑁䅁䅷䅁䭁䉁䅙䅁䭁䉁䜸䅁䭁䍁䝁䅁䉁䅁䅁允䅁䅁䅯兪䅣䅁杷允䅁䅁䅕䅁䑁䅁䅷䅁䭁䍁䅑䅁䭁佁䭯䅁䭁佁䭙䅁䭁佁䭳䅁䉁䅁䅁允䅁䅁䅣䅁䅁䍁牁欵䵁䅉䅅䅁䑁䅁䅁睁䵁䅁䅁权あ允䅁权歁杂䅁允䅁䅁䅅䅁䭁䑁䭫䅁䵁䅉䅅䅁䙁䅁䅁睁䵁䅁䅁权杂允䅁权汄权䅁权浄权䅁权湄权䅁允䅁䅁䅅䅁䭁䉁䕁䅁䵁䅉䅅䅁䑁䅁䅁睁䵁䅁䅁权奄䅁䅁权捁杂䅁允䅁䅁䅅䅁䭁䙁䠸䅁䵁䅉䅅䅁䑁䅁䅁睁䵁䅁䅁权畂允䅁权敁杂䅁允䅁䅁䅅䅁䭁佁䝙䅁䵁䅉䅅䅁䙁䅁䅁睁䵁䅁䅁权佄䅁䅁权汄权䅁权浄权䅁权湄权䅁允䅁䅁䅅䅁䭁䅁䰰䅁䵁䅉䅅䅁䙁䅁䅁睁䵁䅁䅁权䱃允䅁权灄权䅁权浄权䅁权湄权䅁允䅁䅁䅅䅁䭁䥁偍䅁䵁䅉䅅䅁䑁䅁䅁睁䵁䅁䅁权允允䅁权流杂䅁允䅁䅁䅅䅁䙁䝁浚浚浚歒䅸䍄䉁䅁䅁兂䅁䅁䅍䅄䅁䅁䅯朸䅁䅁䅯儷䅯䅁䅯朵䅯䅁䅯眵䅯䅁䅅䅁䉁䅁䅁睂䅁䅁䅁䩑氳䅑杷允䅁䅁䅕䅁䑁䅁䅷䅁䭁䙁䅷䅁䭁佁䭧䅁䭁佁䭙䅁䭁佁䭣䅁䉁䅁䅁允䅁䅁䅯杂䅳䅁杷允䅁䅁䅕䅁䑁䅁䅷䅁䭁偁䅯䅁䭁佁䭧䅁䭁佁䭙䅁䭁佁䭣䅁䉁䅁䅁允䅁䅁䅯杂䅳䅁杷允䅁䅁䅍䅁䑁䅁䅷䅁䭁䱁䅅䅁䭁䍁䝙䅁䉁䅁䅁允䅁䅁䅕歲桦桥敓ざ䵁䅉䅅䅁䑁䅁䅁睁䵁䅁䅁权兂䅁䅁权敁杂䅁允䅁䅁䅅䅁䭁䩁䝯䅁䵁䅉䅅䅁䑁䅁䅁睁䵁䅁䅁权⽂允䅁权慁杂䅁允䅁䅁䅅䅁䭁䍁䝳䅁䵁䅉䅅䅁䑁䅁䅁睁䵁䅁䅁权楃允䅁权歁杂䅁允䅁䅁䅅䅁䭁䅁䭉䅁䵁䅉䅅䅁䑁䅁䅁睁䵁䅁䅁权啁䅁䅁权慁杂䅁允䅁䅁䅅䅁䭁䝁䝷䅁䵁䅉䅅䅁䑁䅁䅁睁䵁䅁䅁权潄䅁䅁权慁杂䅁允䅁䅁䅅䅁䭁䑁䜴䅁䵁䅉䅅䅁䙁䅁䅁睁䵁䅁䅁权啄允䅁权灄权䅁权浄权䅁权湄权䅁允䅁䅁䅅䅁䭁䉁䕁䅁䵁䅉䅅䅁䙁䅁䅁睁䵁䅁䅁权䥄允䅁权瑄权䅁权浄权䅁权湄权䅁允䅁䅁䅅䅁䡁䅁䅁䅁杁⭱䅖䍄䉁䅁䅁睁䅁䅁䅍䅄䅁䅁䅯䅋䅁䅁䅯杈䅙䅁䅅䅁䉁䅁䅁权千杂䅁䍄䉁䅁䅁兂䅁䅁䅍䅄䅁䅁䅯朷䅁䅁䅯儵䅯䅁䅯朵䅯䅁䅯眵䅯䅁䅅䅁䉁䅁䅁权⭁睃䅁䍄䉁䅁䅁睁䅁䅁䅍䅄䅁䅁䅯睩䅁䅁䅯杇䅙䅁䅅䅁䉁䅁䅁权⭁杂䅁䍄䉁䅁䅁睁䅁䅁䅍䅄䅁䅁䅯睔䅅䅁䅯杈䅙䅁䅅䅁䉁䅁䅁权⽄杂䅁䍄䉁䅁䅁睁䅁䅁䅍䅄䅁䅁䅯睸䅅䅁䅯杇䅙䅁䅅䅁䉁䅁䅁权䍄杂䅁䍄䉁䅁䅁兂䅁䅁䅍䅄䅁䅁䅯睂䅁䅁䅯儷䅯䅁䅯朵䅯䅁䅯眵䅯䅁䅅䅁䉁䅁䅁睂䅁䅁䅁䵯汲䅑杷允䅁䅁䅕䅁䑁䅁䅷䅁䭁䉁䄸䅁䭁佁䭯䅁䭁佁䭙䅁䭁佁䭳䅁䉁䅁䅁允䅁䅁䅣䅁䅁䥁佂欵䵁䅉䅅䅁䑁䅁䅁睁䵁䅁䅁权乁允䅁权歁杂䅁允䅁䅁䅅䅁䭁䅁䡧䅁䵁䅉䅅䅁䙁䅁䅁睁䵁䅁䅁权䉃允䅁权煄权䅁权浄权䅁权牄权䅁允䅁䅁䅅䅁䡁䅁䅁䅁䅂敍䅚䍄䉁䅁䅁兂䅁䅁䅍䅄䅁䅁䅯䅅䅅䅁䅯䄷䅯䅁䅯朵䅯䅁䅯眵䅯䅁䅅䅁䉁䅁䅁睂䅁䅁䅁䑑歪䅑杷允䅁䅁䅑䅁䑁䅁䅷䅁䭁䅁䈸䅁䭁䉁䜸䅁䭁䍁䝁䅁䉁䅁䅁允䅁䅁䅯杺䅧䅁杷允䅁䅁䅍䅁䑁䅁䅷䅁䭁䅁䈴䅁䭁䉁䝯䅁䉁䅁䅁允䅁䅁䅯睋䅙䅁杷允䅁䅁䅕䅁䑁䅁䅷䅁䭁䱁䈰䅁䭁佁䭯䅁䭁佁䭙䅁䭁佁䭳䅁䉁䅁䅁允䅁䅁䅣䅁䅁䭁䑂欵䵁䅉䅅䅁䑁䅁䅁睁䵁䅁䅁权敃䅁䅁权慁杂䅁允䅁䅁䅅䅁䭁䉁䝳䅁䵁䅉䅅䅁䙁䅁䅁睁䵁䅁䅁权䵁䅁䅁权潄权䅁权浄权䅁权湄权䅁允䅁䅁䅅䅁䭁䙁䱅䅁䵁䅉䅅䅁䙁䅁䅁睁䵁䅁䅁权偄䅁䅁权灄权䅁权浄权䅁权湄权䅁允䅁䅁䅅䅁䭁䍁乕䅁䵁䅉䅅䅁䑁䅁䅁睁䵁䅁䅁权䱁允䅁权流杂䅁允䅁䅁䅅䅁䙁䕁桪桥畓ㅆ䅚䍄䉁䅁䅁睁䅁䅁䅍䅄䅁䅁䅯杤䅅䅁䅯䅊䅙䅁䅅䅁䉁䅁䅁权浂元䅁䍄䉁䅁䅁兂䅁䅁䅍䅄䅁䅁䅯儯䅁䅁䅯朶䅯䅁䅯朵䅯䅁䅯眶䅯䅁䅅䅁䉁䅁䅁权允䅂䅁䍄䉁䅁䅁兂䅁䅁䅍䅄䅁䅁䅯䅗䅅䅁䅯儶䅯䅁䅯朵䅯䅁䅯眵䅯䅁䅅䅁䉁䅁䅁权晄睃䅁䍄䉁䅁䅁兂䅁䅁䅍䅄䅁䅁䅯䅲䅅䅁䅯儶䅯䅁䅯朵䅯䅁䅯眵䅯䅁䅅䅁䉁䅁䅁权牂睃䅁䍄䉁䅁䅁睁䅁䅁䅍䅄䅁䅁䅯眹䅅䅁䅯䅇䅙䅁䅅䅁䉁䅁䅁权䭂杂䅁䍄䉁䅁䅁兂䅁䅁䅍䅄䅁䅁䅯睐䅁䅁䅯儷䅯䅁䅯朵䅯䅁䅯眵䅯䅁䅅䅁䉁䅁䅁睂䅁䅁䅁䵙橪䅑杷允䅁䅁䅕䅁䑁䅁䅷䅁䭁䵁䅯䅁䭁佁䭷䅁䭁佁䭙䅁䭁佁䭣䅁䉁䅁䅁允䅁䅁䅣䅁䅁䵁摂䔵䵁䅉䅅䅁䑁䅁䅁睁䵁䅁䅁权㥄允䅁权流杂䅁允䅁䅁䅅䅁䙁䭁䠵場啯決䅊䍄䉁䅁䅁兂䅁䅁䅍䅄䅁䅁䅯材䅅䅁䅯朶䅯䅁䅯朵䅯䅁䅯眶䅯䅁䅅䅁䉁䅁䅁睂䅁䅁䅁䍯洷䅑杷允䅁䅁䅍䅁䑁䅁䅷䅁䭁䩁䅑䅁䭁䉁䝷䅁䉁䅁䅁允䅁䅁䅯其䅙䅁杷允䅁䅁䅑䅁䑁䅁䅷䅁䭁䭁䉣䅁䭁䉁䜸䅁䭁䍁䝁䅁䉁䅁䅁允䅁䅁䅯杖䅫䅁杷允䅁䅁䅍䅁䑁䅁䅷䅁䭁偁䉉䅁䭁䉁䝯䅁䉁䅁䅁允䅁䅁䅯䅢䅙䅁杷允䅁䅁䅕䅁䑁䅁䅷䅁䭁䙁䅳䅁䭁佁䬰䅁䭁佁䭙䅁䭁佁䭣䅁䉁䅁䅁允䅁䅁䅣䅁䅁䍁瑃唵䵁䅉䅅䅁䕁䅁䅁睁䵁䅁䅁权䩁䅁䅁权晁杂䅁权杁杂䅁允䅁䅁䅅䅁䭁䩁䝷䅁䵁䅉䅅䅁䑁䅁䅁睁䵁䅁䅁权浃允䅁权流杂䅁允䅁䅁䅅䅁䙁䑁䬰㘱睎噐䅎䍄䉁䅁䅁兂䅁䅁䅍䅄䅁䅁䅯䅰䅁䅁䅯儵䅯䅁䅯朵䅯䅁䅯眵䅯䅁䅅䅁䉁䅁䅁权⭁睃䅁䍄䉁䅁䅁睁䅁䅁䅍䅄䅁䅁䅯杲䅅䅁䅯䅊䅙䅁䅅䅁䉁䅁䅁权剁权䅁䍄䉁䅁䅁兂䅁䅁䅍䅄䅁䅁䅯睔䅁䅁䅯䄷䅯䅁䅯朵䅯䅁䅯眵䅯䅁䅅䅁䉁䅁䅁睂䅁䅁䅁䵑歶䅑杷允䅁䅁䅑䅁䑁䅁䅷䅁䭁䕁䉙䅁䭁䉁䜸䅁䭁䍁䝁䅁䉁䅁䅁允䅁䅁䅯杈䅯䅁杷允䅁䅁䅍䅁䑁䅁䅷䅁䭁䕁䅑䅁䭁䉁䝧䅁䉁䅁䅁允䅁䅁䅯䅒䅙䅁杷允䅁䅁䅕䅁䑁䅁䅷䅁䭁䙁䅙䅁䭁佁䭯䅁䭁佁䭙䅁䭁佁䭳䅁䉁䅁䅁允䅁䅁䅣䅁䅁䵁⽁欵䵁䅉䅅䅁䑁䅁䅁睁䵁䅁䅁权乄允䅁权敁杂䅁允䅁䅁䅅䅁䭁䱁䡍䅁䵁䅉䅅䅁䕁䅁䅁睁䵁䅁䅁权祃䅁䅁权晁杂䅁权杁杂䅁允䅁䅁䅅䅁䭁䑁䠴䅁䵁䅉䅅䅁䑁䅁䅁睁䵁䅁䅁权婄䅁䅁权敁杂䅁允䅁䅁䅅䅁䭁䕁䝙䅁䵁䅉䅅䅁䕁䅁䅁睁䵁䅁䅁权允䅁䅁权晁杂䅁权杁杂䅁允䅁䅁䅅䅁䭁䑁䡳䅁䵁䅉䅅䅁䙁䅁䅁睁䵁䅁䅁权呁䅁䅁权瑄权䅁权浄权䅁权湄权䅁允䅁䅁䅅䅁䡁䅁䅁䅁䅃敌䅚䍄䉁䅁䅁睁䅁䅁䅍䅄䅁䅁䅯䅰䅁䅁䅯䅇䅙䅁䅅䅁䉁䅁䅁权瑁杂䅁䍄䉁䅁䅁兂䅁䅁䅍䅄䅁䅁䅯兯䅁䅁䅯儶䅯䅁䅯朵䅯䅁䅯眵䅯䅁䅅䅁䉁䅁䅁权ぁ兄䅁䍄䉁䅁䅁睁䅁䅁䅍䅄䅁䅁䅯村䅁䅁䅯杊䅙䅁䅅䅁䉁䅁䅁兂㥁瑃橥䍣報䅑杷允䅁䅁䅍䅁䑁䅁䅷䅁䭁䅁䉯䅁䭁䉁䝧䅁䉁䅁䅁允䅁䅁䅯杓䅙䅁杷允䅁䅁䅕䅁䑁䅁䅷䅁䭁䉁䅧䅁䭁佁䭷䅁䭁佁䭙䅁䭁佁䭣䅁䉁䅁䅁允䅁䅁䅯䅅䅑䅁杷允䅁䅁䅑䅁䑁䅁䅷䅁䭁䑁䉍䅁䭁䉁䜸䅁䭁䍁䝁䅁䉁䅁䅁允䅁䅁䅯䅅䅣䅁杷允䅁䅁䅕䅁䑁䅁䅷䅁䭁䙁䅙䅁䭁佁䭧䅁䭁佁䭙䅁䭁佁䭣䅁䉁䅁䅁允䅁䅁䅯杂䅳䅁杷允䅁䅁䅕䅁䑁䅁䅷䅁䭁䑁䉙䅁䭁佁䭕䅁䭁佁䭙䅁䭁佁䭣䅁䉁䅁䅁允䅁䅁䅯䅅䅑䅁杷允䅁䅁䅍䅁䑁䅁䅷䅁䭁乁䈸䅁䭁䉁䝧䅁䉁䅁䅁允䅁䅁䅯兇䅙䅁杷允䅁䅁䅑䅁䑁䅁䅷䅁䭁佁䅅䅁䭁䉁䜸䅁䭁䍁䝁䅁䉁䅁䅁允䅁䅁䅯䅪䅣䅁杷允䅁䅁䅕䅁䑁䅁䅷䅁䭁䵁䉯䅁䭁佁䭫䅁䭁佁䭙䅁䭁佁䭣䅁䉁䅁䅁允䅁䅁䅯兗䄴䅁杷允䅁䅁䅕䅁䑁䅁䅷䅁䭁䅁䄸䅁䭁佁䬰䅁䭁佁䭙䅁䭁佁䭣䅁䉁䅁䅁允䅁䅁䅣䅁䅁䥁⽃〴䵁䅉䅅䅁䑁䅁䅁睁䵁䅁䅁权湃䅁䅁权歁杂䅁允䅁䅁䅅䅁䭁䥁䭫䅁䵁䅉䅅䅁䑁䅁䅁睁䵁䅁䅁权煄䅁䅁权慁杂䅁允䅁䅁䅅䅁䭁䕁䝁䅁䵁䅉䅅䅁䑁䅁䅁睁䵁䅁䅁权坃䅁䅁权捁杂䅁允䅁䅁䅅䅁䭁䑁䜸䅁䵁䅉䅅䅁䙁䅁䅁睁䵁䅁䅁权㍁䅁䅁权瑄权䅁权浄权䅁权湄权䅁允䅁䅁䅅䅁䡁䅁䅁䅁䅁攳䅖䍄䉁䅁䅁兂䅁䅁䅍䅄䅁䅁䅯䅗䅅䅁䅯儵䅯䅁䅯朵䅯䅁䅯眵䅯䅁䅅䅁䉁䅁䅁权穁睃䅁䍄䉁䅁䅁兂䅁䅁䅍䅄䅁䅁䅯党䅅䅁䅯儷䅯䅁䅯朵䅯䅁䅯眵䅯䅁䅅䅁䉁䅁䅁睂䅁䅁䅁䍉浶䅑杷允䅁䅁䅍䅁䑁䅁䅷䅁䭁佁䄴䅁䭁䉁䝷䅁䉁䅁䅁允䅁䅁䅯睺䅙䅁杷允䅁䅁䅕䅁䑁䅁䅷䅁䭁䭁䈴䅁䭁佁䭧䅁䭁佁䭙䅁䭁佁䭣䅁䉁䅁䅁允䅁䅁䅯杂䅳䅁杷允䅁䅁䅕䅁䑁䅁䅷䅁䭁乁䈰䅁䭁佁䭕䅁䭁佁䭙䅁䭁佁䭣䅁䉁䅁䅁允䅁䅁䅯䅏䅳䅁杷允䅁䅁䅍䅁䑁䅁䅷䅁䭁䱁䉅䅁䭁䉁䝷䅁䉁䅁䅁允䅁䅁䅯睒䅙䅁杷允䅁䅁䅕䅁䑁䅁䅷䅁䭁䉁䉷䅁䭁佁䭯䅁䭁佁䭙䅁䭁佁䭳䅁䉁䅁䅁允䅁䅁䅣䅁䅁䅁歁欵䵁䅉䅅䅁䕁䅁䅁睁䵁䅁䅁权あ允䅁权晁杂䅁权杁杂䅁允䅁䅁䅅䅁䭁䍁䨰䅁䵁䅉䅅䅁䙁䅁䅁睁䵁䅁䅁权浂䅁䅁权潄权䅁权浄权䅁权湄权䅁允䅁䅁䅅䅁䭁䝁䰴䅁䵁䅉䅅䅁䙁䅁䅁睁䵁䅁䅁权⽂允䅁权灄权䅁权浄权䅁权湄权䅁允䅁䅁䅅䅁䭁䭁䰴䅁䵁䅉䅅䅁䑁䅁䅁睁䵁䅁䅁权捃䅁䅁权流杂䅁允䅁䅁䅅䅁䙁䉁䘫ㄶ㑇汌䅚䍄䉁䅁䅁兂䅁䅁䅍䅄䅁䅁䅯杸䅁䅁䅯䄶䅯䅁䅯朵䅯䅁䅯眵䅯䅁䅅䅁䉁䅁䅁权䝁睃䅁䍄䉁䅁䅁兂䅁䅁䅍䅄䅁䅁䅯睧䅅䅁䅯朶䅯䅁䅯朵䅯䅁䅯眶䅯䅁䅅䅁䉁䅁䅁睂䅁䅁䅁䕧浄䅑杷允䅁䅁䅕䅁䑁䅁䅷䅁䭁䩁䅷䅁䭁佁䭷䅁䭁佁䭙䅁䭁佁䭣䅁䉁䅁䅁允䅁䅁䅣䅁䅁䵁⽁欵䵁䅉䅅䅁䙁䅁䅁睁䵁䅁䅁权䡄允䅁权潄权䅁权浄权䅁权湄权䅁允䅁䅁䅅䅁䭁䅁䱙䅁䵁䅉䅅䅁䙁䅁䅁睁䵁䅁䅁权杄䅁䅁权汄权䅁权浄权䅁权湄权䅁允䅁䅁䅅䅁䭁䑁䌰䅁䵁䅉䅅䅁䙁䅁䅁睁䵁䅁䅁权⭃允䅁权煄权䅁权浄权䅁权牄权䅁允䅁䅁䅅䅁䡁䅁䅁䅁杁⭉䅚䍄䉁䅁䅁睁䅁䅁䅍䅄䅁䅁䅯睕䅁䅁䅯䅊䅙䅁䅅䅁䉁䅁䅁权桂元䅁䍄䉁䅁䅁睁䅁䅁䅍䅄䅁䅁䅯杚䅅䅁䅯杇䅙䅁䅅䅁䉁䅁䅁权獂杂䅁䍄䉁䅁䅁䅂䅁䅁䅍䅄䅁䅁䅯䅍䅅䅁䅯睈䅙䅁䅯䅉䅙䅁䅅䅁䉁䅁䅁权佂杂䅁䍄䉁䅁䅁䅂䅁䅁䅍䅄䅁䅁䅯䅤䅁䅁䅯睈䅙䅁䅯䅉䅙䅁䅅䅁䉁䅁䅁权佃元䅁䍄䉁䅁䅁睁䅁䅁䅍䅄䅁䅁䅯䅗䅁䅁䅯䅈䅙䅁䅅䅁䉁䅁䅁权䡂杂䅁䍄䉁䅁䅁兂䅁䅁䅍䅄䅁䅁䅯儸䅁䅁䅯朶䅯䅁䅯朵䅯䅁䅯眶䅯䅁䅅䅁䉁䅁䅁权允䅂䅁䍄䉁䅁䅁兂䅁䅁䅍䅄䅁䅁䅯䅶䅅䅁䅯䄷䅯䅁䅯朵䅯䅁䅯眵䅯䅁䅅䅁䉁䅁䅁睂䅁䅁䅁䔴浘䅑杷允䅁䅁䅍䅁䑁䅁䅷䅁䭁䝁䈰䅁䭁䍁䝙䅁䉁䅁䅁允䅁䅁䅕噋偹癷㑘䕖䵁䅉䅅䅁䑁䅁䅁睁䵁䅁䅁权佁允䅁权流杂䅁允䅁䅁䅅䅁䙁䵁䴳䵺䵺䙮䅤䍄䉁䅁䅁兂䅁䅁䅍䅄䅁䅁䅯公䅅䅁䅯䄷䅯䅁䅯朵䅯䅁䅯眵䅯䅁䅅䅁䉁䅁䅁睂䅁䅁䅁䕙浘䅑杷允䅁䅁䅕䅁䑁䅁䅷䅁䭁乁䉑䅁䭁佁䭯䅁䭁佁䭙䅁䭁佁䭳䅁䉁䅁䅁允䅁䅁䅯䅅䅑䅁杷允䅁䅁䅍䅁䑁䅁䅷䅁䭁䱁䅳䅁䭁䍁䝑䅁䉁䅁䅁允䅁䅁䅯杒䅫䅁杷允䅁䅁䅕䅁䑁䅁䅷䅁䭁乁䅁䅁䭁佁䭷䅁䭁佁䭙䅁䭁佁䭣䅁䉁䅁䅁允䅁䅁䅣䅁䅁䕁瑁欵䵁䅉䅅䅁䙁䅁䅁睁䵁䅁䅁权㙃䅁䅁权灄权䅁权浄权䅁权湄权䅁允䅁䅁䅅䅁䭁偁偉䅁䵁䅉䅅䅁䙁䅁䅁睁䵁䅁䅁权畃允䅁权灄权䅁权浄权䅁权湄权䅁允䅁䅁䅅䅁䭁偁䱍䅁䵁䅉䅅䅁䕁䅁䅁睁䵁䅁䅁权奁䅁䅁权晁杂䅁权杁杂䅁允䅁䅁䅅䅁䭁䵁䥍䅁䵁䅉䅅䅁䑁䅁䅁睁䵁䅁䅁权扄䅁䅁权奁杂䅁允䅁䅁䅅䅁䭁䍁䜰䅁䵁䅉䅅䅁䑁䅁䅁睁䵁䅁䅁权獄䅁䅁权流杂䅁允䅁䅁䅅䅁䙁䑁䬰㘱睎噲䅖䍄䉁䅁䅁兂䅁䅁䅍䅄䅁䅁䅯䅌䅁䅁䅯儷䅯䅁䅯朵䅯䅁䅯眵䅯䅁䅅䅁䉁䅁䅁睂䅁䅁䅁䍷歔䅑杷允䅁䅁䅍䅁䑁䅁䅷䅁䭁䑁䉉䅁䭁䍁䝙䅁䉁䅁䅁允䅁䅁䅕䥘䌯匹䵩歖䵁䅉䅅䅁䙁䅁䅁睁䵁䅁䅁权塂允䅁权汄权䅁权浄权䅁权湄权䅁允䅁䅁䅅䅁䭁䑁䌰䅁䵁䅉䅅䅁䑁䅁䅁睁䵁䅁䅁权ㅂ允䅁权敁杂䅁允䅁䅁䅅䅁䭁䭁䝉䅁䵁䅉䅅䅁䙁䅁䅁睁䵁䅁䅁权ㅁ允䅁权潄权䅁权浄权䅁权湄权䅁允䅁䅁䅅䅁䭁䅁䱙䅁䵁䅉䅅䅁䕁䅁䅁睁䵁䅁䅁权䥄允䅁权晁杂䅁权杁杂䅁允䅁䅁䅅䅁䭁偁䩕䅁䵁䅉䅅䅁䙁䅁䅁睁䵁䅁䅁权桂䅁䅁权煄权䅁权浄权䅁权牄权䅁允䅁䅁䅅䅁䭁䉁䕁䅁䵁䅉䅅䅁䙁䅁䅁睁䵁䅁䅁权㙂允䅁权灄权䅁权浄权䅁权湄权䅁允䅁䅁䅅䅁䭁䩁久䅁䵁䅉䅅䅁䑁䅁䅁睁䵁䅁䅁权穄䅁䅁权慁杂䅁允䅁䅁䅅䅁䭁䑁䜴䅁䵁䅉䅅䅁䑁䅁䅁睁䵁䅁䅁权穄䅁䅁权歁杂䅁允䅁䅁䅅䅁䭁䙁䩣䅁䵁䅉䅅䅁䑁䅁䅁睁䵁䅁䅁权䱃䅁䅁权流杂䅁允䅁䅁䅅䅁䙁䡁㥅瑃橥䙁䅬䍄䉁䅁䅁睁䅁䅁䅍䅄䅁䅁䅯共䅁䅁䅯䅇䅙䅁䅅䅁䉁䅁䅁权㡂杂䅁䍄䉁䅁䅁兂䅁䅁䅍䅄䅁䅁䅯杷䅁䅁䅯儶䅯䅁䅯朵䅯䅁䅯眵䅯䅁䅅䅁䉁䅁䅁权歁䅄䅁䍄䉁䅁䅁睁䅁䅁䅍䅄䅁䅁䅯条䅅䅁䅯杈䅙䅁䅅䅁䉁䅁䅁权坂杂䅁䍄䉁䅁䅁兂䅁䅁䅍䅄䅁䅁䅯杹䅅䅁䅯䄷䅯䅁䅯朵䅯䅁䅯眵䅯䅁䅅䅁䉁䅁䅁睂䅁䅁䅁䍙楶䅑杷允䅁䅁䅍䅁䑁䅁䅷䅁䭁佁䉷䅁䭁䍁䝑䅁䉁䅁䅁允䅁䅁䅯杩䅯䅁杷允䅁䅁䅍䅁䑁䅁䅷䅁䭁䥁䉑䅁䭁䉁䝯䅁䉁䅁䅁允䅁䅁䅯児䅙䅁杷允䅁䅁䅑䅁䑁䅁䅷䅁䭁䍁䉫䅁䭁䉁䜸䅁䭁䍁䝁䅁䉁䅁䅁允䅁䅁䅯杔䅙䅁杷允䅁䅁䅕䅁䑁䅁䅷䅁䭁䅁䅷䅁䭁佁䬰䅁䭁佁䭙䅁䭁佁䭣䅁䉁䅁䅁允䅁䅁䅣䅁䅁䭁偂欵䵁䅉䅅䅁䙁䅁䅁睁䵁䅁䅁权佂䅁䅁权汄权䅁权浄权䅁权湄权䅁允䅁䅁䅅䅁䭁䅁䰰䅁䵁䅉䅅䅁䙁䅁䅁睁䵁䅁䅁权歄䅁䅁权潄权䅁权浄权䅁权湄权䅁允䅁䅁䅅䅁䭁䉁䕁䅁䵁䅉䅅䅁䑁䅁䅁睁䵁䅁䅁权㑄允䅁权敁杂䅁允䅁䅁䅅䅁䭁䝁䝅䅁䵁䅉䅅䅁䙁䅁䅁睁䵁䅁䅁权橁䅁䅁权瑄权䅁权浄权䅁权湄权䅁允䅁䅁䅅䅁䡁䅁䅁䅁杁敎䅖䍄䉁䅁䅁睁䅁䅁䅍䅄䅁䅁䅯杷䅁䅁䅯杈䅙䅁䅅䅁䉁䅁䅁权歃杂䅁䍄䉁䅁䅁睁䅁䅁䅍䅄䅁䅁䅯朰䅁䅁䅯杈䅙䅁䅅䅁䉁䅁䅁权㍂杂䅁䍄䉁䅁䅁䅂䅁䅁䅍䅄䅁䅁䅯杦䅁䅁䅯睈䅙䅁䅯䅉䅙䅁䅅䅁䉁䅁䅁权允睂䅁䍄䉁䅁䅁睁䅁䅁䅍䅄䅁䅁䅯儫䅁䅁䅯䅈䅙䅁䅅䅁䉁䅁䅁权敃杂䅁䍄䉁䅁䅁兂䅁䅁䅍䅄䅁䅁䅯䅏䅁䅁䅯䄷䅯䅁䅯朵䅯䅁䅯眵䅯䅁䅅䅁䉁䅁䅁睂䅁䅁䅁䩯歶䅑杷允䅁䅁䅕䅁䑁䅁䅷䅁䭁䵁䅕䅁䭁佁䭷䅁䭁佁䭙䅁䭁佁䭣䅁䉁䅁䅁允䅁䅁䅣䅁䅁佁剃唵䵁䅉䅅䅁䑁䅁䅁睁䵁䅁䅁权汄䅁䅁权流杂䅁允䅁䅁䅅䅁䙁䍁捬㡪ㅌ䙡䅎䍄䉁䅁䅁睁䅁䅁䅍䅄䅁䅁䅯䅪䅅䅁䅯杈䅙䅁䅅䅁䉁䅁䅁权千杂䅁䍄䉁䅁䅁兂䅁䅁䅍䅄䅁䅁䅯兓䅅䅁䅯儵䅯䅁䅯朵䅯䅁䅯眵䅯䅁䅅䅁䉁䅁䅁权㕄权䅁䍄䉁䅁䅁睁䅁䅁䅍䅄䅁䅁䅯杕䅅䅁䅯杇䅙䅁䅅䅁䉁䅁䅁权瑁杂䅁䍄䉁䅁䅁睁䅁䅁䅍䅄䅁䅁䅯睉䅁䅁䅯䅊䅙䅁䅅䅁䉁䅁䅁权硄睃䅁䍄䉁䅁䅁䅂䅁䅁䅍䅄䅁䅁䅯䄱䅁䅁䅯睈䅙䅁䅯䅉䅙䅁䅅䅁䉁䅁䅁权扄䅃䅁䍄䉁䅁䅁睁䅁䅁䅍䅄䅁䅁䅯杭䅁䅁䅯杈䅙䅁䅅䅁䉁䅁䅁权穃杂䅁䍄䉁䅁䅁兂䅁䅁䅍䅄䅁䅁䅯䅍䅁䅁䅯朶䅯䅁䅯朵䅯䅁䅯眶䅯䅁䅅䅁䉁䅁䅁睂䅁䅁䅁䕉洷䅑杷允䅁䅁䅍䅁䑁䅁䅷䅁䭁䅁䅙䅁䭁䉁䝷䅁䉁䅁䅁允䅁䅁䅯睉䅧䅁杷允䅁䅁䅍䅁䑁䅁䅷䅁䭁䙁䅯䅁䭁䍁䝙䅁䉁䅁䅁允䅁䅁䅕椹捨㡪噌啔䵁䅉䅅䅁䑁䅁䅁睁䵁䅁䅁权扁䅁䅁权敁杂䅁允䅁䅁䅅䅁䭁䍁䥕䅁䵁䅉䅅䅁䙁䅁䅁睁䵁䅁䅁权捁䅁䅁权潄权䅁权浄权䅁权湄权䅁允䅁䅁䅅䅁䭁䅁䱙䅁䵁䅉䅅䅁䑁䅁䅁睁䵁䅁䅁权㕃䅁䅁权敁杂䅁允䅁䅁䅅䅁䭁佁䝍䅁䵁䅉䅅䅁䙁䅁䅁睁䵁䅁䅁权ぁ䅁䅁权瑄权䅁权浄权䅁权湄权䅁允䅁䅁䅅䅁䡁䅁䅁䅁杁甯䅒䍄䉁䅁䅁睁䅁䅁䅍䅄䅁䅁䅯睁䅅䅁䅯䅇䅙䅁䅅䅁䉁䅁䅁权㕁杂䅁䍄䉁䅁䅁睁䅁䅁䅍䅄䅁䅁䅯朷䅅䅁䅯䅊䅙䅁䅅䅁䉁䅁䅁权䥃权䅁䍄䉁䅁䅁兂䅁䅁䅍䅄䅁䅁䅯杌䅁䅁䅯儷䅯䅁䅯朵䅯䅁䅯眵䅯䅁䅅䅁䉁䅁䅁睂䅁䅁䅁䵧歈䅑杷允䅁䅁䅍䅁䑁䅁䅷䅁䭁䵁䅳䅁䭁䉁䝧䅁䉁䅁䅁允䅁䅁䅯杓䅙䅁杷允䅁䅁䅕䅁䑁䅁䅷䅁䭁䙁䄸䅁䭁佁䬰䅁䭁佁䭙䅁䭁佁䭣䅁䉁䅁䅁允䅁䅁䅣䅁䅁䝁偂欵䵁䅉䅅䅁䑁䅁䅁睁䵁䅁䅁权奄允䅁权歁杂䅁允䅁䅁䅅䅁䭁䍁䩕䅁䵁䅉䅅䅁䙁䅁䅁睁䵁䅁䅁权い䅁䅁权煄权䅁权浄权䅁权牄权䅁允䅁䅁䅅䅁䡁䅁䅁䅁权⭒䅚䍄䉁䅁䅁睁䅁䅁䅍䅄䅁䅁䅯杇䅁䅁䅯杊䅙䅁䅅䅁䉁䅁䅁兂䥂場啯獲啤䅑杷允䅁䅁䅕䅁䑁䅁䅷䅁䭁䩁䅅䅁䭁佁䭫䅁䭁佁䭙䅁䭁佁䭣䅁䉁䅁䅁允䅁䅁䅯兌䄴䅁杷允䅁䅁䅍䅁䑁䅁䅷䅁䭁䵁䈴䅁䭁䍁䝙䅁䉁䅁䅁允䅁䅁䅕䡰㥁瑃穥歖䵁䅉䅅䅁䑁䅁䅁睁䵁䅁䅁权䭃䅁䅁权流杂䅁允䅁䅁䅅䅁䙁䍁捬㡪ㅌ䙇䅬䍄䉁䅁䅁睁䅁䅁䅍䅄䅁䅁䅯关䅁䅁䅯杈䅙䅁䅅䅁䉁䅁䅁权啃杂䅁䍄䉁䅁䅁睁䅁䅁䅍䅄䅁䅁䅯朱䅅䅁䅯䅈䅙䅁䅅䅁䉁䅁䅁权䝂睂䅁䍄䉁䅁䅁兂䅁䅁䅍䅄䅁䅁䅯朶䅅䅁䅯䄷䅯䅁䅯朵䅯䅁䅯眵䅯䅁䅅䅁䉁䅁䅁睂䅁䅁䅁䭧汌䅑杷允䅁䅁䅍䅁䑁䅁䅷䅁䭁䉁䉫䅁䭁䍁䝙䅁䉁䅁䅁允䅁䅁䅕硥畓⭒㙅歒䵁䅉䅅䅁䑁䅁䅁睁䵁䅁䅁权晁䅁䅁权歁杂䅁允䅁䅁䅅䅁䭁䕁位䅁䵁䅉䅅䅁䑁䅁䅁睁䵁䅁䅁权湄䅁䅁权捁杂䅁允䅁䅁䅅䅁䭁䍁䝣䅁䵁䅉䅅䅁䑁䅁䅁睁䵁䅁䅁权扄允䅁权歁杂䅁允䅁䅁䅅䅁䭁䑁䬸䅁䵁䅉䅅䅁䙁䅁䅁睁䵁䅁䅁权畂允䅁权煄权䅁权浄权䅁权牄权䅁允䅁䅁䅅䅁䭁䉁䕁䅁䵁䅉䅅䅁䙁䅁䅁睁䵁䅁䅁权瑂允䅁权煄权䅁权浄权䅁权牄权䅁允䅁䅁䅅䅁䭁䉁䕁䅁䵁䅉䅅䅁䙁䅁䅁睁䵁䅁䅁权䥁䅁䅁权獄权䅁权浄权䅁权湄权䅁允䅁䅁䅅䅁䡁䅁䅁䅁权畒䅚䍄䉁䅁䅁兂䅁䅁䅍䅄䅁䅁䅯䅁䅅䅁䅯儶䅯䅁䅯朵䅯䅁䅯眵䅯䅁䅅䅁䉁䅁䅁权歁睃䅁䍄䉁䅁䅁兂䅁䅁䅍䅄䅁䅁䅯杍䅅䅁䅯儷䅯䅁䅯朵䅯䅁䅯眵䅯䅁䅅䅁䉁䅁䅁权允䅂䅁䍄䉁䅁䅁兂䅁䅁䅍䅄䅁䅁䅯杊䅅䅁䅯朶䅯䅁䅯朵䅯䅁䅯眶䅯䅁䅅䅁䉁䅁䅁睂䅁䅁䅁䕷洯䅑杷允䅁䅁䅍䅁䑁䅁䅷䅁䭁䭁䉙䅁䭁䉁䝷䅁䉁䅁䅁允䅁䅁䅯兮䅙䅁杷允䅁䅁䅑䅁䑁䅁䅷䅁䭁䙁䅅䅁䭁䉁䜸䅁䭁䍁䝁䅁䉁䅁䅁允䅁䅁䅯兵䅫䅁杷允䅁䅁䅕䅁䑁䅁䅷䅁䭁䑁䅷䅁䭁佁䬰䅁䭁佁䭙䅁䭁佁䭣䅁䉁䅁䅁允䅁䅁䅣䅁䅁䥁歄䔵䵁䅉䅅䅁䙁䅁䅁睁䵁䅁䅁权䍃䅁䅁权潄权䅁权浄权䅁权湄权䅁允䅁䅁䅅䅁䭁䅁䱙䅁䵁䅉䅅䅁䙁䅁䅁睁䵁䅁䅁权⭄䅁䅁权汄权䅁权浄权䅁权湄权䅁允䅁䅁䅅䅁䭁䑁䰴䅁䵁䅉䅅䅁䙁䅁䅁睁䵁䅁䅁权湂允䅁权灄权䅁权浄权䅁权湄权䅁允䅁䅁䅅䅁䭁䕁余䅁䵁䅉䅅䅁䙁䅁䅁睁䵁䅁䅁权啃䅁䅁权獄权䅁权浄权䅁权湄权䅁允䅁䅁䅅䅁䡁䅁䅁䅁权⭘䅖䍄䉁䅁䅁䅂䅁䅁䅍䅄䅁䅁䅯儫䅅䅁䅯睈䅙䅁䅯䅉䅙䅁䅅䅁䉁䅁䅁权⽂䅃䅁䍄䉁䅁䅁睁䅁䅁䅍䅄䅁䅁䅯条䅁䅁䅯杈䅙䅁䅅䅁䉁䅁䅁权硁元䅁䍄䉁䅁䅁睁䅁䅁䅍䅄䅁䅁䅯入䅁䅁䅯䅇䅙䅁䅅䅁䉁䅁䅁权㕁杂䅁䍄䉁䅁䅁睁䅁䅁䅍䅄䅁䅁䅯䅺䅅䅁䅯䅈䅙䅁䅅䅁䉁䅁䅁权獄杂䅁䍄䉁䅁䅁睁䅁䅁䅍䅄䅁䅁䅯䄵䅅䅁䅯䅈䅙䅁䅅䅁䉁䅁䅁权祁睂䅁䍄䉁䅁䅁兂䅁䅁䅍䅄䅁䅁䅯杺䅅䅁䅯䄷䅯䅁䅯朵䅯䅁䅯眵䅯䅁䅅䅁䉁䅁䅁睂䅁䅁䅁䩷歘䅑杷允䅁䅁䅕䅁䑁䅁䅷䅁䭁乁䅳䅁䭁佁䭕䅁䭁佁䭙䅁䭁佁䭣䅁䉁䅁䅁允䅁䅁䅯材䅳䅁杷允䅁䅁䅍䅁䑁䅁䅷䅁䭁䵁䉧䅁䭁䉁䝯䅁䉁䅁䅁允䅁䅁䅯睇䅙䅁杷允䅁䅁䅍䅁䑁䅁䅷䅁䭁䱁䅧䅁䭁䉁䝧䅁䉁䅁䅁允䅁䅁䅯䅒䅙䅁杷允䅁䅁䅍䅁䑁䅁䅷䅁䭁䥁䉷䅁䭁䉁䝧䅁䉁䅁䅁允䅁䅁䅯䅦䅙䅁杷允䅁䅁䅕䅁䑁䅁䅷䅁䭁䵁䅍䅁䭁佁䭯䅁䭁佁䭙䅁䭁佁䭳䅁䉁䅁䅁允䅁䅁䅣䅁䅁佁䙂欵䵁䅉䅅䅁䙁䅁䅁睁䵁䅁䅁权橃䅁䅁权汄权䅁权浄权䅁权湄权䅁允䅁䅁䅅䅁䭁䑁䱧䅁䵁䅉䅅䅁䙁䅁䅁睁䵁䅁䅁权瑃允䅁权潄权䅁权浄权䅁权湄权䅁允䅁䅁䅅䅁䭁䅁䱙䅁䵁䅉䅅䅁䑁䅁䅁睁䵁䅁䅁权祁䅁䅁权捁杂䅁允䅁䅁䅅䅁䭁䡁䝳䅁䵁䅉䅅䅁䑁䅁䅁睁䵁䅁䅁权潄允䅁权奁杂䅁允䅁䅁䅅䅁䭁䉁䝫䅁䵁䅉䅅䅁䙁䅁䅁睁䵁䅁䅁权畁䅁䅁权灄权䅁权浄权䅁权湄权䅁允䅁䅁䅅䅁䭁䉁佷䅁䵁䅉䅅䅁䙁䅁䅁睁䵁䅁䅁权㉃䅁䅁权煄权䅁权浄权䅁权牄权䅁允䅁䅁䅅䅁䡁䅁䅁䅁杁⭌䅚䍄䉁䅁䅁兂䅁䅁䅍䅄䅁䅁䅯睈䅅䅁䅯䄶䅯䅁䅯朵䅯䅁䅯眵䅯䅁䅅䅁䉁䅁䅁权䝁睃䅁䍄䉁䅁䅁睁䅁䅁䅍䅄䅁䅁䅯䅐䅅䅁䅯杈䅙䅁䅅䅁䉁䅁䅁权歃杂䅁䍄䉁䅁䅁兂䅁䅁䅍䅄䅁䅁䅯杂䅅䅁䅯儵䅯䅁䅯朵䅯䅁䅯眵䅯䅁䅅䅁䉁䅁䅁权㥁杁䅁䍄䉁䅁䅁兂䅁䅁䅍䅄䅁䅁䅯杪䅅䅁䅯儷䅯䅁䅯朵䅯䅁䅯眵䅯䅁䅅䅁䉁䅁䅁睂䅁䅁䅁佑歺䅑杷允䅁䅁䅕䅁䑁䅁䅷䅁䭁䙁䉉䅁䭁佁䭯䅁䭁佁䭙䅁䭁佁䭳䅁䉁䅁䅁允䅁䅁䅣䅁䅁䭁牁欵䵁䅉䅅䅁䑁䅁䅁睁䵁䅁䅁权牃允䅁权歁杂䅁允䅁䅁䅅䅁䭁乁䥅䅁䵁䅉䅅䅁䙁䅁䅁睁䵁䅁䅁权穂允䅁权灄权䅁权浄权䅁权湄权䅁允䅁䅁䅅䅁䭁䥁偁䅁䵁䅉䅅䅁䙁䅁䅁睁䵁䅁䅁权奂允䅁权煄权䅁权浄权䅁权牄权䅁允䅁䅁䅅䅁䡁䅁䅁䅁䅂畐䅚䍄䉁䅁䅁睁䅁䅁䅍䅄䅁䅁䅯杈䅁䅁䅯䅇䅙䅁䅅䅁䉁䅁䅁权㕁杂䅁䍄䉁䅁䅁兂䅁䅁䅍䅄䅁䅁䅯睱䅅䅁䅯朶䅯䅁䅯朵䅯䅁䅯眶䅯䅁䅅䅁䉁䅁䅁睂䅁䅁䅁䍷浲䅑杷允䅁䅁䅍䅁䑁䅁䅷䅁䭁䩁䅍䅁䭁䉁䝧䅁䉁䅁䅁允䅁䅁䅯兌䅙䅁杷允䅁䅁䅍䅁䑁䅁䅷䅁䭁䩁䅅䅁䭁䍁䝙䅁䉁䅁䅁允䅁䅁䅕児塲㍯瑄䕕䵁䅉䅅䅁䑁䅁䅁睁䵁䅁䅁权慃允䅁权敁杂䅁允䅁䅁䅅䅁䭁䭁䤸䅁䵁䅉䅅䅁䑁䅁䅁睁䵁䅁䅁权䡁䅁䅁权奁杂䅁允䅁䅁䅅䅁䭁䕁䝯䅁䵁䅉䅅䅁䑁䅁䅁睁䵁䅁䅁权偁允䅁权慁杂䅁允䅁䅁䅅䅁䭁䙁䜴䅁䵁䅉䅅䅁䑁䅁䅁睁䵁䅁䅁权婁允䅁权奁杂䅁允䅁䅁䅅䅁䭁䑁䝫䅁䵁䅉䅅䅁䑁䅁䅁睁䵁䅁䅁权千允䅁权敁杂䅁允䅁䅁䅅䅁䭁䵁䡕䅁䵁䅉䅅䅁䑁䅁䅁睁䵁䅁䅁权剂允䅁权流杂䅁允䅁䅁䅅䅁䙁䍁捬㡪ㅌ䘲䅚䍄䉁䅁䅁兂䅁䅁䅍䅄䅁䅁䅯兪䅅䅁䅯儷䅯䅁䅯朵䅯䅁䅯眵䅯䅁䅅䅁䉁䅁䅁睂䅁䅁䅁䍁浐䅑杷允䅁䅁䅍䅁䑁䅁䅷䅁䭁䩁䅯䅁䭁䉁䝷䅁䉁䅁䅁允䅁䅁䅯兗䅙䅁杷允䅁䅁䅕䅁䑁䅁䅷䅁䭁䑁䈴䅁䭁佁䭫䅁䭁佁䭙䅁䭁佁䭣䅁䉁䅁䅁允䅁䅁䅯䅳䄴䅁杷允䅁䅁䅍䅁䑁䅁䅷䅁䭁乁䅫䅁䭁䉁䝯䅁䉁䅁䅁允䅁䅁䅯材䅙䅁杷允䅁䅁䅕䅁䑁䅁䅷䅁䭁䝁䉉䅁䭁佁䭫䅁䭁佁䭙䅁䭁佁䭣䅁䉁䅁䅁允䅁䅁䅯杈䄸䅁杷允䅁䅁䅕䅁䑁䅁䅷䅁䭁䡁䈸䅁䭁佁䭯䅁䭁佁䭙䅁䭁佁䭳䅁䉁䅁䅁允䅁䅁䅣䅁䅁䥁䝂欵䵁䅉䅅䅁䕁䅁䅁睁䵁䅁䅁权䡁允䅁权晁杂䅁权杁杂䅁允䅁䅁䅅䅁䭁䙁䤸䅁䵁䅉䅅䅁䑁䅁䅁睁䵁䅁䅁权桃允䅁权奁杂䅁允䅁䅁䅅䅁䭁䑁䝫䅁䵁䅉䅅䅁䕁䅁䅁睁䵁䅁䅁权婃允䅁权晁杂䅁权杁杂䅁允䅁䅁䅅䅁䭁䩁䝳䅁䵁䅉䅅䅁䙁䅁䅁睁䵁䅁䅁权䥁䅁䅁权灄权䅁权浄权䅁权湄权䅁允䅁䅁䅅䅁䭁䕁䵑䅁䵁䅉䅅䅁䙁䅁䅁睁䵁䅁䅁权㑁允䅁权灄权䅁权浄权䅁权湄权䅁允䅁䅁䅅䅁䭁佁乁䅁䵁䅉䅅䅁䑁䅁䅁睁䵁䅁䅁权䥁䅁䅁权流杂䅁允䅁䅁䅅䅁䙁佁㙆䭆䠵嘴䅚䍄䉁䅁䅁睁䅁䅁䅍䅄䅁䅁䅯杷䅁䅁䅯杊䅙䅁䅅䅁䉁䅁䅁兂偃癷潕䉘圹䅑杷允䅁䅁䅍䅁䑁䅁䅷䅁䭁䱁䄸䅁䭁䉁䝧䅁䉁䅁䅁允䅁䅁䅯克䅙䅁杷允䅁䅁䅕䅁䑁䅁䅷䅁䭁䑁䉉䅁䭁佁䭫䅁䭁佁䭙䅁䭁佁䭣䅁䉁䅁䅁允䅁䅁䅯䅅䅑䅁杷允䅁䅁䅕䅁䑁䅁䅷䅁䭁䕁䉕䅁䭁佁䭷䅁䭁佁䭙䅁䭁佁䭣䅁䉁䅁䅁允䅁䅁䅣䅁䅁䥁あ欴䵁䅉䅅䅁䙁䅁䅁睁䵁䅁䅁权剄允䅁权潄权䅁权浄权䅁权湄权䅁允䅁䅁䅅䅁䭁䅁䱙䅁䵁䅉䅅䅁䕁䅁䅁睁䵁䅁䅁权捄䅁䅁权晁杂䅁权杁杂䅁允䅁䅁䅅䅁䭁䕁䜴䅁䵁䅉䅅䅁䑁䅁䅁睁䵁䅁䅁权㑃允䅁权歁杂䅁允䅁䅁䅅䅁䭁䉁䭯䅁䵁䅉䅅䅁䕁䅁䅁睁䵁䅁䅁权䩃䅁䅁权晁杂䅁权杁杂䅁允䅁䅁䅅䅁䭁䑁䠴䅁䵁䅉䅅䅁䙁䅁䅁睁䵁䅁䅁权楁允䅁权灄权䅁权浄权䅁权湄权䅁允䅁䅁䅅䅁䭁䭁䰴䅁䵁䅉䅅䅁䑁䅁䅁睁䵁䅁䅁权湁允䅁权奁杂䅁允䅁䅁䅅䅁䭁䡁䝷䅁䵁䅉䅅䅁䕁䅁䅁睁䵁䅁䅁权煂允䅁权晁杂䅁权杁杂䅁允䅁䅁䅅䅁䭁䙁䭁䅁䵁䅉䅅䅁䑁䅁䅁睁䵁䅁䅁权㍄䅁䅁权慁杂䅁允䅁䅁䅅䅁䭁䵁䝍䅁䵁䅉䅅䅁䙁䅁䅁睁䵁䅁䅁权䕂允䅁权潄权䅁权浄权䅁权湄权䅁允䅁䅁䅅䅁䭁偁䬴䅁䵁䅉䅅䅁䑁䅁䅁睁䵁䅁䅁权坂䅁䅁权捁杂䅁允䅁䅁䅅䅁䭁䍁䡍䅁䵁䅉䅅䅁䑁䅁䅁睁䵁䅁䅁权潄允䅁权流杂䅁允䅁䅁䅅䅁䙁䵁ㅐ䙋偹歁䅴䍄䉁䅁䅁睁䅁䅁䅍䅄䅁䅁䅯杂䅁䅁䅯杊䅙䅁䅅䅁䉁䅁䅁兂塄㍯㥁歃啤䅑杷允䅁䅁䅕䅁䑁䅁䅷䅁䭁䩁䅁䅁䭁佁䬰䅁䭁佁䭙䅁䭁佁䭣䅁䉁䅁䅁允䅁䅁䅣䅁䅁佁偄唵䵁䅉䅅䅁䕁䅁䅁睁䵁䅁䅁权奃䅁䅁权晁杂䅁权杁杂䅁允䅁䅁䅅䅁䭁䑁䝍䅁䵁䅉䅅䅁䙁䅁䅁睁䵁䅁䅁权祃䅁䅁权潄权䅁权浄权䅁权湄权䅁允䅁䅁䅅䅁䭁䅁䱙䅁䵁䅉䅅䅁䑁䅁䅁睁䵁䅁䅁权潄䅁䅁权歁杂䅁允䅁䅁䅅䅁䭁䩁乳䅁䵁䅉䅅䅁䑁䅁䅁睁䵁䅁䅁权㥃允䅁权歁杂䅁允䅁䅁䅅䅁䭁䭁䬴䅁䵁䅉䅅䅁䙁䅁䅁睁䵁䅁䅁权硁允䅁权潄权䅁权浄权䅁权湄权䅁允䅁䅁䅅䅁䭁䅁䱙䅁䵁䅉䅅䅁䙁䅁䅁睁䵁䅁䅁权摄允䅁权獄权䅁权浄权䅁权湄权䅁允䅁䅁䅅䅁䡁䅁䅁䅁杁佥䅊䍄䉁䅁䅁睁䅁䅁䅍䅄䅁䅁䅯睑䅅䅁䅯杇䅙䅁䅅䅁䉁䅁䅁权瑁杂䅁䍄䉁䅁䅁兂䅁䅁䅍䅄䅁䅁䅯睒䅅䅁䅯儵䅯䅁䅯朵䅯䅁䅯眵䅯䅁䅅䅁䉁䅁䅁权乁睃䅁䍄䉁䅁䅁兂䅁䅁䅍䅄䅁䅁䅯䄹䅁䅁䅯儵䅯䅁䅯朵䅯䅁䅯眵䅯䅁䅅䅁䉁䅁䅁权㕄权䅁䍄䉁䅁䅁兂䅁䅁䅍䅄䅁䅁䅯杔䅁䅁䅯儶䅯䅁䅯朵䅯䅁䅯眵䅯䅁䅅䅁䉁䅁䅁权求杄䅁䍄䉁䅁䅁兂䅁䅁䅍䅄䅁䅁䅯眲䅁䅁䅯䄷䅯䅁䅯朵䅯䅁䅯眵䅯䅁䅅䅁䉁䅁䅁睂䅁䅁䅁䍷浺䅑杷允䅁䅁䅕䅁䑁䅁䅷䅁䭁乁䉍䅁䭁佁䭷䅁䭁佁䭙䅁䭁佁䭣䅁䉁䅁䅁允䅁䅁䅣䅁䅁䵁㉁唵䵁䅉䅅䅁䙁䅁䅁睁䵁䅁䅁权䝄䅁䅁权灄权䅁权浄权䅁权湄权䅁允䅁䅁䅅䅁䭁䍁䵙䅁䵁䅉䅅䅁䑁䅁䅁睁䵁䅁䅁权求䅁䅁权流杂䅁允䅁䅁䅅䅁䙁䭁睒児塲ㄴ䅨䍄䉁䅁䅁兂䅁䅁䅍䅄䅁䅁䅯眶䅅䅁䅯儷䅯䅁䅯朵䅯䅁䅯眵䅯䅁䅅䅁䉁䅁䅁睂䅁䅁䅁䔴浦䅑杷允䅁䅁䅍䅁䑁䅁䅷䅁䭁佁䅉䅁䭁䉁䜴䅁䉁䅁䅁允䅁䅁䅯眲䅯䅁杷允䅁䅁䅍䅁䑁䅁䅷䅁䭁䩁䄰䅁䭁䍁䝙䅁䉁䅁䅁允䅁䅁䅕呣䬰㘱睎歖䵁䅉䅅䅁䙁䅁䅁睁䵁䅁䅁权㝄䅁䅁权潄权䅁权浄权䅁权湄权䅁允䅁䅁䅅䅁䭁䅁䱙䅁䵁䅉䅅䅁䙁䅁䅁睁䵁䅁䅁权牄䅁䅁权灄权䅁权浄权䅁权湄权䅁允䅁䅁䅅䅁䭁䙁丰䅁䵁䅉䅅䅁䙁䅁䅁睁䵁䅁䅁权敃䅁䅁权灄权䅁权浄权䅁权湄权䅁允䅁䅁䅅䅁䭁䑁倰䅁䵁䅉䅅䅁䑁䅁䅁睁䵁䅁䅁权䡁允䅁权慁杂䅁允䅁䅁䅅䅁䭁䙁䝫䅁䵁䅉䅅䅁䙁䅁䅁睁䵁䅁䅁权歁䅁䅁权獄权䅁权浄权䅁权湄权䅁允䅁䅁䅅䅁䡁䅁䅁䅁䅃佲䅒䍄䉁䅁䅁睁䅁䅁䅍䅄䅁䅁䅯眱䅅䅁䅯杇䅙䅁䅅䅁䉁䅁䅁权坄杂䅁䍄䉁䅁䅁兂䅁䅁䅍䅄䅁䅁䅯杲䅅䅁䅯䄷䅯䅁䅯朵䅯䅁䅯眵䅯䅁䅅䅁䉁䅁䅁睂䅁䅁䅁䙷汮䅑杷允䅁䅁䅍䅁䑁䅁䅷䅁䭁䵁䅁䅁䭁䉁䜴䅁䉁䅁䅁允䅁䅁䅯杘䅧䅁杷允䅁䅁䅕䅁䑁䅁䅷䅁䭁䡁䈴䅁䭁佁䭯䅁䭁佁䭙䅁䭁佁䭳䅁䉁䅁䅁允䅁䅁䅣䅁䅁䕁㡁欵䵁䅉䅅䅁䑁䅁䅁睁䵁䅁䅁权祂允䅁权慁杂䅁允䅁䅁䅅䅁䭁䙁䝫䅁䵁䅉䅅䅁䙁䅁䅁睁䵁䅁䅁权䑄䅁䅁权汄权䅁权浄权䅁权湄权䅁允䅁䅁䅅䅁䭁䑁䱍䅁䵁䅉䅅䅁䙁䅁䅁睁䵁䅁䅁权晃允䅁权瑄权䅁权浄权䅁权湄权䅁允䅁䅁䅅䅁䡁䅁䅁䅁杂畏䅖䍄䉁䅁䅁兂䅁䅁䅍䅄䅁䅁䅯杏䅁䅁䅯䄷䅯䅁䅯朵䅯䅁䅯眵䅯䅁䅅䅁䉁䅁䅁睂䅁䅁䅁偧汢䅑杷允䅁䅁䅕䅁䑁䅁䅷䅁䭁䵁䈰䅁䭁佁䭧䅁䭁佁䭙䅁䭁佁䭣䅁䉁䅁䅁允䅁䅁䅯杂䅳䅁杷允䅁䅁䅍䅁䑁䅁䅷䅁䭁䍁䈸䅁䭁䍁䝑䅁䉁䅁䅁允䅁䅁䅯䅅䅑䅁杷允䅁䅁䅍䅁䑁䅁䅷䅁䭁䵁䉙䅁䭁䍁䝙䅁䉁䅁䅁允䅁䅁䅕浚浚浚䝡䕖䵁䅉䅅䅁䕁䅁䅁睁䵁䅁䅁权䱁允䅁权晁杂䅁权杁杂䅁允䅁䅁䅅䅁䭁䭁䭷䅁䵁䅉䅅䅁䙁䅁䅁睁䵁䅁䅁权潃䅁䅁权灄权䅁权浄权䅁权湄权䅁允䅁䅁䅅䅁䭁䅁䱣䅁䵁䅉䅅䅁䑁䅁䅁睁䵁䅁䅁权穂䅁䅁权奁杂䅁允䅁䅁䅅䅁䭁䕁䝯䅁䵁䅉䅅䅁䑁䅁䅁睁䵁䅁䅁权歃允䅁权奁杂䅁允䅁䅁䅅䅁䭁䍁䝫䅁䵁䅉䅅䅁䙁䅁䅁睁䵁䅁䅁权坁䅁䅁权煄权䅁权浄权䅁权牄权䅁允䅁䅁䅅䅁䡁䅁䅁䅁䅃⭋䅚䍄䉁䅁䅁睁䅁䅁䅍䅄䅁䅁䅯䅗䅅䅁䅯䅊䅙䅁䅅䅁䉁䅁䅁权捃元䅁䍄䉁䅁䅁睁䅁䅁䅍䅄䅁䅁䅯䅸䅁䅁䅯杇䅙䅁䅅䅁䉁䅁䅁权䍄杂䅁䍄䉁䅁䅁睁䅁䅁䅍䅄䅁䅁䅯先䅅䅁䅯杇䅙䅁䅅䅁䉁䅁䅁权坄杂䅁䍄䉁䅁䅁兂䅁䅁䅍䅄䅁䅁䅯兓䅅䅁䅯䄶䅯䅁䅯朵䅯䅁䅯眵䅯䅁䅅䅁䉁䅁䅁权䝁睃䅁䍄䉁䅁䅁睁䅁䅁䅍䅄䅁䅁䅯杒䅁䅁䅯杇䅙䅁䅅䅁䉁䅁䅁权䅄杂䅁䍄䉁䅁䅁睁䅁䅁䅍䅄䅁䅁䅯杮䅁䅁䅯䅇䅙䅁䅅䅁䉁䅁䅁权婁杂䅁䍄䉁䅁䅁兂䅁䅁䅍䅄䅁䅁䅯䅸䅁䅁䅯䄶䅯䅁䅯朵䅯䅁䅯眵䅯䅁䅅䅁䉁䅁䅁权䝁睃䅁䍄䉁䅁䅁睁䅁䅁䅍䅄䅁䅁䅯儳䅁䅁䅯䅇䅙䅁䅅䅁䉁䅁䅁权㕁杂䅁䍄䉁䅁䅁睁䅁䅁䅍䅄䅁䅁䅯睭䅁䅁䅯杊䅙䅁䅅䅁䉁䅁䅁兂獄払敧坨噴䅑杷允䅁䅁䅍䅁䑁䅁䅷䅁䭁䱁䉙䅁䭁䉁䝷䅁䉁䅁䅁允䅁䅁䅯杯䅙䅁杷允䅁䅁䅑䅁䑁䅁䅷䅁䭁乁䅉䅁䭁䉁䜸䅁䭁䍁䝁䅁䉁䅁䅁允䅁䅁䅯关䅣䅁杷允䅁䅁䅍䅁䑁䅁䅷䅁䭁䕁䉍䅁䭁䍁䝑䅁䉁䅁䅁允䅁䅁䅯睁䅫䅁杷允䅁䅁䅍䅁䑁䅁䅷䅁䭁䍁䉙䅁䭁䍁䝑䅁䉁䅁䅁允䅁䅁䅯杒䅯䅁杷允䅁䅁䅕䅁䑁䅁䅷䅁䭁䙁䅍䅁䭁佁䬰䅁䭁佁䭙䅁䭁佁䭣䅁䉁䅁䅁允䅁䅁䅣䅁䅁䭁偄唵䵁䅉䅅䅁䑁䅁䅁睁䵁䅁䅁权㡂䅁䅁权敁杂䅁允䅁䅁䅅䅁䭁䡁䝉䅁䵁䅉䅅䅁䙁䅁䅁睁䵁䅁䅁权㝂允䅁权汄权䅁权浄权䅁权湄权䅁允䅁䅁䅅䅁䭁䅁䰰䅁䵁䅉䅅䅁䑁䅁䅁睁䵁䅁䅁权灃允䅁权慁杂䅁允䅁䅁䅅䅁䭁䑁䜴䅁䵁䅉䅅䅁䙁䅁䅁睁䵁䅁䅁权奄䅁䅁权灄权䅁权浄权䅁权湄权䅁允䅁䅁䅅䅁䭁䭁偅䅁䵁䅉䅅䅁䙁䅁䅁睁䵁䅁䅁权楂䅁䅁权灄权䅁权浄权䅁权湄权䅁允䅁䅁䅅䅁䭁䭁䰸䅁䵁䅉䅅䅁䑁䅁䅁睁䵁䅁䅁权敃䅁䅁权捁杂䅁允䅁䅁䅅䅁䭁䭁䝉䅁䵁䅉䅅䅁䙁䅁䅁睁䵁䅁䅁权⭂䅁䅁权汄权䅁权浄权䅁权湄权䅁允䅁䅁䅅䅁䭁䉁䕁䅁䵁䅉䅅䅁䙁䅁䅁睁䵁䅁䅁权⭄允䅁权潄权䅁权浄权䅁权湄权䅁允䅁䅁䅅䅁䭁䅁䱙䅁䵁䅉䅅䅁䙁䅁䅁睁䵁䅁䅁权婃允䅁权潄权䅁权浄权䅁权湄权䅁允䅁䅁䅅䅁䭁䅁䱙䅁䵁䅉䅅䅁䑁䅁䅁睁䵁䅁䅁权䱁䅁䅁权捁杂䅁允䅁䅁䅅䅁䭁䥁䝷䅁䵁䅉䅅䅁䙁䅁䅁睁䵁䅁䅁权癁允䅁权灄权䅁权浄权䅁权湄权䅁允䅁䅁䅅䅁䭁䑁偳䅁䵁䅉䅅䅁䕁䅁䅁睁䵁䅁䅁权潄䅁䅁权晁杂䅁权杁杂䅁允䅁䅁䅅䅁䭁偁䝧䅁䵁䅉䅅䅁䑁䅁䅁睁䵁䅁䅁权䕃允䅁权奁杂䅁允䅁䅁䅅䅁䭁䑁䜰䅁䵁䅉䅅䅁䙁䅁䅁睁䵁䅁䅁权兄允䅁权潄权䅁权浄权䅁权湄权䅁允䅁䅁䅅䅁䭁䉁䕁䅁䵁䅉䅅䅁䑁䅁䅁睁䵁䅁䅁权坁允䅁权慁杂䅁允䅁䅁䅅䅁䭁䵁䜰䅁䵁䅉䅅䅁䕁䅁䅁睁䵁䅁䅁权㙃允䅁权晁杂䅁权杁杂䅁允䅁䅁䅅䅁䭁䥁䩅䅁䵁䅉䅅䅁䙁䅁䅁睁䵁䅁䅁权歁允䅁权獄权䅁权浄权䅁权湄权䅁允䅁䅁䅅䅁䡁䅁䅁䅁杁敹䅎䍄䉁䅁䅁兂䅁䅁䅍䅄䅁䅁䅯朴䅁䅁䅯䄶䅯䅁䅯朵䅯䅁䅯眵䅯䅁䅅䅁䉁䅁䅁权䝁睃䅁䍄䉁䅁䅁睁䅁䅁䅍䅄䅁䅁䅯杙䅁䅁䅯䅇䅙䅁䅅䅁䉁䅁䅁权㕁杂䅁䍄䉁䅁䅁睁䅁䅁䅍䅄䅁䅁䅯杈䅅䅁䅯䅇䅙䅁䅅䅁䉁䅁䅁权療杂䅁䍄䉁䅁䅁睁䅁䅁䅍䅄䅁䅁䅯睎䅁䅁䅯䅈䅙䅁䅅䅁䉁䅁䅁权䩄䅃䅁䍄䉁䅁䅁兂䅁䅁䅍䅄䅁䅁䅯眴䅁䅁䅯儷䅯䅁䅯朵䅯䅁䅯眵䅯䅁䅅䅁䉁䅁䅁睂䅁䅁䅁䑁浲䅑杷允䅁䅁䅍䅁䑁䅁䅷䅁䭁䩁䅫䅁䭁䉁䝷䅁䉁䅁䅁允䅁䅁䅯睥䅙䅁杷允䅁䅁䅍䅁䑁䅁䅷䅁䭁䩁䅫䅁䭁䍁䝙䅁䉁䅁䅁允䅁䅁䅕⽷潕䥘礸さ䵁䅉䅅䅁䕁䅁䅁睁䵁䅁䅁权乄䅁䅁权晁杂䅁权杁杂䅁允䅁䅁䅅䅁䭁䥁䩁䅁䵁䅉䅅䅁䑁䅁䅁睁䵁䅁䅁权㡁允䅁权慁杂䅁允䅁䅁䅅䅁䭁䡁䝳䅁䵁䅉䅅䅁䙁䅁䅁睁䵁䅁䅁权婁允䅁权煄权䅁权浄权䅁权牄权䅁允䅁䅁䅅䅁䡁䅁䅁䅁权⭍䅚䍄䉁䅁䅁兂䅁䅁䅍䅄䅁䅁䅯兄䅁䅁䅯䄶䅯䅁䅯朵䅯䅁䅯眵䅯䅁䅅䅁䉁䅁䅁权䝁睃䅁䍄䉁䅁䅁兂䅁䅁䅍䅄䅁䅁䅯朲䅅䅁䅯朶䅯䅁䅯朵䅯䅁䅯眶䅯䅁䅅䅁䉁䅁䅁睂䅁䅁䅁䕉浺䅑杷允䅁䅁䅕䅁䑁䅁䅷䅁䭁佁䅅䅁䭁佁䭫䅁䭁佁䭙䅁䭁佁䭣䅁䉁䅁䅁允䅁䅁䅯䄱䄸䅁杷允䅁䅁䅕䅁䑁䅁䅷䅁䭁偁䅍䅁䭁佁䬰䅁䭁佁䭙䅁䭁佁䭣䅁䉁䅁䅁允䅁䅁䅣䅁䅁䕁畄唵䵁䅉䅅䅁䑁䅁䅁睁䵁䅁䅁权牄䅁䅁权流杂䅁允䅁䅁䅅䅁䙁䙁㑋潈牘啅䄹䍄䉁䅁䅁兂䅁䅁䅍䅄䅁䅁䅯䄷䅁䅁䅯儶䅯䅁䅯朵䅯䅁䅯眵䅯䅁䅅䅁䉁䅁䅁权灄兄䅁䍄䉁䅁䅁䅂䅁䅁䅍䅄䅁䅁䅯兵䅁䅁䅯睈䅙䅁䅯䅉䅙䅁䅅䅁䉁䅁䅁权桁杂䅁䍄䉁䅁䅁睁䅁䅁䅍䅄䅁䅁䅯儸䅁䅁䅯䅇䅙䅁䅅䅁䉁䅁䅁权䕂杂䅁䍄䉁䅁䅁睁䅁䅁䅍䅄䅁䅁䅯睫䅅䅁䅯䅇䅙䅁䅅䅁䉁䅁䅁权㡂杂䅁䍄䉁䅁䅁兂䅁䅁䅍䅄䅁䅁䅯杧䅁䅁䅯儶䅯䅁䅯朵䅯䅁䅯眵䅯䅁䅅䅁䉁䅁䅁权㡄睃䅁䍄䉁䅁䅁䅂䅁䅁䅍䅄䅁䅁䅯入䅅䅁䅯睈䅙䅁䅯䅉䅙䅁䅅䅁䉁䅁䅁权䩂元䅁䍄䉁䅁䅁睁䅁䅁䅍䅄䅁䅁䅯朹䅁䅁䅯䅇䅙䅁䅅䅁䉁䅁䅁权䅂杂䅁䍄䉁䅁䅁兂䅁䅁䅍䅄䅁䅁䅯杴䅁䅁䅯䄶䅯䅁䅯朵䅯䅁䅯眵䅯䅁䅅䅁䉁䅁䅁权䝁睃䅁䍄䉁䅁䅁睁䅁䅁䅍䅄䅁䅁䅯兗䅁䅁䅯䅇䅙䅁䅅䅁䉁䅁䅁权㡂杂䅁䍄䉁䅁䅁䅂䅁䅁䅍䅄䅁䅁䅯䅣䅁䅁䅯睈䅙䅁䅯䅉䅙䅁䅅䅁䉁䅁䅁权㑄杂䅁䍄䉁䅁䅁睁䅁䅁䅍䅄䅁䅁䅯䅇䅁䅁䅯杇䅙䅁䅅䅁䉁䅁䅁权扁杂䅁䍄䉁䅁䅁睁䅁䅁䅍䅄䅁䅁䅯兣䅁䅁䅯杇䅙䅁䅅䅁䉁䅁䅁权婂杂䅁䍄䉁䅁䅁睁䅁䅁䅍䅄䅁䅁䅯杦䅅䅁䅯䅇䅙䅁䅅䅁䉁䅁䅁权灁杂䅁䍄䉁䅁䅁睁䅁䅁䅍䅄䅁䅁䅯䅁䅅䅁䅯䅈䅙䅁䅅䅁䉁䅁䅁权偃杂䅁䍄䉁䅁䅁睁䅁䅁䅍䅄䅁䅁䅯䄸䅅䅁䅯杇䅙䅁䅅䅁䉁䅁䅁权䍄杂䅁䍄䉁䅁䅁䅂䅁䅁䅍䅄䅁䅁䅯䅖䅁䅁䅯睈䅙䅁䅯䅉䅙䅁䅅䅁䉁䅁䅁权㕄杂䅁䍄䉁䅁䅁睁䅁䅁䅍䅄䅁䅁䅯兣䅁䅁䅯杈䅙䅁䅅䅁䉁䅁䅁权敂䅃䅁䍄䉁䅁䅁兂䅁䅁䅍䅄䅁䅁䅯杬䅁䅁䅯儵䅯䅁䅯朵䅯䅁䅯眵䅯䅁䅅䅁䉁䅁䅁权乁睃䅁䍄䉁䅁䅁兂䅁䅁䅍䅄䅁䅁䅯杒䅅䅁䅯儷䅯䅁䅯朵䅯䅁䅯眵䅯䅁䅅䅁䉁䅁䅁睂䅁䅁䅁偉汮䅑杷允䅁䅁䅍䅁䑁䅁䅷䅁䭁䡁䉅䅁䭁䉁䝧䅁䉁䅁䅁允䅁䅁䅯䅒䅙䅁杷允䅁䅁䅍䅁䑁䅁䅷䅁䭁䝁䅙䅁䭁䉁䝷䅁䉁䅁䅁允䅁䅁䅯睪䅙䅁杷允䅁䅁䅕䅁䑁䅁䅷䅁䭁䡁䄰䅁䭁佁䭫䅁䭁佁䭙䅁䭁佁䭣䅁䉁䅁䅁允䅁䅁䅯克䄰䅁杷允䅁䅁䅕䅁䑁䅁䅷䅁䭁乁䅷䅁䭁佁䭧䅁䭁佁䭙䅁䭁佁䭣䅁䉁䅁䅁允䅁䅁䅯杂䅳䅁杷允䅁䅁䅍䅁䑁䅁䅷䅁䭁䵁䉕䅁䭁䉁䜴䅁䉁䅁䅁允䅁䅁䅯眯䅙䅁杷允䅁䅁䅑䅁䑁䅁䅷䅁䭁䩁䅕䅁䭁䉁䜸䅁䭁䍁䝁䅁䉁䅁䅁允䅁䅁䅯睮䅣䅁杷允䅁䅁䅍䅁䑁䅁䅷䅁䭁䝁䉯䅁䭁䉁䝯䅁䉁䅁䅁允䅁䅁䅯兗䅙䅁杷允䅁䅁䅍䅁䑁䅁䅷䅁䭁佁䄴䅁䭁䍁䝑䅁䉁䅁䅁允䅁䅁䅯睙䅫䅁杷允䅁䅁䅕䅁䑁䅁䅷䅁䭁䥁䉣䅁䭁佁䭯䅁䭁佁䭙䅁䭁佁䭳䅁䉁䅁䅁允䅁䅁䅯䅅䅑䅁杷允䅁䅁䅍䅁䑁䅁䅷䅁䭁䙁䅷䅁䭁䍁䝙䅁䉁䅁䅁允䅁䅁䅕積積積呐䕕䵁䅉䅅䅁䑁䅁䅁睁䵁䅁䅁权敂䅁䅁权奁杂䅁允䅁䅁䅅䅁䭁䍁䜰䅁䵁䅉䅅䅁䑁䅁䅁睁䵁䅁䅁权灄允䅁权慁杂䅁允䅁䅁䅅䅁䭁䑁䜰䅁䵁䅉䅅䅁䙁䅁䅁睁䵁䅁䅁权潂䅁䅁权煄权䅁权浄权䅁权牄权䅁允䅁䅁䅅䅁䭁䉁䕁䅁䵁䅉䅅䅁䙁䅁䅁睁䵁䅁䅁权剂允䅁权汄权䅁权浄权䅁权湄权䅁允䅁䅁䅅䅁䭁䅁䰰䅁䵁䅉䅅䅁䑁䅁䅁睁䵁䅁䅁权求䅁䅁权捁杂䅁允䅁䅁䅅䅁䭁䡁䝣䅁䵁䅉䅅䅁䙁䅁䅁睁䵁䅁䅁权橂䅁䅁权汄权䅁权浄权䅁权湄权䅁允䅁䅁䅅䅁䭁䑁䱍䅁䵁䅉䅅䅁䙁䅁䅁睁䵁䅁䅁权䱄允䅁权潄权䅁权浄权䅁权湄权䅁允䅁䅁䅅䅁䭁䅁䱙䅁䵁䅉䅅䅁䑁䅁䅁睁䵁䅁䅁权晁䅁䅁权奁杂䅁允䅁䅁䅅䅁䭁䕁䡫䅁䵁䅉䅅䅁䙁䅁䅁睁䵁䅁䅁权捄䅁䅁权灄权䅁权浄权䅁权湄权䅁允䅁䅁䅅䅁䭁䉁久䅁䵁䅉䅅䅁䙁䅁䅁睁䵁䅁䅁权浂允䅁权汄权䅁权浄权䅁权湄权䅁允䅁䅁䅅䅁䭁䑁䰴䅁䵁䅉䅅䅁䕁䅁䅁睁䵁䅁䅁权桁䅁䅁权晁杂䅁权杁杂䅁允䅁䅁䅅䅁䭁䍁䥣䅁䵁䅉䅅䅁䑁䅁䅁睁䵁䅁䅁权㝁允䅁权捁杂䅁允䅁䅁䅅䅁䭁䱁䝁䅁䵁䅉䅅䅁䙁䅁䅁睁䵁䅁䅁权求允䅁权汄权䅁权浄权䅁权湄权䅁允䅁䅁䅅䅁䭁䝁䱧䅁䵁䅉䅅䅁䑁䅁䅁睁䵁䅁䅁权牁䅁䅁权捁杂䅁允䅁䅁䅅䅁䭁䵁䜸䅁䵁䅉䅅䅁䑁䅁䅁睁䵁䅁䅁权獃允䅁权捁杂䅁允䅁䅁䅅䅁䭁䍁䡯䅁䵁䅉䅅䅁䑁䅁䅁睁䵁䅁䅁权奄䅁䅁权敁杂䅁允䅁䅁䅅䅁䭁䝁䤰䅁䵁䅉䅅䅁䙁䅁䅁睁䵁䅁䅁权桃䅁䅁权獄权䅁权浄权䅁权湄权䅁允䅁䅁䅅䅁䡁䅁䅁䅁杁佳䅖䍄䉁䅁䅁兂䅁䅁䅍䅄䅁䅁䅯杢䅁䅁䅯儵䅯䅁䅯朵䅯䅁䅯眵䅯䅁䅅䅁䉁䅁䅁权乁睃䅁䍄䉁䅁䅁兂䅁䅁䅍䅄䅁䅁䅯䅓䅅䅁䅯儵䅯䅁䅯朵䅯䅁䅯眵䅯䅁䅅䅁䉁䅁䅁权允䅂䅁䍄䉁䅁䅁兂䅁䅁䅍䅄䅁䅁䅯䅕䅅䅁䅯朶䅯䅁䅯朵䅯䅁䅯眶䅯䅁䅅䅁䉁䅁䅁睂䅁䅁䅁䍁浶䅑杷允䅁䅁䅕䅁䑁䅁䅷䅁䭁䅁䅍䅁䭁佁䭧䅁䭁佁䭙䅁䭁佁䭣䅁䉁䅁䅁允䅁䅁䅯兕䅳䅁杷允䅁䅁䅕䅁䑁䅁䅷䅁䭁偁䈰䅁䭁佁䭫䅁䭁佁䭙䅁䭁佁䭣䅁䉁䅁䅁允䅁䅁䅯杤䅳䅁杷允䅁䅁䅕䅁䑁䅁䅷䅁䭁䕁䄸䅁䭁佁䬰䅁䭁佁䭙䅁䭁佁䭣䅁䉁䅁䅁允䅁䅁䅣䅁䅁佁慁唵䵁䅉䅅䅁䙁䅁䅁睁䵁䅁䅁权䵂䅁䅁权煄权䅁权浄权䅁权牄权䅁允䅁䅁䅅䅁䡁䅁䅁䅁杄⭉䅚䍄䉁䅁䅁兂䅁䅁䅍䅄䅁䅁䅯眵䅁䅁䅯儶䅯䅁䅯朵䅯䅁䅯眵䅯䅁䅅䅁䉁䅁䅁权䙄杄䅁䍄䉁䅁䅁睁䅁䅁䅍䅄䅁䅁䅯䄷䅁䅁䅯䅇䅙䅁䅅䅁䉁䅁䅁权䕂杂䅁䍄䉁䅁䅁睁䅁䅁䅍䅄䅁䅁䅯杌䅅䅁䅯䅇䅙䅁䅅䅁䉁䅁䅁权㕁杂䅁䍄䉁䅁䅁兂䅁䅁䅍䅄䅁䅁䅯李䅁䅁䅯䄶䅯䅁䅯朵䅯䅁䅯眵䅯䅁䅅䅁䉁䅁䅁权䝁睃䅁䍄䉁䅁䅁睁䅁䅁䅍䅄䅁䅁䅯兲䅅䅁䅯䅊䅙䅁䅅䅁䉁䅁䅁权允䅂䅁䍄䉁䅁䅁睁䅁䅁䅍䅄䅁䅁䅯杯䅁䅁䅯䅊䅙䅁䅅䅁䉁䅁䅁权扂元䅁䍄䉁䅁䅁睁䅁䅁䅍䅄䅁䅁䅯睐䅅䅁䅯杈䅙䅁䅅䅁䉁䅁䅁权祁杂䅁䍄䉁䅁䅁睁䅁䅁䅍䅄䅁䅁䅯䅩䅅䅁䅯杇䅙䅁䅅䅁䉁䅁䅁权扁杂䅁䍄䉁䅁䅁兂䅁䅁䅍䅄䅁䅁䅯睮䅅䅁䅯䄷䅯䅁䅯朵䅯䅁䅯眵䅯䅁䅅䅁䉁䅁䅁睂䅁䅁䅁䑙汲䅑杷允䅁䅁䅍䅁䑁䅁䅷䅁䭁䙁䉣䅁䭁䉁䜴䅁䉁䅁䅁允䅁䅁䅯睰䅙䅁杷允䅁䅁䅍䅁䑁䅁䅷䅁䭁佁䅕䅁䭁䉁䜴䅁䉁䅁䅁允䅁䅁䅯杒䅙䅁杷允䅁䅁䅍䅁䑁䅁䅷䅁䭁䩁䉙䅁䭁䉁䝧䅁䉁䅁䅁允䅁䅁䅯兇䅙䅁杷允䅁䅁䅕䅁䑁䅁䅷䅁䭁䭁䄴䅁䭁佁䭯䅁䭁佁䭙䅁䭁佁䭳䅁䉁䅁䅁允䅁䅁䅣䅁䅁䥁㉁欵䵁䅉䅅䅁䑁䅁䅁睁䵁䅁䅁权䑃允䅁权流杂䅁允䅁䅁䅅䅁䙁佁㙆䭆䠵嘸䅎䍄䉁䅁䅁睁䅁䅁䅍䅄䅁䅁䅯睳䅁䅁䅯䅈䅙䅁䅅䅁䉁䅁䅁权慂杂䅁䍄䉁䅁䅁睁䅁䅁䅍䅄䅁䅁䅯儯䅅䅁䅯杇䅙䅁䅅䅁䉁䅁䅁权⭁杂䅁䍄䉁䅁䅁睁䅁䅁䅍䅄䅁䅁䅯䅕䅁䅁䅯䅈䅙䅁䅅䅁䉁䅁䅁权牁杂䅁䍄䉁䅁䅁睁䅁䅁䅍䅄䅁䅁䅯睔䅁䅁䅯杈䅙䅁䅅䅁䉁䅁䅁权癃杂䅁䍄䉁䅁䅁睁䅁䅁䅍䅄䅁䅁䅯杲䅅䅁䅯䅇䅙䅁䅅䅁䉁䅁䅁权㡂杂䅁䍄䉁䅁䅁䅂䅁䅁䅍䅄䅁䅁䅯杕䅅䅁䅯睈䅙䅁䅯䅉䅙䅁䅅䅁䉁䅁䅁权穁杂䅁䍄䉁䅁䅁兂䅁䅁䅍䅄䅁䅁䅯䅣䅁䅁䅯䄷䅯䅁䅯朵䅯䅁䅯眵䅯䅁䅅䅁䉁䅁䅁睂䅁䅁䅁偧汔䅑杷允䅁䅁䅍䅁䑁䅁䅷䅁䭁䉁䉕䅁䭁䉁䜴䅁䉁䅁䅁允䅁䅁䅯睳䅣䅁杷允䅁䅁䅕䅁䑁䅁䅷䅁䭁䍁䉙䅁䭁佁䭫䅁䭁佁䭙䅁䭁佁䭣䅁䉁䅁䅁允䅁䅁䅯兡䅳䅁杷允䅁䅁䅍䅁䑁䅁䅷䅁䭁偁䉍䅁䭁䍁䝙䅁䉁䅁䅁允䅁䅁䅕䉵䘶ㄶ奇歕䵁䅉䅅䅁䑁䅁䅁睁䵁䅁䅁权偂允䅁权流杂䅁允䅁䅁䅅䅁䙁䙁偹癷潕䘳䅎䍄䉁䅁䅁兂䅁䅁䅍䅄䅁䅁䅯术䅅䅁䅯朶䅯䅁䅯朵䅯䅁䅯眶䅯䅁䅅䅁䉁䅁䅁睂䅁䅁䅁䐴浲䅑杷允䅁䅁䅕䅁䑁䅁䅷䅁䭁䥁䄸䅁䭁佁䭷䅁䭁佁䭙䅁䭁佁䭣䅁䉁䅁䅁允䅁䅁䅣䅁䅁䝁乂唵䵁䅉䅅䅁䑁䅁䅁睁䵁䅁䅁权剂允䅁权捁杂䅁允䅁䅁䅅䅁䭁䕁䜰䅁䵁䅉䅅䅁䑁䅁䅁睁䵁䅁䅁权求䅁䅁权歁杂䅁允䅁䅁䅅䅁䭁䝁䨴䅁䵁䅉䅅䅁䙁䅁䅁睁䵁䅁䅁权佁允䅁权灄权䅁权浄权䅁权湄权䅁允䅁䅁䅅䅁䭁䡁久䅁䵁䅉䅅䅁䕁䅁䅁睁䵁䅁䅁权㝂䅁䅁权晁杂䅁权杁杂䅁允䅁䅁䅅䅁䭁䝁䡅䅁䵁䅉䅅䅁䙁䅁䅁睁䵁䅁䅁权䩃䅁䅁权獄权䅁权浄权䅁权湄权䅁允䅁䅁䅅䅁䡁䅁䅁䅁杄⭌䅖䍄䉁䅁䅁兂䅁䅁䅍䅄䅁䅁䅯䅴䅅䅁䅯䄷䅯䅁䅯朵䅯䅁䅯眵䅯䅁䅅䅁䉁䅁䅁睂䅁䅁䅁倴汔䅑杷允䅁䅁䅍䅁䑁䅁䅷䅁䭁䍁䅷䅁䭁䍁䝑䅁䉁䅁䅁允䅁䅁䅯眷䅯䅁杷允䅁䅁䅍䅁䑁䅁䅷䅁䭁䙁䉳䅁䭁䍁䝑䅁䉁䅁䅁允䅁䅁䅯杖䅯䅁杷允䅁䅁䅕䅁䑁䅁䅷䅁䭁䵁䅧䅁䭁佁䭕䅁䭁佁䭙䅁䭁佁䭣䅁䉁䅁䅁允䅁䅁䅯睎䅳䅁杷允䅁䅁䅕䅁䑁䅁䅷䅁䭁䉁䅧䅁䭁佁䭧䅁䭁佁䭙䅁䭁佁䭣䅁䉁䅁䅁允䅁䅁䅯䅅䅑䅁杷允䅁䅁䅑䅁䑁䅁䅷䅁䭁䵁䉯䅁䭁䉁䜸䅁䭁䍁䝁䅁䉁䅁䅁允䅁䅁䅯䅷䅯䅁杷允䅁䅁䅕䅁䑁䅁䅷䅁䭁䅁䈰䅁䭁佁䬰䅁䭁佁䭙䅁䭁佁䭣䅁䉁䅁䅁允䅁䅁䅣䅁䅁䥁坃䔵䵁䅉䅅䅁䙁䅁䅁睁䵁䅁䅁权㕄允䅁权煄权䅁权浄权䅁权牄权䅁允䅁䅁䅅䅁䡁䅁䅁䅁䅁体䅚䍄䉁䅁䅁睁䅁䅁䅍䅄䅁䅁䅯睯䅁䅁䅯杊䅙䅁䅅䅁䉁䅁䅁䅆呂䅁䅁䅁䅁䅁杷允䅁䅁䅕䅁䑁䅁䅷䅁䭁䭁䉳䅁䭁佁䬰䅁䭁佁䭙䅁䭁佁䭣䅁䉁䅁䅁允䅁䅁䅣䅁䅁䵁湄唵䵁䅉䅅䅁䑁䅁䅁睁䵁䅁䅁权祃䅁䅁权敁杂䅁允䅁䅁䅅䅁䭁䩁䝉䅁䵁䅉䅅䅁䙁䅁䅁睁䵁䅁䅁权祂允䅁权煄权䅁权浄权䅁权牄权䅁允䅁䅁䅅䅁䡁䅁䅁䅁䅁⭌䅚䍄䉁䅁䅁兂䅁䅁䅍䅄䅁䅁䅯睓䅁䅁䅯䄷䅯䅁䅯朵䅯䅁䅯眵䅯䅁䅅䅁䉁䅁䅁睂䅁䅁䅁䍯汔䅑杷允䅁䅁䅕䅁䑁䅁䅷䅁䭁佁䉍䅁䭁佁䭕䅁䭁佁䭙䅁䭁佁䭣䅁䉁䅁䅁允䅁䅁䅯兄䅳䅁杷允䅁䅁䅕䅁䑁䅁䅷䅁䭁䭁䅁䅁䭁佁䭫䅁䭁佁䭙䅁䭁佁䭣䅁䉁䅁䅁允䅁䅁䅯朸䅯䅁杷允䅁䅁䅍䅁䑁䅁䅷䅁䭁䵁䅷䅁䭁䍁䝑䅁䉁䅁䅁允䅁䅁䅯睱䅯䅁杷允䅁䅁䅍䅁䑁䅁䅷䅁䭁䍁䉷䅁䭁䉁䝯䅁䉁䅁䅁允䅁䅁䅯睇䅙䅁杷允䅁䅁䅍䅁䑁䅁䅷䅁䭁偁䉅䅁䭁䍁䝑䅁䉁䅁䅁允䅁䅁䅯睫䅯䅁杷允䅁䅁䅍䅁䑁䅁䅷䅁䭁䝁䉧䅁䭁䉁䝯䅁䉁䅁䅁允䅁䅁䅯睥䅙䅁杷允䅁䅁䅕䅁䑁䅁䅷䅁䭁䙁䉍䅁䭁佁䭧䅁䭁佁䭙䅁䭁佁䭣䅁䉁䅁䅁允䅁䅁䅯杂䅳䅁杷允䅁䅁䅍䅁䑁䅁䅷䅁䭁䝁䉫䅁䭁䉁䝯䅁䉁䅁䅁允䅁䅁䅯䅐䅙䅁杷允䅁䅁䅍䅁䑁䅁䅷䅁䭁䡁䉯䅁䭁䍁䝙䅁䉁䅁䅁允䅁䅁䅕灭婭婭㕬啖䵁䅉䅅䅁䙁䅁䅁睁䵁䅁䅁权敃䅁䅁权煄权䅁权浄权䅁权牄权䅁允䅁䅁䅅䅁䡁䅁䅁䅁杂佒䅚䍄䉁䅁䅁睁䅁䅁䅍䅄䅁䅁䅯杬䅅䅁䅯䅈䅙䅁䅅䅁䉁䅁䅁权䩂杂䅁䍄䉁䅁䅁䅂䅁䅁䅍䅄䅁䅁䅯兦䅁䅁䅯睈䅙䅁䅯䅉䅙䅁䅅䅁䉁䅁䅁权䅄睂䅁䍄䉁䅁䅁兂䅁䅁䅍䅄䅁䅁䅯睭䅅䅁䅯儵䅯䅁䅯朵䅯䅁䅯眵䅯䅁䅅䅁䉁䅁䅁权㕄权䅁䍄䉁䅁䅁睁䅁䅁䅍䅄䅁䅁䅯䅢䅁䅁䅯䅇䅙䅁䅅䅁䉁䅁䅁权婁杂䅁䍄䉁䅁䅁兂䅁䅁䅍䅄䅁䅁䅯䅴䅅䅁䅯朶䅯䅁䅯朵䅯䅁䅯眶䅯䅁䅅䅁䉁䅁䅁睂䅁䅁䅁䕷浈䅑杷允䅁䅁䅍䅁䑁䅁䅷䅁䭁䙁䅣䅁䭁䉁䝯䅁䉁䅁䅁允䅁䅁䅯杘䅙䅁杷允䅁䅁䅕䅁䑁䅁䅷䅁䭁䝁䅍䅁䭁佁䭯䅁䭁佁䭙䅁䭁佁䭳䅁䉁䅁䅁允䅁䅁䅣䅁䅁䕁㍁欵䵁䅉䅅䅁䑁䅁䅁睁䵁䅁䅁权䵁允䅁权奁杂䅁允䅁䅁䅅䅁䭁䡁䝷䅁䵁䅉䅅䅁䑁䅁䅁睁䵁䅁䅁权扃允䅁权奁杂䅁允䅁䅁䅅䅁䭁䑁䜰䅁䵁䅉䅅䅁䑁䅁䅁睁䵁䅁䅁权杄允䅁权慁杂䅁允䅁䅁䅅䅁䭁䑁䜴䅁䵁䅉䅅䅁䑁䅁䅁睁䵁䅁䅁权桄允䅁权慁杂䅁允䅁䅁䅅䅁䭁䵁䝉䅁䵁䅉䅅䅁䑁䅁䅁睁䵁䅁䅁权捃䅁䅁权慁杂䅁允䅁䅁䅅䅁䭁䍁䜰䅁䵁䅉䅅䅁䙁䅁䅁睁䵁䅁䅁权敄䅁䅁权灄权䅁权浄权䅁权湄权䅁允䅁䅁䅅䅁䭁偁佅䅁䵁䅉䅅䅁䑁䅁䅁睁䵁䅁䅁权楄允䅁权慁杂䅁允䅁䅁䅅䅁䭁䍁䝳䅁䵁䅉䅅䅁䑁䅁䅁睁䵁䅁䅁权䭂允䅁权慁杂䅁允䅁䅁䅅䅁䭁䵁䝉䅁䵁䅉䅅䅁䙁䅁䅁睁䵁䅁䅁权坂䅁䅁权獄权䅁权浄权䅁权湄权䅁允䅁䅁䅅䅁䡁䅁䅁䅁䅄佰䅖䍄䉁䅁䅁兂䅁䅁䅍䅄䅁䅁䅯䅬䅅䅁䅯儷䅯䅁䅯朵䅯䅁䅯眵䅯䅁䅅䅁䉁䅁䅁睂䅁䅁䅁乙汌䅑杷允䅁䅁䅕䅁䑁䅁䅷䅁䭁䉁䉑䅁䭁佁䭫䅁䭁佁䭙䅁䭁佁䭣䅁䉁䅁䅁允䅁䅁䅯䅱䄰䅁杷允䅁䅁䅑䅁䑁䅁䅷䅁䭁䥁䉯䅁䭁䉁䜸䅁䭁䍁䝁䅁䉁䅁䅁允䅁䅁䅯䅒䅣䅁杷允䅁䅁䅕䅁䑁䅁䅷䅁䭁乁䉍䅁䭁佁䭫䅁䭁佁䭙䅁䭁佁䭣䅁䉁䅁䅁允䅁䅁䅯睁䅳䅁杷允䅁䅁䅍䅁䑁䅁䅷䅁䭁䑁䅁䅁䭁䉁䝧䅁䉁䅁䅁允䅁䅁䅯兏䅙䅁杷允䅁䅁䅍䅁䑁䅁䅷䅁䭁䑁䉧䅁䭁䍁䝑䅁䉁䅁䅁允䅁䅁䅯䅃䅣䅁杷允䅁䅁䅍䅁䑁䅁䅷䅁䭁䙁䅳䅁䭁䍁䝙䅁䉁䅁䅁允䅁䅁䅕灭婭婭䩫啖䵁䅉䅅䅁䙁䅁䅁睁䵁䅁䅁权浄䅁䅁权煄权䅁权浄权䅁权牄权䅁允䅁䅁䅅䅁䡁䅁䅁䅁䅃救䅚䍄䉁䅁䅁兂䅁䅁䅍䅄䅁䅁䅯眶䅅䅁䅯䄷䅯䅁䅯朵䅯䅁䅯眵䅯䅁䅅䅁䉁䅁䅁睂䅁䅁䅁䌴汄䅑杷允䅁䅁䅕䅁䑁䅁䅷䅁䭁䅁䅙䅁䭁佁䭧䅁䭁佁䭙䅁䭁佁䭣䅁䉁䅁䅁允䅁䅁䅯杂䅳䅁杷允䅁䅁䅍䅁䑁䅁䅷䅁䭁䱁䅉䅁䭁䉁䝷䅁䉁䅁䅁允䅁䅁䅯兑䅙䅁杷允䅁䅁䅑䅁䑁䅁䅷䅁䭁䑁䉫䅁䭁䉁䜸䅁䭁䍁䝁䅁䉁䅁䅁允䅁䅁䅯䅮䅙䅁杷允䅁䅁䅕䅁䑁䅁䅷䅁䭁䅁䉍䅁䭁佁䭯䅁䭁佁䭙䅁䭁佁䭳䅁䉁䅁䅁允䅁䅁䅣䅁䅁䕁䙂欵䵁䅉䅅䅁䙁䅁䅁睁䵁䅁䅁权䩄允䅁权煄权䅁权浄权䅁权牄权䅁允䅁䅁䅅䅁䭁䉁䕁䅁䵁䅉䅅䅁䙁䅁䅁睁䵁䅁䅁权㝃䅁䅁权潄权䅁权浄权䅁权湄权䅁允䅁䅁䅅䅁䭁䅁䱙䅁䵁䅉䅅䅁䙁䅁䅁睁䵁䅁䅁</t>
  </si>
  <si>
    <t>权牁允䅁权獄权䅁权浄权䅁权湄权䅁允䅁䅁䅅䅁䡁䅁䅁䅁权敊䅚䍄䉁䅁䅁睁䅁䅁䅍䅄䅁䅁䅯儰䅁䅁䅯杊䅙䅁䅅䅁䉁䅁䅁兂乄䵺䵺䥺慸䅑杷允䅁䅁䅕䅁䑁䅁䅷䅁䭁䭁䉧䅁䭁佁䭯䅁䭁佁䭙䅁䭁佁䭳䅁䉁䅁䅁允䅁䅁䅣䅁䅁䥁汁欵䵁䅉䅅䅁䑁䅁䅁睁䵁䅁䅁权歄䅁䅁权捁杂䅁允䅁䅁䅅䅁䭁佁䜰䅁䵁䅉䅅䅁䙁䅁䅁睁䵁䅁䅁权浂䅁䅁权煄权䅁权浄权䅁权牄权䅁允䅁䅁䅅䅁䡁䅁䅁䅁杄敔䅚䍄䉁䅁䅁睁䅁䅁䅍䅄䅁䅁䅯兇䅁䅁䅯杊䅙䅁䅅䅁䉁䅁䅁兂㝂䭆䠵愴坰䅑杷允䅁䅁䅑䅁䑁䅁䅷䅁䭁佁䅁䅁䭁䉁䜸䅁䭁䍁䝁䅁䉁䅁䅁允䅁䅁䅯儫䅧䅁杷允䅁䅁䅑䅁䑁䅁䅷䅁䭁䕁䈰䅁䭁䉁䜸䅁䭁䍁䝁䅁䉁䅁䅁允䅁䅁䅯睺䅧䅁杷允䅁䅁䅕䅁䑁䅁䅷䅁䭁䝁䅉䅁䭁佁䭷䅁䭁佁䭙䅁䭁佁䭣䅁䉁䅁䅁允䅁䅁䅣䅁䅁䕁䵂欵䵁䅉䅅䅁䑁䅁䅁睁䵁䅁䅁权剂䅁䅁权奁杂䅁允䅁䅁䅅䅁䭁䝁䜸䅁䵁䅉䅅䅁䑁䅁䅁睁䵁䅁䅁权煂䅁䅁权歁杂䅁允䅁䅁䅅䅁䭁䉁䕁䅁䵁䅉䅅䅁䑁䅁䅁睁䵁䅁䅁权慃允䅁权捁杂䅁允䅁䅁䅅䅁䭁䉁䡷䅁䵁䅉䅅䅁䙁䅁䅁睁䵁䅁䅁权㥄䅁䅁权灄权䅁权浄权䅁权湄权䅁允䅁䅁䅅䅁䭁䉁䕁䅁䵁䅉䅅䅁䑁䅁䅁睁䵁䅁䅁权癃允䅁权奁杂䅁允䅁䅁䅅䅁䭁䕁䝯䅁䵁䅉䅅䅁䙁䅁䅁睁䵁䅁䅁权牂允䅁权汄权䅁权浄权䅁权湄权䅁允䅁䅁䅅䅁䭁偁䭫䅁䵁䅉䅅䅁䙁䅁䅁睁䵁䅁䅁权䙄䅁䅁权潄权䅁权浄权䅁权湄权䅁允䅁䅁䅅䅁䭁䅁䱙䅁䵁䅉䅅䅁䙁䅁䅁睁䵁䅁䅁权㙂允䅁权潄权䅁权浄权䅁权湄权䅁允䅁䅁䅅䅁䭁䅁䱙䅁䵁䅉䅅䅁䙁䅁䅁睁䵁䅁䅁权㑃允䅁权灄权䅁权浄权䅁权湄权䅁允䅁䅁䅅䅁䭁䉁䱍䅁䵁䅉䅅䅁䑁䅁䅁睁䵁䅁䅁权㝄䅁䅁权捁杂䅁允䅁䅁䅅䅁䭁佁䝷䅁䵁䅉䅅䅁䑁䅁䅁睁䵁䅁䅁权⽃䅁䅁权歁杂䅁允䅁䅁䅅䅁䭁䩁䩅䅁䵁䅉䅅䅁䑁䅁䅁睁䵁䅁䅁权祄䅁䅁权流杂䅁允䅁䅁䅅䅁䙁䱁敧敨剴䘶䅚䍄䉁䅁䅁兂䅁䅁䅍䅄䅁䅁䅯䅊䅁䅁䅯儷䅯䅁䅯朵䅯䅁䅯眵䅯䅁䅅䅁䉁䅁䅁睂䅁䅁䅁䭧歺䅑杷允䅁䅁䅕䅁䑁䅁䅷䅁䭁䭁䅕䅁䭁佁䭕䅁䭁佁䭙䅁䭁佁䭣䅁䉁䅁䅁允䅁䅁䅯䅇䅳䅁杷允䅁䅁䅕䅁䑁䅁䅷䅁䭁䱁䅙䅁䭁佁䭫䅁䭁佁䭙䅁䭁佁䭣䅁䉁䅁䅁允䅁䅁䅯睡䅷䅁杷允䅁䅁䅍䅁䑁䅁䅷䅁䭁佁䈸䅁䭁䍁䝑䅁䉁䅁䅁允䅁䅁䅯䅅䅑䅁杷允䅁䅁䅕䅁䑁䅁䅷䅁䭁偁䅯䅁䭁佁䬰䅁䭁佁䭙䅁䭁佁䭣䅁䉁䅁䅁允䅁䅁䅣䅁䅁䥁㕁欵䵁䅉䅅䅁䙁䅁䅁睁䵁䅁䅁权ㅄ允䅁权獄权䅁权浄权䅁权湄权䅁允䅁䅁䅅䅁䡁䅁䅁䅁䅄略䅒䍄䉁䅁䅁睁䅁䅁䅍䅄䅁䅁䅯六䅁䅁䅯杇䅙䅁䅅䅁䉁䅁䅁权㝂杂䅁䍄䉁䅁䅁睁䅁䅁䅍䅄䅁䅁䅯睹䅁䅁䅯杇䅙䅁䅅䅁䉁䅁䅁权㡁杂䅁䍄䉁䅁䅁睁䅁䅁䅍䅄䅁䅁䅯儰䅁䅁䅯䅇䅙䅁䅅䅁䉁䅁䅁权䕂杂䅁䍄䉁䅁䅁䅂䅁䅁䅍䅄䅁䅁䅯䅚䅁䅁䅯睈䅙䅁䅯䅉䅙䅁䅅䅁䉁䅁䅁权㑁杂䅁䍄䉁䅁䅁兂䅁䅁䅍䅄䅁䅁䅯睖䅁䅁䅯朶䅯䅁䅯朵䅯䅁䅯眶䅯䅁䅅䅁䉁䅁䅁权允䅂䅁䍄䉁䅁䅁兂䅁䅁䅍䅄䅁䅁䅯睦䅁䅁䅯儵䅯䅁䅯朵䅯䅁䅯眵䅯䅁䅅䅁䉁䅁䅁权⭁睃䅁䍄䉁䅁䅁兂䅁䅁䅍䅄䅁䅁䅯兆䅅䅁䅯䄷䅯䅁䅯朵䅯䅁䅯眵䅯䅁䅅䅁䉁䅁䅁睂䅁䅁䅁䕷歪䅑杷允䅁䅁䅕䅁䑁䅁䅷䅁䭁䑁䉙䅁䭁佁䭯䅁䭁佁䭙䅁䭁佁䭳䅁䉁䅁䅁允䅁䅁䅯䅅䅑䅁杷允䅁䅁䅕䅁䑁䅁䅷䅁䭁䥁䅑䅁䭁佁䬰䅁䭁佁䭙䅁䭁佁䭣䅁䉁䅁䅁允䅁䅁䅣䅁䅁䝁坃唵䵁䅉䅅䅁䑁䅁䅁睁䵁䅁䅁权桄䅁䅁权奁杂䅁允䅁䅁䅅䅁䭁䕁䡫䅁䵁䅉䅅䅁䑁䅁䅁睁䵁䅁䅁权卄允䅁权歁杂䅁允䅁䅁䅅䅁䭁䕁䭍䅁䵁䅉䅅䅁䙁䅁䅁睁䵁䅁䅁权㡄䅁䅁权灄权䅁权浄权䅁权湄权䅁允䅁䅁䅅䅁䭁䡁䱑䅁䵁䅉䅅䅁䕁䅁䅁睁䵁䅁䅁权啄允䅁权晁杂䅁权杁杂䅁允䅁䅁䅅䅁䭁䕁䡷䅁䵁䅉䅅䅁䑁䅁䅁睁䵁䅁䅁权䝁䅁䅁权敁杂䅁允䅁䅁䅅䅁䭁䍁䥍䅁䵁䅉䅅䅁䑁䅁䅁睁䵁䅁䅁权㡃䅁䅁权捁杂䅁允䅁䅁䅅䅁䭁䥁䝳䅁䵁䅉䅅䅁䑁䅁䅁睁䵁䅁䅁权千䅁䅁权奁杂䅁允䅁䅁䅅䅁䭁䍁䜰䅁䵁䅉䅅䅁䑁䅁䅁睁䵁䅁䅁权橄䅁䅁权流杂䅁允䅁䅁䅅䅁䙁䅁塲㍯㥁歋䄹䍄䉁䅁䅁睁䅁䅁䅍䅄䅁䅁䅯䅬䅁䅁䅯䅇䅙䅁䅅䅁䉁䅁䅁权㕁杂䅁䍄䉁䅁䅁睁䅁䅁䅍䅄䅁䅁䅯兔䅅䅁䅯杈䅙䅁䅅䅁䉁䅁䅁权十䅃䅁䍄䉁䅁䅁兂䅁䅁䅍䅄䅁䅁䅯東䅁䅁䅯䄶䅯䅁䅯朵䅯䅁䅯眵䅯䅁䅅䅁䉁䅁䅁权䝁睃䅁䍄䉁䅁䅁睁䅁䅁䅍䅄䅁䅁䅯睬䅁䅁䅯䅇䅙䅁䅅䅁䉁䅁䅁权㕁杂䅁䍄䉁䅁䅁睁䅁䅁䅍䅄䅁䅁䅯䄫䅅䅁䅯杇䅙䅁䅅䅁䉁䅁䅁权敂杂䅁䍄䉁䅁䅁兂䅁䅁䅍䅄䅁䅁䅯杕䅁䅁䅯儶䅯䅁䅯朵䅯䅁䅯眵䅯䅁䅅䅁䉁䅁䅁权䡃兄䅁䍄䉁䅁䅁睁䅁䅁䅍䅄䅁䅁䅯睦䅁䅁䅯杈䅙䅁䅅䅁䉁䅁䅁权獃杂䅁䍄䉁䅁䅁睁䅁䅁䅍䅄䅁䅁䅯䅒䅅䅁䅯杈䅙䅁䅅䅁䉁䅁䅁权兂杂䅁䍄䉁䅁䅁兂䅁䅁䅍䅄䅁䅁䅯杰䅁䅁䅯儵䅯䅁䅯朵䅯䅁䅯眵䅯䅁䅅䅁䉁䅁䅁权㑁睃䅁䍄䉁䅁䅁兂䅁䅁䅍䅄䅁䅁䅯兣䅅䅁䅯䄶䅯䅁䅯朵䅯䅁䅯眵䅯䅁䅅䅁䉁䅁䅁权䝁睃䅁䍄䉁䅁䅁兂䅁䅁䅍䅄䅁䅁䅯睅䅁䅁䅯朶䅯䅁䅯朵䅯䅁䅯眶䅯䅁䅅䅁䉁䅁䅁睂䅁䅁䅁䕑浌䅑杷允䅁䅁䅑䅁䑁䅁䅷䅁䭁䥁䄸䅁䭁䉁䜸䅁䭁䍁䝁䅁䉁䅁䅁允䅁䅁䅯睺䅧䅁杷允䅁䅁䅍䅁䑁䅁䅷䅁䭁䝁䉅䅁䭁䍁䝙䅁䉁䅁䅁允䅁䅁䅕体㙆䭆堶啖䵁䅉䅅䅁䑁䅁䅁睁䵁䅁䅁权䕂允䅁权捁杂䅁允䅁䅁䅅䅁䭁䙁䝁䅁䵁䅉䅅䅁䙁䅁䅁睁䵁䅁䅁权呁䅁䅁权獄权䅁权浄权䅁权湄权䅁允䅁䅁䅅䅁䡁䅁䅁䅁䅁畄䅚䍄䉁䅁䅁兂䅁䅁䅍䅄䅁䅁䅯杣䅅䅁䅯䄶䅯䅁䅯朵䅯䅁䅯眵䅯䅁䅅䅁䉁䅁䅁权䝁睃䅁䍄䉁䅁䅁睁䅁䅁䅍䅄䅁䅁䅯兆䅁䅁䅯䅊䅙䅁䅅䅁䉁䅁䅁权桄元䅁䍄䉁䅁䅁兂䅁䅁䅍䅄䅁䅁䅯睕䅁䅁䅯䄷䅯䅁䅯朵䅯䅁䅯眵䅯䅁䅅䅁䉁䅁䅁睂䅁䅁䅁䵯氯䅑杷允䅁䅁䅕䅁䑁䅁䅷䅁䭁佁䅣䅁䭁佁䭯䅁䭁佁䭙䅁䭁佁䭳䅁䉁䅁䅁允䅁䅁䅣䅁䅁䵁⽁欵䵁䅉䅅䅁䑁䅁䅁睁䵁䅁䅁权卄允䅁权慁杂䅁允䅁䅁䅅䅁䭁䙁䜴䅁䵁䅉䅅䅁䙁䅁䅁睁䵁䅁䅁权䝁䅁䅁权煄权䅁权浄权䅁权牄权䅁允䅁䅁䅅䅁䡁䅁䅁䅁䅃敉䅚䍄䉁䅁䅁兂䅁䅁䅍䅄䅁䅁䅯元䅅䅁䅯朶䅯䅁䅯朵䅯䅁䅯眶䅯䅁䅅䅁䉁䅁䅁权允䅂䅁䍄䉁䅁䅁兂䅁䅁䅍䅄䅁䅁䅯杧䅅䅁䅯朶䅯䅁䅯朵䅯䅁䅯眶䅯䅁䅅䅁䉁䅁䅁睂䅁䅁䅁䍷浶䅑杷允䅁䅁䅕䅁䑁䅁䅷䅁䭁䝁䉍䅁䭁佁䭕䅁䭁佁䭙䅁䭁佁䭣䅁䉁䅁䅁允䅁䅁䅯兄䅳䅁杷允䅁䅁䅕䅁䑁䅁䅷䅁䭁䅁䄸䅁䭁佁䭷䅁䭁佁䭙䅁䭁佁䭣䅁䉁䅁䅁允䅁䅁䅣䅁䅁䥁⽃〴䵁䅉䅅䅁䙁䅁䅁睁䵁䅁䅁权睃允䅁权汄权䅁权浄权䅁权湄权䅁允䅁䅁䅅䅁䭁䑁䰴䅁䵁䅉䅅䅁䑁䅁䅁睁䵁䅁䅁权乁䅁䅁权奁杂䅁允䅁䅁䅅䅁䭁䕁䝯䅁䵁䅉䅅䅁䑁䅁䅁睁䵁䅁䅁权瑄允䅁权奁杂䅁允䅁䅁䅅䅁䭁䕁䝯䅁䵁䅉䅅䅁䙁䅁䅁睁䵁䅁䅁权扄䅁䅁权灄权䅁权浄权䅁权湄权䅁允䅁䅁䅅䅁䭁乁䱁䅁䵁䅉䅅䅁䑁䅁䅁睁䵁䅁䅁权奁䅁䅁权奁杂䅁允䅁䅁䅅䅁䭁䉁䝫䅁䵁䅉䅅䅁䑁䅁䅁睁䵁䅁䅁权剄允䅁权流杂䅁允䅁䅁䅅䅁䙁佁剸䉵䘶ㅥ䅊䍄䉁䅁䅁兂䅁䅁䅍䅄䅁䅁䅯朳䅁䅁䅯朶䅯䅁䅯朵䅯䅁䅯眶䅯䅁䅅䅁䉁䅁䅁睂䅁䅁䅁䑷浪䅑杷允䅁䅁䅍䅁䑁䅁䅷䅁䭁佁䅣䅁䭁䉁䜴䅁䉁䅁䅁允䅁䅁䅯免䅧䅁杷允䅁䅁䅕䅁䑁䅁䅷䅁䭁䝁䅳䅁䭁佁䬰䅁䭁佁䭙䅁䭁佁䭣䅁䉁䅁䅁允䅁䅁䅣䅁䅁䭁㥁䔵䵁䅉䅅䅁䑁䅁䅁睁䵁䅁䅁权奁䅁䅁权歁杂䅁允䅁䅁䅅䅁䭁䉁䕁䅁䵁䅉䅅䅁䑁䅁䅁睁䵁䅁䅁权剂䅁䅁权慁杂䅁允䅁䅁䅅䅁䭁䱁䝁䅁䵁䅉䅅䅁䑁䅁䅁睁䵁䅁䅁权浄䅁䅁权歁杂䅁允䅁䅁䅅䅁䭁䙁䭧䅁䵁䅉䅅䅁䑁䅁䅁睁䵁䅁䅁权㡂允䅁权奁杂䅁允䅁䅁䅅䅁䭁䍁䜰䅁䵁䅉䅅䅁䙁䅁䅁睁䵁䅁䅁权䩄允䅁权汄权䅁权浄权䅁权湄权䅁允䅁䅁䅅䅁䭁䉁䕁䅁䵁䅉䅅䅁䑁䅁䅁睁䵁䅁䅁权䩁䅁䅁权慁杂䅁允䅁䅁䅅䅁䭁䍁䜰䅁䵁䅉䅅䅁䑁䅁䅁睁䵁䅁䅁权䑄䅁䅁权歁杂䅁允䅁䅁䅅䅁䭁䑁䩷䅁䵁䅉䅅䅁䑁䅁䅁睁䵁䅁䅁权杂允䅁权流杂䅁允䅁䅁䅅䅁䙁䕁桪桥畓ㅒ䅆䍄䉁䅁䅁睁䅁䅁䅍䅄䅁䅁䅯术䅅䅁䅯杇䅙䅁䅅䅁䉁䅁䅁权䍄杂䅁䍄䉁䅁䅁睁䅁䅁䅍䅄䅁䅁䅯杚䅅䅁䅯䅇䅙䅁䅅䅁䉁䅁䅁权䩂睂䅁䍄䉁䅁䅁睁䅁䅁䅍䅄䅁䅁䅯杋䅁䅁䅯䅈䅙䅁䅅䅁䉁䅁䅁权摃杂䅁䍄䉁䅁䅁睁䅁䅁䅍䅄䅁䅁䅯䅄䅁䅁䅯杊䅙䅁䅅䅁䉁䅁䅁兂䭁㘱睎啐扰䅑杷允䅁䅁䅍䅁䑁䅁䅷䅁䭁䭁䉳䅁䭁䉁䜴䅁䉁䅁䅁允䅁䅁䅯杯䅙䅁杷允䅁䅁䅕䅁䑁䅁䅷䅁䭁䕁䅧䅁䭁佁䭕䅁䭁佁䭙䅁䭁佁䭣䅁䉁䅁䅁允䅁䅁䅯睎䅳䅁杷允䅁䅁䅍䅁䑁䅁䅷䅁䭁乁䉕䅁䭁䉁䜴䅁䉁䅁䅁允䅁䅁䅯杰䅣䅁杷允䅁䅁䅕䅁䑁䅁䅷䅁䭁乁䉯䅁䭁佁䭷䅁䭁佁䭙䅁䭁佁䭣䅁䉁䅁䅁允䅁䅁䅣䅁䅁䍁䵂欵䵁䅉䅅䅁䑁䅁䅁睁䵁䅁䅁权奁䅁䅁权流杂䅁允䅁䅁䅅䅁䙁䍁捬㡪ㅌ䙵䅎䍄䉁䅁䅁睁䅁䅁䅍䅄䅁䅁䅯杬䅅䅁䅯杈䅙䅁䅅䅁䉁䅁䅁权䩂杂䅁䍄䉁䅁䅁兂䅁䅁䅍䅄䅁䅁䅯村䅁䅁䅯儷䅯䅁䅯朵䅯䅁䅯眵䅯䅁䅅䅁䉁䅁䅁权允䅂䅁䍄䉁䅁䅁兂䅁䅁䅍䅄䅁䅁䅯䅫䅁䅁䅯䄷䅯䅁䅯朵䅯䅁䅯眵䅯䅁䅅䅁䉁䅁䅁睂䅁䅁䅁䴴氯䅑杷允䅁䅁䅕䅁䑁䅁䅷䅁䭁䑁䉕䅁䭁佁䭯䅁䭁佁䭙䅁䭁佁䭳䅁䉁䅁䅁允䅁䅁䅣䅁䅁䕁潁欵䵁䅉䅅䅁䑁䅁䅁睁䵁䅁䅁权時䅁䅁权敁杂䅁允䅁䅁䅅䅁䭁䭁䜸䅁䵁䅉䅅䅁䙁䅁䅁睁䵁䅁䅁权汁䅁䅁权灄权䅁权浄权䅁权湄权䅁允䅁䅁䅅䅁䭁䍁偍䅁䵁䅉䅅䅁䙁䅁䅁睁䵁䅁䅁权䅂允䅁权煄权䅁权浄权䅁权牄权䅁允䅁䅁䅅䅁䡁䅁䅁䅁䅁⭐䅚䍄䉁䅁䅁兂䅁䅁䅍䅄䅁䅁䅯兤䅁䅁䅯朶䅯䅁䅯朵䅯䅁䅯眶䅯䅁䅅䅁䉁䅁䅁睂䅁䅁䅁䔴浈䅑杷允䅁䅁䅍䅁䑁䅁䅷䅁䭁䱁䅷䅁䭁䉁䜴䅁䉁䅁䅁允䅁䅁䅯兴䅙䅁杷允䅁䅁䅍䅁䑁䅁䅷䅁䭁䕁䈰䅁䭁䍁䝑䅁䉁䅁䅁允䅁䅁䅯䅴䅣䅁杷允䅁䅁䅕䅁䑁䅁䅷䅁䭁䅁䉅䅁䭁佁䭧䅁䭁佁䭙䅁䭁佁䭣䅁䉁䅁䅁允䅁䅁䅯杂䅳䅁杷允䅁䅁䅕䅁䑁䅁䅷䅁䭁䡁䅍䅁䭁佁䭧䅁䭁佁䭙䅁䭁佁䭣䅁䉁䅁䅁允䅁䅁䅯术䅯䅁杷允䅁䅁䅕䅁䑁䅁䅷䅁䭁䭁䈰䅁䭁佁䭫䅁䭁佁䭙䅁䭁佁䭣䅁䉁䅁䅁允䅁䅁䅯睓䅳䅁杷允䅁䅁䅕䅁䑁䅁䅷䅁䭁䉁䅧䅁䭁佁䭕䅁䭁佁䭙䅁䭁佁䭣䅁䉁䅁䅁允䅁䅁䅯䅅䅑䅁杷允䅁䅁䅕䅁䑁䅁䅷䅁䭁䩁䉍䅁䭁佁䭯䅁䭁佁䭙䅁䭁佁䭳䅁䉁䅁䅁允䅁䅁䅯䅅䅑䅁杷允䅁䅁䅍䅁䑁䅁䅷䅁䭁䩁䉁䅁䭁䍁䝑䅁䉁䅁䅁允䅁䅁䅯睔䅯䅁杷允䅁䅁䅕䅁䑁䅁䅷䅁䭁䭁䅷䅁䭁佁䭧䅁䭁佁䭙䅁䭁佁䭣䅁䉁䅁䅁允䅁䅁䅯杂䅳䅁杷允䅁䅁䅍䅁䑁䅁䅷䅁䭁䉁䈸䅁䭁䍁䝑䅁䉁䅁䅁允䅁䅁䅯入䅫䅁杷允䅁䅁䅕䅁䑁䅁䅷䅁䭁䕁䅑䅁䭁佁䭯䅁䭁佁䭙䅁䭁佁䭳䅁䉁䅁䅁允䅁䅁䅣䅁䅁䍁畁欵䵁䅉䅅䅁䙁䅁䅁睁䵁䅁䅁权䡁䅁䅁权潄权䅁权浄权䅁权湄权䅁允䅁䅁䅅䅁䭁䅁䱙䅁䵁䅉䅅䅁䙁䅁䅁睁䵁䅁䅁权⽃允䅁权煄权䅁权浄权䅁权牄权䅁允䅁䅁䅅䅁䡁䅁䅁䅁䅃⭍䅚䍄䉁䅁䅁兂䅁䅁䅍䅄䅁䅁䅯杏䅁䅁䅯䄶䅯䅁䅯朵䅯䅁䅯眵䅯䅁䅅䅁䉁䅁䅁权䝁睃䅁䍄䉁䅁䅁兂䅁䅁䅍䅄䅁䅁䅯睶䅅䅁䅯䄶䅯䅁䅯朵䅯䅁䅯眵䅯䅁䅅䅁䉁䅁䅁权䝁睃䅁䍄䉁䅁䅁兂䅁䅁䅍䅄䅁䅁䅯兇䅅䅁䅯䄶䅯䅁䅯朵䅯䅁䅯眵䅯䅁䅅䅁䉁䅁䅁权䝁睃䅁䍄䉁䅁䅁䅂䅁䅁䅍䅄䅁䅁䅯眸䅅䅁䅯睈䅙䅁䅯䅉䅙䅁䅅䅁䉁䅁䅁权湃权䅁䍄䉁䅁䅁兂䅁䅁䅍䅄䅁䅁䅯䅡䅅䅁䅯儶䅯䅁䅯朵䅯䅁䅯眵䅯䅁䅅䅁䉁䅁䅁权坂杄䅁䍄䉁䅁䅁䅂䅁䅁䅍䅄䅁䅁䅯朳䅁䅁䅯睈䅙䅁䅯䅉䅙䅁䅅䅁䉁䅁䅁权㙃元䅁䍄䉁䅁䅁兂䅁䅁䅍䅄䅁䅁䅯睏䅅䅁䅯朶䅯䅁䅯朵䅯䅁䅯眶䅯䅁䅅䅁䉁䅁䅁睂䅁䅁䅁䑑浢䅑杷允䅁䅁䅍䅁䑁䅁䅷䅁䭁䑁䉳䅁䭁䍁䝑䅁䉁䅁䅁允䅁䅁䅯䅫䅯䅁杷允䅁䅁䅑䅁䑁䅁䅷䅁䭁乁䉕䅁䭁䉁䜸䅁䭁䍁䝁䅁䉁䅁䅁允䅁䅁䅯䄸䅧䅁杷允䅁䅁䅍䅁䑁䅁䅷䅁䭁䭁䅣䅁䭁䉁䝧䅁䉁䅁䅁允䅁䅁䅯䅑䅙䅁杷允䅁䅁䅍䅁䑁䅁䅷䅁䭁佁䅯䅁䭁䉁䜴䅁䉁䅁䅁允䅁䅁䅯睲䅧䅁杷允䅁䅁䅍䅁䑁䅁䅷䅁䭁䵁䅯䅁䭁䍁䝑䅁䉁䅁䅁允䅁䅁䅯睨䅫䅁杷允䅁䅁䅕䅁䑁䅁䅷䅁䭁䉁䅧䅁䭁佁䭫䅁䭁佁䭙䅁䭁佁䭣䅁䉁䅁䅁允䅁䅁䅯䅅䅑䅁杷允䅁䅁䅍䅁䑁䅁䅷䅁䭁乁䅉䅁䭁䍁䝑䅁䉁䅁䅁允䅁䅁䅯杷䅫䅁杷允䅁䅁䅍䅁䑁䅁䅷䅁䭁䭁䉷䅁䭁䍁䝙䅁䉁䅁䅁允䅁䅁䅕硥畓⭒煇䕗䵁䅉䅅䅁䑁䅁䅁睁䵁䅁䅁权硃允䅁权慁杂䅁允䅁䅁䅅䅁䭁䙁䜴䅁䵁䅉䅅䅁䙁䅁䅁睁䵁䅁䅁权婃䅁䅁权汄权䅁权浄权䅁权湄权䅁允䅁䅁䅅䅁䭁䅁䰰䅁䵁䅉䅅䅁䙁䅁䅁睁䵁䅁䅁权扂䅁䅁权獄权䅁权浄权䅁权湄权䅁允䅁䅁䅅䅁䡁䅁䅁䅁杁敲䅖䍄䉁䅁䅁睁䅁䅁䅍䅄䅁䅁䅯睱䅁䅁䅯䅈䅙䅁䅅䅁䉁䅁䅁权捁睂䅁䍄䉁䅁䅁兂䅁䅁䅍䅄䅁䅁䅯兯䅁䅁䅯朶䅯䅁䅯朵䅯䅁䅯眶䅯䅁䅅䅁䉁䅁䅁睂䅁䅁䅁䑁浐䅑杷允䅁䅁䅕䅁䑁䅁䅷䅁䭁䝁䉯䅁䭁佁䭕䅁䭁佁䭙䅁䭁佁䭣䅁䉁䅁䅁允䅁䅁䅯材䅳䅁杷允䅁䅁䅕䅁䑁䅁䅷䅁䭁䡁䅯䅁䭁佁䭷䅁䭁佁䭙䅁䭁佁䭣䅁䉁䅁䅁允䅁䅁䅯䅅䅑䅁杷允䅁䅁䅍䅁䑁䅁䅷䅁䭁䍁䅳䅁䭁䉁䝯䅁䉁䅁䅁允䅁䅁䅯睷䅙䅁杷允䅁䅁䅍䅁䑁䅁䅷䅁䭁䑁䉙䅁䭁䍁䝑䅁䉁䅁䅁允䅁䅁䅯杴䅫䅁杷允䅁䅁䅕䅁䑁䅁䅷䅁䭁䉁䅧䅁䭁佁䭯䅁䭁佁䭙䅁䭁佁䭳䅁䉁䅁䅁允䅁䅁䅯䅅䅑䅁杷允䅁䅁䅍䅁䑁䅁䅷䅁䭁䝁䅉䅁䭁䍁䝑䅁䉁䅁䅁允䅁䅁䅯䄶䅧䅁杷允䅁䅁䅕䅁䑁䅁䅷䅁䭁䑁䉁䅁䭁佁䭫䅁䭁佁䭙䅁䭁佁䭣䅁䉁䅁䅁允䅁䅁䅯杨䅳䅁杷允䅁䅁䅕䅁䑁䅁䅷䅁䭁䕁䅧䅁䭁佁䬰䅁䭁佁䭙䅁䭁佁䭣䅁䉁䅁䅁允䅁䅁䅣䅁䅁䍁䵁欵䵁䅉䅅䅁䑁䅁䅁睁䵁䅁䅁权癁允䅁权流杂䅁允䅁䅁䅅䅁䙁䍁捬㡪ㅌ䙱䅖䍄䉁䅁䅁睁䅁䅁䅍䅄䅁䅁䅯睑䅁䅁䅯杊䅙䅁䅅䅁䉁䅁䅁兂䑄匹捨㑪告䅑杷允䅁䅁䅍䅁䑁䅁䅷䅁䭁䝁䅅䅁䭁䉁䜴䅁䉁䅁䅁允䅁䅁䅯眳䅣䅁杷允䅁䅁䅕䅁䑁䅁䅷䅁䭁佁䅳䅁䭁佁䬰䅁䭁佁䭙䅁䭁佁䭣䅁䉁䅁䅁允䅁䅁䅣䅁䅁䵁汃唵䵁䅉䅅䅁䙁䅁䅁睁䵁䅁䅁权奁䅁䅁权瑄权䅁权浄权䅁权湄权䅁允䅁䅁䅅䅁䭁䉁䕁䅁䵁䅉䅅䅁䑁䅁䅁睁䵁䅁䅁权奁允䅁权奁杂䅁允䅁䅁䅅䅁䭁䡁䝷䅁䵁䅉䅅䅁䑁䅁䅁睁䵁䅁䅁权䡁䅁䅁权捁杂䅁允䅁䅁䅅䅁䭁䕁䝣䅁䵁䅉䅅䅁䕁䅁䅁睁䵁䅁䅁权楁䅁䅁权晁杂䅁权杁杂䅁允䅁䅁䅅䅁䭁䍁䥯䅁䵁䅉䅅䅁䑁䅁䅁睁䵁䅁䅁权畄䅁䅁权慁杂䅁允䅁䅁䅅䅁䭁䵁䝍䅁䵁䅉䅅䅁䑁䅁䅁睁䵁䅁䅁权坂允䅁权敁杂䅁允䅁䅁䅅䅁䭁䅁䥕䅁䵁䅉䅅䅁䙁䅁䅁睁䵁䅁䅁权䅃允䅁权潄权䅁权浄权䅁权湄权䅁允䅁䅁䅅䅁䭁䅁䱙䅁䵁䅉䅅䅁䑁䅁䅁睁䵁䅁䅁权浃䅁䅁权奁杂䅁允䅁䅁䅅䅁䭁䉁䝫䅁䵁䅉䅅䅁䙁䅁䅁睁䵁䅁䅁权㉂允䅁权潄权䅁权浄权䅁权湄权䅁允䅁䅁䅅䅁䭁䅁䱙䅁䵁䅉䅅䅁䙁䅁䅁睁䵁䅁䅁权ㅄ䅁䅁权灄权䅁权浄权䅁权湄权䅁允䅁䅁䅅䅁䭁䙁䰴䅁䵁䅉䅅䅁䙁䅁䅁睁䵁䅁䅁权坃䅁䅁权灄权䅁权浄权䅁权湄权䅁允䅁䅁䅅䅁䭁䝁䱍䅁䵁䅉䅅䅁䑁䅁䅁睁䵁䅁䅁权睂允䅁权敁杂䅁允䅁䅁䅅䅁䭁䡁䡉䅁䵁䅉䅅䅁䑁䅁䅁睁䵁䅁䅁权杄䅁䅁权流杂䅁允䅁䅁䅅䅁䙁䉁畓⭒㙆䙚䅒䍄䉁䅁䅁睁䅁䅁䅍䅄䅁䅁䅯睓䅁䅁䅯䅊䅙䅁䅅䅁䉁䅁䅁权允䅂䅁䍄䉁䅁䅁睁䅁䅁䅍䅄䅁䅁䅯杖䅁䅁䅯䅇䅙䅁䅅䅁䉁䅁䅁权㕁杂䅁䍄䉁䅁䅁睁䅁䅁䅍䅄䅁䅁䅯来䅁䅁䅯䅇䅙䅁䅅䅁䉁䅁䅁权㕁杂䅁䍄䉁䅁䅁兂䅁䅁䅍䅄䅁䅁䅯免䅁䅁䅯䄷䅯䅁䅯朵䅯䅁䅯眵䅯䅁䅅䅁䉁䅁䅁睂䅁䅁䅁䍯歪䅑杷允䅁䅁䅍䅁䑁䅁䅷䅁䭁䕁䅯䅁䭁䍁䝑䅁䉁䅁䅁允䅁䅁䅯朲䅧䅁杷允䅁䅁䅕䅁䑁䅁䅷䅁䭁䕁䅯䅁䭁佁䭷䅁䭁佁䭙䅁䭁佁䭣䅁䉁䅁䅁允䅁䅁䅣䅁䅁䕁い䔵䵁䅉䅅䅁䙁䅁䅁睁䵁䅁䅁权扂䅁䅁权汄权䅁权浄权䅁权湄权䅁允䅁䅁䅅䅁䭁䝁䱧䅁䵁䅉䅅䅁䙁䅁䅁睁䵁䅁䅁权扂允䅁权汄权䅁权浄权䅁权湄权䅁允䅁䅁䅅䅁䭁䑁䱍䅁䵁䅉䅅䅁䙁䅁䅁睁䵁䅁䅁权䉄允䅁权灄权䅁权浄权䅁权湄权䅁允䅁䅁䅅䅁䭁䝁䱫䅁䵁䅉䅅䅁䑁䅁䅁睁䵁䅁䅁权䡁䅁䅁权歁杂䅁允䅁䅁䅅䅁䭁乁䥷䅁䵁䅉䅅䅁䑁䅁䅁睁䵁䅁䅁权塄䅁䅁权敁杂䅁允䅁䅁䅅䅁䭁䱁䡍䅁䵁䅉䅅䅁䕁䅁䅁睁䵁䅁䅁权䙂允䅁权晁杂䅁权杁杂䅁允䅁䅁䅅䅁䭁䥁䩯䅁䵁䅉䅅䅁䙁䅁䅁睁䵁䅁䅁权桃允䅁权潄权䅁权浄权䅁权湄权䅁允䅁䅁䅅䅁䭁䅁䱙䅁䵁䅉䅅䅁䑁䅁䅁睁䵁䅁䅁权䕂䅁䅁权流杂䅁允䅁䅁䅅䅁䙁䥁䌯匹捨ご䄹䍄䉁䅁䅁兂䅁䅁䅍䅄䅁䅁䅯䅲䅁䅁䅯儶䅯䅁䅯朵䅯䅁䅯眵䅯䅁䅅䅁䉁䅁䅁权桃䅄䅁䍄䉁䅁䅁兂䅁䅁䅍䅄䅁䅁䅯公䅅䅁䅯儷䅯䅁䅯朵䅯䅁䅯眵䅯䅁䅅䅁䉁䅁䅁睂䅁䅁䅁䕙浘䅑杷允䅁䅁䅍䅁䑁䅁䅷䅁䭁䅁䉷䅁䭁䉁䝯䅁䉁䅁䅁允䅁䅁䅯兗䅙䅁杷允䅁䅁䅑䅁䑁䅁䅷䅁䭁䵁䄸䅁䭁䉁䜸䅁䭁䍁䝁䅁䉁䅁䅁允䅁䅁䅯睩䅧䅁杷允䅁䅁䅍䅁䑁䅁䅷䅁䭁䝁䅑䅁䭁䍁䝙䅁䉁䅁䅁允䅁䅁䅕䭆䠵場䕱䕗䵁䅉䅅䅁䑁䅁䅁睁䵁䅁䅁权㡄䅁䅁权慁杂䅁允䅁䅁䅅䅁䭁䙁䜸䅁䵁䅉䅅䅁䙁䅁䅁睁䵁䅁䅁权扂允䅁权煄权䅁权浄权䅁权牄权䅁允䅁䅁䅅䅁䡁䅁䅁䅁䅃畑䅚䍄䉁䅁䅁睁䅁䅁䅍䅄䅁䅁䅯杺䅁䅁䅯䅊䅙䅁䅅䅁䉁䅁䅁权噄元䅁䍄䉁䅁䅁睁䅁䅁䅍䅄䅁䅁䅯眵䅁䅁䅯䅊䅙䅁䅅䅁䉁䅁䅁权允䅂䅁䍄䉁䅁䅁䅂䅁䅁䅍䅄䅁䅁䅯眶䅅䅁䅯睈䅙䅁䅯䅉䅙䅁䅅䅁䉁䅁䅁权畂权䅁䍄䉁䅁䅁睁䅁䅁䅍䅄䅁䅁䅯䅄䅅䅁䅯䅈䅙䅁䅅䅁䉁䅁䅁权䉂杂䅁䍄䉁䅁䅁睁䅁䅁䅍䅄䅁䅁䅯䅔䅅䅁䅯杊䅙䅁䅅䅁䉁䅁䅁兂慃婭婭啭坬䅑杷允䅁䅁䅍䅁䑁䅁䅷䅁䭁䉁䉉䅁䭁䉁䝷䅁䉁䅁䅁允䅁䅁䅯睒䅙䅁杷允䅁䅁䅕䅁䑁䅁䅷䅁䭁乁䉙䅁䭁佁䭧䅁䭁佁䭙䅁䭁佁䭣䅁䉁䅁䅁允䅁䅁䅯杂䅳䅁杷允䅁䅁䅑䅁䑁䅁䅷䅁䭁䝁䉍䅁䭁䉁䜸䅁䭁䍁䝁䅁䉁䅁䅁允䅁䅁䅯䅮䅙䅁杷允䅁䅁䅕䅁䑁䅁䅷䅁䭁䡁䅕䅁䭁佁䭷䅁䭁佁䭙䅁䭁佁䭣䅁䉁䅁䅁允䅁䅁䅣䅁䅁䵁牁唴䵁䅉䅅䅁䙁䅁䅁睁䵁䅁䅁权慃允䅁权獄权䅁权浄权䅁权湄权䅁允䅁䅁䅅䅁䡁䅁䅁䅁䅁佂䅖䍄䉁䅁䅁睁䅁䅁䅍䅄䅁䅁䅯杖䅁䅁䅯杇䅙䅁䅅䅁䉁䅁䅁权⭁杂䅁䍄䉁䅁䅁睁䅁䅁䅍䅄䅁䅁䅯䅩䅁䅁䅯䅊䅙䅁䅅䅁䉁䅁䅁权允䅂䅁䍄䉁䅁䅁兂䅁䅁䅍䅄䅁䅁䅯睂䅁䅁䅯儵䅯䅁䅯朵䅯䅁䅯眵䅯䅁䅅䅁䉁䅁䅁权穁睃䅁䍄䉁䅁䅁睁䅁䅁䅍䅄䅁䅁䅯䅭䅁䅁䅯杇䅙䅁䅅䅁䉁䅁䅁权瑁杂䅁䍄䉁䅁䅁䅂䅁䅁䅍䅄䅁䅁䅯睤䅁䅁䅯睈䅙䅁䅯䅉䅙䅁䅅䅁䉁䅁䅁权䅃元䅁䍄䉁䅁䅁睁䅁䅁䅍䅄䅁䅁䅯元䅁䅁䅯䅇䅙䅁䅅䅁䉁䅁䅁权瑁杂䅁䍄䉁䅁䅁兂䅁䅁䅍䅄䅁䅁䅯朹䅁䅁䅯朶䅯䅁䅯朵䅯䅁䅯眶䅯䅁䅅䅁䉁䅁䅁睂䅁䅁䅁䕙洯䅑杷允䅁䅁䅍䅁䑁䅁䅷䅁䭁䍁䅣䅁䭁䉁䝷䅁䉁䅁䅁允䅁䅁䅯睪䅙䅁杷允䅁䅁䅑䅁䑁䅁䅷䅁䭁偁䄸䅁䭁䉁䜸䅁䭁䍁䝁䅁䉁䅁䅁允䅁䅁䅯兯䅫䅁杷允䅁䅁䅕䅁䑁䅁䅷䅁䭁䡁䅍䅁䭁佁䭷䅁䭁佁䭙䅁䭁佁䭣䅁䉁䅁䅁允䅁䅁䅣䅁䅁䭁剃䔵䵁䅉䅅䅁䕁䅁䅁睁䵁䅁䅁权䅁允䅁权晁杂䅁权杁杂䅁允䅁䅁䅅䅁䭁偁䝑䅁䵁䅉䅅䅁䙁䅁䅁睁䵁䅁䅁权䡁䅁䅁权灄权䅁权浄权䅁权湄权䅁允䅁䅁䅅䅁䭁䡁䱣䅁䵁䅉䅅䅁䑁䅁䅁睁䵁䅁䅁权㡃允䅁权捁杂䅁允䅁䅁䅅䅁䭁䕁䝣䅁䵁䅉䅅䅁䙁䅁䅁睁䵁䅁䅁权奂䅁䅁权獄权䅁权浄权䅁权湄权䅁允䅁䅁䅅䅁䡁䅁䅁䅁权敗䅖䍄䉁䅁䅁兂䅁䅁䅍䅄䅁䅁䅯杙䅁䅁䅯儵䅯䅁䅯朵䅯䅁䅯眵䅯䅁䅅䅁䉁䅁䅁权㥁杁䅁䍄䉁䅁䅁睁䅁䅁䅍䅄䅁䅁䅯杧䅁䅁䅯杈䅙䅁䅅䅁䉁䅁䅁权䍃杂䅁䍄䉁䅁䅁兂䅁䅁䅍䅄䅁䅁䅯眰䅅䅁䅯䄶䅯䅁䅯朵䅯䅁䅯眵䅯䅁䅅䅁䉁䅁䅁权䝁睃䅁䍄䉁䅁䅁兂䅁䅁䅍䅄䅁䅁䅯睳䅁䅁䅯䄷䅯䅁䅯朵䅯䅁䅯眵䅯䅁䅅䅁䉁䅁䅁睂䅁䅁䅁䵁歄䅑杷允䅁䅁䅍䅁䑁䅁䅷䅁䭁佁䈰䅁䭁䉁䝷䅁䉁䅁䅁允䅁䅁䅯睒䅙䅁杷允䅁䅁䅕䅁䑁䅁䅷䅁䭁䕁䄴䅁䭁佁䬰䅁䭁佁䭙䅁䭁佁䭣䅁䉁䅁䅁允䅁䅁䅣䅁䅁䕁敃唵䵁䅉䅅䅁䙁䅁䅁睁䵁䅁䅁权桁䅁䅁权潄权䅁权浄权䅁权湄权䅁允䅁䅁䅅䅁䭁䅁䱙䅁䵁䅉䅅䅁䙁䅁䅁睁䵁䅁䅁权硂䅁䅁权潄权䅁权浄权䅁权湄权䅁允䅁䅁䅅䅁䭁䅁䱙䅁䵁䅉䅅䅁䙁䅁䅁睁䵁䅁䅁权䡁䅁䅁权煄权䅁权浄权䅁权牄权䅁允䅁䅁䅅䅁䡁䅁䅁䅁杂⭌䅚䍄䉁䅁䅁睁䅁䅁䅍䅄䅁䅁䅯杴䅁䅁䅯杇䅙䅁䅅䅁䉁䅁䅁权扁杂䅁䍄䉁䅁䅁睁䅁䅁䅍䅄䅁䅁䅯䅩䅁䅁䅯䅈䅙䅁䅅䅁䉁䅁䅁权牁杂䅁䍄䉁䅁䅁睁䅁䅁䅍䅄䅁䅁䅯䄫䅁䅁䅯䅇䅙䅁䅅䅁䉁䅁䅁权䕂杂䅁䍄䉁䅁䅁睁䅁䅁䅍䅄䅁䅁䅯杭䅁䅁䅯䅇䅙䅁䅅䅁䉁䅁䅁权㡂杂䅁䍄䉁䅁䅁兂䅁䅁䅍䅄䅁䅁䅯睥䅁䅁䅯䄶䅯䅁䅯朵䅯䅁䅯眵䅯䅁䅅䅁䉁䅁䅁权䝁睃䅁䍄䉁䅁䅁睁䅁䅁䅍䅄䅁䅁䅯睍䅁䅁䅯杈䅙䅁䅅䅁䉁䅁䅁权䵃元䅁䍄䉁䅁䅁睁䅁䅁䅍䅄䅁䅁䅯兢䅁䅁䅯杇䅙䅁䅅䅁䉁䅁䅁权坄杂䅁䍄䉁䅁䅁兂䅁䅁䅍䅄䅁䅁䅯先䅅䅁䅯儶䅯䅁䅯朵䅯䅁䅯眵䅯䅁䅅䅁䉁䅁䅁权摄睄䅁䍄䉁䅁䅁兂䅁䅁䅍䅄䅁䅁䅯儲䅁䅁䅯儷䅯䅁䅯朵䅯䅁䅯眵䅯䅁䅅䅁䉁䅁䅁睂䅁䅁䅁䝉橔䅑杷允䅁䅁䅕䅁䑁䅁䅷䅁䭁䑁䅍䅁䭁佁䭷䅁䭁佁䭙䅁䭁佁䭣䅁䉁䅁䅁允䅁䅁䅣䅁䅁䕁橃唵䵁䅉䅅䅁䑁䅁䅁睁䵁䅁䅁权剃允䅁权敁杂䅁允䅁䅁䅅䅁䭁䭁䜸䅁䵁䅉䅅䅁䙁䅁䅁睁䵁䅁䅁权剁允䅁权煄权䅁权浄权䅁权牄权䅁允䅁䅁䅅䅁䡁䅁䅁䅁杁界䅚䍄䉁䅁䅁睁䅁䅁䅍䅄䅁䅁䅯䅲䅅䅁䅯䅊䅙䅁䅅䅁䉁䅁䅁权穁睂䅁䍄䉁䅁䅁兂䅁䅁䅍䅄䅁䅁䅯兂䅅䅁䅯䄷䅯䅁䅯朵䅯䅁䅯眵䅯䅁䅅䅁䉁䅁䅁睂䅁䅁䅁䡑橮䅑杷允䅁䅁䅕䅁䑁䅁䅷䅁䭁乁䅕䅁䭁佁䭧䅁䭁佁䭙䅁䭁佁䭣䅁䉁䅁䅁允䅁䅁䅯杂䅳䅁杷允䅁䅁䅍䅁䑁䅁䅷䅁䭁䅁䄰䅁䭁䉁䜴䅁䉁䅁䅁允䅁䅁䅯睹䅙䅁杷允䅁䅁䅍䅁䑁䅁䅷䅁䭁䑁䅧䅁䭁䉁䝯䅁䉁䅁䅁允䅁䅁䅯睓䅙䅁杷允䅁䅁䅍䅁䑁䅁䅷䅁䭁䙁䅙䅁䭁䍁䝙䅁䉁䅁䅁允䅁䅁䅕䭆䠵場ぱさ䵁䅉䅅䅁䑁䅁䅁睁䵁䅁䅁权獂允䅁权流杂䅁允䅁䅁䅅䅁䙁䅁塲㍯㥁汇䅎䍄䉁䅁䅁䅂䅁䅁䅍䅄䅁䅁䅯睒䅅䅁䅯睈䅙䅁䅯䅉䅙䅁䅅䅁䉁䅁䅁权ㅂ权䅁䍄䉁䅁䅁睁䅁䅁䅍䅄䅁䅁䅯兦䅁䅁䅯杈䅙䅁䅅䅁䉁䅁䅁权䡂睂䅁䍄䉁䅁䅁睁䅁䅁䅍䅄䅁䅁䅯䅒䅁䅁䅯䅈䅙䅁䅅䅁䉁䅁䅁权歄杂䅁䍄䉁䅁䅁睁䅁䅁䅍䅄䅁䅁䅯杗䅁䅁䅯杈䅙䅁䅅䅁䉁䅁䅁权慃杂䅁䍄䉁䅁䅁兂䅁䅁䅍䅄䅁䅁䅯克䅁䅁䅯儷䅯䅁䅯朵䅯䅁䅯眵䅯䅁䅅䅁䉁䅁䅁睂䅁䅁䅁䩧決䅑杷允䅁䅁䅑䅁䑁䅁䅷䅁䭁䅁䄰䅁䭁䉁䜸䅁䭁䍁䝁䅁䉁䅁䅁允䅁䅁䅯睏䅙䅁杷允䅁䅁䅕䅁䑁䅁䅷䅁䭁䍁䅧䅁䭁佁䭫䅁䭁佁䭙䅁䭁佁䭣䅁䉁䅁䅁允䅁䅁䅯內䅳䅁杷允䅁䅁䅕䅁䑁䅁䅷䅁䭁䑁䈴䅁䭁佁䭕䅁䭁佁䭙䅁䭁佁䭣䅁䉁䅁䅁允䅁䅁䅯児䅉䅁杷允䅁䅁䅕䅁䑁䅁䅷䅁䭁䭁䈸䅁䭁佁䭫䅁䭁佁䭙䅁䭁佁䭣䅁䉁䅁䅁允䅁䅁䅯杋䄸䅁杷允䅁䅁䅍䅁䑁䅁䅷䅁䭁䙁䅉䅁䭁䉁䝯䅁䉁䅁䅁允䅁䅁䅯児䅙䅁杷允䅁䅁䅍䅁䑁䅁䅷䅁䭁䉁䉅䅁䭁䍁䝙䅁䉁䅁䅁允䅁䅁䅕敨剴䉵䘷啖䵁䅉䅅䅁䑁䅁䅁睁䵁䅁䅁权呂䅁䅁权慁杂䅁允䅁䅁䅅䅁䭁䕁䝳䅁䵁䅉䅅䅁䑁䅁䅁睁䵁䅁䅁权坂䅁䅁权歁杂䅁允䅁䅁䅅䅁䭁佁䥉䅁䵁䅉䅅䅁䑁䅁䅁睁䵁䅁䅁权灂䅁䅁权敁杂䅁允䅁䅁䅅䅁䭁䭁䝣䅁䵁䅉䅅䅁䑁䅁䅁睁䵁䅁䅁权湁允䅁权捁杂䅁允䅁䅁䅅䅁䭁䍁䝳䅁䵁䅉䅅䅁䑁䅁䅁睁䵁䅁䅁权䅄允䅁权奁杂䅁允䅁䅁䅅䅁䭁䑁䝫䅁䵁䅉䅅䅁䕁䅁䅁睁䵁䅁䅁权㕂䅁䅁权晁杂䅁权杁杂䅁允䅁䅁䅅䅁䭁䑁䝧䅁䵁䅉䅅䅁䕁䅁䅁睁䵁䅁䅁权㙂䅁䅁权晁杂䅁权杁杂䅁允䅁䅁䅅䅁䭁䑁䝧䅁䵁䅉䅅䅁䙁䅁䅁睁䵁䅁䅁权乁䅁䅁权煄权䅁权浄权䅁权牄权䅁允䅁䅁䅅䅁䡁䅁䅁䅁权畒䅚䍄䉁䅁䅁兂䅁䅁䅍䅄䅁䅁䅯兮䅁䅁䅯儵䅯䅁䅯朵䅯䅁䅯眵䅯䅁䅅䅁䉁䅁䅁权㑁睃䅁䍄䉁䅁䅁兂䅁䅁䅍䅄䅁䅁䅯睎䅅䅁䅯朶䅯䅁䅯朵䅯䅁䅯眶䅯䅁䅅䅁䉁䅁䅁睂䅁䅁䅁䕑浐䅑杷允䅁䅁䅕䅁䑁䅁䅷䅁䭁䱁䅷䅁䭁佁䭷䅁䭁佁䭙䅁䭁佁䭣䅁䉁䅁䅁允䅁䅁䅣䅁䅁䕁兂欵䵁䅉䅅䅁䑁䅁䅁睁䵁䅁䅁权杁䅁䅁权慁杂䅁允䅁䅁䅅䅁䭁䙁䝫䅁䵁䅉䅅䅁䙁䅁䅁睁䵁䅁䅁权祁䅁䅁权灄权䅁权浄权䅁权湄权䅁允䅁䅁䅅䅁䭁䙁䴰䅁䵁䅉䅅䅁䑁䅁䅁睁䵁䅁䅁权䥂允䅁权奁杂䅁允䅁䅁䅅䅁䭁䑁䝫䅁䵁䅉䅅䅁䑁䅁䅁睁䵁䅁䅁权䅃允䅁权流杂䅁允䅁䅁䅅䅁䙁䉁畓⭒㙆䙎䅒䍄䉁䅁䅁兂䅁䅁䅍䅄䅁䅁䅯兄䅁䅁䅯儷䅯䅁䅯朵䅯䅁䅯眵䅯䅁䅅䅁䉁䅁䅁睂䅁䅁䅁䉁浢䅑杷允䅁䅁䅍䅁䑁䅁䅷䅁䭁䍁䅉䅁䭁䍁䝑䅁䉁䅁䅁允䅁䅁䅯儲䅧䅁杷允䅁䅁䅍䅁䑁䅁䅷䅁䭁䍁䉑䅁䭁䍁䝙䅁䉁䅁䅁允䅁䅁䅕㑈牘払畨さ䵁䅉䅅䅁䙁䅁䅁睁䵁䅁䅁权偁允䅁权瑄权䅁权浄权䅁权湄权䅁允䅁䅁䅅䅁䡁䅁䅁䅁䅄伷䅖䍄䉁䅁䅁兂䅁䅁䅍䅄䅁䅁䅯六䅁䅁䅯䄶䅯䅁䅯朵䅯䅁䅯眵䅯䅁䅅䅁䉁䅁䅁权剂睃䅁䍄䉁䅁䅁睁䅁䅁䅍䅄䅁䅁䅯䅘䅁䅁䅯䅈䅙䅁䅅䅁䉁䅁䅁权䉂杂䅁䍄䉁䅁䅁睁䅁䅁䅍䅄䅁䅁䅯睉䅁䅁䅯䅇䅙䅁䅅䅁䉁䅁䅁权瑁杂䅁䍄䉁䅁䅁兂䅁䅁䅍䅄䅁䅁䅯兗䅅䅁䅯䄷䅯䅁䅯朵䅯䅁䅯眵䅯䅁䅅䅁䉁䅁䅁睂䅁䅁䅁䕙汪䅑杷允䅁䅁䅍䅁䑁䅁䅷䅁䭁䭁䈸䅁䭁䍁䝙䅁䉁䅁䅁允䅁䅁䅕歲桦桥畔ご䵁䅉䅅䅁䙁䅁䅁睁䵁䅁䅁权瑂䅁䅁权潄权䅁权浄权䅁权湄权䅁允䅁䅁䅅䅁䭁䙁䱅䅁䵁䅉䅅䅁䑁䅁䅁睁䵁䅁䅁权扂䅁䅁权慁杂䅁允䅁䅁䅅䅁䭁䑁䜴䅁䵁䅉䅅䅁䑁䅁䅁睁䵁䅁䅁权㡄允䅁权慁杂䅁允䅁䅁䅅䅁䭁䵁䝁䅁䵁䅉䅅䅁䑁䅁䅁睁䵁䅁䅁权䩃䅁䅁权捁杂䅁允䅁䅁䅅䅁䭁䕁䝅䅁䵁䅉䅅䅁䑁䅁䅁睁䵁䅁䅁权灃䅁䅁权捁杂䅁允䅁䅁䅅䅁䭁䍁䝳䅁䵁䅉䅅䅁䙁䅁䅁睁䵁䅁䅁权畃䅁䅁权瑄权䅁权浄权䅁权湄权䅁允䅁䅁䅅䅁䡁䅁䅁䅁䅃电䅖䍄䉁䅁䅁睁䅁䅁䅍䅄䅁䅁䅯朴䅅䅁䅯䅊䅙䅁䅅䅁䉁䅁䅁权橄权䅁䍄䉁䅁䅁䅂䅁䅁䅍䅄䅁䅁䅯兙䅅䅁䅯睈䅙䅁䅯䅉䅙䅁䅅䅁䉁䅁䅁权浂睂䅁䍄䉁䅁䅁兂䅁䅁䅍䅄䅁䅁䅯眳䅅䅁䅯儵䅯䅁䅯朵䅯䅁䅯眵䅯䅁䅅䅁䉁䅁䅁权⭁睃䅁䍄䉁䅁䅁睁䅁䅁䅍䅄䅁䅁䅯睁䅅䅁䅯䅈䅙䅁䅅䅁䉁䅁䅁权瑄杂䅁䍄䉁䅁䅁兂䅁䅁䅍䅄䅁䅁䅯兆䅅䅁䅯儵䅯䅁䅯朵䅯䅁䅯眵䅯䅁䅅䅁䉁䅁䅁权乁睃䅁䍄䉁䅁䅁睁䅁䅁䅍䅄䅁䅁䅯督䅅䅁䅯䅊䅙䅁䅅䅁䉁䅁䅁权⽄䅃䅁䍄䉁䅁䅁睁䅁䅁䅍䅄䅁䅁䅯兦䅅䅁䅯䅇䅙䅁䅅䅁䉁䅁䅁权䭂杂䅁䍄䉁䅁䅁兂䅁䅁䅍䅄䅁䅁䅯杘䅅䅁䅯朶䅯䅁䅯朵䅯䅁䅯眶䅯䅁䅅䅁䉁䅁䅁权允䅂䅁䍄䉁䅁䅁兂䅁䅁䅍䅄䅁䅁䅯睗䅁䅁䅯儶䅯䅁䅯朵䅯䅁䅯眵䅯䅁䅅䅁䉁䅁䅁权偃睃䅁䍄䉁䅁䅁睁䅁䅁䅍䅄䅁䅁䅯睤䅅䅁䅯杈䅙䅁䅅䅁䉁䅁䅁权啁睂䅁䍄䉁䅁䅁睁䅁䅁䅍䅄䅁䅁䅯睁䅁䅁䅯杈䅙䅁䅅䅁䉁䅁䅁权㍂杂䅁䍄䉁䅁䅁兂䅁䅁䅍䅄䅁䅁䅯眱䅅䅁䅯䄷䅯䅁䅯朵䅯䅁䅯眵䅯䅁䅅䅁䉁䅁䅁睂䅁䅁䅁䉧浌䅑杷允䅁䅁䅕䅁䑁䅁䅷䅁䭁䭁䉧䅁䭁佁䭕䅁䭁佁䭙䅁䭁佁䭣䅁䉁䅁䅁允䅁䅁䅯䅏䅳䅁杷允䅁䅁䅍䅁䑁䅁䅷䅁䭁䉁䈴䅁䭁䉁䝷䅁䉁䅁䅁允䅁䅁䅯䅳䅙䅁杷允䅁䅁䅍䅁䑁䅁䅷䅁䭁䍁䉉䅁䭁䉁䝷䅁䉁䅁䅁允䅁䅁䅯睩䅙䅁杷允䅁䅁䅕䅁䑁䅁䅷䅁䭁䑁䅉䅁䭁佁䭷䅁䭁佁䭙䅁䭁佁䭣䅁䉁䅁䅁允䅁䅁䅣䅁䅁䥁䑃唵䵁䅉䅅䅁䑁䅁䅁睁䵁䅁䅁权あ允䅁权捁杂䅁允䅁䅁䅅䅁䭁䡁䝳䅁䵁䅉䅅䅁䕁䅁䅁睁䵁䅁䅁权噁允䅁权晁杂䅁权杁杂䅁允䅁䅁䅅䅁䭁䕁䝷䅁䵁䅉䅅䅁䑁䅁䅁睁䵁䅁䅁权䵄䅁䅁权敁杂䅁允䅁䅁䅅䅁䭁䙁䝅䅁䵁䅉䅅䅁䙁䅁䅁睁䵁䅁䅁权䕂䅁䅁权獄权䅁权浄权䅁权湄权䅁允䅁䅁䅅䅁䡁䅁䅁䅁权佱䅖䍄䉁䅁䅁兂䅁䅁䅍䅄䅁䅁䅯睍䅅䅁䅯儶䅯䅁䅯朵䅯䅁䅯眵䅯䅁䅅䅁䉁䅁䅁权允䅂䅁䍄䉁䅁䅁兂䅁䅁䅍䅄䅁䅁䅯䅔䅅䅁䅯䄶䅯䅁䅯朵䅯䅁䅯眵䅯䅁䅅䅁䉁䅁䅁权䝁睃䅁䍄䉁䅁䅁兂䅁䅁䅍䅄䅁䅁䅯兪䅁䅁䅯儵䅯䅁䅯朵䅯䅁䅯眵䅯䅁䅅䅁䉁䅁䅁权㑁睃䅁䍄䉁䅁䅁兂䅁䅁䅍䅄䅁䅁䅯睬䅅䅁䅯儶䅯䅁䅯朵䅯䅁䅯眵䅯䅁䅅䅁䉁䅁䅁权㍂杄䅁䍄䉁䅁䅁睁䅁䅁䅍䅄䅁䅁䅯睥䅅䅁䅯杈䅙䅁䅅䅁䉁䅁䅁权⽁杂䅁䍄䉁䅁䅁兂䅁䅁䅍䅄䅁䅁䅯䅅䅁䅁䅯朶䅯䅁䅯朵䅯䅁䅯眶䅯䅁䅅䅁䉁䅁䅁睂䅁䅁䅁䕯洷䅑杷允䅁䅁䅍䅁䑁䅁䅷䅁䭁䝁䅍䅁䭁䉁䝧䅁䉁䅁䅁允䅁䅁䅯䅦䅙䅁杷允䅁䅁䅍䅁䑁䅁䅷䅁䭁䉁䄰䅁䭁䍁䝑䅁䉁䅁䅁允䅁䅁䅯䄴䅧䅁杷允䅁䅁䅍䅁䑁䅁䅷䅁䭁䍁䉉䅁䭁䉁䝧䅁䉁䅁䅁允䅁䅁䅯兏䅙䅁杷允䅁䅁䅍䅁䑁䅁䅷䅁䭁䵁䉷䅁䭁䉁䝯䅁䉁䅁䅁允䅁䅁䅯児䅙䅁杷允䅁䅁䅍䅁䑁䅁䅷䅁䭁䝁䅉䅁䭁䉁䝷䅁䉁䅁䅁允䅁䅁䅯睥䅙䅁杷允䅁䅁䅕䅁䑁䅁䅷䅁䭁偁䅙䅁䭁佁䬰䅁䭁佁䭙䅁䭁佁䭣䅁䉁䅁䅁允䅁䅁䅣䅁䅁䕁十唵䵁䅉䅅䅁䑁䅁䅁睁䵁䅁䅁权晄䅁䅁权歁杂䅁允䅁䅁䅅䅁䭁䉁䕁䅁䵁䅉䅅䅁䑁䅁䅁睁䵁䅁䅁权䱂允䅁权奁杂䅁允䅁䅁䅅䅁䭁䉁䝫䅁䵁䅉䅅䅁䑁䅁䅁睁䵁䅁䅁权奂䅁䅁权敁杂䅁允䅁䅁䅅䅁䭁乁䠸䅁䵁䅉䅅䅁䑁䅁䅁睁䵁䅁䅁权捄允䅁权歁杂䅁允䅁䅁䅅䅁䭁乁䬰䅁䵁䅉䅅䅁䑁䅁䅁睁䵁䅁䅁权䝃䅁䅁权奁杂䅁允䅁䅁䅅䅁䭁䝁䜸䅁䵁䅉䅅䅁䑁䅁䅁睁䵁䅁䅁权牁䅁䅁权歁杂䅁允䅁䅁䅅䅁䭁偁䤴䅁䵁䅉䅅䅁䙁䅁䅁睁䵁䅁䅁权硂䅁䅁权瑄权䅁权浄权䅁权湄权䅁允䅁䅁䅅䅁䡁䅁䅁䅁杄佩䅖䍄䉁䅁䅁兂䅁䅁䅍䅄䅁䅁䅯眯䅁䅁䅯䄶䅯䅁䅯朵䅯䅁䅯眵䅯䅁䅅䅁䉁䅁䅁权䝁睃䅁䍄䉁䅁䅁兂䅁䅁䅍䅄䅁䅁䅯朱䅁䅁䅯儷䅯䅁䅯朵䅯䅁䅯眵䅯䅁䅅䅁䉁䅁䅁睂䅁䅁䅁䩙汮䅑杷允䅁䅁䅍䅁䑁䅁䅷䅁䭁䍁䅳䅁䭁䍁䝙䅁䉁䅁䅁允䅁䅁䅕浚浚浚䝚䕔䵁䅉䅅䅁䙁䅁䅁睁䵁䅁䅁权佂允䅁权灄权䅁权浄权䅁权湄权䅁允䅁䅁䅅䅁䭁䭁䱙䅁䵁䅉䅅䅁䑁䅁䅁睁䵁䅁䅁权䅃䅁䅁权流杂䅁允䅁䅁䅅䅁䙁乁橥䑣䬰ぬ䅒䍄䉁䅁䅁䅂䅁䅁䅍䅄䅁䅁䅯睷䅁䅁䅯睈䅙䅁䅯䅉䅙䅁䅅䅁䉁䅁䅁权獄䅃䅁䍄䉁䅁䅁䅂䅁䅁䅍䅄䅁䅁䅯杸䅁䅁䅯睈䅙䅁䅯䅉䅙䅁䅅䅁䉁䅁䅁权瑄䅃䅁䍄䉁䅁䅁兂䅁䅁䅍䅄䅁䅁䅯䅮䅁䅁䅯儶䅯䅁䅯朵䅯䅁䅯眵䅯䅁䅅䅁䉁䅁䅁权佄杄䅁䍄䉁䅁䅁兂䅁䅁䅍䅄䅁䅁䅯䅷䅅䅁䅯䄷䅯䅁䅯朵䅯䅁䅯眵䅯䅁䅅䅁䉁䅁䅁睂䅁䅁䅁䕧浪䅑杷允䅁䅁䅕䅁䑁䅁䅷䅁䭁䱁䅷䅁䭁佁䭧䅁䭁佁䭙䅁䭁佁䭣䅁䉁䅁䅁允䅁䅁䅯杂䅳䅁杷允䅁䅁䅍䅁䑁䅁䅷䅁䭁䙁䉙䅁䭁䉁䝧䅁䉁䅁䅁允䅁䅁䅯兇䅙䅁杷允䅁䅁䅍䅁䑁䅁䅷䅁䭁䉁䉧䅁䭁䉁䝯䅁䉁䅁䅁允䅁䅁䅯睋䅙䅁杷允䅁䅁䅍䅁䑁䅁䅷䅁䭁䩁䉧䅁䭁䉁䝯䅁䉁䅁䅁允䅁䅁䅯兗䅙䅁杷允䅁䅁䅍䅁䑁䅁䅷䅁䭁乁䅕䅁䭁䍁䝑䅁䉁䅁䅁允䅁䅁䅯兄䅫䅁杷允䅁䅁䅕䅁䑁䅁䅷䅁䭁䵁䄸䅁䭁佁䭧䅁䭁佁䭙䅁䭁佁䭣䅁䉁䅁䅁允䅁䅁䅯兕䅳䅁杷允䅁䅁䅕䅁䑁䅁䅷䅁䭁䵁䅁䅁䭁佁䬰䅁䭁佁䭙䅁䭁佁䭣䅁䉁䅁䅁允䅁䅁䅣䅁䅁䅁䝂欵䵁䅉䅅䅁䙁䅁䅁睁䵁䅁䅁权あ允䅁权潄权䅁权浄权䅁权湄权䅁允䅁䅁䅅䅁䭁䅁䱙䅁䵁䅉䅅䅁䙁䅁䅁睁䵁䅁䅁权浂䅁䅁权瑄权䅁权浄权䅁权湄权䅁允䅁䅁䅅䅁䡁䅁䅁䅁杄佔䅚䍄䉁䅁䅁兂䅁䅁䅍䅄䅁䅁䅯䅵䅅䅁䅯儵䅯䅁䅯朵䅯䅁䅯眵䅯䅁䅅䅁䉁䅁䅁权㕄权䅁䍄䉁䅁䅁睁䅁䅁䅍䅄䅁䅁䅯兖䅅䅁䅯䅊䅙䅁䅅䅁䉁䅁䅁权权权䅁䍄䉁䅁䅁兂䅁䅁䅍䅄䅁䅁䅯六䅅䅁䅯朶䅯䅁䅯朵䅯䅁䅯眶䅯䅁䅅䅁䉁䅁䅁睂䅁䅁䅁䍧浔䅑杷允䅁䅁䅕䅁䑁䅁䅷䅁䭁䡁䅉䅁䭁佁䭷䅁䭁佁䭙䅁䭁佁䭣䅁䉁䅁䅁允䅁䅁䅣䅁䅁䍁㕄唵䵁䅉䅅䅁䑁䅁䅁睁䵁䅁䅁权千䅁䅁权歁杂䅁允䅁䅁䅅䅁䭁䍁䩉䅁䵁䅉䅅䅁䑁䅁䅁睁䵁䅁䅁权坃䅁䅁权歁杂䅁允䅁䅁䅅䅁䭁䉁䕁䅁䵁䅉䅅䅁䙁䅁䅁睁䵁䅁䅁权流䅁䅁权汄权䅁权浄权䅁权湄权䅁允䅁䅁䅅䅁䭁䑁䰴䅁䵁䅉䅅䅁䙁䅁䅁睁䵁䅁䅁权䭂䅁䅁权灄权䅁权浄权䅁权湄权䅁允䅁䅁䅅䅁䭁䱁䱧䅁䵁䅉䅅䅁䑁䅁䅁睁䵁䅁䅁权乄䅁䅁权歁杂䅁允䅁䅁䅅䅁䭁䕁䩳䅁䵁䅉䅅䅁䑁䅁䅁睁䵁䅁䅁权䭄䅁䅁权流杂䅁允䅁䅁䅅䅁䙁䉁畓⭒㙆䘵䅂䍄䉁䅁䅁兂䅁䅁䅍䅄䅁䅁䅯睏䅁䅁䅯儶䅯䅁䅯朵䅯䅁䅯眵䅯䅁䅅䅁䉁䅁䅁权允䅂䅁䍄䉁䅁䅁睁䅁䅁䅍䅄䅁䅁䅯兔䅅䅁䅯䅈䅙䅁䅅䅁䉁䅁䅁权䵁睂䅁䍄䉁䅁䅁兂䅁䅁䅍䅄䅁䅁䅯杕䅁䅁䅯儵䅯䅁䅯朵䅯䅁䅯眵䅯䅁䅅䅁䉁䅁䅁权⭁睃䅁䍄䉁䅁䅁兂䅁䅁䅍䅄䅁䅁䅯杉䅅䅁䅯儵䅯䅁䅯朵䅯䅁䅯眵䅯䅁䅅䅁䉁䅁䅁权乁睃䅁䍄䉁䅁䅁兂䅁䅁䅍䅄䅁䅁䅯杙䅁䅁䅯朶䅯䅁䅯朵䅯䅁䅯眶䅯䅁䅅䅁䉁䅁䅁睂䅁䅁䅁䕑浺䅑杷允䅁䅁䅕䅁䑁䅁䅷䅁䭁䝁䅑䅁䭁佁䭷䅁䭁佁䭙䅁䭁佁䭣䅁䉁䅁䅁允䅁䅁䅣䅁䅁䕁䱁欵䵁䅉䅅䅁䙁䅁䅁睁䵁䅁䅁权㥄允䅁权潄权䅁权浄权䅁权湄权䅁允䅁䅁䅅䅁䭁䅁䱙䅁䵁䅉䅅䅁䑁䅁䅁睁䵁䅁䅁权千䅁䅁权慁杂䅁允䅁䅁䅅䅁䭁䍁䜰䅁䵁䅉䅅䅁䑁䅁䅁睁䵁䅁䅁权䡁允䅁权流杂䅁允䅁䅁䅅䅁䙁䥁牘払敧噸䅆䍄䉁䅁䅁睁䅁䅁䅍䅄䅁䅁䅯朴䅅䅁䅯䅇䅙䅁䅅䅁䉁䅁䅁权㡂杂䅁䍄䉁䅁䅁睁䅁䅁䅍䅄䅁䅁䅯睦䅅䅁䅯䅇䅙䅁䅅䅁䉁䅁䅁权㡂杂䅁䍄䉁䅁䅁兂䅁䅁䅍䅄䅁䅁䅯朸䅁䅁䅯朶䅯䅁䅯朵䅯䅁䅯眶䅯䅁䅅䅁䉁䅁䅁睂䅁䅁䅁䍯浦䅑杷允䅁䅁䅕䅁䑁䅁䅷䅁䭁䭁䄴䅁䭁佁䭧䅁䭁佁䭙䅁䭁佁䭣䅁䉁䅁䅁允䅁䅁䅯杂䅳䅁杷允䅁䅁䅍䅁䑁䅁䅷䅁䭁䱁䄸䅁䭁䍁䝙䅁䉁䅁䅁允䅁䉁䅑䅚䅁䅁䅁䅁䵁䅉䅅䅁䙁䅁䅁睁䵁䅁䅁权䡄䅁䅁权瑄权䅁权浄权䅁权湄权䅁允䅁䅁䅅䅁䭁䉁䕁䅁䵁䅉䅅䅁䙁䅁䅁睁䵁䅁䅁权楂䅁䅁权瑄权䅁权浄权䅁权湄权䅁允䅁䅁䅅䅁䡁䅁䅁䅁䅂佔䅚䍄䉁䅁䅁睁䅁䅁䅍䅄䅁䅁䅯杔䅁䅁䅯䅈䅙䅁䅅䅁䉁䅁䅁权煁杂䅁䍄䉁䅁䅁兂䅁䅁䅍䅄䅁䅁䅯睙䅁䅁䅯儷䅯䅁䅯朵䅯䅁䅯眵䅯䅁䅅䅁䉁䅁䅁睂䅁䅁䅁䑉歪䅑杷允䅁䅁䅍䅁䑁䅁䅷䅁䭁䝁䅫䅁䭁䉁䝧䅁䉁䅁䅁允䅁䅁䅯䅦䅙䅁杷允䅁䅁䅍䅁䑁䅁䅷䅁䭁䭁䉳䅁䭁䉁䝧䅁䉁䅁䅁允䅁䅁䅯兇䅙䅁杷允䅁䅁䅕䅁䑁䅁䅷䅁䭁䩁䅫䅁䭁佁䬰䅁䭁佁䭙䅁䭁佁䭣䅁䉁䅁䅁允䅁䅁䅣䅁䅁䵁䵂欵䵁䅉䅅䅁䑁䅁䅁睁䵁䅁䅁权灂䅁䅁权慁杂䅁允䅁䅁䅅䅁䭁䍁䝳䅁䵁䅉䅅䅁䕁䅁䅁睁䵁䅁䅁权畃䅁䅁权晁杂䅁权杁杂䅁允䅁䅁䅅䅁䭁䑁䝧䅁䵁䅉䅅䅁䙁䅁䅁睁䵁䅁䅁权慄䅁䅁权汄权䅁权浄权䅁权湄权䅁允䅁䅁䅅䅁䭁䑁䱧䅁䵁䅉䅅䅁䑁䅁䅁睁䵁䅁䅁权灁允䅁权歁杂䅁允䅁䅁䅅䅁䭁䉁䕁䅁䵁䅉䅅䅁䑁䅁䅁睁䵁䅁䅁权⭄䅁䅁权慁杂䅁允䅁䅁䅅䅁䭁䵁䝁䅁䵁䅉䅅䅁䑁䅁䅁睁䵁䅁䅁权䍂䅁䅁权歁杂䅁允䅁䅁䅅䅁䭁偁䩁䅁䵁䅉䅅䅁䙁䅁䅁睁䵁䅁䅁权求䅁䅁权獄权䅁权浄权䅁权湄权䅁允䅁䅁䅅䅁䭁䉁䕁䅁䵁䅉䅅䅁䑁䅁䅁睁䵁䅁䅁权灂䅁䅁权捁杂䅁允䅁䅁䅅䅁䭁䍁䝳䅁䵁䅉䅅䅁䑁䅁䅁睁䵁䅁䅁权求允䅁权奁杂䅁允䅁䅁䅅䅁䭁䝁䜸䅁䵁䅉䅅䅁䑁䅁䅁睁䵁䅁䅁权䵁䅁䅁权敁杂䅁允䅁䅁䅅䅁䭁䩁䝣䅁䵁䅉䅅䅁䙁䅁䅁睁䵁䅁䅁权煃䅁䅁权灄权䅁权浄权䅁权湄权䅁允䅁䅁䅅䅁䭁偁偫䅁䵁䅉䅅䅁䑁䅁䅁睁䵁䅁䅁权獁䅁䅁权慁杂䅁允䅁䅁䅅䅁䭁䕁䝁䅁䵁䅉䅅䅁䕁䅁䅁睁䵁䅁䅁权瑃允䅁权晁杂䅁权杁杂䅁允䅁䅁䅅䅁䭁䩁䩁䅁䵁䅉䅅䅁䙁䅁䅁睁䵁䅁䅁权婄䅁䅁权潄权䅁权浄权䅁权湄权䅁允䅁䅁䅅䅁䭁䅁䱙䅁䵁䅉䅅䅁䑁䅁䅁睁䵁䅁䅁权㙄䅁䅁权奁杂䅁允䅁䅁䅅䅁䭁䑁䝫䅁䵁䅉䅅䅁䑁䅁䅁睁䵁䅁䅁权㙂允䅁权捁杂䅁允䅁䅁䅅䅁䭁䝁䝉䅁䵁䅉䅅䅁䕁䅁䅁睁䵁䅁䅁权呂䅁䅁权晁杂䅁权杁杂䅁允䅁䅁䅅䅁䭁䙁䩧䅁䵁䅉䅅䅁䙁䅁䅁睁䵁䅁䅁权婁䅁䅁权獄权䅁权浄权䅁权湄权䅁允䅁䅁䅅䅁䡁䅁䅁䅁䅄⭆䅊䍄䉁䅁䅁兂䅁䅁䅍䅄䅁䅁䅯䄰䅁䅁䅯儶䅯䅁䅯朵䅯䅁䅯眵䅯䅁䅅䅁䉁䅁䅁权偄睃䅁䍄䉁䅁䅁兂䅁䅁䅍䅄䅁䅁䅯杧䅅䅁䅯儵䅯䅁䅯朵䅯䅁䅯眵䅯䅁䅅䅁䉁䅁䅁权乁睃䅁䍄䉁䅁䅁睁䅁䅁䅍䅄䅁䅁䅯䅹䅅䅁䅯杊䅙䅁䅅䅁䉁䅁䅁兂桄桥畓㉒塆䅑杷允䅁䅁䅍䅁䑁䅁䅷䅁䭁佁䅳䅁䭁䉁䝧䅁䉁䅁䅁允䅁䅁䅯兓䅣䅁杷允䅁䅁䅍䅁䑁䅁䅷䅁䭁䩁䈸䅁䭁䉁䝯䅁䉁䅁䅁允䅁䅁䅯䅢䅙䅁杷允䅁䅁䅍䅁䑁䅁䅷䅁䭁䑁䉧䅁䭁䍁䝙䅁䉁䅁䅁允䅁䅁䅕㡪ㅌ䙋癹歖䵁䅉䅅䅁䙁䅁䅁睁䵁䅁䅁权灂䅁䅁权潄权䅁权浄权䅁权湄权䅁允䅁䅁䅅䅁䭁䅁䱙䅁䵁䅉䅅䅁䙁䅁䅁睁䵁䅁䅁权晁允䅁权汄权䅁权浄权䅁权湄权䅁允䅁䅁䅅䅁䭁偁䭫䅁䵁䅉䅅䅁䙁䅁䅁睁䵁䅁䅁权ぁ允䅁权潄权䅁权浄权䅁权湄权䅁允䅁䅁䅅䅁䭁䅁䱙䅁䵁䅉䅅䅁䙁䅁䅁睁䵁䅁䅁权剃䅁䅁权獄权䅁权浄权䅁权湄权䅁允䅁䅁䅅䅁䡁䅁䅁䅁杁敭䅒䍄䉁䅁䅁兂䅁䅁䅍䅄䅁䅁䅯睂䅅䅁䅯儵䅯䅁䅯朵䅯䅁䅯眵䅯䅁䅅䅁䉁䅁䅁权乁睃䅁䍄䉁䅁䅁睁䅁䅁䅍䅄䅁䅁䅯睁䅁䅁䅯䅈䅙䅁䅅䅁䉁䅁䅁权㍂杂䅁䍄䉁䅁䅁睁䅁䅁䅍䅄䅁䅁䅯杇䅁䅁䅯杈䅙䅁䅅䅁䉁䅁䅁权楄杂䅁䍄䉁䅁䅁睁䅁䅁䅍䅄䅁䅁䅯免䅁䅁䅯䅈䅙䅁䅅䅁䉁䅁䅁权癃杂䅁䍄䉁䅁䅁睁䅁䅁䅍䅄䅁䅁䅯儵䅅䅁䅯䅊䅙䅁䅅䅁䉁䅁䅁权あ权䅁䍄䉁䅁䅁睁䅁䅁䅍䅄䅁䅁䅯䄹䅁䅁䅯䅈䅙䅁䅅䅁䉁䅁䅁权兂杂䅁䍄䉁䅁䅁兂䅁䅁䅍䅄䅁䅁䅯䅶䅅䅁䅯朶䅯䅁䅯朵䅯䅁䅯眶䅯䅁䅅䅁䉁䅁䅁睂䅁䅁䅁䕉浢䅑杷允䅁䅁䅍䅁䑁䅁䅷䅁䭁䕁䅕䅁䭁䉁䜴䅁䉁䅁䅁允䅁䅁䅯睎䅙䅁杷允䅁䅁䅕䅁䑁䅁䅷䅁䭁䝁䅫䅁䭁佁䭯䅁䭁佁䭙䅁䭁佁䭳䅁䉁䅁䅁允䅁䅁䅣䅁䅁䥁偂欵䵁䅉䅅䅁䙁䅁䅁睁䵁䅁䅁权灂䅁䅁权獄权䅁权浄权䅁权湄权䅁允䅁䅁䅅䅁䡁䅁䅁䅁杄畯䅒䍄䉁䅁䅁兂䅁䅁䅍䅄䅁䅁䅯䅧䅅䅁䅯䄷䅯䅁䅯朵䅯䅁䅯眵䅯䅁䅅䅁䉁䅁䅁睂䅁䅁䅁䉑汌䅑杷允䅁䅁䅍䅁䑁䅁䅷䅁䭁䙁䄰䅁䭁䍁䝑䅁䉁䅁䅁允䅁䅁䅯東䅫䅁杷允䅁䅁䅕䅁䑁䅁䅷䅁䭁䍁䄴䅁䭁佁䭧䅁䭁佁䭙䅁䭁佁䭣䅁䉁䅁䅁允䅁䅁䅯杂䅳䅁杷允䅁䅁䅕䅁䑁䅁䅷䅁䭁䝁䅫䅁䭁佁䬰䅁䭁佁䭙䅁䭁佁䭣䅁䉁䅁䅁允䅁䅁䅣䅁䅁佁㙂唵䵁䅉䅅䅁䕁䅁䅁睁䵁䅁䅁权塃䅁䅁权晁杂䅁权杁杂䅁允䅁䅁䅅䅁䭁䍁䨰䅁䵁䅉䅅䅁䑁䅁䅁睁䵁䅁䅁权䑁䅁䅁权奁杂䅁允䅁䅁䅅䅁䭁䕁䝯䅁䵁䅉䅅䅁䑁䅁䅁睁䵁䅁䅁权权允䅁权捁杂䅁允䅁䅁䅅䅁䭁䉁䜰䅁䵁䅉䅅䅁䑁䅁䅁睁䵁䅁䅁权㝂䅁䅁权敁杂䅁允䅁䅁䅅䅁䭁䵁䝫䅁䵁䅉䅅䅁䑁䅁䅁睁䵁䅁䅁权䑁䅁䅁权慁杂䅁允䅁䅁䅅䅁䭁䑁䝷䅁䵁䅉䅅䅁䙁䅁䅁睁䵁䅁䅁权灁允䅁权煄权䅁权浄权䅁权牄权䅁允䅁䅁䅅䅁䡁䅁䅁䅁杄佒䅚䍄䉁䅁䅁兂䅁䅁䅍䅄䅁䅁䅯兕䅁䅁䅯朶䅯䅁䅯朵䅯䅁䅯眶䅯䅁䅅䅁䉁䅁䅁睂䅁䅁䅁䑯浺䅑杷允䅁䅁䅍䅁䑁䅁䅷䅁䭁䭁䄴䅁䭁䍁䝙䅁䉁䅁䅁允䅁䅁䅕椹捨㡪ㅉ歖䵁䅉䅅䅁䙁䅁䅁睁䵁䅁䅁权㕂允䅁权汄权䅁权浄权䅁权湄权䅁允䅁䅁䅅䅁䭁䅁䰰䅁䵁䅉䅅䅁䑁䅁䅁睁䵁䅁䅁权㉄䅁䅁权敁杂䅁允䅁䅁䅅䅁䭁䅁䠴䅁䵁䅉䅅䅁䙁䅁䅁睁䵁䅁䅁权浄允䅁权瑄权䅁权浄权䅁权湄权䅁允䅁䅁䅅䅁䡁䅁䅁䅁䅃敂䅖䍄䉁䅁䅁䅂䅁䅁䅍䅄䅁䅁䅯睩䅅䅁䅯睈䅙䅁䅯䅉䅙䅁䅅䅁䉁䅁䅁权橄䅃䅁䍄䉁䅁䅁兂䅁䅁䅍䅄䅁䅁䅯关䅅䅁䅯儷䅯䅁䅯朵䅯䅁䅯眵䅯䅁䅅䅁䉁䅁䅁睂䅁䅁䅁䥷歘䅑杷允䅁䅁䅕䅁䑁䅁䅷䅁䭁䑁䄴䅁䭁佁䭷䅁䭁佁䭙䅁䭁佁䭣䅁䉁䅁䅁允䅁䅁䅣䅁䅁䝁癁欵䵁䅉䅅䅁䙁䅁䅁睁䵁䅁䅁权䉁允䅁权灄权䅁权浄权䅁权湄权䅁允䅁䅁䅅䅁䭁乁䰸䅁䵁䅉䅅䅁䑁䅁䅁睁䵁䅁䅁权橄允䅁权敁杂䅁允䅁䅁䅅䅁䭁䅁䥍䅁䵁䅉䅅䅁䙁䅁䅁睁䵁䅁䅁权硂䅁䅁权汄权䅁权浄权䅁权湄权䅁允䅁䅁䅅䅁䭁䑁䰴䅁䵁䅉䅅䅁䙁䅁䅁睁䵁䅁䅁权䱁䅁䅁权煄权䅁权浄权䅁权牄权䅁允䅁䅁䅅䅁䭁䉁䕁䅁䵁䅉䅅䅁䑁䅁䅁睁䵁䅁䅁权㉃䅁䅁权奁杂䅁允䅁䅁䅅䅁䭁䉁䝫䅁䵁䅉䅅䅁䑁䅁䅁睁䵁䅁䅁权䝁䅁䅁权慁杂䅁允䅁䅁䅅䅁䭁䙁䜸䅁䵁䅉䅅䅁䑁䅁䅁睁䵁䅁䅁权偄允䅁权奁杂䅁允䅁䅁䅅䅁䭁䡁䝷䅁䵁䅉䅅䅁䙁䅁䅁睁䵁䅁䅁权晁允䅁权瑄权䅁权浄权䅁权湄权䅁允䅁䅁䅅䅁䡁䅁䅁䅁䅃畹䅖䍄䉁䅁䅁兂䅁䅁䅍䅄䅁䅁䅯䅮䅅䅁䅯儷䅯䅁䅯朵䅯䅁䅯眵䅯䅁䅅䅁䉁䅁䅁睂䅁䅁䅁䐴浐䅑杷允䅁䅁䅕䅁䑁䅁䅷䅁䭁䡁䅫䅁䭁佁䭧䅁䭁佁䭙䅁䭁佁䭣䅁䉁䅁䅁允䅁䅁䅯䅅䅑䅁杷允䅁䅁䅍䅁䑁䅁䅷䅁䭁䍁䅍䅁䭁䉁䝯䅁䉁䅁䅁允䅁䅁䅯兌䅙䅁杷允䅁䅁䅕䅁䑁䅁䅷䅁䭁䩁䉧䅁䭁佁䭕䅁䭁佁䭙䅁䭁佁䭣䅁䉁䅁䅁允䅁䅁䅯䅏䅳䅁杷允䅁䅁䅍䅁䑁䅁䅷䅁䭁䭁䉷䅁䭁䉁䝯䅁䉁䅁䅁允䅁䅁䅯兺䅙䅁杷允䅁䅁䅑䅁䑁䅁䅷䅁䭁䝁䅅䅁䭁䉁䜸䅁䭁䍁䝁䅁䉁䅁䅁允䅁䅁䅯杺䅧䅁杷允䅁䅁䅕䅁䑁䅁䅷䅁䭁䍁䅯䅁䭁佁䭕䅁䭁佁䭙䅁䭁佁䭣䅁䉁䅁䅁允䅁䅁䅯材䅳䅁杷允䅁䅁䅕䅁䑁䅁䅷䅁䭁䅁䅍䅁䭁佁䭫䅁䭁佁䭙䅁䭁佁䭣䅁䉁䅁䅁允䅁䅁䅯眶䅳䅁杷允䅁䅁䅍䅁䑁䅁䅷䅁䭁䵁䉁䅁䭁䉁䝯䅁䉁䅁䅁允䅁䅁䅯睥䅙䅁杷允䅁䅁䅑䅁䑁䅁䅷䅁䭁䕁䈸䅁䭁䉁䜸䅁䭁䍁䝁䅁䉁䅁䅁允䅁䅁䅯兘䅯䅁杷允䅁䅁䅑䅁䑁䅁䅷䅁䭁䭁䉍䅁䭁䉁䜸䅁䭁䍁䝁䅁䉁䅁䅁允䅁䅁䅯䅑䅫䅁杷允䅁䅁䅕䅁䑁䅁䅷䅁䭁䅁䅍䅁䭁佁䭯䅁䭁佁䭙䅁䭁佁䭳䅁䉁䅁䅁允䅁䅁䅣䅁䅁䵁煁欵䵁䅉䅅䅁䑁䅁䅁睁䵁䅁䅁权㝁䅁䅁权慁杂䅁允䅁䅁䅅䅁䭁䙁䜴䅁䵁䅉䅅䅁䙁䅁䅁睁䵁䅁䅁权㕂䅁䅁权煄权䅁权浄权䅁权牄权䅁允䅁䅁䅅䅁䭁䉁䕁䅁䵁䅉䅅䅁䙁䅁䅁睁䵁䅁䅁权㙂䅁䅁权煄权䅁权浄权䅁权牄权䅁允䅁䅁䅅䅁䭁䉁䕁䅁䵁䅉䅅䅁䑁䅁䅁睁䵁䅁䅁权杄䅁䅁权敁杂䅁允䅁䅁䅅䅁䭁佁䝉䅁䵁䅉䅅䅁䑁䅁䅁睁䵁䅁䅁权㝁允䅁权流杂䅁允䅁䅁䅅䅁䙁佁剸䉵䘶ㄫ䅖䍄䉁䅁䅁兂䅁䅁䅍䅄䅁䅁䅯䅦䅅䅁䅯儵䅯䅁䅯朵䅯䅁䅯眵䅯䅁䅅䅁䉁䅁䅁权㍁睃䅁䍄䉁䅁䅁兂䅁䅁䅍䅄䅁䅁䅯䅘䅅䅁䅯朶䅯䅁䅯朵䅯䅁䅯眶䅯䅁䅅䅁䉁䅁䅁睂䅁䅁䅁䑁洯䅑杷允䅁䅁䅕䅁䑁䅁䅷䅁䭁䑁䅕䅁䭁佁䭷䅁䭁佁䭙䅁䭁佁䭣䅁䉁䅁䅁允䅁䅁䅣䅁䅁䝁ぁ欵䵁䅉䅅䅁䑁䅁䅁睁䵁䅁䅁权元允䅁权敁杂䅁允䅁䅁䅅䅁䭁䭁䝑䅁䵁䅉䅅䅁䑁䅁䅁睁䵁䅁䅁权䍂允䅁权奁杂䅁允䅁䅁䅅䅁䭁䉁䝫䅁䵁䅉䅅䅁䑁䅁䅁睁䵁䅁䅁权潂允䅁权流杂䅁允䅁䅁䅅䅁䙁䵁䴳䵺䵺䙮䅎䍄䉁䅁䅁睁䅁䅁䅍䅄䅁䅁䅯䅰䅅䅁䅯杊䅙䅁䅅䅁䉁䅁䅁兂㉄䙋偹杷噖䅑杷允䅁䅁䅕䅁䑁䅁䅷䅁䭁䅁䅍䅁䭁佁䭷䅁䭁佁䭙䅁䭁佁䭣䅁䉁䅁䅁允䅁䅁䅣䅁䅁䝁㑄〴䵁䅉䅅䅁䙁䅁䅁睁䵁䅁䅁权䑁䅁䅁权瑄权䅁权浄权䅁权湄权䅁允䅁䅁䅅䅁䡁䅁䅁䅁䅁敃䅚䍄䉁䅁䅁兂䅁䅁䅍䅄䅁䅁䅯睷䅅䅁䅯儶䅯䅁䅯朵䅯䅁䅯眵䅯䅁䅅䅁䉁䅁䅁权㕁䅅䅁䍄䉁䅁䅁睁䅁䅁䅍䅄䅁䅁䅯睚䅅䅁䅯杈䅙䅁䅅䅁䉁䅁䅁权啃权䅁䍄䉁䅁䅁兂䅁䅁䅍䅄䅁䅁䅯䅇䅅䅁䅯儷䅯䅁䅯朵䅯䅁䅯眵䅯䅁䅅䅁䉁䅁䅁睂䅁䅁䅁䝷汮䅑杷允䅁䅁䅍䅁䑁䅁䅷䅁䭁䡁䅕䅁䭁䉁䝧䅁䉁䅁䅁允䅁䅁䅯䅑䅙䅁杷允䅁䅁䅍䅁䑁䅁䅷䅁䭁乁䅣䅁䭁䍁䝙䅁䉁䅁䅁允䅁䅁䅕䉵䘶ㄶ䥅䕕䵁䅉䅅䅁䑁䅁䅁睁䵁䅁䅁权偁允䅁权歁杂䅁允䅁䅁䅅䅁䭁䑁䩙䅁䵁䅉䅅䅁䕁䅁䅁睁䵁䅁䅁权橄允䅁权晁杂䅁权杁杂䅁允䅁䅁䅅䅁䭁乁䭕䅁䵁䅉䅅䅁䑁䅁䅁睁䵁䅁䅁权偃䅁䅁权敁杂䅁允䅁䅁䅅䅁䭁䉁䥉䅁䵁䅉䅅䅁䑁䅁䅁睁䵁䅁䅁权楃䅁䅁权奁杂䅁允䅁䅁䅅䅁䭁䑁䝫䅁䵁䅉䅅䅁䑁䅁䅁睁䵁䅁䅁权穂允䅁权奁杂䅁允䅁䅁䅅䅁䭁䉁䝫䅁䵁䅉䅅䅁䙁䅁䅁睁䵁䅁䅁权啂䅁䅁权獄权䅁权浄权䅁权湄权䅁允䅁䅁䅅䅁䡁䅁䅁䅁䅂佷䅖䍄䉁䅁䅁睁䅁䅁䅍䅄䅁䅁䅯兤䅁䅁䅯杇䅙䅁䅅䅁䉁䅁䅁权䅂杂䅁䍄䉁䅁䅁睁䅁䅁䅍䅄䅁䅁䅯杅䅁䅁䅯䅊䅙䅁䅅䅁䉁䅁䅁权い睃䅁䍄䉁䅁䅁睁䅁䅁䅍䅄䅁䅁䅯東䅅䅁䅯䅇䅙䅁䅅䅁䉁䅁䅁权婁杂䅁䍄䉁䅁䅁睁䅁䅁䅍䅄䅁䅁䅯睒䅅䅁䅯䅊䅙䅁䅅䅁䉁䅁䅁权䑄元䅁䍄䉁䅁䅁睁䅁䅁䅍䅄䅁䅁䅯末䅁䅁䅯杊䅙䅁䅅䅁䉁䅁䅁兂穁積積⽍坎䅑杷允䅁䅁䅍䅁䑁䅁䅷䅁䭁䡁䅕䅁䭁䉁䝷䅁䉁䅁䅁允䅁䅁䅯䅈䅣䅁杷允䅁䅁䅍䅁䑁䅁䅷䅁䭁䱁䉍䅁䭁䉁䜴䅁䉁䅁䅁允䅁䅁䅯来䅣䅁杷允䅁䅁䅑䅁䑁䅁䅷䅁䭁䭁䉧䅁䭁䉁䜸䅁䭁䍁䝁䅁䉁䅁䅁允䅁䅁䅯䄲䅯䅁杷允䅁䅁䅕䅁䑁䅁䅷䅁䭁䉁䄸䅁䭁佁䭕䅁䭁佁䭙䅁䭁佁䭣䅁䉁䅁䅁允䅁䅁䅯睎䅳䅁杷允䅁䅁䅕䅁䑁䅁䅷䅁䭁䝁䉕䅁䭁佁䭧䅁䭁佁䭙䅁䭁佁䭣䅁䉁䅁䅁允䅁䅁䅯杂䅳䅁杷允䅁䅁䅍䅁䑁䅁䅷䅁䭁偁䅁䅁䭁䉁䜴䅁䉁䅁䅁允䅁䅁䅯眳䅣䅁杷允䅁䅁䅍䅁䑁䅁䅷䅁䭁䩁䉕䅁䭁䉁䜴䅁䉁䅁䅁允䅁䅁䅯睳䅣䅁杷允䅁䅁䅕䅁䑁䅁䅷䅁䭁偁䅳䅁䭁佁䬰䅁䭁佁䭙䅁䭁佁䭣䅁䉁䅁䅁允䅁䅁䅣䅁䅁䕁⭁欵䵁䅉䅅䅁䙁䅁䅁睁䵁䅁䅁权睁允䅁权潄权䅁权浄权䅁权湄权䅁允䅁䅁䅅䅁䭁䅁䱙䅁䵁䅉䅅䅁䑁䅁䅁睁䵁䅁䅁权䅃允䅁权慁杂䅁允䅁䅁䅅䅁䭁乁䝙䅁䵁䅉䅅䅁䑁䅁䅁睁䵁䅁䅁权楃允䅁权流杂䅁允䅁䅁䅅䅁䙁佁剸䉵䘶ㄫ䅒䍄䉁䅁䅁兂䅁䅁䅍䅄䅁䅁䅯䅚䅁䅁䅯儵䅯䅁䅯朵䅯䅁䅯眵䅯䅁䅅䅁䉁䅁䅁权乁睃䅁䍄䉁䅁䅁兂䅁䅁䅍䅄䅁䅁䅯兖䅅䅁䅯朶䅯䅁䅯朵䅯䅁䅯眶䅯䅁䅅䅁䉁䅁䅁睂䅁䅁䅁䙑浄䅑杷允䅁䅁䅍䅁䑁䅁䅷䅁䭁䉁䉣䅁䭁䉁䝧䅁䉁䅁䅁允䅁䅁䅯䅒䅙䅁杷允䅁䅁䅕䅁䑁䅁䅷䅁䭁䱁䅙䅁䭁佁䭕䅁䭁佁䭙䅁䭁佁䭣䅁䉁䅁䅁允䅁䅁䅯兄䅳䅁杷允䅁䅁䅕䅁䑁䅁䅷䅁䭁䙁䅍䅁䭁佁䭯䅁䭁佁䭙䅁䭁佁䭳䅁䉁䅁䅁允䅁䅁䅣䅁䅁䥁畁欵䵁䅉䅅䅁䙁䅁䅁睁䵁䅁䅁权湄䅁䅁权獄权䅁权浄权䅁权湄权䅁允䅁䅁䅅䅁䡁䅁䅁䅁䅄伱䅒䍄䉁䅁䅁兂䅁䅁䅍䅄䅁䅁䅯眯䅁䅁䅯䄷䅯䅁䅯朵䅯䅁䅯眵䅯䅁䅅䅁䉁䅁䅁睂䅁䅁䅁偙橢䅑杷允䅁䅁䅍䅁䑁䅁䅷䅁䭁䍁䈸䅁䭁䉁䜴䅁䉁䅁䅁允䅁䅁䅯来䅣䅁杷允䅁䅁䅑䅁䑁䅁䅷䅁䭁䡁䅕䅁䭁䉁䜸䅁䭁䍁䝁䅁䉁䅁䅁允䅁䅁䅯眴䅧䅁杷允䅁䅁䅕䅁䑁䅁䅷䅁䭁䥁䄰䅁䭁佁䭷䅁䭁佁䭙䅁䭁佁䭣䅁䉁䅁䅁允䅁䅁䅣䅁䅁䵁䩁欵䵁䅉䅅䅁䙁䅁䅁睁䵁䅁䅁权杂䅁䅁权煄权䅁权浄权䅁权牄权䅁允䅁䅁䅅䅁䭁䉁䕁䅁䵁䅉䅅䅁䑁䅁䅁睁䵁䅁䅁权穃允䅁权慁杂䅁允䅁䅁䅅䅁䭁䵁䜰䅁䵁䅉䅅䅁䙁䅁䅁睁䵁䅁䅁权浂允䅁权灄权䅁权浄权䅁权湄权䅁允䅁䅁䅅䅁䭁䕁何䅁䵁䅉䅅䅁䙁䅁䅁睁䵁䅁䅁权䱄允䅁权汄权䅁权浄权䅁权湄权䅁允䅁䅁䅅䅁䭁䑁䱧䅁䵁䅉䅅䅁䕁䅁䅁睁䵁䅁䅁权㍄䅁䅁权晁杂䅁权杁杂䅁允䅁䅁䅅䅁䭁䥁䩕䅁䵁䅉䅅䅁䑁䅁䅁睁䵁䅁䅁权呂允䅁权捁杂䅁允䅁䅁䅅䅁䭁䉁䡷䅁䵁䅉䅅䅁䑁䅁䅁睁䵁䅁䅁权䅄䅁䅁权歁杂䅁允䅁䅁䅅䅁䭁偁䥣䅁䵁䅉䅅䅁䙁䅁䅁睁䵁䅁䅁权允允䅁权煄权䅁权浄权䅁权牄权䅁允䅁䅁䅅䅁䡁䅁䅁䅁杂⭑䅚䍄䉁䅁䅁睁䅁䅁䅍䅄䅁䅁䅯䅨䅁䅁䅯杇䅙䅁䅅䅁䉁䅁䅁权敂杂䅁䍄䉁䅁䅁兂䅁䅁䅍䅄䅁䅁䅯眶䅁䅁䅯朶䅯䅁䅯朵䅯䅁䅯眶䅯䅁䅅䅁䉁䅁䅁睂䅁䅁䅁䍯浲䅑杷允䅁䅁䅍䅁䑁䅁䅷䅁䭁䉁䅉䅁䭁䉁䝧䅁䉁䅁䅁允䅁䅁䅯兇䅙䅁杷允䅁䅁䅕䅁䑁䅁䅷䅁䭁䱁䉣䅁䭁佁䭧䅁䭁佁䭙䅁䭁佁䭣䅁䉁䅁䅁允䅁䅁䅯杂䅳䅁杷允䅁䅁䅍䅁䑁䅁䅷䅁䭁䉁䅷䅁䭁䍁䝙䅁䉁䅁䅁允䅁䅁䅕䉵䘶ㄶ䥅䕘䵁䅉䅅䅁䑁䅁䅁睁䵁䅁䅁权䡃䅁䅁权流杂䅁允䅁䅁䅅䅁䙁䵁ㅐ䙋偹汫䅤䍄䉁䅁䅁睁䅁䅁䅍䅄䅁䅁䅯睎䅁䅁䅯䅊䅙䅁䅅䅁䉁䅁䅁权䩂权䅁䍄䉁䅁䅁睁䅁䅁䅍䅄䅁䅁䅯兤䅁䅁䅯杊䅙䅁䅅䅁䉁䅁䅁兂灁䥘䌯搹坨䅑杷允䅁䅁䅍䅁䑁䅁䅷䅁䭁䥁䉣䅁䭁䉁䜴䅁䉁䅁䅁允䅁䅁䅯兖䅫䅁杷允䅁䅁䅍䅁䑁䅁䅷䅁䭁䉁䅳䅁䭁䍁䝑䅁䉁䅁䅁允䅁䅁䅯杫䅫䅁杷允䅁䅁䅕䅁䑁䅁䅷䅁䭁偁䉧䅁䭁佁䭯䅁䭁佁䭙䅁䭁佁䭳䅁䉁䅁䅁允䅁䅁䅣䅁䅁䝁癁欵䵁䅉䅅䅁䑁䅁䅁睁䵁䅁䅁权敁䅁䅁权捁杂䅁允䅁䅁䅅䅁䭁䍁䡍䅁䵁䅉䅅䅁䑁䅁䅁睁䵁䅁䅁权潃允䅁权流杂䅁允䅁䅁䅅䅁䙁䩁婱婭婭噗䅤䍄䉁䅁䅁兂䅁䅁䅍䅄䅁䅁䅯睪䅅䅁䅯䄶䅯䅁䅯朵䅯䅁䅯眵䅯䅁䅅䅁䉁䅁䅁权剂睃䅁䍄䉁䅁䅁睁䅁䅁䅍䅄䅁䅁䅯杫䅁䅁䅯杊䅙䅁䅅䅁䉁䅁䅁兂塄㍯㥁潃呤䅑杷允䅁䅁䅍䅁䑁䅁䅷䅁䭁䉁䄸䅁䭁䉁䝷䅁䉁䅁䅁允䅁䅁䅯兹䅧䅁杷允䅁䅁䅕䅁䑁䅁䅷䅁䭁䕁䉁䅁䭁佁䭷䅁䭁佁䭙䅁䭁佁䭣䅁䉁䅁䅁允䅁䅁䅣䅁䅁䵁偁欵䵁䅉䅅䅁䑁䅁䅁睁䵁䅁䅁权摂䅁䅁权敁杂䅁允䅁䅁䅅䅁䭁䕁䡣䅁䵁䅉䅅䅁䙁䅁䅁睁䵁䅁䅁权㡃允䅁权潄权䅁权浄权䅁权湄权䅁允䅁䅁䅅䅁䭁䅁䱙䅁䵁䅉䅅䅁䙁䅁䅁睁䵁䅁䅁权穄䅁䅁权灄权䅁权浄权䅁权湄权䅁允䅁䅁䅅䅁䭁偁䰸䅁䵁䅉䅅䅁䑁䅁䅁睁䵁䅁䅁权硃䅁䅁权捁杂䅁允䅁䅁䅅䅁䭁䩁䝑䅁䵁䅉䅅䅁䑁䅁䅁睁䵁䅁䅁权㕁允䅁权捁杂䅁允䅁䅁䅅䅁䭁䩁䜰䅁䵁䅉䅅䅁䑁䅁䅁睁䵁䅁䅁权䙁允䅁权奁杂䅁允䅁䅁䅅䅁䭁䉁䝫䅁䵁䅉䅅䅁䙁䅁䅁睁䵁䅁䅁权奁允䅁权潄权䅁权浄权䅁权湄权䅁允䅁䅁䅅䅁䭁䅁䱙䅁䵁䅉䅅䅁䑁䅁䅁睁䵁䅁䅁权硂允䅁权慁杂䅁允䅁䅁䅅䅁䭁䕁䝳䅁䵁䅉䅅䅁䕁䅁䅁睁䵁䅁䅁权㡃䅁䅁权晁杂䅁权杁杂䅁允䅁䅁䅅䅁䭁偁䥯䅁䵁䅉䅅䅁䑁䅁䅁睁䵁䅁䅁权允允䅁权捁杂䅁允䅁䅁䅅䅁䭁䙁䝫䅁䵁䅉䅅䅁䙁䅁䅁睁䵁䅁䅁权千允䅁权潄权䅁权浄权䅁权湄权䅁允䅁䅁䅅䅁䭁䅁䱙䅁䵁䅉䅅䅁䑁䅁䅁睁䵁䅁䅁权療允䅁权流杂䅁允䅁䅁䅅䅁䙁䙁㑋潈牘噳䅊䍄䉁䅁䅁睁䅁䅁䅍䅄䅁䅁䅯先䅁䅁䅯杊䅙䅁䅅䅁䉁䅁䅁兂硂児塲睯剂䅑杷允䅁䅁䅕䅁䑁䅁䅷䅁䭁䙁䉑䅁䭁佁䭕䅁䭁佁䭙䅁䭁佁䭣䅁䉁䅁䅁允䅁䅁䅯兄䅳䅁杷允䅁䅁䅕䅁䑁䅁䅷䅁䭁䭁䅫䅁䭁佁䭧䅁䭁佁䭙䅁䭁佁䭣䅁䉁䅁䅁允䅁䅁䅯杂䅳䅁杷允䅁䅁䅕䅁䑁䅁䅷䅁䭁䡁䅕䅁䭁佁䭧䅁䭁佁䭙䅁䭁佁䭣䅁䉁䅁䅁允䅁䅁䅯术䅯䅁杷允䅁䅁䅕䅁䑁䅁䅷䅁䭁佁䅁䅁䭁佁䭷䅁䭁佁䭙䅁䭁佁䭣䅁䉁䅁䅁允䅁䅁䅣䅁䅁䅁慄欴䵁䅉䅅䅁䙁䅁䅁睁䵁䅁䅁权㡃䅁䅁权灄权䅁权浄权䅁权湄权䅁允䅁䅁䅅䅁䭁䅁䵑䅁䵁䅉䅅䅁䙁䅁䅁睁䵁䅁䅁权畄䅁䅁权灄权䅁权浄权䅁权湄权䅁允䅁䅁䅅䅁䭁䅁䵕䅁䵁䅉䅅䅁䑁䅁䅁睁䵁䅁䅁权偂允䅁权慁杂䅁允䅁䅁䅅䅁䭁䱁䝙䅁䵁䅉䅅䅁䑁䅁䅁睁䵁䅁䅁权牁䅁䅁权奁杂䅁允䅁䅁䅅䅁䭁䕁䝑䅁䵁䅉䅅䅁䑁䅁䅁睁䵁䅁䅁权㡃允䅁权歁杂䅁允䅁䅁䅅䅁䭁䵁䩕䅁䵁䅉䅅䅁䑁䅁䅁睁䵁䅁䅁权偂䅁䅁权捁杂䅁允䅁䅁䅅䅁䭁䭁䜸䅁䵁䅉䅅䅁䑁䅁䅁睁䵁䅁䅁权㍂允䅁权流杂䅁允䅁䅁䅅䅁䙁䩁婱婭婭噇䅨䍄䉁䅁䅁睁䅁䅁䅍䅄䅁䅁䅯䅓䅅䅁䅯杈䅙䅁䅅䅁䉁䅁䅁权煃杂䅁䍄䉁䅁䅁睁䅁䅁䅍䅄䅁䅁䅯䅉䅅䅁䅯杇䅙䅁䅅䅁䉁䅁䅁权扁杂䅁䍄䉁䅁䅁䅂䅁䅁䅍䅄䅁䅁䅯眸䅁䅁䅯睈䅙䅁䅯䅉䅙䅁䅅䅁䉁䅁䅁权㑁杂䅁䍄䉁䅁䅁睁䅁䅁䅍䅄䅁䅁䅯睘䅅䅁䅯杊䅙䅁䅅䅁䉁䅁䅁兂䥂場啯獲塤䅑杷允䅁䅁䅍䅁䑁䅁䅷䅁䭁䝁䅧䅁䭁䍁䝑䅁䉁䅁䅁允䅁䅁䅯杂䅣䅁杷允䅁䅁䅍䅁䑁䅁䅷䅁䭁䍁䅳䅁䭁䉁䜴䅁䉁䅁䅁允䅁䅁䅯䄳䅙䅁杷允䅁䅁䅍䅁䑁䅁䅷䅁䭁䍁䉑䅁䭁䉁䝯䅁䉁䅁䅁允䅁䅁䅯兌䅙䅁杷允䅁䅁䅕䅁䑁䅁䅷䅁䭁䭁䅍䅁䭁佁䭫䅁䭁佁䭙䅁䭁佁䭣䅁䉁䅁䅁允䅁䅁䅯杚䄰䅁杷允䅁䅁䅍䅁䑁䅁䅷䅁䭁䕁䅁䅁䭁䉁䜴䅁䉁䅁䅁允䅁䅁䅯眫䅧䅁杷允䅁䅁䅕䅁䑁䅁䅷䅁䭁䭁䅁䅁䭁佁䭷䅁䭁佁䭙䅁䭁佁䭣䅁䉁䅁䅁允䅁䅁䅣䅁䅁䥁睄唵䵁䅉䅅䅁䑁䅁䅁睁䵁䅁䅁权䉂䅁䅁权敁杂䅁允䅁䅁䅅䅁䭁䡁䥑䅁䵁䅉䅅䅁䙁䅁䅁睁䵁䅁䅁权剄䅁䅁权灄权䅁权浄权䅁权湄权䅁允䅁䅁䅅䅁䭁䅁䴴䅁䵁䅉䅅䅁䑁䅁䅁睁䵁䅁䅁权湁䅁䅁权歁杂䅁允䅁䅁䅅䅁䭁偁䥷䅁䵁䅉䅅䅁䑁䅁䅁睁䵁䅁䅁权䙁允䅁权流杂䅁允䅁䅁䅅䅁䙁乁橥䑣䬰ㅸ䅒䍄䉁䅁䅁睁䅁䅁䅍䅄䅁䅁䅯兙䅅䅁䅯杇䅙䅁䅅䅁䉁䅁䅁权䍄杂䅁䍄䉁䅁䅁䅂䅁䅁䅍䅄䅁䅁䅯睋䅁䅁䅯睈䅙䅁䅯䅉䅙䅁䅅䅁䉁䅁䅁权㥄䅃䅁䍄䉁䅁䅁睁䅁䅁䅍䅄䅁䅁䅯兢䅁䅁䅯䅇䅙䅁䅅䅁䉁䅁䅁权療杂䅁䍄䉁䅁䅁睁䅁䅁䅍䅄䅁䅁䅯杵䅅䅁䅯杈䅙䅁䅅䅁䉁䅁䅁权浂杂䅁䍄䉁䅁䅁兂䅁䅁䅍䅄䅁䅁䅯关䅁䅁䅯儶䅯䅁䅯朵䅯䅁䅯眵䅯䅁䅅䅁䉁䅁䅁权癄睄䅁䍄䉁䅁䅁兂䅁䅁䅍䅄䅁䅁䅯杹䅅䅁䅯朶䅯䅁䅯朵䅯䅁䅯眶䅯䅁䅅䅁䉁䅁䅁睂䅁䅁䅁䕉洷䅑杷允䅁䅁䅕䅁䑁䅁䅷䅁䭁䑁䅉䅁䭁佁䬰䅁䭁佁䭙䅁䭁佁䭣䅁䉁䅁䅁允䅁䅁䅣䅁䅁䍁䙂欵䵁䅉䅅䅁䙁䅁䅁睁䵁䅁䅁权楁允䅁权煄权䅁权浄权䅁权牄权䅁允䅁䅁䅅䅁䡁䅁䅁䅁䅁敋䅚䍄䉁䅁䅁睁䅁䅁䅍䅄䅁䅁䅯兌䅅䅁䅯䅇䅙䅁䅅䅁䉁䅁䅁权䕂杂䅁䍄䉁䅁䅁睁䅁䅁䅍䅄䅁䅁䅯杯䅁䅁䅯杇䅙䅁䅅䅁䉁䅁䅁权㝂杂䅁䍄䉁䅁䅁睁䅁䅁䅍䅄䅁䅁䅯䄯䅁䅁䅯杊䅙䅁䅅䅁䉁䅁䅁兂硂児塲㝯塂䅑杷允䅁䅁䅕䅁䑁䅁䅷䅁䭁偁䅙䅁䭁佁䭫䅁䭁佁䭙䅁䭁佁䭣䅁䉁䅁䅁允䅁䅁䅯兒䄰䅁杷允䅁䅁䅕䅁䑁䅁䅷䅁䭁䉁䉷䅁䭁佁䬰䅁䭁佁䭙䅁䭁佁䭣䅁䉁䅁䅁允䅁䅁䅣䅁䅁䍁畂唵䵁䅉䅅䅁䑁䅁䅁睁䵁䅁䅁权啁允䅁权敁杂䅁允䅁䅁䅅䅁䭁䵁䝳䅁䵁䅉䅅䅁䑁䅁䅁睁䵁䅁䅁权偄允䅁权慁杂䅁允䅁䅁䅅䅁䭁䍁䝳䅁䵁䅉䅅䅁䙁䅁䅁睁䵁䅁䅁权坄䅁䅁权灄权䅁权浄权䅁权湄权䅁允䅁䅁䅅䅁䭁䡁乯䅁䵁䅉䅅䅁䙁䅁䅁睁䵁䅁䅁权畁䅁䅁权汄权䅁权浄权䅁权湄权䅁允䅁䅁䅅䅁䭁䉁䱧䅁䵁䅉䅅䅁䙁䅁䅁睁䵁䅁䅁权捃允䅁权煄权䅁权浄权䅁权牄权䅁允䅁䅁䅅䅁䡁䅁䅁䅁杄⭍䅚䍄䉁䅁䅁睁䅁䅁䅍䅄䅁䅁䅯光䅅䅁䅯杈䅙䅁䅅䅁䉁䅁䅁权䙁䅃䅁䍄䉁䅁䅁睁䅁䅁䅍䅄䅁䅁䅯睶䅅䅁䅯䅇䅙䅁䅅䅁䉁䅁䅁权瑁杂䅁䍄䉁䅁䅁兂䅁䅁䅍䅄䅁䅁䅯睋䅁䅁䅯朶䅯䅁䅯朵䅯䅁䅯眶䅯䅁䅅䅁䉁䅁䅁权允䅂䅁䍄䉁䅁䅁睁䅁䅁䅍䅄䅁䅁䅯睷䅁䅁䅯杊䅙䅁䅅䅁䉁䅁䅁兂䭁㘱睎塐啰䅑杷允䅁䅁䅍䅁䑁䅁䅷䅁䭁䝁䄸䅁䭁䉁䝧䅁䉁䅁䅁允䅁䅁䅯克䅙䅁杷允䅁䅁䅍䅁䑁䅁䅷䅁䭁乁䅯䅁䭁䉁䜴䅁䉁䅁䅁允䅁䅁䅯八䅙䅁杷允䅁䅁䅍䅁䑁䅁䅷䅁䭁䍁䅉䅁䭁䍁䝙䅁䉁䅁䅁允䅁䅁䅕歲桦桥⭔ざ䵁䅉䅅䅁䙁䅁䅁睁䵁䅁䅁权䑂允䅁权獄权䅁权浄权䅁权湄权䅁允䅁䅁䅅䅁䡁䅁䅁䅁杁佴䅒䍄䉁䅁䅁睁䅁䅁䅍䅄䅁䅁䅯儳䅅䅁䅯杈䅙䅁䅅䅁䉁䅁䅁权十䅃䅁䍄䉁䅁䅁兂䅁䅁䅍䅄䅁䅁䅯杮䅁䅁䅯儵䅯䅁䅯朵䅯䅁䅯眵䅯䅁䅅䅁䉁䅁䅁权㕄权䅁䍄䉁䅁䅁睁䅁䅁䅍䅄䅁䅁䅯兎䅁䅁䅯杇䅙䅁䅅䅁䉁䅁䅁权扁杂䅁䍄䉁䅁䅁兂䅁䅁䅍䅄䅁䅁䅯䅆䅅䅁䅯䄶䅯䅁䅯朵䅯䅁䅯眵䅯䅁䅅䅁䉁䅁䅁权䝁睃䅁䍄䉁䅁䅁兂䅁䅁䅍䅄䅁䅁䅯兆䅅䅁䅯䄶䅯䅁䅯朵䅯䅁䅯眵䅯䅁䅅䅁䉁䅁䅁权䝁睃䅁䍄䉁䅁䅁睁䅁䅁䅍䅄䅁䅁䅯睧䅁䅁䅯䅈䅙䅁䅅䅁䉁䅁䅁权湁杂䅁䍄䉁䅁䅁兂䅁䅁䅍䅄䅁䅁䅯党䅁䅁䅯䄶䅯䅁䅯朵䅯䅁䅯眵䅯䅁䅅䅁䉁䅁䅁权允䅂䅁䍄䉁䅁䅁兂䅁䅁䅍䅄䅁䅁䅯杦䅁䅁䅯儷䅯䅁䅯朵䅯䅁䅯眵䅯䅁䅅䅁䉁䅁䅁权允䅂䅁䍄䉁䅁䅁兂䅁䅁䅍䅄䅁䅁䅯䅘䅁䅁䅯儶䅯䅁䅯朵䅯䅁䅯眵䅯䅁䅅䅁䉁䅁䅁权呁兄䅁䍄䉁䅁䅁兂䅁䅁䅍䅄䅁䅁䅯睰䅅䅁䅯儷䅯䅁䅯朵䅯䅁䅯眵䅯䅁䅅䅁䉁䅁䅁睂䅁䅁䅁䍉洷䅑杷允䅁䅁䅍䅁䑁䅁䅷䅁䭁䝁䅙䅁䭁䉁䝯䅁䉁䅁䅁允䅁䅁䅯䅐䅙䅁杷允䅁䅁䅕䅁䑁䅁䅷䅁䭁䵁䉁䅁䭁佁䬰䅁䭁佁䭙䅁䭁佁䭣䅁䉁䅁䅁允䅁䅁䅣䅁䅁䥁䥂欵䵁䅉䅅䅁䑁䅁䅁睁䵁䅁䅁权乄䅁䅁权流杂䅁允䅁䅁䅅䅁䙁䩁婱婭婭噓䅆䍄䉁䅁䅁兂䅁䅁䅍䅄䅁䅁䅯䄹䅁䅁䅯䄷䅯䅁䅯朵䅯䅁䅯眵䅯䅁䅅䅁䉁䅁䅁睂䅁䅁䅁䕯浦䅑杷允䅁䅁䅕䅁䑁䅁䅷䅁䭁䍁䅳䅁䭁佁䭷䅁䭁佁䭙䅁䭁佁䭣䅁䉁䅁䅁允䅁䅁䅯䅅䅑䅁杷允䅁䅁䅕䅁䑁䅁䅷䅁䭁䥁䅧䅁䭁佁䭫䅁䭁佁䭙䅁䭁佁䭣䅁䉁䅁䅁允䅁䅁䅯䄴䅷䅁杷允䅁䅁䅕䅁䑁䅁䅷䅁䭁䵁䅍䅁䭁佁䭫䅁䭁佁䭙䅁䭁佁䭣䅁䉁䅁䅁允䅁䅁䅯兊䅷䅁杷允䅁䅁䅕䅁䑁䅁䅷䅁䭁䵁䅧䅁䭁佁䭫䅁䭁佁䭙䅁䭁佁䭣䅁䉁䅁䅁允䅁䅁䅯䅋䅷䅁杷允䅁䅁䅍䅁䑁䅁䅷䅁䭁䕁䉉䅁䭁䉁䝷䅁䉁䅁䅁允䅁䅁䅯杍䅙䅁杷允䅁䅁䅍䅁䑁䅁䅷䅁䭁䕁䉕䅁䭁䉁䝯䅁䉁䅁䅁允䅁䅁䅯睇䅙䅁杷允䅁䅁䅍䅁䑁䅁䅷䅁䭁䝁䉕䅁䭁䍁䝙䅁䉁䅁䅁允䅁䅁䅕呣䬰㘱杏啖䵁䅉䅅䅁䙁䅁䅁睁䵁䅁䅁权䝄允䅁权瑄权䅁权浄权䅁权湄权䅁允䅁䅁䅅䅁䡁䅁䅁䅁䅁⭱䅖䍄䉁䅁䅁睁䅁䅁䅍䅄䅁䅁䅯眲䅁䅁䅯䅈䅙䅁䅅䅁䉁䅁䅁权癃杂䅁䍄䉁䅁䅁睁䅁䅁䅍䅄䅁䅁䅯杌䅁䅁䅯䅈䅙䅁䅅䅁䉁䅁䅁权呁䅃䅁䍄䉁䅁䅁兂䅁䅁䅍䅄䅁䅁䅯睋䅁䅁䅯儷䅯䅁䅯朵䅯䅁䅯眵䅯䅁䅅䅁䉁䅁䅁权允䅂䅁䍄䉁䅁䅁睁䅁䅁䅍䅄䅁䅁䅯䅔䅅䅁䅯䅊䅙䅁䅅䅁䉁䅁䅁权⭄兄䅁䍄䉁䅁䅁兂䅁䅁䅍䅄䅁䅁䅯八䅅䅁䅯䄶䅯䅁䅯朵䅯䅁䅯眵䅯䅁䅅䅁䉁䅁䅁权䝁睃䅁䍄䉁䅁䅁睁䅁䅁䅍䅄䅁䅁䅯睑䅁䅁䅯䅊䅙䅁䅅䅁䉁䅁䅁权䅁元䅁䍄䉁䅁䅁睁䅁䅁䅍䅄䅁䅁䅯䅒䅁䅁䅯䅊䅙䅁䅅䅁䉁䅁䅁权䉁元䅁䍄䉁䅁䅁睁䅁䅁䅍䅄䅁䅁䅯杶䅅䅁䅯杊䅙䅁䅅䅁䉁䅁䅁兂歃䑣䬰砱奎䅑杷允䅁䅁䅍䅁䑁䅁䅷䅁䭁䑁䅁䅁䭁䍁䝑䅁䉁䅁䅁允䅁䅁䅯眯䅫䅁杷允䅁䅁䅍䅁䑁䅁䅷䅁䭁䝁䉍䅁䭁䉁䝯䅁䉁䅁䅁允䅁䅁䅯兌䅙䅁杷允䅁䅁䅍䅁䑁䅁䅷䅁䭁䙁䉣䅁䭁䉁䝧䅁䉁䅁䅁允䅁䅁䅯䅦䅙䅁杷允䅁䅁䅍䅁䑁䅁䅷䅁䭁䕁䅑䅁䭁䉁䜴䅁䉁䅁䅁允䅁䅁䅯䄵䅙䅁杷允䅁䅁䅍䅁䑁䅁䅷䅁䭁䕁䉉䅁䭁䍁䝙䅁䉁䅁䅁允䅁䅁䅕瑃橥䑣䬱啖䵁䅉䅅䅁䑁䅁䅁睁䵁䅁䅁权佂䅁䅁权敁杂䅁允䅁䅁䅅䅁䭁䙁䝕䅁䵁䅉䅅䅁䙁䅁䅁睁䵁䅁䅁权㡄䅁䅁权獄权䅁权浄权䅁权湄权䅁允䅁䅁䅅䅁䡁䅁䅁䅁䅃敫䅒䍄䉁䅁䅁睁䅁䅁䅍䅄䅁䅁䅯䅚䅁䅁䅯杇䅙䅁䅅䅁䉁䅁䅁权⭁杂䅁䍄䉁䅁䅁睁䅁䅁䅍䅄䅁䅁䅯朶䅅䅁䅯䅇䅙䅁䅅䅁䉁䅁䅁权㕁杂䅁䍄䉁䅁䅁兂䅁䅁䅍䅄䅁䅁䅯杫䅁䅁䅯朶䅯䅁䅯朵䅯䅁䅯眶䅯䅁䅅䅁䉁䅁䅁睂䅁䅁䅁䍙洳䅑杷允䅁䅁䅕䅁䑁䅁䅷䅁䭁䩁䅍䅁䭁佁䭯䅁䭁佁䭙䅁䭁佁䭳䅁䉁䅁䅁允䅁䅁䅯䅅䅑䅁杷允䅁䅁䅍䅁䑁䅁䅷䅁䭁䥁䅣䅁䭁䉁䝷䅁䉁䅁䅁允䅁䅁䅯兑䅙䅁杷允䅁䅁䅍䅁䑁䅁䅷䅁䭁䭁䅑䅁䭁䉁䝷䅁䉁䅁䅁允䅁䅁䅯兮䅙䅁杷允䅁䅁䅍䅁䑁䅁䅷䅁䭁䝁䅑䅁䭁䉁䜴䅁䉁䅁䅁允䅁䅁䅯䅂䅫䅁杷允䅁䅁䅕䅁䑁䅁䅷䅁䭁乁䅕䅁䭁佁䭫䅁䭁佁䭙䅁䭁佁䭣䅁䉁䅁䅁允䅁䅁䅯䅍䄰䅁杷允䅁䅁䅍䅁䑁䅁䅷䅁䭁䱁䄸䅁䭁䉁䜴䅁䉁䅁䅁允䅁䅁䅯児䅧䅁杷允䅁䅁䅕䅁䑁䅁䅷䅁䭁䵁䅯䅁䭁佁䭫䅁䭁佁䭙䅁䭁佁䭣䅁䉁䅁䅁允䅁䅁䅯睍䅷䅁杷允䅁䅁䅕䅁䑁䅁䅷䅁䭁䕁䉅䅁䭁佁䭕䅁䭁佁䭙䅁䭁佁䭣䅁䉁䅁䅁允䅁䅁䅯䅡䅳䅁杷允䅁䅁䅍䅁䑁䅁䅷䅁䭁䑁䅣䅁䭁䉁䝧䅁䉁䅁䅁允䅁䅁䅯兓䅣䅁杷允䅁䅁䅍䅁䑁䅁䅷䅁䭁䉁䅁䅁䭁䉁䝧䅁䉁䅁䅁允䅁䅁䅯杓䅙䅁杷允䅁䅁䅑䅁䑁䅁䅷䅁䭁䑁䅧䅁䭁䉁䜸䅁䭁䍁䝁䅁䉁䅁䅁允䅁䅁䅯䅳䅣䅁杷允䅁䅁䅕䅁䑁䅁䅷䅁䭁䍁䉉䅁䭁佁䭧䅁䭁佁䭙䅁䭁佁䭣䅁䉁䅁䅁允䅁䅁䅯术䅯䅁杷允䅁䅁䅕䅁䑁䅁䅷䅁䭁䩁䉳䅁䭁佁䭧䅁䭁佁䭙䅁䭁佁䭣䅁䉁䅁䅁允䅁䅁䅯李䅷䅁杷允䅁䅁䅑䅁䑁䅁䅷䅁䭁䝁䉫䅁䭁䉁䜸䅁䭁䍁䝁䅁䉁䅁䅁允䅁䅁䅯䄹䅙䅁杷允䅁䅁䅍䅁䑁䅁䅷䅁䭁偁䅫䅁䭁䉁䜴䅁䉁䅁䅁允䅁䅁䅯䅩䅧䅁杷允䅁䅁䅕䅁䑁䅁䅷䅁䭁䍁䉑䅁䭁佁䭧䅁䭁佁䭙䅁䭁佁䭣䅁䉁䅁䅁允䅁䅁䅯杂䅳䅁杷允䅁䅁䅕䅁䑁䅁䅷䅁䭁䝁䅑䅁䭁佁䭧䅁䭁佁䭙䅁䭁佁䭣䅁䉁䅁䅁允䅁䅁䅯杂䅳䅁杷允䅁䅁䅍䅁䑁䅁䅷䅁䭁乁䉍䅁䭁䉁䝧䅁䉁䅁䅁允䅁䅁䅯䅒䅙䅁杷允䅁䅁䅕䅁䑁䅁䅷䅁䭁䝁䉙䅁䭁佁䭷䅁䭁佁䭙䅁䭁佁䭣䅁䉁䅁䅁允䅁䅁䅣䅁䅁佁獁䔵䵁䅉䅅䅁䙁䅁䅁睁䵁䅁䅁权䅂䅁䅁权瑄权䅁权浄权䅁权湄权䅁允䅁䅁䅅䅁䡁䅁䅁䅁䅂敔䅒䍄䉁䅁䅁兂䅁䅁䅍䅄䅁䅁䅯眱䅁䅁䅯䄷䅯䅁䅯朵䅯䅁䅯眵䅯䅁䅅䅁䉁䅁䅁睂䅁䅁䅁䅯汢䅑杷允䅁䅁䅍䅁䑁䅁䅷䅁䭁䑁䅷䅁䭁䉁䜴䅁䉁䅁䅁允䅁䅁䅯兹䅧䅁杷允䅁䅁䅍䅁䑁䅁䅷䅁䭁䩁䅧䅁䭁䍁䝙䅁䉁䅁䅁允䅁䅁䅕瑃橥䑣䬰䕖䵁䅉䅅䅁䙁䅁䅁睁䵁䅁䅁权剂允䅁权瑄权䅁权浄权䅁权湄权䅁允䅁䅁䅅䅁䡁䅁䅁䅁䅁伷䅖䍄䉁䅁䅁睁䅁䅁䅍䅄䅁䅁䅯兗䅁䅁䅯杈䅙䅁䅅䅁䉁䅁䅁权坂杂䅁䍄䉁䅁䅁䅂䅁䅁䅍䅄䅁䅁䅯眰䅁䅁䅯睈䅙䅁䅯䅉䅙䅁䅅䅁䉁䅁䅁权⭄杂䅁䍄䉁䅁䅁兂䅁䅁䅍䅄䅁䅁䅯䅚䅁䅁䅯儷䅯䅁䅯朵䅯䅁䅯眵䅯䅁䅅䅁䉁䅁䅁睂䅁䅁䅁䅑浶䅑杷允䅁䅁䅍䅁䑁䅁䅷䅁䭁䅁䅧䅁䭁䉁䝧䅁䉁䅁䅁允䅁䅁䅯䅑䅙䅁杷允䅁䅁䅍䅁䑁䅁䅷䅁䭁佁䈴䅁䭁䉁䝷䅁䉁䅁䅁允䅁䅁䅯杧䅙䅁杷允䅁䅁䅑䅁䑁䅁䅷䅁䭁偁䅅䅁䭁䉁䜸䅁䭁䍁䝁䅁䉁䅁䅁允䅁䅁䅯睎䅣䅁杷允䅁䅁䅕䅁䑁䅁䅷䅁䭁䝁䉍䅁䭁佁䭯䅁䭁佁䭙䅁䭁佁䭳䅁䉁䅁䅁允䅁䅁䅣䅁䅁䵁䅂欵䵁䅉䅅䅁䑁䅁䅁睁䵁䅁䅁权卂䅁䅁权奁杂䅁允䅁䅁䅅䅁䭁䑁䜰䅁䵁䅉䅅䅁䙁䅁䅁睁䵁䅁䅁权㉃允䅁权灄权䅁权浄权䅁权湄权䅁允䅁䅁䅅䅁䭁䉁䕁䅁䵁䅉䅅䅁䑁䅁䅁睁䵁䅁䅁权䥁䅁䅁权慁杂䅁允䅁䅁䅅䅁䭁䕁䝁䅁䵁䅉䅅䅁䙁䅁䅁睁䵁䅁䅁权穁䅁䅁权瑄权䅁权浄权䅁权湄权䅁允䅁䅁䅅䅁䡁䅁䅁䅁䅂⭯䅖䍄䉁䅁䅁兂䅁䅁䅍䅄䅁䅁䅯兕䅁䅁䅯儷䅯䅁䅯朵䅯䅁䅯眵䅯䅁䅅䅁䉁䅁䅁睂䅁䅁䅁䍧浦䅑杷允䅁䅁䅕䅁䑁䅁䅷䅁䭁䝁䉣䅁䭁佁䭷䅁䭁佁䭙䅁䭁佁䭣䅁䉁䅁䅁允䅁䅁䅣䅁䅁䍁䉁欵䵁䅉䅅䅁䑁䅁䅁睁䵁䅁䅁权乁允䅁权流杂䅁允䅁䅁䅅䅁䙁䥁牘払敧嘵䅨䍄䉁䅁䅁兂䅁䅁䅍䅄䅁䅁䅯杓䅁䅁䅯朶䅯䅁䅯朵䅯䅁䅯眶䅯䅁䅅䅁䉁䅁䅁睂䅁䅁䅁䍯浺䅑杷允䅁䅁䅍䅁䑁䅁䅷䅁䭁䵁䅑䅁䭁䉁䝧䅁䉁䅁䅁允䅁䅁䅯兏䅙䅁杷允䅁䅁䅕䅁䑁䅁䅷䅁䭁䍁䅣䅁䭁佁䬰䅁䭁佁䭙䅁䭁佁䭣䅁䉁䅁䅁允䅁䅁䅣䅁䅁佁捁欵䵁䅉䅅䅁䑁䅁䅁睁䵁䅁䅁权䥁䅁䅁权敁杂䅁允䅁䅁䅅䅁䭁佁䝍䅁䵁䅉䅅䅁䕁䅁䅁睁䵁䅁䅁权楂允䅁权晁杂䅁权杁杂䅁允䅁䅁䅅䅁䭁佁䩣䅁䵁䅉䅅䅁䙁䅁䅁睁䵁䅁䅁权䑃允䅁权汄权䅁权浄权䅁权湄权䅁允䅁䅁䅅䅁䭁䑁䌰䅁䵁䅉䅅䅁䙁䅁䅁睁䵁䅁䅁权扃允䅁权瑄权䅁权浄权䅁权湄权䅁允䅁䅁䅅䅁䡁䅁䅁䅁䅄但䅚䍄䉁䅁䅁䅂䅁䅁䅍䅄䅁䅁䅯䅃䅁䅁䅯睈䅙䅁䅯䅉䅙䅁䅅䅁䉁䅁䅁权瑂杂䅁䍄䉁䅁䅁睁䅁䅁䅍䅄䅁䅁䅯䅃䅁䅁䅯䅊䅙䅁䅅䅁䉁䅁䅁权䥁元䅁䍄䉁䅁䅁兂䅁䅁䅍䅄䅁䅁䅯杰䅁䅁䅯儷䅯䅁䅯朵䅯䅁䅯眵䅯䅁䅅䅁䉁䅁䅁睂䅁䅁䅁䑧浲䅑杷允䅁䅁䅍䅁䑁䅁䅷䅁䭁䙁䅷䅁䭁䍁䝑䅁䉁䅁䅁允䅁䅁䅯䅅䅑䅁杷允䅁䅁䅍䅁䑁䅁䅷䅁䭁䍁䉧䅁䭁䉁䝯䅁䉁䅁䅁允䅁䅁䅯杙䅙䅁杷允䅁䅁䅕䅁䑁䅁䅷䅁䭁䙁䅉䅁䭁佁䭷䅁䭁佁䭙䅁䭁佁䭣䅁䉁䅁䅁允䅁䅁䅣䅁䅁䕁䥁唵䵁䅉䅅䅁䑁䅁䅁睁䵁䅁䅁权捁䅁䅁权奁杂䅁允䅁䅁䅅䅁䭁䍁䝫䅁䵁䅉䅅䅁䑁䅁䅁睁䵁䅁䅁权晁允䅁权捁杂䅁允䅁䅁䅅䅁䭁䍁䝳䅁䵁䅉䅅䅁䑁䅁䅁睁䵁䅁䅁权䉃允䅁权歁杂䅁允䅁䅁䅅䅁䭁乁䭣䅁䵁䅉䅅䅁䑁䅁䅁睁䵁䅁䅁权瑄䅁䅁权慁杂䅁允䅁䅁䅅䅁䭁䝁䝁䅁䵁䅉䅅䅁䙁䅁䅁睁䵁䅁䅁权扁允䅁权煄权䅁权浄权䅁权牄权䅁允䅁䅁䅅䅁䡁䅁䅁䅁杄敏䅚䍄䉁䅁䅁兂䅁䅁䅍䅄䅁䅁䅯眰䅅䅁䅯儷䅯䅁䅯朵䅯䅁䅯眵䅯䅁䅅䅁䉁䅁䅁睂䅁䅁䅁䑷汢䅑杷允䅁䅁䅑䅁䑁䅁䅷䅁䭁䙁䉕䅁䭁䉁䜸䅁䭁䍁䝁䅁䉁䅁䅁允䅁䅁䅯䅶䅙䅁杷允䅁䅁䅑䅁䑁䅁䅷䅁䭁佁䅣䅁䭁䉁䜸䅁䭁䍁䝁䅁䉁䅁䅁允䅁䅁䅯杔䅙䅁杷允䅁䅁䅕䅁䑁䅁䅷䅁䭁䉁䅉䅁䭁佁䭫䅁䭁佁䭙䅁䭁佁䭣䅁䉁䅁䅁允䅁䅁䅯村䅷䅁杷允䅁䅁䅕䅁䑁䅁䅷䅁䭁佁䅯䅁䭁佁䭷䅁䭁佁䭙䅁䭁佁䭣䅁䉁䅁䅁允䅁䅁䅣䅁䅁䵁歄唵䵁䅉䅅䅁䑁䅁䅁睁䵁䅁䅁权硂允䅁权流杂䅁允䅁䅁䅅䅁䙁䥁䌯匹捨ㅪ䅒䍄䉁䅁䅁睁䅁䅁䅍䅄䅁䅁䅯朷䅅䅁䅯杊䅙䅁䅅䅁䉁䅁䅁兂䑄匹捨硪婊䅑杷允䅁䅁䅕䅁䑁䅁䅷䅁䭁䩁䅉䅁䭁佁䭷䅁䭁佁䭙䅁䭁佁䭣䅁䉁䅁䅁允䅁䅁䅣䅁䅁䝁汁欵䵁䅉䅅䅁䙁䅁䅁睁䵁䅁䅁权呃䅁䅁权獄权䅁权浄权䅁权湄权䅁允䅁䅁䅅䅁䭁䉁䕁䅁䵁䅉䅅䅁䙁䅁䅁睁䵁䅁䅁权癁䅁䅁权汄权䅁权浄权䅁权湄权䅁允䅁䅁䅅䅁䭁䉁䱧䅁䵁䅉䅅䅁䙁䅁䅁睁䵁䅁䅁权塃䅁䅁权獄权䅁权浄权䅁权湄权䅁允䅁䅁䅅䅁䡁䙁噖噖桖佸䅊䍄䉁䅁䅁兂䅁䅁䅍䅄䅁䅁䅯䅭䅁䅁䅯䄷䅯䅁䅯朵䅯䅁䅯眵䅯䅁䅅䅁䉁䅁䅁睂䅁䅁䅁䍧浢䅑杷允䅁䅁䅕䅁䑁䅁䅷䅁䭁乁䅣䅁䭁佁䭧䅁䭁佁䭙䅁䭁佁䭣䅁䉁䅁䅁允䅁䅁䅯杂䅳䅁杷允䅁䅁䅕䅁䑁䅁䅷䅁䭁佁䈴䅁䭁佁䭫䅁䭁佁䭙䅁䭁佁䭣䅁䉁䅁䅁允䅁䅁䅯䄴䄰䅁杷允䅁䅁䅍䅁䑁䅁䅷䅁䭁䥁䄸䅁䭁䉁䝷䅁䉁䅁䅁允䅁䅁䅯䅄䅣䅁杷允䅁䅁䅍䅁䑁䅁䅷䅁䭁佁䅁䅁䭁䉁䝧䅁䉁䅁䅁允䅁䅁䅯睢䅙䅁杷允䅁䅁䅍䅁䑁䅁䅷䅁䭁䙁䅑䅁䭁䍁䝙䅁䉁䅁䅁允䅁䅁䅕灭婭婭婮ざ䵁䅉䅅䅁䕁䅁䅁睁䵁䅁䅁权㉁䅁䅁权晁杂䅁权杁杂䅁允䅁䅁䅅䅁䭁䵁䩙䅁䵁䅉䅅䅁䑁䅁䅁睁䵁䅁䅁权瑂䅁䅁权捁杂䅁允䅁䅁䅅䅁䭁䉁䩑䅁䵁䅉䅅䅁䕁䅁䅁睁䵁䅁䅁权硂䅁䅁权晁杂䅁权杁杂䅁允䅁䅁䅅䅁䭁佁䥕䅁䵁䅉䅅䅁䙁䅁䅁睁䵁䅁䅁权䡁允䅁权灄权䅁权浄权䅁权湄权䅁允䅁䅁䅅䅁䭁䕁䵣䅁䵁䅉䅅䅁䙁䅁䅁睁䵁䅁䅁权䥁䅁䅁权煄权䅁权浄权䅁权牄权䅁允䅁䅁䅅䅁䡁䅁䅁䅁权畒䅚䍄䉁䅁䅁兂䅁䅁䅍䅄䅁䅁䅯兰䅅䅁䅯儶䅯䅁䅯朵䅯䅁䅯眵䅯䅁䅅䅁䉁䅁䅁权䩂兄䅁䍄䉁䅁䅁兂䅁䅁䅍䅄䅁䅁䅯䅪䅅䅁䅯儶䅯䅁䅯朵䅯䅁䅯眵䅯䅁䅅䅁䉁䅁䅁权䱃兄䅁䍄䉁䅁䅁兂䅁䅁䅍䅄䅁䅁䅯睖䅁䅁䅯䄷䅯䅁䅯朵䅯䅁䅯眵䅯䅁䅅䅁䉁䅁䅁权允䅂䅁䍄䉁䅁䅁睁䅁䅁䅍䅄䅁䅁䅯䄫䅁䅁䅯䅈䅙䅁䅅䅁䉁䅁䅁权畁睂䅁䍄䉁䅁䅁兂䅁䅁䅍䅄䅁䅁䅯䅮䅁䅁䅯䄶䅯䅁䅯朵䅯䅁䅯眵䅯䅁䅅䅁䉁䅁䅁权䝁睃䅁䍄䉁䅁䅁睁䅁䅁䅍䅄䅁䅁䅯杶䅅䅁䅯䅇䅙䅁䅅䅁䉁䅁䅁权療杂䅁䍄䉁䅁䅁䅂䅁䅁䅍䅄䅁䅁䅯睎䅁䅁䅯睈䅙䅁䅯䅉䅙䅁䅅䅁䉁䅁䅁权䭄䅃䅁䍄䉁䅁䅁兂䅁䅁䅍䅄䅁䅁䅯䅃䅁䅁䅯儷䅯䅁䅯朵䅯䅁䅯眵䅯䅁䅅䅁䉁䅁䅁睂䅁䅁䅁䕯浢䅑杷允䅁䅁䅍䅁䑁䅁䅷䅁䭁䅁䅙䅁䭁䉁䝧䅁䉁䅁䅁允䅁䅁䅯克䅙䅁杷允䅁䅁䅍䅁䑁䅁䅷䅁䭁佁䉙䅁䭁䍁䝑䅁䉁䅁䅁允䅁䅁䅯兰䅙䅁杷允䅁䅁䅕䅁䑁䅁䅷䅁䭁䭁䅫䅁䭁佁䭷䅁䭁佁䭙䅁䭁佁䭣䅁䉁䅁䅁允䅁䅁䅣䅁䅁䵁㍂〴䵁䅉䅅䅁䑁䅁䅁睁䵁䅁䅁权䝁䅁䅁权歁杂䅁允䅁䅁䅅䅁䭁䉁䕁䅁䵁䅉䅅䅁䑁䅁䅁睁䵁䅁䅁权牂允䅁权敁杂䅁允䅁䅁䅅䅁䭁䥁䠴䅁䵁䅉䅅䅁䙁䅁䅁睁䵁䅁䅁权歄䅁䅁权瑄权䅁权浄权䅁权湄权䅁允䅁䅁䅅䅁䭁䉁䕁䅁䵁䅉䅅䅁䙁䅁䅁睁䵁䅁䅁权䙂允䅁权灄权䅁权浄权䅁权湄权䅁允䅁䅁䅅䅁䭁䕁䵷䅁䵁䅉䅅䅁䑁䅁䅁睁䵁䅁䅁权㉂䅁䅁权捁杂䅁允䅁䅁䅅䅁䭁䵁䜸䅁䵁䅉䅅䅁䙁䅁䅁睁䵁䅁䅁权䉃允䅁权潄权䅁权浄权䅁权湄权䅁允䅁䅁䅅䅁䭁䅁䱙䅁䵁䅉䅅䅁䙁䅁䅁睁䵁䅁䅁权捂䅁䅁权瑄权䅁权浄权䅁权湄权䅁允䅁䅁䅅䅁䡁䅁䅁䅁䅁畡䅒䍄䉁䅁䅁兂䅁䅁䅍䅄䅁䅁䅯兲䅅䅁䅯儵䅯䅁䅯朵䅯䅁䅯眵䅯䅁䅅䅁䉁䅁䅁权⭁睃䅁䍄䉁䅁䅁兂䅁䅁䅍䅄䅁䅁䅯䅣䅅䅁䅯儷䅯䅁䅯朵䅯䅁䅯眵䅯䅁䅅䅁䉁䅁䅁睂䅁䅁䅁䕑歶䅑杷允䅁䅁䅕䅁䑁䅁䅷䅁䭁䉁䅑䅁䭁佁䭧䅁䭁佁䭙䅁䭁佁䭣䅁䉁䅁䅁允䅁䅁䅯杂䅳䅁杷允䅁䅁䅍䅁䑁䅁䅷䅁䭁䅁䄴䅁䭁䍁䝙䅁䉁䅁䅁允䅁䅁䅕䭆䠵場は啖䵁䅉䅅䅁䑁䅁䅁睁䵁䅁䅁权湄允䅁权歁杂䅁允䅁䅁䅅䅁䭁䱁䭉䅁䵁䅉䅅䅁䙁䅁䅁睁䵁䅁䅁权⭁䅁䅁权潄权䅁权浄权䅁权湄权䅁允䅁䅁䅅䅁䭁䅁䱙䅁䵁䅉䅅䅁䙁䅁䅁睁䵁䅁䅁权奄允䅁权煄权䅁权浄权䅁权牄权䅁允䅁䅁䅅䅁䡁䅁䅁䅁杂⭑䅚䍄䉁䅁䅁睁䅁䅁䅍䅄䅁䅁䅯眰䅅䅁䅯䅊䅙䅁䅅䅁䉁䅁䅁权䉂权䅁䍄䉁䅁䅁睁䅁䅁䅍䅄䅁䅁䅯䅎䅅䅁䅯杊䅙䅁䅅䅁䉁䅁䅁兂偃癷潕偘圹䅑杷允䅁䅁䅕䅁䑁䅁䅷䅁䭁乁䅣䅁䭁佁䭫䅁䭁佁䭙䅁䭁佁䭣䅁䉁䅁䅁允䅁䅁䅯八䄰䅁杷允䅁䅁䅕䅁䑁䅁䅷䅁䭁䅁䅙䅁䭁佁䭫䅁䭁佁䭙䅁䭁佁䭣䅁䉁䅁䅁允䅁䅁䅯睔䅷䅁杷允䅁䅁䅍䅁䑁䅁䅷䅁䭁䉁䉁䅁䭁䍁䝑䅁䉁䅁䅁允䅁䅁䅯䅅䅑䅁杷允䅁䅁䅑䅁䑁䅁䅷䅁䭁䑁䅳䅁䭁䉁䜸䅁䭁䍁䝁䅁䉁䅁䅁允䅁䅁䅯儫䅙䅁杷允䅁䅁䅕䅁䑁䅁䅷䅁䭁䙁䅉䅁䭁佁䬰䅁䭁佁䭙䅁䭁佁䭣䅁䉁䅁䅁允䅁䅁䅣䅁䅁䕁㙃唵䵁䅉䅅䅁䑁䅁䅁睁䵁䅁䅁权䡃䅁䅁权奁杂䅁允䅁䅁䅅䅁䭁䡁䝷䅁䵁䅉䅅䅁䙁䅁䅁睁䵁䅁䅁权杁䅁䅁权潄权䅁权浄权䅁权湄权䅁允䅁䅁䅅䅁䭁䅁䱙䅁䵁䅉䅅䅁䙁䅁䅁睁䵁䅁䅁权浂允䅁权煄权䅁权浄权䅁权牄权䅁允䅁䅁䅅䅁䡁䅁䅁䅁䅄敏䅚䍄䉁䅁䅁睁䅁䅁䅍䅄䅁䅁䅯李䅁䅁䅯杇䅙䅁䅅䅁䉁䅁䅁权敂杂䅁䍄䉁䅁䅁睁䅁䅁䅍䅄䅁䅁䅯兰䅅䅁䅯杊䅙䅁䅅䅁䉁䅁䅁兂浂浚浚浚噚䅑杷允䅁䅁䅕䅁䑁䅁䅷䅁䭁䙁䄰䅁䭁佁䭕䅁䭁佁䭙䅁䭁佁䭣䅁䉁䅁䅁允䅁䅁䅯儫䅯䅁杷允䅁䅁䅕䅁䑁䅁䅷䅁䭁乁䉅䅁䭁佁䬰䅁䭁佁䭙䅁䭁佁䭣䅁䉁䅁䅁允䅁䅁䅣䅁䅁佁瑃唵䵁䅉䅅䅁䑁䅁䅁睁䵁䅁䅁权ㅄ䅁䅁权捁杂䅁允䅁䅁䅅䅁䭁䍁䝯䅁䵁䅉䅅䅁䙁䅁䅁睁䵁䅁䅁权䍂允䅁权灄权䅁权浄权䅁权湄权䅁允䅁䅁䅅䅁䭁䙁䵉䅁䵁䅉䅅䅁䑁䅁䅁睁䵁䅁䅁权畂允䅁权歁杂䅁允䅁䅁䅅䅁䭁䭁䩉䅁䵁䅉䅅䅁䙁䅁䅁睁䵁䅁䅁权硂䅁䅁权灄权䅁权浄权䅁权湄权䅁允䅁䅁䅅䅁䭁偁义䅁䵁䅉䅅䅁䙁䅁䅁睁䵁䅁䅁权⽂䅁䅁权獄权䅁权浄权䅁权湄权䅁允䅁䅁䅅䅁䡁䅁䅁䅁䅄⭔䅒䍄䉁䅁䅁睁䅁䅁䅍䅄䅁䅁䅯杫䅁䅁䅯䅈䅙䅁䅅䅁䉁䅁䅁权癃杂䅁䍄䉁䅁䅁睁䅁䅁䅍䅄䅁䅁䅯睫䅁䅁䅯䅈䅙䅁䅅䅁䉁䅁䅁权癃杂䅁䍄䉁䅁䅁睁䅁䅁䅍䅄䅁䅁䅯公䅁䅁䅯䅈䅙䅁䅅䅁䉁䅁䅁权畁杂䅁䍄䉁䅁䅁睁䅁䅁䅍䅄䅁䅁䅯睬䅁䅁䅯䅈䅙䅁䅅䅁䉁䅁䅁权㝂杂䅁䍄䉁䅁䅁睁䅁䅁䅍䅄䅁䅁䅯杅䅅䅁䅯䅊䅙䅁䅅䅁䉁䅁䅁权ㅂ䅅䅁䍄䉁䅁䅁睁䅁䅁䅍䅄䅁䅁䅯兮䅅䅁䅯杊䅙䅁䅅䅁䉁䅁䅁兂㉄䙋偹潷噖䅑杷允䅁䅁䅕䅁䑁䅁䅷䅁䭁䭁䅷䅁䭁佁䭕䅁䭁佁䭙䅁䭁佁䭣䅁䉁䅁䅁允䅁䅁䅯児䅉䅁杷允䅁䅁䅕䅁䑁䅁䅷䅁䭁䅁䅙䅁䭁佁䬰䅁䭁佁䭙䅁䭁佁䭣䅁䉁䅁䅁允䅁䅁䅣䅁䅁䝁杁欵䵁䅉䅅䅁䙁䅁䅁睁䵁䅁䅁权穂允䅁权煄权䅁权浄权䅁权牄权䅁允䅁䅁䅅䅁䡁䅁䅁䅁权畒䅚䍄䉁䅁䅁兂䅁䅁䅍䅄䅁䅁䅯杓䅅䅁䅯朶䅯䅁䅯朵䅯䅁䅯眶䅯䅁䅅䅁䉁䅁䅁睂䅁䅁䅁䍷浶䅑杷允䅁䅁䅕䅁䑁䅁䅷䅁䭁䩁䅫䅁䭁佁䭯䅁䭁佁䭙䅁䭁佁䭳䅁䉁䅁䅁允䅁䅁䅣䅁䅁䵁䵂欵䵁䅉䅅䅁䙁䅁䅁睁䵁䅁䅁权䝃䅁䅁权瑄权䅁权浄权䅁权湄权䅁允䅁䅁䅅䅁䡁䅁䅁䅁䅄改䅖䍄䉁䅁䅁兂䅁䅁䅍䅄䅁䅁䅯朷䅁䅁䅯䄶䅯䅁䅯朵䅯䅁䅯眵䅯䅁䅅䅁䉁䅁䅁权䝁睃䅁䍄䉁䅁䅁兂䅁䅁䅍䅄䅁䅁䅯䅍䅁䅁䅯儵䅯䅁䅯朵䅯䅁䅯眵䅯䅁䅅䅁䉁䅁䅁权乁睃䅁䍄䉁䅁䅁兂䅁䅁䅍䅄䅁䅁䅯兤䅅䅁䅯儷䅯䅁䅯朵䅯䅁䅯眵䅯䅁䅅䅁䉁䅁䅁睂䅁䅁䅁䉑浘䅑杷允䅁䅁䅕䅁䑁䅁䅷䅁䭁䵁䅉䅁䭁佁䭷䅁䭁佁䭙䅁䭁佁䭣䅁䉁䅁䅁允䅁䅁䅣䅁䅁䥁ㅃ唵䵁䅉䅅䅁䙁䅁䅁睁䵁䅁䅁权䕄䅁䅁权獄权䅁权浄权䅁权湄权䅁允䅁䅁䅅䅁䡁䅁䅁䅁䅄異䅖䍄䉁䅁䅁兂䅁䅁䅍䅄䅁䅁䅯杸䅁䅁䅯䄷䅯䅁䅯朵䅯䅁䅯眵䅯䅁䅅䅁䉁䅁䅁睂䅁䅁䅁䉑決䅑杷允䅁䅁䅍䅁䑁䅁䅷䅁䭁䑁䅯䅁䭁䍁䝑䅁䉁䅁䅁允䅁䅁䅯兕䅯䅁杷允䅁䅁䅍䅁䑁䅁䅷䅁䭁䥁䉅䅁䭁䍁䝙䅁䉁䅁䅁允䅁䅁䅕䡰㥁瑃橣歖䵁䅉䅅䅁䑁䅁䅁睁䵁䅁䅁权塂䅁䅁权奁杂䅁允䅁䅁䅅䅁䭁䕁䝯䅁䵁䅉䅅䅁䕁䅁䅁睁䵁䅁䅁权煄䅁䅁权晁杂䅁权杁杂䅁允䅁䅁䅅䅁䭁䩁䩧䅁䵁䅉䅅䅁䑁䅁䅁睁䵁䅁䅁权慃允䅁权慁杂䅁允䅁䅁䅅䅁䭁䕁䝁䅁䵁䅉䅅䅁䙁䅁䅁睁䵁䅁䅁权䵂允䅁权汄权䅁权浄权䅁权湄权䅁允䅁䅁䅅䅁䭁䉁䱧䅁䵁䅉䅅䅁䕁䅁䅁睁䵁䅁䅁权歄䅁䅁权晁杂䅁权杁杂䅁允䅁䅁䅅䅁䭁䅁䩳䅁䵁䅉䅅䅁䑁䅁䅁睁䵁䅁䅁权䕁允䅁权敁杂䅁允䅁䅁䅅䅁䭁乁䝅䅁䵁䅉䅅䅁䙁䅁䅁睁䵁䅁䅁权䍄䅁䅁权瑄权䅁权浄权䅁权湄权䅁允䅁䅁䅅䅁䡁䅁䅁䅁权住䅚䍄䉁䅁䅁兂䅁䅁䅍䅄䅁䅁䅯睷䅁䅁䅯儷䅯䅁䅯朵䅯䅁䅯眵䅯䅁䅅䅁䉁䅁䅁睂䅁䅁䅁䬴汔䅑杷允䅁䅁䅕䅁䑁䅁䅷䅁䭁䵁䅑䅁䭁佁䬰䅁䭁佁䭙䅁䭁佁䭣䅁䉁䅁䅁允䅁䅁䅣䅁䅁䵁浃唵䵁䅉䅅䅁䙁䅁䅁睁䵁䅁䅁权䝄䅁䅁权瑄权䅁权浄权䅁权湄权䅁允䅁䅁䅅䅁䡁䅁䅁䅁䅂佈䅖䍄䉁䅁䅁兂䅁䅁䅍䅄䅁䅁䅯睳䅅䅁䅯儶䅯䅁䅯朵䅯䅁䅯眵䅯䅁䅅䅁䉁䅁䅁权潂杄䅁䍄䉁䅁䅁睁䅁䅁䅍䅄䅁䅁䅯材䅁䅁䅯䅊䅙䅁䅅䅁䉁䅁䅁权獂元䅁䍄䉁䅁䅁睁䅁䅁䅍䅄䅁䅁䅯典䅅䅁䅯杇䅙䅁䅅䅁䉁䅁䅁权㉃杂䅁䍄䉁䅁䅁兂䅁䅁䅍䅄䅁䅁䅯䅹䅁䅁䅯儷䅯䅁䅯朵䅯䅁䅯眵䅯䅁䅅䅁䉁䅁䅁睂䅁䅁䅁䉷浘䅑杷允䅁䅁䅍䅁䑁䅁䅷䅁䭁䉁䉫䅁䭁䉁䜴䅁䉁䅁䅁允䅁䅁䅯杒䅙䅁杷允䅁䅁䅍䅁䑁䅁䅷䅁䭁䥁䈴䅁䭁䉁䝯䅁䉁䅁䅁允䅁䅁䅯睇䅙䅁杷允䅁䅁䅕䅁䑁䅁䅷䅁䭁偁䅷䅁䭁佁䭕䅁䭁佁䭙䅁䭁佁䭣䅁䉁䅁䅁允䅁䅁䅯材䅳䅁杷允䅁䅁䅕䅁䑁䅁䅷䅁䭁䍁䅅䅁䭁佁䬰䅁䭁佁䭙䅁䭁佁䭣䅁䉁䅁䅁允䅁䅁䅣䅁䅁䥁汁欵䵁䅉䅅䅁䙁䅁䅁睁䵁䅁䅁权浃允䅁权灄权䅁权浄权䅁权湄权䅁允䅁䅁䅅䅁䭁偁偣䅁䵁䅉䅅䅁䙁䅁䅁睁䵁䅁䅁权允允䅁权灄权䅁权浄权䅁权湄权䅁允䅁䅁䅅䅁䭁䩁乷䅁䵁䅉䅅䅁䕁䅁䅁睁䵁䅁䅁权权䅁䅁权晁杂䅁权杁杂䅁允䅁䅁䅅䅁䭁䕁䜴䅁䵁䅉䅅䅁䕁䅁䅁睁䵁䅁䅁权祄䅁䅁权晁杂䅁权杁杂䅁允䅁䅁䅅䅁䭁䥁䬸䅁䵁䅉䅅䅁䙁䅁䅁睁䵁䅁䅁权塁允䅁权灄权䅁权浄权䅁权湄权䅁允䅁䅁䅅䅁䭁䉁䕁䅁䵁䅉䅅䅁䑁䅁䅁睁䵁䅁䅁权塂䅁䅁权敁杂䅁允䅁䅁䅅䅁䭁䥁䠴䅁䵁䅉䅅䅁䙁䅁䅁睁䵁䅁䅁权㑄允䅁权汄权䅁权浄权䅁权湄权䅁允䅁䅁䅅䅁䭁䉁䱧䅁䵁䅉䅅䅁䙁䅁䅁睁䵁䅁䅁权㡂䅁䅁权潄权䅁权浄权䅁权湄权䅁允䅁䅁䅅䅁䭁䅁䱙䅁䵁䅉䅅䅁䙁䅁䅁睁䵁䅁䅁权⭂䅁䅁权潄权䅁权浄权䅁权湄权䅁允䅁䅁䅅䅁䭁䉁䕁䅁䵁䅉䅅䅁䑁䅁䅁睁䵁䅁䅁权佂允䅁权敁杂䅁允䅁䅁䅅䅁䭁䝁䝙䅁䵁䅉䅅䅁䑁䅁䅁睁䵁䅁䅁权偄䅁䅁权歁杂䅁允䅁䅁䅅䅁䭁䉁䕁䅁䵁䅉䅅䅁䑁䅁䅁睁䵁䅁䅁权い允䅁权奁杂䅁允䅁䅁䅅䅁䭁䕁䝁䅁䵁䅉䅅䅁䙁䅁䅁睁䵁䅁䅁权偂䅁䅁权汄权䅁权浄权䅁权湄权䅁允䅁䅁䅅䅁䭁䅁䰰䅁䵁䅉䅅䅁䑁䅁䅁睁䵁䅁䅁权啄允䅁权敁杂䅁允䅁䅁䅅䅁䭁佁䝅䅁䵁䅉䅅䅁䑁䅁䅁睁䵁䅁䅁权晁䅁䅁权慁杂䅁允䅁䅁䅅䅁䭁䝁䝷䅁䵁䅉䅅䅁䑁䅁䅁睁䵁䅁䅁权㑄䅁䅁权敁杂䅁允䅁䅁䅅䅁䭁䩁䝅䅁䵁䅉䅅䅁䙁䅁䅁睁䵁䅁䅁权獂允䅁权潄权䅁权浄权䅁权湄权䅁允䅁䅁䅅䅁䭁䅁䱙䅁䵁䅉䅅䅁䑁䅁䅁睁䵁䅁䅁权㡃䅁䅁权奁杂䅁允䅁䅁䅅䅁䭁䑁䝫䅁䵁䅉䅅䅁䙁䅁䅁睁䵁䅁䅁权潂允䅁权煄权䅁权浄权䅁权牄权䅁允䅁䅁䅅䅁䡁䅁䅁䅁䅂⭎䅚䍄䉁䅁䅁兂䅁䅁䅍䅄䅁䅁䅯兡䅅䅁䅯朶䅯䅁䅯朵䅯䅁䅯眶䅯䅁䅅䅁䉁䅁䅁权允䅂䅁䍄䉁䅁䅁兂䅁䅁䅍䅄䅁䅁䅯儸䅅䅁䅯儵䅯䅁䅯朵䅯䅁䅯眵䅯䅁䅅䅁䉁䅁䅁权㕄权䅁䍄䉁䅁䅁䅂䅁䅁䅍䅄䅁䅁䅯睖䅁䅁䅯睈䅙䅁䅯䅉䅙䅁䅅䅁䉁䅁䅁权䑃睂䅁䍄䉁䅁䅁䅂䅁䅁䅍䅄䅁䅁䅯朱䅅䅁䅯睈䅙䅁䅯䅉䅙䅁䅅䅁䉁䅁䅁权䙂权䅁䍄䉁䅁䅁睁䅁䅁䅍䅄䅁䅁䅯儱䅁䅁䅯杇䅙䅁䅅䅁䉁䅁䅁权䍄杂䅁䍄䉁䅁䅁睁䅁䅁䅍䅄䅁䅁䅯杹䅁䅁䅯䅇䅙䅁䅅䅁䉁䅁䅁权婁杂䅁䍄䉁䅁䅁睁䅁䅁䅍䅄䅁䅁䅯克䅁䅁䅯䅇䅙䅁䅅䅁䉁䅁䅁权婁杂䅁䍄䉁䅁䅁睁䅁䅁䅍䅄䅁䅁䅯睐䅁䅁䅯䅊䅙䅁䅅䅁䉁䅁䅁权䅃权䅁䍄䉁䅁䅁睁䅁䅁䅍䅄䅁䅁䅯睥䅅䅁䅯䅊䅙䅁䅅䅁䉁䅁䅁权扃䅃䅁䍄䉁䅁䅁睁䅁䅁䅍䅄䅁䅁䅯睰䅅䅁䅯䅇䅙䅁䅅䅁䉁䅁䅁权䅂杂䅁䍄䉁䅁䅁睁䅁䅁䅍䅄䅁䅁䅯䅗䅁䅁䅯䅇䅙䅁䅅䅁䉁䅁䅁权䭂杂䅁䍄䉁䅁䅁睁䅁䅁䅍䅄䅁䅁䅯睖䅁䅁䅯杊䅙䅁䅅䅁䉁䅁䅁兂獄払敧慨坴䅑杷允䅁䅁䅍䅁䑁䅁䅷䅁䭁䩁䉉䅁䭁䍁䝑䅁䉁䅁䅁允䅁䅁䅯䅅䅑䅁杷允䅁䅁䅕䅁䑁䅁䅷䅁䭁䙁䉍䅁䭁佁䬰䅁䭁佁䭙䅁䭁佁䭣䅁䉁䅁䅁允䅁䅁䅣䅁䅁䝁䵂唵䵁䅉䅅䅁䑁䅁䅁睁䵁䅁䅁权摄允䅁权歁杂䅁允䅁䅁䅅䅁䭁䝁䭍䅁䵁䅉䅅䅁䑁䅁䅁睁䵁䅁䅁权佁䅁䅁权敁杂䅁允䅁䅁䅅䅁䭁䭁䜸䅁䵁䅉䅅䅁䙁䅁䅁睁䵁䅁䅁权䉃允䅁权汄权䅁权浄权䅁权湄权䅁允䅁䅁䅅䅁䭁䑁䱍䅁䵁䅉䅅䅁䑁䅁䅁睁䵁䅁䅁权㡁䅁䅁权流杂䅁允䅁䅁䅅䅁䙁䑁䬰㘱睎噘䅂䍄䉁䅁䅁睁䅁䅁䅍䅄䅁䅁䅯杧䅁䅁䅯杇䅙䅁䅅䅁䉁䅁䅁权婂杂䅁䍄䉁䅁䅁兂䅁䅁䅍䅄䅁䅁䅯兢䅁䅁䅯儶䅯䅁䅯朵䅯䅁䅯眵䅯䅁䅅䅁䉁䅁䅁权坃䅄䅁䍄䉁䅁䅁兂䅁䅁䅍䅄䅁䅁䅯杦䅁䅁䅯儶䅯䅁䅯朵䅯䅁䅯眵䅯䅁䅅䅁䉁䅁䅁权允䅂䅁䍄䉁䅁䅁睁䅁䅁䅍䅄䅁䅁䅯睨䅅䅁䅯䅊䅙䅁䅅䅁䉁䅁䅁权湁元䅁䍄䉁䅁䅁兂䅁䅁䅍䅄䅁䅁䅯睖䅁䅁䅯儵䅯䅁䅯朵䅯䅁䅯眵䅯䅁䅅䅁䉁䅁䅁权允䅂䅁䍄䉁䅁䅁睁䅁䅁䅍䅄䅁䅁䅯睸䅁䅁䅯杈䅙䅁䅅䅁䉁䅁䅁权煃杂䅁䍄䉁䅁䅁䅂䅁䅁䅍䅄䅁䅁䅯杺䅅䅁䅯睈䅙䅁䅯䅉䅙䅁䅅䅁䉁䅁䅁权佂杂䅁䍄䉁䅁䅁兂䅁䅁䅍䅄䅁䅁䅯眹䅁䅁䅯儵䅯䅁䅯朵䅯䅁䅯眵䅯䅁䅅䅁䉁䅁䅁权允䅂䅁䍄䉁䅁䅁睁䅁䅁䅍䅄䅁䅁䅯儹䅁䅁䅯䅇䅙䅁䅅䅁䉁䅁䅁权䕂杂䅁䍄䉁䅁䅁䅂䅁䅁䅍䅄䅁䅁䅯儱䅁䅁䅯睈䅙䅁䅯䅉䅙䅁䅅䅁䉁䅁䅁权㕁元䅁䍄䉁䅁䅁䅂䅁䅁䅍䅄䅁䅁䅯䅗䅅䅁䅯睈䅙䅁䅯䅉䅙䅁䅅䅁䉁䅁䅁权坃睂䅁䍄䉁䅁䅁兂䅁䅁䅍䅄䅁䅁䅯䅐䅁䅁䅯儶䅯䅁䅯朵䅯䅁䅯眵䅯䅁䅅䅁䉁䅁䅁权䭃䅄䅁䍄䉁䅁䅁兂䅁䅁䅍䅄䅁䅁䅯䄫䅁䅁䅯儵䅯䅁䅯朵䅯䅁䅯眵䅯䅁䅅䅁䉁䅁䅁权㑁睃䅁䍄䉁䅁䅁兂䅁䅁䅍䅄䅁䅁䅯睖䅁䅁䅯䄶䅯䅁䅯朵䅯䅁䅯眵䅯䅁䅅䅁䉁䅁䅁权允䅂䅁䍄䉁䅁䅁睁䅁䅁䅍䅄䅁䅁䅯眰䅁䅁䅯䅊䅙䅁䅅䅁䉁䅁䅁权允䅂䅁䍄䉁䅁䅁兂䅁䅁䅍䅄䅁䅁䅯䅯䅅䅁䅯儶䅯䅁䅯朵䅯䅁䅯眵䅯䅁䅅䅁䉁䅁䅁权灂睃䅁䍄䉁䅁䅁兂䅁䅁䅍䅄䅁䅁䅯䅌䅁䅁䅯䄶䅯䅁䅯朵䅯䅁䅯眵䅯䅁䅅䅁䉁䅁䅁权䝁睃䅁䍄䉁䅁䅁䅂䅁䅁䅍䅄䅁䅁䅯督䅅䅁䅯睈䅙䅁䅯䅉䅙䅁䅅䅁䉁䅁䅁权㑄杂䅁䍄䉁䅁䅁兂䅁䅁䅍䅄䅁䅁䅯睖䅁䅁䅯儶䅯䅁䅯朵䅯䅁䅯眵䅯䅁䅅䅁䉁䅁䅁权允䅂䅁䍄䉁䅁䅁䅂䅁䅁䅍䅄䅁䅁䅯杅䅁䅁䅯睈䅙䅁䅯䅉䅙䅁䅅䅁䉁䅁䅁权奄杂䅁䍄䉁䅁䅁睁䅁䅁䅍䅄䅁䅁䅯睚䅁䅁䅯䅊䅙䅁䅅䅁䉁䅁䅁权权杂䅁䍄䉁䅁䅁兂䅁䅁䅍䅄䅁䅁䅯䅆䅁䅁䅯儵䅯䅁䅯朵䅯䅁䅯眵䅯䅁䅅䅁䉁䅁䅁权乁睃䅁䍄䉁䅁䅁睁䅁䅁䅍䅄䅁䅁䅯兙䅁䅁䅯杇䅙䅁䅅䅁䉁䅁䅁权敂杂䅁䍄䉁䅁䅁兂䅁䅁䅍䅄䅁䅁䅯睖䅁䅁䅯儷䅯䅁䅯朵䅯䅁䅯眵䅯䅁䅅䅁䉁䅁䅁权允䅂䅁䍄䉁䅁䅁睁䅁䅁䅍䅄䅁䅁䅯䄶䅅䅁䅯杇䅙䅁䅅䅁䉁䅁䅁权䅄杂䅁䍄䉁䅁䅁睁䅁䅁䅍䅄䅁䅁䅯杓䅁䅁䅯䅇䅙䅁䅅䅁䉁䅁䅁权婁杂䅁䍄䉁䅁䅁睁䅁䅁䅍䅄䅁䅁䅯兮䅅䅁䅯䅈䅙䅁䅅䅁䉁䅁䅁权楃杂䅁䍄䉁䅁䅁睁䅁䅁䅍䅄䅁䅁䅯䄯䅅䅁䅯杊䅙䅁䅅䅁䉁䅁䅁兂硂児塲㙯啂䅑杷允䅁䅁䅍䅁䑁䅁䅷䅁䭁䥁䅷䅁䭁䉁䝧䅁䉁䅁䅁允䅁䅁䅯䅦䅙䅁杷允䅁䅁䅕䅁䑁䅁䅷䅁䭁偁䉯䅁䭁佁䭧䅁䭁佁䭙䅁䭁佁䭣䅁䉁䅁䅁允䅁䅁䅯杂䅳䅁杷允䅁䅁䅕䅁䑁䅁䅷䅁䭁䵁䅣䅁䭁佁䭫䅁䭁佁䭙䅁䭁佁䭣䅁䉁䅁䅁允䅁䅁䅯䅅䅑䅁杷允䅁䅁䅕䅁䑁䅁䅷䅁䭁䝁䉉䅁䭁佁䬰䅁䭁佁䭙䅁䭁佁䭣䅁䉁䅁䅁允䅁䅁䅣䅁䅁䍁㉁欵䵁䅉䅅䅁䑁䅁䅁睁䵁䅁䅁权䭂䅁䅁权捁杂䅁允䅁䅁䅅䅁䭁䑁䝉䅁䵁䅉䅅䅁䑁䅁䅁睁䵁䅁䅁权佂允䅁权奁杂䅁允䅁䅁䅅䅁䭁䉁䝫䅁䵁䅉䅅䅁䑁䅁䅁睁䵁䅁䅁权䩁允䅁权流杂䅁允䅁䅁䅅䅁䙁䩁婱婭婭噋䅒䍄䉁䅁䅁兂䅁䅁䅍䅄䅁䅁䅯䅮䅁䅁䅯儵䅯䅁䅯朵䅯䅁䅯眵䅯䅁䅅䅁䉁䅁䅁权奁睃䅁䍄䉁䅁䅁兂䅁䅁䅍䅄䅁䅁䅯睋䅅䅁䅯䄶䅯䅁䅯朵䅯䅁䅯眵䅯䅁䅅䅁䉁䅁䅁权䝁睃䅁䍄䉁䅁䅁睁䅁䅁䅍䅄䅁䅁䅯睇䅁䅁䅯杇䅙䅁䅅䅁䉁䅁䅁权敂杂䅁䍄䉁䅁䅁睁䅁䅁䅍䅄䅁䅁䅯䅢䅁䅁䅯杇䅙䅁䅅䅁䉁䅁䅁权㉃杂䅁䍄䉁䅁䅁睁䅁䅁䅍䅄䅁䅁䅯眵䅅䅁䅯䅇䅙䅁䅅䅁䉁䅁䅁权䭂杂䅁䍄䉁䅁䅁睁䅁䅁䅍䅄䅁䅁䅯杭䅅䅁䅯杊䅙䅁䅅䅁䉁䅁䅁兂桄桥畓㕒塆䅑杷允䅁䅁䅕䅁䑁䅁䅷䅁䭁䙁䅅䅁䭁佁䭫䅁䭁佁䭙䅁䭁佁䭣䅁䉁䅁䅁允䅁䅁䅯䅺䅳䅁杷允䅁䅁䅑䅁䑁䅁䅷䅁䭁䕁䅯䅁䭁䉁䜸䅁䭁䍁䝁䅁䉁䅁䅁允䅁䅁䅯充䅫䅁杷允䅁䅁䅕䅁䑁䅁䅷䅁䭁䭁䅳䅁䭁佁䭕䅁䭁佁䭙䅁䭁佁䭣䅁䉁䅁䅁允䅁䅁䅯䅏䅳䅁杷允䅁䅁䅕䅁䑁䅁䅷䅁䭁佁䈰䅁䭁佁䭧䅁䭁佁䭙䅁䭁佁䭣䅁䉁䅁䅁允䅁䅁䅯杂䅳䅁杷允䅁䅁䅍䅁䑁䅁䅷䅁䭁䕁䅯䅁䭁䍁䝙䅁䉁䅁䅁允䅁䅁䅕⽷潕䥘礯ざ䵁䅉䅅䅁䑁䅁䅁睁䵁䅁䅁权呃䅁䅁权慁杂䅁允䅁䅁䅅䅁䭁䍁䜰䅁䵁䅉䅅䅁䙁䅁䅁睁䵁䅁䅁权䑁允䅁权潄权䅁权浄权䅁权湄权䅁允䅁䅁䅅䅁䭁䅁䱙䅁䵁䅉䅅䅁䑁䅁䅁睁䵁䅁䅁权瑂䅁䅁权流杂䅁允䅁䅁䅅䅁䙁䩁婱婭婭問䄵䍄䉁䅁䅁兂䅁䅁䅍䅄䅁䅁䅯杓䅁䅁䅯䄶䅯䅁䅯朵䅯䅁䅯眵䅯䅁䅅䅁䉁䅁䅁权䝁睃䅁䍄䉁䅁䅁睁䅁䅁䅍䅄䅁䅁䅯材䅁䅁䅯杊䅙䅁䅅䅁䉁䅁䅁兂灁䥘䌯夹奨䅑杷允䅁䅁䅕䅁䑁䅁䅷䅁䭁佁䅯䅁䭁佁䭯䅁䭁佁䭙䅁䭁佁䭳䅁䉁䅁䅁允䅁䅁䅣䅁䅁䍁佂欵䵁䅉䅅䅁䕁䅁䅁睁䵁䅁䅁权㝃允䅁权晁杂䅁权杁杂䅁允䅁䅁䅅䅁䭁䭁䭧䅁䵁䅉䅅䅁䙁䅁䅁睁䵁䅁䅁权獁䅁䅁权汄权䅁权浄权䅁权湄权䅁允䅁䅁䅅䅁䭁䑁䱧䅁䵁䅉䅅䅁䙁䅁䅁睁䵁䅁䅁权䭂䅁䅁权瑄权䅁权浄权䅁权湄权䅁允䅁䅁䅅䅁䡁䅁䅁䅁䅂伹䅒䍄䉁䅁䅁睁䅁䅁䅍䅄䅁䅁䅯杍䅁䅁䅯䅇䅙䅁䅅䅁䉁䅁䅁权㕁杂䅁䍄䉁䅁䅁兂䅁䅁䅍䅄䅁䅁䅯睨䅁䅁䅯䄷䅯䅁䅯朵䅯䅁䅯眵䅯䅁䅅䅁䉁䅁䅁睂䅁䅁䅁䱉氷䅑杷允䅁䅁䅑䅁䑁䅁䅷䅁䭁䍁䅧䅁䭁䉁䜸䅁䭁䍁䝁䅁䉁䅁䅁允䅁䅁䅯䅚䅙䅁杷允䅁䅁䅍䅁䑁䅁䅷䅁䭁偁䄰䅁䭁䍁䝙䅁䉁䅁䅁允䅁䅁䅕浚浚浚䝙啑䵁䅉䅅䅁䙁䅁䅁睁䵁䅁䅁权偄䅁䅁权瑄权䅁权浄权䅁权湄权䅁允䅁䅁䅅䅁䡁䅁䅁䅁杂体䅚䍄䉁䅁䅁兂䅁䅁䅍䅄䅁䅁䅯䅉䅅䅁䅯朶䅯䅁䅯朵䅯䅁䅯眶䅯䅁䅅䅁䉁䅁䅁睂䅁䅁䅁䑁浐䅑杷允䅁䅁䅕䅁䑁䅁䅷䅁䭁䑁䅷䅁䭁佁䭯䅁䭁佁䭙䅁䭁佁䭳䅁䉁䅁䅁允䅁䅁䅣䅁䅁佁䝂欵䵁䅉䅅䅁䙁䅁䅁睁䵁䅁䅁权㥁䅁䅁权煄权䅁权浄权䅁权牄权䅁允䅁䅁䅅䅁䡁䅁䅁䅁杄畒䅚䍄䉁䅁䅁兂䅁䅁䅍䅄䅁䅁䅯杰䅁䅁䅯䄶䅯䅁䅯朵䅯䅁䅯眵䅯䅁䅅䅁䉁䅁䅁权䝁睃䅁䍄䉁䅁䅁睁䅁䅁䅍䅄䅁䅁䅯䅈䅁䅁䅯䅈䅙䅁䅅䅁䉁䅁䅁权祁睂䅁䍄䉁䅁䅁兂䅁䅁䅍䅄䅁䅁䅯条䅅䅁䅯朶䅯䅁䅯朵䅯䅁䅯眶䅯䅁䅅䅁䉁䅁䅁睂䅁䅁䅁䍙洯䅑杷允䅁䅁䅍䅁䑁䅁䅷䅁䭁䑁䅅䅁䭁䉁䝯䅁䉁䅁䅁允䅁䅁䅯兌䅙䅁杷允䅁䅁䅍䅁䑁䅁䅷䅁䭁䑁䅉䅁䭁䉁䝯䅁䉁䅁䅁允䅁䅁䅯睥䅙䅁杷允䅁䅁䅕䅁䑁䅁䅷䅁䭁䑁䉫䅁䭁佁䭷䅁䭁佁䭙䅁䭁佁䭣䅁䉁䅁䅁允䅁䅁䅣䅁䅁䭁䉃欴䵁䅉䅅䅁䑁䅁䅁睁䵁䅁䅁权䭃䅁䅁权捁杂䅁允䅁䅁䅅䅁䭁䙁䝍䅁䵁䅉䅅䅁䑁䅁䅁睁䵁䅁䅁权楁允䅁权敁杂䅁允䅁䅁䅅䅁䭁䱁䝕䅁䵁䅉䅅䅁䑁䅁䅁睁䵁䅁䅁权牄䅁䅁权敁杂䅁允䅁䅁䅅䅁䭁䅁䥍䅁䵁䅉䅅䅁䙁䅁䅁睁䵁䅁䅁权啄允䅁权瑄权䅁权浄权䅁权湄权䅁允䅁䅁䅅䅁䭁䉁䕁䅁䵁䅉䅅䅁䙁䅁䅁睁䵁䅁䅁权㕂䅁䅁权瑄权䅁权浄权䅁权湄权䅁允䅁䅁䅅䅁䭁䉁䕁䅁䵁䅉䅅䅁䙁䅁䅁睁䵁䅁䅁权㙂䅁䅁权瑄权䅁权浄权䅁权湄权䅁允䅁䅁䅅䅁䭁䉁䕁䅁䵁䅉䅅䅁䑁䅁䅁睁䵁䅁䅁权歁允䅁权奁杂䅁允䅁䅁䅅䅁䭁䍁䜰䅁䵁䅉䅅䅁䑁䅁䅁睁䵁䅁䅁权瑄允䅁权流杂䅁允䅁䅁䅅䅁䙁䩁婱婭婭噹䅎䍄䉁䅁䅁兂䅁䅁䅍䅄䅁䅁䅯兴䅅䅁䅯䄶䅯䅁䅯朵䅯䅁䅯眵䅯䅁䅅䅁䉁䅁䅁权⭄权䅁䍄䉁䅁䅁兂䅁䅁䅍䅄䅁䅁䅯䅦䅁䅁䅯朶䅯䅁䅯朵䅯䅁䅯眶䅯䅁䅅䅁䉁䅁䅁睂䅁䅁䅁䕯浦䅑杷允䅁䅁䅍䅁䑁䅁䅷䅁䭁䑁䅉䅁䭁䉁䜴䅁䉁䅁䅁允䅁䅁䅯䅰䅙䅁杷允䅁䅁䅍䅁䑁䅁䅷䅁䭁乁䅙䅁䭁䉁䝧䅁䉁䅁䅁允䅁䅁䅯兇䅙䅁杷允䅁䅁䅕䅁䑁䅁䅷䅁䭁䥁䉳䅁䭁佁䭯䅁䭁佁䭙䅁䭁佁䭳䅁䉁䅁䅁允䅁䅁䅣䅁䅁佁癁欵䵁䅉䅅䅁䑁䅁䅁睁䵁䅁䅁权㉃䅁䅁权歁杂䅁允䅁䅁䅅䅁䭁䑁䩣䅁䵁䅉䅅䅁䑁䅁䅁睁䵁䅁䅁权潁允䅁权敁杂䅁允䅁䅁䅅䅁䭁䱁䡍䅁䵁䅉䅅䅁䙁䅁䅁睁䵁䅁䅁权畂允䅁权瑄权䅁权浄权䅁权湄权䅁允䅁䅁䅅䅁䭁䉁䕁䅁䵁䅉䅅䅁䑁䅁䅁睁䵁䅁䅁权獁允䅁权捁杂䅁允䅁䅁䅅䅁䭁䭁䝉䅁䵁䅉䅅䅁䙁䅁䅁睁䵁䅁䅁权䱃䅁䅁权獄权䅁权浄权䅁权湄权䅁允䅁䅁䅅䅁䭁䉁䕁䅁䵁䅉䅅䅁䙁䅁䅁睁䵁䅁䅁权婄䅁䅁权煄权䅁权浄权䅁权牄权䅁允䅁䅁䅅䅁䡁䅁䅁䅁䅂畎䅚䍄䉁䅁䅁兂䅁䅁䅍䅄䅁䅁䅯睉䅁䅁䅯䄷䅯䅁䅯朵䅯䅁䅯眵䅯䅁䅅䅁䉁䅁䅁睂䅁䅁䅁䙧歈䅑杷允䅁䅁䅕䅁䑁䅁䅷䅁䭁䵁䉫䅁䭁佁䭫䅁䭁佁䭙䅁䭁佁䭣䅁䉁䅁䅁允䅁䅁䅯䅅䅑䅁杷允䅁䅁䅍䅁䑁䅁䅷䅁䭁䱁䅣䅁䭁䉁䝷䅁䉁䅁䅁允䅁䅁䅯䄷䅙䅁杷允䅁䅁䅕䅁䑁䅁䅷䅁䭁䝁䈸䅁䭁佁䭧䅁䭁佁䭙䅁䭁佁䭣䅁䉁䅁䅁允䅁䅁䅯杂䅳䅁杷允䅁䅁䅕䅁䑁䅁䅷䅁䭁䭁䉳䅁䭁佁䭧䅁䭁佁䭙䅁䭁佁䭣䅁䉁䅁䅁允䅁䅁䅯杂䅳䅁杷允䅁䅁䅑䅁䑁䅁䅷䅁䭁䑁䅉䅁䭁䉁䜸䅁䭁䍁䝁䅁䉁䅁䅁允䅁䅁䅯杨䅙䅁杷允䅁䅁䅕䅁䑁䅁䅷䅁䭁偁䅍䅁䭁佁䭷䅁䭁佁䭙䅁䭁佁䭣䅁䉁䅁䅁允䅁䅁䅣䅁䅁䕁畄唵䵁䅉䅅䅁䑁䅁䅁睁䵁䅁䅁权䵃䅁䅁权慁杂䅁允䅁䅁䅅䅁䭁䙁䝫䅁䵁䅉䅅䅁䙁䅁䅁睁䵁䅁䅁权畂允䅁权潄权䅁权浄权䅁权湄权䅁允䅁䅁䅅䅁䭁䉁䕁䅁䵁䅉䅅䅁䑁䅁䅁睁䵁䅁䅁权牃䅁䅁权流杂䅁允䅁䅁䅅䅁䙁䵁䴳䵺䵺䙐䅚䍄䉁䅁䅁兂䅁䅁䅍䅄䅁䅁䅯充䅅䅁䅯䄶䅯䅁䅯朵䅯䅁䅯眵䅯䅁䅅䅁䉁䅁䅁权䝁睃䅁䍄䉁䅁䅁兂䅁䅁䅍䅄䅁䅁䅯其䅅䅁䅯儷䅯䅁䅯朵䅯䅁䅯眵䅯䅁䅅䅁䉁䅁䅁睂䅁䅁䅁䕯浄䅑杷允䅁䅁䅍䅁䑁䅁䅷䅁䭁䑁䅅䅁䭁䍁䝑䅁䉁䅁䅁允䅁䅁䅯杅䅫䅁杷允䅁䅁䅍䅁䑁䅁䅷䅁䭁䕁䉧䅁䭁䍁䝑䅁䉁䅁䅁允䅁䅁䅯睳䅯䅁杷允䅁䅁䅕䅁䑁䅁䅷䅁䭁䡁䉕䅁䭁佁䭧䅁䭁佁䭙䅁䭁佁䭣䅁䉁䅁䅁允䅁䅁䅯术䅯䅁杷允䅁䅁䅕䅁䑁䅁䅷䅁䭁䥁䅳䅁䭁佁䬰䅁䭁佁䭙䅁䭁佁䭣䅁䉁䅁䅁允䅁䅁䅯䅅䅑䅁杷允䅁䅁䅍䅁䑁䅁䅷䅁䭁佁䄸䅁䭁䉁䜴䅁䉁䅁䅁允䅁䅁䅯睎䅙䅁杷允䅁䅁䅕䅁䑁䅁䅷䅁䭁䍁䅕䅁䭁佁䬰䅁䭁佁䭙䅁䭁佁䭣䅁䉁䅁䅁允䅁䅁䅣䅁䅁䅁灄䔵䵁䅉䅅䅁䙁䅁䅁睁䵁䅁䅁权䝂䅁䅁权汄权䅁权浄权䅁权湄权䅁允䅁䅁䅅䅁䭁䑁䱧䅁䵁䅉䅅䅁䙁䅁䅁睁䵁䅁䅁权㡃䅁䅁权瑄权䅁权浄权䅁权湄权䅁允䅁䅁䅅䅁䡁䅁䅁䅁䅂何䅚䍄䉁䅁䅁兂䅁䅁䅍䅄䅁䅁䅯兔䅅䅁䅯䄶䅯䅁䅯朵䅯䅁䅯眵䅯䅁䅅䅁䉁䅁䅁权䝁睃䅁䍄䉁䅁䅁睁䅁䅁䅍䅄䅁䅁䅯权䅅䅁䅯䅊䅙䅁䅅䅁䉁䅁䅁权歁权䅁䍄䉁䅁䅁兂䅁䅁䅍䅄䅁䅁䅯免䅅䅁䅯儶䅯䅁䅯朵䅯䅁䅯眵䅯䅁䅅䅁䉁䅁䅁权睂䅄䅁䍄䉁䅁䅁睁䅁䅁䅍䅄䅁䅁䅯䅔䅁䅁䅯䅈䅙䅁䅅䅁䉁䅁䅁权慂杂䅁䍄䉁䅁䅁睁䅁䅁䅍䅄䅁䅁䅯兔䅁䅁䅯䅈䅙䅁䅅䅁䉁䅁䅁权睃杂䅁䍄䉁䅁䅁兂䅁䅁䅍䅄䅁䅁䅯䅬䅁䅁䅯䄶䅯䅁䅯朵䅯䅁䅯眵䅯䅁䅅䅁䉁䅁䅁权䝁睃䅁䍄䉁䅁䅁䅂䅁䅁䅍䅄䅁䅁䅯李䅅䅁䅯睈䅙䅁䅯䅉䅙䅁䅅䅁䉁䅁䅁权佄䅃䅁䍄䉁䅁䅁兂䅁䅁䅍䅄䅁䅁䅯眲䅁䅁䅯朶䅯䅁䅯朵䅯䅁䅯眶䅯䅁䅅䅁䉁䅁䅁睂䅁䅁䅁䑙浢䅑杷允䅁䅁䅕䅁䑁䅁䅷䅁䭁䩁䅯䅁䭁佁䭫䅁䭁佁䭙䅁䭁佁䭣䅁䉁䅁䅁允䅁䅁䅯杣䅷䅁杷允䅁䅁䅍䅁䑁䅁䅷䅁䭁佁䉣䅁䭁䉁䝯䅁䉁䅁䅁允䅁䅁䅯杘䅙䅁杷允䅁䅁䅕䅁䑁䅁䅷䅁䭁䑁䅅䅁䭁佁䭫䅁䭁佁䭙䅁䭁佁䭣䅁䉁䅁䅁允䅁䅁䅯杤䅷䅁杷允䅁䅁䅍䅁䑁䅁䅷䅁䭁䕁䅍䅁䭁䉁䝷䅁䉁䅁䅁允䅁䅁䅯睹䅙䅁杷允䅁䅁䅍䅁䑁䅁䅷䅁䭁乁䅅䅁䭁䉁䜴䅁䉁䅁䅁允䅁䅁䅯䅚䅣䅁杷允䅁䅁䅕䅁䑁䅁䅷䅁䭁䱁䅍䅁䭁佁䭕䅁䭁佁䭙䅁䭁佁䭣䅁䉁䅁䅁允䅁䅁䅯䅏䅳䅁杷允䅁䅁䅕䅁䑁䅁䅷䅁䭁䑁䅁䅁䭁佁䭷䅁䭁佁䭙䅁䭁佁䭣䅁䉁䅁䅁允䅁䅁䅣䅁䅁䍁扃唵䵁䅉䅅䅁䙁䅁䅁睁䵁䅁䅁权偂允䅁权煄权䅁权浄权䅁权牄权䅁允䅁䅁䅅䅁䭁䉁䕁䅁䵁䅉䅅䅁䑁䅁䅁睁䵁䅁䅁权䩄䅁䅁权慁杂䅁允䅁䅁䅅䅁䭁䕁䝁䅁䵁䅉䅅䅁䙁䅁䅁睁䵁䅁䅁权祁䅁䅁权煄权䅁权浄权䅁权牄权䅁允䅁䅁䅅䅁䡁䅁䅁䅁䅄敒䅚䍄䉁䅁䅁睁䅁䅁䅍䅄䅁䅁䅯䅕䅅䅁䅯杊䅙䅁䅅䅁䉁䅁䅁兂㉄䙋偹牷奖䅑杷允䅁䅁䅕䅁䑁䅁䅷䅁䭁乁䉧䅁䭁佁䭷䅁䭁佁䭙䅁䭁佁䭣䅁䉁䅁䅁允䅁䅁䅣䅁䅁䅁慁唵䵁䅉䅅䅁䑁䅁䅁睁䵁䅁䅁权祂允䅁权奁杂䅁允䅁䅁䅅䅁䭁䡁䝷䅁䵁䅉䅅䅁䑁䅁䅁睁䵁䅁䅁权塄允䅁权敁杂䅁允䅁䅁䅅䅁䭁䭁䥍䅁䵁䅉䅅䅁䑁䅁䅁睁䵁䅁䅁权橃允䅁权奁杂䅁允䅁䅁䅅䅁䭁䑁䝫䅁䵁䅉䅅䅁䙁䅁䅁睁䵁䅁䅁权䭄杅䅁权乄杅䅁权䕁䅁䅋权䥄杅䅁允䅁䅁䅅䅁啁䱁癔䅋䅅䅁䅁䍄䉁䅁䅁兂䅁䅁䅍䅄䅁䅁䅯朳䅁䅁䅯儷䅯䅁䅯朵䅯䅁䅯眵䅯䅁䅅䅁䉁䅁䅁睂䅁䅁䅁䭧汈䅑杷允䅁䅁䅕䅁䑁䅁䅷䅁䭁䝁䉙䅁䭁佁䬰䅁䭁佁䭙䅁䭁佁䭣䅁䉁䅁䅁允䅁䅁䅣䅁䅁䭁奂唵䵁䅉䅅䅁䙁䅁䅁睁䵁䅁䅁权剃允䅁权灄权䅁权浄权䅁权湄权䅁允䅁䅁䅅䅁䭁䵁佯䅁䵁䅉䅅䅁䙁䅁䅁睁䵁䅁䅁权癃允䅁权獄权䅁权浄权䅁权湄权䅁允䅁䅁䅅䅁䡁䅁䅁䅁䅂伱䅖䍄䉁䅁䅁兂䅁䅁䅍䅄䅁䅁䅯免䅁䅁䅯儷䅯䅁䅯朵䅯䅁䅯眵䅯䅁䅅䅁䉁䅁䅁睂䅁䅁䅁䍁浘䅑杷允䅁䅁䅍䅁䑁䅁䅷䅁䭁䙁䄰䅁䭁䉁䝯䅁䉁䅁䅁允䅁䅁䅯朱䅙䅁杷允䅁䅁䅍䅁䑁䅁䅷䅁䭁䉁䈰䅁䭁䉁䜴䅁䉁䅁䅁允䅁䅁䅯䅆䅫䅁杷允䅁䅁䅍䅁䑁䅁䅷䅁䭁䵁䅍䅁䭁䉁䝯䅁䉁䅁䅁允䅁䅁䅯䅷䅙䅁杷允䅁䅁䅕䅁䑁䅁䅷䅁䭁䉁䈸䅁䭁佁䭫䅁䭁佁䭙䅁䭁佁䭣䅁䉁䅁䅁允䅁䅁䅯杦䅷䅁杷允䅁䅁䅍䅁䑁䅁䅷䅁䭁䱁䉑䅁䭁䉁䝧䅁䉁䅁䅁允䅁䅁䅯克䅙䅁杷允䅁䅁䅕䅁䑁䅁䅷䅁䭁䝁䉯䅁䭁佁䭷䅁䭁佁䭙䅁䭁佁䭣䅁䉁䅁䅁允䅁䅁䅣䅁䅁䕁呄唵䵁䅉䅅䅁䙁䅁䅁睁䵁䅁䅁权療䅁䅁权潄权䅁权浄权䅁权湄权䅁允䅁䅁䅅䅁䭁䅁䱙䅁䵁䅉䅅䅁䑁䅁䅁睁䵁䅁䅁权㡁䅁䅁权慁杂䅁允䅁䅁䅅䅁䭁䝁䝷䅁䵁䅉䅅䅁䑁䅁䅁睁䵁䅁䅁权㥁䅁䅁权慁杂䅁允䅁䅁䅅䅁䭁䝁䝷䅁䵁䅉䅅䅁䑁䅁䅁睁䵁䅁䅁权㡁䅁䅁权捁杂䅁允䅁䅁䅅䅁䭁䵁䥫䅁䵁䅉䅅䅁䑁䅁䅁睁䵁䅁䅁权㥁䅁䅁权捁杂䅁允䅁䅁䅅䅁䭁䵁䥫䅁䵁䅉䅅䅁䙁䅁䅁睁䵁䅁䅁权䕂允䅁权煄权䅁权浄权䅁权牄权䅁允䅁䅁䅅䅁䡁䅁䅁䅁杄⭎䅚䍄䉁䅁䅁睁䅁䅁䅍䅄䅁䅁䅯䅱䅅䅁䅯杈䅙䅁䅅䅁䉁䅁䅁权䙁䅃䅁䍄䉁䅁䅁兂䅁䅁䅍䅄䅁䅁䅯睦䅁䅁䅯朶䅯䅁䅯朵䅯䅁䅯眶䅯䅁䅅䅁䉁䅁䅁睂䅁䅁䅁䕷浘䅑杷允䅁䅁䅕䅁䑁䅁䅷䅁䭁佁䉍䅁䭁佁䭷䅁䭁佁䭙䅁䭁佁䭣䅁䉁䅁䅁允䅁䅁䅣䅁䅁佁䙂䔵䵁䅉䅅䅁䕁䅁䅁睁䵁䅁䅁权䕃䅁䅁权晁杂䅁权杁杂䅁允䅁䅁䅅䅁䭁偁䝫䅁䵁䅉䅅䅁䕁䅁䅁睁䵁䅁䅁权㡁䅁䅁权晁杂䅁权杁杂䅁允䅁䅁䅅䅁䭁䉁䩕䅁䵁䅉䅅䅁䙁䅁䅁睁䵁䅁䅁权浄允䅁权潄权䅁权浄权䅁权湄权䅁允䅁䅁䅅䅁䭁䅁䱙䅁䵁䅉䅅䅁䕁䅁䅁睁䵁䅁䅁权㥁䅁䅁权晁杂䅁权杁杂䅁允䅁䅁䅅䅁䭁䉁䩕䅁䵁䅉䅅䅁䑁䅁䅁睁䵁䅁䅁权㥁䅁䅁权歁杂䅁允䅁䅁䅅䅁䭁䉁䩙䅁䵁䅉䅅䅁䙁䅁䅁睁䵁䅁䅁权灃允䅁权瑄权䅁权浄权䅁权湄权䅁允䅁䅁䅅䅁䡁䅁䅁䅁权佃䅚䍄䉁䅁䅁睁䅁䅁䅍䅄䅁䅁䅯䄵䅁䅁䅯䅇䅙䅁䅅䅁䉁䅁䅁权㕁杂䅁䍄䉁䅁䅁睁䅁䅁䅍䅄䅁䅁䅯材䅅䅁䅯杇䅙䅁䅅䅁䉁䅁䅁权扁杂䅁䍄䉁䅁䅁睁䅁䅁䅍䅄䅁䅁䅯児䅁䅁䅯杊䅙䅁䅅䅁䉁䅁䅁兂㥁瑃橥䙣儱䅑杷允䅁䅁䅕䅁䑁䅁䅷䅁䭁乁䉑䅁䭁佁䭕䅁䭁佁䭙䅁䭁佁䭣䅁䉁䅁䅁允䅁䅁䅯䅅䅑䅁杷允䅁䅁䅕䅁䑁䅁䅷䅁䭁䑁䅷䅁䭁佁䭕䅁䭁佁䭙䅁䭁佁䭣䅁䉁䅁䅁允䅁䅁䅯杸䅳䅁杷允䅁䅁䅕䅁䑁䅁䅷䅁䭁䑁䄰䅁䭁佁䭕䅁䭁佁䭙䅁䭁佁䭣䅁䉁䅁䅁允䅁䅁䅯杸䅳䅁杷允䅁䅁䅍䅁䑁䅁䅷䅁䭁䑁䅯䅁䭁䉁䝧䅁䉁䅁䅁允䅁䅁䅯䅦䅙䅁杷允䅁䅁䅍䅁䑁䅁䅷䅁䭁乁䅯䅁䭁䉁䝯䅁䉁䅁䅁允䅁䅁䅯䅙䅙䅁杷允䅁䅁䅍䅁䑁䅁䅷䅁䭁䝁䅁䅁䭁䍁䝙䅁䉁䅁䅁允䅁䅁䅕場啯歲桦ざ䵁䅉䅅䅁䙁䅁䅁睁䵁䅁䅁权塃允䅁权汄权䅁权浄权䅁权湄权䅁允䅁䅁䅅䅁䭁䑁䱧䅁䵁䅉䅅䅁䙁䅁䅁睁䵁䅁䅁权ㅄ䅁䅁权瑄权䅁权浄权䅁权湄权䅁允䅁䅁䅅䅁䡁䅁䅁䅁杁敗䅎䍄䉁䅁䅁睁䅁䅁䅍䅄䅁䅁䅯材䅅䅁䅯杊䅙䅁䅅䅁䉁䅁䅁兂乄䵺䵺䅺啸䅑杷允䅁䅁䅕䅁䑁䅁䅷䅁䭁䕁䉯䅁䭁佁䭫䅁䭁佁䭙䅁䭁佁䭣䅁䉁䅁䅁允䅁䅁䅯兩䅷䅁杷允䅁䅁䅍䅁䑁䅁䅷䅁䭁䍁䄰䅁䭁䍁䝙䅁䉁䅁䅁允䅁䅁䅕灭婭婭灬さ䵁䅉䅅䅁䑁䅁䅁睁䵁䅁䅁权穃䅁䅁权慁杂䅁允䅁䅁䅅䅁䭁䉁䝳䅁䵁䅉䅅䅁䙁䅁䅁睁䵁䅁䅁权㥁䅁䅁权灄权䅁权浄权䅁权湄权䅁允䅁䅁䅅䅁䭁䥁䵯䅁䵁䅉䅅䅁䙁䅁䅁睁䵁䅁䅁权允允䅁权汄权䅁权浄权䅁权湄权䅁允䅁䅁䅅䅁䭁䩁䴸䅁䵁䅉䅅䅁䑁䅁䅁睁䵁䅁䅁权㉃䅁䅁权捁杂䅁允䅁䅁䅅䅁䭁䡁䝑䅁䵁䅉䅅䅁䙁䅁䅁睁䵁䅁䅁权䡂允䅁权潄权䅁权浄权䅁权湄权䅁允䅁䅁䅅䅁䭁䅁䱙䅁䵁䅉䅅䅁䙁䅁䅁睁䵁䅁䅁权偂䅁䅁权灄权䅁权浄权䅁权湄权䅁允䅁䅁䅅䅁䭁䱁佑䅁䵁䅉䅅䅁䙁䅁䅁睁䵁䅁䅁权汄䅁䅁权潄权䅁权浄权䅁权湄权䅁允䅁䅁䅅䅁䭁䉁䕁䅁䵁䅉䅅䅁䑁䅁䅁睁䵁䅁䅁权癃䅁䅁权奁杂䅁允䅁䅁䅅䅁䭁䕁䝑䅁䵁䅉䅅䅁䑁䅁䅁睁䵁䅁䅁权杁䅁䅁权流杂䅁允䅁䅁䅅䅁䙁䭁睒児塲ㅅ䅆䍄䉁䅁䅁睁䅁䅁䅍䅄䅁䅁䅯睴䅁䅁䅯䅊䅙䅁䅅䅁䉁䅁䅁权橂杂䅁䍄䉁䅁䅁睁䅁䅁䅍䅄䅁䅁䅯眶䅅䅁䅯䅇䅙䅁䅅䅁䉁䅁䅁权䕂杂䅁䍄䉁䅁䅁睁䅁䅁䅍䅄䅁䅁䅯睄䅅䅁䅯杊䅙䅁䅅䅁䉁䅁䅁兂獄払敧全塴䅑杷允䅁䅁䅕䅁䑁䅁䅷䅁䭁䑁䄰䅁䭁佁䬰䅁䭁佁䭙䅁䭁佁䭣䅁䉁䅁䅁允䅁䅁䅣䅁䅁䥁歄䔵䵁䅉䅅䅁䑁䅁䅁睁䵁䅁䅁权兂允䅁权歁杂䅁允䅁䅁䅅䅁䭁䡁䩕䅁䵁䅉䅅䅁䙁䅁䅁睁䵁䅁䅁权湁䅁䅁权獄权䅁权浄权䅁权湄权䅁允䅁䅁䅅䅁䡁</t>
  </si>
  <si>
    <t>䅁䅁䅁杄佈䅚䍄䉁䅁䅁兂䅁䅁䅍䅄䅁䅁䅯睕䅁䅁䅯䄶䅯䅁䅯朵䅯䅁䅯眵䅯䅁䅅䅁䉁䅁䅁权䝁睃䅁䍄䉁䅁䅁兂䅁䅁䅍䅄䅁䅁䅯杋䅅䅁䅯儶䅯䅁䅯朵䅯䅁䅯眵䅯䅁䅅䅁䉁䅁䅁权元䅄䅁䍄䉁䅁䅁兂䅁䅁䅍䅄䅁䅁䅯䅌䅅䅁䅯儷䅯䅁䅯朵䅯䅁䅯眵䅯䅁䅅䅁䉁䅁䅁睂䅁䅁䅁䩉氷䅑杷允䅁䅁䅍䅁䑁䅁䅷䅁䭁䙁䉅䅁䭁䉁䝧䅁䉁䅁䅁允䅁䅁䅯杓䅙䅁杷允䅁䅁䅕䅁䑁䅁䅷䅁䭁䭁䅅䅁䭁佁䭧䅁䭁佁䭙䅁䭁佁䭣䅁䉁䅁䅁允䅁䅁䅯杂䅳䅁杷允䅁䅁䅍䅁䑁䅁䅷䅁䭁䍁䅑䅁䭁䍁䝑䅁䉁䅁䅁允䅁䅁䅯䅅䅑䅁杷允䅁䅁䅕䅁䑁䅁䅷䅁䭁䩁䅉䅁䭁佁䭕䅁䭁佁䭙䅁䭁佁䭣䅁䉁䅁䅁允䅁䅁䅯兄䅳䅁杷允䅁䅁䅍䅁䑁䅁䅷䅁䭁佁䅧䅁䭁䍁䝙䅁䉁䅁䅁允䅁䅁䅕䅁䅁䅁杂ご䵁䅉䅅䅁䙁䅁䅁睁䵁䅁䅁权啃䅁䅁权汄权䅁权浄权䅁权湄权䅁允䅁䅁䅅䅁䭁䑁䱣䅁䵁䅉䅅䅁䙁䅁䅁睁䵁䅁䅁权塃䅁䅁权汄权䅁权浄权䅁权湄权䅁允䅁䅁䅅䅁䭁䑁䱙䅁䵁䅉䅅䅁䙁䅁䅁睁䵁䅁䅁权奃䅁䅁权汄权䅁权浄权䅁权湄权䅁允䅁䅁䅅䅁䭁䅁䰰䅁䵁䅉䅅䅁䑁䅁䅁睁䵁䅁䅁权允䅁䅁权慁杂䅁允䅁䅁䅅䅁䭁䑁䝷䅁䵁䅉䅅䅁䑁䅁䅁睁䵁䅁䅁权䕃䅁䅁权流杂䅁允䅁䅁䅅䅁䙁䥁牘払敧噰䅚䍄䉁䅁䅁䅂䅁䅁䅍䅄䅁䅁䅯兢䅁䅁䅯睈䅙䅁䅯䅉䅙䅁䅅䅁䉁䅁䅁权婁元䅁䍄䉁䅁䅁睁䅁䅁䅍䅄䅁䅁䅯杄䅅䅁䅯杈䅙䅁䅅䅁䉁䅁䅁权慃睂䅁䍄䉁䅁䅁睁䅁䅁䅍䅄䅁䅁䅯兄䅅䅁䅯杇䅙䅁䅅䅁䉁䅁䅁权楂杂䅁䍄䉁䅁䅁兂䅁䅁䅍䅄䅁䅁䅯眸䅅䅁䅯儵䅯䅁䅯朵䅯䅁䅯眵䅯䅁䅅䅁䉁䅁䅁权㑁睃䅁䍄䉁䅁䅁兂䅁䅁䅍䅄䅁䅁䅯䄹䅁䅁䅯儷䅯䅁䅯朵䅯䅁䅯眵䅯䅁䅅䅁䉁䅁䅁睂䅁䅁䅁䕯浦䅑杷允䅁䅁䅑䅁䑁䅁䅷䅁䭁䙁䅧䅁䭁䉁䜸䅁䭁䍁䝁䅁䉁䅁䅁允䅁䅁䅯典䅙䅁杷允䅁䅁䅍䅁䑁䅁䅷䅁䭁䱁䅉䅁䭁䍁䝙䅁䉁䅁䅁允䅁䅁䅕⽷潕䥘礸歖䵁䅉䅅䅁䑁䅁䅁睁䵁䅁䅁权䩄允䅁权歁杂䅁允䅁䅁䅅䅁䭁䕁伸䅁䵁䅉䅅䅁䑁䅁䅁睁䵁䅁䅁权䝄䅁䅁权慁杂䅁允䅁䅁䅅䅁䭁乁䝙䅁䵁䅉䅅䅁䑁䅁䅁睁䵁䅁䅁权䥄䅁䅁权慁杂䅁允䅁䅁䅅䅁䭁䵁䝉䅁䵁䅉䅅䅁䑁䅁䅁睁䵁䅁䅁权䩂允䅁权捁杂䅁允䅁䅁䅅䅁䭁䡁䝳䅁䵁䅉䅅䅁䙁䅁䅁睁䵁䅁䅁权ぁ䅁䅁权汄权䅁权浄权䅁权湄权䅁允䅁䅁䅅䅁䭁䑁䰴䅁䵁䅉䅅䅁䑁䅁䅁睁䵁䅁䅁权啂䅁䅁权歁杂䅁允䅁䅁䅅䅁䭁䑁䩑䅁䵁䅉䅅䅁䑁䅁䅁睁䵁䅁䅁权㉄䅁䅁权捁杂䅁允䅁䅁䅅䅁䭁䅁䡷䅁䵁䅉䅅䅁䑁䅁䅁睁䵁䅁䅁权䉁允䅁权慁杂䅁允䅁䅁䅅䅁䭁䑁䜰䅁䵁䅉䅅䅁䑁䅁䅁睁䵁䅁䅁权婂允䅁权敁杂䅁允䅁䅁䅅䅁䭁䭁䝉䅁䵁䅉䅅䅁䑁䅁䅁睁䵁䅁䅁权摂䅁䅁权奁杂䅁允䅁䅁䅅䅁䭁䝁䜸䅁䵁䅉䅅䅁䑁䅁䅁睁䵁䅁䅁权杄䅁䅁权歁杂䅁允䅁䅁䅅䅁䭁䙁䩁䅁䵁䅉䅅䅁䙁䅁䅁睁䵁䅁䅁权桄允䅁权潄权䅁权浄权䅁权湄权䅁允䅁䅁䅅䅁䭁䙁䱅䅁䵁䅉䅅䅁䕁䅁䅁睁䵁䅁䅁权灄䅁䅁权晁杂䅁权杁杂䅁允䅁䅁䅅䅁䭁䝁䡅䅁䵁䅉䅅䅁䑁䅁䅁睁䵁䅁䅁权睄䅁䅁权流杂䅁允䅁䅁䅅䅁䙁乁橥䑣䬰ㄱ䅒䍄䉁䅁䅁兂䅁䅁䅍䅄䅁䅁䅯兢䅁䅁䅯朶䅯䅁䅯朵䅯䅁䅯眶䅯䅁䅅䅁䉁䅁䅁睂䅁䅁䅁䍷浐䅑杷允䅁䅁䅕䅁䑁䅁䅷䅁䭁䥁䅙䅁䭁佁䭧䅁䭁佁䭙䅁䭁佁䭣䅁䉁䅁䅁允䅁䅁䅯杂䅳䅁杷允䅁䅁䅕䅁䑁䅁䅷䅁䭁䝁䄰䅁䭁佁䭷䅁䭁佁䭙䅁䭁佁䭣䅁䉁䅁䅁允䅁䅁䅣䅁䅁䵁㍁唵䵁䅉䅅䅁䑁䅁䅁睁䵁䅁䅁权䉃䅁䅁权敁杂䅁允䅁䅁䅅䅁䭁乁䝅䅁䵁䅉䅅䅁䕁䅁䅁睁䵁䅁䅁权睁䅁䅁权晁杂䅁权杁杂䅁允䅁䅁䅅䅁䭁䑁䝧䅁䵁䅉䅅䅁䑁䅁䅁睁䵁䅁䅁权敁允䅁权歁杂䅁允䅁䅁䅅䅁䭁䩁䭧䅁䵁䅉䅅䅁䑁䅁䅁睁䵁䅁䅁权佄允䅁权敁杂䅁允䅁䅁䅅䅁䭁䑁䥅䅁䵁䅉䅅䅁䑁䅁䅁睁䵁䅁䅁权坃䅁䅁权慁杂䅁允䅁䅁䅅䅁䭁䙁䜸䅁䵁䅉䅅䅁䑁䅁䅁睁䵁䅁䅁权允䅁䅁权流杂䅁允䅁䅁䅅䅁䙁䑁䬰㘱睎噢䅬䍄䉁䅁䅁䅂䅁䅁䅍䅄䅁䅁䅯䅆䅅䅁䅯睈䅙䅁䅯䅉䅙䅁䅅䅁䉁䅁䅁权㝁杂䅁䍄䉁䅁䅁兂䅁䅁䅍䅄䅁䅁䅯睥䅁䅁䅯儵䅯䅁䅯朵䅯䅁䅯眵䅯䅁䅅䅁䉁䅁䅁权㑁睃䅁䍄䉁䅁䅁兂䅁䅁䅍䅄䅁䅁䅯杺䅁䅁䅯儷䅯䅁䅯朵䅯䅁䅯眵䅯䅁䅅䅁䉁䅁䅁睂䅁䅁䅁䭉汘䅑杷允䅁䅁䅕䅁䑁䅁䅷䅁䭁䝁䉳䅁䭁佁䬰䅁䭁佁䭙䅁䭁佁䭣䅁䉁䅁䅁允䅁䅁䅣䅁䅁䵁橁欵䵁䅉䅅䅁䙁䅁䅁睁䵁䅁䅁权剁允䅁权汄权䅁权浄权䅁权湄权䅁允䅁䅁䅅䅁䭁䅁䰰䅁䵁䅉䅅䅁䑁䅁䅁睁䵁䅁䅁权䅂䅁䅁权慁杂䅁允䅁䅁䅅䅁䭁䱁䝙䅁䵁䅉䅅䅁䑁䅁䅁睁䵁䅁䅁权䉂䅁䅁权慁杂䅁允䅁䅁䅅䅁䭁䙁䜸䅁䵁䅉䅅䅁䙁䅁䅁睁䵁䅁䅁权扃允䅁权煄权䅁权浄权䅁权牄权䅁允䅁䅁䅅䅁䡁䅁䅁䅁权畏䅚䍄䉁䅁䅁兂䅁䅁䅍䅄䅁䅁䅯兢䅁䅁䅯儷䅯䅁䅯朵䅯䅁䅯眵䅯䅁䅅䅁䉁䅁䅁睂䅁䅁䅁䅯浔䅑杷允䅁䅁䅍䅁䑁䅁䅷䅁䭁乁䉁䅁䭁䍁䝑䅁䉁䅁䅁允䅁䅁䅯䅨䅫䅁杷允䅁䅁䅍䅁䑁䅁䅷䅁䭁乁䄴䅁䭁䉁䝷䅁䉁䅁䅁允䅁䅁䅯杆䅧䅁杷允䅁䅁䅕䅁䑁䅁䅷䅁䭁佁䉁䅁䭁佁䭧䅁䭁佁䭙䅁䭁佁䭣䅁䉁䅁䅁允䅁䅁䅯杂䅳䅁杷允䅁䅁䅕䅁䑁䅁䅷䅁䭁䙁䉷䅁䭁佁䭫䅁䭁佁䭙䅁䭁佁䭣䅁䉁䅁䅁允䅁䅁䅯睭䅷䅁杷允䅁䅁䅍䅁䑁䅁䅷䅁䭁䙁䅷䅁䭁䉁䜴䅁䉁䅁䅁允䅁䅁䅯杫䅙䅁杷允䅁䅁䅕䅁䑁䅁䅷䅁䭁䙁䅯䅁䭁佁䭯䅁䭁佁䭙䅁䭁佁䭳䅁䉁䅁䅁允䅁䅁䅣䅁䅁佁䝂欵䵁䅉䅅䅁䑁䅁䅁睁䵁䅁䅁权䑂䅁䅁权奁杂䅁允䅁䅁䅅䅁䭁䕁䝯䅁䵁䅉䅅䅁䙁䅁䅁睁䵁䅁䅁权⽄䅁䅁权煄权䅁权浄权䅁权牄权䅁允䅁䅁䅅䅁䡁䅁䅁䅁杁畒䅚䍄䉁䅁䅁睁䅁䅁䅍䅄䅁䅁䅯內䅅䅁䅯杈䅙䅁䅅䅁䉁䅁䅁权慁睂䅁䍄䉁䅁䅁兂䅁䅁䅍䅄䅁䅁䅯䅁䅅䅁䅯朶䅯䅁䅯朵䅯䅁䅯眶䅯䅁䅅䅁䉁䅁䅁睂䅁䅁䅁䍁浶䅑杷允䅁䅁䅕䅁䑁䅁䅷䅁䭁䱁䈸䅁䭁佁䭫䅁䭁佁䭙䅁䭁佁䭣䅁䉁䅁䅁允䅁䅁䅯睰䄸䅁杷允䅁䅁䅕䅁䑁䅁䅷䅁䭁䕁䉍䅁䭁佁䭕䅁䭁佁䭙䅁䭁佁䭣䅁䉁䅁䅁允䅁䅁䅯兄䅳䅁杷允䅁䅁䅑䅁䑁䅁䅷䅁䭁䑁䉉䅁䭁䉁䜸䅁䭁䍁䝁䅁䉁䅁䅁允䅁䅁䅯睏䅧䅁杷允䅁䅁䅕䅁䑁䅁䅷䅁䭁䅁䉅䅁䭁佁䭯䅁䭁佁䭙䅁䭁佁䭳䅁䉁䅁䅁允䅁䅁䅣䅁䅁䕁䝂欵䵁䅉䅅䅁䙁䅁䅁睁䵁䅁䅁权捂允䅁权獄权䅁权浄权䅁权湄权䅁允䅁䅁䅅䅁䡁䅁䅁䅁杁⭅䅎䍄䉁䅁䅁睁䅁䅁䅍䅄䅁䅁䅯睑䅁䅁䅯杇䅙䅁䅅䅁䉁䅁䅁权㡁杂䅁䍄䉁䅁䅁兂䅁䅁䅍䅄䅁䅁䅯䅹䅅䅁䅯䄷䅯䅁䅯朵䅯䅁䅯眵䅯䅁䅅䅁䉁䅁䅁睂䅁䅁䅁䴴欳䅑杷允䅁䅁䅍䅁䑁䅁䅷䅁䭁䕁䅑䅁䭁䉁䝯䅁䉁䅁䅁允䅁䅁䅯睓䅙䅁杷允䅁䅁䅕䅁䑁䅁䅷䅁䭁䉁䄴䅁䭁佁䭫䅁䭁佁䭙䅁䭁佁䭣䅁䉁䅁䅁允䅁䅁䅯䅅䅑䅁杷允䅁䅁䅍䅁䑁䅁䅷䅁䭁䍁䈴䅁䭁䉁䝯䅁䉁䅁䅁允䅁䅁䅯材䅙䅁杷允䅁䅁䅍䅁䑁䅁䅷䅁䭁䅁䉧䅁䭁䉁䝧䅁䉁䅁䅁允䅁䅁䅯杓䅙䅁杷允䅁䅁䅕䅁䑁䅁䅷䅁䭁䝁䉕䅁䭁佁䭯䅁䭁佁䭙䅁䭁佁䭳䅁䉁䅁䅁允䅁䅁䅣䅁䅁佁㙁欵䵁䅉䅅䅁䑁䅁䅁睁䵁䅁䅁权佃䅁䅁权敁杂䅁允䅁䅁䅅䅁䭁䥁䝷䅁䵁䅉䅅䅁䑁䅁䅁睁䵁䅁䅁权䅁允䅁权慁杂䅁允䅁䅁䅅䅁䭁䑁䝷䅁䵁䅉䅅䅁䙁䅁䅁睁䵁䅁䅁权䉃允䅁权灄权䅁权浄权䅁权湄权䅁允䅁䅁䅅䅁䭁䥁倴䅁䵁䅉䅅䅁䕁䅁䅁睁䵁䅁䅁权䑂䅁䅁权晁杂䅁权杁杂䅁允䅁䅁䅅䅁䭁䑁䝳䅁䵁䅉䅅䅁䕁䅁䅁睁䵁䅁䅁权䕂䅁䅁权晁杂䅁权杁杂䅁允䅁䅁䅅䅁䭁䉁䩯䅁䵁䅉䅅䅁䑁䅁䅁睁䵁䅁䅁权汃䅁䅁权捁杂䅁允䅁䅁䅅䅁䭁䱁䜰䅁䵁䅉䅅䅁䑁䅁䅁睁䵁䅁䅁权䍄䅁䅁权捁杂䅁允䅁䅁䅅䅁䭁䡁䝳䅁䵁䅉䅅䅁䙁䅁䅁睁䵁䅁䅁权䅃䅁䅁权潄权䅁权浄权䅁权湄权䅁允䅁䅁䅅䅁䭁䅁䱙䅁䵁䅉䅅䅁䙁䅁䅁睁䵁䅁䅁权䍃䅁䅁权獄权䅁权浄权䅁权湄权䅁允䅁䅁䅅䅁䡁䅁䅁䅁䅄畒䅚䍄䉁䅁䅁兂䅁䅁䅍䅄䅁䅁䅯睑䅁䅁䅯儵䅯䅁䅯朵䅯䅁䅯眵䅯䅁䅅䅁䉁䅁䅁权乁睃䅁䍄䉁䅁䅁兂䅁䅁䅍䅄䅁䅁䅯䅫䅅䅁䅯朶䅯䅁䅯朵䅯䅁䅯眶䅯䅁䅅䅁䉁䅁䅁权允䅂䅁䍄䉁䅁䅁睁䅁䅁䅍䅄䅁䅁䅯䅥䅅䅁䅯䅈䅙䅁䅅䅁䉁䅁䅁权偃杂䅁䍄䉁䅁䅁兂䅁䅁䅍䅄䅁䅁䅯睑䅁䅁䅯䄶䅯䅁䅯朵䅯䅁䅯眵䅯䅁䅅䅁䉁䅁䅁权⭄权䅁䍄䉁䅁䅁兂䅁䅁䅍䅄䅁䅁䅯䅒䅁䅁䅯䄶䅯䅁䅯朵䅯䅁䅯眵䅯䅁䅅䅁䉁䅁䅁权䝁睃䅁䍄䉁䅁䅁兂䅁䅁䅍䅄䅁䅁䅯杴䅅䅁䅯儵䅯䅁䅯朵䅯䅁䅯眵䅯䅁䅅䅁䉁䅁䅁权允䅂䅁䍄䉁䅁䅁兂䅁䅁䅍䅄䅁䅁䅯䅑䅅䅁䅯儷䅯䅁䅯朵䅯䅁䅯眵䅯䅁䅅䅁䉁䅁䅁睂䅁䅁䅁䅷洯䅑杷允䅁䅁䅍䅁䑁䅁䅷䅁䭁偁䄴䅁䭁䉁䝧䅁䉁䅁䅁允䅁䅁䅯兇䅙䅁杷允䅁䅁䅍䅁䑁䅁䅷䅁䭁偁䄸䅁䭁䉁䝧䅁䉁䅁䅁允䅁䅁䅯䅦䅙䅁杷允䅁䅁䅍䅁䑁䅁䅷䅁䭁䅁䉁䅁䭁䉁䝧䅁䉁䅁䅁允䅁䅁䅯杓䅙䅁杷允䅁䅁䅕䅁䑁䅁䅷䅁䭁䡁䉷䅁䭁佁䭷䅁䭁佁䭙䅁䭁佁䭣䅁䉁䅁䅁允䅁䅁䅣䅁䅁䍁歁欵䵁䅉䅅䅁䑁䅁䅁睁䵁䅁䅁权㙃允䅁权捁杂䅁允䅁䅁䅅䅁䭁䡁䝑䅁䵁䅉䅅䅁䑁䅁䅁睁䵁䅁䅁权䅂䅁䅁权捁杂䅁允䅁䅁䅅䅁䭁乁䝁䅁䵁䅉䅅䅁䑁䅁䅁睁䵁䅁䅁权乄䅁䅁权慁杂䅁允䅁䅁䅅䅁䭁䵁䝍䅁䵁䅉䅅䅁䙁䅁䅁睁䵁䅁䅁权䕃䅁䅁权汄权䅁权浄权䅁权湄权䅁允䅁䅁䅅䅁䭁䑁䱧䅁䵁䅉䅅䅁䑁䅁䅁睁䵁䅁䅁权桁允䅁权慁杂䅁允䅁䅁䅅䅁䭁䉁䝳䅁䵁䅉䅅䅁䙁䅁䅁睁䵁䅁䅁权䕂䅁䅁权灄权䅁权浄权䅁权湄权䅁允䅁䅁䅅䅁䭁䭁䵙䅁䵁䅉䅅䅁䙁䅁䅁睁䵁䅁䅁权流允䅁权獄权䅁权浄权䅁权湄权䅁允䅁䅁䅅䅁䡁䅁䅁䅁杄佘䅒䍄䉁䅁䅁兂䅁䅁䅍䅄䅁䅁䅯睑䅁䅁䅯儷䅯䅁䅯朵䅯䅁䅯眵䅯䅁䅅䅁䉁䅁䅁睂䅁䅁䅁余氳䅑杷允䅁䅁䅍䅁䑁䅁䅷䅁䭁䉁䅕䅁䭁䉁䝯䅁䉁䅁䅁允䅁䅁䅯兺䅙䅁杷允䅁䅁䅍䅁䑁䅁䅷䅁䭁偁䉕䅁䭁䉁䝧䅁䉁䅁䅁允䅁䅁䅯兏䅙䅁杷允䅁䅁䅕䅁䑁䅁䅷䅁䭁䕁䅑䅁䭁佁䬰䅁䭁佁䭙䅁䭁佁䭣䅁䉁䅁䅁允䅁䅁䅣䅁䅁䭁潃唵䵁䅉䅅䅁䙁䅁䅁睁䵁䅁䅁权㉃䅁䅁权瑄权䅁权浄权䅁权湄权䅁允䅁䅁䅅䅁䡁䅁䅁䅁杁⭙䅒䍄䉁䅁䅁睁䅁䅁䅍䅄䅁䅁䅯睪䅁䅁䅯䅇䅙䅁䅅䅁䉁䅁䅁权䅂杂䅁䍄䉁䅁䅁睁䅁䅁䅍䅄䅁䅁䅯䅸䅁䅁䅯䅈䅙䅁䅅䅁䉁䅁䅁权䱃杂䅁䍄䉁䅁䅁睁䅁䅁䅍䅄䅁䅁䅯材䅅䅁䅯䅊䅙䅁䅅䅁䉁䅁䅁权㍂元䅁䍄䉁䅁䅁睁䅁䅁䅍䅄䅁䅁䅯入䅁䅁䅯䅈䅙䅁䅅䅁䉁䅁䅁权㥃杂䅁䍄䉁䅁䅁睁䅁䅁䅍䅄䅁䅁䅯睪䅁䅁䅯杇䅙䅁䅅䅁䉁䅁䅁权䅂杂䅁䍄䉁䅁䅁睁䅁䅁䅍䅄䅁䅁䅯睬䅅䅁䅯䅇䅙䅁䅅䅁䉁䅁䅁权療杂䅁䍄䉁䅁䅁睁䅁䅁䅍䅄䅁䅁䅯睸䅅䅁䅯杈䅙䅁䅅䅁䉁䅁䅁权噄杂䅁䍄䉁䅁䅁睁䅁䅁䅍䅄䅁䅁䅯睒䅅䅁䅯杊䅙䅁䅅䅁䉁䅁䅁兂硂児塲㙯塂䅑杷允䅁䅁䅕䅁䑁䅁䅷䅁䭁䍁䅉䅁䭁佁䭕䅁䭁佁䭙䅁䭁佁䭣䅁䉁䅁䅁允䅁䅁䅯材䅳䅁杷允䅁䅁䅍䅁䑁䅁䅷䅁䭁䩁䅧䅁䭁䉁䜴䅁䉁䅁䅁允䅁䅁䅯睲䅙䅁杷允䅁䅁䅍䅁䑁䅁䅷䅁䭁䡁䅳䅁䭁䉁䝧䅁䉁䅁䅁允䅁䅁䅯児䅙䅁杷允䅁䅁䅍䅁䑁䅁䅷䅁䭁偁䉉䅁䭁䉁䝷䅁䉁䅁䅁允䅁䅁䅯睅䅧䅁杷允䅁䅁䅑䅁䑁䅁䅷䅁䭁乁䉳䅁䭁䉁䜸䅁䭁䍁䝁䅁䉁䅁䅁允䅁䅁䅯全䅣䅁杷允䅁䅁䅍䅁䑁䅁䅷䅁䭁䥁䄸䅁䭁䍁䝙䅁䉁䅁䅁允䅁䅁䅕⽷潕䥘椯歔䵁䅉䅅䅁䙁䅁䅁睁䵁䅁䅁权奃䅁䅁权潄权䅁权浄权䅁权湄权䅁允䅁䅁䅅䅁䭁偁䬴䅁䵁䅉䅅䅁䑁䅁䅁睁䵁䅁䅁权㥂䅁䅁权歁杂䅁允䅁䅁䅅䅁䭁䱁䭁䅁䵁䅉䅅䅁䑁䅁䅁睁䵁䅁䅁权⭂䅁䅁权歁杂䅁允䅁䅁䅅䅁䭁䉁䩷䅁䵁䅉䅅䅁䙁䅁䅁睁䵁䅁䅁权卄允䅁权瑄权䅁权浄权䅁权湄权䅁允䅁䅁䅅䅁䡁䅁䅁䅁䅁支䅊䍄䉁䅁䅁睁䅁䅁䅍䅄䅁䅁䅯䅲䅁䅁䅯䅇䅙䅁䅅䅁䉁䅁䅁权瑁杂䅁䍄䉁䅁䅁睁䅁䅁䅍䅄䅁䅁䅯朹䅅䅁䅯杈䅙䅁䅅䅁䉁䅁䅁权穃睂䅁䍄䉁䅁䅁睁䅁䅁䅍䅄䅁䅁䅯睯䅁䅁䅯杇䅙䅁䅅䅁䉁䅁䅁权敂杂䅁䍄䉁䅁䅁睁䅁䅁䅍䅄䅁䅁䅯全䅅䅁䅯䅊䅙䅁䅅䅁䉁䅁䅁权摁元䅁䍄䉁䅁䅁睁䅁䅁䅍䅄䅁䅁䅯䅵䅅䅁䅯杈䅙䅁䅅䅁䉁䅁䅁权晄睂䅁䍄䉁䅁䅁䅂䅁䅁䅍䅄䅁䅁䅯兔䅁䅁䅯睈䅙䅁䅯䅉䅙䅁䅅䅁䉁䅁䅁权婂睂䅁䍄䉁䅁䅁兂䅁䅁䅍䅄䅁䅁䅯䅅䅁䅁䅯䄶䅯䅁䅯朵䅯䅁䅯眵䅯䅁䅅䅁䉁䅁䅁权䝁睃䅁䍄䉁䅁䅁睁䅁䅁䅍䅄䅁䅁䅯䅷䅅䅁䅯䅊䅙䅁䅅䅁䉁䅁䅁权㕄杄䅁䍄䉁䅁䅁兂䅁䅁䅍䅄䅁䅁䅯睊䅅䅁䅯䄷䅯䅁䅯朵䅯䅁䅯眵䅯䅁䅅䅁䉁䅁䅁睂䅁䅁䅁䵯歈䅑杷允䅁䅁䅕䅁䑁䅁䅷䅁䭁䉁䅙䅁䭁佁䭧䅁䭁佁䭙䅁䭁佁䭣䅁䉁䅁䅁允䅁䅁䅯杂䅳䅁杷允䅁䅁䅕䅁䑁䅁䅷䅁䭁䥁䄸䅁䭁佁䭕䅁䭁佁䭙䅁䭁佁䭣䅁䉁䅁䅁允䅁䅁䅯䅏䅳䅁杷允䅁䅁䅕䅁䑁䅁䅷䅁䭁䥁䄸䅁䭁佁䭧䅁䭁佁䭙䅁䭁佁䭣䅁䉁䅁䅁允䅁䅁䅯杂䅳䅁杷允䅁䅁䅕䅁䑁䅁䅷䅁䭁䙁䉫䅁䭁佁䭧䅁䭁佁䭙䅁䭁佁䭣䅁䉁䅁䅁允䅁䅁䅯杂䅳䅁杷允䅁䅁䅕䅁䑁䅁䅷䅁䭁乁䅉䅁䭁佁䭫䅁䭁佁䭙䅁䭁佁䭣䅁䉁䅁䅁允䅁䅁䅯䅴䅷䅁杷允䅁䅁䅕䅁䑁䅁䅷䅁䭁䍁䉉䅁䭁佁䬰䅁䭁佁䭙䅁䭁佁䭣䅁䉁䅁䅁允䅁䅁䅣䅁䅁䕁橁欵䵁䅉䅅䅁䑁䅁䅁睁䵁䅁䅁权慄䅁䅁权流杂䅁允䅁䅁䅅䅁䙁䵁䴳䵺䵺䙮䅴䍄䉁䅁䅁睁䅁䅁䅍䅄䅁䅁䅯䅭䅅䅁䅯䅊䅙䅁䅅䅁䉁䅁䅁权㍃䅄䅁䍄䉁䅁䅁兂䅁䅁䅍䅄䅁䅁䅯朲䅁䅁䅯儷䅯䅁䅯朵䅯䅁䅯眵䅯䅁䅅䅁䉁䅁䅁睂䅁䅁䅁䕉浲䅑杷允䅁䅁䅍䅁䑁䅁䅷䅁䭁䍁䅧䅁䭁䉁䝧䅁䉁䅁䅁允䅁䅁䅯䅦䅙䅁杷允䅁䅁䅍䅁䑁䅁䅷䅁䭁䕁䅷䅁䭁䉁䝧䅁䉁䅁䅁允䅁䅁䅯兇䅙䅁杷允䅁䅁䅍䅁䑁䅁䅷䅁䭁䑁䅳䅁䭁䉁䝷䅁䉁䅁䅁允䅁䅁䅯睒䅙䅁杷允䅁䅁䅍䅁䑁䅁䅷䅁䭁乁䅑䅁䭁䉁䝧䅁䉁䅁䅁允䅁䅁䅯兓䅣䅁杷允䅁䅁䅕䅁䑁䅁䅷䅁䭁䥁䈰䅁䭁佁䭫䅁䭁佁䭙䅁䭁佁䭣䅁䉁䅁䅁允䅁䅁䅯睈䄰䅁杷允䅁䅁䅕䅁䑁䅁䅷䅁䭁䥁䄸䅁䭁佁䭯䅁䭁佁䭙䅁䭁佁䭳䅁䉁䅁䅁允䅁䅁䅣䅁䅁䕁䕂欵䵁䅉䅅䅁䑁䅁䅁睁䵁䅁䅁权橁䅁䅁权捁杂䅁允䅁䅁䅅䅁䭁䩁䜰䅁䵁䅉䅅䅁䑁䅁䅁睁䵁䅁䅁权㕃允䅁权奁杂䅁允䅁䅁䅅䅁䭁䕁䝯䅁䵁䅉䅅䅁䕁䅁䅁睁䵁䅁䅁权啃䅁䅁权晁杂䅁权杁杂䅁允䅁䅁䅅䅁䭁䑁䝧䅁䵁䅉䅅䅁䑁䅁䅁睁䵁䅁䅁权楃允䅁权敁杂䅁允䅁䅁䅅䅁䭁乁䡣䅁䵁䅉䅅䅁䑁䅁䅁睁䵁䅁䅁权㍄允䅁权捁杂䅁允䅁䅁䅅䅁䭁䕁䜰䅁䵁䅉䅅䅁䕁䅁䅁睁䵁䅁䅁权㕁䅁䅁权晁杂䅁权杁杂䅁允䅁䅁䅅䅁䭁䍁䩁䅁䵁䅉䅅䅁䙁䅁䅁睁䵁䅁䅁权奂允䅁权瑄权䅁权浄权䅁权湄权䅁允䅁䅁䅅䅁䡁䅁䅁䅁䅄敭䅖䍄䉁䅁䅁睁䅁䅁䅍䅄䅁䅁䅯睇䅅䅁䅯䅈䅙䅁䅅䅁䉁䅁䅁权楂杂䅁䍄䉁䅁䅁䅂䅁䅁䅍䅄䅁䅁䅯睉䅁䅁䅯睈䅙䅁䅯䅉䅙䅁䅅䅁䉁䅁䅁权捃杂䅁䍄䉁䅁䅁睁䅁䅁䅍䅄䅁䅁䅯八䅅䅁䅯杊䅙䅁䅅䅁䉁䅁䅁兂慃婭婭卭噬䅑杷允䅁䅁䅕䅁䑁䅁䅷䅁䭁䍁䅍䅁䭁佁䭕䅁䭁佁䭙䅁䭁佁䭣䅁䉁䅁䅁允䅁䅁䅯兄䅳䅁杷允䅁䅁䅍䅁䑁䅁䅷䅁䭁䉁䉅䅁䭁䉁䝧䅁䉁䅁䅁允䅁䅁䅯䅒䅙䅁杷允䅁䅁䅍䅁䑁䅁䅷䅁䭁䑁䅯䅁䭁䉁䝯䅁䉁䅁䅁允䅁䅁䅯兗䅙䅁杷允䅁䅁䅕䅁䑁䅁䅷䅁䭁䕁䉙䅁䭁佁䭫䅁䭁佁䭙䅁䭁佁䭣䅁䉁䅁䅁允䅁䅁䅯儱䄴䅁杷允䅁䅁䅕䅁䑁䅁䅷䅁䭁䩁䅍䅁䭁佁䬰䅁䭁佁䭙䅁䭁佁䭣䅁䉁䅁䅁允䅁䅁䅯䅅䅑䅁杷允䅁䅁䅕䅁䑁䅁䅷䅁䭁䑁䉅䅁䭁佁䭷䅁䭁佁䭙䅁䭁佁䭣䅁䉁䅁䅁允䅁䅁䅣䅁䅁䥁慁唵䵁䅉䅅䅁䙁䅁䅁睁䵁䅁䅁权⽂允䅁权汄权䅁权浄权䅁权湄权䅁允䅁䅁䅅䅁䭁䑁䌰䅁䵁䅉䅅䅁䙁䅁䅁睁䵁䅁䅁权慄䅁䅁权灄权䅁权浄权䅁权湄权䅁允䅁䅁䅅䅁䭁䵁䵍䅁䵁䅉䅅䅁䑁䅁䅁睁䵁䅁䅁权塂允䅁权慁杂䅁允䅁䅁䅅䅁䭁䍁䝳䅁䵁䅉䅅䅁䑁䅁䅁睁䵁䅁䅁权兄䅁䅁权歁杂䅁允䅁䅁䅅䅁䭁䍁䭣䅁䵁䅉䅅䅁䙁䅁䅁睁䵁䅁䅁权䍂䅁䅁权潄权䅁权浄权䅁权湄权䅁允䅁䅁䅅䅁䭁䉁䕁䅁䵁䅉䅅䅁䑁䅁䅁睁䵁䅁䅁权剁允䅁权歁杂䅁允䅁䅁䅅䅁䭁䝁䨰䅁䵁䅉䅅䅁䑁䅁䅁睁䵁䅁䅁权㕂䅁䅁权流杂䅁允䅁䅁䅅䅁䙁䥁牘払敧嘱䅚䍄䉁䅁䅁睁䅁䅁䅍䅄䅁䅁䅯来䅁䅁䅯杊䅙䅁䅅䅁䉁䅁䅁兂硂児塲睯坂䅑杷允䅁䅁䅕䅁䑁䅁䅷䅁䭁䝁䅣䅁䭁佁䭯䅁䭁佁䭙䅁䭁佁䭳䅁䉁䅁䅁允䅁䅁䅣䅁䅁䭁㝁欵䵁䅉䅅䅁䙁䅁䅁睁䵁䅁䅁权橁允䅁权瑄权䅁权浄权䅁权湄权䅁允䅁䅁䅅䅁䡁䅁䅁䅁杂位䅚䍄䉁䅁䅁兂䅁䅁䅍䅄䅁䅁䅯睉䅁䅁䅯朶䅯䅁䅯朵䅯䅁䅯眶䅯䅁䅅䅁䉁䅁䅁睂䅁䅁䅁䍧浶䅑杷允䅁䅁䅍䅁䑁䅁䅷䅁䭁䡁䉧䅁䭁䉁䝧䅁䉁䅁䅁允䅁䅁䅯杓䅙䅁杷允䅁䅁䅍䅁䑁䅁䅷䅁䭁偁䉷䅁䭁䉁䝧䅁䉁䅁䅁允䅁䅁䅯兇䅙䅁杷允䅁䅁䅕䅁䑁䅁䅷䅁䭁佁䅷䅁䭁佁䭯䅁䭁佁䭙䅁䭁佁䭳䅁䉁䅁䅁允䅁䅁䅣䅁䅁佁䅂欵䵁䅉䅅䅁䙁䅁䅁睁䵁䅁䅁权い允䅁权瑄权䅁权浄权䅁权湄权䅁允䅁䅁䅅䅁䡁䅁䅁䅁权佳䅖䍄䉁䅁䅁兂䅁䅁䅍䅄䅁䅁䅯杢䅅䅁䅯䄷䅯䅁䅯朵䅯䅁䅯眵䅯䅁䅅䅁䉁䅁䅁权允䅂䅁䍄䉁䅁䅁睁䅁䅁䅍䅄䅁䅁䅯䅨䅁䅁䅯杈䅙䅁䅅䅁䉁䅁䅁权晄睂䅁䍄䉁䅁䅁睁䅁䅁䅍䅄䅁䅁䅯兣䅅䅁䅯䅊䅙䅁䅅䅁䉁䅁䅁权剄元䅁䍄䉁䅁䅁睁䅁䅁䅍䅄䅁䅁䅯䅬䅁䅁䅯杇䅙䅁䅅䅁䉁䅁䅁权⭁杂䅁䍄䉁䅁䅁睁䅁䅁䅍䅄䅁䅁䅯䅵䅁䅁䅯杇䅙䅁䅅䅁䉁䅁䅁权乄杂䅁䍄䉁䅁䅁兂䅁䅁䅍䅄䅁䅁䅯兗䅁䅁䅯䄷䅯䅁䅯朵䅯䅁䅯眵䅯䅁䅅䅁䉁䅁䅁睂䅁䅁䅁偙氳䅑杷允䅁䅁䅕䅁䑁䅁䅷䅁䭁䝁䈰䅁䭁佁䭧䅁䭁佁䭙䅁䭁佁䭣䅁䉁䅁䅁允䅁䅁䅯䅅䅑䅁杷允䅁䅁䅍䅁䑁䅁䅷䅁䭁䉁䅯䅁䭁䍁䝑䅁䉁䅁䅁允䅁䅁䅯睥䅫䅁杷允䅁䅁䅍䅁䑁䅁䅷䅁䭁䝁䅙䅁䭁䍁䝑䅁䉁䅁䅁允䅁䅁䅯免䅯䅁杷允䅁䅁䅑䅁䑁䅁䅷䅁䭁䝁䄴䅁䭁䉁䜸䅁䭁䍁䝁䅁䉁䅁䅁允䅁䅁䅯䅔䅙䅁杷允䅁䅁䅕䅁䑁䅁䅷䅁䭁䥁䅉䅁䭁佁䭯䅁䭁佁䭙䅁䭁佁䭳䅁䉁䅁䅁允䅁䅁䅣䅁䅁䵁䝂欵䵁䅉䅅䅁䙁䅁䅁睁䵁䅁䅁权㉁䅁䅁权煄权䅁权浄权䅁权牄权䅁允䅁䅁䅅䅁䡁䅁䅁䅁䅄畐䅚䍄䉁䅁䅁睁䅁䅁䅍䅄䅁䅁䅯睂䅅䅁䅯䅈䅙䅁䅅䅁䉁䅁䅁权䉂杂䅁䍄䉁䅁䅁䅂䅁䅁䅍䅄䅁䅁䅯兮䅅䅁䅯睈䅙䅁䅯䅉䅙䅁䅅䅁䉁䅁䅁权湄元䅁䍄䉁䅁䅁睁䅁䅁䅍䅄䅁䅁䅯杮䅅䅁䅯䅇䅙䅁䅅䅁䉁䅁䅁权䭂杂䅁䍄䉁䅁䅁睁䅁䅁䅍䅄䅁䅁䅯䅯䅅䅁䅯䅇䅙䅁䅅䅁䉁䅁䅁权婁杂䅁䍄䉁䅁䅁睁䅁䅁䅍䅄䅁䅁䅯䅓䅁䅁䅯䅊䅙䅁䅅䅁䉁䅁䅁权桁元䅁䍄䉁䅁䅁睁䅁䅁䅍䅄䅁䅁䅯睱䅁䅁䅯䅊䅙䅁䅅䅁䉁䅁䅁权坄睂䅁䍄䉁䅁䅁睁䅁䅁䅍䅄䅁䅁䅯兺䅅䅁䅯杇䅙䅁䅅䅁䉁䅁䅁权楂杂䅁䍄䉁䅁䅁睁䅁䅁䅍䅄䅁䅁䅯睫䅁䅁䅯杈䅙䅁䅅䅁䉁䅁䅁权癃杂䅁䍄䉁䅁䅁睁䅁䅁䅍䅄䅁䅁䅯䅬䅁䅁䅯杈䅙䅁䅅䅁䉁䅁䅁权䝂杂䅁䍄䉁䅁䅁睁䅁䅁䅍䅄䅁䅁䅯公䅁䅁䅯杈䅙䅁䅅䅁䉁䅁䅁权䭃睂䅁䍄䉁䅁䅁睁䅁䅁䅍䅄䅁䅁䅯儶䅁䅁䅯䅊䅙䅁䅅䅁䉁䅁䅁权㑁权䅁䍄䉁䅁䅁睁䅁䅁䅍䅄䅁䅁䅯睘䅅䅁䅯杈䅙䅁䅅䅁䉁䅁䅁权㥁睂䅁䍄䉁䅁䅁睁䅁䅁䅍䅄䅁䅁䅯杬䅁䅁䅯杈䅙䅁䅅䅁䉁䅁䅁权⽁杂䅁䍄䉁䅁䅁睁䅁䅁䅍䅄䅁䅁䅯杆䅅䅁䅯杈䅙䅁䅅䅁䉁䅁䅁权䍄睂䅁䍄䉁䅁䅁睁䅁䅁䅍䅄䅁䅁䅯睬䅁䅁䅯杈䅙䅁䅅䅁䉁䅁䅁权浄杂䅁䍄䉁䅁䅁睁䅁䅁䅍䅄䅁䅁䅯杘䅁䅁䅯杊䅙䅁䅅䅁䉁䅁䅁兂䑄匹捨穪扊䅑杷允䅁䅁䅕䅁䑁䅁䅷䅁䭁䍁䅉䅁䭁佁䭯䅁䭁佁䭙䅁䭁佁䭳䅁䉁䅁䅁允䅁䅁䅣䅁䅁佁楁欵䵁䅉䅅䅁䙁䅁䅁睁䵁䅁䅁权噄允䅁权獄权䅁权浄权䅁权湄权䅁允䅁䅁䅅䅁䡁䅁䅁䅁杁⭷䅒䍄䉁䅁䅁睁䅁䅁䅍䅄䅁䅁䅯兗䅁䅁䅯杊䅙䅁䅅䅁䉁䅁䅁兂塄㍯㥁权卤䅑杷允䅁䅁䅕䅁䑁䅁䅷䅁䭁䝁䅳䅁䭁佁䭯䅁䭁佁䭙䅁䭁佁䭳䅁䉁䅁䅁允䅁䅁䅣䅁䅁佁祁欵䵁䅉䅅䅁䑁䅁䅁睁䵁䅁䅁权橃允䅁权捁杂䅁允䅁䅁䅅䅁䭁䥁䝷䅁䵁䅉䅅䅁䕁䅁䅁睁䵁䅁䅁权千䅁䅁权晁杂䅁权杁杂䅁允䅁䅁䅅䅁䭁䑁䝍䅁䵁䅉䅅䅁䙁䅁䅁睁䵁䅁䅁权灂允䅁权獄权䅁权浄权䅁权湄权䅁允䅁䅁䅅䅁䭁䉁䕁䅁䵁䅉䅅䅁䙁䅁䅁睁䵁䅁䅁权㝄䅁䅁权獄权䅁权浄权䅁权湄权䅁允䅁䅁䅅䅁䡁䅁䅁䅁䅂畐䅚䍄䉁䅁䅁䅂䅁䅁䅍䅄䅁䅁䅯杬䅁䅁䅯睈䅙䅁䅯䅉䅙䅁䅅䅁䉁䅁䅁权佂杂䅁䍄䉁䅁䅁睁䅁䅁䅍䅄䅁䅁䅯眱䅁䅁䅯杇䅙䅁䅅䅁䉁䅁䅁权楂杂䅁䍄䉁䅁䅁睁䅁䅁䅍䅄䅁䅁䅯兯䅅䅁䅯杈䅙䅁䅅䅁䉁䅁䅁权煃杂䅁䍄䉁䅁䅁睁䅁䅁䅍䅄䅁䅁䅯关䅁䅁䅯䅇䅙䅁䅅䅁䉁䅁䅁权灁杂䅁䍄䉁䅁䅁兂䅁䅁䅍䅄䅁䅁䅯睏䅁䅁䅯儵䅯䅁䅯朵䅯䅁䅯眵䅯䅁䅅䅁䉁䅁䅁权允䅂䅁䍄䉁䅁䅁兂䅁䅁䅍䅄䅁䅁䅯杌䅅䅁䅯䄷䅯䅁䅯朵䅯䅁䅯眵䅯䅁䅅䅁䉁䅁䅁睂䅁䅁䅁䡙汦䅑杷允䅁䅁䅍䅁䑁䅁䅷䅁䭁䉁䅉䅁䭁䉁䝷䅁䉁䅁䅁允䅁䅁䅯朲䅙䅁杷允䅁䅁䅍䅁䑁䅁䅷䅁䭁䭁䉫䅁䭁䍁䝑䅁䉁䅁䅁允䅁䅁䅯兴䅫䅁杷允䅁䅁䅕䅁䑁䅁䅷䅁䭁乁䉙䅁䭁佁䭫䅁䭁佁䭙䅁䭁佁䭣䅁䉁䅁䅁允䅁䅁䅯睪䄸䅁杷允䅁䅁䅕䅁䑁䅁䅷䅁䭁䙁䅕䅁䭁佁䭯䅁䭁佁䭙䅁䭁佁䭳䅁䉁䅁䅁允䅁䅁䅣䅁䅁佁睁欵䵁䅉䅅䅁䙁䅁䅁睁䵁䅁䅁权䍂䅁䅁权灄权䅁权浄权䅁权湄权䅁允䅁䅁䅅䅁䭁䉁䕁䅁䵁䅉䅅䅁䙁䅁䅁睁䵁䅁䅁权杂䅁䅁权獄权䅁权浄权䅁权湄权䅁允䅁䅁䅅䅁䡁䅁䅁䅁杁畇䅒䍄䉁䅁䅁睁䅁䅁䅍䅄䅁䅁䅯睫䅁䅁䅯杊䅙䅁䅅䅁䉁䅁䅁兂歃䑣䬰㤱啎䅑杷允䅁䅁䅍䅁䑁䅁䅷䅁䭁䩁䅕䅁䭁䍁䝙䅁䉁䅁䅁允䅁䅁䅕歲桦桥⭔歕䵁䅉䅅䅁䑁䅁䅁睁䵁䅁䅁权敄允䅁权捁杂䅁允䅁䅁䅅䅁䭁乁䝯䅁䵁䅉䅅䅁䑁䅁䅁睁䵁䅁䅁权坃䅁䅁权流杂䅁允䅁䅁䅅䅁䙁佁㙆䭆䠵噣䅚䍄䉁䅁䅁睁䅁䅁䅍䅄䅁䅁䅯睬䅁䅁䅯杊䅙䅁䅅䅁䉁䅁䅁兂䙃ㄶ㑇潈婖䅑杷允䅁䅁䅍䅁䑁䅁䅷䅁䭁䥁䉉䅁䭁䉁䝯䅁䉁䅁䅁允䅁䅁䅯兺䅙䅁杷允䅁䅁䅕䅁䑁䅁䅷䅁䭁䡁䉙䅁䭁佁䭯䅁䭁佁䭙䅁䭁佁䭳䅁䉁䅁䅁允䅁䅁䅣䅁䅁䍁㑁欵䵁䅉䅅䅁䙁䅁䅁睁䵁䅁䅁权㑂允䅁权灄权䅁权浄权䅁权湄权䅁允䅁䅁䅅䅁䭁䱁佯䅁䵁䅉䅅䅁䑁䅁䅁睁䵁䅁䅁权浂䅁䅁权流杂䅁允䅁䅁䅅䅁䙁䉁䘫ㄶ㑇汐䅊䍄䉁䅁䅁䅂䅁䅁䅍䅄䅁䅁䅯杕䅁䅁䅯睈䅙䅁䅯䅉䅙䅁䅅䅁䉁䅁䅁权牂睂䅁䍄䉁䅁䅁兂䅁䅁䅍䅄䅁䅁䅯共䅁䅁䅯儷䅯䅁䅯朵䅯䅁䅯眵䅯䅁䅅䅁䉁䅁䅁睂䅁䅁䅁䱉武䅑杷允䅁䅁䅍䅁䑁䅁䅷䅁䭁䉁䉣䅁䭁䉁䝯䅁䉁䅁䅁允䅁䅁䅯睓䅙䅁杷允䅁䅁䅕䅁䑁䅁䅷䅁䭁乁䅯䅁䭁佁䭷䅁䭁佁䭙䅁䭁佁䭣䅁䉁䅁䅁允䅁䅁䅣䅁䅁䍁䭂欵䵁䅉䅅䅁䙁䅁䅁睁䵁䅁䅁权坃䅁䅁权潄权䅁权浄权䅁权湄权䅁允䅁䅁䅅䅁䭁䙁䱅䅁䵁䅉䅅䅁䙁䅁䅁睁䵁䅁䅁权塃䅁䅁权潄权䅁权浄权䅁权湄权䅁允䅁䅁䅅䅁䭁䑁䱙䅁䵁䅉䅅䅁䑁䅁䅁睁䵁䅁䅁权䝁允䅁权流杂䅁允䅁䅁䅅䅁䙁䉁䘫ㄶ㑇氯䅖䍄䉁䅁䅁兂䅁䅁䅍䅄䅁䅁䅯杫䅁䅁䅯儷䅯䅁䅯朵䅯䅁䅯眵䅯䅁䅅䅁䉁䅁䅁睂䅁䅁䅁䍙浘䅑杷允䅁䅁䅕䅁䑁䅁䅷䅁䭁䩁䅑䅁䭁佁䬰䅁䭁佁䭙䅁䭁佁䭣䅁䉁䅁䅁允䅁䅁䅣䅁䅁䭁時唵䵁䅉䅅䅁䙁䅁䅁睁䵁䅁䅁权塃䅁䅁权瑄权䅁权浄权䅁权湄权䅁允䅁䅁䅅䅁䡁䙁噖噖桖佸䅊䍄䉁䅁䅁兂䅁䅁䅍䅄䅁䅁䅯儲䅅䅁䅯䄷䅯䅁䅯朵䅯䅁䅯眵䅯䅁䅅䅁䉁䅁䅁睂䅁䅁䅁䕉浺䅑杷允䅁䅁䅍䅁䑁䅁䅷䅁䭁䝁䉷䅁䭁䉁䝷䅁䉁䅁䅁允䅁䅁䅯䄷䅙䅁杷允䅁䅁䅑䅁䑁䅁䅷䅁䭁䙁䄰䅁䭁䉁䜸䅁䭁䍁䝁䅁䉁䅁䅁允䅁䅁䅯䅷䅣䅁杷允䅁䅁䅕䅁䑁䅁䅷䅁䭁䑁䅧䅁䭁佁䭯䅁䭁佁䭙䅁䭁佁䭳䅁䉁䅁䅁允䅁䅁䅣䅁䅁䍁祁欵䵁䅉䅅䅁䑁䅁䅁睁䵁䅁䅁权㕄允䅁权捁杂䅁允䅁䅁䅅䅁䭁乁䝯䅁䵁䅉䅅䅁䙁䅁䅁睁䵁䅁䅁权㕃䅁䅁权獄权䅁权浄权䅁权湄权䅁允䅁䅁䅅䅁䡁䅁䅁䅁权散䅖䍄䉁䅁䅁兂䅁䅁䅍䅄䅁䅁䅯睙䅅䅁䅯儷䅯䅁䅯朵䅯䅁䅯眵䅯䅁䅅䅁䉁䅁䅁睂䅁䅁䅁䡁欯䅑杷允䅁䅁䅕䅁䑁䅁䅷䅁䭁䕁䄰䅁䭁佁䭷䅁䭁佁䭙䅁䭁佁䭣䅁䉁䅁䅁允䅁䅁䅣䅁䅁䵁乂欵䵁䅉䅅䅁䙁䅁䅁睁䵁䅁䅁权佂䅁䅁权獄权䅁权浄权䅁权湄权䅁允䅁䅁䅅䅁䡁䅁䅁䅁权散䅖䍄䉁䅁䅁睁䅁䅁䅍䅄䅁䅁䅯䅙䅁䅁䅯䅈䅙䅁䅅䅁䉁䅁䅁权㍂杂䅁䍄䉁䅁䅁兂䅁䅁䅍䅄䅁䅁䅯杦䅁䅁䅯朶䅯䅁䅯朵䅯䅁䅯眶䅯䅁䅅䅁䉁䅁䅁权允䅂䅁䍄䉁䅁䅁兂䅁䅁䅍䅄䅁䅁䅯䅎䅅䅁䅯朶䅯䅁䅯朵䅯䅁䅯眶䅯䅁䅅䅁䉁䅁䅁睂䅁䅁䅁䕷浢䅑杷允䅁䅁䅍䅁䑁䅁䅷䅁䭁䙁䄰䅁䭁䍁䝙䅁䉁䅁䅁允䅁䅁䅕䘷㑇潈払歖䵁䅉䅅䅁䑁䅁䅁睁䵁䅁䅁权求允䅁权歁杂䅁允䅁䅁䅅䅁䭁䕁䩉䅁䵁䅉䅅䅁䙁䅁䅁睁䵁䅁䅁权十䅁䅁权潄权䅁权浄权䅁权湄权䅁允䅁䅁䅅䅁䭁䅁䱙䅁䵁䅉䅅䅁䙁䅁䅁睁䵁䅁䅁权㡁允䅁权煄权䅁权浄权䅁权牄权䅁允䅁䅁䅅䅁䡁䅁䅁䅁权佨䅖䍄䉁䅁䅁睁䅁䅁䅍䅄䅁䅁䅯睸䅅䅁䅯䅊䅙䅁䅅䅁䉁䅁䅁权潁元䅁䍄䉁䅁䅁兂䅁䅁䅍䅄䅁䅁䅯杌䅅䅁䅯朶䅯䅁䅯朵䅯䅁䅯眶䅯䅁䅅䅁䉁䅁䅁睂䅁䅁䅁䍧浦䅑杷允䅁䅁䅕䅁䑁䅁䅷䅁䭁䕁䉯䅁䭁佁䭕䅁䭁佁䭙䅁䭁佁䭣䅁䉁䅁䅁允䅁䅁䅯䅏䅳䅁杷允䅁䅁䅕䅁䑁䅁䅷䅁䭁䩁䉫䅁䭁佁䭷䅁䭁佁䭙䅁䭁佁䭣䅁䉁䅁䅁允䅁䅁䅣䅁䅁䝁時䔵䵁䅉䅅䅁䑁䅁䅁睁䵁䅁䅁权䍃䅁䅁权流杂䅁允䅁䅁䅅䅁䙁䩁婱婭婭噡䅂䍄䉁䅁䅁睁䅁䅁䅍䅄䅁䅁䅯兊䅅䅁䅯杇䅙䅁䅅䅁䉁䅁䅁权⭁杂䅁䍄䉁䅁䅁兂䅁䅁䅍䅄䅁䅁䅯睂䅅䅁䅯朶䅯䅁䅯朵䅯䅁䅯眶䅯䅁䅅䅁䉁䅁䅁睂䅁䅁䅁䍁洯䅑杷允䅁䅁䅍䅁䑁䅁䅷䅁䭁䍁䅙䅁䭁䉁䝯䅁䉁䅁䅁允䅁䅁䅯睋䅙䅁杷允䅁䅁䅍䅁䑁䅁䅷䅁䭁䉁䉷䅁䭁䉁䝷䅁䉁䅁䅁允䅁䅁䅯兮䅙䅁杷允䅁䅁䅍䅁䑁䅁䅷䅁䭁䡁䉍䅁䭁䉁䜴䅁䉁䅁䅁允䅁䅁䅯公䅙䅁杷允䅁䅁䅍䅁䑁䅁䅷䅁䭁䥁䅧䅁䭁䉁䝧䅁䉁䅁䅁允䅁䅁䅯䅦䅙䅁杷允䅁䅁䅍䅁䑁䅁䅷䅁䭁䙁䅯䅁䭁䉁䝯䅁䉁䅁䅁允䅁䅁䅯睋䅙䅁杷允䅁䅁䅕䅁䑁䅁䅷䅁䭁䱁䅉䅁䭁佁䭷䅁䭁佁䭙䅁䭁佁䭣䅁䉁䅁䅁允䅁䅁䅣䅁䅁䕁乃唵䵁䅉䅅䅁䑁䅁䅁睁䵁䅁䅁权䥃䅁䅁权慁杂䅁允䅁䅁䅅䅁䭁䍁䝳䅁䵁䅉䅅䅁䙁䅁䅁睁䵁䅁䅁权湂䅁䅁权獄权䅁权浄权䅁权湄权䅁允䅁䅁䅅䅁䡁䅁䅁䅁䅃伹䅒䍄䉁䅁䅁睁䅁䅁䅍䅄䅁䅁䅯眴䅁䅁䅯䅈䅙䅁䅅䅁䉁䅁䅁权時睂䅁䍄䉁䅁䅁睁䅁䅁䅍䅄䅁䅁䅯眷䅁䅁䅯䅊䅙䅁䅅䅁䉁䅁䅁权穂权䅁䍄䉁䅁䅁睁䅁䅁䅍䅄䅁䅁䅯兴䅁䅁䅯杈䅙䅁䅅䅁䉁䅁䅁权㍂杂䅁䍄䉁䅁䅁睁䅁䅁䅍䅄䅁䅁䅯光䅁䅁䅯䅇䅙䅁䅅䅁䉁䅁䅁权䭂杂䅁䍄䉁䅁䅁睁䅁䅁䅍䅄䅁䅁䅯睱䅅䅁䅯杇䅙䅁䅅䅁䉁䅁䅁权扁杂䅁䍄䉁䅁䅁兂䅁䅁䅍䅄䅁䅁䅯兒䅁䅁䅯儵䅯䅁䅯朵䅯䅁䅯眵䅯䅁䅅䅁䉁䅁䅁权㑁睃䅁䍄䉁䅁䅁兂䅁䅁䅍䅄䅁䅁䅯杶䅅䅁䅯儵䅯䅁䅯朵䅯䅁䅯眵䅯䅁䅅䅁䉁䅁䅁权㉁睃䅁䍄䉁䅁䅁兂䅁䅁䅍䅄䅁䅁䅯儹䅁䅁䅯䄷䅯䅁䅯朵䅯䅁䅯眵䅯䅁䅅䅁䉁䅁䅁睂䅁䅁䅁䙉橮䅑杷允䅁䅁䅍䅁䑁䅁䅷䅁䭁䉁䉳䅁䭁䍁䝑䅁䉁䅁䅁允䅁䅁䅯睋䅫䅁杷允䅁䅁䅍䅁䑁䅁䅷䅁䭁䩁䄴䅁䭁䍁䝑䅁䉁䅁䅁允䅁䅁䅯䅌䅫䅁杷允䅁䅁䅍䅁䑁䅁䅷䅁䭁乁䉁䅁䭁䉁䝧䅁䉁䅁䅁允䅁䅁䅯䅦䅙䅁杷允䅁䅁䅍䅁䑁䅁䅷䅁䭁䱁䉯䅁䭁䍁䝑䅁䉁䅁䅁允䅁䅁䅯睈䅯䅁杷允䅁䅁䅍䅁䑁䅁䅷䅁䭁䡁䅍䅁䭁䍁䝑䅁䉁䅁䅁允䅁䅁䅯䅵䅫䅁杷允䅁䅁䅕䅁䑁䅁䅷䅁䭁䙁䅷䅁䭁佁䭷䅁䭁佁䭙䅁䭁佁䭣䅁䉁䅁䅁允䅁䅁䅣䅁䅁䅁煂䔵䵁䅉䅅䅁䙁䅁䅁睁䵁䅁䅁权㡃䅁䅁权汄权䅁权浄权䅁权湄权䅁允䅁䅁䅅䅁䭁䑁䰴䅁䵁䅉䅅䅁䑁䅁䅁睁䵁䅁䅁权獃䅁䅁权敁杂䅁允䅁䅁䅅䅁䭁䙁䜰䅁䵁䅉䅅䅁䑁䅁䅁睁䵁䅁䅁权扃䅁䅁权歁杂䅁允䅁䅁䅅䅁䭁䙁䝳䅁䵁䅉䅅䅁䙁䅁䅁睁䵁䅁䅁权佃允䅁权灄权䅁权浄权䅁权湄权䅁允䅁䅁䅅䅁䭁䙁儸䅁䵁䅉䅅䅁䑁䅁䅁睁䵁䅁䅁权卂䅁䅁权歁杂䅁允䅁䅁䅅䅁䭁䝁䩁䅁䵁䅉䅅䅁䙁䅁䅁睁䵁䅁䅁权乁允䅁权獄权䅁权浄权䅁权湄权䅁允䅁䅁䅅䅁䡁䅁䅁䅁杁畔䅒䍄䉁䅁䅁兂䅁䅁䅍䅄䅁䅁䅯睭䅅䅁䅯儶䅯䅁䅯朵䅯䅁䅯眵䅯䅁䅅䅁䉁䅁䅁权扄䅄䅁䍄䉁䅁䅁兂䅁䅁䅍䅄䅁䅁䅯儳䅁䅁䅯朶䅯䅁䅯朵䅯䅁䅯眶䅯䅁䅅䅁䉁䅁䅁睂䅁䅁䅁䍧浘䅑杷允䅁䅁䅕䅁䑁䅁䅷䅁䭁乁䈴䅁䭁佁䭷䅁䭁佁䭙䅁䭁佁䭣䅁䉁䅁䅁允䅁䅁䅯䅅䅑䅁杷允䅁䅁䅑䅁䑁䅁䅷䅁䭁䥁䅧䅁䭁䉁䜸䅁䭁䍁䝁䅁䉁䅁䅁允䅁䅁䅯全䅧䅁杷允䅁䅁䅍䅁䑁䅁䅷䅁䭁䍁䅁䅁䭁䍁䝑䅁䉁䅁䅁允䅁䅁䅯䅅䅑䅁杷允䅁䅁䅍䅁䑁䅁䅷䅁䭁䵁䉑䅁䭁䉁䝷䅁䉁䅁䅁允䅁䅁䅯杒䅣䅁杷允䅁䅁䅍䅁䑁䅁䅷䅁䭁䥁䅧䅁䭁䍁䝙䅁䉁䅁䅁允䅁䅁䅕⽷潕䥘䌹ざ䵁䅉䅅䅁䑁䅁䅁睁䵁䅁䅁权䍂允䅁权敁杂䅁允䅁䅁䅅䅁䭁䑁䝉䅁䵁䅉䅅䅁䑁䅁䅁睁䵁䅁䅁权潂允䅁权捁杂䅁允䅁䅁䅅䅁䭁䡁䝳䅁䵁䅉䅅䅁䙁䅁䅁睁䵁䅁䅁权偁允䅁权獄权䅁权浄权䅁权湄权䅁允䅁䅁䅅䅁䡁䅁䅁䅁䅄伷䅖䍄䉁䅁䅁兂䅁䅁䅍䅄䅁䅁䅯材䅁䅁䅯儷䅯䅁䅯朵䅯䅁䅯眵䅯䅁䅅䅁䉁䅁䅁睂䅁䅁䅁䍙洯䅑杷允䅁䅁䅕䅁䑁䅁䅷䅁䭁䙁䉯䅁䭁佁䭕䅁䭁佁䭙䅁䭁佁䭣䅁䉁䅁䅁允䅁䅁䅯兄䅳䅁杷允䅁䅁䅍䅁䑁䅁䅷䅁䭁䝁䉫䅁䭁䉁䝷䅁䉁䅁䅁允䅁䅁䅯睹䅙䅁杷允䅁䅁䅍䅁䑁䅁䅷䅁䭁䕁䅁䅁䭁䍁䝑䅁䉁䅁䅁允䅁䅁䅯杔䅫䅁杷允䅁䅁䅑䅁䑁䅁䅷䅁䭁䍁䅕䅁䭁䉁䜸䅁䭁䍁䝁䅁䉁䅁䅁允䅁䅁䅯䅏䅙䅁杷允䅁䅁䅍䅁䑁䅁䅷䅁䭁䵁䉳䅁䭁䉁䝯䅁䉁䅁䅁允䅁䅁䅯睇䅙䅁杷允䅁䅁䅍䅁䑁䅁䅷䅁䭁䩁䅁䅁䭁䉁䜴䅁䉁䅁䅁允䅁䅁䅯杣䅙䅁杷允䅁䅁䅕䅁䑁䅁䅷䅁䭁乁䅉䅁䭁佁䬰䅁䭁佁䭙䅁䭁佁䭣䅁䉁䅁䅁允䅁䅁䅣䅁䅁䵁坄唵䵁䅉䅅䅁䑁䅁䅁睁䵁䅁䅁权ぁ䅁䅁权慁杂䅁允䅁䅁䅅䅁䭁乁䝙䅁䵁䅉䅅䅁䕁䅁䅁睁䵁䅁䅁权剁允䅁权晁杂䅁权杁杂䅁允䅁䅁䅅䅁䭁䅁䡳䅁䵁䅉䅅䅁䙁䅁䅁睁䵁䅁䅁权䥃䅁䅁权煄权䅁权浄权䅁权牄权䅁允䅁䅁䅅䅁䡁䅁䅁䅁䅂⭌䅚䍄䉁䅁䅁兂䅁䅁䅍䅄䅁䅁䅯杵䅅䅁䅯䄷䅯䅁䅯朵䅯䅁䅯眵䅯䅁䅅䅁䉁䅁䅁睂䅁䅁䅁䅙氯䅑杷允䅁䅁䅕䅁䑁䅁䅷䅁䭁䥁䅧䅁䭁佁䬰䅁䭁佁䭙䅁䭁佁䭣䅁䉁䅁䅁允䅁䅁䅣䅁䅁佁橁欵䵁䅉䅅䅁䑁䅁䅁睁䵁䅁䅁权呂允䅁权奁杂䅁允䅁䅁䅅䅁䭁䕁䝁䅁䵁䅉䅅䅁䑁䅁䅁睁䵁䅁䅁权䱄䅁䅁权捁杂䅁允䅁䅁䅅䅁䭁䵁䝳䅁䵁䅉䅅䅁䙁䅁䅁睁䵁䅁䅁权啄䅁䅁权煄权䅁权浄权䅁权牄权䅁允䅁䅁䅅䅁䡁䅁䅁䅁䅁畒䅚䍄䉁䅁䅁睁䅁䅁䅍䅄䅁䅁䅯条䅁䅁䅯杇䅙䅁䅅䅁䉁䅁䅁权時杂䅁䍄䉁䅁䅁䅂䅁䅁䅍䅄䅁䅁䅯䅺䅁䅁䅯睈䅙䅁䅯䅉䅙䅁䅅䅁䉁䅁䅁权瑃权䅁䍄䉁䅁䅁兂䅁䅁䅍䅄䅁䅁䅯杊䅁䅁䅯儷䅯䅁䅯朵䅯䅁䅯眵䅯䅁䅅䅁䉁䅁䅁睂䅁䅁䅁䉁浺䅑杷允䅁䅁䅍䅁䑁䅁䅷䅁䭁䝁䅯䅁䭁䉁䝷䅁䉁䅁䅁允䅁䅁䅯杍䅣䅁杷允䅁䅁䅍䅁䑁䅁䅷䅁䭁䑁䈸䅁䭁䉁䝷䅁䉁䅁䅁允䅁䅁䅯杍䅙䅁杷允䅁䅁䅍䅁䑁䅁䅷䅁䭁䝁䉷䅁䭁䍁䝑䅁䉁䅁䅁允䅁䅁䅯杏䅫䅁杷允䅁䅁䅍䅁䑁䅁䅷䅁䭁䍁䉕䅁䭁䍁䝙䅁䉁䅁䅁允䅁䅁䅕⽷潕䥘匹歖䵁䅉䅅䅁䙁䅁䅁睁䵁䅁䅁权㑃允䅁权獄权䅁权浄权䅁权湄权䅁允䅁䅁䅅䅁䡁䅁䅁䅁权⭵䅖䍄䉁䅁䅁兂䅁䅁䅍䅄䅁䅁䅯睯䅅䅁䅯儷䅯䅁䅯朵䅯䅁䅯眵䅯䅁䅅䅁䉁䅁䅁睂䅁䅁䅁䭙歪䅑杷允䅁䅁䅕䅁䑁䅁䅷䅁䭁乁䉫䅁䭁佁䭫䅁䭁佁䭙䅁䭁佁䭣䅁䉁䅁䅁允䅁䅁䅯眵䅷䅁杷允䅁䅁䅕䅁䑁䅁䅷䅁䭁偁䄴䅁䭁佁䬰䅁䭁佁䭙䅁䭁佁䭣䅁䉁䅁䅁允䅁䅁䅣䅁䅁䅁敃唵䵁䅉䅅䅁䑁䅁䅁睁䵁䅁䅁权硃允䅁权流杂䅁允䅁䅁䅅䅁䙁䉁䘫ㄶ㑇汐䅖䍄䉁䅁䅁兂䅁䅁䅍䅄䅁䅁䅯眯䅁䅁䅯儷䅯䅁䅯朵䅯䅁䅯眵䅯䅁䅅䅁䉁䅁䅁睂䅁䅁䅁偙橢䅑杷允䅁䅁䅕䅁䑁䅁䅷䅁䭁䅁䉁䅁䭁佁䬰䅁䭁佁䭙䅁䭁佁䭣䅁䉁䅁䅁允䅁䅁䅣䅁䅁䥁䱁欵䵁䅉䅅䅁䕁䅁䅁睁䵁䅁䅁权晄䅁䅁权晁杂䅁权杁杂䅁允䅁䅁䅅䅁䭁䥁䥕䅁䵁䅉䅅䅁䑁䅁䅁睁䵁䅁䅁权硂䅁䅁权奁杂䅁允䅁䅁䅅䅁䭁䡁䝷䅁䵁䅉䅅䅁䕁䅁䅁睁䵁䅁䅁权潄允䅁权晁杂䅁权杁杂䅁允䅁䅁䅅䅁䭁䑁䩁䅁䵁䅉䅅䅁䑁䅁䅁睁䵁䅁䅁权⭂䅁䅁权流杂䅁允䅁䅁䅅䅁䙁䱁敧敨剴䙭䅨䍄䉁䅁䅁兂䅁䅁䅍䅄䅁䅁䅯杙䅅䅁䅯儵䅯䅁䅯朵䅯䅁䅯眵䅯䅁䅅䅁䉁䅁䅁权㥁杁䅁䍄䉁䅁䅁睁䅁䅁䅍䅄䅁䅁䅯条䅁䅁䅯杊䅙䅁䅅䅁䉁䅁䅁兂捂㡪ㅌ䡋塸䅑杷允䅁䅁䅕䅁䑁䅁䅷䅁䭁䵁䅅䅁䭁佁䭯䅁䭁佁䭙䅁䭁佁䭳䅁䉁䅁䅁允䅁䅁䅣䅁䅁佁䱂欵䵁䅉䅅䅁䑁䅁䅁睁䵁䅁䅁权䩁允䅁权敁杂䅁允䅁䅁䅅䅁䭁䭁䝉䅁䵁䅉䅅䅁䑁䅁䅁睁䵁䅁䅁权䩁䅁䅁权流杂䅁允䅁䅁䅅䅁䙁䅁䅁䅁䅁䙅䅚䍄䉁䅁䅁睁䅁䅁䅍䅄䅁䅁䅯杍䅅䅁䅯䅈䅙䅁䅅䅁䉁䅁䅁权あ杂䅁䍄䉁䅁䅁兂䅁䅁䅍䅄䅁䅁䅯兒䅁䅁䅯儶䅯䅁䅯朵䅯䅁䅯眵䅯䅁䅅䅁䉁䅁䅁权畄䅄䅁䍄䉁䅁䅁兂䅁䅁䅍䅄䅁䅁䅯睐䅁䅁䅯朶䅯䅁䅯朵䅯䅁䅯眶䅯䅁䅅䅁䉁䅁䅁睂䅁䅁䅁䌴浪䅑杷允䅁䅁䅕䅁䑁䅁䅷䅁䭁䑁䄸䅁䭁佁䭷䅁䭁佁䭙䅁䭁佁䭣䅁䉁䅁䅁允䅁䅁䅣䅁䅁䝁剁〴䵁䅉䅅䅁䑁䅁䅁睁䵁䅁䅁权穁䅁䅁权慁杂䅁允䅁䅁䅅䅁䭁䙁䜸䅁䵁䅉䅅䅁䙁䅁䅁睁䵁䅁䅁权䉄䅁䅁权汄权䅁权浄权䅁权湄权䅁允䅁䅁䅅䅁䭁䑁䌰䅁䵁䅉䅅䅁䙁䅁䅁睁䵁䅁䅁权䭃允䅁权煄权䅁权浄权䅁权牄权䅁允䅁䅁䅅䅁䭁䉁䕁䅁䵁䅉䅅䅁䑁䅁䅁睁䵁䅁䅁权䝃䅁䅁权歁杂䅁允䅁䅁䅅䅁䭁䱁䭷䅁䵁䅉䅅䅁䙁䅁䅁睁䵁䅁䅁权瑃允䅁权瑄权䅁权浄权䅁权湄权䅁允䅁䅁䅅䅁䡁䅁䅁䅁䅁佋䅖䍄䉁䅁䅁兂䅁䅁䅍䅄䅁䅁䅯儫䅅䅁䅯儷䅯䅁䅯朵䅯䅁䅯眵䅯䅁䅅䅁䉁䅁䅁睂䅁䅁䅁䐴決䅑杷允䅁䅁䅍䅁䑁䅁䅷䅁䭁乁䉅䅁䭁䉁䜴䅁䉁䅁䅁允䅁䅁䅯睫䅙䅁杷允䅁䅁䅍䅁䑁䅁䅷䅁䭁䙁䉫䅁䭁䍁䝙䅁䉁䅁䅁允䅁䅁䅕噋偹癷㑗歕䵁䅉䅅䅁䑁䅁䅁睁䵁䅁䅁权䩁允䅁权慁杂䅁允䅁䅁䅅䅁䭁䉁䝳䅁䵁䅉䅅䅁䙁䅁䅁睁䵁䅁䅁权煂䅁䅁权煄权䅁权浄权䅁权牄权䅁允䅁䅁䅅䅁䡁䅁䅁䅁䅂佐䅚䍄䉁䅁䅁睁䅁䅁䅍䅄䅁䅁䅯䅉䅁䅁䅯杈䅙䅁䅅䅁䉁䅁䅁权坂杂䅁䍄䉁䅁䅁睁䅁䅁䅍䅄䅁䅁䅯先䅅䅁䅯䅈䅙䅁䅅䅁䉁䅁䅁权啁元䅁䍄䉁䅁䅁䅂䅁䅁䅍䅄䅁䅁䅯睥䅅䅁䅯睈䅙䅁䅯䅉䅙䅁䅅䅁䉁䅁䅁权佂杂䅁䍄䉁䅁䅁睁䅁䅁䅍䅄䅁䅁䅯睊䅁䅁䅯杇䅙䅁䅅䅁䉁䅁䅁权㡁杂䅁䍄䉁䅁䅁兂䅁䅁䅍䅄䅁䅁䅯朹䅅䅁䅯儷䅯䅁䅯朵䅯䅁䅯眵䅯䅁䅅䅁䉁䅁䅁睂䅁䅁䅁䅉浄䅑杷允䅁䅁䅕䅁䑁䅁䅷䅁䭁䩁䉍䅁䭁佁䭫䅁䭁佁䭙䅁䭁佁䭣䅁䉁䅁䅁允䅁䅁䅯䅅䅑䅁杷允䅁䅁䅕䅁䑁䅁䅷䅁䭁䅁䉑䅁䭁佁䭕䅁䭁佁䭙䅁䭁佁䭣䅁䉁䅁䅁允䅁䅁䅯䅏䅳䅁杷允䅁䅁䅕䅁䑁䅁䅷䅁䭁䭁䉳䅁䭁佁䭫䅁䭁佁䭙䅁䭁佁䭣䅁䉁䅁䅁允䅁䅁䅯䅉䄸䅁杷允䅁䅁䅍䅁䑁䅁䅷䅁䭁䵁䅑䅁䭁䍁䝙䅁䉁䅁䅁允䅁䅁䅕䡰㥁瑃呤ざ䵁䅉䅅䅁䑁䅁䅁睁䵁䅁䅁权䝄䅁䅁权流杂䅁允䅁䅁䅅䅁䙁䝁浚浚浚汸䅊䍄䉁䅁䅁睁䅁䅁䅍䅄䅁䅁䅯兓䅅䅁䅯杊䅙䅁䅅䅁䉁䅁䅁兂䙃ㄶ㑇浈呖䅑杷允䅁䅁䅑䅁䑁䅁䅷䅁䭁䝁䅧䅁䭁䉁䜸䅁䭁䍁䝁䅁䉁䅁䅁允䅁䅁䅯䄹䅫䅁杷允䅁䅁䅕䅁䑁䅁䅷䅁䭁䙁䉷䅁䭁佁䭧䅁䭁佁䭙䅁䭁佁䭣䅁䉁䅁䅁允䅁䅁䅯杂䅳䅁杷允䅁䅁䅍䅁䑁䅁䅷䅁䭁䭁䅷䅁䭁䉁䝷䅁䉁䅁䅁允䅁䅁䅯兘䅙䅁杷允䅁䅁䅕䅁䑁䅁䅷䅁䭁䍁䅙䅁䭁佁䭧䅁䭁佁䭙䅁䭁佁䭣䅁䉁䅁䅁允䅁䅁䅯术䅯䅁杷允䅁䅁䅍䅁䑁䅁䅷䅁䭁䡁䉙䅁䭁䉁䝷䅁䉁䅁䅁允䅁䅁䅯䅪䅙䅁杷允䅁䅁䅍䅁䑁䅁䅷䅁䭁䱁䅑䅁䭁䍁䝙䅁䉁䅁䅁允䅁䅁䅕㡪ㅌ䙋偷歗䵁䅉䅅䅁䑁䅁䅁睁䵁䅁䅁权啄允䅁权捁杂䅁允䅁䅁䅅䅁䭁䍁䡯䅁䵁䅉䅅䅁䙁䅁䅁睁䵁䅁䅁权㝃允䅁权煄权䅁权浄权䅁权牄权䅁允䅁䅁䅅䅁䡁䅁䅁䅁䅄位䅚䍄䉁䅁䅁兂䅁䅁䅍䅄䅁䅁䅯䅎䅁䅁䅯䄶䅯䅁䅯朵䅯䅁䅯眵䅯䅁䅅䅁䉁䅁䅁权䝁睃䅁䍄䉁䅁䅁兂䅁䅁䅍䅄䅁䅁䅯眲䅁䅁䅯儷䅯䅁䅯朵䅯䅁䅯眵䅯䅁䅅䅁䉁䅁䅁睂䅁䅁䅁䍷浺䅑杷允䅁䅁䅕䅁䑁䅁䅷䅁䭁䉁䉧䅁䭁佁䭯䅁䭁佁䭙䅁䭁佁䭳䅁䉁䅁䅁允䅁䅁䅣䅁䅁䥁佂欵䵁䅉䅅䅁䑁䅁䅁睁䵁䅁䅁权呁允䅁权歁杂䅁允䅁䅁䅅䅁䭁䭁䬸䅁䵁䅉䅅䅁䙁䅁䅁睁䵁䅁䅁权歂允䅁权汄权䅁权浄权䅁权湄权䅁允䅁䅁䅅䅁䭁䅁䰰䅁䵁䅉䅅䅁䙁䅁䅁睁䵁䅁䅁权㍁允䅁权灄权䅁权浄权䅁权湄权䅁允䅁䅁䅅䅁䭁䅁伸䅁䵁䅉䅅䅁䑁䅁䅁睁䵁䅁䅁权䵃允䅁权歁杂䅁允䅁䅁䅅䅁䭁䉁䕁䅁䵁䅉䅅䅁䙁䅁䅁睁䵁䅁䅁权睄允䅁权汄权䅁权浄权䅁权湄权䅁允䅁䅁䅅䅁䭁䑁䰴䅁䵁䅉䅅䅁䑁䅁䅁睁䵁䅁䅁权㕂允䅁权奁杂䅁允䅁䅁䅅䅁䭁䕁䡫䅁䵁䅉䅅䅁䙁䅁䅁睁䵁䅁䅁权摄允䅁权煄权䅁权浄权䅁权牄权䅁允䅁䅁䅅䅁䡁䅁䅁䅁杂⭎䅚䍄䉁䅁䅁睁䅁䅁䅍䅄䅁䅁䅯杉䅁䅁䅯杈䅙䅁䅅䅁䉁䅁䅁权䡄杂䅁䍄䉁䅁䅁兂䅁䅁䅍䅄䅁䅁䅯杷䅁䅁䅯朶䅯䅁䅯朵䅯䅁䅯眶䅯䅁䅅䅁䉁䅁䅁睂䅁䅁䅁䑯浪䅑杷允䅁䅁䅍䅁䑁䅁䅷䅁䭁乁䉫䅁䭁䍁䝙䅁䉁䅁䅁允䅁䅁䅕噋偹癷套䕖䵁䅉䅅䅁䙁䅁䅁睁䵁䅁䅁权䝄䅁䅁权煄权䅁权浄权䅁权牄权䅁允䅁䅁䅅䅁䡁䅁䅁䅁杄畋䅚䍄䉁䅁䅁睁䅁䅁䅍䅄䅁䅁䅯䄸䅁䅁䅯杇䅙䅁䅅䅁䉁䅁䅁权敂杂䅁䍄䉁䅁䅁兂䅁䅁䅍䅄䅁䅁䅯䅹䅁䅁䅯朶䅯䅁䅯朵䅯䅁䅯眶䅯䅁䅅䅁䉁䅁䅁睂䅁䅁䅁䍁洯䅑杷允䅁䅁䅕䅁䑁䅁䅷䅁䭁䱁䉍䅁䭁佁䭯䅁䭁佁䭙䅁䭁佁䭳䅁䉁䅁䅁允䅁䅁䅣䅁䅁䝁㉁欵䵁䅉䅅䅁䑁䅁䅁睁䵁䅁䅁权桃䅁䅁权歁杂䅁允䅁䅁䅅䅁䭁䕁䩣䅁䵁䅉䅅䅁䙁䅁䅁睁䵁䅁䅁权瑃允䅁权煄权䅁权浄权䅁权牄权䅁允䅁䅁䅅䅁䡁䅁䅁䅁䅁⭍䅚䍄䉁䅁䅁兂䅁䅁䅍䅄䅁䅁䅯䅲䅁䅁䅯䄷䅯䅁䅯朵䅯䅁䅯眵䅯䅁䅅䅁䉁䅁䅁睂䅁䅁䅁䩙歌䅑杷允䅁䅁䅕䅁䑁䅁䅷䅁䭁䭁䅷䅁䭁佁䬰䅁䭁佁䭙䅁䭁佁䭣䅁䉁䅁䅁允䅁䅁䅣䅁䅁䝁千䔵䵁䅉䅅䅁䙁䅁䅁睁䵁䅁䅁权䅃䅁䅁权汄权䅁权浄权䅁权湄权䅁允䅁䅁䅅䅁䭁䑁䰴䅁䵁䅉䅅䅁䙁䅁䅁睁䵁䅁䅁权硄允䅁权獄权䅁权浄权䅁权湄权䅁允䅁䅁䅅䅁䡁䅁䅁䅁杁敪䅖䍄䉁䅁䅁睁䅁䅁䅍䅄䅁䅁䅯杳䅁䅁䅯䅇䅙䅁䅅䅁䉁䅁䅁权㡂杂䅁䍄䉁䅁䅁兂䅁䅁䅍䅄䅁䅁䅯睭䅁䅁䅯䄶䅯䅁䅯朵䅯䅁䅯眵䅯䅁䅅䅁䉁䅁䅁权䝁睃䅁䍄䉁䅁䅁睁䅁䅁䅍䅄䅁䅁䅯䅶䅁䅁䅯杇䅙䅁䅅䅁䉁䅁䅁权䍄杂䅁䍄䉁䅁䅁睁䅁䅁䅍䅄䅁䅁䅯睊䅅䅁䅯杈䅙䅁䅅䅁䉁䅁䅁权慃杂䅁䍄䉁䅁䅁睁䅁䅁䅍䅄䅁䅁䅯䅆䅁䅁䅯䅇䅙䅁䅅䅁䉁䅁䅁权䩂睂䅁䍄䉁䅁䅁睁䅁䅁䅍䅄䅁䅁䅯儷䅁䅁䅯䅈䅙䅁䅅䅁䉁䅁䅁权杁䅃䅁䍄䉁䅁䅁睁䅁䅁䅍䅄䅁䅁䅯眳䅁䅁䅯杊䅙䅁䅅䅁䉁䅁䅁兂乄䵺䵺䱺坸䅑杷允䅁䅁䅍䅁䑁䅁䅷䅁䭁䍁䉍䅁䭁䉁䝷䅁䉁䅁䅁允䅁䅁䅯睤䅙䅁杷允䅁䅁䅍䅁䑁䅁䅷䅁䭁䙁䅷䅁䭁䉁䝧䅁䉁䅁䅁允䅁䅁䅯䅦䅙䅁杷允䅁䅁䅕䅁䑁䅁䅷䅁䭁䱁䅉䅁䭁佁䭯䅁䭁佁䭙䅁䭁佁䭳䅁䉁䅁䅁允䅁䅁䅣䅁䅁䕁䝂欵䵁䅉䅅䅁䑁䅁䅁睁䵁䅁䅁权䉁允䅁权捁杂䅁允䅁䅁䅅䅁䭁佁䝷䅁䵁䅉䅅䅁䑁䅁䅁睁䵁䅁䅁权奁允䅁权敁杂䅁允䅁䅁䅅䅁䭁䩁䝯䅁䵁䅉䅅䅁䙁䅁䅁睁䵁䅁䅁权䙂䅁䅁权瑄权䅁权浄权䅁权湄权䅁允䅁䅁䅅䅁䡁䅁䅁䅁䅄畏䅚䍄䉁䅁䅁兂䅁䅁䅍䅄䅁䅁䅯关䅁䅁䅯儵䅯䅁䅯朵䅯䅁䅯眵䅯䅁䅅䅁䉁䅁䅁权㥁杁䅁䍄䉁䅁䅁睁䅁䅁䅍䅄䅁䅁䅯杨䅁䅁䅯杊䅙䅁䅅䅁䉁䅁䅁兂晁敨剴䙵䴵䅑杷允䅁䅁䅑䅁䑁䅁䅷䅁䭁䱁䅙䅁䭁䉁䜸䅁䭁䍁䝁䅁䉁䅁䅁允䅁䅁䅯杦䅙䅁杷允䅁䅁䅍䅁䑁䅁䅷䅁䭁䱁䅙䅁䭁䍁䝙䅁䉁䅁䅁允䅁䅁䅕瑃橥䑣焳啖䵁䅉䅅䅁䙁䅁䅁睁䵁䅁䅁权䙄䅁䅁权煄权䅁权浄权䅁权牄权䅁允䅁䅁䅅䅁䡁䅁䅁䅁䅃畔䅚䍄䉁䅁䅁睁䅁䅁䅍䅄䅁䅁䅯睺䅁䅁䅯䅇䅙䅁䅅䅁䉁䅁䅁权㡂杂䅁䍄䉁䅁䅁兂䅁䅁䅍䅄䅁䅁䅯杢䅅䅁䅯儵䅯䅁䅯朵䅯䅁䅯眵䅯䅁䅅䅁䉁䅁䅁权允䅂䅁䍄䉁䅁䅁兂䅁䅁䅍䅄䅁䅁䅯兌䅁䅁䅯䄶䅯䅁䅯朵䅯䅁䅯眵䅯䅁䅅䅁䉁䅁䅁权䝁睃䅁䍄䉁䅁䅁睁䅁䅁䅍䅄䅁䅁䅯儯䅅䅁䅯䅇䅙䅁䅅䅁䉁䅁䅁权㕁杂䅁䍄䉁䅁䅁兂䅁䅁䅍䅄䅁䅁䅯儷䅁䅁䅯䄶䅯䅁䅯朵䅯䅁䅯眵䅯䅁䅅䅁䉁䅁䅁权䝁睃䅁䍄䉁䅁䅁兂䅁䅁䅍䅄䅁䅁䅯全䅁䅁䅯儷䅯䅁䅯朵䅯䅁䅯眵䅯䅁䅅䅁䉁䅁䅁睂䅁䅁䅁佁橢䅑杷允䅁䅁䅕䅁䑁䅁䅷䅁䭁䡁䉣䅁䭁佁䬰䅁䭁佁䭙䅁䭁佁䭣䅁䉁䅁䅁允䅁䅁䅣䅁䅁䍁㑃唵䵁䅉䅅䅁䑁䅁䅁睁䵁䅁䅁权㡃䅁䅁权歁杂䅁允䅁䅁䅅䅁䭁䅁乷䅁䵁䅉䅅䅁䑁䅁䅁睁䵁䅁䅁权䥄䅁䅁权奁杂䅁允䅁䅁䅅䅁䭁䑁䝫䅁䵁䅉䅅䅁䑁䅁䅁睁䵁䅁䅁权䑄䅁䅁权捁杂䅁允䅁䅁䅅䅁䭁乁䝯䅁䵁䅉䅅䅁䙁䅁䅁睁䵁䅁䅁权权允䅁权瑄权䅁权浄权䅁权湄权䅁允䅁䅁䅅䅁䡁䅁䅁䅁䅄⭔䅚䍄䉁䅁䅁兂䅁䅁䅍䅄䅁䅁䅯儵䅁䅁䅯朶䅯䅁䅯朵䅯䅁䅯眶䅯䅁䅅䅁䉁䅁䅁权允䅂䅁䍄䉁䅁䅁睁䅁䅁䅍䅄䅁䅁䅯䅸䅁䅁䅯杈䅙䅁䅅䅁䉁䅁䅁权杁睂䅁䍄䉁䅁䅁睁䅁䅁䅍䅄䅁䅁䅯杸䅁䅁䅯杈䅙䅁䅅䅁䉁䅁䅁权䭃睂䅁䍄䉁䅁䅁睁䅁䅁䅍䅄䅁䅁䅯䅹䅁䅁䅯杈䅙䅁䅅䅁䉁䅁䅁权䵃杂䅁䍄䉁䅁䅁睁䅁䅁䅍䅄䅁䅁䅯共䅁䅁䅯杇䅙䅁䅅䅁䉁䅁䅁权牁杂䅁䍄䉁䅁䅁兂䅁䅁䅍䅄䅁䅁䅯杆䅅䅁䅯䄶䅯䅁䅯朵䅯䅁䅯眵䅯䅁䅅䅁䉁䅁䅁权允䅂䅁䍄䉁䅁䅁睁䅁䅁䅍䅄䅁䅁䅯䅸䅁䅁䅯䅊䅙䅁䅅䅁䉁䅁䅁权㥁元䅁䍄䉁䅁䅁睁䅁䅁䅍䅄䅁䅁䅯䅹䅁䅁䅯䅊䅙䅁䅅䅁䉁䅁䅁权桄权䅁䍄䉁䅁䅁䅂䅁䅁䅍䅄䅁䅁䅯八䅁䅁䅯睈䅙䅁䅯䅉䅙䅁䅅䅁䉁䅁䅁权扄杂䅁䍄䉁䅁䅁兂䅁䅁䅍䅄䅁䅁䅯睘䅁䅁䅯儵䅯䅁䅯朵䅯䅁䅯眵䅯䅁䅅䅁䉁䅁䅁权㑁睃䅁䍄䉁䅁䅁兂䅁䅁䅍䅄䅁䅁䅯杸䅁䅁䅯儵䅯䅁䅯朵䅯䅁䅯眵䅯䅁䅅䅁䉁䅁䅁权㑁睃䅁䍄䉁䅁䅁睁䅁䅁䅍䅄䅁䅁䅯李䅁䅁䅯䅈䅙䅁䅅䅁䉁䅁䅁权乂杂䅁䍄䉁䅁䅁䅂䅁䅁䅍䅄䅁䅁䅯杰䅁䅁䅯睈䅙䅁䅯䅉䅙䅁䅅䅁䉁䅁䅁权⽁元䅁䍄䉁䅁䅁兂䅁䅁䅍䅄䅁䅁䅯兒䅁䅁䅯䄶䅯䅁䅯朵䅯䅁䅯眵䅯䅁䅅䅁䉁䅁䅁权⭄权䅁䍄䉁䅁䅁兂䅁䅁䅍䅄䅁䅁䅯睴䅁䅁䅯䄷䅯䅁䅯朵䅯䅁䅯眵䅯䅁䅅䅁䉁䅁䅁睂䅁䅁䅁䱧汦䅑杷允䅁䅁䅕䅁䑁䅁䅷䅁䭁䑁䉧䅁䭁佁䭷䅁䭁佁䭙䅁䭁佁䭣䅁䉁䅁䅁允䅁䅁䅣䅁䅁䭁䙃〴䵁䅉䅅䅁䑁䅁䅁睁䵁䅁䅁权㙂䅁䅁权慁杂䅁允䅁䅁䅅䅁䭁䑁䜴䅁䵁䅉䅅䅁䙁䅁䅁睁䵁䅁䅁权捁允䅁权汄权䅁权浄权䅁权湄权䅁允䅁䅁䅅䅁䭁䅁䰰䅁䵁䅉䅅䅁䙁䅁䅁睁䵁䅁䅁权穁允䅁权獄权䅁权浄权䅁权湄权䅁允䅁䅁䅅䅁䭁䉁䕁䅁䵁䅉䅅䅁䑁䅁䅁睁䵁䅁䅁权㕂䅁䅁权敁杂䅁允䅁䅁䅅䅁䭁䭁䝯䅁䵁䅉䅅䅁䑁䅁䅁睁䵁䅁䅁权㙂䅁䅁权敁杂䅁允䅁䅁䅅䅁䭁䭁䝯䅁䵁䅉䅅䅁䙁䅁䅁睁䵁䅁䅁权獁允䅁权獄权䅁权浄权䅁权湄权䅁允䅁䅁䅅䅁䡁䅁䅁䅁杁畮䅖䍄䉁䅁䅁睁䅁䅁䅍䅄䅁䅁䅯䅶䅅䅁䅯杇䅙䅁䅅䅁䉁䅁䅁权敂杂䅁䍄䉁䅁䅁睁䅁䅁䅍䅄䅁䅁䅯朶䅁䅁䅯䅇䅙䅁䅅䅁䉁䅁䅁权䅂杂䅁䍄䉁䅁䅁睁䅁䅁䅍䅄䅁䅁䅯其䅅䅁䅯杈䅙䅁䅅䅁䉁䅁䅁权楃杂䅁䍄䉁䅁䅁䅂䅁䅁䅍䅄䅁䅁䅯杤䅅䅁䅯睈䅙䅁䅯䅉䅙䅁䅅䅁䉁䅁䅁权䅂元䅁䍄䉁䅁䅁兂䅁䅁䅍䅄䅁䅁䅯兗䅅䅁䅯儷䅯䅁䅯朵䅯䅁䅯眵䅯䅁䅅䅁䉁䅁䅁睂䅁䅁䅁䕙汪䅑杷允䅁䅁䅍䅁䑁䅁䅷䅁䭁䍁䅙䅁䭁䍁䝙䅁䉁䅁䅁允䅁䅁䅕㘱睎児塲啖䵁䅉䅅䅁䑁䅁䅁睁䵁䅁䅁权㙂䅁䅁权歁杂䅁允䅁䅁䅅䅁䭁䩁䭉䅁䵁䅉䅅䅁䙁䅁䅁睁䵁䅁䅁权楃䅁䅁权煄权䅁权浄权䅁权牄权䅁允䅁䅁䅅䅁䭁䉁䕁䅁䵁䅉䅅䅁䙁䅁䅁睁䵁䅁䅁权敂允䅁权灄权䅁权浄权䅁权湄权䅁允䅁䅁䅅䅁䭁䉁䕁䅁䵁䅉䅅䅁䕁䅁䅁睁䵁䅁䅁权杂允䅁权晁杂䅁权杁杂䅁允䅁䅁䅅䅁䭁䩁余䅁䵁䅉䅅䅁䙁䅁䅁睁䵁䅁䅁权㙂䅁䅁权潄权䅁权浄权䅁权湄权䅁允䅁䅁䅅䅁䭁䉁䕁䅁䵁䅉䅅䅁䑁䅁䅁睁䵁䅁䅁权元䅁䅁权奁杂䅁允䅁䅁䅅䅁䭁䑁䜰䅁䵁䅉䅅䅁䑁䅁䅁睁䵁䅁䅁权浃䅁䅁权捁杂䅁允䅁䅁䅅䅁䭁䭁䝉䅁䵁䅉䅅䅁䕁䅁䅁睁䵁䅁䅁权桄允䅁权晁杂䅁权杁杂䅁允䅁䅁䅅䅁䭁䡁䥳䅁䵁䅉䅅䅁䕁䅁䅁睁䵁䅁䅁权瑂允䅁权晁杂䅁权杁杂䅁允䅁䅁䅅䅁䭁䡁䤸䅁䵁䅉䅅䅁䙁䅁䅁睁䵁䅁䅁权㕂䅁䅁权灄权䅁权浄权䅁权湄权䅁允䅁䅁䅅䅁䭁䉁䕁䅁䵁䅉䅅䅁䙁䅁䅁睁䵁䅁䅁权䍂允䅁权煄权䅁权浄权䅁权牄权䅁允䅁䅁䅅䅁䡁䅁䅁䅁䅁⭇䅚䍄䉁䅁䅁睁䅁䅁䅍䅄䅁䅁䅯睏䅁䅁䅯䅇䅙䅁䅅䅁䉁䅁䅁权䭂杂䅁䍄䉁䅁䅁兂䅁䅁䅍䅄䅁䅁䅯眵䅅䅁䅯儶䅯䅁䅯朵䅯䅁䅯眵䅯䅁䅅䅁䉁䅁䅁权敁兄䅁䍄䉁䅁䅁睁䅁䅁䅍䅄䅁䅁䅯杕䅅䅁䅯䅊䅙䅁䅅䅁䉁䅁䅁权㑄杄䅁䍄䉁䅁䅁睁䅁䅁䅍䅄䅁䅁䅯兏䅁䅁䅯杈䅙䅁䅅䅁䉁䅁䅁权煂睂䅁䍄䉁䅁䅁兂䅁䅁䅍䅄䅁䅁䅯睯䅁䅁䅯䄶䅯䅁䅯朵䅯䅁䅯眵䅯䅁䅅䅁䉁䅁䅁权䝁睃䅁䍄䉁䅁䅁睁䅁䅁䅍䅄䅁䅁䅯児䅅䅁䅯杈䅙䅁䅅䅁䉁䅁䅁权䱄杂䅁䍄䉁䅁䅁睁䅁䅁䅍䅄䅁䅁䅯睆䅅䅁䅯杊䅙䅁䅅䅁䉁䅁䅁兂䙃ㄶ㑇杈婖䅑杷允䅁䅁䅍䅁䑁䅁䅷䅁䭁䍁䅙䅁䭁䉁䝧䅁䉁䅁䅁允䅁䅁䅯䅦䅙䅁杷允䅁䅁䅕䅁䑁䅁䅷䅁䭁䱁䉉䅁䭁佁䭧䅁䭁佁䭙䅁䭁佁䭣䅁䉁䅁䅁允䅁䅁䅯杂䅳䅁杷允䅁䅁䅕䅁䑁䅁䅷䅁䭁䅁䉑䅁䭁佁䭫䅁䭁佁䭙䅁䭁佁䭣䅁䉁䅁䅁允䅁䅁䅯杏䄴䅁杷允䅁䅁䅍䅁䑁䅁䅷䅁䭁䍁䅙䅁䭁䍁䝑䅁䉁䅁䅁允䅁䅁䅯睑䅫䅁杷允䅁䅁䅕䅁䑁䅁䅷䅁䭁䍁䄴䅁䭁佁䭯䅁䭁佁䭙䅁䭁佁䭳䅁䉁䅁䅁允䅁䅁䅣䅁䅁䅁癁欵䵁䅉䅅䅁䑁䅁䅁睁䵁䅁䅁权㍃允䅁权歁杂䅁允䅁䅁䅅䅁䭁䩁䬰䅁䵁䅉䅅䅁䙁䅁䅁睁䵁䅁䅁权䑃允䅁权潄权䅁权浄权䅁权湄权䅁允䅁䅁䅅䅁䭁䅁䱙䅁䵁䅉䅅䅁䑁䅁䅁睁䵁䅁䅁权杁允䅁权捁杂䅁允䅁䅁䅅䅁䭁䙁䝯䅁䵁䅉䅅䅁䙁䅁䅁睁䵁䅁䅁权流䅁䅁权灄权䅁权浄权䅁权湄权䅁允䅁䅁䅅䅁䭁䍁义䅁䵁䅉䅅䅁䙁䅁䅁睁䵁䅁䅁权慁䅁䅁权汄权䅁权浄权䅁权湄权䅁允䅁䅁䅅䅁䭁䅁䰰䅁䵁䅉䅅䅁䑁䅁䅁睁䵁䅁䅁权㥂䅁䅁权慁杂䅁允䅁䅁䅅䅁䭁乁䝙䅁䵁䅉䅅䅁䑁䅁䅁睁䵁䅁䅁权⭂䅁䅁权慁杂䅁允䅁䅁䅅䅁䭁䵁䝍䅁䵁䅉䅅䅁䑁䅁䅁睁䵁䅁䅁权慄䅁䅁权捁杂䅁允䅁䅁䅅䅁䭁䍁䠴䅁䵁䅉䅅䅁䑁䅁䅁睁䵁䅁䅁权睂䅁䅁权奁杂䅁允䅁䅁䅅䅁䭁䉁䝫䅁䵁䅉䅅䅁䕁䅁䅁睁䵁䅁䅁权晃允䅁权晁杂䅁权杁杂䅁允䅁䅁䅅䅁䭁䥁䡷䅁䵁䅉䅅䅁䙁䅁䅁睁䵁䅁䅁权乂䅁䅁权汄权䅁权浄权䅁权湄权䅁允䅁䅁䅅䅁䭁䩁䴸䅁䵁䅉䅅䅁䑁䅁䅁睁䵁䅁䅁权允允䅁权敁杂䅁允䅁䅁䅅䅁䭁䕁䩑䅁䵁䅉䅅䅁䑁䅁䅁睁䵁䅁䅁权㡂䅁䅁权捁杂䅁允䅁䅁䅅䅁䭁佁䝷䅁䵁䅉䅅䅁䑁䅁䅁睁䵁䅁䅁权⭂䅁䅁权捁杂䅁允䅁䅁䅅䅁䭁䵁䜸䅁䵁䅉䅅䅁䑁䅁䅁睁䵁䅁䅁权㡂䅁䅁权流杂䅁允䅁䅁䅅䅁䙁䡁㥅瑃橥䙯䅖䍄䉁䅁䅁䅂䅁䅁䅍䅄䅁䅁䅯睸䅁䅁䅯睈䅙䅁䅯䅉䅙䅁䅅䅁䉁䅁䅁权㑁杂䅁䍄䉁䅁䅁睁䅁䅁䅍䅄䅁䅁䅯兦䅁䅁䅯杊䅙䅁䅅䅁䉁䅁䅁兂灁䥘䌯唹䱨䅑杷允䅁䅁䅍䅁䑁䅁䅷䅁䭁偁䅑䅁䭁䉁䝧䅁䉁䅁䅁允䅁䅁䅯兇䅙䅁杷允䅁䅁䅍䅁䑁䅁䅷䅁䭁䩁䉷䅁䭁䍁䝑䅁䉁䅁䅁允䅁䅁䅯䅌䅙䅁杷允䅁䅁䅕䅁䑁䅁䅷䅁䭁䡁䅷䅁䭁佁䭕䅁䭁佁䭙䅁䭁佁䭣䅁䉁䅁䅁允䅁䅁䅯儫䅯䅁杷允䅁䅁䅕䅁䑁䅁䅷䅁䭁䡁䄰䅁䭁佁䭕䅁䭁佁䭙䅁䭁佁䭣䅁䉁䅁䅁允䅁䅁䅯儫䅯䅁杷允䅁䅁䅕䅁䑁䅁䅷䅁䭁䉁䉅䅁䭁佁䭫䅁䭁佁䭙䅁䭁佁䭣䅁䉁䅁䅁允䅁䅁䅯睊䄰䅁杷允䅁䅁䅍䅁䑁䅁䅷䅁䭁䝁䈰䅁䭁䉁䝯䅁䉁䅁䅁允䅁䅁䅯䅷䅙䅁杷允䅁䅁䅕䅁䑁䅁䅷䅁䭁䡁䅷䅁䭁佁䭫䅁䭁佁䭙䅁䭁佁䭣䅁䉁䅁䅁允䅁䅁䅯䅋䄰䅁杷允䅁䅁䅍䅁䑁䅁䅷䅁䭁䥁䉉䅁䭁䍁䝑䅁䉁䅁䅁允䅁䅁䅯䅅䅑䅁杷允䅁䅁䅕䅁䑁䅁䅷䅁䭁䩁䅯䅁䭁佁䭕䅁䭁佁䭙䅁䭁佁䭣䅁䉁䅁䅁允䅁䅁䅯児䅉䅁杷允䅁䅁䅕䅁䑁䅁䅷䅁䭁䕁䉳䅁䭁佁䭷䅁䭁佁䭙䅁䭁佁䭣䅁䉁䅁䅁允䅁䅁䅣䅁䅁䅁乁欵䵁䅉䅅䅁䙁䅁䅁睁䵁䅁䅁权㡂䅁䅁权獄权䅁权浄权䅁权湄权䅁允䅁䅁䅅䅁䡁䅁䅁䅁权⭒䅚䍄䉁䅁䅁兂䅁䅁䅍䅄䅁䅁䅯睈䅁䅁䅯儷䅯䅁䅯朵䅯䅁䅯眵䅯䅁䅅䅁䉁䅁䅁睂䅁䅁䅁䕷洳䅑杷允䅁䅁䅕䅁䑁䅁䅷䅁䭁䡁䄰䅁䭁佁䭷䅁䭁佁䭙䅁䭁佁䭣䅁䉁䅁䅁允䅁䅁䅣䅁䅁䍁䱁欵䵁䅉䅅䅁䑁䅁䅁睁䵁䅁䅁权偄䅁䅁权慁杂䅁允䅁䅁䅅䅁䭁䍁䝳䅁䵁䅉䅅䅁䙁䅁䅁睁䵁䅁䅁权⭂䅁䅁权獄权䅁权浄权䅁权湄权䅁允䅁䅁䅅䅁䭁䉁䕁䅁䵁䅉䅅䅁䙁䅁䅁睁䵁䅁䅁权祂䅁䅁权潄权䅁权浄权䅁权湄权䅁允䅁䅁䅅䅁䭁䅁䱙䅁䵁䅉䅅䅁䙁䅁䅁睁䵁䅁䅁权穂䅁䅁权汄权䅁权浄权䅁权湄权䅁允䅁䅁䅅䅁䭁䑁䌰䅁䵁䅉䅅䅁䙁䅁䅁睁䵁䅁䅁权䉂允䅁权瑄权䅁权浄权䅁权湄权䅁允䅁䅁䅅䅁䡁䅁䅁䅁䅄⭰䅖䍄䉁䅁䅁睁䅁䅁䅍䅄䅁䅁䅯䅖䅁䅁䅯杈䅙䅁䅅䅁䉁䅁䅁权晄睂䅁䍄䉁䅁䅁睁䅁䅁䅍䅄䅁䅁䅯睎䅅䅁䅯䅈䅙䅁䅅䅁䉁䅁䅁权摃杂䅁䍄䉁䅁䅁兂䅁䅁䅍䅄䅁䅁䅯村䅅䅁䅯儷䅯䅁䅯朵䅯䅁䅯眵䅯䅁䅅䅁䉁䅁䅁睂䅁䅁䅁䉁浶䅑杷允䅁䅁䅕䅁䑁䅁䅷䅁䭁䩁䄸䅁䭁佁䭯䅁䭁佁䭙䅁䭁佁䭳䅁䉁䅁䅁允䅁䅁䅯䅅䅑䅁杷允䅁䅁䅍䅁䑁䅁䅷䅁䭁䭁䉑䅁䭁䉁䝷䅁䉁䅁䅁允䅁䅁䅯杍䅣䅁杷允䅁䅁䅍䅁䑁䅁䅷䅁䭁䭁䉷䅁䭁䉁䜴䅁䉁䅁䅁允䅁䅁䅯儴䅙䅁杷允䅁䅁䅍䅁䑁䅁䅷䅁䭁䵁䅅䅁䭁䍁䝙䅁䉁䅁䅁允䅁䅁䅕䭆䠵場䕱啕䵁䅉䅅䅁䙁䅁䅁睁䵁䅁䅁权䑃䅁䅁权煄权䅁权浄权䅁权牄权䅁允䅁䅁䅅䅁䡁䅁䅁䅁䅁⭔䅚䍄䉁䅁䅁睁䅁䅁䅍䅄䅁䅁䅯杭䅁䅁䅯䅊䅙䅁䅅䅁䉁䅁䅁权允䅂䅁䍄䉁䅁䅁兂䅁䅁䅍䅄䅁䅁䅯朸䅁䅁䅯䄷䅯䅁䅯朵䅯䅁䅯眵䅯䅁䅅䅁䉁䅁䅁睂䅁䅁䅁䡯汈䅑杷允䅁䅁䅍䅁䑁䅁䅷䅁䭁乁䅕䅁䭁䍁䝙䅁䉁䅁䅁允䅁䅁䅕䡰㥁瑃䑥歔䵁䅉䅅䅁䑁䅁䅁睁䵁䅁䅁权㡂允䅁权歁杂䅁允䅁䅁䅅䅁䭁䵁䩷䅁䵁䅉䅅䅁䕁䅁䅁睁䵁䅁䅁权畄䅁䅁权晁杂䅁权杁杂䅁允䅁䅁䅅䅁䭁䕁䩕䅁䵁䅉䅅䅁䙁䅁䅁睁䵁䅁䅁权流允䅁权汄权䅁权浄权䅁权湄权䅁允䅁䅁䅅䅁䭁䅁䰰䅁䵁䅉䅅䅁䑁䅁䅁睁䵁䅁䅁权䅂䅁䅁权流杂䅁允䅁䅁䅅䅁䙁䝁浚浚浚氵䅊䍄䉁䅁䅁睁䅁䅁䅍䅄䅁䅁䅯朹䅅䅁䅯䅈䅙䅁䅅䅁䉁䅁䅁权楂杂䅁䍄䉁䅁䅁兂䅁䅁䅍䅄䅁䅁䅯䅘䅁䅁䅯儵䅯䅁䅯朵䅯䅁䅯眵䅯䅁䅅䅁䉁䅁䅁权潂睃䅁䍄䉁䅁䅁兂䅁䅁䅍䅄䅁䅁䅯䅫䅁䅁䅯儵䅯䅁䅯朵䅯䅁䅯眵䅯䅁䅅䅁䉁䅁䅁权㑁睃䅁䍄䉁䅁䅁兂䅁䅁䅍䅄䅁䅁䅯杹䅁䅁䅯儵䅯䅁䅯朵䅯䅁䅯眵䅯䅁䅅䅁䉁䅁䅁权㑁睃䅁䍄䉁䅁䅁睁䅁䅁䅍䅄䅁䅁䅯儱䅁䅁䅯䅈䅙䅁䅅䅁䉁䅁䅁权䵃杂䅁䍄䉁䅁䅁睁䅁䅁䅍䅄䅁䅁䅯儱䅁䅁䅯杈䅙䅁䅅䅁䉁䅁䅁权䵃杂䅁䍄䉁䅁䅁睁䅁䅁䅍䅄䅁䅁䅯免䅅䅁䅯杇䅙䅁䅅䅁䉁䅁䅁权⭁杂䅁䍄䉁䅁䅁兂䅁䅁䅍䅄䅁䅁䅯䅗䅁䅁䅯朶䅯䅁䅯朵䅯䅁䅯眶䅯䅁䅅䅁䉁䅁䅁睂䅁䅁䅁䑷浲䅑杷允䅁䅁䅍䅁䑁䅁䅷䅁䭁䕁䅙䅁䭁䉁䝷䅁䉁䅁䅁允䅁䅁䅯朲䅙䅁杷允䅁䅁䅕䅁䑁䅁䅷䅁䭁䭁䅁䅁䭁佁䭯䅁䭁佁䭙䅁䭁佁䭳䅁䉁䅁䅁允䅁䅁䅣䅁䅁䕁㥁欵䵁䅉䅅䅁䙁䅁䅁睁䵁䅁䅁权偂允䅁权汄权䅁权浄权䅁权湄权䅁允䅁䅁䅅䅁䭁䉁䕁䅁䵁䅉䅅䅁䙁䅁䅁睁䵁䅁䅁权塄允䅁权煄权䅁权浄权䅁权牄权䅁允䅁䅁䅅䅁䡁䅁䅁䅁权畏䅚䍄䉁䅁䅁兂䅁䅁䅍䅄䅁䅁䅯睎䅅䅁䅯儵䅯䅁䅯朵䅯䅁䅯眵䅯䅁䅅䅁䉁䅁䅁权乁睃䅁䍄䉁䅁䅁兂䅁䅁䅍䅄䅁䅁䅯儱䅁䅁䅯儷䅯䅁䅯朵䅯䅁䅯眵䅯䅁䅅䅁䉁䅁䅁睂䅁䅁䅁䑙歘䅑杷允䅁䅁䅍䅁䑁䅁䅷䅁䭁偁䅧䅁䭁䉁䝯䅁䉁䅁䅁允䅁䅁䅯䅙䅙䅁杷允䅁䅁䅕䅁䑁䅁䅷䅁䭁䍁䉷䅁䭁佁䭧䅁䭁佁䭙䅁䭁佁䭣䅁䉁䅁䅁允䅁䅁䅯杂䅳䅁杷允䅁䅁䅕䅁䑁䅁䅷䅁䭁䉁䉳䅁䭁佁䭕䅁䭁佁䭙䅁䭁佁䭣䅁䉁䅁䅁允䅁䅁䅯兄䅳䅁杷允䅁䅁䅍䅁䑁䅁䅷䅁䭁䵁䉉䅁䭁䍁䝑䅁䉁䅁䅁允䅁䅁䅯党䅫䅁杷允䅁䅁䅕䅁䑁䅁䅷䅁䭁乁䄰䅁䭁佁䭕䅁䭁佁䭙䅁䭁佁䭣䅁䉁䅁䅁允䅁䅁䅯䅏䅳䅁杷允䅁䅁䅍䅁䑁䅁䅷䅁䭁䭁䅅䅁䭁䉁䝷䅁䉁䅁䅁允䅁䅁䅯睥䅙䅁杷允䅁䅁䅍䅁䑁䅁䅷䅁䭁䭁䉳䅁䭁䍁䝙䅁䉁䅁䅁允䅁䅁䅕呣䬰㘱材さ䵁䅉䅅䅁䑁䅁䅁睁䵁䅁䅁权䍄允䅁权慁杂䅁允䅁䅁䅅䅁䭁䵁䝁䅁䵁䅉䅅䅁䙁䅁䅁睁䵁䅁䅁权䱂允䅁权煄权䅁权浄权䅁权牄权䅁允䅁䅁䅅䅁䡁䅁䅁䅁杂畏䅚䍄䉁䅁䅁睁䅁䅁䅍䅄䅁䅁䅯䄳䅁䅁䅯䅇䅙䅁䅅䅁䉁䅁䅁权灁杂䅁䍄䉁䅁䅁睁䅁䅁䅍䅄䅁䅁䅯兯䅁䅁䅯杈䅙䅁䅅䅁䉁䅁䅁权浄杂䅁䍄䉁䅁䅁睁䅁䅁䅍䅄䅁䅁䅯克䅅䅁䅯䅇䅙䅁䅅䅁䉁䅁䅁权灁杂䅁䍄䉁䅁䅁兂䅁䅁䅍䅄䅁䅁䅯䅖䅁䅁䅯儵䅯䅁䅯朵䅯䅁䅯眵䅯䅁䅅䅁䉁䅁䅁权㑁睃䅁䍄䉁䅁䅁兂䅁䅁䅍䅄䅁䅁䅯杵䅅䅁䅯儵䅯䅁䅯朵䅯䅁䅯眵䅯䅁䅅䅁䉁䅁䅁权乁睃䅁䍄䉁䅁䅁睁䅁䅁䅍䅄䅁䅁䅯睓䅁䅁䅯杈䅙䅁䅅䅁䉁䅁䅁权祂杂䅁䍄䉁䅁䅁兂䅁䅁䅍䅄䅁䅁䅯兹䅅䅁䅯儷䅯䅁䅯朵䅯䅁䅯眵䅯䅁䅅䅁䉁䅁䅁权允䅂䅁䍄䉁䅁䅁睁䅁䅁䅍䅄䅁䅁䅯杕䅅䅁䅯杊䅙䅁䅅䅁䉁䅁䅁兂偃癷潕䍘嘹䅑杷允䅁䅁䅕䅁䑁䅁䅷䅁䭁䑁䉉䅁䭁佁䭯䅁䭁佁䭙䅁䭁佁䭳䅁䉁䅁䅁允䅁䅁䅯䅅䅑䅁杷允䅁䅁䅍䅁䑁䅁䅷䅁䭁䑁䅧䅁䭁䉁䝧䅁䉁䅁䅁允䅁䅁䅯䅒䅙䅁杷允䅁䅁䅍䅁䑁䅁䅷䅁䭁䭁䅅䅁䭁䍁䝙䅁䉁䅁䅁允䅁䅁䅕場啯歲䉦䕖䵁䅉䅅䅁䑁䅁䅁睁䵁䅁䅁权䑁允䅁权敁杂䅁允䅁䅁䅅䅁䭁佁䜰䅁䵁䅉䅅䅁䙁䅁䅁睁䵁䅁䅁权啁允䅁权汄权䅁权浄权䅁权湄权䅁允䅁䅁䅅䅁䭁䅁䰰䅁䵁䅉䅅䅁䙁䅁䅁睁䵁䅁䅁权獁䅁䅁权煄权䅁权浄权䅁权牄权䅁允䅁䅁䅅䅁䡁䅁䅁䅁䅂畐䅚䍄䉁䅁䅁兂䅁䅁䅍䅄䅁䅁䅯兯䅁䅁䅯儷䅯䅁䅯朵䅯䅁䅯眵䅯䅁䅅䅁䉁䅁䅁睂䅁䅁䅁䱉汄䅑杷允䅁䅁䅍䅁䑁䅁䅷䅁䭁佁䅳䅁䭁䍁䝑䅁䉁䅁䅁允䅁䅁䅯杓䅫䅁杷允䅁䅁䅍䅁䑁䅁䅷䅁䭁䝁䉧䅁䭁䉁䝧䅁䉁䅁䅁允䅁䅁䅯兏䅙䅁杷允䅁䅁䅍䅁䑁䅁䅷䅁䭁䝁䉫䅁䭁䉁䝧䅁䉁䅁䅁允䅁䅁䅯杓䅙䅁杷允䅁䅁䅕䅁䑁䅁䅷䅁䭁偁䄴䅁䭁佁䭷䅁䭁佁䭙䅁䭁佁䭣䅁䉁䅁䅁允䅁䅁䅣䅁䅁䭁⭁唵䵁䅉䅅䅁䙁䅁䅁睁䵁䅁䅁权䅁允䅁权獄权䅁权浄权䅁权湄权䅁允䅁䅁䅅䅁䡁䅁䅁䅁䅁佫䅖䍄䉁䅁䅁䅂䅁䅁䅍䅄䅁䅁䅯朲䅁䅁䅯睈䅙䅁䅯䅉䅙䅁䅅䅁䉁䅁䅁权奃睂䅁䍄䉁䅁䅁䅂䅁䅁䅍䅄䅁䅁䅯睱䅁䅁䅯睈䅙䅁䅯䅉䅙䅁䅅䅁䉁䅁䅁权瑂杂䅁䍄䉁䅁䅁兂䅁䅁䅍䅄䅁䅁䅯末䅅䅁䅯儷䅯䅁䅯朵䅯䅁䅯眵䅯䅁䅅䅁䉁䅁䅁睂䅁䅁䅁䵯氯䅑杷允䅁䅁䅑䅁䑁䅁䅷䅁䭁䙁䉯䅁䭁䉁䜸䅁䭁䍁䝁䅁䉁䅁䅁允䅁䅁䅯杺䅫䅁杷允䅁䅁䅍䅁䑁䅁䅷䅁䭁䙁䉑䅁䭁䉁䜴䅁䉁䅁䅁允䅁䅁䅯䅰䅙䅁杷允䅁䅁䅕䅁䑁䅁䅷䅁䭁䙁䉕䅁䭁佁䬰䅁䭁佁䭙䅁䭁佁䭣䅁䉁䅁䅁允䅁䅁䅣䅁䅁䕁兂欵䵁䅉䅅䅁䙁䅁䅁睁䵁䅁䅁权湃允䅁权獄权䅁权浄权䅁权湄权䅁允䅁䅁䅅䅁䡁䅁䅁䅁杁界䅚䍄䉁䅁䅁睁䅁䅁䅍䅄䅁䅁䅯眳䅁䅁䅯䅇䅙䅁䅅䅁䉁䅁䅁权㡂杂䅁䍄䉁䅁䅁睁䅁䅁䅍䅄䅁䅁䅯䅸䅅䅁䅯䅊䅙䅁䅅䅁䉁䅁䅁权祁元䅁䍄䉁䅁䅁睁䅁䅁䅍䅄䅁䅁䅯眳䅁䅁䅯杇䅙䅁䅅䅁䉁䅁䅁权牁杂䅁䍄䉁䅁䅁睁䅁䅁䅍䅄䅁䅁䅯杪䅅䅁䅯杊䅙䅁䅅䅁䉁䅁䅁兂畃⭒㙆䝆匵䅑杷允䅁䅁䅕䅁䑁䅁䅷䅁䭁䡁䉑䅁䭁佁䬰䅁䭁佁䭙䅁䭁佁䭣䅁䉁䅁䅁允䅁䅁䅣䅁䅁䭁塄唵䵁䅉䅅䅁䑁䅁䅁睁䵁䅁䅁权晄䅁䅁权敁杂䅁允䅁䅁䅅䅁䭁䩁䝯䅁䵁䅉䅅䅁䑁䅁䅁睁䵁䅁䅁权䥂允䅁权流杂䅁允䅁䅁䅅䅁䙁䉁䘫ㄶ㑇氳䅤䍄䉁䅁䅁兂䅁䅁䅍䅄䅁䅁䅯眳䅁䅁䅯䄶䅯䅁䅯朵䅯䅁䅯眵䅯䅁䅅䅁䉁䅁䅁权䝁睃䅁䍄䉁䅁䅁兂䅁䅁䅍䅄䅁䅁䅯兂䅅䅁䅯儷䅯䅁䅯朵䅯䅁䅯眵䅯䅁䅅䅁䉁䅁䅁睂䅁䅁䅁䭷橪䅑杷允䅁䅁䅕䅁䑁䅁䅷䅁䭁䱁䅕䅁䭁佁䬰䅁䭁佁䭙䅁䭁佁䭣䅁䉁䅁䅁允䅁䅁䅣䅁䅁䕁敁唵䵁䅉䅅䅁䙁䅁䅁睁䵁䅁䅁权晄䅁䅁权煄权䅁权浄权䅁权牄权䅁允䅁䅁䅅䅁䡁䅁䅁䅁杄畍䅚䍄䉁䅁䅁兂䅁䅁䅍䅄䅁䅁䅯䅐䅅䅁䅯儵䅯䅁䅯朵䅯䅁䅯眵䅯䅁䅅䅁䉁䅁䅁权㉁睃䅁䍄䉁䅁䅁睁䅁䅁䅍䅄䅁䅁䅯朰䅁䅁䅯䅈䅙䅁䅅䅁䉁䅁䅁权㍂杂䅁䍄䉁䅁䅁䅂䅁䅁䅍䅄䅁䅁䅯眳䅅䅁䅯睈䅙䅁䅯䅉䅙䅁䅅䅁䉁䅁䅁权剁元䅁䍄䉁䅁䅁睁䅁䅁䅍䅄䅁䅁䅯䄰䅅䅁䅯䅈䅙䅁䅅䅁䉁䅁䅁权䉂杂䅁䍄䉁䅁䅁睁䅁䅁䅍䅄䅁䅁䅯儲䅁䅁䅯杊䅙䅁䅅䅁䉁䅁䅁兂㉄䙋偹橷卖䅑杷允䅁䅁䅍䅁䑁䅁䅷䅁䭁䩁䅷䅁䭁䍁䝑䅁䉁䅁䅁允䅁䅁䅯儲䅯䅁杷允䅁䅁䅑䅁䑁䅁䅷䅁䭁䥁䅁䅁䭁䉁䜸䅁䭁䍁䝁䅁䉁䅁䅁允䅁䅁䅯睇䅯䅁杷允䅁䅁䅍䅁䑁䅁䅷䅁䭁䡁䉧䅁䭁䍁䝙䅁䉁䅁䅁允䅁䅁䅕䘷㑇潈䱕啕䵁䅉䅅䅁䙁䅁䅁睁䵁䅁䅁权允䅁䅁权灄权䅁权浄权䅁权湄权䅁允䅁䅁䅅䅁䭁䡁久䅁䵁䅉䅅䅁䙁䅁䅁睁䵁䅁䅁权潁䅁䅁权潄权䅁权浄权䅁权湄权䅁允䅁䅁䅅䅁䭁䅁䱙䅁䵁䅉䅅䅁䑁䅁䅁睁䵁䅁䅁权㥃䅁䅁权歁杂䅁允䅁䅁䅅䅁䭁䍁䬴䅁䵁䅉䅅䅁䑁䅁䅁睁䵁䅁䅁权䙂允䅁权捁杂䅁允䅁䅁䅅䅁䭁䙁䝯䅁䵁䅉䅅䅁䕁䅁䅁睁䵁䅁䅁权㉃允䅁权晁杂䅁权杁杂䅁允䅁䅁䅅䅁䭁䱁䬰䅁䵁䅉䅅䅁䕁䅁䅁睁䵁䅁䅁权䱁䅁䅁权晁杂䅁权杁杂䅁允䅁䅁䅅䅁䭁䕁䩁䅁䵁䅉䅅䅁䙁䅁䅁睁䵁䅁䅁权晄䅁䅁权瑄权䅁权浄权䅁权湄权䅁允䅁䅁䅅䅁䡁䅁䅁䅁䅁敉䅚䍄䉁䅁䅁睁䅁䅁䅍䅄䅁䅁䅯睧䅁䅁䅯杈䅙䅁䅅䅁䉁䅁䅁权硁䅃䅁䍄䉁䅁䅁睁䅁䅁䅍䅄䅁䅁䅯䅔䅁䅁䅯杈䅙䅁䅅䅁䉁䅁䅁权捂杂䅁䍄䉁䅁䅁睁䅁䅁䅍䅄䅁䅁䅯䄴䅁䅁䅯杇䅙䅁䅅䅁䉁䅁䅁权坄杂䅁䍄䉁䅁䅁䅂䅁䅁䅍䅄䅁䅁䅯朲䅅䅁䅯睈䅙䅁䅯䅉䅙䅁䅅䅁䉁䅁䅁权瑃䅃䅁䍄䉁䅁䅁睁䅁䅁䅍䅄䅁䅁䅯儶䅅䅁䅯杈䅙䅁䅅䅁䉁䅁䅁权煂睂䅁䍄䉁䅁䅁兂䅁䅁䅍䅄䅁䅁䅯䅨䅅䅁䅯儵䅯䅁䅯朵䅯䅁䅯眵䅯䅁䅅䅁䉁䅁䅁权允䅂䅁䍄䉁䅁䅁睁䅁䅁䅍䅄䅁䅁䅯杄䅅䅁䅯䅊䅙䅁䅅䅁䉁䅁䅁权允䅂䅁䍄䉁䅁䅁兂䅁䅁䅍䅄䅁䅁䅯杯䅅䅁䅯䄷䅯䅁䅯朵䅯䅁䅯眵䅯䅁䅅䅁䉁䅁䅁睂䅁䅁䅁䑙汲䅑杷允䅁䅁䅕䅁䑁䅁䅷䅁䭁䕁䅷䅁䭁佁䭧䅁䭁佁䭙䅁䭁佁䭣䅁䉁䅁䅁允䅁䅁䅯杂䅳䅁杷允䅁䅁䅕䅁䑁䅁䅷䅁䭁䅁䄴䅁䭁佁䭕䅁䭁佁䭙䅁䭁佁䭣䅁䉁䅁䅁允䅁䅁䅯材䅳䅁杷允䅁䅁䅕䅁䑁䅁䅷䅁䭁䡁䅳䅁䭁佁䭯䅁䭁佁䭙䅁䭁佁䭳䅁䉁䅁䅁允䅁䅁䅣䅁䅁佁祁欵䵁䅉䅅䅁䙁䅁䅁睁䵁䅁䅁权噄允䅁权瑄权䅁权浄权䅁权湄权䅁允䅁䅁䅅䅁䡁䅁䅁䅁杁佃䅖䍄䉁䅁䅁睁䅁䅁䅍䅄䅁䅁䅯兵䅁䅁䅯杊䅙䅁䅅䅁䉁䅁䅁兂歃䑣䬰〱华䅑杷允䅁䅁䅕䅁䑁䅁䅷䅁䭁䍁䅷䅁䭁佁䭫䅁䭁佁䭙䅁䭁佁䭣䅁䉁䅁䅁允䅁䅁䅯兑䄰䅁杷允䅁䅁䅕䅁䑁䅁䅷䅁䭁䝁䅕䅁䭁佁䬰䅁䭁佁䭙䅁䭁佁䭣䅁䉁䅁䅁允䅁䅁䅯䅅䅑䅁杷允䅁䅁䅍䅁䑁䅁䅷䅁䭁䥁䈰䅁䭁䉁䝯䅁䉁䅁䅁允䅁䅁䅯䅑䅙䅁杷允䅁䅁䅍䅁䑁䅁䅷䅁䭁䉁䉑䅁䭁䉁䝷䅁䉁䅁䅁允䅁䅁䅯睹䅙䅁杷允䅁䅁䅑䅁䑁䅁䅷䅁䭁䡁䉉䅁䭁䉁䜸䅁䭁䍁䝁䅁䉁䅁䅁允䅁䅁䅯材䅣䅁杷允䅁䅁䅍䅁䑁䅁䅷䅁䭁䵁䉣䅁䭁䉁䝧䅁䉁䅁䅁允䅁䅁䅯兏䅙䅁杷允䅁䅁䅕䅁䑁䅁䅷䅁䭁䥁䉍䅁䭁佁䭫䅁䭁佁䭙䅁䭁佁䭣䅁䉁䅁䅁允䅁䅁䅯睑䄰䅁杷允䅁䅁䅕䅁䑁䅁䅷䅁䭁䑁䅑䅁䭁佁䭫䅁䭁佁䭙䅁䭁佁䭣䅁䉁䅁䅁允䅁䅁䅯䅒䄰䅁杷允䅁䅁䅕䅁䑁䅁䅷䅁䭁偁䅅䅁䭁佁䭧䅁䭁佁䭙䅁䭁佁䭣䅁䉁䅁䅁允䅁䅁䅯䅅䅑䅁杷允䅁䅁䅍䅁䑁䅁䅷䅁䭁佁䅑䅁䭁䉁䜴䅁䉁䅁䅁允䅁䅁䅯儷䅙䅁杷允䅁䅁䅕䅁䑁䅁䅷䅁䭁䥁䈰䅁䭁佁䭕䅁䭁佁䭙䅁䭁佁䭣䅁䉁䅁䅁允䅁䅁䅯材䅳䅁杷允䅁䅁䅕䅁䑁䅁䅷䅁䭁䭁䅳䅁䭁佁䭷䅁䭁佁䭙䅁䭁佁䭣䅁䉁䅁䅁允䅁䅁䅣䅁䅁䅁权唵䵁䅉䅅䅁䙁䅁䅁睁䵁䅁䅁权呄䅁䅁权灄权䅁权浄权䅁权湄权䅁允䅁䅁䅅䅁䭁䕁关䅁䵁䅉䅅䅁䙁䅁䅁睁䵁䅁䅁权塁䅁䅁权潄权䅁权浄权䅁权湄权䅁允䅁䅁䅅䅁䭁䅁䱙䅁䵁䅉䅅䅁䑁䅁䅁睁䵁䅁䅁权歄䅁䅁权流杂䅁允䅁䅁䅅䅁䙁䡁㥅瑃橥䙁䅆䍄䉁䅁䅁䅂䅁䅁䅍䅄䅁䅁䅯儯䅁䅁䅯睈䅙䅁䅯䅉䅙䅁䅅䅁䉁䅁䅁权煁元䅁䍄䉁䅁䅁兂䅁䅁䅍䅄䅁䅁䅯䅎䅅䅁䅯䄷䅯䅁䅯朵䅯䅁䅯眵䅯䅁䅅䅁䉁䅁䅁睂䅁䅁䅁䕷浢䅑杷允䅁䅁䅕䅁䑁䅁䅷䅁䭁佁䅑䅁䭁佁䭕䅁䭁佁䭙䅁䭁佁䭣䅁䉁䅁䅁允䅁䅁䅯䅅䅑䅁杷允䅁䅁䅕䅁䑁䅁䅷䅁䭁䝁䉙䅁䭁佁䭧䅁䭁佁䭙䅁䭁佁䭣䅁䉁䅁䅁允䅁䅁䅯杂䅳䅁杷允䅁䅁䅕䅁䑁䅁䅷䅁䭁䑁䅣䅁䭁佁䭯䅁䭁佁䭙䅁䭁佁䭳䅁䉁䅁䅁允䅁䅁䅣䅁䅁䭁偂欵䵁䅉䅅䅁䑁䅁䅁睁䵁䅁䅁权祁允䅁权敁杂䅁允䅁䅁䅅䅁䭁䝁䝙䅁䵁䅉䅅䅁䙁䅁䅁睁䵁䅁䅁权䉃䅁䅁权汄权䅁权浄权䅁权湄权䅁允䅁䅁䅅䅁䭁䉁䕁䅁䵁䅉䅅䅁䑁䅁䅁睁䵁䅁䅁权瑃䅁䅁权奁杂䅁允䅁䅁䅅䅁䭁䑁䜰䅁䵁䅉䅅䅁䙁䅁䅁睁䵁䅁䅁权歄䅁䅁权灄权䅁权浄权䅁权湄权䅁允䅁䅁䅅䅁䭁䉁䕁䅁䵁䅉䅅䅁䙁䅁䅁睁䵁䅁䅁权歄䅁䅁权煄权䅁权浄权䅁权牄权䅁允䅁䅁䅅䅁䭁䉁䕁䅁䵁䅉䅅䅁䙁䅁䅁睁䵁䅁䅁权䉂允䅁权灄权䅁权浄权䅁权湄权䅁允䅁䅁䅅䅁䭁䑁佷䅁䵁䅉䅅䅁䙁䅁䅁睁䵁䅁䅁权⽁允䅁权灄权䅁权浄权䅁权湄权䅁允䅁䅁䅅䅁䭁䕁乷䅁䵁䅉䅅䅁䑁䅁䅁睁䵁䅁䅁权偄䅁䅁权捁杂䅁允䅁䅁䅅䅁䭁䍁䝳䅁䵁䅉䅅䅁䙁䅁䅁睁䵁䅁䅁权啁䅁䅁权灄权䅁权浄权䅁权湄权䅁允䅁䅁䅅䅁䭁䭁何䅁䵁䅉䅅䅁䙁䅁䅁睁䵁䅁䅁权䱁允䅁权灄权䅁权浄权䅁权湄权䅁允䅁䅁䅅䅁䭁䑁伴䅁䵁䅉䅅䅁䙁䅁䅁睁䵁䅁䅁权䱁允䅁权獄权䅁权浄权䅁权湄权䅁允䅁䅁䅅䅁䡁䅁䅁䅁䅃佲䅒䍄䉁䅁䅁兂䅁䅁䅍䅄䅁䅁䅯䄰䅅䅁䅯儷䅯䅁䅯朵䅯䅁䅯眵䅯䅁䅅䅁䉁䅁䅁权允䅂䅁䍄䉁䅁䅁睁䅁䅁䅍䅄䅁䅁䅯睗䅅䅁䅯杇䅙䅁䅅䅁䉁䅁䅁权乄杂䅁䍄䉁䅁䅁兂䅁䅁䅍䅄䅁䅁䅯睯䅅䅁䅯朶䅯䅁䅯朵䅯䅁䅯眶䅯䅁䅅䅁䉁䅁䅁睂䅁䅁䅁䑧浢䅑杷允䅁䅁䅕䅁䑁䅁䅷䅁䭁䑁䉧䅁䭁佁䭧䅁䭁佁䭙䅁䭁佁䭣䅁䉁䅁䅁允䅁䅁䅯杂䅳䅁杷允䅁䅁䅍䅁䑁䅁䅷䅁䭁䕁䉫䅁䭁䉁䝧䅁䉁䅁䅁允䅁䅁䅯兏䅙䅁杷允䅁䅁䅕䅁䑁䅁䅷䅁䭁䍁䉫䅁䭁佁䬰䅁䭁佁䭙䅁䭁佁䭣䅁䉁䅁䅁允䅁䅁䅣䅁䅁䵁敁欵䵁䅉䅅䅁䑁䅁䅁睁䵁䅁䅁权兂䅁䅁权奁杂䅁允䅁䅁䅅䅁䭁䡁䝷䅁䵁䅉䅅䅁䑁䅁䅁睁䵁䅁䅁权牄允䅁权歁杂䅁允䅁䅁䅅䅁䭁䝁䭑䅁䵁䅉䅅䅁䑁䅁䅁睁䵁䅁䅁权⽁允䅁权歁杂䅁允䅁䅁䅅䅁䭁䕁䭑䅁䵁䅉䅅䅁䑁䅁䅁睁䵁䅁䅁权䅄䅁䅁权慁杂䅁允䅁䅁䅅䅁䭁䙁䝫䅁䵁䅉䅅䅁䑁䅁䅁睁䵁䅁䅁权䱄䅁䅁权敁杂䅁允䅁䅁䅅䅁䭁䵁䝳䅁䵁䅉䅅䅁䑁䅁䅁睁䵁䅁䅁权睁允䅁权奁杂䅁允䅁䅁䅅䅁䭁䍁䝫䅁䵁䅉䅅䅁䕁䅁䅁睁䵁䅁䅁权兂䅁䅁权晁杂䅁权杁杂䅁允䅁䅁䅅䅁䭁乁䤴䅁䵁䅉䅅䅁䕁䅁䅁睁䵁䅁䅁权䭁允䅁权晁杂䅁权杁杂䅁允䅁䅁䅅䅁䭁乁䥣䅁䵁䅉䅅䅁䑁䅁䅁睁䵁䅁䅁权煂允䅁权奁杂䅁允䅁䅁䅅䅁䭁䡁䝷䅁䵁䅉䅅䅁䑁䅁䅁睁䵁䅁䅁权兂䅁䅁权流杂䅁允䅁䅁䅅䅁䙁佁剸䉵䘶ㅗ䅨䍄䉁䅁䅁兂䅁䅁䅍䅄䅁䅁䅯睒䅅䅁䅯朶䅯䅁䅯朵䅯䅁䅯眶䅯䅁䅅䅁䉁䅁䅁睂䅁䅁䅁䑁浐䅑杷允䅁䅁䅍䅁䑁䅁䅷䅁䭁䙁䈴䅁䭁䉁䝧䅁䉁䅁䅁允䅁䅁䅯杓䅙䅁杷允䅁䅁䅕䅁䑁䅁䅷䅁䭁䙁䅁䅁䭁佁䭧䅁䭁佁䭙䅁䭁佁䭣䅁䉁䅁䅁允䅁䅁䅯杂䅳䅁杷允䅁䅁䅍䅁䑁䅁䅷䅁䭁䥁䅕䅁䭁䍁䝙䅁䉁䅁䅁允䅁䅁䅕敨剴䉵䘴啖䵁䅉䅅䅁䙁䅁䅁睁䵁䅁䅁权兂䅁䅁权灄权䅁权浄权䅁权湄权䅁允䅁䅁䅅䅁䭁䙁乍䅁䵁䅉䅅䅁䕁䅁䅁睁䵁䅁䅁权㍃允䅁权晁杂䅁权杁杂䅁允䅁䅁䅅䅁䭁偁䝑䅁䵁䅉䅅䅁䙁䅁䅁睁䵁䅁䅁权兂䅁䅁权煄权䅁权浄权䅁权牄权䅁允䅁䅁䅅䅁䡁䅁䅁䅁䅃⭏䅚䍄䉁䅁䅁兂䅁䅁䅍䅄䅁䅁䅯䄱䅁䅁䅯儵䅯䅁䅯朵䅯䅁䅯眵䅯䅁䅅䅁䉁䅁䅁权捁睃䅁䍄䉁䅁䅁兂䅁䅁䅍䅄䅁䅁䅯杤䅅䅁䅯䄷䅯䅁䅯朵䅯䅁䅯眵䅯䅁䅅䅁䉁䅁䅁睂䅁䅁䅁䱧汢䅑杷允䅁䅁䅕䅁䑁䅁䅷䅁䭁䍁䉳䅁䭁佁䭫䅁䭁佁䭙䅁䭁佁䭣䅁䉁䅁䅁允䅁䅁䅯䅖䄰䅁杷允䅁䅁䅕䅁䑁䅁䅷䅁䭁䙁䅁䅁䭁佁䭷䅁䭁佁䭙䅁䭁佁䭣䅁䉁䅁䅁允䅁䅁䅣䅁䅁佁啁唵䵁䅉䅅䅁䕁䅁䅁睁䵁䅁䅁权晃䅁䅁权晁杂䅁权杁杂䅁允䅁䅁䅅䅁䭁䱁䨰䅁䵁䅉䅅䅁䙁䅁䅁睁䵁䅁䅁权啃允䅁权灄权䅁权浄权䅁权湄权䅁允䅁䅁䅅䅁䭁䙁乣䅁䵁䅉䅅䅁䙁䅁䅁睁䵁䅁䅁权⭃允䅁权瑄权䅁权浄权䅁权湄权䅁允䅁䅁䅅䅁䡁䅁䅁䅁杁⭉䅚䍄䉁䅁䅁兂䅁䅁䅍䅄䅁䅁䅯䅕䅁䅁䅯儷䅯䅁䅯朵䅯䅁䅯眵䅯䅁䅅䅁䉁䅁䅁睂䅁䅁䅁䈴汔䅑杷允䅁䅁䅍䅁䑁䅁䅷䅁䭁䅁䉅䅁䭁䉁䝧䅁䉁䅁䅁允䅁䅁䅯児䅙䅁杷允䅁䅁䅕䅁䑁䅁䅷䅁䭁䍁䅉䅁䭁佁䬰䅁䭁佁䭙䅁䭁佁䭣䅁䉁䅁䅁允䅁䅁䅣䅁䅁䕁煄唵䵁䅉䅅䅁䙁䅁䅁睁䵁䅁䅁权䅁允䅁权汄权䅁权浄权䅁权湄权䅁允䅁䅁䅅䅁䭁偁䭫䅁䵁䅉䅅䅁䙁䅁䅁睁䵁䅁䅁权㉁䅁䅁权瑄权䅁权浄权䅁权湄权䅁允䅁䅁䅅䅁䡁䅁䅁䅁杂敊䅚䍄䉁䅁䅁睁䅁䅁䅍䅄䅁䅁䅯兒䅁䅁䅯杊䅙䅁䅅䅁䉁䅁䅁兂啁歲桦獥啒䅑杷允䅁䅁䅍䅁䑁䅁䅷䅁䭁䍁䈸䅁䭁䉁䝧䅁䉁䅁䅁允䅁䅁䅯䅒䅙䅁杷允䅁䅁䅍䅁䑁䅁䅷䅁䭁佁䅳䅁䭁䉁䝷䅁䉁䅁䅁允䅁䅁䅯睁䅣䅁杷允䅁䅁䅕䅁䑁䅁䅷䅁䭁偁䉅䅁䭁佁䭯䅁䭁佁䭙䅁䭁佁䭳䅁䉁䅁䅁允䅁䅁䅣䅁䅁䅁穁欵䵁䅉䅅䅁䑁䅁䅁睁䵁䅁䅁权㑃䅁䅁权捁杂䅁允䅁䅁䅅䅁䭁偁䝣䅁䵁䅉䅅䅁䙁䅁䅁睁䵁䅁䅁权䅃允䅁权灄权䅁权浄权䅁权湄权䅁允䅁䅁䅅䅁䭁䙁乫䅁䵁䅉䅅䅁䑁䅁䅁睁䵁䅁䅁权䅃允䅁权敁杂䅁允䅁䅁䅅䅁䭁䕁䡣䅁䵁䅉䅅䅁䙁䅁䅁睁䵁䅁䅁权歄允䅁权煄权䅁权浄权䅁权牄权䅁允䅁䅁䅅䅁䡁䅁䅁䅁䅂佐䅚䍄䉁䅁䅁䅂䅁䅁䅍䅄䅁䅁䅯眶䅁䅁䅯睈䅙䅁䅯䅉䅙䅁䅅䅁䉁䅁䅁权呂元䅁䍄䉁䅁䅁兂䅁䅁䅍䅄䅁䅁䅯䄫䅁䅁䅯儷䅯䅁䅯朵䅯䅁䅯眵䅯䅁䅅䅁䉁䅁䅁睂䅁䅁䅁乯氳䅑杷允䅁䅁䅕䅁䑁䅁䅷䅁䭁䥁䉯䅁䭁佁䭫䅁䭁佁䭙䅁䭁佁䭣䅁䉁䅁䅁允䅁䅁䅯䅅䅑䅁杷允䅁䅁䅍䅁䑁䅁䅷䅁䭁䉁䄰䅁䭁䉁䝧䅁䉁䅁䅁允䅁䅁䅯兌䅙䅁杷允䅁䅁䅕䅁䑁䅁䅷䅁䭁䥁䅙䅁䭁佁䭫䅁䭁佁䭙䅁䭁佁䭣䅁䉁䅁䅁允䅁䅁䅯杓䄸䅁杷允䅁䅁䅕䅁䑁䅁䅷䅁䭁乁䉉䅁䭁佁䭷䅁䭁佁䭙䅁䭁佁䭣䅁䉁䅁䅁允䅁䅁䅣䅁䅁䅁㥄欴䵁䅉䅅䅁䙁䅁䅁睁䵁䅁䅁权牄䅁䅁权潄权䅁权浄权䅁权湄权䅁允䅁䅁䅅䅁䭁䅁䱙䅁䵁䅉䅅䅁䙁䅁䅁睁䵁䅁䅁权䉂䅁䅁权煄权䅁权浄权䅁权牄权䅁允䅁䅁䅅䅁䡁䅁䅁䅁䅂畒䅚䍄䉁䅁䅁睁䅁䅁䅍䅄䅁䅁䅯䅎䅁䅁䅯䅈䅙䅁䅅䅁䉁䅁䅁权畁杂䅁䍄䉁䅁䅁睁䅁䅁䅍䅄䅁䅁䅯杭䅅䅁䅯䅇䅙䅁䅅䅁䉁䅁䅁权䅂杂䅁䍄䉁䅁䅁睁䅁䅁䅍䅄䅁䅁䅯六䅁䅁䅯杈䅙䅁䅅䅁䉁䅁䅁权歃杂䅁䍄䉁䅁䅁睁䅁䅁䅍䅄䅁䅁䅯免䅅䅁䅯杊䅙䅁䅅䅁䉁䅁䅁兂䭁㘱睎剐坰䅑杷允䅁䅁䅍䅁䑁䅁䅷䅁䭁䥁䉙䅁䭁䉁䝧䅁䉁䅁䅁允䅁䅁䅯兇䅙䅁杷允䅁䅁䅍䅁䑁䅁䅷䅁䭁䙁䅯䅁䭁䉁䝷䅁䉁䅁䅁允䅁䅁䅯睋䅙䅁杷允䅁䅁䅕䅁䑁䅁䅷䅁䭁佁䅳䅁䭁佁䭷䅁䭁佁䭙䅁䭁佁䭣䅁䉁䅁䅁允䅁䅁䅣䅁䅁䕁杁唵䵁䅉䅅䅁䑁䅁䅁睁䵁䅁䅁权楁䅁䅁权奁杂䅁允䅁䅁䅅䅁䭁䍁䜰䅁䵁䅉䅅䅁䕁䅁䅁睁䵁䅁䅁权浂䅁䅁权晁杂䅁权杁杂䅁允䅁䅁䅅䅁䭁偁䝑䅁䵁䅉䅅䅁䑁䅁䅁睁䵁䅁䅁权楁䅁䅁权捁杂䅁允䅁䅁䅅䅁䭁䵁䝣䅁䵁䅉䅅䅁䕁䅁䅁睁䵁䅁䅁权⽁允䅁权晁杂䅁权杁杂䅁允䅁䅁䅅䅁䭁䅁䩯䅁䵁䅉䅅䅁䑁䅁䅁睁䵁䅁䅁权䍂允䅁权慁杂䅁允䅁䅁䅅䅁䭁䉁䝳䅁䵁䅉䅅䅁䙁䅁䅁睁䵁䅁䅁权㑄允䅁权瑄权䅁权浄权䅁权湄权䅁允䅁䅁䅅䅁䡁䅁䅁䅁䅁敪䅒䍄䉁䅁䅁兂䅁䅁䅍䅄䅁䅁䅯睖䅅䅁䅯䄷䅯䅁䅯朵䅯䅁䅯眵䅯䅁䅅䅁䉁䅁䅁睂䅁䅁䅁䑉樳䅑杷允䅁䅁䅍䅁䑁䅁䅷䅁䭁偁䉯䅁䭁䍁䝙䅁䉁䅁䅁允䅁䅁䅕椹捨㡪噌䕗䵁䅉䅅䅁䙁䅁䅁睁䵁䅁䅁权楁䅁䅁权潄权䅁权浄权䅁权湄权䅁允䅁䅁䅅䅁䭁䅁䱙䅁䵁䅉䅅䅁䙁䅁䅁睁䵁䅁䅁权汁允䅁权瑄权䅁权浄权䅁权湄权䅁允䅁䅁䅅䅁䭁䉁䕁䅁䵁䅉䅅䅁䙁䅁䅁睁䵁䅁䅁权牂允䅁权潄权䅁权浄权䅁权湄权䅁允䅁䅁䅅䅁䭁䅁䱙䅁䵁䅉䅅䅁䑁䅁䅁睁䵁䅁䅁权奂䅁䅁权流杂䅁允䅁䅁䅅䅁啁䙁䅧䅁䅁䅁䅁䍄䉁䅁䅁睁䅁䅁䅍䅄䅁䅁䅯杩䅅䅁䅯䅊䅙䅁䅅䅁䉁䅁䅁权晄权䅁䍄䉁䅁䅁兂䅁䅁䅍䅄䅁䅁䅯睇䅁䅁䅯䄶䅯䅁䅯朵䅯䅁䅯眵䅯䅁䅅䅁䉁䅁䅁权⭄权䅁䍄䉁䅁䅁兂䅁䅁䅍䅄䅁䅁䅯睌䅁䅁䅯朶䅯䅁䅯朵䅯䅁䅯眶䅯䅁䅅䅁䉁䅁䅁睂䅁䅁䅁䔴洳䅑杷允䅁䅁䅍䅁䑁䅁䅷䅁䭁䭁䅍䅁䭁䉁䜴䅁䉁䅁䅁允䅁䅁䅯兖䅫䅁杷允䅁䅁䅕䅁䑁䅁䅷䅁䭁䍁䅉䅁䭁佁䭷䅁䭁佁䭙䅁䭁佁䭣䅁䉁䅁䅁允䅁䅁䅣䅁䅁䍁扃唵䵁䅉䅅䅁䑁䅁䅁睁䵁䅁䅁权捁䅁䅁权慁杂䅁允䅁䅁䅅䅁䭁䙁䜸䅁䵁䅉䅅䅁䑁䅁䅁睁䵁䅁䅁权偃允䅁权流杂䅁允䅁䅁䅅䅁䙁䅁䅁䅁䅁䙣䅤䍄䉁䅁䅁睁䅁䅁䅍䅄䅁䅁䅯眫䅁䅁䅯䅊䅙䅁䅅䅁䉁䅁䅁权允䅂䅁䍄䉁䅁䅁兂䅁䅁䅍䅄䅁䅁䅯兇䅁䅁䅯䄶䅯䅁䅯朵䅯䅁䅯眵䅯䅁䅅䅁䉁䅁䅁权䝁睃䅁䍄䉁䅁䅁兂䅁䅁䅍䅄䅁䅁䅯睺䅅䅁䅯儵䅯䅁䅯朵䅯䅁䅯眵䅯䅁䅅䅁䉁䅁䅁权乁睃䅁䍄䉁䅁䅁兂䅁䅁䅍䅄䅁䅁䅯杈䅅䅁䅯儷䅯䅁䅯朵䅯䅁䅯眵䅯䅁䅅䅁䉁䅁䅁睂䅁䅁䅁䙷欯䅑杷允䅁䅁䅍䅁䑁䅁䅷䅁䭁䩁䅳䅁䭁䉁䝷䅁䉁䅁䅁允䅁䅁䅯杌䅙䅁杷允䅁䅁䅍䅁䑁䅁䅷䅁䭁偁䅍䅁䭁䉁䝧䅁䉁䅁䅁允䅁䅁䅯兏䅙䅁杷允䅁䅁䅍䅁䑁䅁䅷䅁䭁偁䅍䅁䭁䉁䜴䅁䉁䅁䅁允䅁䅁䅯東䅙䅁杷允䅁䅁䅕䅁䑁䅁䅷䅁䭁䩁䉙䅁䭁佁䭷䅁䭁佁䭙䅁䭁佁䭣䅁䉁䅁䅁允䅁䅁䅯䅅䅑䅁杷允䅁䅁䅍䅁䑁䅁䅷䅁䭁䍁䉯䅁䭁䉁䜴䅁䉁䅁䅁允䅁䅁䅯杰䅣䅁杷允䅁䅁䅍䅁䑁䅁䅷䅁䭁䡁䅳䅁䭁䉁䝯䅁䉁䅁䅁允䅁䅁䅯児䅙䅁杷允䅁䅁䅍䅁䑁䅁䅷䅁䭁䍁䅧䅁䭁䉁䝷䅁䉁䅁䅁允䅁䅁䅯兑䅙䅁杷允䅁䅁䅍䅁䑁䅁䅷䅁䭁偁䅍䅁䭁䍁䝙䅁䉁䅁䅁允䅁䅁䅕㡪ㅌ䙋⽹歖䵁䅉䅅䅁䑁䅁䅁睁䵁䅁䅁权乂䅁䅁权流杂䅁允䅁䅁䅅䅁䙁偁潙䥘䌯噒䅆䍄䉁䅁䅁睁䅁䅁䅍䅄䅁䅁䅯䅡䅁䅁䅯䅇䅙䅁䅅䅁䉁䅁䅁权㕁杂䅁䍄䉁䅁䅁睁䅁䅁䅍䅄䅁䅁䅯眹䅁䅁䅯䅈䅙䅁䅅䅁䉁䅁䅁权偄杂䅁䍄䉁䅁䅁兂䅁䅁䅍䅄䅁䅁䅯兓䅁䅁䅯䄶䅯䅁䅯朵䅯䅁䅯眵䅯䅁䅅䅁䉁䅁䅁权⭄权䅁䍄䉁䅁䅁兂䅁䅁䅍䅄䅁䅁䅯具䅁䅁䅯䄶䅯䅁䅯朵䅯䅁䅯眵䅯䅁䅅䅁䉁䅁䅁权䝁睃䅁䍄䉁䅁䅁兂䅁䅁䅍䅄䅁䅁䅯眸䅁䅁䅯朶䅯䅁䅯朵䅯䅁䅯眶䅯䅁䅅䅁䉁䅁䅁睂䅁䅁䅁䍉洯䅑杷允䅁䅁䅑䅁䑁䅁䅷䅁䭁乁䉉䅁䭁䉁䜸䅁䭁䍁䝁䅁䉁䅁䅁允䅁䅁䅯杺䅧䅁杷允䅁䅁䅕䅁䑁䅁䅷䅁䭁䵁䄰䅁䭁佁䭫䅁䭁佁䭙䅁䭁佁䭣䅁䉁䅁䅁允䅁䅁䅯条䄰䅁杷允䅁䅁䅕䅁䑁䅁䅷䅁䭁偁䉑䅁䭁佁䭕䅁䭁佁䭙䅁䭁佁䭣䅁䉁䅁䅁允䅁䅁䅯䅏䅳䅁杷允䅁䅁䅕䅁䑁䅁䅷䅁䭁䕁䅅䅁䭁佁䭧䅁䭁佁䭙䅁䭁佁䭣䅁䉁䅁䅁允䅁䅁䅯杂䅳䅁杷允䅁䅁䅕䅁䑁䅁䅷䅁䭁佁䅙䅁䭁佁䬰䅁䭁佁䭙䅁䭁佁䭣䅁䉁䅁䅁允䅁䅁䅣䅁䅁䍁湁欵䵁䅉䅅䅁䙁䅁䅁睁䵁䅁䅁权瑃䅁䅁权灄权䅁权浄权䅁权湄权䅁允䅁䅁䅅䅁䭁䵁偅䅁䵁䅉䅅䅁䙁䅁䅁睁䵁䅁䅁权祃允䅁权煄权䅁权浄权䅁权牄权䅁允䅁䅁䅅䅁䡁䅁䅁䅁杂佌䅚䍄䉁䅁䅁睁䅁䅁䅍䅄䅁䅁䅯䅖䅁䅁䅯䅈䅙䅁䅅䅁䉁䅁䅁权䡂杂䅁䍄䉁䅁䅁兂䅁䅁䅍䅄䅁䅁䅯兣䅅䅁䅯䄷䅯䅁䅯朵䅯䅁䅯眵䅯䅁䅅䅁䉁䅁䅁睂䅁䅁䅁䤴汶䅑杷允䅁䅁䅕䅁䑁䅁䅷䅁䭁䙁䉯䅁䭁佁䭯䅁䭁佁䭙䅁䭁佁䭳䅁䉁䅁䅁允䅁䅁䅣䅁䅁佁㙁欵䵁䅉䅅䅁䑁䅁䅁睁䵁䅁䅁权ㅄ䅁䅁权歁杂䅁允䅁䅁䅅䅁䭁䙁䩫䅁䵁䅉䅅䅁䑁䅁䅁睁䵁䅁䅁权ㅄ䅁䅁权流杂䅁允䅁䅁䅅䅁䙁䙁㑋潈牘噍䅨䍄䉁䅁䅁兂䅁䅁䅍䅄䅁䅁䅯入䅅䅁䅯儷䅯䅁䅯朵䅯䅁䅯眵䅯䅁䅅䅁䉁䅁䅁睂䅁䅁䅁䱁橮䅑杷允䅁䅁䅍䅁䑁䅁䅷䅁䭁䕁䅧䅁䭁䍁䝙䅁䉁䅁䅁允䅁䅁䅕⽷潕䥘匸啗䵁䅉䅅䅁䑁䅁䅁睁䵁䅁䅁权瑁允䅁权流杂䅁允䅁䅁䅅䅁䙁䡁㥅瑃橥䙣䅒䍄䉁䅁䅁兂䅁䅁䅍䅄䅁䅁䅯儹䅁䅁䅯朶䅯䅁䅯朵䅯䅁䅯眶䅯䅁䅅䅁䉁䅁䅁睂䅁䅁䅁䍉浦䅑杷允䅁䅁䅍䅁䑁䅁䅷䅁䭁䱁䉙䅁䭁䉁䝯䅁䉁䅁䅁允䅁䅁䅯睇䅙䅁杷允䅁䅁䅕䅁䑁䅁䅷䅁䭁䱁䅳䅁䭁佁䬰䅁䭁佁䭙䅁䭁佁䭣䅁䉁䅁䅁允䅁䅁䅣䅁䅁䅁䍃唵䵁䅉䅅䅁䑁䅁䅁睁䵁䅁䅁权桁䅁䅁权捁杂䅁允䅁䅁䅅䅁䭁䕁䜰䅁䵁䅉䅅䅁䙁䅁䅁睁䵁䅁䅁权睂䅁䅁权汄权䅁权浄权䅁权湄权䅁允䅁䅁䅅䅁䭁偁䭫䅁䵁䅉䅅䅁䑁䅁䅁睁䵁䅁䅁权䉂䅁䅁权捁杂䅁允䅁䅁䅅䅁䭁䡁䥑䅁䵁䅉䅅䅁䑁䅁䅁睁䵁䅁䅁权䑃允䅁权歁杂䅁允䅁䅁䅅䅁䭁䡁䤴䅁䵁䅉䅅䅁䙁䅁䅁睁䵁䅁䅁权䩃允䅁权瑄权䅁权浄权䅁权湄权䅁允䅁䅁䅅䅁䡁䅁䅁䅁䅄⭰䅖䍄䉁䅁䅁睁䅁䅁䅍䅄䅁䅁䅯䄯䅁䅁䅯䅈䅙䅁䅅䅁䉁䅁䅁权湁杂䅁䍄䉁䅁䅁䅂䅁䅁䅍䅄䅁䅁䅯䅴䅅䅁䅯睈䅙䅁䅯䅉䅙䅁䅅䅁䉁䅁䅁权佂杂䅁䍄䉁䅁䅁睁䅁䅁䅍䅄䅁䅁䅯睭䅁䅁䅯杇䅙䅁䅅䅁䉁䅁䅁权坄杂䅁䍄䉁䅁䅁兂䅁䅁䅍䅄䅁䅁䅯䄫䅁䅁䅯䄶䅯䅁䅯朵䅯䅁䅯眵䅯䅁䅅䅁䉁䅁䅁权䝁睃䅁䍄䉁䅁䅁兂䅁䅁䅍䅄䅁䅁䅯䄵䅅䅁䅯䄶䅯䅁䅯朵䅯䅁䅯眵䅯䅁䅅䅁䉁䅁䅁权䝁睃䅁䍄䉁䅁䅁睁䅁䅁䅍䅄䅁䅁䅯䄯䅁䅁䅯杈䅙䅁䅅䅁䉁䅁䅁权硁䅃䅁䍄䉁䅁䅁兂䅁䅁䅍䅄䅁䅁䅯兒䅅䅁䅯朶䅯䅁䅯朵䅯䅁䅯眶䅯䅁䅅䅁䉁䅁䅁睂䅁䅁䅁䕧浌䅑杷允䅁䅁䅍䅁䑁䅁䅷䅁䭁乁䅣䅁䭁䉁䝷䅁䉁䅁䅁允䅁䅁䅯杙䅙䅁杷允䅁䅁䅍䅁䑁䅁䅷䅁䭁䱁䉕䅁䭁䍁䝑䅁䉁䅁䅁允䅁䅁䅯䅇䅯䅁杷允䅁䅁䅑䅁䑁䅁䅷䅁䭁偁䅷䅁䭁䉁䜸䅁䭁䍁䝁䅁䉁䅁䅁允䅁䅁䅯杔䅙䅁杷允䅁䅁䅑䅁䑁䅁䅷䅁䭁䑁䉣䅁䭁䉁䜸䅁䭁䍁䝁䅁䉁䅁䅁允䅁䅁䅯杗䅫䅁杷允䅁䅁䅍䅁䑁䅁䅷䅁䭁䵁䅫䅁䭁䉁䝷䅁䉁䅁䅁允䅁䅁䅯䅈䅣䅁杷允䅁䅁䅍䅁䑁䅁䅷䅁䭁偁䅷䅁䭁䍁䝑䅁䉁䅁䅁允䅁䅁䅯䅅䅑䅁杷允䅁䅁䅑䅁䑁䅁䅷䅁䭁䭁䈴䅁䭁䉁䜸䅁䭁䍁䝁䅁䉁䅁䅁允䅁䅁䅯睭䅙䅁杷允䅁䅁䅍䅁䑁䅁䅷䅁䭁佁䉯䅁䭁䉁䝷䅁䉁䅁䅁允䅁䅁䅯睥䅙䅁杷允䅁䅁䅕䅁䑁䅁䅷䅁䭁偁䅷䅁䭁佁䭧䅁䭁佁䭙䅁䭁佁䭣䅁䉁䅁䅁允䅁䅁䅯杂䅳䅁杷允䅁䅁䅕䅁䑁䅁䅷䅁䭁偁䅷䅁䭁佁䭯䅁䭁佁䭙䅁䭁佁䭳䅁䉁䅁䅁允䅁䅁䅣䅁䅁䥁䅂欵䵁䅉䅅䅁䙁䅁䅁睁䵁䅁䅁权ㅁ允䅁权瑄权䅁权浄权䅁权湄权䅁允䅁䅁䅅䅁䡁䅁䅁䅁䅁⬯䅖䍄䉁䅁䅁睁䅁䅁䅍䅄䅁䅁䅯䅘䅅䅁䅯杊䅙䅁䅅䅁䉁䅁䅁兂穁積積睍啎䅑杷允䅁䅁䅍䅁䑁䅁䅷䅁䭁䱁䉍䅁䭁䉁䝧䅁䉁䅁䅁允䅁䅁䅯䅒䅙䅁杷允䅁䅁䅍䅁䑁䅁䅷䅁䭁偁䅧䅁䭁䍁䝑䅁䉁䅁䅁允䅁䅁䅯杂䅫䅁杷允䅁䅁䅕䅁䑁䅁䅷䅁䭁䙁䈴䅁䭁佁䬰䅁䭁佁䭙䅁䭁佁䭣䅁䉁䅁䅁允䅁䅁䅯䅅䅑䅁杷允䅁䅁䅕䅁䑁䅁䅷䅁䭁乁䅉䅁䭁佁䭷䅁䭁佁䭙䅁䭁佁䭣䅁䉁䅁䅁允䅁䅁䅣䅁䅁䵁坄唵䵁䅉䅅䅁䑁䅁䅁睁䵁䅁䅁权㉄䅁䅁权慁杂䅁允䅁䅁䅅䅁䭁䕁䝁䅁䵁䅉䅅䅁䑁䅁䅁睁䵁䅁䅁权剄䅁䅁权捁杂䅁允䅁䅁䅅䅁䭁䵁䜸䅁䵁䅉䅅䅁䙁䅁䅁睁䵁䅁䅁权睁允䅁权瑄权䅁权浄权䅁权湄权䅁允䅁䅁䅅䅁䡁䅁䅁䅁䅃敐䅖䍄䉁䅁䅁䅂䅁䅁䅍䅄䅁䅁䅯眱䅅䅁䅯睈䅙䅁䅯䅉䅙䅁䅅䅁䉁䅁䅁权䉃睂䅁䍄䉁䅁䅁兂䅁䅁䅍䅄䅁䅁䅯䅃䅅䅁䅯儵䅯䅁䅯朵䅯䅁䅯眵䅯䅁䅅䅁䉁䅁䅁权⭁睃䅁䍄䉁䅁䅁睁䅁䅁䅍䅄䅁䅁䅯䅌䅁䅁䅯杊䅙䅁䅅䅁䉁䅁䅁兂㑃潈牘噕塨䅑杷允䅁䅁䅍䅁䑁䅁䅷䅁䭁偁䄴䅁䭁䉁䜴䅁䉁䅁䅁允䅁䅁䅯督䅙䅁杷允䅁䅁䅍䅁䑁䅁䅷䅁䭁䍁䅅䅁䭁䉁䝯䅁䉁䅁䅁允䅁䅁䅯杘䅙䅁杷允䅁䅁䅍䅁䑁䅁䅷䅁䭁偁䅳䅁䭁䉁䝧䅁䉁䅁䅁允䅁䅁䅯児䅙䅁杷允䅁䅁䅍䅁䑁䅁䅷䅁䭁䉁䉕䅁䭁䉁䝧䅁䉁䅁䅁允䅁䅁䅯䅦䅙䅁杷允䅁䅁䅍䅁䑁䅁䅷䅁䭁䅁䈰䅁䭁䉁䜴䅁䉁䅁䅁允䅁䅁䅯䅎䅙䅁杷允䅁䅁䅕䅁䑁䅁䅷䅁䭁䍁䉕䅁䭁佁䭫䅁䭁佁䭙䅁䭁佁䭣䅁䉁䅁䅁允䅁䅁䅯䅅䅑䅁杷允䅁䅁䅍䅁䑁䅁䅷䅁䭁䡁䅁䅁䭁䉁䝯䅁䉁䅁䅁允䅁䅁䅯䅷䅙䅁杷允䅁䅁䅑䅁䑁䅁䅷䅁䭁䵁䅁䅁䭁䉁䜸䅁䭁䍁䝁䅁䉁䅁䅁允䅁䅁䅯儵䅧䅁杷允䅁䅁䅕䅁䑁䅁䅷䅁䭁䅁䍁䅁䭁䵁单䅁䭁䅁䅑潁䭁䵁卣䅁䉁䅁䅁允䅁䅁䅕桉䍧唴䉧䕅䵁䅉䅅䅁䑁䅁䅁睁䵁䅁䅁权捄䅁䅁权敁杂䅁允䅁䅁䅅䅁䭁䍁䥍䅁䵁䅉䅅䅁䑁䅁䅁睁䵁䅁䅁权䩁允䅁权奁杂䅁允䅁䅁䅅䅁䭁䉁䝫䅁䵁䅉䅅䅁䑁䅁䅁睁䵁䅁䅁权橃允䅁权流杂䅁允䅁䅁䅅䅁䙁䵁ㅐ䙋偹汅䅖䍄䉁䅁䅁睁䅁䅁䅍䅄䅁䅁䅯眹䅅䅁䅯杇䅙䅁䅅䅁䉁䅁䅁权敂杂䅁䍄䉁䅁䅁兂䅁䅁䅍䅄䅁䅁䅯睁䅅䅁䅯儵䅯䅁䅯朵䅯䅁䅯眵䅯䅁䅅䅁䉁䅁䅁权穁睃䅁䍄䉁䅁䅁睁䅁䅁䅍䅄䅁䅁䅯杺䅁䅁䅯杊䅙䅁䅅䅁䉁䅁䅁兂慃婭婭慭噬䅑杷允䅁䅁䅍䅁䑁䅁䅷䅁䭁䅁䉫䅁䭁䍁䝑䅁䉁䅁䅁允䅁䅁䅯兘䅫䅁杷允䅁䅁䅍䅁䑁䅁䅷䅁䭁䭁䄴䅁䭁䉁䝯䅁䉁䅁䅁允䅁䅁䅯兗䅙䅁杷允䅁䅁䅕䅁䑁䅁䅷䅁䭁乁䉉䅁䭁佁䭫䅁䭁佁䭙䅁䭁佁䭣䅁䉁䅁䅁允䅁䅁䅯桁䅁䅁杷允䅁䅁䅕䅁䑁䅁䅷䅁䭁䍁䉧䅁䭁佁䭧䅁䭁佁䭙䅁䭁佁䭣䅁䉁䅁䅁允䅁䅁䅯杂䅳䅁杷允䅁䅁䅕䅁䑁䅁䅷䅁䭁䍁䉅䅁䭁佁䭫䅁䭁佁䭙䅁䭁佁䭣䅁䉁䅁䅁允䅁䅁䅯杦䄰䅁杷允䅁䅁䅕䅁䑁䅁䅷䅁䭁䑁䉑䅁䭁佁䭫䅁䭁佁䭙䅁䭁佁䭣䅁䉁䅁䅁允䅁䅁䅯䄯䅳䅁杷允䅁䅁䅍䅁䑁䅁䅷䅁䭁偁䈴䅁䭁䉁䝷䅁䉁䅁䅁允䅁䅁䅯睩䅙䅁杷允䅁䅁䅕䅁䑁䅁䅷䅁䭁乁䉑䅁䭁佁䭧䅁䭁佁䭙䅁䭁佁䭣䅁䉁䅁䅁允䅁䅁䅯䅅䅑䅁杷允䅁䅁䅕䅁䑁䅁䅷䅁䭁䅁䉫䅁䭁佁䭫䅁䭁佁䭙䅁䭁佁䭣䅁䉁䅁䅁允䅁䅁䅯䅅䅑䅁杷允䅁䅁䅕䅁䑁䅁䅷䅁䭁䍁䅣䅁䭁佁䭕䅁䭁佁䭙䅁䭁佁䭣䅁䉁䅁䅁允䅁䅁䅯児䅉䅁杷允䅁䅁䅕䅁䑁䅁䅷䅁䭁佁䄴䅁䭁佁䬰䅁䭁佁䭙䅁䭁佁䭣䅁䉁䅁䅁允䅁䅁䅣䅁䅁佁㝃唵䵁䅉䅅䅁䑁䅁䅁睁䵁䅁䅁权捁䅁䅁权敁杂䅁允䅁䅁䅅䅁䭁䑁䩅䅁䵁䅉䅅䅁䙁䅁䅁睁䵁䅁䅁权塄䅁䅁权瑄权䅁权浄权䅁权湄权䅁允䅁䅁䅅䅁䡁䅁䅁䅁䅁⬫䅖䍄䉁䅁䅁兂䅁䅁䅍䅄䅁䅁䅯督䅅䅁䅯䄷䅯䅁䅯朵䅯䅁䅯眵䅯䅁䅅䅁䉁䅁䅁睂䅁䅁䅁䕯浢䅑杷允䅁䅁䅕䅁䑁䅁䅷䅁䭁䅁䉫䅁䭁佁䭷䅁䭁佁䭙䅁䭁佁䭣䅁䉁䅁䅁允䅁䅁䅯䅅䅑䅁杷允䅁䅁䅕䅁䑁䅁䅷䅁䭁䅁䉫䅁䭁佁䬰䅁䭁佁䭙䅁䭁佁䭣䅁䉁䅁䅁允䅁䅁䅯䅅䅑䅁杷允䅁䅁䅍䅁䑁䅁䅷䅁䭁䑁䅁䅁䭁䉁䝷䅁䉁䅁䅁允䅁䅁䅯其䅙䅁杷允䅁䅁䅍䅁䑁䅁䅷䅁䭁䝁䅙䅁䭁䉁䜴䅁䉁䅁䅁允䅁䅁䅯睪䅙䅁杷允䅁䅁䅑䅁䑁䅁䅷䅁䭁䝁䉷䅁䭁䉁䜸䅁䭁䍁䝁䅁䉁䅁䅁允䅁䅁䅯杬䅣䅁杷允䅁䅁䅕䅁䑁䅁䅷䅁䭁䵁䉁䅁䭁佁䭕䅁䭁佁䭙䅁䭁佁䭣䅁䉁䅁䅁允䅁䅁䅯䅏䅳䅁杷允䅁䅁䅕䅁䑁䅁䅷䅁䭁䙁䉕䅁䭁佁䭷䅁䭁佁䭙䅁䭁佁䭣䅁䉁䅁䅁允䅁䅁䅣䅁䅁䕁兂欵䵁䅉䅅䅁䑁䅁䅁睁䵁䅁䅁权呂䅁䅁权奁杂䅁允䅁䅁䅅䅁䭁䕁䝑䅁䵁䅉䅅䅁䑁䅁䅁睁䵁䅁䅁权呂䅁䅁权捁杂䅁允䅁䅁䅅䅁䭁䉁䨸䅁䵁䅉䅅䅁䙁䅁䅁睁䵁䅁䅁权䱂允䅁权潄权䅁权浄权䅁权湄权䅁允䅁䅁䅅䅁䭁䅁䱙䅁䵁䅉䅅䅁䑁䅁䅁睁䵁䅁䅁权晃䅁䅁权歁杂䅁允䅁䅁䅅䅁䭁䱁䥧䅁䵁䅉䅅䅁䑁䅁䅁睁䵁䅁䅁权呂䅁䅁权敁杂䅁允䅁䅁䅅䅁䭁䉁䨸䅁䵁䅉䅅䅁䙁䅁䅁睁䵁䅁䅁权䅄䅁䅁权灄权䅁权浄权䅁权湄权䅁允䅁䅁䅅䅁䭁䩁倸䅁䵁䅉䅅䅁䕁䅁䅁睁䵁䅁䅁权ㅃ䅁䅁权晁杂䅁权杁杂䅁允䅁䅁䅅䅁䭁䝁䡷䅁䵁䅉䅅䅁䕁䅁䅁睁䵁䅁䅁权㑄䅁䅁权晁杂䅁权杁杂䅁允䅁䅁䅅䅁䭁䩁䡧䅁䵁䅉䅅䅁䙁䅁䅁睁䵁䅁䅁权摁䅁䅁权煄权䅁权浄权䅁权牄权䅁允䅁䅁䅅䅁䡁䅁䅁䅁杂佌䅚䍄䉁䅁䅁睁䅁䅁䅍䅄䅁䅁䅯杕䅁䅁䅯杊䅙䅁䅅䅁䉁䅁䅁兂塄㍯㥁獃塤䅑杷允䅁䅁䅍䅁䑁䅁䅷䅁䭁䙁䅍䅁䭁䍁䝙䅁䉁䅁䅁允䅁䅁䅕捺䵺䵺䵹䕗䵁䅉䅅䅁䙁䅁䅁睁䵁䅁䅁权呂䅁䅁权汄权䅁权浄权䅁权湄权䅁允䅁䅁䅅䅁䭁偁䭫䅁䵁䅉䅅䅁䕁䅁䅁睁䵁䅁䅁权䝃允䅁权晁杂䅁权杁杂䅁允䅁䅁䅅䅁䭁佁䜸䅁䵁䅉䅅䅁䙁䅁䅁睁䵁䅁䅁权卂䅁䅁权潄权䅁权浄权䅁权湄权䅁允䅁䅁䅅䅁䭁䅁䱙䅁䵁䅉䅅䅁䑁䅁䅁睁䵁䅁䅁权㍁允䅁权敁杂䅁允䅁䅁䅅䅁䭁䩁䜰䅁䵁䅉䅅䅁䕁䅁䅁睁䵁䅁䅁权癄䅁䅁权晁杂䅁权杁杂䅁允䅁䅁䅅䅁䭁乁䥣䅁䵁䅉䅅䅁䑁䅁䅁睁䵁䅁䅁权歁䅁䅁权流杂䅁允䅁䅁䅅䅁䙁佁㙆䭆䠵噷䅚䍄䉁䅁䅁兂䅁䅁䅍䅄䅁䅁䅯睘䅅䅁䅯儶䅯䅁䅯朵䅯䅁䅯眵䅯䅁䅅䅁䉁䅁䅁权偂睄䅁䍄䉁䅁䅁䅂䅁䅁䅍䅄䅁䅁䅯睈䅅䅁䅯睈䅙䅁䅯䅉䅙䅁䅅䅁䉁䅁䅁权䱃䅃䅁䍄䉁䅁䅁兂䅁䅁䅍䅄䅁䅁䅯睕䅁䅁䅯儶䅯䅁䅯朵䅯䅁䅯眵䅯䅁䅅䅁䉁䅁䅁权䥃兄䅁䍄䉁䅁䅁睁䅁䅁䅍䅄䅁䅁䅯朹䅁䅁䅯杊䅙䅁䅅䅁䉁䅁䅁兂䥂場啯浲噤䅑杷允䅁䅁䅕䅁䑁䅁䅷䅁䭁䵁䉑䅁䭁佁䬰䅁䭁佁䭙䅁䭁佁䭣䅁䉁䅁䅁允䅁䅁䅣䅁䅁䵁啂唵䵁䅉䅅䅁䑁䅁䅁睁䵁䅁䅁权啁允䅁权慁杂䅁允䅁䅁䅅䅁䭁䑁䝷䅁䵁䅉䅅䅁䑁䅁䅁睁䵁䅁䅁权噁允䅁权慁杂䅁允䅁䅁䅅䅁䭁䝁䝉䅁䵁䅉䅅䅁䑁䅁䅁睁䵁䅁䅁权㍄䅁䅁权歁杂䅁允䅁䅁䅅䅁䭁䥁䩙䅁䵁䅉䅅䅁䑁䅁䅁睁䵁䅁䅁权湁允䅁权歁杂䅁允䅁䅁䅅䅁䭁䵁䭉䅁䵁䅉䅅䅁䙁䅁䅁睁䵁䅁䅁权㉄䅁䅁权潄权䅁权浄权䅁权湄权䅁允䅁䅁䅅䅁䭁䅁䱙䅁䵁䅉䅅䅁䑁䅁䅁睁䵁䅁䅁权䱁䅁䅁权奁杂䅁允䅁䅁䅅䅁䭁䑁䝫䅁䵁䅉䅅䅁䙁䅁䅁睁䵁䅁䅁权䅂䅁䅁权汄权䅁权浄权䅁权湄权䅁允䅁䅁䅅䅁䭁䅁䰰䅁䵁䅉䅅䅁䙁䅁䅁睁䵁䅁䅁权睁允䅁权煄权䅁权浄权䅁权牄权䅁允䅁䅁䅅䅁䡁䅁䅁䅁䅂敔䅚䍄䉁䅁䅁䅂䅁䅁䅍䅄䅁䅁䅯睯䅁䅁䅯睈䅙䅁䅯䅉䅙䅁䅅䅁䉁䅁䅁权佁元䅁䍄䉁䅁䅁兂䅁䅁䅍䅄䅁䅁䅯杏䅅䅁䅯䄶䅯䅁䅯朵䅯䅁䅯眵䅯䅁䅅䅁䉁䅁䅁权䝁睃䅁䍄䉁䅁䅁睁䅁䅁䅍䅄䅁䅁䅯䄷䅁䅁䅯杇䅙䅁䅅䅁䉁䅁䅁权䱂杂䅁䍄䉁䅁䅁睁䅁䅁䅍䅄䅁䅁䅯䅥䅅䅁䅯杈䅙䅁䅅䅁䉁䅁䅁权偃杂䅁䍄䉁䅁䅁䅂䅁䅁䅍䅄䅁䅁䅯眱䅁䅁䅯睈䅙䅁䅯䅉䅙䅁䅅䅁䉁䅁䅁权䵂杂䅁䍄䉁䅁䅁睁䅁䅁䅍䅄䅁䅁䅯䅖䅅䅁䅯䅇䅙䅁䅅䅁䉁䅁䅁权㕁杂䅁䍄䉁䅁䅁兂䅁䅁䅍䅄䅁䅁䅯睮䅅䅁䅯儵䅯䅁䅯朵䅯䅁䅯眵䅯䅁䅅䅁䉁䅁䅁权㑁睃䅁䍄䉁䅁䅁䅂䅁䅁䅍䅄䅁䅁䅯睹䅅䅁䅯睈䅙䅁䅯䅉䅙䅁䅅䅁䉁䅁䅁权㝄睂䅁䍄䉁䅁䅁睁䅁䅁䅍䅄䅁䅁䅯杪䅅䅁䅯䅇䅙䅁䅅䅁䉁䅁䅁权婁杂䅁䍄䉁䅁䅁睁䅁䅁䅍䅄䅁䅁䅯児䅅䅁䅯杇䅙䅁䅅䅁䉁䅁䅁权㡁杂䅁䍄䉁䅁䅁兂䅁䅁䅍䅄䅁䅁䅯䄹䅅䅁䅯䄶䅯䅁䅯朵䅯䅁䅯眵䅯䅁䅅䅁䉁䅁䅁权䝁睃䅁䍄䉁䅁䅁兂䅁䅁䅍䅄䅁䅁䅯睹䅁䅁䅯䄷䅯䅁䅯朵䅯䅁䅯眵䅯䅁䅅䅁䉁䅁䅁睂䅁䅁䅁䥙決䅑杷允䅁䅁䅍䅁䑁䅁䅷䅁䭁佁䉉䅁䭁䉁䜴䅁䉁䅁䅁允䅁䅁䅯䅲䅙䅁杷允䅁䅁䅕䅁䑁䅁䅷䅁䭁乁䅣䅁䭁佁䭕䅁䭁佁䭙䅁䭁佁䭣䅁䉁䅁䅁允䅁䅁䅯材䅳䅁杷允䅁䅁䅍䅁䑁䅁䅷䅁䭁䉁䅳䅁䭁䉁䝷䅁䉁䅁䅁允䅁䅁䅯兔䅙䅁杷允䅁䅁䅍䅁䑁䅁䅷䅁䭁䩁䉣䅁䭁䍁䝑䅁䉁䅁䅁允䅁䅁䅯公䅫䅁杷允䅁䅁䅕䅁䑁䅁䅷䅁䭁䉁䉕䅁䭁佁䭫䅁䭁佁䭙䅁䭁佁䭣䅁䉁䅁䅁允䅁䅁䅯共䄰䅁杷允䅁䅁䅕䅁䑁䅁䅷䅁䭁䩁䅁䅁䭁佁䭧䅁䭁佁䭙䅁䭁佁䭣䅁䉁䅁䅁允䅁䅁䅯杂䅳䅁杷允䅁䅁䅕䅁䑁䅁䅷䅁䭁䍁䉕䅁䭁佁䭧䅁䭁佁䭙䅁䭁佁䭣䅁䉁䅁䅁允䅁䅁䅯䅅䅑䅁杷允䅁䅁䅍䅁䑁䅁䅷䅁䭁䙁䄰䅁䭁䉁䝷䅁䉁䅁䅁允䅁䅁䅯杒䅣䅁杷允䅁䅁䅍䅁䑁䅁䅷䅁䭁䙁䅕䅁䭁䉁䝧䅁䉁䅁䅁允䅁䅁䅯兓䅣䅁杷允䅁䅁䅕䅁䑁䅁䅷䅁䭁䕁䅁䅁䭁佁䭷䅁䭁佁䭙䅁䭁佁䭣䅁䉁䅁䅁允䅁䅁䅣䅁䅁䕁乂䔵䵁䅉䅅䅁䙁䅁䅁睁䵁䅁䅁权㍂䅁䅁权潄权䅁权浄权䅁权湄权䅁允䅁䅁䅅䅁䭁䅁䱙䅁䵁䅉䅅䅁䙁䅁䅁睁䵁䅁䅁权卂允䅁权獄权䅁权浄权䅁权湄权䅁允䅁䅁䅅䅁䡁䅁䅁䅁权⭋䅚䍄䉁䅁䅁睁䅁䅁䅍䅄䅁䅁䅯東䅅䅁䅯杈䅙䅁䅅䅁䉁䅁䅁权䱁权䅁䍄䉁䅁䅁兂䅁䅁䅍䅄䅁䅁䅯䅖䅁䅁䅯儶䅯䅁䅯朵䅯䅁䅯眵䅯䅁䅅䅁䉁䅁䅁权坃兄䅁䍄䉁䅁䅁睁䅁䅁䅍䅄䅁䅁䅯䅳䅁䅁䅯䅇䅙䅁䅅䅁䉁䅁䅁权㡂杂䅁䍄䉁䅁䅁兂䅁䅁䅍䅄䅁䅁䅯䅖䅁䅁䅯朶䅯䅁䅯朵䅯䅁䅯眶䅯䅁䅅䅁䉁䅁䅁睂䅁䅁䅁䐴浢䅑杷允䅁䅁䅕䅁䑁䅁䅷䅁䭁䉁䉷䅁䭁佁䭧䅁䭁佁䭙䅁䭁佁䭣䅁䉁䅁䅁允䅁䅁䅯杂䅳䅁杷允䅁䅁䅕䅁䑁䅁䅷䅁䭁䵁䉕䅁䭁佁䭯䅁䭁佁䭙䅁䭁佁䭳䅁䉁䅁䅁允䅁䅁䅣䅁䅁佁㙁欵䵁䅉䅅䅁䑁䅁䅁睁䵁䅁䅁权䙁允䅁权歁杂䅁允䅁䅁䅅䅁䭁偁䩫䅁䵁䅉䅅䅁䑁䅁䅁睁䵁䅁䅁权穃䅁䅁权敁杂䅁允䅁䅁䅅䅁䭁䙁䝷䅁䵁䅉䅅䅁䙁䅁䅁睁䵁䅁䅁权卄䅁䅁权煄权䅁权浄权䅁权牄权䅁允䅁䅁䅅䅁䡁䅁䅁䅁䅄敍䅚䍄䉁䅁䅁兂䅁䅁䅍䅄䅁䅁䅯䅨䅁䅁䅯䄶䅯䅁䅯朵䅯䅁䅯眵䅯䅁䅅䅁䉁䅁䅁权䝁睃䅁䍄䉁䅁䅁兂䅁䅁䅍䅄䅁䅁䅯杵䅅䅁䅯朶䅯䅁䅯朵䅯䅁䅯眶䅯䅁䅅䅁䉁䅁䅁睂䅁䅁䅁䑷浪䅑杷允䅁䅁䅕䅁䑁䅁䅷䅁䭁䵁䉣䅁䭁佁䭫䅁䭁佁䭙䅁䭁佁䭣䅁䉁䅁䅁允䅁䅁䅯䅭䄰䅁杷允䅁䅁䅍䅁䑁䅁䅷䅁䭁䍁䄴䅁䭁䉁䝧䅁䉁䅁䅁允䅁䅁䅯兓䅣䅁杷允䅁䅁䅕䅁䑁䅁䅷䅁䭁䥁䅑䅁䭁佁䭫䅁䭁佁䭙䅁䭁佁䭣䅁䉁䅁䅁允䅁䅁䅯六䄰䅁杷允䅁䅁䅕䅁䑁䅁䅷䅁䭁䉁䅉䅁䭁佁䭷䅁䭁佁䭙䅁䭁佁䭣䅁䉁䅁䅁允䅁䅁䅣䅁䅁䕁䕁欵䵁䅉䅅䅁䙁䅁䅁睁䵁䅁䅁权桁允䅁权煄权䅁权浄权䅁权牄权䅁允䅁䅁䅅䅁䡁䅁䅁䅁杄敉䅚䍄䉁䅁䅁䅂䅁䅁䅍䅄䅁䅁䅯䄰䅁䅁䅯睈䅙䅁䅯䅉䅙䅁䅅䅁䉁䅁䅁权潂元䅁䍄䉁䅁䅁睁䅁䅁䅍䅄䅁䅁䅯公䅅䅁䅯䅇䅙䅁䅅䅁䉁䅁䅁权㡂杂䅁䍄䉁䅁䅁䅂䅁䅁䅍䅄䅁䅁䅯䅎䅁䅁䅯睈䅙䅁䅯䅉䅙䅁䅅䅁䉁䅁䅁权灂元䅁䍄䉁䅁䅁睁䅁䅁䅍䅄䅁䅁䅯䅬䅅䅁䅯䅈䅙䅁䅅䅁䉁䅁䅁权獄杂䅁䍄䉁䅁䅁兂䅁䅁䅍䅄䅁䅁䅯䅉䅁䅁䅯䄷䅯䅁䅯朵䅯䅁䅯眵䅯䅁䅅䅁䉁䅁䅁睂䅁䅁䅁䭧歺䅑杷允䅁䅁䅑䅁䑁䅁䅷䅁䭁䉁䉁䅁䭁䉁䜸䅁䭁䍁䝁䅁䉁䅁䅁允䅁䅁䅯条䅫䅁杷允䅁䅁䅑䅁䑁䅁䅷䅁䭁䍁䈴䅁䭁䉁䜸䅁䭁䍁䝁䅁䉁䅁䅁允䅁䅁䅯䅏䅙䅁杷允䅁䅁䅕䅁䑁䅁䅷䅁䭁䅁䉷䅁䭁佁䭧䅁䭁佁䭙䅁䭁佁䭣䅁䉁䅁䅁允䅁䅁䅯杂䅳䅁杷允䅁䅁䅕䅁䑁䅁䅷䅁䭁偁䉍䅁䭁佁䬰䅁䭁佁䭙䅁䭁佁䭣䅁䉁䅁䅁允䅁䅁䅣䅁䅁䕁䩂欵䵁䅉䅅䅁䙁䅁䅁睁䵁䅁䅁权允允䅁权潄权䅁权浄权䅁权湄权䅁允䅁䅁䅅䅁䭁䅁䱙䅁䵁䅉䅅䅁䑁䅁䅁睁䵁䅁䅁权十䅁䅁权流杂䅁允䅁䅁䅅䅁䙁佁㙆䭆䠵噷䅚䍄䉁䅁䅁睁䅁䅁䅍䅄䅁䅁䅯睚䅅䅁䅯杊䅙䅁䅅䅁䉁䅁䅁兂塄㍯㥁瑃䍤䅑杷允䅁䅁䅕䅁䑁䅁䅷䅁䭁䍁䉧䅁䭁佁䭯䅁䭁佁䭙䅁䭁佁䭳䅁䉁䅁䅁允䅁䅁䅣䅁䅁䍁䑂欵䵁䅉䅅䅁䙁䅁䅁睁䵁䅁䅁权㥁允䅁权瑄权䅁权浄权䅁权湄权䅁允䅁䅁䅅䅁䡁䅁䅁䅁䅃畘䅊䍄䉁䅁䅁兂䅁䅁䅍䅄䅁䅁䅯兦䅅䅁䅯䄷䅯䅁䅯朵䅯䅁䅯眵䅯䅁䅅䅁䉁䅁䅁睂䅁䅁䅁䑙氯䅑杷允䅁䅁䅕䅁䑁䅁䅷䅁䭁䉁䉁䅁䭁佁䬰䅁䭁佁䭙䅁䭁佁䭣䅁䉁䅁䅁允䅁䅁䅣䅁䅁䍁㝄䔵䵁䅉䅅䅁䙁䅁䅁睁䵁䅁䅁权噁允䅁权煄权䅁权浄权䅁权牄权䅁允䅁䅁䅅䅁䡁䅁䅁䅁杄敐䅚䍄䉁䅁䅁兂䅁䅁䅍䅄䅁䅁䅯睮䅁䅁䅯䄶䅯䅁䅯朵䅯䅁䅯眵䅯䅁䅅䅁䉁䅁䅁权㉁睃䅁䍄䉁䅁䅁兂䅁䅁䅍䅄䅁䅁䅯李䅅䅁䅯儷䅯䅁䅯朵䅯䅁䅯眵䅯䅁䅅䅁䉁䅁䅁权允䅂䅁䍄䉁䅁䅁睁䅁䅁䅍䅄䅁䅁䅯睈䅅䅁䅯杇䅙䅁䅅䅁䉁䅁䅁权牁杂䅁䍄䉁䅁䅁睁䅁䅁䅍䅄䅁䅁䅯杊䅅䅁䅯䅈䅙䅁䅅䅁䉁䅁䅁权乂杂䅁䍄䉁䅁䅁睁䅁䅁䅍䅄䅁䅁䅯䅕䅅䅁䅯䅇䅙䅁䅅䅁䉁䅁䅁权䕂杂䅁䍄䉁䅁䅁䅂䅁䅁䅍䅄䅁䅁䅯睗䅅䅁䅯睈䅙䅁䅯䅉䅙䅁䅅䅁䉁䅁䅁权䑄睂䅁䍄䉁䅁䅁兂䅁䅁䅍䅄䅁䅁䅯兖䅅䅁䅯儶䅯䅁䅯朵䅯䅁䅯眵䅯䅁䅅䅁䉁䅁䅁权䅂䅅䅁䍄䉁䅁䅁兂䅁䅁䅍䅄䅁䅁䅯充䅅䅁䅯䄷䅯䅁䅯朵䅯䅁䅯眵䅯䅁䅅䅁䉁䅁䅁睂䅁䅁䅁䭁汢䅑杷允䅁䅁䅍䅁䑁䅁䅷䅁䭁佁䅫䅁䭁䉁䝷䅁䉁䅁䅁允䅁䅁䅯䄷䅙䅁杷允䅁䅁䅕䅁䑁䅁䅷䅁䭁䉁䉅䅁䭁佁䬰䅁䭁佁䭙䅁䭁佁䭣䅁䉁䅁䅁允䅁䅁䅣䅁䅁䅁浃唵䵁䅉䅅䅁䑁䅁䅁睁䵁䅁䅁权䵁䅁䅁权捁杂䅁允䅁䅁䅅䅁䭁乁䝯䅁䵁䅉䅅䅁䙁䅁䅁睁䵁䅁䅁权允䅁䅁权瑄权䅁权浄权䅁权湄权䅁允䅁䅁䅅䅁䡁䅁䅁䅁权畔䅚䍄䉁䅁䅁䅂䅁䅁䅍䅄䅁䅁䅯䄹䅁䅁䅯睈䅙䅁䅯䅉䅙䅁䅅䅁䉁䅁䅁权卄杂䅁䍄䉁䅁䅁兂䅁䅁䅍䅄䅁䅁䅯关䅁䅁䅯䄶䅯䅁䅯朵䅯䅁䅯眵䅯䅁䅅䅁䉁䅁䅁权䝁睃䅁䍄䉁䅁䅁䅂䅁䅁䅍䅄䅁䅁䅯䄯䅅䅁䅯睈䅙䅁䅯䅉䅙䅁䅅䅁䉁䅁䅁权䕄权䅁䍄䉁䅁䅁睁䅁䅁䅍䅄䅁䅁䅯六䅅䅁䅯杊䅙䅁䅅䅁䉁䅁䅁兂穁積積硍塎䅑杷允䅁䅁䅍䅁䑁䅁䅷䅁䭁䝁䅕䅁䭁䉁䝧䅁䉁䅁䅁允䅁䅁䅯杓䅙䅁杷允䅁䅁䅕䅁䑁䅁䅷䅁䭁䅁䉳䅁䭁佁䭯䅁䭁佁䭙䅁䭁佁䭳䅁䉁䅁䅁允䅁䅁䅣䅁䅁䭁䍂欵䵁䅉䅅䅁䑁䅁䅁睁䵁䅁䅁权㑁允䅁权慁杂䅁允䅁䅁䅅䅁䭁䙁䝫䅁䵁䅉䅅䅁䙁䅁䅁睁䵁䅁䅁权㑁䅁䅁权瑄权䅁权浄权䅁权湄权䅁允䅁䅁䅅䅁䡁䅁䅁䅁权⭭䅒䍄䉁䅁䅁睁䅁䅁䅍䅄䅁䅁䅯儷䅁䅁䅯䅊䅙䅁䅅䅁䉁䅁䅁权乁权䅁䍄䉁䅁䅁兂䅁䅁䅍䅄䅁䅁䅯党䅁䅁䅯朶䅯䅁䅯朵䅯䅁䅯眶䅯䅁䅅䅁䉁䅁䅁权允䅂䅁䍄䉁䅁䅁睁䅁䅁䅍䅄䅁䅁䅯睰䅅䅁䅯杇䅙䅁䅅䅁䉁䅁䅁权䅂杂䅁䍄䉁䅁䅁睁䅁䅁䅍䅄䅁䅁䅯䅆䅅䅁䅯䅊䅙䅁䅅䅁䉁䅁䅁权睂元䅁䍄䉁䅁䅁兂䅁䅁䅍䅄䅁䅁䅯䅤䅅䅁䅯朶䅯䅁䅯朵䅯䅁䅯眶䅯䅁䅅䅁䉁䅁䅁睂䅁䅁䅁䌴浲䅑杷允䅁䅁䅍䅁䑁䅁䅷䅁䭁䉁䉕䅁䭁䍁䝑䅁䉁䅁䅁允䅁䅁䅯兰䅙䅁杷允䅁䅁䅍䅁䑁䅁䅷䅁䭁䭁䅧䅁䭁䍁䝑䅁䉁䅁䅁允䅁䅁䅯䅅䅑䅁杷允䅁䅁䅕䅁䑁䅁䅷䅁䭁䉁䉑䅁䭁佁䬰䅁䭁佁䭙䅁䭁佁䭣䅁䉁䅁䅁允䅁䅁䅣䅁䅁䵁䑄唵䵁䅉䅅䅁䑁䅁䅁睁䵁䅁䅁权穂䅁䅁权捁杂䅁允䅁䅁䅅䅁䭁䕁䜰䅁䵁䅉䅅䅁䑁䅁䅁睁䵁䅁䅁权扂允䅁权流杂䅁允䅁䅁䅅䅁䙁䥁䌯匹捨ㅦ䅂䍄䉁䅁䅁睁䅁䅁䅍䅄䅁䅁䅯䅋䅁䅁䅯䅊䅙䅁䅅䅁䉁䅁䅁权允䅂䅁䍄䉁䅁䅁睁䅁䅁䅍䅄䅁䅁䅯睄䅅䅁䅯杈䅙䅁䅅䅁䉁䅁䅁权晄睂䅁䍄䉁䅁䅁兂䅁䅁䅍䅄䅁䅁䅯䅋䅁䅁䅯儵䅯䅁䅯朵䅯䅁䅯眵䅯䅁䅅䅁䉁䅁䅁权穁睃䅁䍄䉁䅁䅁兂䅁䅁䅍䅄䅁䅁䅯允䅅䅁䅯儵䅯䅁䅯朵䅯䅁䅯眵䅯䅁䅅䅁䉁䅁䅁权⭁睃䅁䍄䉁䅁䅁睁䅁䅁䅍䅄䅁䅁䅯睮䅁䅁䅯杇䅙䅁䅅䅁䉁䅁䅁权䑄杂䅁䍄䉁䅁䅁睁䅁䅁䅍䅄䅁䅁䅯䅂䅅䅁䅯杇䅙䅁䅅䅁䉁䅁䅁权䱂杂䅁䍄䉁䅁䅁睁䅁䅁䅍䅄䅁䅁䅯儴䅁䅁䅯䅊䅙䅁䅅䅁䉁䅁䅁权浂权䅁䍄䉁䅁䅁兂䅁䅁䅍䅄䅁䅁䅯兆䅁䅁䅯儵䅯䅁䅯朵䅯䅁䅯眵䅯䅁䅅䅁䉁䅁䅁权㑁睃䅁䍄䉁䅁䅁兂䅁䅁䅍䅄䅁䅁䅯杆䅁䅁䅯儵䅯䅁䅯朵䅯䅁䅯眵䅯䅁䅅䅁䉁䅁䅁权㑁睃䅁䍄䉁䅁䅁兂䅁䅁䅍䅄䅁䅁䅯䅋䅁䅁䅯䄷䅯䅁䅯朵䅯䅁䅯眵䅯䅁䅅䅁䉁䅁䅁睂䅁䅁䅁䍧浘䅑杷允䅁䅁䅍䅁䑁䅁䅷䅁䭁䥁䅁䅁䭁䉁䝧䅁䉁䅁䅁允䅁䅁䅯睢䅙䅁杷允䅁䅁䅕䅁䑁䅁䅷䅁䭁䍁䅧䅁䭁佁䬰䅁䭁佁䭙䅁䭁佁䭣䅁䉁䅁䅁允䅁䅁䅣䅁䅁䥁汁欵䵁䅉䅅䅁䑁䅁䅁睁䵁䅁䅁权捂䅁䅁权慁杂䅁允䅁䅁䅅䅁䭁䙁䝫䅁䵁䅉䅅䅁䑁䅁䅁睁䵁䅁䅁权瑁䅁䅁权歁杂䅁允䅁䅁䅅䅁䭁䥁䬰䅁䵁䅉䅅䅁䑁䅁䅁睁䵁䅁䅁权奂允䅁权流杂䅁允䅁䅁䅅䅁䙁䙁㑋潈牘噑䅆䍄䉁䅁䅁睁䅁䅁䅍䅄䅁䅁䅯䅫䅅䅁䅯杊䅙䅁䅅䅁䉁䅁䅁兂畃⭒㙆䥆夵䅑杷允䅁䅁䅍䅁䑁䅁䅷䅁䭁䝁䉕䅁䭁䉁䝯䅁䉁䅁䅁允䅁䅁䅯䅕䅣䅁杷允䅁䅁䅕䅁䑁䅁䅷䅁䭁佁䈰䅁䭁佁䬰䅁䭁佁䭙䅁䭁佁䭣䅁䉁䅁䅁允䅁䅁䅣䅁䅁䍁䩄唵䵁䅉䅅䅁䑁䅁䅁睁䵁䅁䅁权佄䅁䅁权奁杂䅁允䅁䅁䅅䅁䭁䉁䝫䅁䵁䅉䅅䅁䙁䅁䅁睁䵁䅁䅁权歃䅁䅁权瑄权䅁权浄权䅁权湄权䅁允䅁䅁䅅䅁䡁䅁䅁䅁䅁攵䅖䍄䉁䅁䅁兂䅁䅁䅍䅄䅁䅁䅯䅬䅅䅁䅯䄷䅯䅁䅯朵䅯䅁䅯眵䅯䅁䅅䅁䉁䅁䅁睂䅁䅁䅁䩷汮䅑杷允䅁䅁䅕䅁䑁䅁䅷䅁䭁䱁䄰䅁䭁佁䭷䅁䭁佁䭙䅁䭁佁䭣䅁䉁䅁䅁允䅁䅁䅯䅅䅑䅁杷允䅁䅁䅕䅁䑁䅁䅷䅁䭁䅁䉯䅁䭁佁䭕䅁䭁佁䭙䅁䭁佁䭣䅁䉁䅁䅁允䅁䅁䅯䅏䅳䅁杷允䅁䅁䅍䅁䑁䅁䅷䅁䭁䑁䉅䅁䭁䍁䝑䅁䉁䅁䅁允䅁䅁䅯杘䅫䅁杷允䅁䅁䅍䅁䑁䅁䅷䅁䭁佁䄴䅁䭁䉁䜴䅁䉁䅁䅁允䅁䅁䅯䄳䅙䅁杷允䅁䅁䅍䅁䑁䅁䅷䅁䭁䅁䉣䅁䭁䉁䜴䅁䉁䅁䅁允䅁䅁䅯杘䅧䅁杷允䅁䅁䅍䅁䑁䅁䅷䅁䭁佁䄴䅁䭁䍁䝙䅁䉁䅁䅁允䅁䅁䅕呣䬰㘱杍ざ䵁䅉䅅䅁䙁䅁䅁睁䵁䅁䅁权十䅁䅁权瑄权䅁权浄权䅁权湄权䅁允䅁䅁䅅䅁䡁䅁䅁䅁䅂佂䅚䍄䉁䅁䅁兂䅁䅁䅍䅄䅁䅁䅯䅔䅅䅁䅯儶䅯䅁䅯朵䅯䅁䅯眵䅯䅁䅅䅁䉁䅁䅁权⽄兄䅁䍄䉁䅁䅁睁䅁䅁䅍䅄䅁䅁䅯杅䅅䅁䅯䅇䅙䅁䅅䅁䉁䅁䅁权䭂杂䅁䍄䉁䅁䅁睁䅁䅁䅍䅄䅁䅁䅯兌䅅䅁䅯䅊䅙䅁䅅䅁䉁䅁䅁权乁䅃䅁䍄䉁䅁䅁兂䅁䅁䅍䅄䅁䅁䅯朷䅅䅁䅯儷䅯䅁䅯朵䅯䅁䅯眵䅯䅁䅅䅁䉁䅁䅁睂䅁䅁䅁䩁氯䅑杷允䅁䅁䅕䅁䑁䅁䅷䅁䭁佁䄴䅁䭁佁䭯䅁䭁佁䭙䅁䭁佁䭳䅁䉁䅁䅁允䅁䅁䅣䅁䅁䅁癁欵䵁䅉䅅䅁䑁䅁䅁睁䵁䅁䅁权佂允䅁权流杂䅁允䅁䅁䅅䅁䙁䙁偹癷潕䘳䅒䍄䉁䅁䅁睁䅁䅁䅍䅄䅁䅁䅯䅳䅁䅁䅯杊䅙䅁䅅䅁䉁䅁䅁兂塄㍯㥁汃奤䅑杷允䅁䅁䅍䅁䑁䅁䅷䅁䭁䕁䅅䅁䭁䍁䝙䅁䉁䅁䅁允䅁䅁䅕捺䵺䵺㡷啗䵁䅉䅅䅁䙁䅁䅁睁䵁䅁䅁权婂允䅁权灄权䅁权浄权䅁权湄权䅁允䅁䅁䅅䅁䭁䱁乁䅁䵁䅉䅅䅁䙁䅁䅁睁䵁䅁䅁权㑄䅁䅁权煄权䅁权浄权䅁权牄权䅁允䅁䅁䅅䅁䡁䅁䅁䅁䅃畊䅚䍄䉁䅁䅁睁䅁䅁䅍䅄䅁䅁䅯睔䅁䅁䅯杊䅙䅁䅅䅁䉁䅁䅁兂穁積積ㅍ塎䅑杷允䅁䅁䅍䅁䑁䅁䅷䅁䭁䅁䈸䅁䭁䉁䝧䅁䉁䅁䅁允䅁䅁䅯杓䅙䅁杷允䅁䅁䅍䅁䑁䅁䅷䅁䭁偁䉧䅁䭁䍁䝙䅁䉁䅁䅁允䅁䅁䅕䥘䌯匹獪䕖䵁䅉䅅䅁䕁䅁䅁睁䵁䅁䅁权畂允䅁权晁杂䅁权杁杂䅁允䅁䅁䅅䅁䭁䥁䝙䅁䵁䅉䅅䅁䙁䅁䅁睁䵁䅁䅁权ㅃ䅁䅁权灄权䅁权浄权䅁权湄权䅁允䅁䅁䅅䅁䭁䱁乑䅁䵁䅉䅅䅁䑁䅁䅁睁䵁䅁䅁权敁䅁䅁权敁杂䅁允䅁䅁䅅䅁䭁䅁䡁䅁䵁䅉䅅䅁䑁䅁䅁睁䵁䅁䅁权硄䅁䅁权捁杂䅁允䅁䅁䅅䅁䭁䍁䝯䅁䵁䅉䅅䅁䙁䅁䅁睁䵁䅁䅁权䍂䅁䅁权獄权䅁权浄权䅁权湄权䅁允䅁䅁䅅䅁䭁䉁䕁䅁䵁䅉䅅䅁䙁䅁䅁睁䵁䅁䅁权乁允䅁权灄权䅁权浄权䅁权湄权䅁允䅁䅁䅅䅁䭁䕁佁䅁䵁䅉䅅䅁䑁䅁䅁睁䵁䅁䅁权䅁杁䅁权䵄杅䅁允䅁䅁䅅䅁啁䙁㑕睍䅁䅁䅁䍄䉁䅁䅁兂䅁䅁䅍䅄䅁䅁䅯眫䅁䅁䅯朶䅯䅁䅯朵䅯䅁䅯眶䅯䅁䅅䅁䉁䅁䅁睂䅁䅁䅁䕙浘䅑杷允䅁䅁䅕䅁䑁䅁䅷䅁䭁䝁䉉䅁䭁佁䭧䅁䭁佁䭙䅁䭁佁䭣</t>
  </si>
  <si>
    <t>䅁䉁䅁䅁允䅁䅁䅯杂䅳䅁杷允䅁䅁䅕䅁䑁䅁䅷䅁䭁䵁䉷䅁䭁佁䭫䅁䭁佁䭙䅁䭁佁䭣䅁䉁䅁䅁允䅁䅁䅯兴䄰䅁杷允䅁䅁䅍䅁䑁䅁䅷䅁䭁䭁䉍䅁䭁䉁䜴䅁䉁䅁䅁允䅁䅁䅯䅪䅙䅁杷允䅁䅁䅍䅁䑁䅁䅷䅁䭁䅁䈸䅁䭁䉁䝷䅁䉁䅁䅁允䅁䅁䅯睒䅙䅁杷允䅁䅁䅍䅁䑁䅁䅷䅁䭁䵁䉅䅁䭁䉁䝧䅁䉁䅁䅁允䅁䅁䅯克䅙䅁杷允䅁䅁䅍䅁䑁䅁䅷䅁䭁䡁䉣䅁䭁䉁䝯䅁䉁䅁䅁允䅁䅁䅯睷䅙䅁杷允䅁䅁䅕䅁䑁䅁䅷䅁䭁䅁䈸䅁䭁佁䭕䅁䭁佁䭙䅁䭁佁䭣䅁䉁䅁䅁允䅁䅁䅯兄䅳䅁杷允䅁䅁䅍䅁䑁䅁䅷䅁䭁䵁䅁䅁䭁䍁䝙䅁䉁䅁䅁允䅁䅁䅕䘷㑇潈扗さ䵁䅉䅅䅁䕁䅁䅁睁䵁䅁䅁权剄允䅁权晁杂䅁权杁杂䅁允䅁䅁䅅䅁䭁䕁䭉䅁䵁䅉䅅䅁䙁䅁䅁睁䵁䅁䅁权㝁允䅁权瑄权䅁权浄权䅁权湄权䅁允䅁䅁䅅䅁䡁䅁䅁䅁杁佴䅖䍄䉁䅁䅁睁䅁䅁䅍䅄䅁䅁䅯朴䅁䅁䅯䅈䅙䅁䅅䅁䉁䅁䅁权睃杂䅁䍄䉁䅁䅁睁䅁䅁䅍䅄䅁䅁䅯睭䅅䅁䅯杈䅙䅁䅅䅁䉁䅁䅁权祂杂䅁䍄䉁䅁䅁兂䅁䅁䅍䅄䅁䅁䅯睄䅅䅁䅯朶䅯䅁䅯朵䅯䅁䅯眶䅯䅁䅅䅁䉁䅁䅁睂䅁䅁䅁䑁浄䅑杷允䅁䅁䅕䅁䑁䅁䅷䅁䭁䥁䉕䅁䭁佁䭕䅁䭁佁䭙䅁䭁佁䭣䅁䉁䅁䅁允䅁䅁䅯儫䅯䅁杷允䅁䅁䅍䅁䑁䅁䅷䅁䭁䍁䉅䅁䭁䉁䝧䅁䉁䅁䅁允䅁䅁䅯兇䅙䅁杷允䅁䅁䅍䅁䑁䅁䅷䅁䭁䩁䅫䅁䭁䉁䝧䅁䉁䅁䅁允䅁䅁䅯兏䅙䅁杷允䅁䅁䅕䅁䑁䅁䅷䅁䭁䍁䅕䅁䭁佁䭧䅁䭁佁䭙䅁䭁佁䭣䅁䉁䅁䅁允䅁䅁䅯杂䅳䅁杷允䅁䅁䅍䅁䑁䅁䅷䅁䭁䭁䉫䅁䭁䉁䝷䅁䉁䅁䅁允䅁䅁䅯睉䅣䅁杷允䅁䅁䅍䅁䑁䅁䅷䅁䭁䕁䉣䅁䭁䉁䝧䅁䉁䅁䅁允䅁䅁䅯兇䅙䅁杷允䅁䅁䅍䅁䑁䅁䅷䅁䭁䅁䉕䅁䭁䉁䝷䅁䉁䅁䅁允䅁䅁䅯杗䅙䅁杷允䅁䅁䅑䅁䑁䅁䅷䅁䭁䩁䅫䅁䭁䉁䜸䅁䭁䍁䝁䅁䉁䅁䅁允䅁䅁䅯杨䅙䅁杷允䅁䅁䅕䅁䑁䅁䅷䅁䭁䑁䉅䅁䭁佁䭕䅁䭁佁䭙䅁䭁佁䭣䅁䉁䅁䅁允䅁䅁䅯䅇䅳䅁杷允䅁䅁䅕䅁䑁䅁䅷䅁䭁䉁䅉䅁䭁佁䭕䅁䭁佁䭙䅁䭁佁䭣䅁䉁䅁䅁允䅁䅁䅯䅏䅳䅁杷允䅁䅁䅍䅁䑁䅁䅷䅁䭁佁䉯䅁䭁䉁䜴䅁䉁䅁䅁允䅁䅁䅯䅰䅙䅁杷允䅁䅁䅍䅁䑁䅁䅷䅁䭁䕁䉳䅁䭁䉁䝷䅁䉁䅁䅁允䅁䅁䅯䅌䅣䅁杷允䅁䅁䅍䅁䑁䅁䅷䅁䭁䡁䉉䅁䭁䍁䝑䅁䉁䅁䅁允䅁䅁䅯䅅䅑䅁杷允䅁䅁䅕䅁䑁䅁䅷䅁䭁䉁䅉䅁䭁佁䭯䅁䭁佁䭙䅁䭁佁䭳䅁䉁䅁䅁允䅁䅁䅣䅁䅁䅁乂欵䵁䅉䅅䅁䑁䅁䅁睁䵁䅁䅁权晁允䅁权流杂䅁允䅁䅁䅅䅁䙁佁㙆䭆䠵噳䅊䍄䉁䅁䅁睁䅁䅁䅍䅄䅁䅁䅯䅗䅁䅁䅯杇䅙䅁䅅䅁䉁䅁䅁权敂杂䅁䍄䉁䅁䅁睁䅁䅁䅍䅄䅁䅁䅯䅍䅅䅁䅯杈䅙䅁䅅䅁䉁䅁䅁权硁䅃䅁䍄䉁䅁䅁睁䅁䅁䅍䅄䅁䅁䅯內䅁䅁䅯䅊䅙䅁䅅䅁䉁䅁䅁权允䅂䅁䍄䉁䅁䅁睁䅁䅁䅍䅄䅁䅁䅯睲䅅䅁䅯杇䅙䅁䅅䅁䉁䅁䅁权敂杂䅁䍄䉁䅁䅁兂䅁䅁䅍䅄䅁䅁䅯睑䅅䅁䅯儷䅯䅁䅯朵䅯䅁䅯眵䅯䅁䅅䅁䉁䅁䅁睂䅁䅁䅁䑉浈䅑杷允䅁䅁䅕䅁䑁䅁䅷䅁䭁䥁䅙䅁䭁佁䭷䅁䭁佁䭙䅁䭁佁䭣䅁䉁䅁䅁允䅁䅁䅣䅁䅁䵁ㅄ唵䵁䅉䅅䅁䑁䅁䅁睁䵁䅁䅁权ぁ䅁䅁权流杂䅁允䅁䅁䅅䅁䙁䅁塲㍯㥁歃䅚䍄䉁䅁䅁睁䅁䅁䅍䅄䅁䅁䅯䄳䅅䅁䅯杈䅙䅁䅅䅁䉁䅁䅁权佄杂䅁䍄䉁䅁䅁兂䅁䅁䅍䅄䅁䅁䅯䅎䅁䅁䅯䄷䅯䅁䅯朵䅯䅁䅯眵䅯䅁䅅䅁䉁䅁䅁睂䅁䅁䅁䍉歐䅑杷允䅁䅁䅍䅁䑁䅁䅷䅁䭁䕁䅧䅁䭁䉁䝧䅁䉁䅁䅁允䅁䅁䅯兇䅙䅁杷允䅁䅁䅍䅁䑁䅁䅷䅁䭁䵁䉁䅁䭁䉁䝷䅁䉁䅁䅁允䅁䅁䅯睥䅙䅁杷允䅁䅁䅕䅁䑁䅁䅷䅁䭁䵁䅫䅁䭁佁䬰䅁䭁佁䭙䅁䭁佁䭣䅁䉁䅁䅁允䅁䅁䅣䅁䅁䝁䙂欵䵁䅉䅅䅁䑁䅁䅁睁䵁䅁䅁权䥂䅁䅁权慁杂䅁允䅁䅁䅅䅁䭁䉁䝳䅁䵁䅉䅅䅁䙁䅁䅁睁䵁䅁䅁权䩃䅁䅁权潄权䅁权浄权䅁权湄权䅁允䅁䅁䅅䅁䭁䅁䱙䅁䵁䅉䅅䅁䑁䅁䅁睁䵁䅁䅁权䉃䅁䅁权捁杂䅁允䅁䅁䅅䅁䭁䍁䝯䅁䵁䅉䅅䅁䑁䅁䅁睁䵁䅁䅁权䭂允䅁权歁杂䅁允䅁䅁䅅䅁䭁䑁䭕䅁䵁䅉䅅䅁䑁䅁䅁睁䵁䅁䅁权䥂䅁䅁权捁杂䅁允䅁䅁䅅䅁䭁䑁䝉䅁䵁䅉䅅䅁䑁䅁䅁睁䵁䅁䅁权灁允䅁权慁杂䅁允䅁䅁䅅䅁䭁䙁䜸䅁䵁䅉䅅䅁䑁䅁䅁睁䵁䅁䅁权婂允䅁权慁杂䅁允䅁䅁䅅䅁䭁䉁䝳䅁䵁䅉䅅䅁䙁䅁䅁睁䵁䅁䅁权䙃䅁䅁权汄权䅁权浄权䅁权湄权䅁允䅁䅁䅅䅁䭁䑁䌰䅁䵁䅉䅅䅁䑁䅁䅁睁䵁䅁䅁权㍂䅁䅁权捁杂䅁允䅁䅁䅅䅁䭁䵁䜸䅁䵁䅉䅅䅁䑁䅁䅁睁䵁䅁䅁权䥂允䅁权慁杂䅁允䅁䅁䅅䅁䭁䑁䜴䅁䵁䅉䅅䅁䕁䅁䅁睁䵁䅁䅁权湂䅁䅁权晁杂䅁权杁杂䅁允䅁䅁䅅䅁䭁䡁䩷䅁䵁䅉䅅䅁䙁䅁䅁睁䵁䅁䅁权䥂䅁䅁权獄权䅁权浄权䅁权湄权䅁允䅁䅁䅅䅁䡁䅁䅁䅁䅄敲䅖䍄䉁䅁䅁睁䅁䅁䅍䅄䅁䅁䅯杇䅁䅁䅯䅇䅙䅁䅅䅁䉁䅁䅁权療杂䅁䍄䉁䅁䅁睁䅁䅁䅍䅄䅁䅁䅯杇䅁䅁䅯䅈䅙䅁䅅䅁䉁䅁䅁权䝂睂䅁䍄䉁䅁䅁兂䅁䅁䅍䅄䅁䅁䅯䅉䅅䅁䅯儶䅯䅁䅯朵䅯䅁䅯眵䅯䅁䅅䅁䉁䅁䅁权乄兄䅁䍄䉁䅁䅁䅂䅁䅁䅍䅄䅁䅁䅯內䅅䅁䅯睈䅙䅁䅯䅉䅙䅁䅅䅁䉁䅁䅁权扃杂䅁䍄䉁䅁䅁睁䅁䅁䅍䅄䅁䅁䅯眫䅁䅁䅯杇䅙䅁䅅䅁䉁䅁䅁权㥁杂䅁䍄䉁䅁䅁兂䅁䅁䅍䅄䅁䅁䅯儱䅅䅁䅯儶䅯䅁䅯朵䅯䅁䅯眵䅯䅁䅅䅁䉁䅁䅁权䭃睄䅁䍄䉁䅁䅁兂䅁䅁䅍䅄䅁䅁䅯朳䅅䅁䅯儶䅯䅁䅯朵䅯䅁䅯眵䅯䅁䅅䅁䉁䅁䅁权允䅂䅁䍄䉁䅁䅁兂䅁䅁䅍䅄䅁䅁䅯杰䅁䅁䅯儶䅯䅁䅯朵䅯䅁䅯眵䅯䅁䅅䅁䉁䅁䅁权佂兄䅁䍄䉁䅁䅁睁䅁䅁䅍䅄䅁䅁䅯睷䅅䅁䅯杈䅙䅁䅅䅁䉁䅁䅁权㑄睂䅁䍄䉁䅁䅁睁䅁䅁䅍䅄䅁䅁䅯杣䅁䅁䅯䅇䅙䅁䅅䅁䉁䅁䅁权䕂杂䅁䍄䉁䅁䅁兂䅁䅁䅍䅄䅁䅁䅯兌䅅䅁䅯䄷䅯䅁䅯朵䅯䅁䅯眵䅯䅁䅅䅁䉁䅁䅁睂䅁䅁䅁䕧洯䅑杷允䅁䅁䅍䅁䑁䅁䅷䅁䭁䱁䅑䅁䭁䉁䝷䅁䉁䅁䅁允䅁䅁䅯䄷䅙䅁杷允䅁䅁䅕䅁䑁䅁䅷䅁䭁䍁䉫䅁䭁佁䭧䅁䭁佁䭙䅁䭁佁䭣䅁䉁䅁䅁允䅁䅁䅯术䅯䅁杷允䅁䅁䅍䅁䑁䅁䅷䅁䭁偁䉣䅁䭁䍁䝑䅁䉁䅁䅁允䅁䅁䅯䅵䅯䅁杷允䅁䅁䅕䅁䑁䅁䅷䅁䭁䍁䉫䅁䭁佁䭷䅁䭁佁䭙䅁䭁佁䭣䅁䉁䅁䅁允䅁䅁䅣䅁䅁䵁敁欵䵁䅉䅅䅁䑁䅁䅁睁䵁䅁䅁权汃允䅁权奁杂䅁允䅁䅁䅅䅁䭁䡁䝷䅁䵁䅉䅅䅁䑁䅁䅁睁䵁䅁䅁权⭁䅁䅁权奁杂䅁允䅁䅁䅅䅁䭁䉁䝫䅁䵁䅉䅅䅁䙁䅁䅁睁䵁䅁䅁权扂允䅁权灄权䅁权浄权䅁权湄权䅁允䅁䅁䅅䅁䭁䭁偧䅁䵁䅉䅅䅁䙁䅁䅁睁䵁䅁䅁权䱃允䅁权汄权䅁权浄权䅁权湄权䅁允䅁䅁䅅䅁䭁䑁䌰䅁䵁䅉䅅䅁䙁䅁䅁睁䵁䅁䅁权祃允䅁权獄权䅁权浄权䅁权湄权䅁允䅁䅁䅅䅁䡁䅁䅁䅁杄佇䅖䍄䉁䅁䅁䅂䅁䅁䅍䅄䅁䅁䅯材䅁䅁䅯睈䅙䅁䅯䅉䅙䅁䅅䅁䉁䅁䅁权⭂元䅁䍄䉁䅁䅁䅂䅁䅁䅍䅄䅁䅁䅯关䅅䅁䅯睈䅙䅁䅯䅉䅙䅁䅅䅁䉁䅁䅁权佄䅃䅁䍄䉁䅁䅁兂䅁䅁䅍䅄䅁䅁䅯䄸䅁䅁䅯儶䅯䅁䅯朵䅯䅁䅯眵䅯䅁䅅䅁䉁䅁䅁权慄兄䅁䍄䉁䅁䅁睁䅁䅁䅍䅄䅁䅁䅯䅹䅅䅁䅯䅇䅙䅁䅅䅁䉁䅁䅁权婁杂䅁䍄䉁䅁䅁睁䅁䅁䅍䅄䅁䅁䅯杪䅁䅁䅯杊䅙䅁䅅䅁䉁䅁䅁兂晁敨剴併堵䅑杷允䅁䅁䅕䅁䑁䅁䅷䅁䭁䑁䄴䅁䭁佁䭕䅁䭁佁䭙䅁䭁佁䭣䅁䉁䅁䅁允䅁䅁䅯䅏䅳䅁杷允䅁䅁䅕䅁䑁䅁䅷䅁䭁䵁䉉䅁䭁佁䭷䅁䭁佁䭙䅁䭁佁䭣䅁䉁䅁䅁允䅁䅁䅯䅅䅑䅁杷允䅁䅁䅍䅁䑁䅁䅷䅁䭁䍁䈴䅁䭁䉁䝷䅁䉁䅁䅁允䅁䅁䅯其䅙䅁杷允䅁䅁䅕䅁䑁䅁䅷䅁䭁䡁䅍䅁䭁佁䭯䅁䭁佁䭙䅁䭁佁䭳䅁䉁䅁䅁允䅁䅁䅣䅁䅁䕁䑂欵䵁䅉䅅䅁䑁䅁䅁睁䵁䅁䅁权畁允䅁权敁杂䅁允䅁䅁䅅䅁䭁䭁䝯䅁䵁䅉䅅䅁䙁䅁䅁睁䵁䅁䅁权畁允䅁权汄权䅁权浄权䅁权湄权䅁允䅁䅁䅅䅁䭁䅁䰰䅁䵁䅉䅅䅁䕁䅁䅁睁䵁䅁䅁权乃允䅁权晁杂䅁权杁杂䅁允䅁䅁䅅䅁䭁䵁䨴䅁䵁䅉䅅䅁䑁䅁䅁睁䵁䅁䅁权䑄允䅁权歁杂䅁允䅁䅁䅅䅁䭁䭁䭑䅁䵁䅉䅅䅁䑁䅁䅁睁䵁䅁䅁权坄允䅁权奁杂䅁允䅁䅁䅅䅁䭁䝁䜸䅁䵁䅉䅅䅁䙁䅁䅁睁䵁䅁䅁权畁允䅁权瑄权䅁权浄权䅁权湄权䅁允䅁䅁䅅䅁䡁䅁䅁䅁䅄畊䅚䍄䉁䅁䅁睁䅁䅁䅍䅄䅁䅁䅯䅥䅅䅁䅯杇䅙䅁䅅䅁䉁䅁䅁权㡁杂䅁䍄䉁䅁䅁睁䅁䅁䅍䅄䅁䅁䅯儰䅁䅁䅯杇䅙䅁䅅䅁䉁䅁䅁权䑄杂䅁䍄䉁䅁䅁兂䅁䅁䅍䅄䅁䅁䅯儰䅁䅁䅯儵䅯䅁䅯朵䅯䅁䅯眵䅯䅁䅅䅁䉁䅁䅁权偁睃䅁䍄䉁䅁䅁兂䅁䅁䅍䅄䅁䅁䅯儰䅁䅁䅯朶䅯䅁䅯朵䅯䅁䅯眶䅯䅁䅅䅁䉁䅁䅁睂䅁䅁䅁䕯浐䅑杷允䅁䅁䅕䅁䑁䅁䅷䅁䭁䑁䈴䅁䭁佁䭷䅁䭁佁䭙䅁䭁佁䭣䅁䉁䅁䅁允䅁䅁䅣䅁䅁䝁ㅁ欴䵁䅉䅅䅁䑁䅁䅁睁䵁䅁䅁权睁允䅁权慁杂䅁允䅁䅁䅅䅁䭁䙁䜸䅁䵁䅉䅅䅁䙁䅁䅁睁䵁䅁䅁权㍂䅁䅁权獄权䅁权浄权䅁权湄权䅁允䅁䅁䅅䅁䡁䅁䅁䅁权敃䅚䍄䉁䅁䅁睁䅁䅁䅍䅄䅁䅁䅯䅍䅅䅁䅯䅊䅙䅁䅅䅁䉁䅁䅁权允䅂䅁䍄䉁䅁䅁睁䅁䅁䅍䅄䅁䅁䅯杁䅅䅁䅯杈䅙䅁䅅䅁䉁䅁䅁权㑄睂䅁䍄䉁䅁䅁兂䅁䅁䅍䅄䅁䅁䅯儷䅁䅁䅯儶䅯䅁䅯朵䅯䅁䅯眵䅯䅁䅅䅁䉁䅁䅁权ㅃ兄䅁䍄䉁䅁䅁兂䅁䅁䅍䅄䅁䅁䅯䅍䅅䅁䅯儵䅯䅁䅯朵䅯䅁䅯眵䅯䅁䅅䅁䉁䅁䅁权⭁睃䅁䍄䉁䅁䅁兂䅁䅁䅍䅄䅁䅁䅯儶䅁䅁䅯儷䅯䅁䅯朵䅯䅁䅯眵䅯䅁䅅䅁䉁䅁䅁睂䅁䅁䅁䑁汲䅑杷允䅁䅁䅍䅁䑁䅁䅷䅁䭁䑁䉉䅁䭁䉁䝧䅁䉁䅁䅁允䅁䅁䅯兇䅙䅁杷允䅁䅁䅕䅁䑁䅁䅷䅁䭁䭁䅕䅁䭁佁䭷䅁䭁佁䭙䅁䭁佁䭣䅁䉁䅁䅁允䅁䅁䅣䅁䅁佁噃唵䵁䅉䅅䅁䑁䅁䅁睁䵁䅁䅁权䡃允䅁权奁杂䅁允䅁䅁䅅䅁䭁䕁䝯䅁䵁䅉䅅䅁䑁䅁䅁睁䵁䅁䅁权㑁允䅁权敁杂䅁允䅁䅁䅅䅁䭁䥁䝉䅁䵁䅉䅅䅁䕁䅁䅁睁䵁䅁䅁权㑁允䅁权晁杂䅁权杁杂䅁允䅁䅁䅅䅁䭁䥁䩉䅁䵁䅉䅅䅁䙁䅁䅁睁䵁䅁䅁权䵄䅁䅁权煄权䅁权浄权䅁权牄权䅁允䅁䅁䅅䅁䡁䅁䅁䅁䅁畏䅚䍄䉁䅁䅁兂䅁䅁䅍䅄䅁䅁䅯䅏䅅䅁䅯儵䅯䅁䅯朵䅯䅁䅯眵䅯䅁䅅䅁䉁䅁䅁权㑁睃䅁䍄䉁䅁䅁兂䅁䅁䅍䅄䅁䅁䅯兙䅅䅁䅯䄷䅯䅁䅯朵䅯䅁䅯眵䅯䅁䅅䅁䉁䅁䅁睂䅁䅁䅁乑橐䅑杷允䅁䅁䅍䅁䑁䅁䅷䅁䭁佁䅅䅁䭁䉁䝷䅁䉁䅁䅁允䅁䅁䅯睅䅧䅁杷允䅁䅁䅕䅁䑁䅁䅷䅁䭁䭁䉉䅁䭁佁䭕䅁䭁佁䭙䅁䭁佁䭣䅁䉁䅁䅁允䅁䅁䅯䅏䅳䅁杷允䅁䅁䅑䅁䑁䅁䅷䅁䭁䍁䅯䅁䭁䉁䜸䅁䭁䍁䝁䅁䉁䅁䅁允䅁䅁䅯䅮䅙䅁杷允䅁䅁䅕䅁䑁䅁䅷䅁䭁䑁䉧䅁䭁佁䭯䅁䭁佁䭙䅁䭁佁䭳䅁䉁䅁䅁允䅁䅁䅣䅁䅁䅁䕂欵䵁䅉䅅䅁䕁䅁䅁睁䵁䅁䅁权䝂䅁䅁权晁杂䅁权杁杂䅁允䅁䅁䅅䅁䭁䙁䤸䅁䵁䅉䅅䅁䙁䅁䅁睁䵁䅁䅁权䥃允䅁权獄权䅁权浄权䅁权湄权䅁允䅁䅁䅅䅁䡁䅁䅁䅁䅃佄䅚䍄䉁䅁䅁䅂䅁䅁䅍䅄䅁䅁䅯兇䅁䅁䅯睈䅙䅁䅯䅉䅙䅁䅅䅁䉁䅁䅁权ㅁ杂䅁䍄䉁䅁䅁睁䅁䅁䅍䅄䅁䅁䅯睯䅁䅁䅯䅈䅙䅁䅅䅁䉁䅁䅁权乂杂䅁䍄䉁䅁䅁兂䅁䅁䅍䅄䅁䅁䅯䅷䅁䅁䅯儵䅯䅁䅯朵䅯䅁䅯眵䅯䅁䅅䅁䉁䅁䅁权㑁睃䅁䍄䉁䅁䅁兂䅁䅁䅍䅄䅁䅁䅯睯䅁䅁䅯儷䅯䅁䅯朵䅯䅁䅯眵䅯䅁䅅䅁䉁䅁䅁睂䅁䅁䅁䕁浘䅑杷允䅁䅁䅑䅁䑁䅁䅷䅁䭁䭁䅑䅁䭁䉁䜸䅁䭁䍁䝁䅁䉁䅁䅁允䅁䅁䅯䅮䅙䅁杷允䅁䅁䅍䅁䑁䅁䅷䅁䭁偁䅅䅁䭁䉁䝯䅁䉁䅁䅁允䅁䅁䅯睓䅙䅁杷允䅁䅁䅍䅁䑁䅁䅷䅁䭁䭁䅧䅁䭁䉁䜴䅁䉁䅁䅁允䅁䅁䅯䅆䅣䅁杷允䅁䅁䅍䅁䑁䅁䅷䅁䭁䑁䉕䅁䭁䉁䝷䅁䉁䅁䅁允䅁䅁䅯䅐䅧䅁杷允䅁䅁䅕䅁䑁䅁䅷䅁䭁佁䉁䅁䭁佁䭫䅁䭁佁䭙䅁䭁佁䭣䅁䉁䅁䅁允䅁䅁䅯䄹䄸䅁杷允䅁䅁䅍䅁䑁䅁䅷䅁䭁偁䅅䅁䭁䉁䜴䅁䉁䅁䅁允䅁䅁䅯兒䅙䅁杷允䅁䅁䅍䅁䑁䅁䅷䅁䭁䵁䈴䅁䭁䉁䝯䅁䉁䅁䅁允䅁䅁䅯睘䅙䅁杷允䅁䅁䅍䅁䑁䅁䅷䅁䭁偁䅅䅁䭁䍁䝑䅁䉁䅁䅁允䅁䅁䅯䄰䅣䅁杷允䅁䅁䅍䅁䑁䅁䅷䅁䭁䭁䅣䅁䭁䉁䝷䅁䉁䅁䅁允䅁䅁䅯杮䅙䅁杷允䅁䅁䅕䅁䑁䅁䅷䅁䭁䅁䉁䅁䭁佁䭧䅁䭁佁䭙䅁䭁佁䭣䅁䉁䅁䅁允䅁䅁䅯术䅯䅁杷允䅁䅁䅍䅁䑁䅁䅷䅁䭁䑁䉍䅁䭁䉁䝧䅁䉁䅁䅁允䅁䅁䅯䅒䅙䅁杷允䅁䅁䅍䅁䑁䅁䅷䅁䭁偁䅅䅁䭁䍁䝙䅁䉁䅁䅁允䅁䅁䅕硥畓⭒㙆し䵁䅉䅅䅁䙁䅁䅁睁䵁䅁䅁权䵂䅁䅁权灄权䅁权浄权䅁权湄权䅁允䅁䅁䅅䅁䭁乁偧䅁䵁䅉䅅䅁䙁䅁䅁睁䵁䅁䅁权硄䅁䅁权汄权䅁权浄权䅁权湄权䅁允䅁䅁䅅䅁䭁䉁䕁䅁䵁䅉䅅䅁䙁䅁䅁睁䵁䅁䅁权硄䅁䅁权灄权䅁权浄权䅁权湄权䅁允䅁䅁䅅䅁䭁䉁䕁䅁䵁䅉䅅䅁䙁䅁䅁睁䵁䅁䅁权硄䅁䅁权獄权䅁权浄权䅁权湄权䅁允䅁䅁䅅䅁䭁䉁䕁䅁䵁䅉䅅䅁䑁䅁䅁睁䵁䅁䅁权䭃允䅁权奁杂䅁允䅁䅁䅅䅁䭁䕁䝯䅁䵁䅉䅅䅁䙁䅁䅁睁䵁䅁䅁权硄䅁䅁权瑄权䅁权浄权䅁权湄权䅁允䅁䅁䅅䅁䭁䉁䕁䅁䵁䅉䅅䅁䑁䅁䅁睁䵁䅁䅁权坃允䅁权流杂䅁允䅁䅁䅅䅁䙁佁㙆䭆䠵噳䅒䍄䉁䅁䅁兂䅁䅁䅍䅄䅁䅁䅯权䅅䅁䅯䄶䅯䅁䅯朵䅯䅁䅯眵䅯䅁䅅䅁䉁䅁䅁权䝁睃䅁䍄䉁䅁䅁兂䅁䅁䅍䅄䅁䅁䅯睳䅁䅁䅯儶䅯䅁䅯朵䅯䅁䅯眵䅯䅁䅅䅁䉁䅁䅁权楄兄䅁䍄䉁䅁䅁睁䅁䅁䅍䅄䅁䅁䅯眹䅁䅁䅯杊䅙䅁䅅䅁䉁䅁䅁兂浂浚浚楚做䅑杷允䅁䅁䅑䅁䑁䅁䅷䅁䭁偁䉁䅁䭁䉁䜸䅁䭁䍁䝁䅁䉁䅁䅁允䅁䅁䅯末䅧䅁杷允䅁䅁䅕䅁䑁䅁䅷䅁䭁偁䅣䅁䭁佁䭧䅁䭁佁䭙䅁䭁佁䭣䅁䉁䅁䅁允䅁䅁䅯䅅䅑䅁杷允䅁䅁䅕䅁䑁䅁䅷䅁䭁偁䅣䅁䭁佁䭫䅁䭁佁䭙䅁䭁佁䭣䅁䉁䅁䅁允䅁䅁䅯䅅䅑䅁杷允䅁䅁䅕䅁䑁䅁䅷䅁䭁乁䉳䅁䭁佁䭯䅁䭁佁䭙䅁䭁佁䭳䅁䉁䅁䅁允䅁䅁䅣䅁䅁䝁穁欵䵁䅉䅅䅁䙁䅁䅁睁䵁䅁䅁权㍄䅁䅁权煄权䅁权浄权䅁权牄权䅁允䅁䅁䅅䅁䭁䉁䕁䅁䵁䅉䅅䅁䙁䅁䅁睁䵁䅁䅁权瑄䅁䅁权獄权䅁权浄权䅁权湄权䅁允䅁䅁䅅䅁䡁䅁䅁䅁杁⬳䅒䍄䉁䅁䅁睁䅁䅁䅍䅄䅁䅁䅯睩䅅䅁䅯杈䅙䅁䅅䅁䉁䅁䅁权ㅄ䅃䅁䍄䉁䅁䅁䅂䅁䅁䅍䅄䅁䅁䅯村䅅䅁䅯睈䅙䅁䅯䅉䅙䅁䅅䅁䉁䅁䅁权癁杂䅁䍄䉁䅁䅁睁䅁䅁䅍䅄䅁䅁䅯村䅅䅁䅯䅊䅙䅁䅅䅁䉁䅁䅁权祂元䅁䍄䉁䅁䅁兂䅁䅁䅍䅄䅁䅁䅯村䅅䅁䅯儵䅯䅁䅯朵䅯䅁䅯眵䅯䅁䅅䅁䉁䅁䅁权㑁睃䅁䍄䉁䅁䅁睁䅁䅁䅍䅄䅁䅁䅯兒䅅䅁䅯䅇䅙䅁䅅䅁䉁䅁䅁权婁杂䅁䍄䉁䅁䅁睁䅁䅁䅍䅄䅁䅁䅯兴䅅䅁䅯䅇䅙䅁䅅䅁䉁䅁䅁权㕁杂䅁䍄䉁䅁䅁睁䅁䅁䅍䅄䅁䅁䅯兒䅅䅁䅯杈䅙䅁䅅䅁䉁䅁䅁权䙁䅃䅁䍄䉁䅁䅁睁䅁䅁䅍䅄䅁䅁䅯䅧䅁䅁䅯䅊䅙䅁䅅䅁䉁䅁䅁权奁元䅁䍄䉁䅁䅁睁䅁䅁䅍䅄䅁䅁䅯睩䅅䅁䅯䅈䅙䅁䅅䅁䉁䅁䅁权捁睂䅁䍄䉁䅁䅁兂䅁䅁䅍䅄䅁䅁䅯兒䅅䅁䅯儵䅯䅁䅯朵䅯䅁䅯眵䅯䅁䅅䅁䉁䅁䅁权㥁杁䅁䍄䉁䅁䅁兂䅁䅁䅍䅄䅁䅁䅯杲䅁䅁䅯儶䅯䅁䅯朵䅯䅁䅯眵䅯䅁䅅䅁䉁䅁䅁权牄兄䅁䍄䉁䅁䅁䅂䅁䅁䅍䅄䅁䅁䅯材䅅䅁䅯睈䅙䅁䅯䅉䅙䅁䅅䅁䉁䅁䅁权婄元䅁䍄䉁䅁䅁兂䅁䅁䅍䅄䅁䅁䅯䅯䅅䅁䅯朶䅯䅁䅯朵䅯䅁䅯眶䅯䅁䅅䅁䉁䅁䅁睂䅁䅁䅁䕷洯䅑杷允䅁䅁䅕䅁䑁䅁䅷䅁䭁䱁䉫䅁䭁佁䭷䅁䭁佁䭙䅁䭁佁䭣䅁䉁䅁䅁允䅁䅁䅯䅅䅑䅁杷允䅁䅁䅍䅁䑁䅁䅷䅁䭁䝁䅅䅁䭁䉁䝧䅁䉁䅁䅁允䅁䅁䅯杓䅙䅁杷允䅁䅁䅕䅁䑁䅁䅷䅁䭁䭁䉕䅁䭁佁䭷䅁䭁佁䭙䅁䭁佁䭣䅁䉁䅁䅁允䅁䅁䅣䅁䅁䍁慁唵䵁䅉䅅䅁䙁䅁䅁睁䵁䅁䅁权噁䅁䅁权獄权䅁权浄权䅁权湄权䅁允䅁䅁䅅䅁䡁䅁䅁䅁䅁佹䅖䍄䉁䅁䅁兂䅁䅁䅍䅄䅁䅁䅯䅧䅅䅁䅯朶䅯䅁䅯朵䅯䅁䅯眶䅯䅁䅅䅁䉁䅁䅁睂䅁䅁䅁䍙浈䅑杷允䅁䅁䅍䅁䑁䅁䅷䅁䭁䝁䈴䅁䭁䉁䝧䅁䉁䅁䅁允䅁䅁䅯兏䅙䅁杷允䅁䅁䅕䅁䑁䅁䅷䅁䭁䭁䈴䅁䭁佁䬰䅁䭁佁䭙䅁䭁佁䭣䅁䉁䅁䅁允䅁䅁䅣䅁䅁䵁婂唵䵁䅉䅅䅁䑁䅁䅁睁䵁䅁䅁权䭃䅁䅁权慁杂䅁允䅁䅁䅅䅁䭁䙁䡁䅁䵁䅉䅅䅁䑁䅁䅁睁䵁䅁䅁权元允䅁权奁杂䅁允䅁䅁䅅䅁䭁䑁䝫䅁䵁䅉䅅䅁䑁䅁䅁睁䵁䅁䅁权歁䅁䅁权敁杂䅁允䅁䅁䅅䅁䭁䩁䝉䅁䵁䅉䅅䅁䙁䅁䅁睁䵁䅁䅁权䥄允䅁权灄权䅁权浄权䅁权湄权䅁允䅁䅁䅅䅁䭁䅁偉䅁䵁䅉䅅䅁䙁䅁䅁睁䵁䅁䅁权桁允䅁权潄权䅁权浄权䅁权湄权䅁允䅁䅁䅅䅁䭁䅁䱙䅁䵁䅉䅅䅁䑁䅁䅁睁䵁䅁䅁权⽃䅁䅁权慁杂䅁允䅁䅁䅅䅁䭁䑁䥷䅁䵁䅉䅅䅁䑁䅁䅁睁䵁䅁䅁权⽃䅁䅁权捁杂䅁允䅁䅁䅅䅁䭁䑁䥷䅁䵁䅉䅅䅁䑁䅁䅁睁䵁䅁䅁权婂允䅁权捁杂䅁允䅁䅁䅅䅁䭁䭁䝉䅁䵁䅉䅅䅁䑁䅁䅁睁䵁䅁䅁权煁䅁䅁权歁杂䅁允䅁䅁䅅䅁䭁偁偁䅁䵁䅉䅅䅁䙁䅁䅁睁䵁䅁䅁权扄允䅁权瑄权䅁权浄权䅁权湄权䅁允䅁䅁䅅䅁䡁䅁䅁䅁䅃佰䅒䍄䉁䅁䅁兂䅁䅁䅍䅄䅁䅁䅯睶䅁䅁䅯朶䅯䅁䅯朵䅯䅁䅯眶䅯䅁䅅䅁䉁䅁䅁睂䅁䅁䅁䌴浮䅑杷允䅁䅁䅍䅁䑁䅁䅷䅁䭁偁䅳䅁䭁䍁䝙䅁䉁䅁䅁允䅁䅁䅕㡪ㅌ䙋癸啔䵁䅉䅅䅁䙁䅁䅁睁䵁䅁䅁权噄允䅁权潄权䅁权浄权䅁权湄权䅁允䅁䅁䅅䅁䭁䅁䱙䅁䵁䅉䅅䅁䑁䅁䅁睁䵁䅁䅁权䵄䅁䅁权奁杂䅁允䅁䅁䅅䅁䭁䉁䝫䅁䵁䅉䅅䅁䙁䅁䅁睁䵁䅁䅁权㡄允䅁权汄权䅁权浄权䅁权湄权䅁允䅁䅁䅅䅁䭁䑁䰴䅁䵁䅉䅅䅁䑁䅁䅁睁䵁䅁䅁权楁允䅁权歁杂䅁允䅁䅁䅅䅁䭁乁䥑䅁䵁䅉䅅䅁䙁䅁䅁睁䵁䅁䅁权ㅁ䅁䅁权汄权䅁权浄权䅁权湄权䅁允䅁䅁䅅䅁䭁䑁䰴䅁䵁䅉䅅䅁䙁䅁䅁睁䵁䅁䅁权䑁允䅁权瑄权䅁权浄权䅁权湄权䅁允䅁䅁䅅䅁䡁䅁䅁䅁䅁⭕䅒䍄䉁䅁䅁兂䅁䅁䅍䅄䅁䅁䅯䅂䅅䅁䅯儷䅯䅁䅯朵䅯䅁䅯眵䅯䅁䅅䅁䉁䅁䅁睂䅁䅁䅁䥯汶䅑杷允䅁䅁䅕䅁䑁䅁䅷䅁䭁䉁䉷䅁䭁佁䭫䅁䭁佁䭙䅁䭁佁䭣䅁䉁䅁䅁允䅁䅁䅯共䄸䅁杷允䅁䅁䅍䅁䑁䅁䅷䅁䭁䕁䉷䅁䭁䉁䜴䅁䉁䅁䅁允䅁䅁䅯眴䅙䅁杷允䅁䅁䅕䅁䑁䅁䅷䅁䭁䝁䅣䅁䭁佁䬰䅁䭁佁䭙䅁䭁佁䭣䅁䉁䅁䅁允䅁䅁䅣䅁䅁䥁い䔵䵁䅉䅅䅁䕁䅁䅁睁䵁䅁䅁权䵂允䅁权晁杂䅁权杁杂䅁允䅁䅁䅅䅁䭁䝁䜰䅁䵁䅉䅅䅁䑁䅁䅁睁䵁䅁䅁权奃允䅁权敁杂䅁允䅁䅁䅅䅁䭁䉁䡯䅁䵁䅉䅅䅁䙁䅁䅁睁䵁䅁䅁权時䅁䅁权灄权䅁权浄权䅁权湄权䅁允䅁䅁䅅䅁䭁䅁佁䅁䵁䅉䅅䅁䙁䅁䅁睁䵁䅁䅁权捄䅁䅁权煄权䅁权浄权䅁权牄权䅁允䅁䅁䅅䅁䡁䅁䅁䅁权佑䅚䍄䉁䅁䅁兂䅁䅁䅍䅄䅁䅁䅯睇䅅䅁䅯䄶䅯䅁䅯朵䅯䅁䅯眵䅯䅁䅅䅁䉁䅁䅁权䝁睃䅁䍄䉁䅁䅁兂䅁䅁䅍䅄䅁䅁䅯兺䅁䅁䅯䄷䅯䅁䅯朵䅯䅁䅯眵䅯䅁䅅䅁䉁䅁䅁睂䅁䅁䅁䩙決䅑杷允䅁䅁䅕䅁䑁䅁䅷䅁䭁䥁䅫䅁䭁佁䭕䅁䭁佁䭙䅁䭁佁䭣䅁䉁䅁䅁允䅁䅁䅯兄䅳䅁杷允䅁䅁䅕䅁䑁䅁䅷䅁䭁䙁䉍䅁䭁佁䭕䅁䭁佁䭙䅁䭁佁䭣䅁䉁䅁䅁允䅁䅁䅯材䅳䅁杷允䅁䅁䅍䅁䑁䅁䅷䅁䭁䙁䉅䅁䭁䉁䝯䅁䉁䅁䅁允䅁䅁䅯杘䅙䅁杷允䅁䅁䅍䅁䑁䅁䅷䅁䭁䱁䈴䅁䭁䉁䝯䅁䉁䅁䅁允䅁䅁䅯朱䅙䅁杷允䅁䅁䅍䅁䑁䅁䅷䅁䭁䍁䅫䅁䭁䉁䜴䅁䉁䅁䅁允䅁䅁䅯兓䅙䅁杷允䅁䅁䅍䅁䑁䅁䅷䅁䭁䙁䉅䅁䭁䉁䜴䅁䉁䅁䅁允䅁䅁䅯兖䅫䅁杷允䅁䅁䅍䅁䑁䅁䅷䅁䭁䙁䉧䅁䭁䉁䝧䅁䉁䅁䅁允䅁䅁䅯児䅙䅁杷允䅁䅁䅕䅁䑁䅁䅷䅁䭁佁䅅䅁䭁佁䭯䅁䭁佁䭙䅁䭁佁䭳䅁䉁䅁䅁允䅁䅁䅣䅁䅁䕁潁欵䵁䅉䅅䅁䕁䅁䅁睁䵁䅁䅁权剂允䅁权晁杂䅁权杁杂䅁允䅁䅁䅅䅁䭁䩁䩑䅁䵁䅉䅅䅁䑁䅁䅁睁䵁䅁䅁权佁䅁䅁权慁杂䅁允䅁䅁䅅䅁䭁䍁䜰䅁䵁䅉䅅䅁䑁䅁䅁睁䵁䅁䅁权偁䅁䅁权慁杂䅁允䅁䅁䅅䅁䭁䡁䝳䅁䵁䅉䅅䅁䑁䅁䅁睁䵁䅁䅁权⽂䅁䅁权慁杂䅁允䅁䅁䅅䅁䭁䍁䝳䅁䵁䅉䅅䅁䑁䅁䅁睁䵁䅁䅁权乄允䅁权流杂䅁允䅁䅁䅅䅁䙁䍁捬㡪ㅌ䙃䅊䍄䉁䅁䅁兂䅁䅁䅍䅄䅁䅁䅯兕䅅䅁䅯朶䅯䅁䅯朵䅯䅁䅯眶䅯䅁䅅䅁䉁䅁䅁睂䅁䅁䅁䕑浔䅑杷允䅁䅁䅕䅁䑁䅁䅷䅁䭁䭁䅳䅁䭁佁䭫䅁䭁佁䭙䅁䭁佁䭣䅁䉁䅁䅁允䅁䅁䅯䅂䄴䅁杷允䅁䅁䅍䅁䑁䅁䅷䅁䭁䵁䉕䅁䭁䉁䝧䅁䉁䅁䅁允䅁䅁䅯兇䅙䅁杷允䅁䅁䅕䅁䑁䅁䅷䅁䭁䙁䉅䅁䭁佁䭷䅁䭁佁䭙䅁䭁佁䭣䅁䉁䅁䅁允䅁䅁䅣䅁䅁佁湃唵䵁䅉䅅䅁䙁䅁䅁睁䵁䅁䅁权汄允䅁权瑄权䅁权浄权䅁权湄权䅁允䅁䅁䅅䅁䡁䅁䅁䅁杁由䅖䍄䉁䅁䅁兂䅁䅁䅍䅄䅁䅁䅯睴䅁䅁䅯儶䅯䅁䅯朵䅯䅁䅯眵䅯䅁䅅䅁䉁䅁䅁权䝁杄䅁䍄䉁䅁䅁睁䅁䅁䅍䅄䅁䅁䅯先䅅䅁䅯䅊䅙䅁䅅䅁䉁䅁䅁权兄元䅁䍄䉁䅁䅁䅂䅁䅁䅍䅄䅁䅁䅯睰䅁䅁䅯睈䅙䅁䅯䅉䅙䅁䅅䅁䉁䅁䅁权歃睂䅁䍄䉁䅁䅁睁䅁䅁䅍䅄䅁䅁䅯兑䅅䅁䅯䅈䅙䅁䅅䅁䉁䅁䅁权偃杂䅁䍄䉁䅁䅁睁䅁䅁䅍䅄䅁䅁䅯睇䅁䅁䅯杊䅙䅁䅅䅁䉁䅁䅁兂乄䵺䵺佺奸䅑杷允䅁䅁䅕䅁䑁䅁䅷䅁䭁䉁䅕䅁䭁佁䭯䅁䭁佁䭙䅁䭁佁䭳䅁䉁䅁䅁允䅁䅁䅣䅁䅁䝁湁欵䵁䅉䅅䅁䙁䅁䅁睁䵁䅁䅁权塁䅁䅁权煄权䅁权浄权䅁权牄权䅁允䅁䅁䅅䅁䡁䅁䅁䅁䅄畒䅚䍄䉁䅁䅁睁䅁䅁䅍䅄䅁䅁䅯䅚䅅䅁䅯䅊䅙䅁䅅䅁䉁䅁䅁权獁杂䅁䍄䉁䅁䅁睁䅁䅁䅍䅄䅁䅁䅯六䅅䅁䅯杇䅙䅁䅅䅁䉁䅁䅁权婂杂䅁䍄䉁䅁䅁睁䅁䅁䅍䅄䅁䅁䅯睤䅅䅁䅯䅈䅙䅁䅅䅁䉁䅁䅁权偄杂䅁䍄䉁䅁䅁睁䅁䅁䅍䅄䅁䅁䅯朰䅁䅁䅯䅇䅙䅁䅅䅁䉁䅁䅁权䭂杂䅁䍄䉁䅁䅁兂䅁䅁䅍䅄䅁䅁䅯杔䅅䅁䅯儵䅯䅁䅯朵䅯䅁䅯眵䅯䅁䅅䅁䉁䅁䅁权⭁睃䅁䍄䉁䅁䅁兂䅁䅁䅍䅄䅁䅁䅯关䅅䅁䅯䄶䅯䅁䅯朵䅯䅁䅯眵䅯䅁䅅䅁䉁䅁䅁权䝁睃䅁䍄䉁䅁䅁兂䅁䅁䅍䅄䅁䅁䅯睇䅁䅁䅯儶䅯䅁䅯朵䅯䅁䅯眵䅯䅁䅅䅁䉁䅁䅁权佁杄䅁䍄䉁䅁䅁睁䅁䅁䅍䅄䅁䅁䅯睡䅁䅁䅯杇䅙䅁䅅䅁䉁䅁䅁权兂睂䅁䍄䉁䅁䅁兂䅁䅁䅍䅄䅁䅁䅯睇䅁䅁䅯朶䅯䅁䅯朵䅯䅁䅯眶䅯䅁䅅䅁䉁䅁䅁睂䅁䅁䅁䑑浄䅑杷允䅁䅁䅕䅁䑁䅁䅷䅁䭁䉁䅳䅁䭁佁䭷䅁䭁佁䭙䅁䭁佁䭣䅁䉁䅁䅁允䅁䅁䅣䅁䅁䭁杂唵䵁䅉䅅䅁䙁䅁䅁睁䵁䅁䅁权䡃允䅁权灄权䅁权浄权䅁权湄权䅁允䅁䅁䅅䅁䭁䉁䕁䅁䵁䅉䅅䅁䑁䅁䅁睁䵁䅁䅁权楃允䅁权奁杂䅁允䅁䅁䅅䅁䭁䕁䡫䅁䵁䅉䅅䅁䑁䅁䅁睁䵁䅁䅁权呃允䅁权歁杂䅁允䅁䅁䅅䅁䭁䩁䩣䅁䵁䅉䅅䅁䙁䅁䅁睁䵁䅁䅁权呂允䅁权煄权䅁权浄权䅁权牄权䅁允䅁䅁䅅䅁䡁䅁䅁䅁䅂畒䅚䍄䉁䅁䅁䅂䅁䅁䅍䅄䅁䅁䅯䅫䅁䅁䅯睈䅙䅁䅯䅉䅙䅁䅅䅁䉁䅁䅁权㙂杂䅁䍄䉁䅁䅁睁䅁䅁䅍䅄䅁䅁䅯睎䅅䅁䅯杊䅙䅁䅅䅁䉁䅁䅁兂捂㡪ㅌ䙋塸䅑杷允䅁䅁䅍䅁䑁䅁䅷䅁䭁䍁䉑䅁䭁䉁䝷䅁䉁䅁䅁允䅁䅁䅯兮䅙䅁杷允䅁䅁䅕䅁䑁䅁䅷䅁䭁䅁䅳䅁䭁佁䭧䅁䭁佁䭙䅁䭁佁䭣䅁䉁䅁䅁允䅁䅁䅯䅅䅑䅁杷允䅁䅁䅍䅁䑁䅁䅷䅁䭁䑁䉷䅁䭁䍁䝙䅁䉁䅁䅁允䅁䅁䅕敨剴䉵ㄷざ䵁䅉䅅䅁䙁䅁䅁睁䵁䅁䅁权㍁允䅁权獄权䅁权浄权䅁权湄权䅁允䅁䅁䅅䅁䡁䅁䅁䅁杁敐䅖䍄䉁䅁䅁睁䅁䅁䅍䅄䅁䅁䅯儳䅁䅁䅯䅊䅙䅁䅅䅁䉁䅁䅁权偁权䅁䍄䉁䅁䅁睁䅁䅁䅍䅄䅁䅁䅯杸䅅䅁䅯杇䅙䅁䅅䅁䉁䅁䅁权⭁杂䅁䍄䉁䅁䅁兂䅁䅁䅍䅄䅁䅁䅯睔䅁䅁䅯朶䅯䅁䅯朵䅯䅁䅯眶䅯䅁䅅䅁䉁䅁䅁睂䅁䅁䅁䑷浐䅑杷允䅁䅁䅍䅁䑁䅁䅷䅁䭁䝁䉷䅁䭁䉁䜴䅁䉁䅁䅁允䅁䅁䅯睫䅣䅁杷允䅁䅁䅍䅁䑁䅁䅷䅁䭁佁䅯䅁䭁䍁䝑䅁䉁䅁䅁允䅁䅁䅯六䅫䅁杷允䅁䅁䅕䅁䑁䅁䅷䅁䭁䕁䉫䅁䭁佁䭫䅁䭁佁䭙䅁䭁佁䭣䅁䉁䅁䅁允䅁䅁䅯兔䄴䅁杷允䅁䅁䅍䅁䑁䅁䅷䅁䭁䅁䉧䅁䭁䉁䜴䅁䉁䅁䅁允䅁䅁䅯睤䅙䅁杷允䅁䅁䅍䅁䑁䅁䅷䅁䭁䕁䅅䅁䭁䉁䝧䅁䉁䅁䅁允䅁䅁䅯克䅙䅁杷允䅁䅁䅍䅁䑁䅁䅷䅁䭁䩁䉣䅁䭁䉁䝯䅁䉁䅁䅁允䅁䅁䅯朱䅙䅁杷允䅁䅁䅕䅁䑁䅁䅷䅁䭁䵁䉉䅁䭁佁䭯䅁䭁佁䭙䅁䭁佁䭳䅁䉁䅁䅁允䅁䅁䅯䅅䅑䅁杷允䅁䅁䅕䅁䑁䅁䅷䅁䭁佁䅯䅁䭁佁䭕䅁䭁佁䭙䅁䭁佁䭣䅁䉁䅁䅁允䅁䅁䅯䅏䅳䅁杷允䅁䅁䅕䅁䑁䅁䅷䅁䭁䅁䅷䅁䭁佁䭫䅁䭁佁䭙䅁䭁佁䭣䅁䉁䅁䅁允䅁䅁䅯克䅳䅁杷允䅁䅁䅕䅁䑁䅁䅷䅁䭁佁䅯䅁䭁佁䭫䅁䭁佁䭙䅁䭁佁䭣䅁䉁䅁䅁允䅁䅁䅯睆䄴䅁杷允䅁䅁䅍䅁䑁䅁䅷䅁䭁䉁䅁䅁䭁䍁䝑䅁䉁䅁䅁允䅁䅁䅯杭䅫䅁杷允䅁䅁䅕䅁䑁䅁䅷䅁䭁䍁䉑䅁䭁佁䭫䅁䭁佁䭙䅁䭁佁䭣䅁䉁䅁䅁允䅁䅁䅯䅇䄴䅁杷允䅁䅁䅍䅁䑁䅁䅷䅁䭁䩁䅁䅁䭁䍁䝙䅁䉁䅁䅁允䅁䅁䅕場啯歲剣歕䵁䅉䅅䅁䙁䅁䅁睁䵁䅁䅁权睃䅁䅁权灄权䅁权浄权䅁权湄权䅁允䅁䅁䅅䅁䭁䉁䕁䅁䵁䅉䅅䅁䕁䅁䅁睁䵁䅁䅁权⭃䅁䅁权晁杂䅁权杁杂䅁允䅁䅁䅅䅁䭁䥁䝙䅁䵁䅉䅅䅁䑁䅁䅁睁䵁䅁䅁权湂允䅁权慁杂䅁允䅁䅁䅅䅁䭁䅁䥉䅁䵁䅉䅅䅁䙁䅁䅁睁䵁䅁䅁权㍁䅁䅁权獄权䅁权浄权䅁权湄权䅁允䅁䅁䅅䅁䡁䅁䅁䅁䅁攳䅖䍄䉁䅁䅁睁䅁䅁䅍䅄䅁䅁䅯杍䅅䅁䅯䅊䅙䅁䅅䅁䉁䅁䅁权䵁权䅁䍄䉁䅁䅁兂䅁䅁䅍䅄䅁䅁䅯䅅䅁䅁䅯䄷䅯䅁䅯朵䅯䅁䅯眵䅯䅁䅅䅁䉁䅁䅁睂䅁䅁䅁䕑汪䅑杷允䅁䅁䅕䅁䑁䅁䅷䅁䭁䙁䉣䅁䭁佁䭫䅁䭁佁䭙䅁䭁佁䭣䅁䉁䅁䅁允䅁䅁䅯杤䅷䅁杷允䅁䅁䅍䅁䑁䅁䅷䅁䭁䱁䅁䅁䭁䉁䝯䅁䉁䅁䅁允䅁䅁䅯兗䅙䅁杷允䅁䅁䅕䅁䑁䅁䅷䅁䭁䉁䉙䅁䭁佁䭕䅁䭁佁䭙䅁䭁佁䭣䅁䉁䅁䅁允䅁䅁䅯䅅䅑䅁杷允䅁䅁䅑䅁䑁䅁䅷䅁䭁䍁䄴䅁䭁䉁䜸䅁䭁䍁䝁䅁䉁䅁䅁允䅁䅁䅯兆䅫䅁杷允䅁䅁䅍䅁䑁䅁䅷䅁䭁䅁䉯䅁䭁䉁䜴䅁䉁䅁䅁允䅁䅁䅯睎䅙䅁杷允䅁䅁䅍䅁䑁䅁䅷䅁䭁䍁䉳䅁䭁䍁䝙䅁䉁䅁䅁允䅁䅁䅕⽷潕䥘椸䕗䵁䅉䅅䅁䑁䅁䅁睁䵁䅁䅁权畁䅁䅁权歁杂䅁允䅁䅁䅅䅁䭁䩁䩳䅁䵁䅉䅅䅁䙁䅁䅁睁䵁䅁䅁权敃允䅁权瑄权䅁权浄权䅁权湄权䅁允䅁䅁䅅䅁䡁䅁䅁䅁杁畏䅖䍄䉁䅁䅁兂䅁䅁䅍䅄䅁䅁䅯杯䅅䅁䅯䄶䅯䅁䅯朵䅯䅁䅯眵䅯䅁䅅䅁䉁䅁䅁权䝁睃䅁䍄䉁䅁䅁䅂䅁䅁䅍䅄䅁䅁䅯兦䅅䅁䅯睈䅙䅁䅯䅉䅙䅁䅅䅁䉁䅁䅁权い杂䅁䍄䉁䅁䅁兂䅁䅁䅍䅄䅁䅁䅯睸䅅䅁䅯儵䅯䅁䅯朵䅯䅁䅯眵䅯䅁䅅䅁䉁䅁䅁权㕄权䅁䍄䉁䅁䅁䅂䅁䅁䅍䅄䅁䅁䅯杔䅁䅁䅯睈䅙䅁䅯䅉䅙䅁䅅䅁䉁䅁䅁权塂杂䅁䍄䉁䅁䅁睁䅁䅁䅍䅄䅁䅁䅯睷䅅䅁䅯杇䅙䅁䅅䅁䉁䅁䅁权杂杂䅁䍄䉁䅁䅁兂䅁䅁䅍䅄䅁䅁䅯䅗䅅䅁䅯䄶䅯䅁䅯朵䅯䅁䅯眵䅯䅁䅅䅁䉁䅁䅁权䝁睃䅁䍄䉁䅁䅁兂䅁䅁䅍䅄䅁䅁䅯䅗䅅䅁䅯䄷䅯䅁䅯朵䅯䅁䅯眵䅯䅁䅅䅁䉁䅁䅁睂䅁䅁䅁䩷汮䅑杷允䅁䅁䅍䅁䑁䅁䅷䅁䭁䑁䉍䅁䭁䉁䝯䅁䉁䅁䅁允䅁䅁䅯睷䅙䅁杷允䅁䅁䅍䅁䑁䅁䅷䅁䭁䑁䉍䅁䭁䍁䝙䅁䉁䅁䅁允䅁䅁䅕牕敧敨䉴歖䵁䅉䅅䅁䙁䅁䅁睁䵁䅁䅁权灄䅁䅁权潄权䅁权浄权䅁权湄权䅁允䅁䅁䅅䅁䭁䅁䱙䅁䵁䅉䅅䅁䙁䅁䅁睁䵁䅁䅁权穁允䅁权煄权䅁权浄权䅁权牄权䅁允䅁䅁䅅䅁䭁䉁䕁䅁䵁䅉䅅䅁䙁䅁䅁睁䵁䅁䅁权歁允䅁权煄权䅁权浄权䅁权牄权䅁允䅁䅁䅅䅁䡁䅁䅁䅁䅄畏䅚䍄䉁䅁䅁兂䅁䅁䅍䅄䅁䅁䅯杔䅅䅁䅯儷䅯䅁䅯朵䅯䅁䅯眵䅯䅁䅅䅁䉁䅁䅁睂䅁䅁䅁䉧氳䅑杷允䅁䅁䅕䅁䑁䅁䅷䅁䭁䥁䉧䅁䭁佁䭕䅁䭁佁䭙䅁䭁佁䭣䅁䉁䅁䅁允䅁䅁䅯兄䅳䅁杷允䅁䅁䅕䅁䑁䅁䅷䅁䭁䅁䉣䅁䭁佁䬰䅁䭁佁䭙䅁䭁佁䭣䅁䉁䅁䅁允䅁䅁䅣䅁䅁䭁捁唵䵁䅉䅅䅁䙁䅁䅁睁䵁䅁䅁权穁允䅁权瑄权䅁权浄权䅁权湄权䅁允䅁䅁䅅䅁䭁䉁䕁䅁䵁䅉䅅䅁䑁䅁䅁睁䵁䅁䅁权奁允䅁权捁杂䅁允䅁䅁䅅䅁䭁䍁䝳䅁䵁䅉䅅䅁䑁䅁䅁睁䵁䅁䅁权畂允䅁权捁杂䅁允䅁䅁䅅䅁䭁䡁䝳䅁䵁䅉䅅䅁䕁䅁䅁睁䵁䅁䅁权奁允䅁权晁杂䅁权杁杂䅁允䅁䅁䅅䅁䭁乁䝳䅁䵁䅉䅅䅁䙁䅁䅁睁䵁䅁䅁权剃䅁䅁权潄权䅁权浄权䅁权湄权䅁允䅁䅁䅅䅁䭁䅁䱙䅁䵁䅉䅅䅁䑁䅁䅁睁䵁䅁䅁权奁允䅁权歁杂䅁允䅁䅁䅅䅁䭁䍁䝷䅁䵁䅉䅅䅁䙁䅁䅁睁䵁䅁䅁权䱁允䅁权瑄权䅁权浄权䅁权湄权䅁允䅁䅁䅅䅁䡁䅁䅁䅁䅃佲䅒䍄䉁䅁䅁睁䅁䅁䅍䅄䅁䅁䅯儫䅁䅁䅯䅇䅙䅁䅅䅁䉁䅁䅁权䅂杂䅁䍄䉁䅁䅁兂䅁䅁䅍䅄䅁䅁䅯䅇䅅䅁䅯䄷䅯䅁䅯朵䅯䅁䅯眵䅯䅁䅅䅁䉁䅁䅁睂䅁䅁䅁䝷汮䅑杷允䅁䅁䅍䅁䑁䅁䅷䅁䭁䝁䅳䅁䭁䉁䝷䅁䉁䅁䅁允䅁䅁䅯朵䅧䅁杷允䅁䅁䅕䅁䑁䅁䅷䅁䭁䕁䄴䅁䭁佁䭧䅁䭁佁䭙䅁䭁佁䭣䅁䉁䅁䅁允䅁䅁䅯杂䅳䅁杷允䅁䅁䅍䅁䑁䅁䅷䅁䭁䉁䉷䅁䭁䍁䝙䅁䉁䅁䅁允䅁䅁䅕噋偹癷套䕗䵁䅉䅅䅁䙁䅁䅁睁䵁䅁䅁权ぃ允䅁权汄权䅁权浄权䅁权湄权䅁允䅁䅁䅅䅁䭁䅁䰰䅁䵁䅉䅅䅁䑁䅁䅁睁䵁䅁䅁权䩃允䅁权慁杂䅁允䅁䅁䅅䅁䭁䙁䝫䅁䵁䅉䅅䅁䙁䅁䅁睁䵁䅁䅁权啂允䅁权煄权䅁权浄权䅁权牄权䅁允䅁䅁䅅䅁䡁䅁䅁䅁䅂畒䅚䍄䉁䅁䅁兂䅁䅁䅍䅄䅁䅁䅯兰䅁䅁䅯儷䅯䅁䅯朵䅯䅁䅯眵䅯䅁䅅䅁䉁䅁䅁睂䅁䅁䅁䨴汘䅑杷允䅁䅁䅕䅁䑁䅁䅷䅁䭁偁䉉䅁䭁佁䭫䅁䭁佁䭙䅁䭁佁䭣䅁䉁䅁䅁允䅁䅁䅯䉒䅁䅁杷允䅁䅁䅕䅁䑁䅁䅷䅁䭁䝁䅳䅁䭁佁䭧䅁䭁佁䭙䅁䭁佁䭣䅁䉁䅁䅁允䅁䅁䅯杂䅳䅁杷允䅁䅁䅕䅁䑁䅁䅷䅁䭁䝁䅳䅁䭁佁䭫䅁䭁佁䭙䅁䭁佁䭣䅁䉁䅁䅁允䅁䅁䅯兊䄴䅁杷允䅁䅁䅍䅁䑁䅁䅷䅁䭁䱁䅫䅁䭁䉁䝧䅁䉁䅁䅁允䅁䅁䅯䅑䅙䅁杷允䅁䅁䅍䅁䑁䅁䅷䅁䭁䥁䉙䅁䭁䉁䜴䅁䉁䅁䅁允䅁䅁䅯睔䅙䅁杷允䅁䅁䅍䅁䑁䅁䅷䅁䭁䉁䈴䅁䭁䉁䝯䅁䉁䅁䅁允䅁䅁䅯䅳䅙䅁杷允䅁䅁䅕䅁䑁䅁䅷䅁䭁佁䉕䅁䭁佁䭫䅁䭁佁䭙䅁䭁佁䭣䅁䉁䅁䅁允䅁䅁䅯䅋䄴䅁杷允䅁䅁䅕䅁䑁䅁䅷䅁䭁䝁䅳䅁䭁佁䭷䅁䭁佁䭙䅁䭁佁䭣䅁䉁䅁䅁允䅁䅁䅣䅁䅁䭁㥁䔵䵁䅉䅅䅁䑁䅁䅁睁䵁䅁䅁权剃䅁䅁权奁杂䅁允䅁䅁䅅䅁䭁䡁䝷䅁䵁䅉䅅䅁䕁䅁䅁睁䵁䅁䅁权瑁䅁䅁权晁杂䅁权杁杂䅁允䅁䅁䅅䅁䭁䕁䝷䅁䵁䅉䅅䅁䑁䅁䅁睁䵁䅁䅁权剃䅁䅁权敁杂䅁允䅁䅁䅅䅁䭁䩁䝯䅁䵁䅉䅅䅁䕁䅁䅁睁䵁䅁䅁权坂允䅁权晁杂䅁权杁杂䅁允䅁䅁䅅䅁䭁䵁䝅䅁䵁䅉䅅䅁䑁䅁䅁睁䵁䅁䅁权剃䅁䅁权歁杂䅁允䅁䅁䅅䅁䭁䍁䝷䅁䵁䅉䅅䅁䙁䅁䅁睁䵁䅁䅁权畃䅁䅁权獄权䅁权浄权䅁权湄权䅁允䅁䅁䅅䅁䡁䅁䅁䅁䅂佤䅒䍄䉁䅁䅁兂䅁䅁䅍䅄䅁䅁䅯䄹䅁䅁䅯䄶䅯䅁䅯朵䅯䅁䅯眵䅯䅁䅅䅁䉁䅁䅁权䝁睃䅁䍄䉁䅁䅁兂䅁䅁䅍䅄䅁䅁䅯睱䅅䅁䅯䄷䅯䅁䅯朵䅯䅁䅯眵䅯䅁䅅䅁䉁䅁䅁睂䅁䅁䅁䌴氳䅑杷允䅁䅁䅍䅁䑁䅁䅷䅁䭁䕁䉫䅁䭁䉁䝯䅁䉁䅁䅁允䅁䅁䅯睥䅙䅁杷允䅁䅁䅍䅁䑁䅁䅷䅁䭁䡁䉯䅁䭁䉁䝯䅁䉁䅁䅁允䅁䅁䅯杙䅙䅁杷允䅁䅁䅕䅁䑁䅁䅷䅁䭁䉁䅷䅁䭁佁䭫䅁䭁佁䭙䅁䭁佁䭣䅁䉁䅁䅁允䅁䅁䅯睢䄴䅁杷允䅁䅁䅑䅁䑁䅁䅷䅁䭁䵁䉑䅁䭁䉁䜸䅁䭁䍁䝁䅁䉁䅁䅁允䅁䅁䅯児䅯䅁杷允䅁䅁䅕䅁䑁䅁䅷䅁䭁佁䅙䅁䭁佁䭷䅁䭁佁䭙䅁䭁佁䭣䅁䉁䅁䅁允䅁䅁䅣䅁䅁䕁㍄唵䵁䅉䅅䅁䙁䅁䅁睁䵁䅁䅁权捄䅁䅁权瑄权䅁权浄权䅁权湄权䅁允䅁䅁䅅䅁䡁䅁䅁䅁杂⬰䅖䍄䉁䅁䅁兂䅁䅁䅍䅄䅁䅁䅯八䅁䅁䅯朶䅯䅁䅯朵䅯䅁䅯眶䅯䅁䅅䅁䉁䅁䅁睂䅁䅁䅁䐴浄䅑杷允䅁䅁䅍䅁䑁䅁䅷䅁䭁偁䄸䅁䭁䉁䝯䅁䉁䅁䅁允䅁䅁䅯兗䅙䅁杷允䅁䅁䅍䅁䑁䅁䅷䅁䭁偁䉉䅁䭁䉁䜴䅁䉁䅁䅁允䅁䅁䅯兩䅫䅁杷允䅁䅁䅍䅁䑁䅁䅷䅁䭁偁䉳䅁䭁䍁䝑䅁䉁䅁䅁允䅁䅁䅯䅅䅑䅁杷允䅁䅁䅍䅁䑁䅁䅷䅁䭁䥁䅍䅁䭁䉁䝯䅁䉁䅁䅁允䅁䅁䅯睘䅙䅁杷允䅁䅁䅍䅁䑁䅁䅷䅁䭁偁䄴䅁䭁䉁䝷䅁䉁䅁䅁允䅁䅁䅯䅌䅣䅁杷允䅁䅁䅍䅁䑁䅁䅷䅁䭁偁䄸䅁䭁䉁䝷䅁䉁䅁䅁允䅁䅁䅯兑䅙䅁杷允䅁䅁䅕䅁䑁䅁䅷䅁䭁䱁䅯䅁䭁佁䭧䅁䭁佁䭙䅁䭁佁䭣䅁䉁䅁䅁允䅁䅁䅯杂䅳䅁杷允䅁䅁䅕䅁䑁䅁䅷䅁䭁䉁䄴䅁䭁佁䭧䅁䭁佁䭙䅁䭁佁䭣䅁䉁䅁䅁允䅁䅁䅯䅅䅑䅁杷允䅁䅁䅕䅁䑁䅁䅷䅁䭁䉁䄸䅁䭁佁䭧䅁䭁佁䭙䅁䭁佁䭣䅁䉁䅁䅁允䅁䅁䅯杂䅳䅁杷允䅁䅁䅍䅁䑁䅁䅷䅁䭁偁䄸䅁䭁䉁䜴䅁䉁䅁䅁允䅁䅁䅯杫䅙䅁杷允䅁䅁䅍䅁䑁䅁䅷䅁䭁䑁䉅䅁䭁䉁䝧䅁䉁䅁䅁允䅁䅁䅯兏䅙䅁杷允䅁䅁䅍䅁䑁䅁䅷䅁䭁偁䄴䅁䭁䍁䝑䅁䉁䅁䅁允䅁䅁䅯䅅䅑䅁杷允䅁䅁䅍䅁䑁䅁䅷䅁䭁偁䄸䅁䭁䍁䝑䅁䉁䅁䅁允䅁䅁䅯䅅䅑䅁杷允䅁䅁䅍䅁䑁䅁䅷䅁䭁䅁䉁䅁䭁䍁䝑䅁䉁䅁䅁允䅁䅁䅯朱䅯䅁杷允䅁䅁䅍䅁䑁䅁䅷䅁䭁䡁䉣䅁䭁䉁䝧䅁䉁䅁䅁允䅁䅁䅯䅒䅙䅁杷允䅁䅁䅍䅁䑁䅁䅷䅁䭁偁䄸䅁䭁䍁䝙䅁䉁䅁䅁允䅁䅁䅕牕敧敨硶啖䵁䅉䅅䅁䑁䅁䅁睁䵁䅁䅁权䅁允䅁权流杂䅁允䅁䅁䅅䅁䙁䡁啳歲桦汋䅖䍄䉁䅁䅁睁䅁䅁䅍䅄䅁䅁䅯杁䅅䅁䅯䅇䅙䅁䅅䅁䉁䅁䅁权䕂杂䅁䍄䉁䅁䅁兂䅁䅁䅍䅄䅁䅁䅯眯䅁䅁䅯儵䅯䅁䅯朵䅯䅁䅯眵䅯䅁䅅䅁䉁䅁䅁权潂睃䅁䍄䉁䅁䅁睁䅁䅁䅍䅄䅁䅁䅯䅧䅅䅁䅯䅊䅙䅁䅅䅁䉁䅁䅁权橃元䅁䍄䉁䅁䅁睁䅁䅁䅍䅄䅁䅁䅯兌䅁䅁䅯杈䅙䅁䅅䅁䉁䅁䅁权穃睂䅁䍄䉁䅁䅁睁䅁䅁䅍䅄䅁䅁䅯䅂䅅䅁䅯䅇䅙䅁䅅䅁䉁䅁䅁权䕂杂䅁䍄䉁䅁䅁睁䅁䅁䅍䅄䅁䅁䅯睁䅅䅁䅯杇䅙䅁䅅䅁䉁䅁䅁权䍄杂䅁䍄䉁䅁䅁兂䅁䅁䅍䅄䅁䅁䅯兎䅁䅁䅯朶䅯䅁䅯朵䅯䅁䅯眶䅯䅁䅅䅁䉁䅁䅁睂䅁䅁䅁䑙浔䅑杷允䅁䅁䅍䅁䑁䅁䅷䅁䭁䵁䉫䅁䭁䉁䝷䅁䉁䅁䅁允䅁䅁䅯兗䅙䅁杷允䅁䅁䅕䅁䑁䅁䅷䅁䭁䍁䉅䅁䭁佁䭷䅁䭁佁䭙䅁䭁佁䭣䅁䉁䅁䅁允䅁䅁䅣䅁䅁䝁桁欵䵁䅉䅅䅁䙁䅁䅁睁䵁䅁䅁权摁䅁䅁权汄权䅁权浄权䅁权湄权䅁允䅁䅁䅅䅁䭁䅁䰰䅁䵁䅉䅅䅁䙁䅁䅁睁䵁䅁䅁权佁允䅁权瑄权䅁权浄权䅁权湄权䅁允䅁䅁䅅䅁䡁䅁䅁䅁权畔䅚䍄䉁䅁䅁䅂䅁䅁䅍䅄䅁䅁䅯兮䅁䅁䅯睈䅙䅁䅯䅉䅙䅁䅅䅁䉁䅁䅁权䍃权䅁䍄䉁䅁䅁䅂䅁䅁䅍䅄䅁䅁䅯睁䅅䅁䅯睈䅙䅁䅯䅉䅙䅁䅅䅁䉁䅁䅁权䱁元䅁䍄䉁䅁䅁䅂䅁䅁䅍䅄䅁䅁䅯䅂䅅䅁䅯睈䅙䅁䅯䅉䅙䅁䅅䅁䉁䅁䅁权䅂权䅁䍄䉁䅁䅁睁䅁䅁䅍䅄䅁䅁䅯睁䅅䅁䅯䅊䅙䅁䅅䅁䉁䅁䅁权䥃元䅁䍄䉁䅁䅁睁䅁䅁䅍䅄䅁䅁䅯䅂䅅䅁䅯䅊䅙䅁䅅䅁䉁䅁䅁权⽃权䅁䍄䉁䅁䅁睁䅁䅁䅍䅄䅁䅁䅯睁䅅䅁䅯杊䅙䅁䅅䅁䉁䅁䅁兂㉄䙋偹杷呖䅑杷允䅁䅁䅍䅁䑁䅁䅷䅁䭁䅁䉑䅁䭁䍁䝙䅁䉁䅁䅁允䅁䅁䅕⽷潕䥘礯ざ䵁䅉䅅䅁䙁䅁䅁睁䵁䅁䅁权䑁允䅁权灄权䅁权浄权䅁权湄权䅁允䅁䅁䅅䅁䭁䑁佫䅁䵁䅉䅅䅁䑁䅁䅁睁䵁䅁䅁权橂允䅁权流杂䅁允䅁䅁䅅䅁䙁䵁ㅐ䙋偹汣䅨䍄䉁䅁䅁兂䅁䅁䅍䅄䅁䅁䅯䅂䅅䅁䅯朶䅯䅁䅯朵䅯䅁䅯眶䅯䅁䅅䅁䉁䅁䅁睂䅁䅁䅁䍑浢䅑杷允䅁䅁䅕䅁䑁䅁䅷䅁䭁䅁䉍䅁䭁佁䭷䅁䭁佁䭙䅁䭁佁䭣䅁䉁䅁䅁允䅁䅁䅣䅁䅁䅁呂䔵䵁䅉䅅䅁䙁䅁䅁睁䵁䅁䅁权䕁允䅁权獄权䅁权浄权䅁权湄权䅁允䅁䅁䅅䅁䡁䅁䅁䅁权⭩䅖䍄䉁䅁䅁睁䅁䅁䅍䅄䅁䅁䅯睇䅅䅁䅯䅇䅙䅁䅅䅁䉁䅁䅁权㡂杂䅁䍄䉁䅁䅁睁䅁䅁䅍䅄䅁䅁䅯䅰䅁䅁䅯杇䅙䅁䅅䅁䉁䅁䅁权瑁杂䅁䍄䉁䅁䅁兂䅁䅁䅍䅄䅁䅁䅯睘䅁䅁䅯䄷䅯䅁䅯朵䅯䅁䅯眵䅯䅁䅅䅁䉁䅁䅁睂䅁䅁䅁䑷汶䅑杷允䅁䅁䅍䅁䑁䅁䅷䅁䭁䵁䅅䅁䭁䉁䝷䅁䉁䅁䅁允䅁䅁䅯睘䅣䅁杷允䅁䅁䅑䅁䑁䅁䅷䅁䭁䉁䉳䅁䭁䉁䜸䅁䭁䍁䝁䅁䉁䅁䅁允䅁䅁䅯䅔䅙䅁杷允䅁䅁䅍䅁䑁䅁䅷䅁䭁䉁䉳䅁䭁䍁䝙䅁䉁䅁䅁允䅁䅁䅕敨剴䉵嘶歕䵁䅉䅅䅁䙁䅁䅁睁䵁䅁䅁权獂允䅁权灄权䅁权浄权䅁权湄权䅁允䅁䅁䅅䅁䭁佁伴䅁䵁䅉䅅䅁䙁䅁䅁睁䵁䅁䅁权扁允䅁权獄权䅁权浄权䅁权湄权䅁允䅁䅁䅅䅁䡁䅁䅁䅁䅃佲䅒䍄䉁䅁䅁睁䅁䅁䅍䅄䅁䅁䅯䅪䅁䅁䅯杈䅙䅁䅅䅁䉁䅁䅁权慁睂䅁䍄䉁䅁䅁睁䅁䅁䅍䅄䅁䅁䅯朸䅅䅁䅯杊䅙䅁䅅䅁䉁䅁䅁兂䑄匹捨睪扊䅑杷允䅁䅁䅍䅁䑁䅁䅷䅁䭁䅁䈰䅁䭁䉁䝧䅁䉁䅁䅁允䅁䅁䅯䅦䅙䅁杷允䅁䅁䅍䅁䑁䅁䅷䅁䭁䅁䈰䅁䭁䉁䝷䅁䉁䅁䅁允䅁䅁䅯杙䅙䅁杷允䅁䅁䅕䅁䑁䅁䅷䅁䭁䱁䉣䅁䭁佁䭯䅁䭁佁䭙䅁䭁佁䭳䅁䉁䅁䅁允䅁䅁䅣䅁䅁䍁㑁欵䵁䅉䅅䅁䙁䅁䅁睁䵁䅁䅁权桂允䅁权煄权䅁权浄权䅁权牄权䅁允䅁䅁䅅䅁䡁䅁䅁䅁䅄敔䅚䍄䉁䅁䅁兂䅁䅁䅍䅄䅁䅁䅯睱䅁䅁䅯䄶䅯䅁䅯朵䅯䅁䅯眵䅯䅁䅅䅁䉁䅁䅁权䝁睃䅁䍄䉁䅁䅁兂䅁䅁䅍䅄䅁䅁䅯兄䅅䅁䅯儵䅯䅁䅯朵䅯䅁䅯眵䅯䅁䅅䅁䉁䅁䅁权乁睃䅁䍄䉁䅁䅁兂䅁䅁䅍䅄䅁䅁䅯杍䅅䅁䅯䄶䅯䅁䅯朵䅯䅁䅯眵䅯䅁䅅䅁䉁䅁䅁权允䅂䅁䍄䉁䅁䅁兂䅁䅁䅍䅄䅁䅁䅯兄䅅䅁䅯䄶䅯䅁䅯朵䅯䅁䅯眵䅯䅁䅅䅁䉁䅁䅁权䝁睃䅁䍄䉁䅁䅁䅂䅁䅁䅍䅄䅁䅁䅯睆䅁䅁䅯睈䅙䅁䅯䅉䅙䅁䅅䅁䉁䅁䅁权卄杂䅁䍄䉁䅁䅁兂䅁䅁䅍䅄䅁䅁䅯兖䅁䅁䅯䄷䅯䅁䅯朵䅯䅁䅯眵䅯䅁䅅䅁䉁䅁䅁睂䅁䅁䅁䵁氷䅑杷允䅁䅁䅍䅁䑁䅁䅷䅁䭁䝁䉍䅁䭁䉁䝷䅁䉁䅁䅁允䅁䅁䅯兮䅙䅁杷允䅁䅁䅍䅁䑁䅁䅷䅁䭁䝁䉍䅁䭁䉁䜴䅁䉁䅁䅁允䅁䅁䅯兮䅙䅁杷允䅁䅁䅕䅁䑁䅁䅷䅁䭁䝁䄸䅁䭁佁䭷䅁䭁佁䭙䅁䭁佁䭣䅁䉁䅁䅁允䅁䅁䅣䅁䅁䥁剃䔵䵁䅉䅅䅁䙁䅁䅁睁䵁䅁䅁权橂允䅁权潄权䅁权浄权䅁权湄权䅁允䅁䅁䅅䅁䭁䅁䱙䅁䵁䅉䅅䅁䑁䅁䅁睁䵁䅁䅁权瑁䅁䅁权奁杂䅁允䅁䅁䅅䅁䭁䡁䝷䅁䵁䅉䅅䅁䙁䅁䅁睁䵁䅁䅁权㑁䅁䅁权灄权䅁权浄权䅁权湄权䅁允䅁䅁䅅䅁䭁䩁佉䅁䵁䅉䅅䅁䑁䅁䅁睁䵁䅁䅁权ㅁ允䅁权奁杂䅁允䅁䅁䅅䅁䭁䍁䝫䅁䵁䅉䅅䅁䙁䅁䅁睁䵁䅁䅁权橂允䅁权獄权䅁权浄权䅁权湄权䅁允䅁䅁䅅䅁䡁䅁䅁䅁䅁⭦䅒䍄䉁䅁䅁睁䅁䅁䅍䅄䅁䅁䅯睈䅁䅁䅯杈䅙䅁䅅䅁䉁䅁䅁权䩄䅃䅁䍄䉁䅁䅁兂䅁䅁䅍䅄䅁䅁䅯具䅅䅁䅯䄶䅯䅁䅯朵䅯䅁䅯眵䅯䅁䅅䅁䉁䅁䅁权剂睃䅁䍄䉁䅁䅁䅂䅁䅁䅍䅄䅁䅁䅯杈䅁䅁䅯睈䅙䅁䅯䅉䅙䅁䅅䅁䉁䅁䅁权㑄杂䅁䍄䉁䅁䅁䅂䅁䅁䅍䅄䅁䅁䅯睈䅁䅁䅯睈䅙䅁䅯䅉䅙䅁䅅䅁䉁䅁䅁权䭄䅃䅁䍄䉁䅁䅁睁䅁䅁䅍䅄䅁䅁䅯允䅅䅁䅯杈䅙䅁䅅䅁䉁䅁䅁权祂杂䅁䍄䉁䅁䅁睁䅁䅁䅍䅄䅁䅁䅯杈䅁䅁䅯䅊䅙䅁䅅䅁䉁䅁䅁权湃元䅁䍄䉁䅁䅁睁䅁䅁䅍䅄䅁䅁䅯兒䅁䅁䅯䅊䅙䅁䅅䅁䉁䅁䅁权歃元䅁䍄䉁䅁䅁睁䅁䅁䅍䅄䅁䅁䅯睃䅁䅁䅯杇䅙䅁䅅䅁䉁䅁䅁权䍄杂䅁䍄䉁䅁䅁睁䅁䅁䅍䅄䅁䅁䅯杈䅁䅁䅯杊䅙䅁䅅䅁䉁䅁䅁兂㥁瑃橥䅣失䅑杷允䅁䅁䅍䅁䑁䅁䅷䅁䭁䉁䄸䅁䭁䍁䝙䅁䉁䅁䅁允䅁䅁䅕椹捨㡪䙋し䵁䅉䅅䅁䙁䅁䅁睁䵁䅁䅁权摃䅁䅁权潄权䅁权浄权䅁权湄权䅁允䅁䅁䅅䅁䭁䅁䱙䅁䵁䅉䅅䅁䑁䅁䅁睁䵁䅁䅁权啄允䅁权慁杂䅁允䅁䅁䅅䅁䭁䵁䜰䅁䵁䅉䅅䅁䙁䅁䅁睁䵁䅁䅁权敁䅁䅁权煄权䅁权浄权䅁权牄权䅁允䅁䅁䅅䅁䭁䉁䕁䅁䵁䅉䅅䅁䙁䅁䅁睁䵁䅁䅁权杂䅁䅁权灄权䅁权浄权䅁权湄权䅁允䅁䅁䅅䅁䭁䕁佑䅁䵁䅉䅅䅁䙁䅁䅁睁䵁䅁䅁权敁䅁䅁权獄权䅁权浄权䅁权湄权䅁允䅁䅁䅅䅁䭁䉁䕁䅁䵁䅉䅅䅁䙁䅁䅁睁䵁䅁䅁权晁䅁䅁权獄权䅁权浄权䅁权湄权䅁允䅁䅁䅅䅁䡁䅁䅁䅁䅁⭰䅒䍄䉁䅁䅁睁䅁䅁䅍䅄䅁䅁䅯杗䅁䅁䅯䅊䅙䅁䅅䅁䉁䅁䅁权⭁权䅁䍄䉁䅁䅁兂䅁䅁䅍䅄䅁䅁䅯眫䅁䅁䅯儵䅯䅁䅯朵䅯䅁䅯眵䅯䅁䅅䅁䉁䅁䅁权㑁睃䅁䍄䉁䅁䅁睁䅁䅁䅍䅄䅁䅁䅯兪䅅䅁䅯杊䅙䅁䅅䅁䉁䅁䅁兂䭁㘱睎坐坰䅑杷允䅁䅁䅕䅁䑁䅁䅷䅁䭁䉁䄴䅁䭁佁䬰䅁䭁佁䭙䅁䭁佁䭣䅁䉁䅁䅁允䅁䅁䅯䅅䅑䅁杷允䅁䅁䅕䅁䑁䅁䅷䅁䭁䩁䅳䅁䭁佁䭯䅁䭁佁䭙䅁䭁佁䭳䅁䉁䅁䅁允䅁䅁䅣䅁䅁䕁湁欵䵁䅉䅅䅁䕁䅁䅁睁䵁䅁䅁权求允䅁权晁杂䅁权杁杂䅁允䅁䅁䅅䅁䭁䑁䩕䅁䵁䅉䅅䅁䙁䅁䅁睁䵁䅁䅁权楃允䅁权煄权䅁权浄权䅁权牄权䅁允䅁䅁䅅䅁䡁䅁䅁䅁权救䅚䍄䉁䅁䅁睁䅁䅁䅍䅄䅁䅁䅯睺䅅䅁䅯䅊䅙䅁䅅䅁䉁䅁䅁权獁杂䅁䍄䉁䅁䅁睁䅁䅁䅍䅄䅁䅁䅯䅆䅁䅁䅯杊䅙䅁䅅䅁䉁䅁䅁兂桄桥畓祒坆䅑杷允䅁䅁䅍䅁䑁䅁䅷䅁䭁䉁䅕䅁䭁䍁䝙䅁䉁䅁䅁允䅁䅁䅕呣䬰㘱䅎啖䵁䅉䅅䅁䑁䅁䅁睁䵁䅁䅁权坁䅁䅁权流杂䅁允䅁䅁䅅䅁䙁䭁睒児塲〴䄹䍄䉁䅁䅁兂䅁䅁䅍䅄䅁䅁䅯八䅅䅁䅯儵䅯䅁䅯朵䅯䅁䅯眵䅯䅁䅅䅁䉁䅁䅁权乁睃䅁䍄䉁䅁䅁睁䅁䅁䅍䅄䅁䅁䅯睆䅁䅁䅯杊䅙䅁䅅䅁䉁䅁䅁兂歃䑣䬰㈱啎䅑杷允䅁䅁䅍䅁䑁䅁䅷䅁䭁䝁䉙䅁䭁䉁䝷䅁䉁䅁䅁允䅁䅁䅯睅䅧䅁杷允䅁䅁䅍䅁䑁䅁䅷䅁䭁䝁䉣䅁䭁䉁䝷䅁䉁䅁䅁允䅁䅁䅯䅬䅯䅁杷允䅁䅁䅑䅁䑁䅁䅷䅁䭁䝁䉙䅁䭁䉁䜸䅁䭁䍁䝁䅁䉁䅁䅁允䅁䅁䅯兆䅫䅁杷允䅁䅁䅑䅁䑁䅁䅷䅁䭁䝁䉣䅁䭁䉁䜸䅁䭁䍁䝁䅁䉁䅁䅁允䅁䅁䅯眰䅧䅁杷允䅁䅁䅕䅁䑁䅁䅷䅁䭁䥁䅍䅁䭁佁䭕䅁䭁佁䭙䅁䭁佁䭣䅁䉁䅁䅁允䅁䅁䅯材䅳䅁杷允䅁䅁䅍䅁䑁䅁䅷䅁䭁䕁䉍䅁䭁䉁䜴䅁䉁䅁䅁允䅁䅁䅯兮䅙䅁杷允䅁䅁䅍䅁䑁䅁䅷䅁䭁䝁䉙䅁䭁䍁䝑䅁䉁䅁䅁允䅁䅁䅯共䅫䅁杷允䅁䅁䅕䅁䑁䅁䅷䅁䭁䉁䅷䅁䭁佁䬰䅁䭁佁䭙䅁䭁佁䭣䅁䉁䅁䅁允䅁䅁䅣䅁䅁䵁煄唵䵁䅉䅅䅁䑁䅁䅁睁䵁䅁䅁权㉁䅁䅁权流杂䅁允䅁䅁䅅䅁䙁䵁ㅐ䙋偹欴䅤䍄䉁䅁䅁兂䅁䅁䅍䅄䅁䅁䅯杖䅅䅁䅯䄷䅯䅁䅯朵䅯䅁䅯眵䅯䅁䅅䅁䉁䅁䅁睂䅁䅁䅁䭉樳䅑杷允䅁䅁䅕䅁䑁䅁䅷䅁䭁䝁䉣䅁䭁佁䭧䅁䭁佁䭙䅁䭁佁䭣䅁䉁䅁䅁允䅁䅁䅯杂䅳䅁杷允䅁䅁䅍䅁䑁䅁䅷䅁䭁䑁䅙䅁䭁䉁䜴䅁䉁䅁䅁允䅁䅁䅯睎䅙䅁杷允䅁䅁䅍䅁䑁䅁䅷䅁䭁䱁䈴䅁䭁䉁䜴䅁䉁䅁䅁允䅁䅁䅯睒䅣䅁杷允䅁䅁䅕䅁䑁䅁䅷䅁䭁䭁䉧䅁䭁佁䭧䅁䭁佁䭙䅁䭁佁䭣䅁䉁䅁䅁允䅁䅁䅯杂䅳䅁杷允䅁䅁䅍䅁䑁䅁䅷䅁䭁䝁䉯䅁䭁䍁䝙䅁䉁䅁䅁允䅁䅁䅕場啯歲档ご䵁䅉䅅䅁䙁䅁䅁睁䵁䅁䅁权㑂䅁䅁权汄权䅁权浄权䅁权湄权䅁允䅁䅁䅅䅁䭁䉁䱧䅁䵁䅉䅅䅁䙁䅁䅁睁䵁䅁䅁权祂允䅁权獄权䅁权浄权䅁权湄权䅁允䅁䅁䅅䅁䡁䅁䅁䅁䅄⭤䅖䍄䉁䅁䅁兂䅁䅁䅍䅄䅁䅁䅯睭䅁䅁䅯儶䅯䅁䅯朵䅯䅁䅯眵䅯䅁䅅䅁䉁䅁䅁权䡂杄䅁䍄䉁䅁䅁兂䅁䅁䅍䅄䅁䅁䅯䅷䅁䅁䅯朶䅯䅁䅯朵䅯䅁䅯眶䅯䅁䅅䅁䉁䅁䅁睂䅁䅁䅁䕁浢䅑杷允䅁䅁䅕䅁䑁䅁䅷䅁䭁䙁䄰䅁䭁佁䭯䅁䭁佁䭙䅁䭁佁䭳䅁䉁䅁䅁允䅁䅁䅣䅁䅁䵁牁欵䵁䅉䅅䅁䙁䅁䅁睁䵁䅁䅁权㝃䅁䅁权汄权䅁权浄权䅁权湄权䅁允䅁䅁䅅䅁䭁䅁䰰䅁䵁䅉䅅䅁䑁䅁䅁睁䵁䅁䅁权㑃允䅁权流杂䅁允䅁䅁䅅䅁䙁䅁塲㍯㥁汗䅰䍄䉁䅁䅁兂䅁䅁䅍䅄䅁䅁䅯睮䅁䅁䅯儶䅯䅁䅯朵䅯䅁䅯眵䅯䅁䅅䅁䉁䅁䅁权䩂杄䅁䍄䉁䅁䅁兂䅁䅁䅍䅄䅁䅁䅯兘䅁䅁䅯儷䅯䅁䅯朵䅯䅁䅯眵䅯䅁䅅䅁䉁䅁䅁睂䅁䅁䅁䅉浪䅑杷允䅁䅁䅍䅁䑁䅁䅷䅁䭁䙁䉯䅁䭁䉁䜴䅁䉁䅁䅁允䅁䅁䅯朵䅧䅁杷允䅁䅁䅍䅁䑁䅁䅷䅁䭁䭁䈴䅁䭁䉁䜴䅁䉁䅁䅁允䅁䅁䅯杇䅣䅁杷允䅁䅁䅕䅁䑁䅁䅷䅁䭁䵁䄴䅁䭁佁䭷䅁䭁佁䭙䅁䭁佁䭣䅁䉁䅁䅁允䅁䅁䅣䅁䅁佁䩁唵䵁䅉䅅䅁䑁䅁䅁睁䵁䅁䅁权㥂允䅁权慁杂䅁允䅁䅁䅅䅁䭁䑁䝷䅁䵁䅉䅅䅁䙁䅁䅁睁䵁䅁䅁权权䅁䅁权潄权䅁权浄权䅁权湄权䅁允䅁䅁䅅䅁䭁䙁䱅䅁䵁䅉䅅䅁䑁䅁䅁睁䵁䅁䅁权䉁允䅁权歁杂䅁允䅁䅁䅅䅁䭁䕁佯䅁䵁䅉䅅䅁䕁䅁䅁睁䵁䅁䅁权啂允䅁权晁杂䅁权杁杂䅁允䅁䅁䅅䅁䭁䥁䝙䅁䵁䅉䅅䅁䑁䅁䅁睁䵁䅁䅁权㕁允䅁权歁杂䅁允䅁䅁䅅䅁䭁䉁䭙䅁䵁䅉䅅䅁䑁䅁䅁睁䵁䅁䅁权㥁允䅁权奁杂䅁允䅁䅁䅅䅁䭁䕁䝯䅁䵁䅉䅅䅁䙁䅁䅁睁䵁䅁䅁权䭃允䅁权汄权䅁权浄权䅁权湄权䅁允䅁䅁䅅䅁䭁䉁䕁䅁䵁䅉䅅䅁䑁䅁䅁睁䵁䅁䅁权歃䅁䅁权敁杂䅁允䅁䅁䅅䅁䭁䩁䜰䅁䵁䅉䅅䅁䑁䅁䅁睁䵁䅁䅁权歃䅁䅁权歁杂䅁允䅁䅁䅅䅁䭁偁䥉䅁䵁䅉䅅䅁䑁䅁䅁睁䵁䅁䅁权畄允䅁权敁杂䅁允䅁䅁䅅䅁䭁䥁䝉䅁䵁䅉䅅䅁䙁䅁䅁睁䵁䅁䅁权塃允䅁权獄权䅁权浄权䅁权湄权䅁允䅁䅁䅅䅁䡁䅁䅁䅁杂畯䅎䍄䉁䅁䅁睁䅁䅁䅍䅄䅁䅁䅯睄䅁䅁䅯䅊䅙䅁䅅䅁䉁䅁䅁权浃权䅁䍄䉁䅁䅁睁䅁䅁䅍䅄䅁䅁䅯䄹䅁䅁䅯杊䅙䅁䅅䅁䉁䅁䅁兂㑃潈牘噕啨䅑杷允䅁䅁䅍䅁䑁䅁䅷䅁䭁䥁䈸䅁䭁䉁䝷䅁䉁䅁䅁允䅁䅁䅯睉䅧䅁杷允䅁䅁䅕䅁䑁䅁䅷䅁䭁䍁䉁䅁䭁佁䭧䅁䭁佁䭙䅁䭁佁䭣䅁䉁䅁䅁允䅁䅁䅯杂䅳䅁杷允䅁䅁䅕䅁䑁䅁䅷䅁䭁䙁䅧䅁䭁佁䭕䅁䭁佁䭙䅁䭁佁䭣䅁䉁䅁䅁允䅁䅁䅯䅏䅳䅁杷允䅁䅁䅍䅁䑁䅁䅷䅁䭁䥁䉍䅁䭁䉁䜴䅁䉁䅁䅁允䅁䅁䅯朵䅧䅁杷允䅁䅁䅕䅁䑁䅁䅷䅁䭁䭁䅑䅁䭁佁䭫䅁䭁佁䭙䅁䭁佁䭣䅁䉁䅁䅁允䅁䅁䅯䅔䄴䅁杷允䅁䅁䅍䅁䑁䅁䅷䅁䭁䩁䅳䅁䭁䉁䝧䅁䉁䅁䅁允䅁䅁䅯睢䅙䅁杷允䅁䅁䅕䅁䑁䅁䅷䅁䭁䡁䉑䅁䭁佁䭕䅁䭁佁䭙䅁䭁佁䭣䅁䉁䅁䅁允䅁䅁䅯材䅳䅁杷允䅁䅁䅍䅁䑁䅁䅷䅁䭁䩁䅳䅁䭁䉁䜴䅁䉁䅁䅁允䅁䅁䅯杊䅫䅁杷允䅁䅁䅍䅁䑁䅁䅷䅁䭁偁䅳䅁䭁䉁䜴䅁䉁䅁䅁允䅁䅁䅯杣䅙䅁杷允䅁䅁䅕䅁䑁䅁䅷䅁䭁䱁䉕䅁䭁佁䭕䅁䭁佁䭙䅁䭁佁䭣䅁䉁䅁䅁允䅁䅁䅯䅏䅳䅁杷允䅁䅁䅕䅁䑁䅁䅷䅁䭁偁䉁䅁䭁佁䭫䅁䭁佁䭙䅁䭁佁䭣䅁䉁䅁䅁允䅁䅁䅯杔䄴䅁杷允䅁䅁䅍䅁䑁䅁䅷䅁䭁䝁䈴䅁䭁䍁䝙䅁䉁䅁䅁允䅁䅁䅕敨剴䉵嘴歖䵁䅉䅅䅁䙁䅁䅁睁䵁䅁䅁权扃䅁䅁权獄权䅁权浄权䅁权湄权䅁允䅁䅁䅅䅁䡁䅁䅁䅁杁畇䅖䍄䉁䅁䅁兂䅁䅁䅍䅄䅁䅁䅯元䅁䅁䅯䄶䅯䅁䅯朵䅯䅁䅯眵䅯䅁䅅䅁䉁䅁䅁权䝁睃䅁䍄䉁䅁䅁睁䅁䅁䅍䅄䅁䅁䅯兢䅅䅁䅯杈䅙䅁䅅䅁䉁䅁䅁权穂杂䅁䍄䉁䅁䅁兂䅁䅁䅍䅄䅁䅁䅯睐䅅䅁䅯儷䅯䅁䅯朵䅯䅁䅯眵䅯䅁䅅䅁䉁䅁䅁睂䅁䅁䅁䥁歈䅑杷允䅁䅁䅕䅁䑁䅁䅷䅁䭁䑁䅣䅁䭁佁䭧䅁䭁佁䭙䅁䭁佁䭣䅁䉁䅁䅁允䅁䅁䅯杂䅳䅁杷允䅁䅁䅍䅁䑁䅁䅷䅁䭁䝁䈰䅁䭁䍁䝑䅁䉁䅁䅁允䅁䅁䅯睲䅫䅁杷允䅁䅁䅕䅁䑁䅁䅷䅁䭁䝁䈸䅁䭁佁䬰䅁䭁佁䭙䅁䭁佁䭣䅁䉁䅁䅁允䅁䅁䅣䅁䅁䭁㝃唵䵁䅉䅅䅁䑁䅁䅁睁䵁䅁䅁权㙄䅁䅁权慁杂䅁允䅁䅁䅅䅁䭁䑁䜴䅁䵁䅉䅅䅁䑁䅁䅁睁䵁䅁䅁权橁允䅁权流杂䅁允䅁䅁䅅䅁䙁偁潙䥘䌯嘵䅚䍄䉁䅁䅁兂䅁䅁䅍䅄䅁䅁䅯䅭䅅䅁䅯儶䅯䅁䅯朵䅯䅁䅯眵䅯䅁䅅䅁䉁䅁䅁权い杄䅁䍄䉁䅁䅁睁䅁䅁䅍䅄䅁䅁䅯杔䅁䅁䅯䅇䅙䅁䅅䅁䉁䅁䅁权䕂杂䅁䍄䉁䅁䅁睁䅁䅁䅍䅄䅁䅁䅯睴䅁䅁䅯杈䅙䅁䅅䅁䉁䅁䅁权祂杂䅁䍄䉁䅁䅁䅂䅁䅁䅍䅄䅁䅁䅯兴䅅䅁䅯睈䅙䅁䅯䅉䅙䅁䅅䅁䉁䅁䅁权䅂元䅁䍄䉁䅁䅁兂䅁䅁䅍䅄䅁䅁䅯兊䅁䅁䅯䄷䅯䅁䅯朵䅯䅁䅯眵䅯䅁䅅䅁䉁䅁䅁睂䅁䅁䅁佁歮䅑杷允䅁䅁䅍䅁䑁䅁䅷䅁䭁䥁䉕䅁䭁䉁䜴䅁䉁䅁䅁允䅁䅁䅯杧䅙䅁杷允䅁䅁䅍䅁䑁䅁䅷䅁䭁乁䉍䅁䭁䉁䝷䅁䉁䅁䅁允䅁䅁䅯杋䅙䅁杷允䅁䅁䅕䅁䑁䅁䅷䅁䭁䝁䈰䅁䭁佁䭕䅁䭁佁䭙䅁䭁佁䭣䅁䉁䅁䅁允䅁䅁䅯䅅䅑䅁杷允䅁䅁䅍䅁䑁䅁䅷䅁䭁䍁䉉䅁䭁䉁䝯䅁䉁䅁䅁允䅁䅁䅯杷䅙䅁杷允䅁䅁䅑䅁䑁䅁䅷䅁䭁䍁䉉䅁䭁䉁䜸䅁䭁䍁䝁䅁䉁䅁䅁允䅁䅁䅯杓䅣䅁杷允䅁䅁䅕䅁䑁䅁䅷䅁䭁䱁䅫䅁䭁佁䭯䅁䭁佁䭙䅁䭁佁䭳䅁䉁䅁䅁允䅁䅁䅣䅁䅁䕁䍂欵䵁䅉䅅䅁䙁䅁䅁睁䵁䅁䅁权呄䅁䅁权汄权䅁权浄权䅁权湄权䅁允䅁䅁䅅䅁䭁䑁䱧䅁䵁䅉䅅䅁䕁䅁䅁睁䵁䅁䅁权⭂允䅁权晁杂䅁权杁杂䅁允䅁䅁䅅䅁䭁乁䡉䅁䵁䅉䅅䅁䙁䅁䅁睁䵁䅁䅁权楁允䅁权獄权䅁权浄权䅁权湄权䅁允䅁䅁䅅䅁䡁䅁䅁䅁䅁佱䅒䍄䉁䅁䅁睁䅁䅁䅍䅄䅁䅁䅯兦䅅䅁䅯䅊䅙䅁䅅䅁䉁䅁䅁权祃元䅁䍄䉁䅁䅁兂䅁䅁䅍䅄䅁䅁䅯䅡䅅䅁䅯儷䅯䅁䅯朵䅯䅁䅯眵䅯䅁䅅䅁䉁䅁䅁睂䅁䅁䅁䝷氯䅑杷允䅁䅁䅍䅁䑁䅁䅷䅁䭁䍁䉅䅁䭁䍁䝑䅁䉁䅁䅁允䅁䅁䅯睕䄴䅁杷允䅁䅁䅍䅁䑁䅁䅷䅁䭁䩁䉁䅁䭁䉁䝯䅁䉁䅁䅁允䅁䅁䅯睥䅙䅁杷允䅁䅁䅍䅁䑁䅁䅷䅁䭁䭁䄴䅁䭁䉁䝷䅁䉁䅁䅁允䅁䅁䅯兗䅙䅁杷允䅁䅁䅍䅁䑁䅁䅷䅁䭁䭁䄴䅁䭁䉁䜴䅁䉁䅁䅁允䅁䅁䅯杇䅣䅁杷允䅁䅁䅕䅁䑁䅁䅷䅁䭁䭁䄴䅁䭁佁䭕䅁䭁佁䭙䅁䭁佁䭣䅁䉁䅁䅁允䅁䅁䅯䅇䅳䅁杷允䅁䅁䅍䅁䑁䅁䅷䅁䭁䅁䉉䅁䭁䍁䝑䅁䉁䅁䅁允䅁䅁䅯睳䅫䅁杷允䅁䅁䅍䅁䑁䅁䅷䅁䭁䩁䄰䅁䭁䍁䝑䅁䉁䅁䅁允䅁䅁䅯杦䅧䅁杷允䅁䅁䅑䅁䑁䅁䅷䅁䭁乁䄰䅁䭁䉁䜸䅁䭁䍁䝁䅁䉁䅁䅁允䅁䅁䅯兏䅫䅁杷允䅁䅁䅍䅁䑁䅁䅷䅁䭁䅁䅷䅁䭁䉁䝧䅁䉁䅁䅁允䅁䅁䅯兇䅙䅁杷允䅁䅁䅍䅁䑁䅁䅷䅁䭁䙁䉍䅁䭁䍁䝙䅁䉁䅁䅁允䅁䅁䅕捺䵺䵺捸啖䵁䅉䅅䅁䙁䅁䅁睁䵁䅁䅁权䩁䅁䅁权獄权䅁权浄权䅁权湄权䅁允䅁䅁䅅䅁䡁䅁䅁䅁杂敇䅚䍄䉁䅁䅁睁䅁䅁䅍䅄䅁䅁䅯睗䅅䅁䅯杈䅙䅁䅅䅁䉁䅁䅁权䍄睂䅁䍄䉁䅁䅁兂䅁䅁䅍䅄䅁䅁䅯杏䅅䅁䅯儶䅯䅁䅯朵䅯䅁䅯眵䅯䅁䅅䅁䉁䅁䅁权奂杄䅁䍄䉁䅁䅁睁䅁䅁䅍䅄䅁䅁䅯杒䅁䅁䅯䅇䅙䅁䅅䅁䉁䅁䅁权婁杂䅁䍄䉁䅁䅁睁䅁䅁䅍䅄䅁䅁䅯䅢䅁䅁䅯杈䅙䅁䅅䅁䉁䅁䅁权㝄䅃䅁䍄䉁䅁䅁兂䅁䅁䅍䅄䅁䅁䅯睨䅁䅁䅯朶䅯䅁䅯朵䅯䅁䅯眶䅯䅁䅅䅁䉁䅁䅁睂䅁䅁䅁䍧浔䅑杷允䅁䅁䅕䅁䑁䅁䅷䅁䭁䙁䉍䅁䭁佁䭫䅁䭁佁䭙䅁䭁佁䭣䅁䉁䅁䅁允䅁䅁䅯杗䄴䅁杷允䅁䅁䅕䅁䑁䅁䅷䅁䭁乁䄴䅁䭁佁䭷䅁䭁佁䭙䅁䭁佁䭣䅁䉁䅁䅁允䅁䅁䅣䅁䅁䥁⭂唴䵁䅉䅅䅁䙁䅁䅁睁䵁䅁䅁权睄允䅁权潄权䅁权浄权䅁权湄权䅁允䅁䅁䅅䅁䭁䅁䱙䅁䵁䅉䅅䅁䕁䅁䅁睁䵁䅁䅁权䵁䅁䅁权晁杂䅁权杁杂䅁允䅁䅁䅅䅁䭁䑁䝧䅁䵁䅉䅅䅁䙁䅁䅁睁䵁䅁䅁权呂允䅁权獄权䅁权浄权䅁权湄权䅁允䅁䅁䅅䅁䡁䅁䅁䅁杂佔䅖䍄䉁䅁䅁睁䅁䅁䅍䅄䅁䅁䅯杤䅁䅁䅯杈䅙䅁䅅䅁䉁䅁䅁权啁睂䅁䍄䉁䅁䅁睁䅁䅁䅍䅄䅁䅁䅯睳䅅䅁䅯䅊䅙䅁䅅䅁䉁䅁䅁权呁权䅁䍄䉁䅁䅁睁䅁䅁䅍䅄䅁䅁䅯关䅁䅁䅯䅊䅙䅁䅅䅁䉁䅁䅁权扃䅃䅁䍄䉁䅁䅁兂䅁䅁䅍䅄䅁䅁䅯督䅁䅁䅯儶䅯䅁䅯朵䅯䅁䅯眵䅯䅁䅅䅁䉁䅁䅁权佁杄䅁䍄䉁䅁䅁睁䅁䅁䅍䅄䅁䅁䅯杊䅅䅁䅯䅇䅙䅁䅅䅁䉁䅁䅁权䭂杂䅁䍄䉁䅁䅁䅂䅁䅁䅍䅄䅁䅁䅯兎䅅䅁䅯睈䅙䅁䅯䅉䅙䅁䅅䅁䉁䅁䅁权塁元䅁䍄䉁䅁䅁睁䅁䅁䅍䅄䅁䅁䅯兎䅅䅁䅯䅊䅙䅁䅅䅁䉁䅁䅁权㍃元䅁䍄䉁䅁䅁䅂䅁䅁䅍䅄䅁䅁䅯杈䅅䅁䅯睈䅙䅁䅯䅉䅙䅁䅅䅁䉁䅁䅁权睃睂䅁䍄䉁䅁䅁睁䅁䅁䅍䅄䅁䅁䅯公䅅䅁䅯杊䅙䅁䅅䅁䉁䅁䅁兂㥁瑃橥䡣匱䅑杷允䅁䅁䅕䅁䑁䅁䅷䅁䭁䱁䅫䅁䭁佁䭧䅁䭁佁䭙䅁䭁佁䭣䅁䉁䅁䅁允䅁䅁䅯杢䅳䅁杷允䅁䅁䅕䅁䑁䅁䅷䅁䭁佁䅅䅁䭁佁䭷䅁䭁佁䭙䅁䭁佁䭣䅁䉁䅁䅁允䅁䅁䅣䅁䅁䕁潁欵䵁䅉䅅䅁䙁䅁䅁睁䵁䅁䅁权ㅁ允䅁权汄权䅁权浄权䅁权湄权䅁允䅁䅁䅅䅁䭁䉁䱧䅁䵁䅉䅅䅁䑁䅁䅁睁䵁䅁䅁权汁允䅁权奁杂䅁允䅁䅁䅅䅁䭁䑁䝫䅁䵁䅉䅅䅁䙁䅁䅁睁䵁䅁䅁权㉄允䅁权獄权䅁权浄权䅁权湄权䅁允䅁䅁䅅䅁䡁䅁䅁䅁杁佁䅚䍄䉁䅁䅁兂䅁䅁䅍䅄䅁䅁䅯兎䅅䅁䅯儶䅯䅁䅯朵䅯䅁䅯眵䅯䅁䅅䅁䉁䅁䅁权摂杄䅁䍄䉁䅁䅁兂䅁䅁䅍䅄䅁䅁䅯䅥䅁䅁䅯儶䅯䅁䅯朵䅯䅁䅯眵䅯䅁䅅䅁䉁䅁䅁权㍁䅅䅁䍄䉁䅁䅁睁䅁䅁䅍䅄䅁䅁䅯杔䅁䅁䅯杇䅙䅁䅅䅁䉁䅁䅁权䱂杂䅁䍄䉁䅁䅁睁䅁䅁䅍䅄䅁䅁䅯杤䅅䅁䅯杇䅙䅁䅅䅁䉁䅁䅁权䍄杂䅁䍄䉁䅁䅁睁䅁䅁䅍䅄䅁䅁䅯末䅅䅁䅯䅈䅙䅁䅅䅁䉁䅁䅁权祁睂䅁䍄䉁䅁䅁兂䅁䅁䅍䅄䅁䅁䅯䅢䅁䅁䅯儵䅯䅁䅯朵䅯䅁䅯眵䅯䅁䅅䅁䉁䅁䅁权⭁睃䅁䍄䉁䅁䅁睁䅁䅁䅍䅄䅁䅁䅯杔䅁䅁䅯䅊䅙䅁䅅䅁䉁䅁䅁权睁杂䅁䍄䉁䅁䅁睁䅁䅁䅍䅄䅁䅁䅯䅗䅁䅁䅯䅊䅙䅁䅅䅁䉁䅁䅁权捄元䅁䍄䉁䅁䅁睁䅁䅁䅍䅄䅁䅁䅯共䅅䅁䅯䅇䅙䅁䅅䅁䉁䅁䅁权㕁杂䅁䍄䉁䅁䅁兂䅁䅁䅍䅄䅁䅁䅯兌䅅䅁䅯儷䅯䅁䅯朵䅯䅁䅯眵䅯䅁䅅䅁䉁䅁䅁睂䅁䅁䅁䕧洯䅑杷允䅁䅁䅕䅁䑁䅁䅷䅁䭁䕁䄰䅁䭁佁䭫䅁䭁佁䭙䅁䭁佁䭣䅁䉁䅁䅁允䅁䅁䅯䅚䄴䅁杷允䅁䅁䅕䅁䑁䅁䅷䅁䭁䕁䄴䅁䭁佁䭯䅁䭁佁䭙䅁䭁佁䭳䅁䉁䅁䅁允䅁䅁䅣䅁䅁䭁湁欵䵁䅉䅅䅁䑁䅁䅁睁䵁䅁䅁权㍃䅁䅁权奁杂䅁允䅁䅁䅅䅁䭁䑁䜰䅁䵁䅉䅅䅁䙁䅁䅁睁䵁䅁䅁权瑄䅁䅁权汄权䅁权浄权䅁权湄权䅁允䅁䅁䅅䅁䭁䑁䱧䅁䵁䅉䅅䅁䙁䅁䅁睁䵁䅁䅁权湃允䅁权汄权䅁权浄权䅁权湄权䅁允䅁䅁䅅䅁䭁偁䭫䅁䵁䅉䅅䅁䙁䅁䅁睁䵁䅁䅁权䙄允䅁权潄权䅁权浄权䅁权湄权䅁允䅁䅁䅅䅁䭁䅁䱙䅁䵁䅉䅅䅁䙁䅁䅁睁䵁䅁䅁权䕂允䅁权灄权䅁权浄权䅁权湄权䅁允䅁䅁䅅䅁䭁䝁余䅁䵁䅉䅅䅁䙁䅁䅁睁䵁䅁䅁权潂允䅁权獄权䅁权浄权䅁权湄权䅁允䅁䅁䅅䅁䡁䅁䅁䅁䅄⭢䅖䍄䉁䅁䅁睁䅁䅁䅍䅄䅁䅁䅯睴䅁䅁䅯杇䅙䅁䅅䅁䉁䅁䅁权㥁杂䅁䍄䉁䅁䅁睁䅁䅁䅍䅄䅁䅁䅯䅋䅅䅁䅯䅈䅙䅁䅅䅁䉁䅁䅁权楂杂䅁䍄䉁䅁䅁睁䅁䅁䅍䅄䅁䅁䅯䅣䅅䅁䅯杇䅙䅁䅅䅁䉁䅁䅁权䱂杂䅁䍄䉁䅁䅁睁䅁䅁䅍䅄䅁䅁䅯䅔䅁䅁䅯杊䅙䅁䅅䅁䉁䅁䅁兂偃癷潕䱘嘹䅑杷允䅁䅁䅑䅁䑁䅁䅷䅁䭁䱁䅣䅁䭁䉁䜸䅁䭁䍁䝁䅁䉁䅁䅁允䅁䅁䅯来䅙䅁杷允䅁䅁䅕䅁䑁䅁䅷䅁䭁䭁䉅䅁䭁佁䭕䅁䭁佁䭙䅁䭁佁䭣䅁䉁䅁䅁允䅁䅁䅯兄䅳䅁杷允䅁䅁䅕䅁䑁䅁䅷䅁䭁䭁䅉䅁䭁佁䬰䅁䭁佁䭙䅁䭁佁䭣䅁䉁䅁䅁允䅁䅁䅯䅅䅑䅁杷允䅁䅁䅍䅁䑁䅁䅷䅁䭁䭁䅙䅁䭁䍁䝙䅁䉁䅁䅁允䅁䅁䅕牕敧敨䉵啖䵁䅉䅅䅁䙁䅁䅁睁䵁䅁䅁权㍃䅁䅁权煄权䅁权浄权䅁权牄权䅁允䅁䅁䅅䅁䡁䅁䅁䅁权畏䅚䍄䉁䅁䅁兂䅁䅁䅍䅄䅁䅁䅯䅆䅁䅁䅯儷䅯䅁䅯朵䅯䅁䅯眵䅯䅁䅅䅁䉁䅁䅁睂䅁䅁䅁䉙汘䅑杷允䅁䅁䅕䅁䑁䅁䅷䅁䭁䉁䅕䅁䭁佁䬰䅁䭁佁䭙䅁䭁佁䭣䅁䉁䅁䅁允䅁䅁䅣䅁䅁䍁扁欵䵁䅉䅅䅁䙁䅁䅁睁䵁䅁䅁权坁䅁䅁权瑄权䅁权浄权䅁权湄权䅁允䅁䅁䅅䅁䡁䅁䅁䅁权田䅖䍄䉁䅁䅁兂䅁䅁䅍䅄䅁䅁䅯睆䅁䅁䅯儷䅯䅁䅯朵䅯䅁䅯眵䅯䅁䅅䅁䉁䅁䅁睂䅁䅁䅁䕷浢䅑杷允䅁䅁䅍䅁䑁䅁䅷䅁䭁乁䅑䅁䭁䉁䝯䅁䉁䅁䅁允䅁䅁䅯䅢䅙䅁杷允䅁䅁䅕䅁䑁䅁䅷䅁䭁䱁䅣䅁䭁佁䬰䅁䭁佁䭙䅁䭁佁䭣䅁䉁䅁䅁允䅁䅁䅣䅁䅁䥁㍃唵䵁䅉䅅䅁䑁䅁䅁睁䵁䅁䅁权汃䅁䅁权敁杂䅁允䅁䅁䅅䅁䭁䕁䝙䅁䵁䅉䅅䅁䙁䅁䅁睁䵁䅁䅁权灁䅁䅁权灄权䅁权浄权䅁权湄权䅁允䅁䅁䅅䅁䭁䝁佯䅁䵁䅉䅅䅁䙁䅁䅁睁䵁䅁䅁权㑁䅁䅁权潄权䅁权浄权䅁权湄权䅁允䅁䅁䅅䅁䭁䅁䱙䅁䵁䅉䅅䅁䑁䅁䅁睁䵁䅁䅁权汃䅁䅁权流杂䅁允䅁䅁䅅䅁䙁䡁啳歲桦汥䅊䍄䉁䅁䅁兂䅁䅁䅍䅄䅁䅁䅯兰䅁䅁䅯䄶䅯䅁䅯朵䅯䅁䅯眵䅯䅁䅅䅁䉁䅁䅁权䝁睃䅁䍄䉁䅁䅁䅂䅁䅁䅍䅄䅁䅁䅯䅈䅁䅁䅯睈䅙䅁䅯䅉䅙䅁䅅䅁䉁䅁䅁权㕁元䅁䍄䉁䅁䅁睁䅁䅁䅍䅄䅁䅁䅯䅈䅁䅁䅯䅊䅙䅁䅅䅁䉁䅁䅁权⭃元䅁䍄䉁䅁䅁睁䅁䅁䅍䅄䅁䅁䅯兇䅁䅁䅯杇䅙䅁䅅䅁䉁䅁䅁权䅂杂䅁䍄䉁䅁䅁兂䅁䅁䅍䅄䅁䅁䅯眰䅅䅁䅯朶䅯䅁䅯朵䅯䅁䅯眶䅯䅁䅅䅁䉁䅁䅁睂䅁䅁䅁䑙浐䅑杷允䅁䅁䅕䅁䑁䅁䅷䅁䭁䍁䉅䅁䭁佁䬰䅁䭁佁䭙䅁䭁佁䭣䅁䉁䅁䅁允䅁䅁䅣䅁䅁䝁桁欵䵁䅉䅅䅁䙁䅁䅁睁䵁䅁䅁权䙄允䅁权獄权䅁权浄权䅁权湄权䅁允䅁䅁䅅䅁䡁䅁䅁䅁䅄畅䅒䍄䉁䅁䅁睁䅁䅁䅍䅄䅁䅁䅯眷䅁䅁䅯杊䅙䅁䅅䅁䉁䅁䅁兂畃⭒㙆䱆圵䅑杷允䅁䅁䅕䅁䑁䅁䅷䅁䭁䝁䅧䅁䭁佁䭷䅁䭁佁䭙䅁䭁佁䭣䅁䉁䅁䅁允䅁䅁䅯䅅䅑䅁杷允䅁䅁䅕䅁䑁䅁䅷䅁䭁乁䅑䅁䭁佁䭫䅁䭁佁䭙䅁䭁佁䭣䅁䉁䅁䅁允䅁䅁䅯䅣䄴䅁杷允䅁䅁䅕䅁䑁䅁䅷䅁䭁䕁䉫䅁䭁佁䭯䅁䭁佁䭙䅁䭁佁䭳䅁䉁䅁䅁允䅁䅁䅣䅁䅁䭁畁欵䵁䅉䅅䅁䑁䅁䅁睁䵁䅁䅁权婁允䅁权歁杂䅁允䅁䅁䅅䅁䭁䥁䨰䅁䵁䅉䅅䅁䕁䅁䅁睁䵁䅁䅁权䅂䅁䅁权晁杂䅁权杁杂䅁允䅁䅁䅅䅁䭁䥁䨴䅁䵁䅉䅅䅁䙁䅁䅁睁䵁䅁䅁权佂允䅁权煄权䅁权浄权䅁权牄权䅁允䅁䅁䅅䅁䡁䅁䅁䅁䅄敌䅚䍄䉁䅁䅁睁䅁䅁䅍䅄䅁䅁䅯䅺䅁䅁䅯杇䅙䅁䅅䅁䉁䅁䅁权㉃杂䅁䍄䉁䅁䅁睁䅁䅁䅍䅄䅁䅁䅯光䅅䅁䅯䅈䅙䅁䅅䅁䉁䅁䅁权慂杂䅁䍄䉁䅁䅁睁䅁䅁䅍䅄䅁䅁䅯杙䅅䅁䅯䅊䅙䅁䅅䅁䉁䅁䅁权䵄䅃䅁䍄䉁䅁䅁䅂䅁䅁䅍䅄䅁䅁䅯末䅁䅁䅯睈䅙䅁䅯䅉䅙䅁䅅䅁䉁䅁䅁权㑁杂䅁䍄䉁䅁䅁兂䅁䅁䅍䅄䅁䅁䅯䅡䅅䅁䅯䄶䅯䅁䅯朵䅯䅁䅯眵䅯䅁䅅䅁䉁䅁䅁权䝁睃䅁䍄䉁䅁䅁兂䅁䅁䅍䅄䅁䅁䅯杵䅁䅁䅯朶䅯䅁䅯朵䅯䅁䅯眶䅯䅁䅅䅁䉁䅁䅁睂䅁䅁䅁䍧浔䅑杷允䅁䅁䅕䅁䑁䅁䅷䅁䭁䝁䉫䅁䭁佁䭧䅁䭁佁䭙䅁䭁佁䭣䅁䉁䅁䅁允䅁䅁䅯䅅䅑䅁杷允䅁䅁䅕䅁䑁䅁䅷䅁䭁䙁䉣䅁䭁佁䬰䅁䭁佁䭙䅁䭁佁䭣䅁䉁䅁䅁允䅁䅁䅣䅁䅁䅁汁欵䵁䅉䅅䅁䕁䅁䅁睁䵁䅁䅁权桁允䅁权晁杂䅁权杁杂䅁允䅁䅁䅅䅁䭁䩁䨸䅁䵁䅉䅅䅁䑁䅁䅁睁䵁䅁䅁权桁允䅁权流杂䅁允䅁䅁䅅䅁䙁䙁㑋潈牘噷䅖䍄䉁䅁䅁睁䅁䅁䅍䅄䅁䅁䅯杺䅁䅁䅯杈䅙䅁䅅䅁䉁䅁䅁权捂杂䅁䍄䉁䅁䅁睁䅁䅁䅍䅄䅁䅁䅯朵䅅䅁䅯䅇䅙䅁䅅䅁䉁䅁䅁权㡂杂䅁䍄䉁䅁䅁睁䅁䅁䅍䅄䅁䅁䅯䅋䅅䅁䅯䅊䅙䅁䅅䅁䉁䅁䅁权湂睂䅁䍄䉁䅁䅁睁䅁䅁䅍䅄䅁䅁䅯朳䅅䅁䅯䅇䅙䅁䅅䅁䉁䅁䅁权婁杂䅁䍄䉁䅁䅁睁䅁䅁䅍䅄䅁䅁䅯入䅅䅁䅯杊䅙䅁䅅䅁䉁䅁䅁兂䭁㘱睎扐奰䅑杷允䅁䅁䅕䅁䑁䅁䅷䅁䭁䭁䉫䅁䭁佁䭧䅁䭁佁䭙䅁䭁佁䭣䅁䉁䅁䅁允䅁䅁䅯杂䅳䅁杷允䅁䅁䅕䅁䑁䅁䅷䅁䭁䍁䉅䅁䭁佁䭕䅁䭁佁䭙䅁䭁佁䭣䅁䉁䅁䅁允䅁䅁䅯児䅉䅁杷允䅁䅁䅍䅁䑁䅁䅷䅁䭁䕁䅕䅁䭁䉁䝧䅁䉁䅁䅁允䅁䅁䅯杓䅙䅁杷允䅁䅁䅍䅁䑁䅁䅷䅁䭁䕁䅕䅁䭁䉁䝷䅁䉁䅁䅁允䅁䅁䅯兔䅙䅁杷允䅁䅁䅍䅁䑁䅁䅷䅁䭁䍁䉑䅁䭁䉁䜴䅁䉁䅁䅁允䅁䅁䅯兮䅙䅁杷允䅁䅁䅍䅁䑁䅁䅷䅁䭁䙁䉯䅁䭁䍁䝑䅁䉁䅁䅁允䅁䅁䅯䅴䅯䅁杷允䅁䅁䅕䅁䑁䅁䅷䅁䭁䑁䅯䅁䭁佁䬰䅁䭁佁䭙䅁䭁佁䭣䅁䉁䅁䅁允䅁䅁䅣䅁䅁䥁㉄唵䵁䅉䅅䅁䑁䅁䅁睁䵁䅁䅁权癃䅁䅁权敁杂䅁允䅁䅁䅅䅁䭁䡁䡯䅁䵁䅉䅅䅁䕁䅁䅁睁䵁䅁䅁权癃䅁䅁权晁杂䅁权杁杂䅁允䅁䅁䅅䅁䭁䵁䩅䅁䵁䅉䅅䅁䑁䅁䅁睁䵁䅁䅁权癃䅁䅁权流杂䅁允䅁䅁䅅䅁䙁䙁㑋潈牘噍䅖䍄䉁䅁䅁兂䅁䅁䅍䅄䅁䅁䅯兹䅁䅁䅯䄶䅯䅁䅯朵䅯䅁䅯眵䅯䅁䅅䅁䉁䅁䅁权䝁睃䅁䍄䉁䅁䅁兂䅁䅁䅍䅄䅁䅁䅯睉䅅䅁䅯儶䅯䅁䅯朵䅯䅁䅯眵䅯䅁䅅䅁䉁䅁䅁权祃睄䅁䍄䉁䅁䅁兂䅁䅁䅍䅄䅁䅁䅯兖䅅䅁䅯儵䅯䅁䅯朵䅯䅁䅯眵䅯䅁䅅䅁䉁䅁䅁权⭁睃䅁䍄䉁䅁䅁兂䅁䅁䅍䅄䅁䅁䅯睲䅁䅁䅯儶䅯䅁䅯朵䅯䅁䅯眵䅯䅁䅅䅁䉁䅁䅁权潂杄䅁䍄䉁䅁䅁兂䅁䅁䅍䅄䅁䅁䅯眰䅅䅁䅯儵䅯䅁䅯朵䅯䅁䅯眵䅯䅁䅅䅁䉁䅁䅁权乁睃䅁䍄䉁䅁䅁睁䅁䅁䅍䅄䅁䅁䅯䅡䅁䅁䅯杇䅙䅁䅅䅁䉁䅁䅁权䍄杂䅁䍄䉁䅁䅁兂䅁䅁䅍䅄䅁䅁䅯兇䅅䅁䅯儷䅯䅁䅯朵䅯䅁䅯眵䅯䅁䅅䅁䉁䅁䅁睂䅁䅁䅁佁汮䅑杷允䅁䅁䅕䅁䑁䅁䅷䅁䭁䉁䅫䅁䭁佁䭕䅁䭁佁䭙䅁䭁佁䭣䅁䉁䅁䅁允䅁䅁䅯䅏䅳䅁杷允䅁䅁䅕䅁䑁䅁䅷䅁䭁䭁䄸䅁䭁佁䭷䅁䭁佁䭙䅁䭁佁䭣䅁䉁䅁䅁允䅁䅁䅣䅁䅁䵁䩁欵䵁䅉䅅䅁䙁䅁䅁睁䵁䅁䅁权䱃允䅁权瑄权䅁权浄权䅁权湄权䅁允䅁䅁䅅䅁䡁䅁䅁䅁杁救䅖䍄䉁䅁䅁睁䅁䅁䅍䅄䅁䅁䅯兡䅅䅁䅯杊䅙䅁䅅䅁䉁䅁䅁兂灁䥘䌯唹塨䅑杷允䅁䅁䅍䅁䑁䅁䅷䅁䭁乁䉫䅁䭁䉁䝧䅁䉁䅁䅁允䅁䅁䅯兓䅣䅁杷允䅁䅁䅕䅁䑁䅁䅷䅁䭁䭁䄸䅁䭁佁䬰䅁䭁佁䭙䅁䭁佁䭣䅁䉁䅁䅁允䅁䅁䅣䅁䅁䵁䩁欵䵁䅉䅅䅁䑁䅁䅁睁䵁䅁䅁权⽂䅁䅁权流杂䅁允䅁䅁䅅䅁䙁䵁䴳䵺䵺䙶䅚䍄䉁䅁䅁兂䅁䅁䅍䅄䅁䅁䅯光䅁䅁䅯儵䅯䅁䅯朵䅯䅁䅯眵䅯䅁䅅䅁䉁䅁䅁权㍁睃䅁䍄䉁䅁䅁兂䅁䅁䅍䅄䅁䅁䅯杅䅅䅁䅯䄷䅯䅁䅯朵䅯䅁䅯眵䅯䅁䅅䅁䉁䅁䅁睂䅁䅁䅁䩙歪䅑杷允䅁䅁䅑䅁䑁䅁䅷䅁䭁䉁䉍䅁䭁䉁䜸䅁䭁䍁䝁䅁䉁䅁䅁允䅁䅁䅯兙䅣䅁杷允䅁䅁䅍䅁䑁䅁䅷䅁䭁䥁䅁䅁䭁䉁䝯䅁䉁䅁䅁允䅁䅁䅯朱䅙䅁杷允䅁䅁䅑䅁䑁䅁䅷䅁䭁䡁䉣䅁䭁䉁䜸䅁䭁䍁䝁䅁䉁䅁䅁允䅁䅁䅯䅸䅫䅁杷允䅁䅁䅕䅁䑁䅁䅷䅁䭁䱁䅧䅁䭁佁䭷䅁䭁佁䭙䅁䭁佁䭣䅁䉁䅁䅁允䅁䅁䅯䅅䅑䅁杷允䅁䅁䅍䅁䑁䅁䅷䅁䭁䍁䄸䅁䭁䉁䝯䅁䉁䅁䅁允䅁䅁䅯睘䅙䅁杷允䅁䅁䅕䅁䑁䅁䅷䅁䭁䡁䉣䅁䭁佁䭫䅁䭁佁䭙䅁䭁佁䭣䅁䉁䅁䅁允䅁䅁䅯督䄴䅁杷允䅁䅁䅍䅁䑁䅁䅷䅁䭁䕁䅉䅁䭁䉁䝷䅁䉁䅁䅁允䅁䅁䅯杆䅧䅁杷允䅁䅁䅕䅁䑁䅁䅷䅁䭁䡁䉣䅁䭁佁䭯䅁䭁佁䭙䅁䭁佁䭳䅁䉁䅁䅁允䅁䅁䅣䅁䅁䥁牁欵䵁䅉䅅䅁䙁䅁䅁睁䵁䅁䅁权㍂允䅁权獄权䅁权浄权䅁权湄权䅁允䅁䅁䅅䅁䡁䅁䅁䅁杁併䅖䍄䉁䅁䅁睁䅁䅁䅍䅄䅁䅁䅯睥䅅䅁䅯杊䅙䅁䅅䅁䉁䅁䅁兂㉄䙋偹橷坖䅑杷允䅁䅁䅕䅁䑁䅁䅷䅁䭁䡁䅉䅁䭁佁䭯䅁䭁佁䭙䅁䭁佁䭳䅁䉁䅁䅁允䅁䅁䅣䅁䅁䥁湁欵䵁䅉䅅䅁䑁䅁䅁睁䵁䅁䅁权䙄䅁䅁权歁杂䅁允䅁䅁䅅䅁䭁乁䩉䅁䵁䅉䅅䅁䑁䅁䅁睁䵁䅁䅁权㉃允䅁权歁杂䅁允䅁䅁䅅䅁䭁䥁䭑䅁䵁䅉䅅䅁䙁䅁䅁睁䵁䅁䅁权獄允䅁权煄权䅁权浄权䅁权牄权䅁允䅁䅁䅅䅁䡁䅁䅁䅁杄敍䅚䍄䉁䅁䅁兂䅁䅁䅍䅄䅁䅁䅯杈䅅䅁䅯䄶䅯䅁䅯朵䅯䅁䅯眵䅯䅁䅅䅁䉁䅁䅁权䝁睃䅁䍄䉁䅁䅁兂䅁䅁䅍䅄䅁䅁䅯李䅁䅁䅯儶䅯䅁䅯朵䅯䅁䅯眵䅯䅁䅅䅁䉁䅁䅁权ㅂ杄䅁䍄䉁䅁䅁睁䅁䅁䅍䅄䅁䅁䅯杮䅁䅁䅯杈䅙䅁䅅䅁䉁䅁䅁权楃杂䅁䍄䉁䅁䅁兂䅁䅁䅍䅄䅁䅁䅯睫䅅䅁䅯儷䅯䅁䅯朵䅯䅁䅯眵䅯䅁䅅䅁䉁䅁䅁权允䅂䅁䍄䉁䅁䅁兂䅁䅁䅍䅄䅁䅁䅯兩䅁䅁䅯儷䅯䅁䅯朵䅯䅁䅯眵䅯䅁䅅䅁䉁䅁䅁睂䅁䅁䅁䌴氯䅑杷允䅁䅁䅍䅁䑁䅁䅷䅁䭁偁䅁䅁䭁䍁䝑䅁䉁䅁䅁允䅁䅁䅯权䅯䅁杷允䅁䅁䅕䅁䑁䅁䅷䅁䭁䅁䅷䅁䭁佁䭯䅁䭁佁䭙䅁䭁佁䭳䅁䉁䅁䅁允䅁䅁䅣䅁䅁䭁偂欵䵁䅉䅅䅁䑁䅁䅁睁䵁䅁䅁权坁允䅁权奁杂䅁允䅁䅁䅅䅁䭁䕁䝑䅁䵁䅉䅅䅁䙁䅁䅁睁䵁䅁䅁权敄允䅁权煄权䅁权浄权䅁权牄权䅁允䅁䅁䅅䅁䭁䉁䕁䅁䵁䅉䅅䅁䑁䅁䅁睁䵁䅁䅁权⽁允䅁权慁杂䅁允䅁䅁䅅䅁䭁䉁䝳䅁䵁䅉䅅䅁䕁䅁䅁睁䵁䅁䅁权歂允䅁权晁杂䅁权杁杂䅁允䅁䅁䅅䅁䭁乁䝳䅁䵁䅉䅅䅁䙁䅁䅁睁䵁䅁䅁权杂䅁䅁权瑄权䅁权浄权䅁权湄权䅁允䅁䅁䅅䅁䡁䅁䅁䅁杁畇䅒䍄䉁䅁䅁兂䅁䅁䅍䅄䅁䅁䅯睹䅁䅁䅯儷䅯䅁䅯朵䅯䅁䅯眵䅯䅁䅅䅁䉁䅁䅁睂䅁䅁䅁䅁浈䅑杷允䅁䅁䅑䅁䑁䅁䅷䅁䭁䉁䉙䅁䭁䉁䜸䅁䭁䍁䝁䅁䉁䅁䅁允䅁䅁䅯睷䅣䅁杷允䅁䅁䅍䅁䑁䅁䅷䅁䭁䝁䅁䅁䭁䉁䝯䅁䉁䅁䅁允䅁䅁䅯䅐䅙䅁杷允䅁䅁䅕䅁䑁䅁䅷䅁䭁䙁䈰䅁䭁佁䬰䅁䭁佁䭙䅁䭁佁䭣䅁䉁䅁䅁允䅁䅁䅣䅁䅁䵁桃唵䵁䅉䅅䅁䑁䅁䅁睁䵁䅁䅁权坁允䅁权歁杂䅁允䅁䅁䅅䅁䭁䑁䝁䅁䵁䅉䅅䅁䑁䅁䅁睁䵁䅁䅁权卄允䅁权奁杂䅁允䅁䅁䅅䅁䭁䕁䝯䅁䵁䅉䅅䅁䙁䅁䅁睁䵁䅁䅁权坁允䅁权灄权䅁权浄权䅁权湄权䅁允䅁䅁䅅䅁䭁䉁䕁䅁䵁䅉䅅䅁䙁䅁䅁睁䵁䅁䅁权⭂允䅁权潄权䅁权浄权䅁权湄权䅁允䅁䅁䅅䅁䭁䅁䱙䅁䵁䅉䅅䅁䙁䅁䅁睁䵁䅁䅁权坁允䅁权獄权䅁权浄权䅁权湄权䅁允䅁䅁䅅䅁䭁䉁䕁䅁䵁䅉䅅䅁䙁䅁䅁睁䵁䅁䅁权坁允䅁权瑄权䅁权浄权䅁权湄权䅁允䅁䅁䅅䅁䭁䉁䕁䅁䵁䅉䅅䅁䑁䅁䅁睁䵁䅁䅁权䱃䅁䅁权歁杂䅁允䅁䅁䅅䅁䭁䵁䩯䅁䵁䅉䅅䅁䙁䅁䅁睁䵁䅁䅁权元允䅁权瑄权䅁权浄权䅁权湄权䅁允䅁䅁䅅䅁䭁䉁䕁䅁䵁䅉䅅䅁䑁䅁䅁睁䵁䅁䅁权㉂允䅁权流杂䅁允䅁䅁䅅䅁䙁䑁積積積さ䅆䍄䉁䅁䅁睁䅁䅁䅍䅄䅁䅁䅯兆䅁䅁䅯杈䅙䅁䅅䅁䉁䅁䅁权卂杂䅁䍄䉁䅁䅁睁䅁䅁䅍䅄䅁䅁䅯䄵䅅䅁䅯杊䅙䅁䅅䅁䉁䅁䅁兂偃癷潕䩘唹䅑杷允䅁䅁䅍䅁䑁䅁䅷䅁䭁䙁䉷䅁䭁䍁䝑䅁䉁䅁䅁允䅁䅁䅯兦䄴䅁杷允䅁䅁䅕䅁䑁䅁䅷䅁䭁䝁䉳䅁䭁佁䭯䅁䭁佁䭙䅁䭁佁䭳䅁䉁䅁䅁允䅁䅁䅣䅁䅁䵁橁欵䵁䅉䅅䅁䕁䅁䅁睁䵁䅁䅁权湄允䅁权晁杂䅁权杁杂䅁允䅁䅁䅅䅁䭁䵁䩁䅁䵁䅉䅅䅁䙁䅁䅁睁䵁䅁䅁权捂允䅁权汄权䅁权浄权䅁权湄权䅁允䅁䅁䅅䅁䭁䑁䌰䅁䵁䅉䅅䅁䑁䅁䅁睁䵁䅁䅁权噃允䅁权歁杂䅁允䅁䅁䅅䅁䭁偁䩧䅁䵁䅉䅅䅁䙁䅁䅁睁䵁䅁䅁权煄允䅁权煄权䅁权浄权䅁权牄权䅁允䅁䅁䅅䅁䡁䅁䅁䅁䅂畋䅚䍄䉁䅁䅁睁䅁䅁䅍䅄䅁䅁䅯杤䅅䅁䅯杈䅙䅁䅅䅁䉁䅁䅁权䵃杂䅁䍄䉁䅁䅁兂䅁䅁䅍䅄䅁䅁䅯杤䅅䅁䅯儷䅯䅁䅯朵䅯䅁䅯眵䅯䅁䅅䅁䉁䅁䅁睂䅁䅁䅁䱧汢䅑杷允䅁䅁䅑䅁䑁䅁䅷䅁䭁䱁䉷䅁䭁䉁䜸䅁䭁䍁䝁䅁䉁䅁䅁允䅁䅁䅯杺䅧䅁杷允䅁䅁䅕䅁䑁䅁䅷䅁䭁偁䅑䅁䭁佁䭫䅁䭁佁䭙䅁䭁佁䭣䅁䉁䅁䅁允䅁䅁䅯睦䄴䅁杷允䅁䅁䅕䅁䑁䅁䅷䅁䭁䥁䄴䅁䭁佁䭷䅁䭁佁䭙䅁䭁佁䭣䅁䉁䅁䅁允䅁䅁䅣䅁䅁佁橁䔵䵁䅉䅅䅁䙁䅁䅁睁䵁䅁䅁权剂䅁䅁权潄权䅁权浄权䅁权湄权䅁允䅁䅁䅅䅁䭁偁䬴䅁䵁䅉䅅䅁䙁䅁䅁睁䵁䅁䅁权晄允䅁权灄权䅁权浄权䅁权湄权䅁允䅁䅁䅅䅁䭁䅁偅䅁䵁䅉䅅䅁䑁䅁䅁睁䵁䅁䅁权噁䅁䅁权奁杂䅁允䅁䅁䅅䅁䭁䕁䝑䅁䵁䅉䅅䅁䙁䅁䅁睁䵁䅁䅁权敁允䅁权獄权䅁权浄权䅁权湄权䅁允䅁䅁䅅䅁䡁䅁䅁䅁䅄⭘䅒䍄䉁䅁䅁睁䅁䅁䅍䅄䅁䅁䅯杆䅁䅁䅯䅇䅙䅁䅅䅁䉁䅁䅁权䕂杂䅁䍄䉁䅁䅁兂䅁䅁䅍䅄䅁䅁䅯睸䅁䅁䅯朶䅯䅁䅯朵䅯䅁䅯眶䅯䅁䅅䅁䉁䅁䅁权允䅂䅁䍄䉁䅁䅁兂䅁䅁䅍䅄䅁䅁䅯睳䅅䅁䅯儷䅯䅁䅯朵䅯䅁䅯眵䅯䅁䅅䅁䉁䅁䅁睂䅁䅁䅁䅷浮䅑杷允䅁䅁䅕䅁䑁䅁䅷䅁䭁䩁䅁䅁䭁佁䭫䅁䭁佁䭙䅁䭁佁䭣䅁䉁䅁䅁允䅁䅁䅯䅨䄴䅁杷允䅁䅁䅕䅁䑁䅁䅷䅁䭁䩁䅁䅁䭁佁䭯䅁䭁佁䭙䅁䭁佁䭳䅁䉁䅁䅁允䅁䅁䅣䅁䅁䍁⽁欵䵁䅉䅅䅁䑁䅁䅁睁䵁䅁䅁权㉁允䅁权慁杂䅁允䅁䅁䅅䅁䭁䙁䜴䅁䵁䅉䅅䅁䙁䅁䅁睁䵁䅁䅁权呄䅁䅁权獄权䅁权浄权䅁权湄权䅁允䅁䅁䅅䅁䡁䅁䅁䅁杂敮䅖䍄䉁䅁䅁兂䅁䅁䅍䅄䅁䅁䅯杕䅅䅁䅯儵䅯䅁䅯朵䅯䅁䅯眵䅯䅁䅅䅁䉁䅁䅁权㑁睃䅁䍄䉁䅁䅁睁䅁䅁䅍䅄䅁䅁䅯杣䅁䅁䅯杊䅙䅁䅅䅁䉁䅁䅁兂䭁㘱睎摐坰䅑杷允䅁䅁䅍䅁䑁䅁䅷䅁䭁䑁䉙䅁䭁䉁䝷䅁䉁䅁䅁允䅁䅁䅯睒䅙䅁杷允䅁䅁䅕䅁䑁䅁䅷䅁䭁䱁䅍䅁䭁佁䭯䅁䭁佁䭙䅁䭁佁䭳䅁䉁䅁䅁允䅁䅁䅣䅁䅁䅁潁欵䵁䅉䅅䅁䙁䅁䅁睁䵁䅁䅁权湃允䅁权灄权䅁权浄权䅁权湄权䅁允䅁䅁䅅䅁䭁䉁偍䅁䵁䅉䅅䅁䑁䅁䅁睁䵁䅁䅁权啁䅁䅁权捁杂䅁允䅁䅁䅅䅁䭁䙁䠸䅁䵁䅉䅅䅁䑁䅁䅁睁䵁䅁䅁权噁䅁䅁权捁杂䅁允䅁䅁䅅䅁䭁䙁䝉䅁䵁䅉䅅䅁䙁䅁䅁睁䵁䅁䅁权㝂䅁䅁权獄权䅁权浄权䅁权湄权䅁允䅁䅁䅅䅁䡁䅁䅁䅁杁⭉䅚䍄䉁䅁䅁兂䅁䅁䅍䅄䅁䅁䅯䄴䅅䅁䅯儷䅯䅁䅯朵䅯䅁䅯眵䅯䅁䅅䅁䉁䅁䅁睂䅁䅁䅁䩉汈䅑杷允䅁䅁䅍䅁䑁䅁䅷䅁䭁䉁䅙䅁䭁䉁䝷䅁䉁䅁䅁允䅁䅁䅯睺䅙䅁杷允䅁䅁䅍䅁䑁䅁䅷䅁䭁䭁䅧䅁䭁䉁䝯䅁䉁䅁䅁允䅁䅁䅯睷䅙䅁杷允䅁䅁䅍䅁䑁䅁䅷䅁䭁䱁䉕䅁䭁䍁䝙䅁䉁䅁䅁允䅁䅁䅕捺䵺䵺獷啖䵁䅉䅅䅁䙁䅁䅁睁䵁䅁䅁权䑃允䅁权瑄权䅁权浄权䅁权湄权䅁允䅁䅁䅅䅁䡁䅁䅁䅁䅄畄䅚䍄䉁䅁䅁睁䅁䅁䅍䅄䅁䅁䅯睆䅁䅁䅯䅈䅙䅁䅅䅁䉁䅁䅁权兂杂䅁䍄䉁䅁䅁兂䅁䅁䅍䅄䅁䅁䅯睐䅅䅁䅯䄷䅯䅁䅯朵䅯䅁䅯眵䅯䅁䅅䅁䉁䅁䅁睂䅁䅁䅁䥁歈䅑杷允䅁䅁䅕䅁䑁䅁䅷䅁䭁䭁䉕䅁䭁佁䭯䅁䭁佁䭙䅁䭁佁䭳䅁䉁䅁䅁允䅁䅁䅣䅁䅁䅁牁欵䵁䅉䅅䅁䑁䅁䅁睁䵁䅁䅁权瑄䅁䅁权敁杂䅁允䅁䅁䅅䅁䭁偁䡧䅁䵁䅉䅅䅁䕁䅁䅁睁䵁䅁䅁权牃允䅁权晁杂䅁权杁杂䅁允䅁䅁䅅䅁䭁䡁䡷䅁䵁䅉䅅䅁䙁䅁䅁睁䵁䅁䅁权摃允䅁权瑄权䅁权浄权䅁权湄权䅁允䅁䅁䅅䅁䡁䅁䅁䅁权畹䅖䍄䉁䅁䅁䅂䅁䅁䅍䅄䅁䅁䅯東䅅䅁䅯睈䅙䅁䅯䅉䅙䅁䅅䅁䉁䅁䅁权䝃杄䅁䍄䉁䅁䅁兂䅁䅁䅍䅄䅁䅁䅯李䅅䅁䅯䄶䅯䅁䅯朵䅯䅁䅯眵䅯䅁䅅䅁䉁䅁䅁权允䅂䅁䍄䉁䅁䅁兂䅁䅁䅍䅄䅁䅁䅯关䅅䅁䅯䄷䅯䅁䅯朵䅯䅁䅯眵䅯䅁䅅䅁䉁䅁䅁睂䅁䅁䅁䥷歘䅑杷允䅁䅁䅕䅁䑁䅁䅷䅁䭁䥁䉳䅁䭁佁䭧䅁䭁佁䭙䅁䭁佁䭣䅁䉁䅁䅁允䅁䅁䅯杂䅳䅁杷允䅁䅁䅍䅁䑁䅁䅷䅁䭁䵁䄴䅁䭁䉁䝯䅁䉁䅁䅁允䅁䅁䅯睇䅙䅁杷允䅁䅁䅕䅁䑁䅁䅷䅁䭁佁䉕䅁䭁佁䭷䅁䭁佁䭙䅁䭁佁䭣䅁䉁䅁䅁允䅁䅁䅣䅁䅁䕁㉄䔵䵁䅉䅅䅁䙁䅁䅁睁䵁䅁䅁权瑄允䅁权汄权䅁权浄权䅁权湄权䅁允䅁䅁䅅䅁䭁䅁䰰䅁䵁䅉䅅䅁䑁䅁䅁睁䵁䅁䅁权⭂允䅁权慁杂䅁允䅁䅁䅅䅁䭁䙁䜸䅁䵁䅉䅅䅁䑁䅁䅁睁䵁䅁䅁权⭂允䅁权敁杂䅁允䅁䅁䅅䅁䭁䥁䩷䅁䵁䅉䅅䅁䑁䅁䅁睁䵁䅁䅁权汁䅁䅁权敁杂䅁允䅁䅁䅅䅁䭁䭁䝯䅁䵁䅉䅅䅁䙁䅁䅁睁䵁䅁䅁权橄䅁䅁权煄权䅁权浄权䅁权牄权䅁允䅁䅁䅅䅁䡁䅁䅁䅁䅁畏䅚䍄䉁䅁䅁兂䅁䅁䅍䅄䅁䅁䅯杦䅅䅁䅯儶䅯䅁䅯朵䅯䅁䅯眵䅯䅁䅅䅁䉁䅁䅁权䭃杄䅁䍄䉁䅁䅁兂䅁䅁䅍䅄䅁䅁䅯杤䅁䅁䅯儷䅯䅁䅯朵䅯䅁䅯眵䅯䅁䅅䅁䉁䅁䅁睂䅁䅁䅁䵯汶䅑杷允䅁䅁䅕䅁䑁䅁䅷䅁䭁䡁䈴䅁䭁佁䭷䅁䭁佁䭙䅁䭁佁䭣䅁䉁䅁䅁允䅁䅁䅣䅁䅁䍁奃〴䵁䅉䅅䅁䙁䅁䅁睁䵁䅁䅁权䙁允䅁权潄权䅁权浄权䅁权湄权䅁允䅁䅁䅅䅁䭁䅁䱙䅁䵁䅉䅅䅁䑁䅁䅁睁䵁䅁䅁权流允䅁权敁杂䅁允䅁䅁䅅䅁䭁䙁䩕䅁䵁䅉䅅䅁䑁䅁䅁睁䵁䅁䅁权䙃允䅁权奁杂䅁允䅁䅁䅅䅁䭁䡁䝷䅁䵁䅉䅅䅁䑁䅁䅁睁䵁䅁䅁权呁允䅁权流杂䅁允䅁䅁䅅䅁䙁佁㙆䭆䠵噑䅚䍄䉁䅁䅁睁䅁䅁䅍䅄䅁䅁䅯杫䅅䅁䅯杇䅙䅁䅅䅁䉁䅁䅁权時杂䅁䍄䉁䅁䅁睁䅁䅁䅍䅄䅁䅁䅯全䅅䅁䅯杇䅙䅁䅅䅁䉁䅁䅁权婂杂䅁䍄䉁䅁䅁睁䅁䅁䅍䅄䅁䅁䅯全䅅䅁䅯䅈䅙䅁䅅䅁䉁䅁䅁权䍃杂䅁䍄䉁䅁䅁兂䅁䅁䅍䅄䅁䅁䅯杵䅅䅁䅯儷䅯䅁䅯朵䅯䅁䅯眵䅯䅁䅅䅁䉁䅁䅁睂䅁䅁䅁䅙氯䅑杷允䅁䅁䅑䅁䑁䅁䅷䅁䭁䍁䉁䅁䭁䉁䜸䅁䭁䍁䝁䅁䉁䅁䅁允䅁䅁䅯眫䅣䅁杷允䅁䅁䅑䅁䑁䅁䅷䅁䭁䍁䉑䅁䭁䉁䜸䅁䭁䍁䝁䅁䉁䅁䅁允䅁䅁䅯䅮䅙䅁杷允䅁䅁䅍䅁䑁䅁䅷䅁䭁䥁䉕䅁䭁䍁䝙䅁䉁䅁䅁允䅁䅁䅕㘱睎児塰啖䵁䅉䅅䅁䙁䅁䅁睁䵁䅁䅁权䙃允䅁权灄权䅁权浄权䅁权湄权䅁允䅁䅁䅅䅁䭁佁䵁䅁䵁䅉䅅䅁䙁䅁䅁睁䵁䅁䅁权杂䅁䅁权潄权䅁权浄权䅁权湄权䅁允䅁䅁䅅䅁䭁䑁䱙䅁䵁䅉䅅䅁䙁䅁䅁睁䵁䅁䅁权㍂䅁䅁权汄权䅁权浄权䅁权湄权䅁允䅁䅁䅅䅁䭁偁䭫䅁䵁䅉䅅䅁䙁䅁䅁睁䵁䅁䅁权元允䅁权灄权䅁权浄权䅁权湄权䅁允䅁䅁䅅䅁䭁䉁䕁䅁䵁䅉䅅䅁䙁䅁䅁睁䵁䅁䅁权䙃允䅁权獄权䅁权浄权䅁权湄权䅁允䅁䅁䅅䅁䡁䅁䅁䅁䅄佊䅎䍄䉁䅁䅁兂䅁䅁䅍䅄䅁䅁䅯全䅅䅁䅯儷䅯䅁䅯朵䅯䅁䅯眵䅯䅁䅅䅁䉁䅁䅁睂䅁䅁䅁䌴浐䅑杷允䅁䅁䅍䅁䑁䅁䅷䅁䭁䙁䅅䅁䭁䉁䝷䅁䉁䅁䅁允䅁䅁䅯䅳䅙䅁杷允䅁䅁䅕䅁䑁䅁䅷䅁䭁䑁䈸䅁䭁佁䭧䅁䭁佁䭙䅁䭁佁䭣䅁䉁䅁䅁允䅁䅁䅯杂䅳䅁杷允䅁䅁䅍䅁䑁䅁䅷䅁䭁䕁䅫䅁䭁䉁䝯䅁䉁䅁䅁允䅁䅁䅯朱䅙䅁杷允䅁䅁䅍䅁䑁䅁䅷䅁䭁䙁䅅䅁䭁䍁䝑䅁䉁䅁䅁允䅁䅁䅯䄰䅫䅁杷允䅁䅁䅍䅁䑁䅁䅷䅁䭁䅁䉳䅁䭁䉁䝷䅁䉁䅁䅁允䅁䅁䅯兑䅙䅁杷允䅁䅁䅕䅁䑁䅁䅷䅁䭁䙁䅅䅁䭁佁䭷䅁䭁佁䭙䅁䭁佁䭣䅁䉁䅁䅁允䅁䅁䅣䅁䅁䥁浃䔵䵁䅉䅅䅁䑁䅁䅁睁䵁䅁䅁权灃允䅁权流杂䅁允䅁䅁䅅䅁䙁䍁捬㡪ㅌ䙩䅤䍄䉁䅁䅁睁䅁䅁䅍䅄䅁䅁䅯典䅁䅁䅯䅇䅙䅁䅅䅁䉁䅁䅁权療杂䅁䍄䉁䅁䅁睁䅁䅁䅍䅄䅁䅁䅯末䅅䅁䅯杈䅙䅁䅅䅁䉁䅁䅁权乄睂䅁䍄䉁䅁䅁睁䅁䅁䅍䅄䅁䅁䅯典䅁䅁䅯杇䅙䅁䅅䅁䉁䅁䅁权睃杂䅁䍄䉁䅁䅁兂䅁䅁䅍䅄䅁䅁䅯䅐䅅䅁䅯䄶䅯䅁䅯朵䅯䅁䅯眵䅯䅁䅅䅁䉁䅁䅁权㉁睃䅁䍄䉁䅁䅁睁䅁䅁䅍䅄䅁䅁䅯睸䅁䅁䅯杇䅙䅁䅅䅁䉁䅁䅁权⭁杂䅁䍄䉁䅁䅁兂䅁䅁䅍䅄䅁䅁䅯睱䅁䅁䅯朶䅯䅁䅯朵䅯䅁䅯眶䅯䅁䅅䅁䉁䅁䅁睂䅁䅁䅁䕑浢䅑杷允䅁䅁䅕䅁䑁䅁䅷䅁䭁偁䉕䅁䭁佁䭕䅁䭁佁䭙䅁䭁佁䭣䅁䉁䅁䅁允䅁䅁䅯儫䅯䅁杷允䅁䅁䅍䅁䑁䅁䅷䅁䭁䵁䅕䅁䭁䉁䝷䅁䉁䅁䅁允䅁䅁䅯䅳䅙䅁杷允䅁䅁䅍䅁䑁䅁䅷䅁䭁䥁䉷䅁䭁䉁䝯䅁䉁䅁䅁允䅁䅁䅯兗䅙䅁杷允䅁䅁䅍䅁䑁䅁䅷䅁䭁䵁䅣䅁䭁䍁䝙䅁䉁䅁䅁允䅁䅁䅕椹捨㡪ㅊ䕓䵁䅉䅅䅁䕁䅁䅁睁䵁䅁䅁权㑄允䅁权晁杂䅁权杁杂䅁允䅁䅁䅅䅁䭁䩁䭫䅁䵁䅉䅅䅁䙁䅁䅁睁䵁䅁䅁权䙄䅁䅁权汄权䅁权浄权䅁权湄权䅁允䅁䅁䅅䅁䭁䑁䱧䅁䵁䅉䅅䅁䙁䅁䅁睁䵁䅁䅁权䡄䅁䅁权汄权䅁权浄权䅁权湄权䅁允䅁䅁䅅䅁䭁䉁䕁䅁䵁䅉䅅䅁䙁䅁䅁睁䵁䅁䅁权䡄䅁䅁权潄权䅁权浄权䅁权湄权䅁允䅁䅁䅅䅁䭁䉁䕁䅁䵁䅉䅅䅁䕁䅁䅁睁䵁䅁䅁权䅂允䅁权晁杂䅁权杁杂䅁允䅁䅁䅅䅁䭁䙁䡣䅁䵁䅉䅅䅁䑁䅁䅁睁䵁䅁䅁权睂允䅁权捁杂䅁允䅁䅁䅅䅁䭁䍁䝯䅁䵁䅉䅅䅁䙁䅁䅁睁䵁䅁䅁权䡄䅁䅁权獄权䅁权浄权䅁权湄权䅁允䅁䅁䅅䅁䭁䉁䕁䅁䵁䅉䅅䅁䑁䅁䅁睁䵁䅁䅁权䑂允䅁权奁杂䅁允䅁䅁䅅䅁䭁䍁䜰䅁䵁䅉䅅䅁䙁䅁䅁睁䵁䅁䅁权汃允䅁权瑄权䅁权浄权䅁权湄权䅁允䅁䅁䅅䅁䡁䅁䅁䅁杁⭺䅖䍄䉁䅁䅁睁䅁䅁䅍䅄䅁䅁䅯睫䅅䅁䅯杊䅙䅁䅅䅁䉁䅁䅁兂㑃潈牘敕奨䅑杷允䅁䅁䅍䅁䑁䅁䅷䅁䭁䕁䉍䅁䭁䉁䝷䅁䉁䅁䅁允䅁䅁䅯兮䅙䅁杷允䅁䅁䅕䅁䑁䅁䅷䅁䭁䱁䉫䅁䭁佁䭯䅁䭁佁䭙䅁䭁佁䭳䅁䉁䅁䅁允䅁䅁䅯䅅䅑䅁杷允䅁䅁䅕䅁䑁䅁䅷䅁䭁䡁䈸䅁䭁佁䭷䅁䭁佁䭙䅁䭁佁䭣䅁䉁䅁䅁允䅁䅁䅣䅁䅁䭁㉂〴䵁䅉䅅䅁䙁䅁䅁睁䵁䅁䅁权橄允䅁权灄权䅁权浄权䅁权湄权䅁允䅁䅁䅅䅁䭁䥁伴䅁䵁䅉䅅䅁䑁䅁䅁睁䵁䅁䅁权䩂允䅁权敁杂䅁允䅁䅁䅅䅁䭁䭁䝑䅁䵁䅉䅅䅁䑁䅁䅁睁䵁䅁䅁权䑂允䅁权流杂䅁允䅁䅁䅅䅁䙁䙁偹癷潕䙦䅎䍄䉁䅁䅁兂䅁䅁䅍䅄䅁䅁䅯兵䅁䅁䅯儶䅯䅁䅯朵䅯䅁䅯眵䅯䅁䅅䅁䉁䅁䅁权元杄䅁䍄䉁䅁䅁兂䅁䅁䅍䅄䅁䅁䅯睑䅅䅁䅯䄶䅯䅁䅯朵䅯䅁䅯眵䅯䅁䅅䅁䉁䅁䅁权䝁睃䅁䍄䉁䅁䅁睁䅁䅁䅍䅄䅁䅁䅯朹䅅䅁䅯杊䅙䅁䅅䅁䉁䅁䅁兂卂䉵䘶稶商䅑杷允䅁䅁䅕䅁䑁䅁䅷䅁䭁䕁䉍䅁䭁佁䭫䅁䭁佁䭙䅁䭁佁䭣䅁䉁䅁䅁允䅁䅁䅯八䄴䅁杷允䅁䅁䅍䅁䑁䅁䅷䅁䭁䍁䉍䅁䭁䍁䝑䅁䉁䅁䅁允䅁䅁䅯杤䅯䅁杷允䅁䅁䅕䅁䑁䅁䅷䅁䭁䥁䈰䅁䭁佁䭧䅁䭁佁䭙䅁䭁佁䭣䅁䉁䅁䅁允䅁䅁䅯杂䅳䅁杷允䅁䅁䅍䅁䑁䅁䅷䅁䭁䵁䄴䅁䭁䉁䝷䅁䉁䅁䅁允䅁䅁䅯杗䅙䅁杷允䅁䅁䅍䅁䑁䅁䅷䅁䭁乁䉯䅁䭁䍁䝑䅁䉁䅁䅁允䅁䅁䅯䅖䅯䅁杷允䅁䅁䅍䅁䑁䅁䅷䅁䭁乁䈰䅁䭁䉁䝷䅁䉁䅁䅁允䅁䅁䅯䅄䅣䅁杷允䅁䅁䅑䅁䑁䅁䅷䅁䭁䵁䄴䅁䭁䉁䜸䅁䭁䍁䝁䅁䉁䅁䅁允䅁䅁䅯䄱䅫䅁杷允䅁䅁䅕䅁䑁䅁䅷䅁䭁䵁䄴䅁䭁佁䭫䅁䭁佁䭙䅁䭁佁䭣䅁䉁䅁䅁允䅁䅁䅯睫䄴䅁杷允䅁䅁䅍䅁䑁䅁䅷䅁䭁䙁䈰䅁䭁䉁䝯䅁䉁䅁䅁允䅁䅁䅯材䅙䅁杷允䅁䅁䅍䅁䑁䅁䅷䅁䭁䩁䉳䅁䭁䉁䝷䅁䉁䅁䅁允䅁䅁䅯䄷䅙䅁杷允䅁䅁䅕䅁䑁䅁䅷䅁䭁䱁䅕䅁䭁佁䭧䅁䭁佁䭙䅁䭁佁䭣䅁䉁䅁䅁允䅁䅁䅯杂䅳䅁杷允䅁䅁䅕䅁䑁䅁䅷䅁䭁䵁䄴䅁䭁佁䭯䅁䭁佁䭙䅁䭁佁䭳䅁䉁䅁䅁允䅁䅁䅣䅁䅁䵁瑁欵䵁䅉䅅䅁䑁䅁䅁睁䵁䅁䅁权杂允䅁权奁杂䅁允䅁䅁䅅䅁䭁䕁䝁䅁䵁䅉䅅䅁䑁䅁䅁睁䵁䅁䅁权湃䅁䅁权敁杂䅁允䅁䅁䅅䅁䭁䥁䝁䅁䵁䅉䅅䅁䑁䅁䅁睁䵁䅁䅁权㥄䅁䅁权奁杂䅁允䅁䅁䅅䅁䭁䡁䝷䅁䵁䅉䅅䅁䕁䅁䅁睁䵁䅁䅁权睃䅁䅁权晁杂䅁权杁杂䅁允䅁䅁䅅䅁䭁乁䩙䅁䵁䅉䅅䅁䙁䅁䅁睁䵁䅁䅁权湃䅁䅁权瑄权䅁权浄权䅁权湄权䅁允䅁䅁䅅䅁䡁䅁䅁䅁䅃佂䅚䍄䉁䅁䅁睁䅁䅁䅍䅄䅁䅁䅯䅙䅅䅁䅯杈䅙䅁䅅䅁䉁䅁䅁权呃杂䅁䍄䉁䅁䅁睁䅁䅁䅍䅄䅁䅁䅯䅙䅅䅁䅯䅊䅙䅁䅅䅁䉁䅁䅁权兄䅃䅁䍄䉁䅁䅁兂䅁䅁䅍䅄䅁䅁䅯睦䅁䅁䅯儷䅯䅁䅯朵䅯䅁䅯眵䅯䅁䅅䅁䉁䅁䅁睂䅁䅁䅁䩧汮䅑杷允䅁䅁䅍䅁䑁䅁䅷䅁䭁䱁䈰䅁䭁䉁䝷䅁䉁䅁䅁允䅁䅁䅯杯䅙䅁杷允䅁䅁䅕䅁䑁䅁䅷䅁䭁䝁䉁䅁䭁佁䭧䅁䭁佁䭙䅁䭁佁䭣䅁䉁䅁䅁允䅁䅁䅯䅅䅑䅁杷允䅁䅁䅍䅁䑁䅁䅷䅁䭁䱁䉑䅁䭁䍁䝑䅁䉁䅁䅁允䅁䅁䅯䅅䅑䅁杷允䅁䅁䅕䅁䑁䅁䅷䅁䭁䑁䅍䅁䭁佁䭧䅁䭁佁䭙䅁䭁佁䭣䅁䉁䅁䅁允䅁䅁䅯杂䅳䅁杷允䅁䅁䅍䅁䑁䅁䅷䅁䭁偁䉅䅁䭁䉁䝯䅁䉁䅁䅁允䅁䅁䅯兌䅙䅁杷允䅁䅁䅕䅁䑁䅁䅷䅁䭁䝁䉁䅁䭁佁䭯䅁䭁佁䭙䅁䭁佁䭳䅁䉁䅁䅁允䅁䅁䅯䅅䅑䅁杷允䅁䅁䅕䅁䑁䅁䅷䅁䭁䝁䉁䅁䭁佁䬰䅁䭁佁䭙䅁䭁佁䭣䅁䉁䅁䅁允䅁䅁䅯䅅䅑䅁杷允䅁䅁䅕䅁䑁䅁䅷䅁䭁䡁䉯䅁䭁佁䭯䅁䭁佁䭙䅁䭁佁䭳䅁䉁䅁䅁允䅁䅁䅣䅁䅁䥁佂欵䵁䅉䅅䅁䑁䅁䅁睁䵁䅁䅁权㍁䅁䅁权慁杂䅁允䅁䅁䅅䅁䭁䝁䝷䅁䵁䅉䅅䅁䑁䅁䅁睁䵁䅁䅁权い允䅁权慁杂䅁允䅁䅁䅅䅁䭁䕁䝁䅁䵁䅉䅅䅁䙁䅁䅁睁䵁䅁䅁权㍃允䅁权獄权䅁权浄权䅁权湄权䅁允䅁䅁䅅䅁䡁䅁䅁䅁杄伳䅒䍄䉁䅁䅁兂䅁䅁䅍䅄䅁䅁䅯儶䅅䅁䅯儶䅯䅁䅯朵䅯䅁䅯眵䅯䅁䅅䅁䉁䅁䅁权癃杄䅁䍄䉁䅁䅁兂䅁䅁䅍䅄䅁䅁䅯先䅅䅁䅯朶䅯䅁䅯朵䅯䅁䅯眶䅯䅁䅅䅁䉁䅁䅁睂䅁䅁䅁䍑浪䅑杷允䅁䅁䅍䅁䑁䅁䅷䅁䭁䵁䉅䅁䭁䉁䜴䅁䉁䅁䅁允䅁䅁䅯睐䅙䅁杷允䅁䅁䅕䅁䑁䅁䅷䅁䭁䍁䉑䅁䭁佁䭕䅁䭁佁䭙䅁䭁佁䭣䅁䉁䅁䅁允䅁䅁䅯兄䅳䅁杷允䅁䅁䅍䅁䑁䅁䅷䅁䭁䕁䉯䅁䭁䉁䝷䅁䉁䅁䅁允䅁䅁䅯睩䅙䅁杷允䅁䅁䅕䅁䑁䅁䅷䅁䭁䍁䉑䅁䭁佁䬰䅁䭁佁䭙䅁䭁佁䭣䅁䉁䅁䅁允䅁䅁䅣䅁䅁䭁晃䔵䵁䅉䅅䅁䑁䅁䅁睁䵁䅁䅁权䱃䅁䅁权捁杂䅁允䅁䅁䅅䅁䭁䍁䡍䅁䵁䅉䅅䅁䙁䅁䅁睁䵁䅁䅁权⭃䅁䅁权灄权䅁权浄权䅁权湄权䅁允䅁䅁䅅䅁䭁䩁佧䅁䵁䅉䅅䅁䑁䅁䅁睁䵁䅁䅁权摁䅁䅁权捁杂䅁允䅁䅁䅅䅁䭁䭁䜸䅁䵁䅉䅅䅁䕁䅁䅁睁䵁䅁䅁权瑄䅁䅁权晁杂䅁权杁杂䅁允䅁䅁䅅䅁䭁䩁䡁䅁䵁䅉䅅䅁䑁䅁䅁睁䵁䅁䅁权摁䅁䅁权敁杂䅁允䅁䅁䅅䅁䭁䭁䜸䅁䵁䅉䅅䅁䙁䅁䅁睁䵁䅁䅁权⽂允䅁权瑄权䅁权浄权䅁权湄权䅁允䅁䅁䅅䅁䡁䅁䅁䅁䅂⭉䅚䍄䉁䅁䅁䅂䅁䅁䅍䅄䅁䅁䅯先䅁䅁䅯睈䅙䅁䅯䅉䅙䅁䅅䅁䉁䅁䅁权捃杂䅁䍄䉁䅁䅁兂䅁䅁䅍䅄䅁䅁䅯儰䅅䅁䅯儶䅯䅁䅯朵䅯䅁䅯眵䅯䅁䅅䅁䉁䅁䅁权婃杄䅁䍄䉁䅁䅁兂䅁䅁䅍䅄䅁䅁䅯杢䅁䅁䅯儷䅯䅁䅯朵䅯䅁䅯眵䅯䅁䅅䅁䉁䅁䅁睂䅁䅁䅁䍉浪䅑杷允䅁䅁䅕䅁䑁䅁䅷䅁䭁䉁䄰䅁䭁佁䭷䅁䭁佁䭙䅁䭁佁䭣䅁䉁䅁䅁允䅁䅁䅣䅁䅁䵁塃唵䵁䅉䅅䅁䙁䅁䅁睁䵁䅁䅁权摁䅁䅁权瑄权䅁权浄权䅁权湄权䅁允䅁䅁䅅䅁䡁䅁䅁䅁䅄⭬䅖䍄䉁䅁䅁睁䅁䅁䅍䅄䅁䅁䅯兵䅁䅁䅯䅈䅙䅁䅅䅁䉁䅁䅁权捁睂䅁䍄䉁䅁䅁睁䅁䅁䅍䅄䅁䅁䅯杩䅁䅁䅯杈䅙䅁䅅䅁䉁䅁䅁权呂杂䅁䍄䉁䅁䅁睁䅁䅁䅍䅄䅁䅁䅯䅑䅅䅁䅯杈䅙䅁䅅䅁䉁䅁䅁权捂杂䅁䍄䉁䅁䅁睁䅁䅁䅍䅄䅁䅁䅯兵䅁䅁䅯䅊䅙䅁䅅䅁䉁䅁䅁权塄元䅁䍄䉁䅁䅁睁䅁䅁䅍䅄䅁䅁䅯杘䅁䅁䅯杈䅙䅁䅅䅁䉁䅁䅁权癃杂䅁䍄䉁䅁䅁兂䅁䅁䅍䅄䅁䅁䅯兵䅁䅁䅯儵䅯䅁䅯朵䅯䅁䅯眵䅯䅁䅅䅁䉁䅁䅁权乁睃䅁䍄䉁䅁䅁兂䅁䅁䅍䅄䅁䅁䅯杪䅁䅁䅯儷䅯䅁䅯朵䅯䅁䅯眵䅯䅁䅅䅁䉁䅁䅁睂䅁䅁䅁䌴歐䅑杷允䅁䅁䅑䅁䑁䅁䅷䅁䭁䙁䉣䅁䭁䉁䜸䅁䭁䍁䝁䅁䉁䅁䅁允䅁䅁䅯李䅣䅁杷允䅁䅁䅕䅁䑁䅁䅷䅁䭁䱁䅫䅁䭁佁䬰䅁䭁佁䭙䅁䭁佁䭣䅁䉁䅁䅁允䅁䅁䅣䅁䅁䝁癁欵䵁䅉䅅䅁䑁䅁䅁睁䵁䅁䅁权牃䅁䅁权奁杂䅁允䅁䅁䅅䅁䭁䕁䝁䅁䵁䅉䅅䅁䑁䅁䅁睁䵁䅁䅁权偄允䅁权流杂䅁允䅁䅁䅅䅁䙁䵁ㅐ䙋偹汕䅆䍄䉁䅁䅁睁䅁䅁䅍䅄䅁䅁䅯杵䅅䅁䅯杇䅙䅁䅅䅁䉁䅁䅁权扁杂䅁䍄䉁䅁䅁兂䅁䅁䅍䅄䅁䅁䅯䅃䅅䅁䅯䄶䅯䅁䅯朵䅯䅁䅯眵䅯䅁䅅䅁䉁䅁䅁权䝁睃䅁䍄䉁䅁䅁睁䅁䅁䅍䅄䅁䅁䅯兴䅁䅁䅯杊䅙䅁䅅䅁䉁䅁䅁兂㝂䭆䠵匴塰䅑杷允䅁䅁䅕䅁䑁䅁䅷䅁䭁䑁䅫䅁䭁佁䬰䅁䭁佁䭙䅁䭁佁䭣䅁䉁䅁䅁允䅁䅁䅣䅁䅁佁塁欵䵁䅉䅅䅁䑁䅁䅁睁䵁䅁䅁权牃䅁䅁权敁杂䅁允䅁䅁䅅䅁䭁佁䝍䅁䵁䅉䅅䅁䙁䅁䅁睁䵁䅁䅁权䥃允䅁权煄权䅁权浄权䅁权牄权䅁允䅁䅁䅅䅁䡁䅁䅁䅁䅃⭑䅚䍄䉁䅁䅁睁䅁䅁䅍䅄䅁䅁䅯睄䅁䅁䅯䅈䅙䅁䅅䅁䉁䅁䅁权㝂杂䅁䍄䉁䅁䅁兂䅁䅁䅍䅄䅁䅁䅯睱䅁䅁䅯儷䅯䅁䅯朵䅯䅁䅯眵䅯䅁䅅䅁䉁䅁䅁睂䅁䅁䅁䭁汄䅑杷允䅁䅁䅍䅁䑁䅁䅷䅁䭁䕁䈴䅁䭁䉁䝯䅁䉁䅁䅁允䅁䅁䅯睇䅙䅁杷允䅁䅁䅍䅁䑁䅁䅷䅁䭁乁䉅䅁䭁䍁䝑䅁䉁䅁䅁允䅁䅁䅯睉䅯䅁杷允䅁䅁䅕䅁䑁䅁䅷䅁䭁䍁䉳䅁䭁佁䭕䅁䭁佁䭙䅁䭁佁䭣䅁䉁䅁䅁允䅁䅁䅯䅏䅳䅁杷允䅁䅁䅍䅁䑁䅁䅷䅁䭁䑁䈴䅁䭁䉁䜴䅁䉁䅁䅁允䅁䅁䅯杚䅙䅁杷允䅁䅁䅍䅁䑁䅁䅷䅁䭁䕁䈴䅁䭁䉁䝷䅁䉁䅁䅁允䅁䅁䅯䅤䅙䅁杷允䅁䅁䅍䅁䑁䅁䅷䅁䭁䝁䉅䅁䭁䍁䝑䅁䉁䅁䅁允䅁䅁䅯䄲䅫䅁杷允䅁䅁䅑䅁䑁䅁䅷䅁䭁䕁䈴䅁䭁䉁䜸䅁䭁䍁䝁䅁䉁䅁䅁允䅁䅁䅯儲䅫䅁杷允䅁䅁䅍䅁䑁䅁䅷䅁䭁䕁䈴䅁䭁䍁䝑䅁䉁䅁䅁允䅁䅁䅯朲䅫䅁杷允䅁䅁䅍䅁䑁䅁䅷䅁䭁䡁䉍䅁䭁䍁䝙䅁䉁䅁䅁允䅁䅁䅕積積積橐歕䵁䅉䅅䅁䙁䅁䅁睁䵁䅁䅁权佂允䅁权獄权䅁权浄权䅁权湄权䅁允䅁䅁䅅䅁䡁䅁䅁䅁杄攱䅒䍄䉁䅁䅁睁䅁䅁䅍䅄䅁䅁䅯䅏䅁䅁䅯杊䅙䅁䅅䅁䉁䅁䅁兂歃䑣䬰㠱塎䅑杷允䅁䅁䅕䅁䑁䅁䅷䅁䭁䑁䉯䅁䭁佁䭕䅁䭁佁䭙䅁䭁佁䭣䅁䉁䅁䅁允䅁䅁䅯䅏䅳䅁杷允䅁䅁䅕䅁䑁䅁䅷䅁䭁䑁䅧䅁䭁佁䭕䅁䭁佁䭙䅁䭁佁䭣䅁䉁䅁䅁允䅁䅁䅯兄䅳䅁杷允䅁䅁䅕䅁䑁䅁䅷䅁䭁䵁䉧䅁䭁佁䭧䅁䭁佁䭙䅁䭁佁䭣䅁䉁䅁䅁允䅁䅁䅯杂䅳䅁杷允䅁䅁䅍䅁䑁䅁䅷䅁䭁䥁䅳䅁䭁䉁䝧䅁䉁䅁䅁允䅁䅁䅯兏䅙䅁杷允䅁䅁䅕䅁䑁䅁䅷䅁䭁䭁䉕䅁䭁佁䭕䅁䭁佁䭙䅁䭁佁䭣䅁䉁䅁䅁允䅁䅁䅯兄䅳䅁杷允䅁䅁䅕䅁䑁䅁䅷䅁䭁䭁䅣䅁䭁佁䭕䅁䭁佁䭙䅁䭁佁䭣䅁䉁䅁䅁允䅁䅁䅯䅏䅳䅁杷允䅁䅁䅍䅁䑁䅁䅷䅁䭁䥁䈴䅁䭁䉁䝷䅁䉁䅁䅁允䅁䅁䅯兓䅙䅁杷允䅁䅁䅍䅁䑁䅁䅷䅁䭁䥁䈰䅁䭁䉁䝷䅁䉁䅁䅁允䅁䅁䅯䅈䅣䅁杷允䅁䅁䅑䅁䑁䅁䅷䅁䭁䩁䈴䅁䭁䉁䜸䅁䭁䍁䝁䅁䉁䅁䅁允䅁䅁䅯杴䅯䅁杷允䅁䅁䅍䅁䑁䅁䅷䅁䭁䥁䈰䅁䭁䍁䝑䅁䉁䅁䅁允䅁䅁䅯眲䅫䅁杷允䅁䅁䅕䅁䑁䅁䅷䅁䭁䑁䅫䅁䭁佁䭯䅁䭁佁䭙䅁䭁佁䭳䅁䉁䅁䅁允䅁䅁䅣䅁䅁䕁湁欵䵁䅉䅅䅁䕁䅁䅁睁䵁䅁䅁权療䅁䅁权晁杂䅁权杁杂䅁允䅁䅁䅅䅁䭁䕁䜴䅁䵁䅉䅅䅁䕁䅁䅁睁䵁䅁䅁权捁允䅁权晁杂䅁权杁杂䅁允䅁䅁䅅䅁䭁䍁䥯䅁䵁䅉䅅䅁䙁䅁䅁睁䵁䅁䅁权瑁䅁䅁权獄权䅁权浄权䅁权湄权䅁允䅁䅁䅅䅁䡁䅁䅁䅁䅂佧䅖䍄䉁䅁䅁睁䅁䅁䅍䅄䅁䅁䅯睘䅁䅁䅯杊䅙䅁䅅䅁䉁䅁䅁兂獄払敧器坴䅑杷允䅁䅁䅍䅁䑁䅁䅷䅁䭁䭁䉕䅁䭁䉁䜴䅁䉁䅁䅁允䅁䅁䅯䅎䅙䅁杷允䅁䅁䅕䅁䑁䅁䅷䅁䭁䝁䉅䅁䭁佁䬰䅁䭁佁䭙䅁䭁佁䭣䅁䉁䅁䅁允䅁䅁䅣䅁䅁佁敁欵䵁䅉䅅䅁䕁䅁䅁睁䵁䅁䅁权穂䅁䅁权晁杂䅁权杁杂䅁允䅁䅁䅅䅁䭁䍁䥣䅁䵁䅉䅅䅁䙁䅁䅁睁䵁䅁䅁权時䅁䅁权潄权䅁权浄权䅁权湄权䅁允䅁䅁䅅䅁䭁偁䬴䅁䵁䅉䅅䅁䙁䅁䅁睁䵁䅁䅁权時䅁䅁权煄权䅁权浄权䅁权牄权䅁允䅁䅁䅅䅁䡁䅁䅁䅁杂⭔䅚䍄䉁䅁䅁睁䅁䅁䅍䅄䅁䅁䅯杆䅁䅁䅯杇䅙䅁䅅䅁䉁䅁䅁权䑄杂䅁䍄䉁䅁䅁睁䅁䅁䅍䅄䅁䅁䅯睆䅁䅁䅯杇䅙䅁䅅䅁䉁䅁䅁权㉃杂䅁䍄䉁䅁䅁睁䅁䅁䅍䅄䅁䅁䅯八䅅䅁䅯䅈䅙䅁䅅䅁䉁䅁䅁权癃杂䅁䍄䉁䅁䅁兂䅁䅁䅍䅄䅁䅁䅯朳䅁䅁䅯儵䅯䅁䅯朵䅯䅁䅯眵䅯䅁䅅䅁䉁䅁䅁权㑁睃䅁䍄䉁䅁䅁睁䅁䅁䅍䅄䅁䅁䅯䅆䅁䅁䅯杈䅙䅁䅅䅁䉁䅁䅁权摄元䅁䍄䉁䅁䅁睁䅁䅁䅍䅄䅁䅁䅯杆䅁䅁䅯杈䅙䅁䅅䅁䉁䅁䅁权捄杂䅁䍄䉁䅁䅁睁䅁䅁䅍䅄䅁䅁䅯睆䅁䅁䅯杈䅙䅁䅅䅁䉁䅁䅁权兂杂䅁䍄䉁䅁䅁兂䅁䅁䅍䅄䅁䅁䅯兓䅅䅁䅯䄷䅯䅁䅯朵䅯䅁䅯眵䅯䅁䅅䅁䉁䅁䅁睂䅁䅁䅁䝧汌䅑杷允䅁䅁䅍䅁䑁䅁䅷䅁䭁偁䅉䅁䭁䉁䜴䅁䉁䅁䅁允䅁䅁䅯兖䅙䅁杷允䅁䅁䅑䅁䑁䅁䅷䅁䭁䉁䅑䅁䭁䉁䜸䅁䭁䍁䝁䅁䉁䅁䅁允䅁䅁䅯䅏䅙䅁杷允䅁䅁䅑䅁䑁䅁䅷䅁䭁䉁䅕䅁䭁䉁䜸䅁䭁䍁䝁䅁䉁䅁䅁允䅁䅁䅯眳䅫䅁杷允䅁䅁䅍䅁䑁䅁䅷䅁䭁䕁䅫䅁䭁䉁䝧䅁䉁䅁䅁允䅁䅁䅯睢䅙䅁杷允䅁䅁䅕䅁䑁䅁䅷䅁䭁䍁䅑䅁䭁佁䭕䅁䭁佁䭙䅁䭁佁䭣䅁䉁䅁䅁允䅁䅁䅯児䅉䅁杷允䅁䅁䅍䅁䑁䅁䅷䅁䭁䉁䅙䅁䭁䍁䝑䅁䉁䅁䅁允䅁䅁䅯杸䅧䅁杷允䅁䅁䅍䅁䑁䅁䅷䅁䭁䉁䅣䅁䭁䍁䝑䅁䉁䅁䅁允䅁䅁䅯朰䅧䅁杷允䅁䅁䅕䅁䑁䅁䅷䅁䭁䙁䅯䅁䭁佁䭫䅁䭁佁䭙䅁䭁佁䭣䅁䉁䅁䅁允䅁䅁䅯杯䄴䅁杷允䅁䅁䅕䅁䑁䅁䅷䅁䭁䉁䅕䅁䭁佁䭫䅁䭁佁䭙䅁䭁佁䭣䅁䉁䅁䅁允䅁䅁䅯杰䄴䅁杷允䅁䅁䅕䅁䑁䅁䅷䅁䭁䉁䅙䅁䭁佁䭫䅁䭁佁䭙䅁䭁佁䭣䅁䉁䅁䅁允䅁䅁䅯䅱䄴䅁杷允䅁䅁䅕䅁䑁䅁䅷䅁䭁䉁䅣䅁䭁佁䭫䅁䭁佁䭙䅁䭁佁䭣䅁䉁䅁䅁允䅁䅁䅯䄯䅳䅁杷允䅁䅁䅍䅁䑁䅁䅷䅁䭁䱁䄰䅁䭁䍁䝙䅁䉁䅁䅁允䅁䅁䅕⽷潕䥘䌫䕕䵁䅉䅅䅁䑁䅁䅁睁䵁䅁䅁权睄䅁䅁权捁杂䅁允䅁䅁䅅䅁䭁䕁䝣䅁䵁䅉䅅䅁䙁䅁䅁睁䵁䅁䅁权啁䅁䅁权獄权䅁权浄权䅁权湄权䅁允䅁䅁䅅䅁䡁䅁䅁䅁杂敆䅖䍄䉁䅁䅁兂䅁䅁䅍䅄䅁䅁䅯杆䅁䅁䅯䄷䅯䅁䅯朵䅯䅁䅯眵䅯䅁䅅䅁䉁䅁䅁睂䅁䅁䅁乯汌䅑杷允䅁䅁䅕䅁䑁䅁䅷䅁䭁䝁䉷䅁䭁佁䬰䅁䭁佁䭙䅁䭁佁䭣䅁䉁䅁䅁允䅁䅁䅣䅁䅁䝁㥃唵䵁䅉䅅䅁䑁䅁䅁睁䵁䅁䅁权婄䅁䅁权歁杂䅁允䅁䅁䅅䅁䭁䅁䭫䅁䵁䅉䅅䅁䙁䅁䅁睁䵁䅁䅁权楃䅁䅁权灄权䅁权浄权䅁权湄权䅁允䅁䅁䅅䅁䭁䉁䕁䅁䵁䅉䅅䅁䑁䅁䅁睁䵁䅁䅁权奄允䅁权奁杂䅁允䅁䅁䅅䅁䭁䝁䜸䅁䵁䅉䅅䅁䑁䅁䅁睁䵁䅁䅁权扄䅁䅁权敁杂䅁允䅁䅁䅅䅁䭁䭁䜸䅁䵁䅉䅅䅁䑁䅁䅁睁䵁䅁䅁权牁允䅁权捁杂䅁允䅁䅁䅅䅁䭁䕁䜰䅁䵁䅉䅅䅁䑁䅁䅁睁䵁䅁䅁权㥂允䅁权捁杂䅁允䅁䅁䅅䅁䭁䥁䜸䅁䵁䅉䅅䅁䑁䅁䅁睁䵁䅁䅁权䭄允䅁权慁杂䅁允䅁䅁䅅䅁䭁䙁䡁䅁䵁䅉䅅䅁䙁䅁䅁睁䵁䅁䅁权桂䅁䅁权瑄权䅁权浄权䅁权湄权䅁允䅁䅁䅅䅁䭁䉁䕁䅁䵁䅉䅅䅁䙁䅁䅁睁䵁䅁䅁权ㅄ允䅁权煄权䅁权浄权䅁权牄权䅁允䅁䅁䅅䅁䡁䅁䅁䅁䅄畑䅚䍄䉁䅁䅁睁䅁䅁䅍䅄䅁䅁䅯兦䅅䅁䅯杈䅙䅁䅅䅁䉁䅁䅁权偃杂䅁䍄䉁䅁䅁䅂䅁䅁䅍䅄䅁䅁䅯睷䅅䅁䅯睈䅙䅁䅯䅉䅙䅁䅅䅁䉁䅁䅁权元睂䅁䍄䉁䅁䅁兂䅁䅁䅍䅄䅁䅁䅯睌䅁䅁䅯儶䅯䅁䅯朵䅯䅁䅯眵䅯䅁䅅䅁䉁䅁䅁权瑃杄䅁䍄䉁䅁䅁兂䅁䅁䅍䅄䅁䅁䅯兦䅅䅁䅯儵䅯䅁䅯朵䅯䅁䅯眵䅯䅁䅅䅁䉁䅁䅁权潂睃䅁䍄䉁䅁䅁兂䅁䅁䅍䅄䅁䅁䅯兦䅅䅁䅯儷䅯䅁䅯朵䅯䅁䅯眵䅯䅁䅅䅁䉁䅁䅁睂䅁䅁䅁䴴汢䅑杷允䅁䅁䅍䅁䑁䅁䅷䅁䭁䑁䈴䅁䭁䉁䝧䅁䉁䅁䅁允䅁䅁䅯兇䅙䅁杷允䅁䅁䅍䅁䑁䅁䅷䅁䭁䑁䈴䅁䭁䉁䝷䅁䉁䅁䅁允䅁䅁䅯䅤䅙䅁杷允䅁䅁䅍䅁䑁䅁䅷䅁䭁䑁䉷䅁䭁䍁䝑䅁䉁䅁䅁允䅁䅁䅯兺䅫䅁杷允䅁䅁䅍䅁䑁䅁䅷䅁䭁䥁䉫䅁䭁䉁䝷䅁䉁䅁䅁允䅁䅁䅯兗䅙䅁杷允䅁䅁䅍䅁䑁䅁䅷䅁䭁偁䉅䅁䭁䍁䝙䅁䉁䅁䅁允䅁䅁䅕䥘䌯匹捨歖䵁䅉䅅䅁䙁䅁䅁睁䵁䅁䅁权⭁允䅁权潄权䅁权浄权䅁权湄权䅁允䅁䅁䅅䅁䭁䅁䱙䅁䵁䅉䅅䅁䙁䅁䅁睁䵁䅁䅁权卄允䅁权煄权䅁权浄权䅁权牄权䅁允䅁䅁䅅䅁䭁䉁䕁䅁䵁䅉䅅䅁䙁䅁䅁睁䵁䅁䅁权橃允䅁权獄权䅁权浄权䅁权湄权䅁允䅁䅁䅅䅁䡁䅁䅁䅁杂佱䅒䍄䉁䅁䅁兂䅁䅁䅍䅄䅁䅁䅯材䅅䅁䅯儷䅯䅁䅯朵䅯䅁䅯眵䅯䅁䅅䅁䉁䅁䅁睂䅁䅁䅁䙉橐䅑杷允䅁䅁䅕䅁䑁䅁䅷䅁䭁䝁䈴䅁䭁佁䭫䅁䭁佁䭙䅁䭁佁䭣䅁䉁䅁䅁允䅁䅁䅯䅅䅑䅁杷允䅁䅁䅕䅁䑁䅁䅷䅁䭁佁䈴䅁䭁佁䭕䅁䭁佁䭙䅁䭁佁䭣䅁䉁䅁䅁允䅁䅁䅯儫䅯䅁杷允䅁䅁䅕䅁䑁䅁䅷䅁䭁乁䉅䅁䭁佁䭕䅁䭁佁䭙䅁䭁佁䭣䅁䉁䅁䅁允䅁䅁䅯䅏䅳䅁杷允䅁䅁䅍䅁䑁䅁䅷䅁䭁偁䈴䅁䭁䍁䝑䅁䉁䅁䅁允䅁䅁䅯杸䅯䅁杷允䅁䅁䅍䅁䑁䅁䅷䅁䭁䕁䄸䅁䭁䉁䝧䅁䉁䅁䅁允䅁䅁䅯兌䅙䅁杷允䅁䅁䅍䅁䑁䅁䅷䅁䭁䥁䉉䅁䭁䉁䝷䅁䉁䅁䅁允䅁䅁䅯眹䅙䅁杷允䅁䅁䅑䅁䑁䅁䅷䅁䭁䕁䄸䅁䭁䉁䜸䅁䭁䍁䝁䅁䉁䅁䅁允䅁䅁䅯䅮䅙䅁杷允䅁䅁䅍䅁䑁䅁䅷䅁䭁䕁䄸䅁䭁䍁䝑䅁䉁䅁䅁允䅁䅁䅯儵䅫䅁杷允䅁䅁䅕䅁䑁䅁䅷䅁䭁䱁䅅䅁䭁佁䭷䅁䭁佁䭙䅁䭁佁䭣䅁䉁䅁䅁允䅁䅁䅣䅁䅁佁捄唵䵁䅉䅅䅁䙁䅁䅁睁䵁䅁䅁权䕄允䅁权灄权䅁权浄权䅁权湄权䅁允䅁䅁䅅䅁䭁䱁位䅁䵁䅉䅅䅁䙁䅁䅁睁䵁䅁䅁权偂䅁䅁权潄权䅁权浄权䅁权湄权䅁允䅁䅁䅅䅁䭁䅁䱙䅁䵁䅉䅅䅁䑁䅁䅁睁䵁䅁䅁权奄䅁䅁权慁杂䅁允䅁䅁䅅䅁䭁䝁䝷䅁䵁䅉䅅䅁䙁䅁䅁睁䵁䅁䅁权牄允䅁权汄权䅁权浄权䅁权湄权䅁允䅁䅁䅅䅁䭁䅁䰰䅁䵁䅉䅅䅁䙁䅁䅁睁䵁䅁䅁权硂允䅁权煄权䅁权浄权䅁权牄权䅁允䅁䅁䅅䅁䡁䅁䅁䅁䅁畍䅚䍄䉁䅁䅁睁䅁䅁䅍䅄䅁䅁䅯睓䅁䅁䅯䅇䅙䅁䅅䅁䉁䅁䅁权㥁杂䅁䍄䉁䅁䅁睁䅁䅁䅍䅄䅁䅁䅯克䅁䅁䅯杊䅙䅁䅅䅁䉁䅁䅁兂㝂䭆䠵挴塰䅑杷允䅁䅁䅍䅁䑁䅁䅷䅁䭁佁䉕䅁䭁䉁䝷䅁䉁䅁䅁允䅁䅁䅯杋䅣䅁杷允䅁䅁䅍䅁䑁䅁䅷䅁䭁䕁䅳䅁䭁䉁䝯䅁䉁䅁䅁允䅁䅁䅯児䅙䅁杷允䅁䅁䅑䅁䑁䅁䅷䅁䭁䕁䅳䅁䭁䉁䜸䅁䭁䍁䝁䅁䉁䅁䅁允䅁䅁䅯来䅙䅁杷允䅁䅁䅕䅁䑁䅁䅷䅁䭁䕁䅳䅁䭁佁䭕䅁䭁佁䭙䅁䭁佁䭣䅁䉁䅁䅁允䅁䅁䅯材䅳䅁杷允䅁䅁䅕䅁䑁䅁䅷䅁䭁䕁䅳䅁䭁佁䭧䅁䭁佁䭙䅁䭁佁䭣䅁䉁䅁䅁允䅁䅁䅯杂䅳䅁杷允䅁䅁䅍䅁䑁䅁䅷䅁䭁䥁䉣䅁䭁䍁䝙䅁䉁䅁䅁允䅁䉁䅑䅡䅁䅁䅁䅁䵁䅉䅅䅁䕁䅁䅁睁䵁䅁䅁权硄允䅁权晁杂䅁权杁杂䅁允䅁䅁䅅䅁䭁䑁䝍䅁䵁䅉䅅䅁䙁䅁䅁睁䵁䅁䅁权䑃䅁䅁权獄权䅁权浄权䅁权湄权䅁允䅁䅁䅅䅁䡁䅁䅁䅁权⬳䅖䍄䉁䅁䅁兂䅁䅁䅍䅄䅁䅁䅯兊䅁䅁䅯朶䅯䅁䅯朵䅯䅁䅯眶䅯䅁䅅䅁䉁䅁䅁睂䅁䅁䅁䐴浐䅑杷允䅁䅁䅕䅁䑁䅁䅷䅁䭁䕁䅳䅁䭁佁䭫䅁䭁佁䭙䅁䭁佁䭣䅁䉁䅁䅁允䅁䅁䅯睴䄴䅁杷允䅁䅁䅍䅁䑁䅁䅷䅁䭁乁䉕䅁䭁䉁䝯䅁䉁䅁䅁允䅁䅁䅯䅑䅙䅁杷允䅁䅁䅑䅁䑁䅁䅷䅁䭁䍁䉕䅁䭁䉁䜸䅁䭁䍁䝁䅁䉁䅁䅁允䅁䅁䅯䅘䅣䅁杷允䅁䅁䅕䅁䑁䅁䅷䅁䭁䍁䉕䅁䭁佁䭕䅁䭁佁䭙䅁䭁佁䭣䅁䉁䅁䅁允䅁䅁䅯䅅䅑䅁杷允䅁䅁䅕䅁䑁䅁䅷䅁䭁䍁䉕䅁䭁佁䭯䅁䭁佁䭙䅁䭁佁䭳䅁䉁䅁䅁允䅁䅁䅯䅅䅑䅁杷允䅁䅁䅍䅁䑁䅁䅷䅁䭁佁䈰䅁䭁䉁䜴䅁䉁䅁䅁允䅁䅁䅯眳䅣䅁杷允䅁䅁䅕䅁䑁䅁䅷䅁䭁䍁䉕䅁䭁佁䭷䅁䭁佁䭙䅁䭁佁䭣䅁䉁䅁䅁允䅁䅁䅯䅅䅑䅁杷允䅁䅁䅍䅁䑁䅁䅷䅁䭁䱁䅑䅁䭁䉁䝯䅁䉁䅁䅁允䅁䅁䅯児䅙䅁杷允䅁䅁䅕䅁䑁䅁䅷䅁䭁佁䉅䅁䭁佁䭯䅁䭁佁䭙䅁䭁佁䭳䅁䉁䅁䅁允䅁䅁䅣䅁䅁䕁䝂欵䵁䅉䅅䅁䕁䅁䅁睁䵁䅁䅁权ぃ䅁䅁权晁杂䅁权杁杂䅁允䅁䅁䅅䅁䭁䡁䤰䅁䵁䅉䅅䅁䑁䅁䅁睁䵁䅁䅁权ぃ䅁䅁权歁杂䅁允䅁䅁䅅䅁䭁佁䩧䅁䵁䅉䅅䅁䑁䅁䅁睁䵁䅁䅁权呄䅁䅁权慁杂䅁允䅁䅁䅅䅁䭁䕁䝁䅁䵁䅉䅅䅁䑁䅁䅁睁䵁䅁䅁权婄允䅁权歁杂䅁允䅁䅁䅅䅁䭁䙁䭑䅁䵁䅉䅅䅁䙁䅁䅁睁䵁䅁䅁权ぃ䅁䅁权汄权䅁权浄权䅁权湄权䅁允䅁䅁䅅䅁䭁偁䭫䅁䵁䅉䅅䅁䑁䅁䅁睁䵁䅁䅁权奄允䅁权流杂䅁允䅁䅁䅅䅁䙁䵁䴳䵺䵺䙄䅂䍄䉁䅁䅁兂䅁䅁䅍䅄䅁䅁䅯儫䅁䅁䅯儶䅯䅁䅯朵䅯䅁䅯眵䅯䅁䅅䅁䉁䅁䅁权㡃杄䅁䍄䉁䅁䅁睁䅁䅁䅍䅄䅁䅁䅯杳䅅䅁䅯杈䅙䅁䅅䅁䉁䅁䅁权湃杂䅁䍄䉁䅁䅁兂䅁䅁䅍䅄䅁䅁䅯䅴䅁䅁䅯儶䅯䅁䅯朵䅯䅁䅯眵䅯䅁䅅䅁䉁䅁䅁权㥃杄䅁䍄䉁䅁䅁兂䅁䅁䅍䅄䅁䅁䅯䅴䅁䅁䅯朶䅯䅁䅯朵䅯䅁䅯眶䅯䅁䅅䅁䉁䅁䅁睂䅁䅁䅁䕯浢䅑杷允䅁䅁䅍䅁䑁䅁䅷䅁䭁䕁䅙䅁䭁䍁䝑䅁䉁䅁䅁允䅁䅁䅯儶䅫䅁杷允䅁䅁䅍䅁䑁䅁䅷䅁䭁䕁䅙䅁䭁䉁䜴䅁䉁䅁䅁允䅁䅁䅯公䅙䅁杷允䅁䅁䅍䅁䑁䅁䅷䅁䭁佁䅧䅁䭁䉁䝷䅁䉁䅁䅁允䅁䅁䅯睉䅣䅁杷允䅁䅁䅍䅁䑁䅁䅷䅁䭁䕁䅙䅁䭁䍁䝙䅁䉁䅁䅁允䅁䅁䅕灭婭婭䩫䕗䵁䅉䅅䅁䙁䅁䅁睁䵁䅁䅁权摄䅁䅁权潄权䅁权浄权䅁权湄权䅁允䅁䅁䅅䅁䭁䅁䱙䅁䵁䅉䅅䅁䙁䅁䅁睁䵁䅁䅁权㍃允䅁权瑄权䅁权浄权䅁权湄权䅁允䅁䅁䅅䅁䡁䅁䅁䅁杄伳䅒䍄䉁䅁䅁兂䅁䅁䅍䅄䅁䅁䅯杒䅁䅁䅯䄶䅯䅁䅯朵䅯䅁䅯眵䅯䅁䅅䅁䉁䅁䅁权⭄权䅁䍄䉁䅁䅁兂䅁䅁䅍䅄䅁䅁䅯杒䅁䅁䅯朶䅯䅁䅯朵䅯䅁䅯眶䅯䅁䅅䅁䉁䅁䅁睂䅁䅁䅁䍙浮䅑杷允䅁䅁䅍䅁䑁䅁䅷䅁䭁䕁䉙䅁䭁䉁䜴䅁䉁䅁䅁允䅁䅁䅯䄴䅙䅁杷允䅁䅁䅑䅁䑁䅁䅷䅁䭁䙁䅕䅁䭁䉁䜸䅁䭁䍁䝁䅁䉁䅁䅁允䅁䅁䅯䅏䅙䅁杷允䅁䅁䅍䅁䑁䅁䅷䅁䭁䑁䅍䅁䭁䉁䝷䅁䉁䅁䅁允䅁䅁䅯杍䅣䅁杷允䅁䅁䅍䅁䑁䅁䅷䅁䭁䑁䅍䅁䭁䍁䝑䅁䉁䅁䅁允䅁䅁䅯朶䅫䅁杷允䅁䅁䅕䅁䑁䅁䅷䅁䭁䱁䅁䅁䭁佁䭧䅁䭁佁䭙䅁䭁佁䭣䅁䉁䅁䅁允䅁䅁䅯䅅䅑䅁杷允䅁䅁䅕䅁䑁䅁䅷䅁䭁䑁䅍䅁䭁佁䭕䅁䭁佁䭙䅁䭁佁䭣䅁䉁䅁䅁允䅁䅁䅯䅏䅳䅁杷允䅁䅁䅍䅁䑁䅁䅷䅁䭁䕁䉯䅁䭁䉁䝧䅁䉁䅁䅁允䅁䅁䅯兏䅙䅁杷允䅁䅁䅍䅁䑁䅁䅷䅁䭁䝁䄸䅁䭁䉁䝯䅁䉁䅁䅁允䅁䅁䅯睘䅙䅁杷允䅁䅁䅍䅁䑁䅁䅷䅁䭁䱁䉍䅁䭁䉁䝷䅁䉁䅁䅁允䅁䅁䅯眹䅙䅁杷允䅁䅁䅍䅁䑁䅁䅷䅁䭁䝁䄸䅁䭁䉁䝷䅁䉁䅁䅁允䅁䅁䅯睊䅙䅁杷允䅁䅁䅍䅁䑁䅁䅷䅁䭁䝁䄸䅁䭁䉁䜴䅁䉁䅁䅁允䅁䅁䅯免䅧䅁杷允䅁䅁䅍䅁䑁䅁䅷䅁䭁䝁䄸䅁䭁䍁䝑䅁䉁䅁䅁允䅁䅁䅯䅅䅑䅁杷允䅁䅁䅍䅁䑁䅁䅷䅁䭁䝁䄸䅁䭁䍁䝙䅁䉁䅁䅁允䅁䅁䅕噋偹癷潕啖䵁䅉䅅䅁䑁䅁䅁睁䵁䅁䅁权祁允䅁权慁杂䅁允䅁䅁䅅䅁䭁䉁䝳䅁䵁䅉䅅䅁䙁䅁䅁睁䵁䅁䅁权療䅁䅁权灄权䅁权浄权䅁权湄权䅁允䅁䅁䅅䅁䭁䡁䱑䅁䵁䅉䅅䅁䙁䅁䅁睁䵁䅁䅁权療䅁䅁权煄权䅁权浄权䅁权牄权䅁允䅁䅁䅅䅁䡁䅁䅁䅁䅄佌䅚䍄䉁䅁䅁兂䅁䅁䅍䅄䅁䅁䅯杄䅅䅁䅯䄷䅯䅁䅯朵䅯䅁䅯眵䅯䅁䅅䅁䉁䅁䅁睂䅁䅁䅁䍁浈䅑杷允䅁䅁䅍䅁䑁䅁䅷䅁䭁䱁䉕䅁䭁䉁䝯䅁䉁䅁䅁允䅁䅁䅯杷䅙䅁杷允䅁䅁䅍䅁䑁䅁䅷䅁䭁偁䄰䅁䭁䉁䝯䅁䉁䅁䅁允䅁䅁䅯睋䅙䅁杷允䅁䅁䅍䅁䑁䅁䅷䅁䭁偁䄰䅁䭁䉁䝷䅁䉁䅁䅁允䅁䅁䅯睋䅙䅁杷允䅁䅁䅑䅁䑁䅁䅷䅁䭁乁䈴䅁䭁䉁䜸䅁䭁䍁䝁䅁䉁䅁䅁允䅁䅁䅯睕䅧䅁杷允䅁䅁䅍䅁䑁䅁䅷䅁䭁偁䄰䅁䭁䉁䜴䅁䉁䅁䅁允䅁䅁䅯杭䅙䅁杷允䅁䅁䅍䅁䑁䅁䅷䅁䭁䝁䉅䅁䭁䉁䜴䅁䉁䅁䅁允䅁䅁䅯儷䅙䅁杷允䅁䅁䅕䅁䑁䅁䅷䅁䭁偁䄰䅁䭁佁䭕䅁䭁佁䭙䅁䭁佁䭣䅁䉁䅁䅁允䅁䅁䅯䅅䅑䅁杷允䅁䅁䅕䅁䑁䅁䅷䅁䭁偁䄰䅁䭁佁䭧䅁䭁佁䭙䅁䭁佁䭣䅁䉁䅁䅁允䅁䅁䅯䅅䅑䅁杷允䅁䅁䅑䅁䑁䅁䅷䅁䭁䥁䈴䅁䭁䉁䜸䅁䭁䍁䝁䅁䉁䅁䅁允䅁䅁䅯杺䅯䅁杷允䅁䅁䅕䅁䑁䅁䅷䅁䭁偁䄰䅁䭁佁䬰䅁䭁佁䭙䅁䭁佁䭣䅁䉁䅁䅁允䅁䅁䅯䅅䅑䅁杷允䅁䅁䅍䅁䑁䅁䅷䅁䭁乁䄴䅁䭁䉁䜴䅁䉁䅁䅁允䅁䅁䅯杆䅧䅁杷允䅁䅁䅍䅁䑁䅁䅷䅁䭁佁䅣䅁䭁䉁䝯䅁䉁䅁䅁允䅁䅁䅯睘䅙䅁杷允䅁䅁䅍䅁䑁䅁䅷䅁䭁佁䉁䅁䭁䉁䝧䅁䉁䅁䅁允䅁䅁䅯兏䅙䅁杷允䅁䅁䅍䅁䑁䅁䅷䅁䭁佁䉅䅁䭁䉁䝧䅁䉁䅁䅁允䅁䅁䅯兏䅙䅁杷允䅁䅁䅕䅁䑁䅁䅷䅁䭁䵁䈸䅁䭁佁䭧䅁䭁佁䭙䅁䭁佁䭣䅁䉁䅁䅁允䅁䅁䅯兕䅳䅁杷允䅁䅁䅍䅁䑁䅁䅷䅁䭁佁䅣䅁䭁䍁䝙䅁䉁䅁䅁允䅁䅁䅕歲桦桥敒䕗䵁䅉䅅䅁䑁䅁䅁睁䵁䅁䅁权硂允䅁权捁杂䅁允䅁䅁䅅䅁䭁䉁䨸䅁䵁䅉䅅䅁䑁䅁䅁睁䵁䅁䅁权灄允䅁权奁杂䅁允䅁䅁䅅䅁䭁</t>
  </si>
  <si>
    <t>䑁䜰䅁䵁䅉䅅䅁䑁䅁䅁睁䵁䅁䅁权楂允䅁权流杂䅁允䅁䅁䅅䅁䙁䵁ㅐ䙋偹汕䅖䍄䉁䅁䅁兂䅁䅁䅍䅄䅁䅁䅯全䅁䅁䅯儶䅯䅁䅯朵䅯䅁䅯眵䅯䅁䅅䅁䉁䅁䅁权䕄杄䅁䍄䉁䅁䅁兂䅁䅁䅍䅄䅁䅁䅯眵䅁䅁䅯儵䅯䅁䅯朵䅯䅁䅯眵䅯䅁䅅䅁䉁䅁䅁权乁睃䅁䍄䉁䅁䅁睁䅁䅁䅍䅄䅁䅁䅯䅑䅅䅁䅯䅊䅙䅁䅅䅁䉁䅁䅁权塂权䅁䍄䉁䅁䅁睁䅁䅁䅍䅄䅁䅁䅯兹䅅䅁䅯杊䅙䅁䅅䅁䉁䅁䅁兂偃癷潕䕘娹䅑杷允䅁䅁䅕䅁䑁䅁䅷䅁䭁䝁䉫䅁䭁佁䭕䅁䭁佁䭙䅁䭁佁䭣䅁䉁䅁䅁允䅁䅁䅯䅅䅑䅁杷允䅁䅁䅕䅁䑁䅁䅷䅁䭁佁䅣䅁䭁佁䬰䅁䭁佁䭙䅁䭁佁䭣䅁䉁䅁䅁允䅁䅁䅣䅁䅁䵁啄䔵䵁䅉䅅䅁䙁䅁䅁睁䵁䅁䅁权硃允䅁权煄权䅁权浄权䅁权牄权䅁允䅁䅁䅅䅁䡁䅁䅁䅁杄畏䅚䍄䉁䅁䅁兂䅁䅁䅍䅄䅁䅁䅯睶䅅䅁䅯䄷䅯䅁䅯朵䅯䅁䅯眵䅯䅁䅅䅁䉁䅁䅁睂䅁䅁䅁䭁橦䅑杷允䅁䅁䅍䅁䑁䅁䅷䅁䭁䅁䈴䅁䭁䉁䝷䅁䉁䅁䅁允䅁䅁䅯睋䅙䅁杷允䅁䅁䅑䅁䑁䅁䅷䅁䭁䅁䈴䅁䭁䉁䜸䅁䭁䍁䝁䅁䉁䅁䅁允䅁䅁䅯內䅧䅁杷允䅁䅁䅕䅁䑁䅁䅷䅁䭁䡁䉯䅁䭁佁䭷䅁䭁佁䭙䅁䭁佁䭣䅁䉁䅁䅁允䅁䅁䅣䅁䅁䝁㉄〴䵁䅉䅅䅁䙁䅁䅁睁䵁䅁䅁权佁允䅁权潄权䅁权浄权䅁权湄权䅁允䅁䅁䅅䅁䭁偁䬴䅁䵁䅉䅅䅁䙁䅁䅁睁䵁䅁䅁权乄䅁䅁权瑄权䅁权浄权䅁权湄权䅁允䅁䅁䅅䅁䡁䅁䅁䅁杁佁䅚䍄䉁䅁䅁兂䅁䅁䅍䅄䅁䅁䅯杄䅅䅁䅯朶䅯䅁䅯朵䅯䅁䅯眶䅯䅁䅅䅁䉁䅁䅁睂䅁䅁䅁䕯洷䅑杷允䅁䅁䅕䅁䑁䅁䅷䅁䭁䡁䉳䅁䭁佁䭫䅁䭁佁䭙䅁䭁佁䭣䅁䉁䅁䅁允䅁䅁䅯杸䄴䅁杷允䅁䅁䅍䅁䑁䅁䅷䅁䭁䅁䅫䅁䭁䉁䝷䅁䉁䅁䅁允䅁䅁䅯睲䅙䅁杷允䅁䅁䅍䅁䑁䅁䅷䅁䭁䝁䅣䅁䭁䉁䝧䅁䉁䅁䅁允䅁䅁䅯児䅙䅁杷允䅁䅁䅍䅁䑁䅁䅷䅁䭁䅁䅫䅁䭁䉁䜴䅁䉁䅁䅁允䅁䅁䅯睲䅙䅁杷允䅁䅁䅕䅁䑁䅁䅷䅁䭁䩁䉉䅁䭁佁䭕䅁䭁佁䭙䅁䭁佁䭣䅁䉁䅁䅁允䅁䅁䅯兄䅳䅁杷允䅁䅁䅍䅁䑁䅁䅷䅁䭁䡁䄸䅁䭁䉁䝧䅁䉁䅁䅁允䅁䅁䅯䅦䅙䅁杷允䅁䅁䅍䅁䑁䅁䅷䅁䭁䅁䅫䅁䭁䍁䝑䅁䉁䅁䅁允䅁䅁䅯睸䄴䅁杷允䅁䅁䅍䅁䑁䅁䅷䅁䭁䡁䉷䅁䭁䉁䝯䅁䉁䅁䅁允䅁䅁䅯兌䅙䅁杷允䅁䅁䅍䅁䑁䅁䅷䅁䭁䩁䉫䅁䭁䉁䜴䅁䉁䅁䅁允䅁䅁䅯杇䅣䅁杷允䅁䅁䅑䅁䑁䅁䅷䅁䭁佁䅉䅁䭁䉁䜸䅁䭁䍁䝁䅁䉁䅁䅁允䅁䅁䅯䄳䅯䅁杷允䅁䅁䅑䅁䑁䅁䅷䅁䭁佁䅍䅁䭁䉁䜸䅁䭁䍁䝁䅁䉁䅁䅁允䅁䅁䅯䅪䅣䅁杷允䅁䅁䅕䅁䑁䅁䅷䅁䭁䍁䉍䅁䭁佁䭧䅁䭁佁䭙䅁䭁佁䭣䅁䉁䅁䅁允䅁䅁䅯术䅯䅁杷允䅁䅁䅕䅁䑁䅁䅷䅁䭁䵁䈰䅁䭁佁䭷䅁䭁佁䭙䅁䭁佁䭣䅁䉁䅁䅁允䅁䅁䅣䅁䅁佁䵁欵䵁䅉䅅䅁䙁䅁䅁睁䵁䅁䅁权湁允䅁权汄权䅁权浄权䅁权湄权䅁允䅁䅁䅅䅁䭁䑁䌰䅁䵁䅉䅅䅁䙁䅁䅁睁䵁䅁䅁权剄允䅁权獄权䅁权浄权䅁权湄权䅁允䅁䅁䅅䅁䡁䅁䅁䅁杄敲䅖䍄䉁䅁䅁兂䅁䅁䅍䅄䅁䅁䅯元䅁䅁䅯儶䅯䅁䅯朵䅯䅁䅯眵䅯䅁䅅䅁䉁䅁䅁权䩄杄䅁䍄䉁䅁䅁兂䅁䅁䅍䅄䅁䅁䅯兌䅁䅁䅯儶䅯䅁䅯朵䅯䅁䅯眵䅯䅁䅅䅁䉁䅁䅁权浂䅅䅁䍄䉁䅁䅁兂䅁䅁䅍䅄䅁䅁䅯䄸䅁䅁䅯儷䅯䅁䅯朵䅯䅁䅯眵䅯䅁䅅䅁䉁䅁䅁睂䅁䅁䅁偑汄䅑杷允䅁䅁䅍䅁䑁䅁䅷䅁䭁䩁䉅䅁䭁䉁䝧䅁䉁䅁䅁允䅁䅁䅯兌䅙䅁杷允䅁䅁䅕䅁䑁䅁䅷䅁䭁䭁䅁䅁䭁佁䬰䅁䭁佁䭙䅁䭁佁䭣䅁䉁䅁䅁允䅁䅁䅣䅁䅁䕁㥁欵䵁䅉䅅䅁䑁䅁䅁睁䵁䅁䅁权剃允䅁权慁杂䅁允䅁䅁䅅䅁䭁䍁䜰䅁䵁䅉䅅䅁䑁䅁䅁睁䵁䅁䅁权潃䅁䅁权奁杂䅁允䅁䅁䅅䅁䭁䕁䝑䅁䵁䅉䅅䅁䙁䅁䅁睁䵁䅁䅁权癁允䅁权獄权䅁权浄权䅁权湄权䅁允䅁䅁䅅䅁䡁䅁䅁䅁䅁⭫䅒䍄䉁䅁䅁䅂䅁䅁䅍䅄䅁䅁䅯八䅅䅁䅯睈䅙䅁䅯䅉䅙䅁䅅䅁䉁䅁䅁权瑄元䅁䍄䉁䅁䅁睁䅁䅁䅍䅄䅁䅁䅯杮䅅䅁䅯䅈䅙䅁䅅䅁䉁䅁䅁权䡂杂䅁䍄䉁䅁䅁睁䅁䅁䅍䅄䅁䅁䅯睮䅅䅁䅯䅈䅙䅁䅅䅁䉁䅁䅁权呁䅃䅁䍄䉁䅁䅁睁䅁䅁䅍䅄䅁䅁䅯杶䅁䅁䅯杇䅙䅁䅅䅁䉁䅁䅁权㝂杂䅁䍄䉁䅁䅁睁䅁䅁䅍䅄䅁䅁䅯兓䅁䅁䅯䅊䅙䅁䅅䅁䉁䅁䅁权汁元䅁䍄䉁䅁䅁兂䅁䅁䅍䅄䅁䅁䅯八䅅䅁䅯䄷䅯䅁䅯朵䅯䅁䅯眵䅯䅁䅅䅁䉁䅁䅁睂䅁䅁䅁䕙浪䅑杷允䅁䅁䅍䅁䑁䅁䅷䅁䭁䅁䄴䅁䭁䉁䝧䅁䉁䅁䅁允䅁䅁䅯兌䅙䅁杷允䅁䅁䅍䅁䑁䅁䅷䅁䭁䅁䄸䅁䭁䉁䝧䅁䉁䅁䅁允䅁䅁䅯兏䅙䅁杷允䅁䅁䅕䅁䑁䅁䅷䅁䭁䉁䉍䅁䭁佁䭫䅁䭁佁䭙䅁䭁佁䭣䅁䉁䅁䅁允䅁䅁䅯桍䅁䅁杷允䅁䅁䅑䅁䑁䅁䅷䅁䭁䅁䄴䅁䭁䉁䜸䅁䭁䍁䝁䅁䉁䅁䅁允䅁䅁䅯杗䅫䅁杷允䅁䅁䅍䅁䑁䅁䅷䅁䭁乁䈴䅁䭁䍁䝑䅁䉁䅁䅁允䅁䅁䅯䅡䅯䅁杷允䅁䅁䅑䅁䑁䅁䅷䅁䭁䅁䄸䅁䭁䉁䜸䅁䭁䍁䝁䅁䉁䅁䅁允䅁䅁䅯杨䅙䅁杷允䅁䅁䅕䅁䑁䅁䅷䅁䭁䅁䄸䅁䭁佁䭕䅁䭁佁䭙䅁䭁佁䭣䅁䉁䅁䅁允䅁䅁䅯䅡䅳䅁杷允䅁䅁䅕䅁䑁䅁䅷䅁䭁䥁䉫䅁䭁佁䭫䅁䭁佁䭙䅁䭁佁䭣䅁䉁䅁䅁允䅁䅁䅯眷䄴䅁杷允䅁䅁䅑䅁䑁䅁䅷䅁䭁䍁䅑䅁䭁䉁䜸䅁䭁䍁䝁䅁䉁䅁䅁允䅁䅁䅯杬䅙䅁杷允䅁䅁䅕䅁䑁䅁䅷䅁䭁䡁䉳䅁䭁佁䭧䅁䭁佁䭙䅁䭁佁䭣䅁䉁䅁䅁允䅁䅁䅯杂䅳䅁杷允䅁䅁䅍䅁䑁䅁䅷䅁䭁䥁䅍䅁䭁䉁䝧䅁䉁䅁䅁允䅁䅁䅯克䅙䅁杷允䅁䅁䅕䅁䑁䅁䅷䅁䭁䅁䄸䅁䭁佁䭧䅁䭁佁䭙䅁䭁佁䭣䅁䉁䅁䅁允䅁䅁䅯杂䅳䅁杷允䅁䅁䅍䅁䑁䅁䅷䅁䭁䱁䈸䅁䭁䍁䝙䅁䉁䅁䅁允䅁䅁䅕㘱睎児䡱䕖䵁䅉䅅䅁䙁䅁䅁睁䵁䅁䅁权佁䅁䅁权灄权䅁权浄权䅁权湄权䅁允䅁䅁䅅䅁䭁䵁估䅁䵁䅉䅅䅁䙁䅁䅁睁䵁䅁䅁权偁䅁䅁权灄权䅁权浄权䅁权湄权䅁允䅁䅁䅅䅁䭁乁佁䅁䵁䅉䅅䅁䙁䅁䅁睁䵁䅁䅁权佁䅁䅁权煄权䅁权浄权䅁权牄权䅁允䅁䅁䅅䅁䡁䅁䅁䅁杄⭔䅚䍄䉁䅁䅁兂䅁䅁䅍䅄䅁䅁䅯朵䅅䅁䅯儶䅯䅁䅯朵䅯䅁䅯眵䅯䅁䅅䅁䉁䅁䅁权⽄睄䅁䍄䉁䅁䅁睁䅁䅁䅍䅄䅁䅁䅯䅸䅅䅁䅯䅇䅙䅁䅅䅁䉁䅁䅁权療杂䅁䍄䉁䅁䅁兂䅁䅁䅍䅄䅁䅁䅯睄䅁䅁䅯朶䅯䅁䅯朵䅯䅁䅯眶䅯䅁䅅䅁䉁䅁䅁睂䅁䅁䅁䕉洷䅑杷允䅁䅁䅍䅁䑁䅁䅷䅁䭁䉁䈴䅁䭁䍁䝙䅁䉁䅁䅁允䅁䅁䅕牕敧敨剶䕖䵁䅉䅅䅁䕁䅁䅁睁䵁䅁䅁权㑂䅁䅁权晁杂䅁权杁杂䅁允䅁䅁䅅䅁䭁偁䝫䅁䵁䅉䅅䅁䑁䅁䅁睁䵁䅁䅁权祂䅁䅁权敁杂䅁允䅁䅁䅅䅁䭁乁䝷䅁䵁䅉䅅䅁䑁䅁䅁睁䵁䅁䅁权⭃䅁䅁权奁杂䅁允䅁䅁䅅䅁䭁䑁䝫䅁䵁䅉䅅䅁䕁䅁䅁睁䵁䅁䅁权祂䅁䅁权晁杂䅁权杁杂䅁允䅁䅁䅅䅁䭁偁䤰䅁䵁䅉䅅䅁䑁䅁䅁睁䵁䅁䅁权祂䅁䅁权歁杂䅁允䅁䅁䅅䅁䭁佁䨴䅁䵁䅉䅅䅁䙁䅁䅁睁䵁䅁䅁权祂䅁䅁权汄权䅁权浄权䅁权湄权䅁允䅁䅁䅅䅁䭁䑁䱧䅁䵁䅉䅅䅁䙁䅁䅁睁䵁䅁䅁权祂䅁䅁权灄权䅁权浄权䅁权湄权䅁允䅁䅁䅅䅁䭁乁何䅁䵁䅉䅅䅁䙁䅁䅁睁䵁䅁䅁权祂允䅁权瑄权䅁权浄权䅁权湄权䅁允䅁䅁䅅䅁䡁䅁䅁䅁䅄⭤䅖䍄䉁䅁䅁兂䅁䅁䅍䅄䅁䅁䅯杫䅅䅁䅯朶䅯䅁䅯朵䅯䅁䅯眶䅯䅁䅅䅁䉁䅁䅁睂䅁䅁䅁䕷浈䅑杷允䅁䅁䅍䅁䑁䅁䅷䅁䭁䭁䉫䅁䭁䉁䜴䅁䉁䅁䅁允䅁䅁䅯䅁䅣䅁杷允䅁䅁䅕䅁䑁䅁䅷䅁䭁䙁䅕䅁䭁佁䬰䅁䭁佁䭙䅁䭁佁䭣䅁䉁䅁䅁允䅁䅁䅣䅁䅁佁睁欵䵁䅉䅅䅁䙁䅁䅁睁䵁䅁䅁权湁允䅁权煄权䅁权浄权䅁权牄权䅁允䅁䅁䅅䅁䡁䅁䅁䅁杁位䅚䍄䉁䅁䅁兂䅁䅁䅍䅄䅁䅁䅯杣䅁䅁䅯儷䅯䅁䅯朵䅯䅁䅯眵䅯䅁䅅䅁䉁䅁䅁睂䅁䅁䅁偉汮䅑杷允䅁䅁䅕䅁䑁䅁䅷䅁䭁乁䉅䅁䭁佁䭯䅁䭁佁䭙䅁䭁佁䭳䅁䉁䅁䅁允䅁䅁䅣䅁䅁䍁佂欵䵁䅉䅅䅁䙁䅁䅁睁䵁䅁䅁权㑂允䅁权瑄权䅁权浄权䅁权湄权䅁允䅁䅁䅅䅁䡁䅁䅁䅁杁⭇䅚䍄䉁䅁䅁睁䅁䅁䅍䅄䅁䅁䅯兴䅅䅁䅯杈䅙䅁䅅䅁䉁䅁䅁权䵃杂䅁䍄䉁䅁䅁睁䅁䅁䅍䅄䅁䅁䅯䅯䅁䅁䅯杇䅙䅁䅅䅁䉁䅁䅁权時杂䅁䍄䉁䅁䅁睁䅁䅁䅍䅄䅁䅁䅯兤䅅䅁䅯杇䅙䅁䅅䅁䉁䅁䅁权扁杂䅁䍄䉁䅁䅁睁䅁䅁䅍䅄䅁䅁䅯村䅁䅁䅯杈䅙䅁䅅䅁䉁䅁䅁权坁䅃䅁䍄䉁䅁䅁睁䅁䅁䅍䅄䅁䅁䅯䄰䅅䅁䅯杈䅙䅁䅅䅁䉁䅁䅁权敂䅃䅁䍄䉁䅁䅁䅂䅁䅁䅍䅄䅁䅁䅯村䅁䅁䅯睈䅙䅁䅯䅉䅙䅁䅅䅁䉁䅁䅁权癄元䅁䍄䉁䅁䅁兂䅁䅁䅍䅄䅁䅁䅯朴䅁䅁䅯儷䅯䅁䅯朵䅯䅁䅯眵䅯䅁䅅䅁䉁䅁䅁睂䅁䅁䅁䕉浶䅑杷允䅁䅁䅕䅁䑁䅁䅷䅁䭁䕁䅉䅁䭁佁䭕䅁䭁佁䭙䅁䭁佁䭣䅁䉁䅁䅁允䅁䅁䅯䅅䅑䅁杷允䅁䅁䅍䅁䑁䅁䅷䅁䭁䩁䉉䅁䭁䉁䝧䅁䉁䅁䅁允䅁䅁䅯克䅙䅁杷允䅁䅁䅍䅁䑁䅁䅷䅁䭁䱁䈰䅁䭁䉁䝯䅁䉁䅁䅁允䅁䅁䅯睇䅙䅁杷允䅁䅁䅕䅁䑁䅁䅷䅁䭁䕁䅷䅁䭁佁䭷䅁䭁佁䭙䅁䭁佁䭣䅁䉁䅁䅁允䅁䅁䅣䅁䅁䍁硂唵䵁䅉䅅䅁䙁䅁䅁睁䵁䅁䅁权婄䅁䅁权汄权䅁权浄权䅁权湄权䅁允䅁䅁䅅䅁䭁䕁偑䅁䵁䅉䅅䅁䙁䅁䅁睁䵁䅁䅁权婂䅁䅁权灄权䅁权浄权䅁权湄权䅁允䅁䅁䅅䅁䭁乁佧䅁䵁䅉䅅䅁䑁䅁䅁睁䵁䅁䅁权摄䅁䅁权慁杂䅁允䅁䅁䅅䅁䭁䵁䝉䅁䵁䅉䅅䅁䑁䅁䅁睁䵁䅁䅁权十允䅁权慁杂䅁允䅁䅁䅅䅁䭁䙁䜴䅁䵁䅉䅅䅁䙁䅁䅁睁䵁䅁䅁权㝃允䅁权獄权䅁权浄权䅁权湄权䅁允䅁䅁䅅䅁䡁䅁䅁䅁䅂田䅖䍄䉁䅁䅁睁䅁䅁䅍䅄䅁䅁䅯儶䅁䅁䅯杊䅙䅁䅅䅁䉁䅁䅁兂䥂場啯獲兤䅑杷允䅁䅁䅑䅁䑁䅁䅷䅁䭁䩁䉉䅁䭁䉁䜸䅁䭁䍁䝁䅁䉁䅁䅁允䅁䅁䅯儸䅫䅁杷允䅁䅁䅕䅁䑁䅁䅷䅁䭁䥁䄰䅁䭁佁䭫䅁䭁佁䭙䅁䭁佁䭣䅁䉁䅁䅁允䅁䅁䅯儲䄴䅁杷允䅁䅁䅕䅁䑁䅁䅷䅁䭁䩁䉉䅁䭁佁䬰䅁䭁佁䭙䅁䭁佁䭣䅁䉁䅁䅁允䅁䅁䅣䅁䅁䥁䩁欵䵁䅉䅅䅁䑁䅁䅁睁䵁䅁䅁权啃允䅁权奁杂䅁允䅁䅁䅅䅁䭁䑁䜰䅁䵁䅉䅅䅁䑁䅁䅁睁䵁䅁䅁权⭃䅁䅁权捁杂䅁允䅁䅁䅅䅁䭁䡁䝳䅁䵁䅉䅅䅁䙁䅁䅁睁䵁䅁䅁权坃允䅁权瑄权䅁权浄权䅁权湄权䅁允䅁䅁䅅䅁䭁䉁䕁䅁䵁䅉䅅䅁䑁䅁䅁睁䵁䅁䅁权啃允䅁权慁杂䅁允䅁䅁䅅䅁䭁䑁䜰䅁䵁䅉䅅䅁䕁䅁䅁睁䵁䅁䅁权慂䅁䅁权晁杂䅁权杁杂䅁允䅁䅁䅅䅁䭁乁䝳䅁䵁䅉䅅䅁䙁䅁䅁睁䵁䅁䅁权䑃䅁䅁权瑄权䅁权浄权䅁权湄权䅁允䅁䅁䅅䅁䡁䅁䅁䅁权⬳䅖䍄䉁䅁䅁兂䅁䅁䅍䅄䅁䅁䅯睌䅅䅁䅯儵䅯䅁䅯朵䅯䅁䅯眵䅯䅁䅅䅁䉁䅁䅁权乁睃䅁䍄䉁䅁䅁睁䅁䅁䅍䅄䅁䅁䅯䅬䅅䅁䅯杈䅙䅁䅅䅁䉁䅁䅁权硂元䅁䍄䉁䅁䅁兂䅁䅁䅍䅄䅁䅁䅯睵䅅䅁䅯儶䅯䅁䅯朵䅯䅁䅯眵䅯䅁䅅䅁䉁䅁䅁权捄杄䅁䍄䉁䅁䅁兂䅁䅁䅍䅄䅁䅁䅯睉䅅䅁䅯䄷䅯䅁䅯朵䅯䅁䅯眵䅯䅁䅅䅁䉁䅁䅁睂䅁䅁䅁䑁橈䅑杷允䅁䅁䅑䅁䑁䅁䅷䅁䭁䩁䉑䅁䭁䉁䜸䅁䭁䍁䝁䅁䉁䅁䅁允䅁䅁䅯眸䅫䅁杷允䅁䅁䅍䅁䑁䅁䅷䅁䭁䩁䉑䅁䭁䍁䝑䅁䉁䅁䅁允䅁䅁䅯睙䅧䅁杷允䅁䅁䅍䅁䑁䅁䅷䅁䭁䱁䉉䅁䭁䉁䝯䅁䉁䅁䅁允䅁䅁䅯睋䅙䅁杷允䅁䅁䅍䅁䑁䅁䅷䅁䭁乁䉣䅁䭁䍁䝙䅁䉁䅁䅁允䅁䅁䅕呣䬰㘱睏䕖䵁䅉䅅䅁䕁䅁䅁睁䵁䅁䅁权塃允䅁权晁杂䅁权杁杂䅁允䅁䅁䅅䅁䭁䉁䩁䅁䵁䅉䅅䅁䑁䅁䅁睁䵁䅁䅁权⽁允䅁权奁杂䅁允䅁䅁䅅䅁䭁䉁䝫䅁䵁䅉䅅䅁䕁䅁䅁睁䵁䅁䅁权㥃䅁䅁权晁杂䅁权杁杂䅁允䅁䅁䅅䅁䭁䥁䡳䅁䵁䅉䅅䅁䑁䅁䅁睁䵁䅁䅁权佃䅁䅁权捁杂䅁允䅁䅁䅅䅁䭁䥁䝷䅁䵁䅉䅅䅁䙁䅁䅁睁䵁䅁䅁权啃允䅁权汄权䅁权浄权䅁权湄权䅁允䅁䅁䅅䅁䭁䑁䱍䅁䵁䅉䅅䅁䙁䅁䅁睁䵁䅁䅁权啃允䅁权潄权䅁权浄权䅁权湄权䅁允䅁䅁䅅䅁䭁䅁䱙䅁䵁䅉䅅䅁䕁䅁䅁睁䵁䅁䅁权硁允䅁权晁杂䅁权杁杂䅁允䅁䅁䅅䅁䭁偁䩑䅁䵁䅉䅅䅁䑁䅁䅁睁䵁䅁䅁权䉃允䅁权捁杂䅁允䅁䅁䅅䅁䭁䙁䝫䅁䵁䅉䅅䅁䑁䅁䅁睁䵁䅁䅁权䵁允䅁权敁杂䅁允䅁䅁䅅䅁䭁䙁䝙䅁䵁䅉䅅䅁䑁䅁䅁睁䵁䅁䅁权㙄䅁䅁权捁杂䅁允䅁䅁䅅䅁䭁䱁䜰䅁䵁䅉䅅䅁䑁䅁䅁睁䵁䅁䅁权潂䅁䅁权捁杂䅁允䅁䅁䅅䅁䭁佁䜰䅁䵁䅉䅅䅁䑁䅁䅁睁䵁䅁䅁权䙄允䅁权歁杂䅁允䅁䅁䅅䅁䭁䝁䥯䅁䵁䅉䅅䅁䑁䅁䅁睁䵁䅁䅁权潂䅁䅁权敁杂䅁允䅁䅁䅅䅁䭁佁䜰䅁䵁䅉䅅䅁䑁䅁䅁睁䵁䅁䅁权䅃允䅁权捁杂䅁允䅁䅁䅅䅁䭁䕁䡙䅁䵁䅉䅅䅁䑁䅁䅁睁䵁䅁䅁权潂䅁䅁权流杂䅁允䅁䅁䅅䅁䙁佁剸䉵䘶ㅵ䅨䍄䉁䅁䅁兂䅁䅁䅍䅄䅁䅁䅯杋䅁䅁䅯儶䅯䅁䅯朵䅯䅁䅯眵䅯䅁䅅䅁䉁䅁䅁权橂䅅䅁䍄䉁䅁䅁兂䅁䅁䅍䅄䅁䅁䅯䅡䅁䅁䅯儵䅯䅁䅯朵䅯䅁䅯眵䅯䅁䅅䅁䉁䅁䅁权允䅂䅁䍄䉁䅁䅁兂䅁䅁䅍䅄䅁䅁䅯䅡䅁䅁䅯䄶䅯䅁䅯朵䅯䅁䅯眵䅯䅁䅅䅁䉁䅁䅁权允䅂䅁䍄䉁䅁䅁兂䅁䅁䅍䅄䅁䅁䅯䅡䅁䅁䅯儷䅯䅁䅯朵䅯䅁䅯眵䅯䅁䅅䅁䉁䅁䅁权允䅂䅁䍄䉁䅁䅁睁䅁䅁䅍䅄䅁䅁䅯䄶䅅䅁䅯䅊䅙䅁䅅䅁䉁䅁䅁权允䅂䅁䍄䉁䅁䅁兂䅁䅁䅍䅄䅁䅁䅯睅䅅䅁䅯朶䅯䅁䅯朵䅯䅁䅯眶䅯䅁䅅䅁䉁䅁䅁睂䅁䅁䅁䍷浶䅑杷允䅁䅁䅕䅁䑁䅁䅷䅁䭁䕁䉫䅁䭁佁䬰䅁䭁佁䭙䅁䭁佁䭣䅁䉁䅁䅁允䅁䅁䅣䅁䅁䥁瑄唵䵁䅉䅅䅁䑁䅁䅁睁䵁䅁䅁权睃䅁䅁权捁杂䅁允䅁䅁䅅䅁䭁䕁䝅䅁䵁䅉䅅䅁䑁䅁䅁睁䵁䅁䅁权㝂䅁䅁权捁杂䅁允䅁䅁䅅䅁䭁佁䝷䅁䵁䅉䅅䅁䑁䅁䅁睁䵁䅁䅁权睃䅁䅁权敁杂䅁允䅁䅁䅅䅁䭁䙁䤴䅁䵁䅉䅅䅁䙁䅁䅁睁䵁䅁䅁权敃允䅁权獄权䅁权浄权䅁权湄权䅁允䅁䅁䅅䅁䡁䅁䅁䅁杁畏䅖䍄䉁䅁䅁兂䅁䅁䅍䅄䅁䅁䅯眲䅅䅁䅯儶䅯䅁䅯朵䅯䅁䅯眵䅯䅁䅅䅁䉁䅁䅁权潄杄䅁䍄䉁䅁䅁兂䅁䅁䅍䅄䅁䅁䅯䄶䅅䅁䅯儶䅯䅁䅯朵䅯䅁䅯眵䅯䅁䅅䅁䉁䅁䅁权允䅂䅁䍄䉁䅁䅁兂䅁䅁䅍䅄䅁䅁䅯入䅅䅁䅯䄶䅯䅁䅯朵䅯䅁䅯眵䅯䅁䅅䅁䉁䅁䅁权䝁睃䅁䍄䉁䅁䅁兂䅁䅁䅍䅄䅁䅁䅯䅳䅁䅁䅯䄷䅯䅁䅯朵䅯䅁䅯眵䅯䅁䅅䅁䉁䅁䅁权允䅂䅁䍄䉁䅁䅁兂䅁䅁䅍䅄䅁䅁䅯兵䅅䅁䅯儵䅯䅁䅯朵䅯䅁䅯眵䅯䅁䅅䅁䉁䅁䅁权允䅂䅁䍄䉁䅁䅁兂䅁䅁䅍䅄䅁䅁䅯䅪䅁䅁䅯䄶䅯䅁䅯朵䅯䅁䅯眵䅯䅁䅅䅁䉁䅁䅁权䝁睃䅁䍄䉁䅁䅁睁䅁䅁䅍䅄䅁䅁䅯儳䅁䅁䅯䅈䅙䅁䅅䅁䉁䅁䅁权瑄杂䅁䍄䉁䅁䅁睁䅁䅁䅍䅄䅁䅁䅯睹䅅䅁䅯杈䅙䅁䅅䅁䉁䅁䅁权捂杂䅁䍄䉁䅁䅁睁䅁䅁䅍䅄䅁䅁䅯免䅅䅁䅯杈䅙䅁䅅䅁䉁䅁䅁权煃杂䅁䍄䉁䅁䅁睁䅁䅁䅍䅄䅁䅁䅯杓䅅䅁䅯杊䅙䅁䅅䅁䉁䅁䅁兂䥂場啯畲噤䅑杷允䅁䅁䅍䅁䑁䅁䅷䅁䭁䵁䉯䅁䭁䉁䝧䅁䉁䅁䅁允䅁䅁䅯睢䅙䅁杷允䅁䅁䅕䅁䑁䅁䅷䅁䭁䥁䅳䅁䭁佁䭯䅁䭁佁䭙䅁䭁佁䭳䅁䉁䅁䅁允䅁䅁䅯䅅䅑䅁杷允䅁䅁䅕䅁䑁䅁䅷䅁䭁䵁䈰䅁䭁佁䭕䅁䭁佁䭙䅁䭁佁䭣䅁䉁䅁䅁允䅁䅁䅯䅏䅳䅁杷允䅁䅁䅑䅁䑁䅁䅷䅁䭁䥁䉣䅁䭁䉁䜸䅁䭁䍁䝁䅁䉁䅁䅁允䅁䅁䅯杄䅫䅁杷允䅁䅁䅕䅁䑁䅁䅷䅁䭁䑁䉅䅁䭁佁䬰䅁䭁佁䭙䅁䭁佁䭣䅁䉁䅁䅁允䅁䅁䅣䅁䅁䭁剃唵䵁䅉䅅䅁䑁䅁䅁睁䵁䅁䅁权䥄允䅁权敁杂䅁允䅁䅁䅅䅁䭁䑁䝉䅁䵁䅉䅅䅁䑁䅁䅁睁䵁䅁䅁权坃允䅁权慁杂䅁允䅁䅁䅅䅁䭁䉁䝳䅁䵁䅉䅅䅁䑁䅁䅁睁䵁䅁䅁权䭃允䅁权流杂䅁允䅁䅁䅅䅁䙁䍁捬㡪ㅌ䙋䅨䍄䉁䅁䅁䅂䅁䅁䅍䅄䅁䅁䅯杬䅅䅁䅯睈䅙䅁䅯䅉䅙䅁䅅䅁䉁䅁䅁权㉄元䅁䍄䉁䅁䅁兂䅁䅁䅍䅄䅁䅁䅯睖䅅䅁䅯朶䅯䅁䅯朵䅯䅁䅯眶䅯䅁䅅䅁䉁䅁䅁睂䅁䅁䅁䕙浐䅑杷允䅁䅁䅕䅁䑁䅁䅷䅁䭁䩁䉙䅁䭁佁䭕䅁䭁佁䭙䅁䭁佁䭣䅁䉁䅁䅁允䅁䅁䅯䅅䅑䅁杷允䅁䅁䅍䅁䑁䅁䅷䅁䭁䵁䉙䅁䭁䍁䝑䅁䉁䅁䅁允䅁䅁䅯睢䅫䅁杷允䅁䅁䅕䅁䑁䅁䅷䅁䭁䩁䉙䅁䭁佁䭫䅁䭁佁䭙䅁䭁佁䭣䅁䉁䅁䅁允䅁䅁䅯䅅䅑䅁杷允䅁䅁䅍䅁䑁䅁䅷䅁䭁䡁䉕䅁䭁䍁䝑䅁䉁䅁䅁允䅁䅁䅯硂䅁䅁杷允䅁䅁䅕䅁䑁䅁䅷䅁䭁䩁䉙䅁䭁佁䭯䅁䭁佁䭙䅁䭁佁䭳䅁䉁䅁䅁允䅁䅁䅯䅅䅑䅁杷允䅁䅁䅍䅁䑁䅁䅷䅁䭁䡁䉳䅁䭁䉁䝯䅁䉁䅁䅁允䅁䅁䅯睘䅙䅁杷允䅁䅁䅍䅁䑁䅁䅷䅁䭁偁䉳䅁䭁䍁䝙䅁䉁䅁䅁允䅁䅁䅕㑈牘払⭨䕕䵁䅉䅅䅁䑁䅁䅁睁䵁䅁䅁权坂允䅁权捁杂䅁允䅁䅁䅅䅁䭁䙁䝯䅁䵁䅉䅅䅁䑁䅁䅁睁䵁䅁䅁权噄允䅁权捁杂䅁允䅁䅁䅅䅁䭁䭁䡙䅁䵁䅉䅅䅁䙁䅁䅁睁䵁䅁䅁权㝂允䅁权瑄权䅁权浄权䅁权湄权䅁允䅁䅁䅅䅁䡁䅁䅁䅁䅄畹䅖䍄䉁䅁䅁睁䅁䅁䅍䅄䅁䅁䅯朳䅁䅁䅯杇䅙䅁䅅䅁䉁䅁䅁权㉃杂䅁䍄䉁䅁䅁睁䅁䅁䅍䅄䅁䅁䅯朳䅁䅁䅯䅊䅙䅁䅅䅁䉁䅁䅁权㍄元䅁䍄䉁䅁䅁兂䅁䅁䅍䅄䅁䅁䅯䅐䅅䅁䅯儶䅯䅁䅯朵䅯䅁䅯眵䅯䅁䅅䅁䉁䅁䅁权㑂睄䅁䍄䉁䅁䅁兂䅁䅁䅍䅄䅁䅁䅯䅱䅁䅁䅯䄷䅯䅁䅯朵䅯䅁䅯眵䅯䅁䅅䅁䉁䅁䅁睂䅁䅁䅁䭷歮䅑杷允䅁䅁䅍䅁䑁䅁䅷䅁䭁乁䄴䅁䭁䍁䝙䅁䉁䅁䅁允䅁䅁䅕㘱睎児湲さ䵁䅉䅅䅁䙁䅁䅁睁䵁䅁䅁权摃允䅁权灄权䅁权浄权䅁权湄权䅁允䅁䅁䅅䅁䭁䑁兯䅁䵁䅉䅅䅁䑁䅁䅁睁䵁䅁䅁权癄允䅁权慁杂䅁允䅁䅁䅅䅁䭁䙁䝫䅁䵁䅉䅅䅁䑁䅁䅁睁䵁䅁䅁权奃允䅁权奁杂䅁允䅁䅁䅅䅁䭁䡁䝷䅁䵁䅉䅅䅁䑁䅁䅁睁䵁䅁䅁权奃允䅁权捁杂䅁允䅁䅁䅅䅁䭁䙁䝫䅁䵁䅉䅅䅁䙁䅁䅁睁䵁䅁䅁权坄䅁䅁权汄权䅁权浄权䅁权湄权䅁允䅁䅁䅅䅁䭁䑁䱧䅁䵁䅉䅅䅁䕁䅁䅁睁䵁䅁䅁权奃允䅁权晁杂䅁权杁杂䅁允䅁䅁䅅䅁䭁䩁䝳䅁䵁䅉䅅䅁䑁䅁䅁睁䵁䅁䅁权奃允䅁权流杂䅁允䅁䅁䅅䅁䙁䕁桪桥畓ㅒ䅨䍄䉁䅁䅁兂䅁䅁䅍䅄䅁䅁䅯眴䅁䅁䅯䄶䅯䅁䅯朵䅯䅁䅯眵䅯䅁䅅䅁䉁䅁䅁权⭄权䅁䍄䉁䅁䅁睁䅁䅁䅍䅄䅁䅁䅯兗䅁䅁䅯䅈䅙䅁䅅䅁䉁䅁䅁权䉂杂䅁䍄䉁䅁䅁兂䅁䅁䅍䅄䅁䅁䅯䅭䅅䅁䅯䄶䅯䅁䅯朵䅯䅁䅯眵䅯䅁䅅䅁䉁䅁䅁权䝁睃䅁䍄䉁䅁䅁睁䅁䅁䅍䅄䅁䅁䅯䅸䅅䅁䅯杊䅙䅁䅅䅁䉁䅁䅁兂乄䵺䵺乺坸䅑杷允䅁䅁䅍䅁䑁䅁䅷䅁䭁䝁䉷䅁䭁䉁䝧䅁䉁䅁䅁允䅁䅁䅯児䅙䅁杷允䅁䅁䅍䅁䑁䅁䅷䅁䭁䭁䅉䅁䭁䉁䝷䅁䉁䅁䅁允䅁䅁䅯睥䅙䅁杷允䅁䅁䅍䅁䑁䅁䅷䅁䭁䩁䉁䅁䭁䉁䝷䅁䉁䅁䅁允䅁䅁䅯睥䅙䅁杷允䅁䅁䅍䅁䑁䅁䅷䅁䭁䭁䅉䅁䭁䉁䜴䅁䉁䅁䅁允䅁䅁䅯䅰䅙䅁杷允䅁䅁䅑䅁䑁䅁䅷䅁䭁乁䉧䅁䭁䉁䜸䅁䭁䍁䝁䅁䉁䅁䅁允䅁䅁䅯睮䅣䅁杷允䅁䅁䅑䅁䑁䅁䅷䅁䭁䭁䅉䅁䭁䉁䜸䅁䭁䍁䝁䅁䉁䅁䅁允䅁䅁䅯杨䅙䅁杷允䅁䅁䅍䅁䑁䅁䅷䅁䭁䍁䈰䅁䭁䉁䜴䅁䉁䅁䅁允䅁䅁䅯䄳䅙䅁杷允䅁䅁䅕䅁䑁䅁䅷䅁䭁䭁䅉䅁䭁佁䭧䅁䭁佁䭙䅁䭁佁䭣䅁䉁䅁䅁允䅁䅁䅯䅅䅑䅁杷允䅁䅁䅍䅁䑁䅁䅷䅁䭁䙁䉕䅁䭁䉁䝷䅁䉁䅁䅁允䅁䅁䅯睕䅙䅁杷允䅁䅁䅍䅁䑁䅁䅷䅁䭁䝁䉑䅁䭁䍁䝙䅁䉁䅁䅁允䅁䅁䅕㑈牘払佩さ䵁䅉䅅䅁䙁䅁䅁睁䵁䅁䅁权佃䅁䅁权灄权䅁权浄权䅁权湄权䅁允䅁䅁䅅䅁䭁䑁偁䅁䵁䅉䅅䅁䙁䅁䅁睁䵁䅁䅁权楃䅁䅁权獄权䅁权浄权䅁权湄权䅁允䅁䅁䅅䅁䭁䉁䕁䅁䵁䅉䅅䅁䑁䅁䅁睁䵁䅁䅁权卂允䅁权奁杂䅁允䅁䅁䅅䅁䭁䍁䜰䅁䵁䅉䅅䅁䑁䅁䅁睁䵁䅁䅁权卂允䅁权捁杂䅁允䅁䅁䅅䅁䭁䭁䜸䅁䵁䅉䅅䅁䙁䅁䅁睁䵁䅁䅁权獂允䅁权汄权䅁权浄权䅁权湄权䅁允䅁䅁䅅䅁䭁䑁䱧䅁䵁䅉䅅䅁䕁䅁䅁睁䵁䅁䅁权䵄允䅁权晁杂䅁权杁杂䅁允䅁䅁䅅䅁䭁䩁䡙䅁䵁䅉䅅䅁䙁䅁䅁睁䵁䅁䅁权卂允䅁权潄权䅁权浄权䅁权湄权䅁允䅁䅁䅅䅁䭁䙁䱅䅁䵁䅉䅅䅁䙁䅁䅁睁䵁䅁䅁权卂允䅁权灄权䅁权浄权䅁权湄权䅁允䅁䅁䅅䅁䭁偁佯䅁䵁䅉䅅䅁䑁䅁䅁睁䵁䅁䅁权婃允䅁权奁杂䅁允䅁䅁䅅䅁䭁䡁䝷䅁䵁䅉䅅䅁䑁䅁䅁睁䵁䅁䅁权婃允䅁权歁杂䅁允䅁䅁䅅䅁䭁偁䩷䅁䵁䅉䅅䅁䕁䅁䅁睁䵁䅁䅁权䭃䅁䅁权晁杂䅁权杁杂䅁允䅁䅁䅅䅁䭁䱁䝷䅁䵁䅉䅅䅁䙁䅁䅁睁䵁䅁䅁权婃允䅁权汄权䅁权浄权䅁权湄权䅁允䅁䅁䅅䅁䭁䑁䱧䅁䵁䅉䅅䅁䑁䅁䅁睁䵁䅁䅁权㕃允䅁权敁杂䅁允䅁䅁䅅䅁䭁䵁䝳䅁䵁䅉䅅䅁䙁䅁䅁睁䵁䅁䅁权婃允䅁权灄权䅁权浄权䅁权湄权䅁允䅁䅁䅅䅁䭁偁佳䅁䵁䅉䅅䅁䙁䅁䅁睁䵁䅁䅁权婃允䅁权瑄权䅁权浄权䅁权湄权䅁允䅁䅁䅅䅁䡁䅁䅁䅁杂⭘䅒䍄䉁䅁䅁兂䅁䅁䅍䅄䅁䅁䅯兴䅅䅁䅯朶䅯䅁䅯朵䅯䅁䅯眶䅯䅁䅅䅁䉁䅁䅁睂䅁䅁䅁䍯浔䅑杷允䅁䅁䅍䅁䑁䅁䅷䅁䭁䩁䉯䅁䭁䍁䝑䅁䉁䅁䅁允䅁䅁䅯术䅫䅁杷允䅁䅁䅑䅁䑁䅁䅷䅁䭁䉁䉫䅁䭁䉁䜸䅁䭁䍁䝁䅁䉁䅁䅁允䅁䅁䅯䅏䅙䅁杷允䅁䅁䅍䅁䑁䅁䅷䅁䭁乁䅫䅁䭁䉁䝷䅁䉁䅁䅁允䅁䅁䅯其䅙䅁杷允䅁䅁䅕䅁䑁䅁䅷䅁䭁䩁䉯䅁䭁佁䭕䅁䭁佁䭙䅁䭁佁䭣䅁䉁䅁䅁允䅁䅁䅯儫䅯䅁杷允䅁䅁䅕䅁䑁䅁䅷䅁䭁䝁䅷䅁䭁佁䭯䅁䭁佁䭙䅁䭁佁䭳䅁䉁䅁䅁允䅁䅁䅣䅁䅁䵁㑁欵䵁䅉䅅䅁䙁䅁䅁睁䵁䅁䅁权慃允䅁权潄权䅁权浄权䅁权湄权䅁允䅁䅁䅅䅁䭁偁䬴䅁䵁䅉䅅䅁䙁䅁䅁睁䵁䅁䅁权㥄允䅁权煄权䅁权浄权䅁权牄权䅁允䅁䅁䅅䅁䡁䅁䅁䅁䅁佊䅚䍄䉁䅁䅁兂䅁䅁䅍䅄䅁䅁䅯杭䅅䅁䅯朶䅯䅁䅯朵䅯䅁䅯眶䅯䅁䅅䅁䉁䅁䅁睂䅁䅁䅁䕉洷䅑杷允䅁䅁䅍䅁䑁䅁䅷䅁䭁䙁䅫䅁䭁䉁䝯䅁䉁䅁䅁允䅁䅁䅯兗䅙䅁杷允䅁䅁䅍䅁䑁䅁䅷䅁䭁䅁䉉䅁䭁䉁䝯䅁䉁䅁䅁允䅁䅁䅯䅙䅙䅁杷允䅁䅁䅍䅁䑁䅁䅷䅁䭁䅁䉉䅁䭁䉁䝷䅁䉁䅁䅁允䅁䅁䅯䅉䅧䅁杷允䅁䅁䅍䅁䑁䅁䅷䅁䭁䥁䉉䅁䭁䉁䝧䅁䉁䅁䅁允䅁䅁䅯䅒䅙䅁杷允䅁䅁䅍䅁䑁䅁䅷䅁䭁䝁䅅䅁䭁䉁䝷䅁䉁䅁䅁允䅁䅁䅯睒䅙䅁杷允䅁䅁䅕䅁䑁䅁䅷䅁䭁䵁䉉䅁䭁佁䭧䅁䭁佁䭙䅁䭁佁䭣䅁䉁䅁䅁允䅁䅁䅯䅅䅑䅁杷允䅁䅁䅑䅁䑁䅁䅷䅁䭁䅁䉉䅁䭁䉁䜸䅁䭁䍁䝁䅁䉁䅁䅁允䅁䅁䅯䅫䅣䅁杷允䅁䅁䅍䅁䑁䅁䅷䅁䭁䅁䉉䅁䭁䍁䝙䅁䉁䅁䅁允䅁䅁䅕㘱睎児塰歔䵁䅉䅅䅁䙁䅁䅁睁䵁䅁䅁权䍁允䅁权汄权䅁权浄权䅁权湄权䅁允䅁䅁䅅䅁䭁偁䭫䅁䵁䅉䅅䅁䑁䅁䅁睁䵁䅁䅁权畃允䅁权流杂䅁允䅁䅁䅅䅁䙁䵁ㅐ䙋偹汅䅤䍄䉁䅁䅁兂䅁䅁䅍䅄䅁䅁䅯杁䅅䅁䅯朶䅯䅁䅯朵䅯䅁䅯眶䅯䅁䅅䅁䉁䅁䅁睂䅁䅁䅁䕷洯䅑杷允䅁䅁䅍䅁䑁䅁䅷䅁䭁䙁䉕䅁䭁䍁䝙䅁䉁䅁䅁允䅁䅁䅕㡪ㅌ䙋偸啔䵁䅉䅅䅁䙁䅁䅁睁䵁䅁䅁权䍁允䅁权獄权䅁权浄权䅁权湄权䅁允䅁䅁䅅䅁䡁䅁䅁䅁权敆䅚䍄䉁䅁䅁睁䅁䅁䅍䅄䅁䅁䅯杚䅁䅁䅯䅇䅙䅁䅅䅁䉁䅁䅁权䭂杂䅁䍄䉁䅁䅁睁䅁䅁䅍䅄䅁䅁䅯杺䅅䅁䅯䅊䅙䅁䅅䅁䉁䅁䅁权允䅂䅁䍄䉁䅁䅁睁䅁䅁䅍䅄䅁䅁䅯䅍䅁䅁䅯杊䅙䅁䅅䅁䉁䅁䅁兂䙃ㄶ㑇楈剖䅑杷允䅁䅁䅍䅁䑁䅁䅷䅁䭁䑁䅫䅁䭁䉁䝧䅁䉁䅁䅁允䅁䅁䅯児䅙䅁杷允䅁䅁䅕䅁䑁䅁䅷䅁䭁䡁䉍䅁䭁佁䬰䅁䭁佁䭙䅁䭁佁䭣䅁䉁䅁䅁允䅁䅁䅣䅁䅁䭁䝂欵䵁䅉䅅䅁䑁䅁䅁睁䵁䅁䅁权㍄允䅁权流杂䅁允䅁䅁䅅䅁䙁䉁畓⭒㙆䙚䅚䍄䉁䅁䅁兂䅁䅁䅍䅄䅁䅁䅯䅶䅅䅁䅯儷䅯䅁䅯朵䅯䅁䅯眵䅯䅁䅅䅁䉁䅁䅁睂䅁䅁䅁䔴浘䅑杷允䅁䅁䅍䅁䑁䅁䅷䅁䭁䵁䉫䅁䭁䉁䝧䅁䉁䅁䅁允䅁䅁䅯䅦䅙䅁杷允䅁䅁䅕䅁䑁䅁䅷䅁䭁乁䅷䅁䭁佁䭷䅁䭁佁䭙䅁䭁佁䭣䅁䉁䅁䅁允䅁䅁䅣䅁䅁䅁呂䔵䵁䅉䅅䅁䙁䅁䅁睁䵁䅁䅁权睁䅁䅁权灄权䅁权浄权䅁权湄权䅁允䅁䅁䅅䅁䭁䅁偧䅁䵁䅉䅅䅁䙁䅁䅁睁䵁䅁䅁权獂允䅁权獄权䅁权浄权䅁权湄权䅁允䅁䅁䅅䅁䡁䅁䅁䅁䅂⭺䅎䍄䉁䅁䅁睁䅁䅁䅍䅄䅁䅁䅯睳䅁䅁䅯䅇䅙䅁䅅䅁䉁䅁䅁权婁杂䅁䍄䉁䅁䅁䅂䅁䅁䅍䅄䅁䅁䅯䅩䅅䅁䅯睈䅙䅁䅯䅉䅙䅁䅅䅁䉁䅁䅁权ㅄ元䅁䍄䉁䅁䅁䅂䅁䅁䅍䅄䅁䅁䅯睳䅁䅁䅯睈䅙䅁䅯䅉䅙䅁䅅䅁䉁䅁䅁权汄杂䅁䍄䉁䅁䅁睁䅁䅁䅍䅄䅁䅁䅯睳䅁䅁䅯䅊䅙䅁䅅䅁䉁䅁䅁权䅁权䅁䍄䉁䅁䅁睁䅁䅁䅍䅄䅁䅁䅯睳䅁䅁䅯杊䅙䅁䅅䅁䉁䅁䅁兂乄䵺䵺䙺奸䅑杷允䅁䅁䅍䅁䑁䅁䅷䅁䭁佁䅉䅁䭁䉁䝯䅁䉁䅁䅁允䅁䅁䅯䅳䅙䅁杷允䅁䅁䅍䅁䑁䅁䅷䅁䭁䑁䉯䅁䭁䍁䝙䅁䉁䅁䅁允䅁䅁䅕㑈牘払佧啗䵁䅉䅅䅁䙁䅁䅁睁䵁䅁䅁权穃䅁䅁权潄权䅁权浄权䅁权湄权䅁允䅁䅁䅅䅁䭁䅁䱙䅁䵁䅉䅅䅁䙁䅁䅁睁䵁䅁䅁权捃允䅁权汄权䅁权浄权䅁权湄权䅁允䅁䅁䅅䅁䭁䅁䰰䅁䵁䅉䅅䅁䙁䅁䅁睁䵁䅁䅁权穃䅁䅁权瑄权䅁权浄权䅁权湄权䅁允䅁䅁䅅䅁䡁䅁䅁䅁䅂敮䅖䍄䉁䅁䅁睁䅁䅁䅍䅄䅁䅁䅯杮䅅䅁䅯杇䅙䅁䅅䅁䉁䅁䅁权敂杂䅁䍄䉁䅁䅁睁䅁䅁䅍䅄䅁䅁䅯睏䅁䅁䅯杈䅙䅁䅅䅁䉁䅁䅁权晄睂䅁䍄䉁䅁䅁睁䅁䅁䅍䅄䅁䅁䅯兯䅅䅁䅯杇䅙䅁䅅䅁䉁䅁䅁权⭁杂䅁䍄䉁䅁䅁睁䅁䅁䅍䅄䅁䅁䅯杮䅅䅁䅯杈䅙䅁䅅䅁䉁䅁䅁权佃睂䅁䍄䉁䅁䅁睁䅁䅁䅍䅄䅁䅁䅯睮䅅䅁䅯杈䅙䅁䅅䅁䉁䅁䅁权塄睂䅁䍄䉁䅁䅁睁䅁䅁䅍䅄䅁䅁䅯䅯䅅䅁䅯杈䅙䅁䅅䅁䉁䅁䅁权摁杂䅁䍄䉁䅁䅁䅂䅁䅁䅍䅄䅁䅁䅯䅯䅅䅁䅯睈䅙䅁䅯䅉䅙䅁䅅䅁䉁䅁䅁权䉁权䅁䍄䉁䅁䅁䅂䅁䅁䅍䅄䅁䅁䅯兹䅁䅁䅯睈䅙䅁䅯䅉䅙䅁䅅䅁䉁䅁䅁权煁权䅁䍄䉁䅁䅁䅂䅁䅁䅍䅄䅁䅁䅯兯䅅䅁䅯睈䅙䅁䅯䅉䅙䅁䅅䅁䉁䅁䅁权㑁杂䅁䍄䉁䅁䅁睁䅁䅁䅍䅄䅁䅁䅯杮䅅䅁䅯䅊䅙䅁䅅䅁䉁䅁䅁权㍃权䅁䍄䉁䅁䅁睁䅁䅁䅍䅄䅁䅁䅯睮䅅䅁䅯䅊䅙䅁䅅䅁䉁䅁䅁权䍁权䅁䍄䉁䅁䅁䅂䅁䅁䅍䅄䅁䅁䅯杘䅁䅁䅯睈䅙䅁䅯䅉䅙䅁䅅䅁䉁䅁䅁权牂权䅁䍄䉁䅁䅁兂䅁䅁䅍䅄䅁䅁䅯朳䅅䅁䅯䄶䅯䅁䅯朵䅯䅁䅯眵䅯䅁䅅䅁䉁䅁䅁权允䅂䅁䍄䉁䅁䅁睁䅁䅁䅍䅄䅁䅁䅯兯䅅䅁䅯䅊䅙䅁䅅䅁䉁䅁䅁权䕁权䅁䍄䉁䅁䅁睁䅁䅁䅍䅄䅁䅁䅯杮䅅䅁䅯杊䅙䅁䅅䅁䉁䅁䅁兂捂㡪ㅌ䙋奸䅑杷允䅁䅁䅍䅁䑁䅁䅷䅁䭁䩁䈸䅁䭁䍁䝙䅁䉁䅁䅁允䅁䅁䅕䘷㑇潈㝘䕖䵁䅉䅅䅁䑁䅁䅁睁䵁䅁䅁权权允䅁权流杂䅁允䅁䅁䅅䅁䙁䅁塲㍯㥁氲䅎䍄䉁䅁䅁睁䅁䅁䅍䅄䅁䅁䅯兯䅅䅁䅯杊䅙䅁䅅䅁䉁䅁䅁兂䥂場啯浲塤䅑杷允䅁䅁䅕䅁䑁䅁䅷䅁䭁䩁䈴䅁䭁佁䭕䅁䭁佁䭙䅁䭁佁䭣䅁䉁䅁䅁允䅁䅁䅯李䅳䅁杷允䅁䅁䅕䅁䑁䅁䅷䅁䭁䭁䉁䅁䭁佁䭕䅁䭁佁䭙䅁䭁佁䭣䅁䉁䅁䅁允䅁䅁䅯児䅉䅁杷允䅁䅁䅕䅁䑁䅁䅷䅁䭁䩁䈴䅁䭁佁䭫䅁䭁佁䭙䅁䭁佁䭣䅁䉁䅁䅁允䅁䅁䅯䅄䄸䅁杷允䅁䅁䅕䅁䑁䅁䅷䅁䭁䩁䈸䅁䭁佁䭫䅁䭁佁䭙䅁䭁佁䭣䅁䉁䅁䅁允䅁䅁䅯兄䄸䅁杷允䅁䅁䅑䅁䑁䅁䅷䅁䭁䵁䅳䅁䭁䉁䜸䅁䭁䍁䝁䅁䉁䅁䅁允䅁䅁䅯睏䅙䅁杷允䅁䅁䅕䅁䑁䅁䅷䅁䭁䩁䈴䅁䭁佁䭯䅁䭁佁䭙䅁䭁佁䭳䅁䉁䅁䅁允䅁䅁䅣䅁䅁䍁㙁唵䵁䅉䅅䅁䙁䅁䅁睁䵁䅁䅁权晃允䅁权煄权䅁权浄权䅁权牄权䅁允䅁䅁䅅䅁䡁䅁䅁䅁权救䅚䍄䉁䅁䅁兂䅁䅁䅍䅄䅁䅁䅯䅯䅅䅁䅯䄷䅯䅁䅯朵䅯䅁䅯眵䅯䅁䅅䅁䉁䅁䅁睂䅁䅁䅁䨴杘䅑杷允䅁䅁䅕䅁䑁䅁䅷䅁䭁䭁䉅䅁䭁佁䭷䅁䭁佁䭙䅁䭁佁䭣䅁䉁䅁䅁允䅁䅁䅣䅁䅁䅁十唵䵁䅉䅅䅁䙁䅁䅁睁䵁䅁䅁权灃䅁䅁权汄权䅁权浄权䅁权湄权䅁允䅁䅁䅅䅁䭁䑁䰴䅁䵁䅉䅅䅁䙁䅁䅁睁䵁䅁䅁权桃允䅁权瑄权䅁权浄权䅁权湄权䅁允䅁䅁䅅䅁䡁䅁䅁䅁䅁畅䅖䍄䉁䅁䅁睁䅁䅁䅍䅄䅁䅁䅯杯䅅䅁䅯杇䅙䅁䅅䅁䉁䅁䅁权獂杂䅁䍄䉁䅁䅁兂䅁䅁䅍䅄䅁䅁䅯杯䅅䅁䅯儶䅯䅁䅯朵䅯䅁䅯眵䅯䅁䅅䅁䉁䅁䅁权乁睄䅁䍄䉁䅁䅁兂䅁䅁䅍䅄䅁䅁䅯杯䅅䅁䅯儷䅯䅁䅯朵䅯䅁䅯眵䅯䅁䅅䅁䉁䅁䅁睂䅁䅁䅁䑙汲䅑杷允䅁䅁䅍䅁䑁䅁䅷䅁䭁䡁䉉䅁䭁䉁䜴䅁䉁䅁䅁允䅁䅁䅯杫䅙䅁杷允䅁䅁䅍䅁䑁䅁䅷䅁䭁䥁䅍䅁䭁䍁䝑䅁䉁䅁䅁允䅁䅁䅯䅅䅑䅁杷允䅁䅁䅕䅁䑁䅁䅷䅁䭁䡁䉉䅁䭁佁䭕䅁䭁佁䭙䅁䭁佁䭣䅁䉁䅁䅁允䅁䅁䅯児䅉䅁杷允䅁䅁䅕䅁䑁䅁䅷䅁䭁䡁䉉䅁䭁佁䭫䅁䭁佁䭙䅁䭁佁䭣䅁䉁䅁䅁允䅁䅁䅯䅅䄸䅁杷允䅁䅁䅕䅁䑁䅁䅷䅁䭁䡁䅧䅁䭁佁䭧䅁䭁佁䭙䅁䭁佁䭣䅁䉁䅁䅁允䅁䅁䅯杂䅳䅁杷允䅁䅁䅍䅁䑁䅁䅷䅁䭁䭁䉣䅁䭁䍁䝑䅁䉁䅁䅁允䅁䅁䅯兂䅯䅁杷允䅁䅁䅕䅁䑁䅁䅷䅁䭁偁䉅䅁䭁佁䬰䅁䭁佁䭙䅁䭁佁䭣䅁䉁䅁䅁允䅁䅁䅣䅁䅁䍁乃唵䵁䅉䅅䅁䑁䅁䅁睁䵁䅁䅁权湃允䅁权流杂䅁允䅁䅁䅅䅁䙁䉁䘫ㄶ㑇汘䅖䍄䉁䅁䅁兂䅁䅁䅍䅄䅁䅁䅯睰䅅䅁䅯䄶䅯䅁䅯朵䅯䅁䅯眵䅯䅁䅅䅁䉁䅁䅁权䝁睃䅁䍄䉁䅁䅁兂䅁䅁䅍䅄䅁䅁䅯睹䅅䅁䅯儷䅯䅁䅯朵䅯䅁䅯眵䅯䅁䅅䅁䉁䅁䅁睂䅁䅁䅁䱧汈䅑杷允䅁䅁䅕䅁䑁䅁䅷䅁䭁䭁䉣䅁䭁佁䭯䅁䭁佁䭙䅁䭁佁䭳䅁䉁䅁䅁允䅁䅁䅣䅁䅁䍁畁欵䵁䅉䅅䅁䑁䅁䅁睁䵁䅁䅁权㑃䅁䅁权敁杂䅁允䅁䅁䅅䅁䭁䅁䭙䅁䵁䅉䅅䅁䙁䅁䅁睁䵁䅁䅁权硂允䅁权灄权䅁权浄权䅁权湄权䅁允䅁䅁䅅䅁䭁䍁偕䅁䵁䅉䅅䅁䙁䅁䅁睁䵁䅁䅁权䉂允䅁权獄权䅁权浄权䅁权湄权䅁允䅁䅁䅅䅁䡁䅁䅁䅁䅄⭰䅖䍄䉁䅁䅁兂䅁䅁䅍䅄䅁䅁䅯眳䅅䅁䅯䄷䅯䅁䅯朵䅯䅁䅯眵䅯䅁䅅䅁䉁䅁䅁睂䅁䅁䅁䅉洳䅑杷允䅁䅁䅑䅁䑁䅁䅷䅁䭁䱁䅧䅁䭁䉁䜸䅁䭁䍁䝁䅁䉁䅁䅁允䅁䅁䅯儵䅙䅁杷允䅁䅁䅍䅁䑁䅁䅷䅁䭁䱁䅧䅁䭁䍁䝑䅁䉁䅁䅁允䅁䅁䅯睂䅯䅁杷允䅁䅁䅕䅁䑁䅁䅷䅁䭁䡁䄸䅁䭁佁䭧䅁䭁佁䭙䅁䭁佁䭣䅁䉁䅁䅁允䅁䅁䅯杂䅳䅁杷允䅁䅁䅍䅁䑁䅁䅷䅁䭁䅁䉯䅁䭁䉁䝯䅁䉁䅁䅁允䅁䅁䅯杘䅙䅁杷允䅁䅁䅕䅁䑁䅁䅷䅁䭁䱁䅧䅁䭁佁䭯䅁䭁佁䭙䅁䭁佁䭳䅁䉁䅁䅁允䅁䅁䅯䅅䅑䅁杷允䅁䅁䅕䅁䑁䅁䅷䅁䭁䱁䅧䅁䭁佁䬰䅁䭁佁䭙䅁䭁佁䭣䅁䉁䅁䅁允䅁䅁䅯䅅䅑䅁杷允䅁䅁䅍䅁䑁䅁䅷䅁䭁䙁䉙䅁䭁䉁䝯䅁䉁䅁䅁允䅁䅁䅯睇䅙䅁杷允䅁䅁䅕䅁䑁䅁䅷䅁䭁䱁䄰䅁䭁佁䭯䅁䭁佁䭙䅁䭁佁䭳䅁䉁䅁䅁允䅁䅁䅯䅅䅑䅁杷允䅁䅁䅕䅁䑁䅁䅷䅁䭁䅁䉕䅁䭁佁䭕䅁䭁佁䭙䅁䭁佁䭣䅁䉁䅁䅁允䅁䅁䅯䅡䅳䅁杷允䅁䅁䅕䅁䑁䅁䅷䅁䭁䭁䉫䅁䭁佁䭕䅁䭁佁䭙䅁䭁佁䭣䅁䉁䅁䅁允䅁䅁䅯儫䅯䅁杷允䅁䅁䅍䅁䑁䅁䅷䅁䭁偁䉁䅁䭁䉁䝷䅁䉁䅁䅁允䅁䅁䅯睩䅙䅁杷允䅁䅁䅍䅁䑁䅁䅷䅁䭁䙁䉣䅁䭁䍁䝑䅁䉁䅁䅁允䅁䅁䅯䅅䅑䅁杷允䅁䅁䅕䅁䑁䅁䅷䅁䭁䭁䉫䅁䭁佁䭯䅁䭁佁䭙䅁䭁佁䭳䅁䉁䅁䅁允䅁䅁䅣䅁䅁䝁䩂欵䵁䅉䅅䅁䑁䅁䅁睁䵁䅁䅁权睄䅁䅁权奁杂䅁允䅁䅁䅅䅁䭁䕁䝯䅁䵁䅉䅅䅁䙁䅁䅁睁䵁䅁䅁权⽁䅁䅁权汄权䅁权浄权䅁权湄权䅁允䅁䅁䅅䅁䭁䑁䰴䅁䵁䅉䅅䅁䙁䅁䅁睁䵁䅁䅁权睄䅁䅁权汄权䅁权浄权䅁权湄权䅁允䅁䅁䅅䅁䭁䑁䱧䅁䵁䅉䅅䅁䙁䅁䅁睁䵁䅁䅁权睄䅁䅁权潄权䅁权浄权䅁权湄权䅁允䅁䅁䅅䅁䭁䅁䱙䅁䵁䅉䅅䅁䑁䅁䅁睁䵁䅁䅁权煃允䅁权捁杂䅁允䅁䅁䅅䅁䭁䡁䝑䅁䵁䅉䅅䅁䑁䅁䅁睁䵁䅁䅁权煃允䅁权歁杂䅁允䅁䅁䅅䅁䭁䉁偧䅁䵁䅉䅅䅁䑁䅁䅁睁䵁䅁䅁权煃允䅁权流杂䅁允䅁䅁䅅䅁䙁䙁㑋潈牘噫䅎䍄䉁䅁䅁睁䅁䅁䅍䅄䅁䅁䅯杘䅁䅁䅯䅈䅙䅁䅅䅁䉁䅁䅁权癃杂䅁䍄䉁䅁䅁兂䅁䅁䅍䅄䅁䅁䅯東䅅䅁䅯儶䅯䅁䅯朵䅯䅁䅯眵䅯䅁䅅䅁䉁䅁䅁权扁睄䅁䍄䉁䅁䅁兂䅁䅁䅍䅄䅁䅁䅯眳䅅䅁䅯䄶䅯䅁䅯朵䅯䅁䅯眵䅯䅁䅅䅁䉁䅁䅁权⭄权䅁䍄䉁䅁䅁兂䅁䅁䅍䅄䅁䅁䅯東䅅䅁䅯朶䅯䅁䅯朵䅯䅁䅯眶䅯䅁䅅䅁䉁䅁䅁睂䅁䅁䅁䍁浮䅑杷允䅁䅁䅕䅁䑁䅁䅷䅁䭁䭁䉯䅁䭁佁䬰䅁䭁佁䭙䅁䭁佁䭣䅁䉁䅁䅁允䅁䅁䅣䅁䅁䅁灁欵䵁䅉䅅䅁䙁䅁䅁睁䵁䅁䅁权䡃䅁䅁权潄权䅁权浄权䅁权湄权䅁允䅁䅁䅅䅁䭁䅁䱙䅁䵁䅉䅅䅁䕁䅁䅁睁䵁䅁䅁权䩂允䅁权晁杂䅁权杁杂䅁允䅁䅁䅅䅁䭁䥁䝙䅁䵁䅉䅅䅁䙁䅁䅁睁䵁䅁䅁权杄允䅁权汄权䅁权浄权䅁权湄权䅁允䅁䅁䅅䅁䭁䉁䱧䅁䵁䅉䅅䅁䕁䅁䅁睁䵁䅁䅁权塁允䅁权晁杂䅁权杁杂䅁允䅁䅁䅅䅁䭁䅁䩫䅁䵁䅉䅅䅁䙁䅁䅁睁䵁䅁䅁权祁允䅁权汄权䅁权浄权䅁权湄权䅁允䅁䅁䅅䅁䭁䉁䕁䅁䵁䅉䅅䅁䑁䅁䅁睁䵁䅁䅁权坄允䅁权敁杂䅁允䅁䅁䅅䅁䭁䕁䡣䅁䵁䅉䅅䅁䕁䅁䅁睁䵁䅁䅁权ㅁ䅁䅁权晁杂䅁权杁杂䅁允䅁䅁䅅䅁䭁䡁䭣䅁䵁䅉䅅䅁䑁䅁䅁睁䵁䅁䅁权楂允䅁权慁杂䅁允䅁䅁䅅䅁䭁䉁䝳䅁䵁䅉䅅䅁䑁䅁䅁睁䵁䅁䅁权睂䅁䅁权歁杂䅁允䅁䅁䅅䅁䭁乁䨴䅁䵁䅉䅅䅁䑁䅁䅁睁䵁䅁䅁权楂允䅁权捁杂䅁允䅁䅁䅅䅁䭁䭁䝉䅁䵁䅉䅅䅁䑁䅁䅁睁䵁䅁䅁权楂允䅁权敁杂䅁允䅁䅁䅅䅁䭁䭁䝉䅁䵁䅉䅅䅁䑁䅁䅁睁䵁䅁䅁权㕄䅁䅁权慁杂䅁允䅁䅁䅅䅁䭁䕁䝁䅁䵁䅉䅅䅁䙁䅁䅁睁䵁䅁䅁权楂允䅁权煄权䅁权浄权䅁权牄权䅁允䅁䅁䅅䅁䡁䅁䅁䅁䅄救䅚䍄䉁䅁䅁兂䅁䅁䅍䅄䅁䅁䅯兖䅁䅁䅯䄶䅯䅁䅯朵䅯䅁䅯眵䅯䅁䅅䅁䉁䅁䅁权⭄权䅁䍄䉁䅁䅁兂䅁䅁䅍䅄䅁䅁䅯杙䅅䅁䅯䄷䅯䅁䅯朵䅯䅁䅯眵䅯䅁䅅䅁䉁䅁䅁睂䅁䅁䅁䑉浢䅑杷允䅁䅁䅍䅁䑁䅁䅷䅁䭁䭁䉳䅁䭁䉁䝷䅁䉁䅁䅁允䅁䅁䅯杯䅙䅁杷允䅁䅁䅕䅁䑁䅁䅷䅁䭁乁䉯䅁䭁佁䭕䅁䭁佁䭙䅁䭁佁䭣䅁䉁䅁䅁允䅁䅁䅯儫䅯䅁杷允䅁䅁䅍䅁䑁䅁䅷䅁䭁䱁䉧䅁䭁䉁䝯䅁䉁䅁䅁允䅁䅁䅯杘䅙䅁杷允䅁䅁䅕䅁䑁䅁䅷䅁䭁䭁䉳䅁䭁佁䭕䅁䭁佁䭙䅁䭁佁䭣䅁䉁䅁䅁允䅁䅁䅯兄䅳䅁杷允䅁䅁䅑䅁䑁䅁䅷䅁䭁䱁䈰䅁䭁䉁䜸䅁䭁䍁䝁䅁䉁䅁䅁允䅁䅁䅯䅦䅣䅁杷允䅁䅁䅍䅁䑁䅁䅷䅁䭁佁䉫䅁䭁䍁䝑䅁䉁䅁䅁允䅁䅁䅯睈䄸䅁杷允䅁䅁䅍䅁䑁䅁䅷䅁䭁䭁䅣䅁䭁䍁䝙䅁䉁䅁䅁允䅁䅁䅕䭆䠵場啲䕖䵁䅉䅅䅁䕁䅁䅁睁䵁䅁䅁权䩂䅁䅁权晁杂䅁权杁杂䅁允䅁䅁䅅䅁䭁䱁䭳䅁䵁䅉䅅䅁䙁䅁䅁睁䵁䅁䅁权㙁允䅁权獄权䅁权浄权䅁权湄权䅁允䅁䅁䅅䅁䡁䙁噖噖桖敡䅊䍄䉁䅁䅁睁䅁䅁䅍䅄䅁䅁䅯兑䅅䅁䅯䅊䅙䅁䅅䅁䉁䅁䅁权䥂权䅁䍄䉁䅁䅁睁䅁䅁䅍䅄䅁䅁䅯儷䅁䅁䅯杊䅙䅁䅅䅁䉁䅁䅁兂畃⭒㙆偆堵䅑杷允䅁䅁䅕䅁䑁䅁䅷䅁䭁佁䄰䅁䭁佁䭯䅁䭁佁䭙䅁䭁佁䭳䅁䉁䅁䅁允䅁䅁䅣䅁䅁䅁乂欵䵁䅉䅅䅁䙁䅁䅁睁䵁䅁䅁权佃允䅁权潄权䅁权浄权䅁权湄权䅁允䅁䅁䅅䅁䭁䅁䱙䅁䵁䅉䅅䅁䙁䅁䅁睁䵁䅁䅁权䙃䅁䅁权獄权䅁权浄权䅁权湄权䅁允䅁䅁䅅䅁䡁䅁䅁䅁䅁电䅎䍄䉁䅁䅁睁䅁䅁䅍䅄䅁䅁䅯儱䅅䅁䅯䅊䅙䅁䅅䅁䉁䅁䅁权允䅂䅁䍄䉁䅁䅁䅂䅁䅁䅍䅄䅁䅁䅯兣䅅䅁䅯睈䅙䅁䅯䅉䅙䅁䅅䅁䉁䅁䅁权佁权䅁䍄䉁䅁䅁兂䅁䅁䅍䅄䅁䅁䅯兣䅅䅁䅯儵䅯䅁䅯朵䅯䅁䅯眵䅯䅁䅅䅁䉁䅁䅁权㑁睃䅁䍄䉁䅁䅁兂䅁䅁䅍䅄䅁䅁䅯杪䅁䅁䅯儵䅯䅁䅯朵䅯䅁䅯眵䅯䅁䅅䅁䉁䅁䅁权乁睃䅁䍄䉁䅁䅁睁䅁䅁䅍䅄䅁䅁䅯兌䅅䅁䅯杇䅙䅁䅅䅁䉁䅁䅁权䑄杂䅁䍄䉁䅁䅁兂䅁䅁䅍䅄䅁䅁䅯来䅅䅁䅯儵䅯䅁䅯朵䅯䅁䅯眵䅯䅁䅅䅁䉁䅁䅁权⭁睃䅁䍄䉁䅁䅁睁䅁䅁䅍䅄䅁䅁䅯睹䅁䅁䅯杊䅙䅁䅅䅁䉁䅁䅁兂啁歲桦湥噒䅑杷允䅁䅁䅕䅁䑁䅁䅷䅁䭁䭁䅣䅁䭁佁䭯䅁䭁佁䭙䅁䭁佁䭳䅁䉁䅁䅁允䅁䅁䅣䅁䅁䕁癁欵䵁䅉䅅䅁䙁䅁䅁睁䵁䅁䅁权湄允䅁权潄权䅁权浄权䅁权湄权䅁允䅁䅁䅅䅁䭁䅁䱙䅁䵁䅉䅅䅁䑁䅁䅁睁䵁䅁䅁权畃允䅁权慁杂䅁允䅁䅁䅅䅁䭁䙁䝫䅁䵁䅉䅅䅁䑁䅁䅁睁䵁䅁䅁权佃䅁䅁权歁杂䅁允䅁䅁䅅䅁䭁佁䥣䅁䵁䅉䅅䅁䑁䅁䅁睁䵁䅁䅁权癄允䅁权捁杂䅁允䅁䅁䅅䅁䭁䕁䝅䅁䵁䅉䅅䅁䙁䅁䅁睁䵁䅁䅁权畃允䅁权汄权䅁权浄权䅁权湄权䅁允䅁䅁䅅䅁䭁偁䭫䅁䵁䅉䅅䅁䑁䅁䅁睁䵁䅁䅁权桂允䅁权奁杂䅁允䅁䅁䅅䅁䭁䑁䝫䅁䵁䅉䅅䅁䙁䅁䅁睁䵁䅁䅁权兄䅁䅁权潄权䅁权浄权䅁权湄权䅁允䅁䅁䅅䅁䭁䅁䱙䅁䵁䅉䅅䅁䙁䅁䅁睁䵁䅁䅁权浂䅁䅁权灄权䅁权浄权䅁权湄权䅁允䅁䅁䅅䅁䭁䍁偙䅁䵁䅉䅅䅁䙁䅁䅁睁䵁䅁䅁权敂允䅁权獄权䅁权浄权䅁权湄权䅁允䅁䅁䅅䅁䭁䉁䕁䅁䵁䅉䅅䅁䙁䅁䅁睁䵁䅁䅁权䝃允䅁权煄权䅁权浄权䅁权牄权䅁允䅁䅁䅅䅁䡁䅁䅁䅁杄位䅚䍄䉁䅁䅁睁䅁䅁䅍䅄䅁䅁䅯睖䅅䅁䅯䅈䅙䅁䅅䅁䉁䅁䅁权牁杂䅁䍄䉁䅁䅁睁䅁䅁䅍䅄䅁䅁䅯睓䅅䅁䅯杇䅙䅁䅅䅁䉁䅁䅁权䅄杂䅁䍄䉁䅁䅁兂䅁䅁䅍䅄䅁䅁䅯睩䅁䅁䅯䄶䅯䅁䅯朵䅯䅁䅯眵䅯䅁䅅䅁䉁䅁䅁权允䅂䅁䍄䉁䅁䅁睁䅁䅁䅍䅄䅁䅁䅯睖䅅䅁䅯杊䅙䅁䅅䅁䉁䅁䅁兂畃⭒㙆䱆唵䅑杷允䅁䅁䅕䅁䑁䅁䅷䅁䭁䙁䉣䅁䭁佁䭧䅁䭁佁䭙䅁䭁佁䭣䅁䉁䅁䅁允䅁䅁䅯杂䅳䅁杷允䅁䅁䅍䅁䑁䅁䅷䅁䭁䥁䅳䅁䭁䉁䜴䅁䉁䅁䅁允䅁䅁䅯䅂䅫䅁杷允䅁䅁䅍䅁䑁䅁䅷䅁䭁䵁䉯䅁䭁䍁䝑䅁䉁䅁䅁允䅁䅁䅯具䅯䅁杷允䅁䅁䅍䅁䑁䅁䅷䅁䭁䥁䉍䅁䭁䉁䝧䅁䉁䅁䅁允䅁䅁䅯睢䅙䅁杷允䅁䅁䅑䅁䑁䅁䅷䅁䭁䝁䅷䅁䭁䉁䜸䅁䭁䍁䝁䅁䉁䅁䅁允䅁䅁䅯杪䅫䅁杷允䅁䅁䅍䅁䑁䅁䅷䅁䭁䵁䅯䅁䭁䉁䝯䅁䉁䅁䅁允䅁䅁䅯睇䅙䅁杷允䅁䅁䅑䅁䑁䅁䅷䅁䭁䥁䅳䅁䭁䉁䜸䅁䭁䍁䝁䅁䉁䅁䅁允䅁䅁䅯䄲䅙䅁杷允䅁䅁䅕䅁䑁䅁䅷䅁䭁䥁䅳䅁䭁佁䭕䅁䭁佁䭙䅁䭁佁䭣䅁䉁䅁䅁允䅁䅁䅯䅅䅑䅁杷允䅁䅁䅍䅁䑁䅁䅷䅁䭁䑁䅫䅁䭁䉁䝷䅁䉁䅁䅁允䅁䅁䅯䅡䅣䅁杷允䅁䅁䅍䅁䑁䅁䅷䅁䭁䑁䅫䅁䭁䍁䝙䅁䉁䅁䅁允䅁䅁䅕椹捨㡪汋啖䵁䅉䅅䅁䑁䅁䅁睁䵁䅁䅁权㍂䅁䅁权流杂䅁允䅁䅁䅅䅁䙁䥁䌯匹捨い䅨䍄䉁䅁䅁兂䅁䅁䅍䅄䅁䅁䅯共䅁䅁䅯朶䅯䅁䅯朵䅯䅁䅯眶䅯䅁䅅䅁䉁䅁䅁睂䅁䅁䅁䍉浔䅑杷允䅁䅁䅍䅁䑁䅁䅷䅁䭁䡁䉧䅁䭁䍁䝑䅁䉁䅁䅁允䅁䅁䅯䅆䅯䅁杷允䅁䅁䅕䅁䑁䅁䅷䅁䭁䱁䄰䅁䭁佁䬰䅁䭁佁䭙䅁䭁佁䭣䅁䉁䅁䅁允䅁䅁䅯䅅䅑䅁杷允䅁䅁䅕䅁䑁䅁䅷䅁䭁䥁䉷䅁䭁佁䭯䅁䭁佁䭙䅁䭁佁䭳䅁䉁䅁䅁允䅁䅁䅣䅁䅁䕁乂欵䵁䅉䅅䅁䙁䅁䅁睁䵁䅁䅁权㕁䅁䅁权汄权䅁权浄权䅁权湄权䅁允䅁䅁䅅䅁䭁䅁䰰䅁䵁䅉䅅䅁䙁䅁䅁睁䵁䅁䅁权㕁䅁䅁权獄权䅁权浄权䅁权湄权䅁允䅁䅁䅅䅁䡁䅁䅁䅁䅃散䅖䍄䉁䅁䅁睁䅁䅁䅍䅄䅁䅁䅯睲䅅䅁䅯䅊䅙䅁䅅䅁䉁䅁䅁权噁权䅁䍄䉁䅁䅁兂䅁䅁䅍䅄䅁䅁䅯睲䅅䅁䅯儵䅯䅁䅯朵䅯䅁䅯眵䅯䅁䅅䅁䉁䅁䅁权㕄权䅁䍄䉁䅁䅁兂䅁䅁䅍䅄䅁䅁䅯睲䅅䅁䅯䄶䅯䅁䅯朵䅯䅁䅯眵䅯䅁䅅䅁䉁䅁䅁权䝁睃䅁䍄䉁䅁䅁睁䅁䅁䅍䅄䅁䅁䅯䅴䅅䅁䅯杇䅙䅁䅅䅁䉁䅁䅁权時杂䅁䍄䉁䅁䅁睁䅁䅁䅍䅄䅁䅁䅯䅴䅅䅁䅯䅈䅙䅁䅅䅁䉁䅁䅁权橁䅃䅁䍄䉁䅁䅁兂䅁䅁䅍䅄䅁䅁䅯杶䅁䅁䅯䄶䅯䅁䅯朵䅯䅁䅯眵䅯䅁䅅䅁䉁䅁䅁权䝁睃䅁䍄䉁䅁䅁睁䅁䅁䅍䅄䅁䅁䅯䅴䅅䅁䅯杊䅙䅁䅅䅁䉁䅁䅁兂硂児塲⽯塂䅑杷允䅁䅁䅍䅁䑁䅁䅷䅁䭁䱁䉣䅁䭁䉁䝯䅁䉁䅁䅁允䅁䅁䅯䅐䅙䅁杷允䅁䅁䅕䅁䑁䅁䅷䅁䭁䱁䉑䅁䭁佁䭫䅁䭁佁䭙䅁䭁佁䭣䅁䉁䅁䅁允䅁䅁䅯睋䄸䅁杷允䅁䅁䅕䅁䑁䅁䅷䅁䭁䱁䉑䅁䭁佁䬰䅁䭁佁䭙䅁䭁佁䭣䅁䉁䅁䅁允䅁䅁䅣䅁䅁佁い唵䵁䅉䅅䅁䑁䅁䅁睁䵁䅁䅁权䡃允䅁权慁杂䅁允䅁䅁䅅䅁䭁䙁䜴䅁䵁䅉䅅䅁䙁䅁䅁睁䵁䅁䅁权㍂䅁䅁权灄权䅁权浄权䅁权湄权䅁允䅁䅁䅅䅁䭁䡁倸䅁䵁䅉䅅䅁䙁䅁䅁睁䵁䅁䅁权䝄允䅁权煄权䅁权浄权䅁权牄权䅁允䅁䅁䅅䅁䡁䅁䅁䅁杁⭋䅚䍄䉁䅁䅁睁䅁䅁䅍䅄䅁䅁䅯睨䅅䅁䅯䅈䅙䅁䅅䅁䉁䅁䅁权乂杂䅁䍄䉁䅁䅁兂䅁䅁䅍䅄䅁䅁䅯䅪䅁䅁䅯儶䅯䅁䅯朵䅯䅁䅯眵䅯䅁䅅䅁䉁䅁䅁权佃睄䅁䍄䉁䅁䅁睁䅁䅁䅍䅄䅁䅁䅯儴䅅䅁䅯䅊䅙䅁䅅䅁䉁䅁䅁权睂权䅁䍄䉁䅁䅁兂䅁䅁䅍䅄䅁䅁䅯睨䅅䅁䅯儵䅯䅁䅯朵䅯䅁䅯眵䅯䅁䅅䅁䉁䅁䅁权允䅂䅁䍄䉁䅁䅁睁䅁䅁䅍䅄䅁䅁䅯䅰䅅䅁䅯杇䅙䅁䅅䅁䉁䅁䅁权時杂䅁䍄䉁䅁䅁兂䅁䅁䅍䅄䅁䅁䅯睨䅅䅁䅯䄷䅯䅁䅯朵䅯䅁䅯眵䅯䅁䅅䅁䉁䅁䅁权允䅂䅁䍄䉁䅁䅁睁䅁䅁䅍䅄䅁䅁䅯䅌䅅䅁䅯䅇䅙䅁䅅䅁䉁䅁䅁权婁杂䅁䍄䉁䅁䅁睁䅁䅁䅍䅄䅁䅁䅯眳䅅䅁䅯䅊䅙䅁䅅䅁䉁䅁䅁权扁睂䅁䍄䉁䅁䅁䅂䅁䅁䅍䅄䅁䅁䅯睭䅅䅁䅯睈䅙䅁䅯䅉䅙䅁䅅䅁䉁䅁䅁权㙂杂䅁䍄䉁䅁䅁睁䅁䅁䅍䅄䅁䅁䅯睭䅅䅁䅯䅊䅙䅁䅅䅁䉁䅁䅁权塁䅃䅁䍄䉁䅁䅁兂䅁䅁䅍䅄䅁䅁䅯䅃䅅䅁䅯朶䅯䅁䅯朵䅯䅁䅯眶䅯䅁䅅䅁䉁䅁䅁睂䅁䅁䅁䑁浌䅑杷允䅁䅁䅍䅁䑁䅁䅷䅁䭁䥁䅅䅁䭁䍁䝙䅁䉁䅁䅁允䅁䅁䅕椹捨㡪ㅌ歖䵁䅉䅅䅁䙁䅁䅁睁䵁䅁䅁权汄䅁䅁权瑄权䅁权浄权䅁权湄权䅁允䅁䅁䅅䅁䭁䉁䕁䅁䵁䅉䅅䅁䙁䅁䅁睁䵁䅁䅁权㍂䅁䅁权瑄权䅁权浄权䅁权湄权䅁允䅁䅁䅅䅁䡁䅁䅁䅁权敃䅚䍄䉁䅁䅁兂䅁䅁䅍䅄䅁䅁䅯兴䅅䅁䅯儶䅯䅁䅯朵䅯䅁䅯眵䅯䅁䅅䅁䉁䅁䅁权瑁睄䅁䍄䉁䅁䅁兂䅁䅁䅍䅄䅁䅁䅯兴䅅䅁䅯䄷䅯䅁䅯朵䅯䅁䅯眵䅯䅁䅅䅁䉁䅁䅁睂䅁䅁䅁䭷歐䅑杷允䅁䅁䅍䅁䑁䅁䅷䅁䭁䱁䉣䅁䭁䉁䝷䅁䉁䅁䅁允䅁䅁䅯睪䅙䅁杷允䅁䅁䅕䅁䑁䅁䅷䅁䭁䱁䉕䅁䭁佁䬰䅁䭁佁䭙䅁䭁佁䭣䅁䉁䅁䅁允䅁䅁䅣䅁䅁䵁敁欵䵁䅉䅅䅁䑁䅁䅁睁䵁䅁䅁权慁允䅁权敁杂䅁允䅁䅁䅅䅁䭁佁䝍䅁䵁䅉䅅䅁䙁䅁䅁睁䵁䅁䅁权兂允䅁权汄权䅁权浄权䅁权湄权䅁允䅁䅁䅅䅁䭁䉁䱧䅁䵁䅉䅅䅁䙁䅁䅁睁䵁䅁䅁权兂允䅁权潄权䅁权浄权䅁权湄权䅁允䅁䅁䅅䅁䭁䅁䱙䅁䵁䅉䅅䅁䙁䅁䅁睁䵁䅁䅁权潃允䅁权灄权䅁权浄权䅁权湄权䅁允䅁䅁䅅䅁䭁䍁倴䅁䵁䅉䅅䅁䙁䅁䅁睁䵁䅁䅁权睂允䅁权獄权䅁权浄权䅁权湄权䅁允䅁䅁䅅䅁䡁䅁䅁䅁䅂⭓䅒䍄䉁䅁䅁睁䅁䅁䅍䅄䅁䅁䅯䅵䅅䅁䅯䅈䅙䅁䅅䅁䉁䅁䅁权䡂杂䅁䍄䉁䅁䅁睁䅁䅁䅍䅄䅁䅁䅯杂䅅䅁䅯䅈䅙䅁䅅䅁䉁䅁䅁权䝂睂䅁䍄䉁䅁䅁兂䅁䅁䅍䅄䅁䅁䅯䅲䅅䅁䅯䄷䅯䅁䅯朵䅯䅁䅯眵䅯䅁䅅䅁䉁䅁䅁睂䅁䅁䅁䅙浘䅑杷允䅁䅁䅕䅁䑁䅁䅷䅁䭁䱁䉧䅁䭁佁䭯䅁䭁佁䭙䅁䭁佁䭳䅁䉁䅁䅁允䅁䅁䅣䅁䅁䍁歁欵䵁䅉䅅䅁䙁䅁䅁睁䵁䅁䅁权桄允䅁权汄权䅁权浄权䅁权湄权䅁允䅁䅁䅅䅁䭁䑁䱣䅁䵁䅉䅅䅁䙁䅁䅁睁䵁䅁䅁权㑃允䅁权瑄权䅁权浄权䅁权湄权䅁允䅁䅁䅅䅁䡁䅁䅁䅁权⭵䅖䍄䉁䅁䅁睁䅁䅁䅍䅄䅁䅁䅯䅧䅁䅁䅯䅈䅙䅁䅅䅁䉁䅁䅁权䝂睂䅁䍄䉁䅁䅁兂䅁䅁䅍䅄䅁䅁䅯䅧䅁䅁䅯儶䅯䅁䅯朵䅯䅁䅯眵䅯䅁䅅䅁䉁䅁䅁权癁睄䅁䍄䉁䅁䅁睁䅁䅁䅍䅄䅁䅁䅯䅺䅅䅁䅯䅇䅙䅁䅅䅁䉁䅁䅁权㥁杂䅁䍄䉁䅁䅁兂䅁䅁䅍䅄䅁䅁䅯睏䅅䅁䅯儶䅯䅁䅯朵䅯䅁䅯眵䅯䅁䅅䅁䉁䅁䅁权煁䅅䅁䍄䉁䅁䅁兂䅁䅁䅍䅄䅁䅁䅯睰䅁䅁䅯儶䅯䅁䅯朵䅯䅁䅯眵䅯䅁䅅䅁䉁䅁䅁权祁睄䅁䍄䉁䅁䅁兂䅁䅁䅍䅄䅁䅁䅯䅧䅁䅁䅯䄷䅯䅁䅯朵䅯䅁䅯眵䅯䅁䅅䅁䉁䅁䅁睂䅁䅁䅁偷汪䅑杷允䅁䅁䅕䅁䑁䅁䅷䅁䭁䥁䅁䅁䭁佁䬰䅁䭁佁䭙䅁䭁佁䭣䅁䉁䅁䅁允䅁䅁䅣䅁䅁䵁㑄唵䵁䅉䅅䅁䙁䅁䅁睁䵁䅁䅁权䵃䅁䅁权獄权䅁权浄权䅁权湄权䅁允䅁䅁䅅䅁䡁䅁䅁䅁䅁低䅖䍄䉁䅁䅁睁䅁䅁䅍䅄䅁䅁䅯䅎䅅䅁䅯䅇䅙䅁䅅䅁䉁䅁䅁权婁杂䅁䍄䉁䅁䅁䅂䅁䅁䅍䅄䅁䅁䅯兘䅅䅁䅯睈䅙䅁䅯䅉䅙䅁䅅䅁䉁䅁䅁权奄杂䅁䍄䉁䅁䅁睁䅁䅁䅍䅄䅁䅁䅯䅎䅅䅁䅯䅈䅙䅁䅅䅁䉁䅁䅁权楃杂䅁䍄䉁䅁䅁兂䅁䅁䅍䅄䅁䅁䅯杋䅅䅁䅯䄷䅯䅁䅯朵䅯䅁䅯眵䅯䅁䅅䅁䉁䅁䅁睂䅁䅁䅁䝉氷䅑杷允䅁䅁䅕䅁䑁䅁䅷䅁䭁䱁䈴䅁䭁佁䭧䅁䭁佁䭙䅁䭁佁䭣䅁䉁䅁䅁允䅁䅁䅯李䅳䅁杷允䅁䅁䅍䅁䑁䅁䅷䅁䭁䑁䉑䅁䭁䉁䜴䅁䉁䅁䅁允䅁䅁䅯杯䅙䅁杷允䅁䅁䅍䅁䑁䅁䅷䅁䭁佁䈸䅁䭁䉁䜴䅁䉁䅁䅁允䅁䅁䅯杫䅙䅁杷允䅁䅁䅕䅁䑁䅁䅷䅁䭁䡁䅙䅁䭁佁䭯䅁䭁佁䭙䅁䭁佁䭳䅁䉁䅁䅁允䅁䅁䅣䅁䅁佁煁欵䵁䅉䅅䅁䕁䅁䅁睁䵁䅁䅁权ぁ允䅁权晁杂䅁权杁杂䅁允䅁䅁䅅䅁䭁䡁䡷䅁䵁䅉䅅䅁䙁䅁䅁睁䵁䅁䅁权あ䅁䅁权汄权䅁权浄权䅁权湄权䅁允䅁䅁䅅䅁䭁䅁䰰䅁䵁䅉䅅䅁䙁䅁䅁睁䵁䅁䅁权䩃䅁䅁权煄权䅁权浄权䅁权牄权䅁允䅁䅁䅅䅁䡁䅁䅁䅁䅁⭍䅚䍄䉁䅁䅁兂䅁䅁䅍䅄䅁䅁䅯眫䅅䅁䅯儶䅯䅁䅯朵䅯䅁䅯眵䅯䅁䅅䅁䉁䅁䅁权瑂䅅䅁䍄䉁䅁䅁兂䅁䅁䅍䅄䅁䅁䅯䅎䅅䅁䅯儵䅯䅁䅯朵䅯䅁䅯眵䅯䅁䅅䅁䉁䅁䅁权㑁睃䅁䍄䉁䅁䅁兂䅁䅁䅍䅄䅁䅁䅯䅯䅁䅁䅯儵䅯䅁䅯朵䅯䅁䅯眵䅯䅁䅅䅁䉁䅁䅁权乁睃䅁䍄䉁䅁䅁䅂䅁䅁䅍䅄䅁䅁䅯睓䅅䅁䅯睈䅙䅁䅯䅉䅙䅁䅅䅁䉁䅁䅁权橄睂䅁䍄䉁䅁䅁兂䅁䅁䅍䅄䅁䅁䅯䅎䅅䅁䅯儷䅯䅁䅯朵䅯䅁䅯眵䅯䅁䅅䅁䉁䅁䅁睂䅁䅁䅁䕷浢䅑杷允䅁䅁䅍䅁䑁䅁䅷䅁䭁䭁䉍䅁䭁䉁䝯䅁䉁䅁䅁允䅁䅁䅯杷䅙䅁杷允䅁䅁䅍䅁䑁䅁䅷䅁䭁䅁䉳䅁䭁䍁䝑䅁䉁䅁䅁允䅁䅁䅯䅅䅑䅁杷允䅁䅁䅕䅁䑁䅁䅷䅁䭁䭁䉍䅁䭁佁䭕䅁䭁佁䭙䅁䭁佁䭣䅁䉁䅁䅁允䅁䅁䅯䅏䅳䅁杷允䅁䅁䅕䅁䑁䅁䅷䅁䭁䭁䉍䅁䭁佁䭧䅁䭁佁䭙䅁䭁佁䭣䅁䉁䅁䅁允䅁䅁䅯杂䅳䅁杷允䅁䅁䅍䅁䑁䅁䅷䅁䭁䉁䈴䅁䭁䉁䜴䅁䉁䅁䅁允䅁䅁䅯杺䅙䅁杷允䅁䅁䅍䅁䑁䅁䅷䅁䭁乁䅑䅁䭁䉁䝷䅁䉁䅁䅁允䅁䅁䅯睘䅣䅁杷允䅁䅁䅍䅁䑁䅁䅷䅁䭁䱁䉯䅁䭁䍁䝙䅁䉁䅁䅁允䅁䅁䅕場啯歲硥ざ䵁䅉䅅䅁䑁䅁䅁睁䵁䅁䅁权桂䅁䅁权流杂䅁允䅁䅁䅅䅁䙁䉁畓⭒㙆䙴䅖䍄䉁䅁䅁睁䅁䅁䅍䅄䅁䅁䅯睋䅅䅁䅯䅇䅙䅁䅅䅁䉁䅁䅁权䭂杂䅁䍄䉁䅁䅁睁䅁䅁䅍䅄䅁䅁䅯兲䅁䅁䅯杈䅙䅁䅅䅁䉁䅁䅁权硂元䅁䍄䉁䅁䅁睁䅁䅁䅍䅄䅁䅁䅯儵䅁䅁䅯杇䅙䅁䅅䅁䉁䅁䅁权⭁杂䅁䍄䉁䅁䅁䅂䅁䅁䅍䅄䅁䅁䅯睋䅅䅁䅯睈䅙䅁䅯䅉䅙䅁䅅䅁䉁䅁䅁权湁䅃䅁䍄䉁䅁䅁兂䅁䅁䅍䅄䅁䅁䅯睋䅅䅁䅯儷䅯䅁䅯朵䅯䅁䅯眵䅯䅁䅅䅁䉁䅁䅁睂䅁䅁䅁䍯浘䅑杷允䅁䅁䅑䅁䑁䅁䅷䅁䭁䭁䉕䅁䭁䉁䜸䅁䭁䍁䝁䅁䉁䅁䅁允䅁䅁䅯䅔䅙䅁杷允䅁䅁䅍䅁䑁䅁䅷䅁䭁䭁䉕䅁䭁䍁䝑䅁䉁䅁䅁允䅁䅁䅯睚䅣䅁杷允䅁䅁䅍䅁䑁䅁䅷䅁䭁偁䉉䅁䭁䉁䝧䅁䉁䅁䅁允䅁䅁䅯兓䅣䅁杷允䅁䅁䅍䅁䑁䅁䅷䅁䭁䕁䉅䅁䭁䉁䝯䅁䉁䅁䅁允䅁䅁䅯䅐䅙䅁杷允䅁䅁䅕䅁䑁䅁䅷䅁䭁䅁䉧䅁䭁佁䭷䅁䭁佁䭙䅁䭁佁䭣䅁䉁䅁䅁允䅁䅁䅣䅁䅁䵁坄唵䵁䅉䅅䅁䙁䅁䅁睁䵁䅁䅁权汃允䅁权潄权䅁权浄权䅁权湄权䅁允䅁䅁䅅䅁䭁䅁䱙䅁䵁䅉䅅䅁䙁䅁䅁睁䵁䅁䅁权敃䅁䅁权潄权䅁权浄权䅁权湄权䅁允䅁䅁䅅䅁䭁偁䬴䅁䵁䅉䅅䅁䙁䅁䅁睁䵁䅁䅁权敃䅁䅁权瑄权䅁权浄权䅁权湄权䅁允䅁䅁䅅䅁䡁䅁䅁䅁杂佒䅚䍄䉁䅁䅁睁䅁䅁䅍䅄䅁䅁䅯杏䅅䅁䅯杇䅙䅁䅅䅁䉁䅁䅁权扁杂䅁䍄䉁䅁䅁睁䅁䅁䅍䅄䅁䅁䅯杏䅅䅁䅯䅈䅙䅁䅅䅁䉁䅁䅁权慂杂䅁䍄䉁䅁䅁䅂䅁䅁䅍䅄䅁䅁䅯杏䅅䅁䅯睈䅙䅁䅯䅉䅙䅁䅅䅁䉁䅁䅁权㝄睂䅁䍄䉁䅁䅁兂䅁䅁䅍䅄䅁䅁䅯䅮䅁䅁䅯朶䅯䅁䅯朵䅯䅁䅯眶䅯䅁䅅䅁䉁䅁䅁睂䅁䅁䅁䑷洯䅑杷允䅁䅁䅕䅁䑁䅁䅷䅁䭁䑁䉯䅁䭁佁䬰䅁䭁佁䭙䅁䭁佁䭣䅁䉁䅁䅁允䅁䅁䅣噖噖坖灆欴䵁䅉䅅䅁䑁䅁䅁睁䵁䅁䅁权癁䅁䅁权捁杂䅁允䅁䅁䅅䅁䭁䑁䡉䅁䵁䅉䅅䅁䑁䅁䅁睁䵁䅁䅁权㝁䅁䅁权流杂䅁允䅁䅁䅅䅁䙁䙁㑋潈牘嘸䅚䍄䉁䅁䅁睁䅁䅁䅍䅄䅁䅁䅯䄰䅁䅁䅯杊䅙䅁䅅䅁䉁䅁䅁兂㥁瑃橥䑣娱䅑杷允䅁䅁䅕䅁䑁䅁䅷䅁䭁䑁䅳䅁䭁佁䭧䅁䭁佁䭙䅁䭁佁䭣䅁䉁䅁䅁允䅁䅁䅯䅅䅑䅁杷允䅁䅁䅕䅁䑁䅁䅷䅁䭁䑁䅳䅁䭁佁䭯䅁䭁佁䭙䅁䭁佁䭳䅁䉁䅁䅁允䅁䅁䅯䅅䅑䅁杷允䅁䅁䅕䅁䑁䅁䅷䅁䭁䑁䅳䅁䭁佁䭷䅁䭁佁䭙䅁䭁佁䭣䅁䉁䅁䅁允䅁䅁䅯䅅䅑䅁杷允䅁䅁䅕䅁䑁䅁䅷䅁䭁䙁䉯䅁䭁佁䭫䅁䭁佁䭙䅁䭁佁䭣䅁䉁䅁䅁允䅁䅁䅯䅘䄸䅁杷允䅁䅁䅍䅁䑁䅁䅷䅁䭁䅁䉕䅁䭁䉁䝯䅁䉁䅁䅁允䅁䅁䅯睇䅙䅁杷允䅁䅁䅍䅁䑁䅁䅷䅁䭁偁䈰䅁䭁䍁䝑䅁䉁䅁䅁允䅁䅁䅯朴䅧䅁杷允䅁䅁䅑䅁䑁䅁䅷䅁䭁䅁䉕䅁䭁䉁䜸䅁䭁䍁䝁䅁䉁䅁䅁允䅁䅁䅯䅡䅫䅁杷允䅁䅁䅕䅁䑁䅁䅷䅁䭁䵁䅫䅁䭁佁䭫䅁䭁佁䭙䅁䭁佁䭣䅁䉁䅁䅁允䅁䅁䅯睰䄴䅁杷允䅁䅁䅕䅁䑁䅁䅷䅁䭁佁䅧䅁䭁佁䭷䅁䭁佁䭙䅁䭁佁䭣䅁䉁䅁䅁允䅁䅁䅣䅁䅁䕁歃唵䵁䅉䅅䅁䙁䅁䅁睁䵁䅁䅁权㉃允䅁权獄权䅁权浄权䅁权湄权䅁允䅁䅁䅅䅁䭁䉁䕁䅁䵁䅉䅅䅁䙁䅁䅁睁䵁䅁䅁权䙁允䅁权灄权䅁权浄权䅁权湄权䅁允䅁䅁䅅䅁䭁䕁偍䅁䵁䅉䅅䅁䙁䅁䅁睁䵁䅁䅁权䙁允䅁权煄权䅁权浄权䅁权牄权䅁允䅁䅁䅅䅁䡁䅁䅁䅁权畒䅚䍄䉁䅁䅁睁䅁䅁䅍䅄䅁䅁䅯児䅅䅁䅯䅈䅙䅁䅅䅁䉁䅁䅁权䱄杂䅁䍄䉁䅁䅁睁䅁䅁䅍䅄䅁䅁䅯䅊䅁䅁䅯杇䅙䅁䅅䅁䉁䅁䅁权婂杂䅁䍄䉁䅁䅁䅂䅁䅁䅍䅄䅁䅁䅯児䅅䅁䅯睈䅙䅁䅯䅉䅙䅁䅅䅁䉁䅁䅁权㝁杂䅁䍄䉁䅁䅁兂䅁䅁䅍䅄䅁䅁䅯児䅅䅁䅯儵䅯䅁䅯朵䅯䅁䅯眵䅯䅁䅅䅁䉁䅁䅁权㉁睃䅁䍄䉁䅁䅁兂䅁䅁䅍䅄䅁䅁䅯䅺䅁䅁䅯儷䅯䅁䅯朵䅯䅁䅯眵䅯䅁䅅䅁䉁䅁䅁睂䅁䅁䅁䑁浲䅑杷允䅁䅁䅕䅁䑁䅁䅷䅁䭁䑁䈰䅁䭁佁䭧䅁䭁佁䭙䅁䭁佁䭣䅁䉁䅁䅁允䅁䅁䅯李䅳䅁杷允䅁䅁䅕䅁䑁䅁䅷䅁䭁䑁䈰䅁䭁佁䭫䅁䭁佁䭙䅁䭁佁䭣䅁䉁䅁䅁允䅁䅁䅯兒䄸䅁杷允䅁䅁䅕䅁䑁䅁䅷䅁䭁䑁䈰䅁䭁佁䭯䅁䭁佁䭙䅁䭁佁䭳䅁䉁䅁䅁允䅁䅁䅯䅅䅑䅁杷允䅁䅁䅕䅁䑁䅁䅷䅁䭁䑁䈰䅁䭁佁䭷䅁䭁佁䭙䅁䭁佁䭣䅁䉁䅁䅁允䅁䅁䅣䅁䅁䥁敂欴䵁䅉䅅䅁䑁䅁䅁睁䵁䅁䅁权兄䅁䅁权奁杂䅁允䅁䅁䅅䅁䭁䉁䝫䅁䵁䅉䅅䅁䑁䅁䅁睁䵁䅁䅁权捃允䅁权捁杂䅁允䅁䅁䅅䅁䭁䍁䝳䅁䵁䅉䅅䅁䙁䅁䅁睁䵁䅁䅁权灁䅁䅁权獄权䅁权浄权䅁权湄权䅁允䅁䅁䅅䅁䡁䅁䅁䅁䅃佮䅖䍄䉁䅁䅁兂䅁䅁䅍䅄䅁䅁䅯䄰䅁䅁䅯儵䅯䅁䅯朵䅯䅁䅯眵䅯䅁䅅䅁䉁䅁䅁权㑁睃䅁䍄䉁䅁䅁睁䅁䅁䅍䅄䅁䅁䅯䅶䅅䅁䅯䅇䅙䅁䅅䅁䉁䅁䅁权䭂杂䅁䍄䉁䅁䅁兂䅁䅁䅍䅄䅁䅁䅯杧䅅䅁䅯䄷䅯䅁䅯朵䅯䅁䅯眵䅯䅁䅅䅁䉁䅁䅁睂䅁䅁䅁䵁歺䅑杷允䅁䅁䅍䅁䑁䅁䅷䅁䭁䱁䉷䅁䭁䉁䜴䅁䉁䅁䅁允䅁䅁䅯眳䅣䅁杷允䅁䅁䅍䅁䑁䅁䅷䅁䭁䱁䉷䅁䭁䍁䝙䅁䉁䅁䅁允䅁䅁䅕椹捨㡪汌啗䵁䅉䅅䅁䙁䅁䅁睁䵁䅁䅁权⽁允䅁权煄权䅁权浄权䅁权牄权䅁允䅁䅁䅅䅁䡁䅁䅁䅁䅃敊䅚䍄䉁䅁䅁兂䅁䅁䅍䅄䅁䅁䅯睃䅁䅁䅯儵䅯䅁䅯朵䅯䅁䅯眵䅯䅁䅅䅁䉁䅁䅁权允䅂䅁䍄䉁䅁䅁兂䅁䅁䅍䅄䅁䅁䅯䅶䅅䅁䅯儶䅯䅁䅯朵䅯䅁䅯眵䅯䅁䅅䅁䉁䅁䅁权䱂睄䅁䍄䉁䅁䅁睁䅁䅁䅍䅄䅁䅁䅯䅷䅅䅁䅯杈䅙䅁䅅䅁䉁䅁䅁权歃杂䅁䍄䉁䅁䅁睁䅁䅁䅍䅄䅁䅁䅯䅷䅅䅁䅯杊䅙䅁䅅䅁䉁䅁䅁兂歃䑣䬰⬱低䅑杷允䅁䅁䅕䅁䑁䅁䅷䅁䭁䵁䉁䅁䭁佁䭯䅁䭁佁䭙䅁䭁佁䭳䅁䉁䅁䅁允䅁䅁䅣䅁䅁䥁䥂欵䵁䅉䅅䅁䑁䅁䅁睁䵁䅁䅁权㑂䅁䅁权流杂䅁允䅁䅁䅅䅁䙁䉁䘫ㄶ㑇氷䅨䍄䉁䅁䅁睁䅁䅁䅍䅄䅁䅁䅯睨䅁䅁䅯杇䅙䅁䅅䅁䉁䅁䅁权婂杂䅁䍄䉁䅁䅁睁䅁䅁䅍䅄䅁䅁䅯杰䅁䅁䅯杇䅙䅁䅅䅁䉁䅁䅁权扁杂䅁䍄䉁䅁䅁兂䅁䅁䅍䅄䅁䅁䅯䅩䅅䅁䅯儷䅯䅁䅯朵䅯䅁䅯眵䅯䅁䅅䅁䉁䅁䅁睂䅁䅁䅁䕧浐䅑杷允䅁䅁䅑䅁䑁䅁䅷䅁䭁䥁䅣䅁䭁䉁䜸䅁䭁䍁䝁䅁䉁䅁䅁允䅁䅁䅯儵䅧䅁杷允䅁䅁䅍䅁䑁䅁䅷䅁䭁䥁䅣䅁䭁䍁䝑䅁䉁䅁䅁允䅁䅁䅯兕䄸䅁杷允䅁䅁䅕䅁䑁䅁䅷䅁䭁䥁䅣䅁䭁佁䬰䅁䭁佁䭙䅁䭁佁䭣䅁䉁䅁䅁允䅁䅁䅣䅁䅁䍁⭃唵䵁䅉䅅䅁䙁䅁䅁睁䵁䅁䅁权潄䅁䅁权汄权䅁权浄权䅁权湄权䅁允䅁䅁䅅䅁䭁䑁䰴䅁䵁䅉䅅䅁䙁䅁䅁睁䵁䅁䅁权煃䅁䅁权獄权䅁权浄权䅁权湄权䅁允䅁䅁䅅䅁䡁䅁䅁䅁杂⭶䅖䍄䉁䅁䅁兂䅁䅁䅍䅄䅁䅁䅯䄶䅁䅁䅯朶䅯䅁䅯朵䅯䅁䅯眶䅯䅁䅅䅁䉁䅁䅁睂䅁䅁䅁䕉洷䅑杷允䅁䅁䅕䅁䑁䅁䅷䅁䭁佁䅧䅁䭁佁䬰䅁䭁佁䭙䅁䭁佁䭣䅁䉁䅁䅁允䅁䅁䅣䅁䅁䕁歃唵䵁䅉䅅䅁䑁䅁䅁睁䵁䅁䅁权䩄䅁䅁权敁杂䅁允䅁䅁䅅䅁䭁佁䝍䅁䵁䅉䅅䅁䑁䅁䅁睁䵁䅁䅁权䩄䅁䅁权歁杂䅁允䅁䅁䅅䅁䭁䍁䭳䅁䵁䅉䅅䅁䙁䅁䅁睁䵁䅁䅁权䩄䅁䅁权煄权䅁权浄权䅁权牄权䅁允䅁䅁䅅䅁䡁䅁䅁䅁杂敒䅚䍄䉁䅁䅁兂䅁䅁䅍䅄䅁䅁䅯兹䅁䅁䅯䄷䅯䅁䅯朵䅯䅁䅯眵䅯䅁䅅䅁䉁䅁䅁睂䅁䅁䅁伴汘䅑杷允䅁䅁䅍䅁䑁䅁䅷䅁䭁䙁䉳䅁䭁䉁䝷䅁䉁䅁䅁允䅁䅁䅯杋䅣䅁杷允䅁䅁䅕䅁䑁䅁䅷䅁䭁䵁䉑䅁䭁佁䭧䅁䭁佁䭙䅁䭁佁䭣䅁䉁䅁䅁允䅁䅁䅯杂䅳䅁杷允䅁䅁䅍䅁䑁䅁䅷䅁䭁䉁䅫䅁䭁䉁䜴䅁䉁䅁䅁允䅁䅁䅯杅䅧䅁杷允䅁䅁䅍䅁䑁䅁䅷䅁䭁䉁䅫䅁䭁䍁䝑䅁䉁䅁䅁允䅁䅁䅯䄫䅧䅁杷允䅁䅁䅑䅁䑁䅁䅷䅁䭁䙁䈸䅁䭁䉁䜸䅁䭁䍁䝁䅁䉁䅁䅁允䅁䅁䅯儵䅙䅁杷允䅁䅁䅕䅁䑁䅁䅷䅁䭁䉁䅫䅁䭁佁䭫䅁䭁佁䭙䅁䭁佁䭣䅁䉁䅁䅁允䅁䅁䅯䅖䄸䅁杷允䅁䅁䅕䅁䑁䅁䅷䅁䭁䉁䅫䅁䭁佁䭯䅁䭁佁䭙䅁䭁佁䭳䅁䉁䅁䅁允䅁䅁䅣䅁䅁佁煁欵䵁䅉䅅䅁䑁䅁䅁睁䵁䅁䅁权ㅃ䅁䅁权慁杂䅁允䅁䅁䅅䅁䭁䑁䝷䅁䵁䅉䅅䅁䙁䅁䅁睁䵁䅁䅁权灁䅁䅁权潄权䅁权浄权䅁权湄权䅁允䅁䅁䅅䅁䭁䅁䱙䅁䵁䅉䅅䅁䙁䅁䅁睁䵁䅁䅁权婁䅁䅁权瑄权䅁权浄权䅁权湄权䅁允䅁䅁䅅䅁䡁䅁䅁䅁䅃⭰䅎䍄䉁䅁䅁睁䅁䅁䅍䅄䅁䅁䅯兊䅁䅁䅯䅇䅙䅁䅅䅁䉁䅁䅁权㕁杂䅁䍄䉁䅁䅁兂䅁䅁䅍䅄䅁䅁䅯睉䅅䅁䅯儵䅯䅁䅯朵䅯䅁䅯眵䅯䅁䅅䅁䉁䅁䅁权㑁睃䅁䍄䉁䅁䅁睁䅁䅁䅍䅄䅁䅁䅯兊䅁䅁䅯䅊䅙䅁䅅䅁䉁䅁䅁权獁权䅁䍄䉁䅁䅁兂䅁䅁䅍䅄䅁䅁䅯朹䅅䅁䅯儵䅯䅁䅯朵䅯䅁䅯眵䅯䅁䅅䅁䉁䅁䅁权㥁杁䅁䍄䉁䅁䅁睁䅁䅁䅍䅄䅁䅁䅯東䅁䅁䅯䅇䅙䅁䅅䅁䉁䅁䅁权㕁杂䅁䍄䉁䅁䅁睁䅁䅁䅍䅄䅁䅁䅯䅄䅅䅁䅯䅊䅙䅁䅅䅁䉁䅁䅁权允䅂䅁䍄䉁䅁䅁兂䅁䅁䅍䅄䅁䅁䅯兙䅁䅁䅯儵䅯䅁䅯朵䅯䅁䅯眵䅯䅁䅅䅁䉁䅁䅁权允䅂䅁䍄䉁䅁䅁睁䅁䅁䅍䅄䅁䅁䅯杢䅁䅁䅯䅇䅙䅁䅅䅁䉁䅁䅁权㡂杂䅁䍄䉁䅁䅁兂䅁䅁䅍䅄䅁䅁䅯兙䅁䅁䅯䄶䅯䅁䅯朵䅯䅁䅯眵䅯䅁䅅䅁䉁䅁䅁权允䅂䅁䍄䉁䅁䅁兂䅁䅁䅍䅄䅁䅁䅯兙䅁䅁䅯儶䅯䅁䅯朵䅯䅁䅯眵䅯䅁䅅䅁䉁䅁䅁权允䅂䅁䍄䉁䅁䅁睁䅁䅁䅍䅄䅁䅁䅯朹䅅䅁䅯䅇䅙䅁䅅䅁䉁䅁䅁权㡂杂䅁䍄䉁䅁䅁睁䅁䅁䅍䅄䅁䅁䅯杋䅅䅁䅯䅈䅙䅁䅅䅁䉁䅁䅁权浃睂䅁䍄䉁䅁䅁兂䅁䅁䅍䅄䅁䅁䅯兙䅁䅁䅯䄷䅯䅁䅯朵䅯䅁䅯眵䅯䅁䅅䅁䉁䅁䅁权允䅂䅁䍄䉁䅁䅁睁䅁䅁䅍䅄䅁䅁䅯兩䅁䅁䅯䅇䅙䅁䅅䅁䉁䅁䅁权㡂杂䅁䍄䉁䅁䅁睁䅁䅁䅍䅄䅁䅁䅯䅑䅅䅁䅯杇䅙䅁䅅䅁䉁䅁䅁权扁杂䅁䍄䉁䅁䅁睁䅁䅁䅍䅄䅁䅁䅯兩䅁䅁䅯䅊䅙䅁䅅䅁䉁䅁䅁权允䅂䅁䍄䉁䅁䅁睁䅁䅁䅍䅄䅁䅁䅯兩䅁䅁䅯杊䅙䅁䅅䅁䉁䅁䅁兂㉄䙋偹獷兖䅑杷允䅁䅁䅑䅁䑁䅁䅷䅁䭁佁䈰䅁䭁䉁䜸䅁䭁䍁䝁䅁䉁䅁䅁允䅁䅁䅯儫䅙䅁杷允䅁䅁䅍䅁䑁䅁䅷䅁䭁䕁䉙䅁䭁䉁䝧䅁䉁䅁䅁允䅁䅁䅯克䅙䅁杷允䅁䅁䅍䅁䑁䅁䅷䅁䭁䕁䉙䅁䭁䉁䝯䅁䉁䅁䅁允䅁䅁䅯睘䅙䅁杷允䅁䅁䅍䅁䑁䅁䅷䅁䭁䕁䉙䅁䭁䉁䝷䅁䉁䅁䅁允䅁䅁䅯睊䅙䅁杷允䅁䅁䅍䅁䑁䅁䅷䅁䭁䍁䉍䅁䭁䉁䝯䅁䉁䅁䅁允䅁䅁䅯䅐䅙䅁杷允䅁䅁䅕䅁䑁䅁䅷䅁䭁䵁䅷䅁䭁佁䭫䅁䭁佁䭙䅁䭁佁䭣䅁䉁䅁䅁允䅁䅁䅯䅗䄸䅁杷允䅁䅁䅕䅁䑁䅁䅷䅁䭁䕁䉙䅁䭁佁䭕䅁䭁佁䭙䅁䭁佁䭣䅁䉁䅁䅁允䅁䅁䅯䅏䅳䅁杷允䅁䅁䅕䅁䑁䅁䅷䅁䭁䕁䉙䅁䭁佁䭧䅁䭁佁䭙䅁䭁佁䭣䅁䉁䅁䅁允䅁䅁䅯杂䅳䅁杷允䅁䅁䅕䅁䑁䅁䅷䅁䭁䕁䉙䅁䭁佁䭯䅁䭁佁䭙䅁䭁佁䭳䅁䉁䅁䅁允䅁䅁䅣䅁䅁佁潁欵䵁䅉䅅䅁䑁䅁䅁睁䵁䅁䅁权ㅃ䅁䅁权歁杂䅁允䅁䅁䅅䅁䭁䍁䬸䅁䵁䅉䅅䅁䙁䅁䅁睁䵁䅁䅁权摃䅁䅁权瑄权䅁权浄权䅁权湄权䅁允䅁䅁䅅䅁䡁䅁䅁䅁䅁敫䅖䍄䉁䅁䅁兂䅁䅁䅍䅄䅁䅁䅯兴䅁䅁䅯朶䅯䅁䅯朵䅯䅁䅯眶䅯䅁䅅䅁䉁䅁䅁睂䅁䅁䅁䍉浮䅑杷允䅁䅁䅕䅁䑁䅁䅷䅁䭁䅁䉯䅁䭁佁䭷䅁䭁佁䭙䅁䭁佁䭣䅁䉁䅁䅁允䅁䅁䅣䅁䅁䍁䙃䔵䵁䅉䅅䅁䑁䅁䅁睁䵁䅁䅁权歃允䅁权敁杂䅁允䅁䅁䅅䅁䭁䵁䠰䅁䵁䅉䅅䅁䕁䅁䅁睁䵁䅁䅁权歃允䅁权晁杂䅁权杁杂䅁允䅁䅁䅅䅁䭁䑁䭁䅁䵁䅉䅅䅁䑁䅁䅁睁䵁䅁䅁权歃允䅁权歁杂䅁允䅁䅁䅅䅁䭁䩁䨰䅁䵁䅉䅅䅁䑁䅁䅁睁䵁䅁䅁权㑂䅁䅁权奁杂䅁允䅁䅁䅅䅁䭁䕁䝯䅁䵁䅉䅅䅁䑁䅁䅁睁䵁䅁䅁权䕂允䅁权流杂䅁允䅁䅁䅅䅁䙁偁潙䥘䌯噖䅒䍄䉁䅁䅁睁䅁䅁䅍䅄䅁䅁䅯杺䅅䅁䅯䅈䅙䅁䅅䅁䉁䅁䅁权湁杂䅁䍄䉁䅁䅁兂䅁䅁䅍䅄䅁䅁䅯䅰䅅䅁䅯儶䅯䅁䅯朵䅯䅁䅯眵䅯䅁䅅䅁䉁䅁䅁权婂睄䅁䍄䉁䅁䅁兂䅁䅁䅍䅄䅁䅁䅯䅰䅅䅁䅯朶䅯䅁䅯朵䅯䅁䅯眶䅯䅁䅅䅁䉁䅁䅁睂䅁䅁䅁䌴浌䅑杷允䅁䅁䅕䅁䑁䅁䅷䅁䭁䭁䉷䅁䭁佁䭕䅁䭁佁䭙䅁䭁佁䭣䅁䉁䅁䅁允䅁䅁䅯䅏䅳䅁杷允䅁䅁䅕䅁䑁䅁䅷䅁䭁䡁䅁䅁䭁佁䭧䅁䭁佁䭙䅁䭁佁䭣䅁䉁䅁䅁允䅁䅁䅯杂䅳䅁杷允䅁䅁䅕䅁䑁䅁䅷䅁䭁䭁䉑䅁䭁佁䭷䅁䭁佁䭙䅁䭁佁䭣䅁䉁䅁䅁允䅁䅁䅣䅁䅁䥁⽃䔵䵁䅉䅅䅁䙁䅁䅁睁䵁䅁䅁权偃允䅁权汄权䅁权浄权䅁权湄权䅁允䅁䅁䅅䅁䭁䅁䰰䅁䵁䅉䅅䅁䑁䅁䅁睁䵁䅁䅁权䙄允䅁权捁杂䅁允䅁䅁䅅䅁䭁乁䝁䅁䵁䅉䅅䅁䙁䅁䅁睁䵁䅁䅁权䵃允䅁权潄权䅁权浄权䅁权湄权䅁允䅁䅁䅅䅁䭁䅁䱙䅁䵁䅉䅅䅁䑁䅁䅁睁䵁䅁䅁权䙄允䅁权流杂䅁允䅁䅁䅅䅁䙁䉁䘫ㄶ㑇氯䅊䍄䉁䅁䅁睁䅁䅁䅍䅄䅁䅁䅯杰䅁䅁䅯杈䅙䅁䅅䅁䉁䅁䅁权楃杂䅁䍄䉁䅁䅁兂䅁䅁䅍䅄䅁䅁䅯典䅅䅁䅯儵䅯䅁䅯朵䅯䅁䅯眵䅯䅁䅅䅁䉁䅁䅁权乁睃䅁䍄䉁䅁䅁兂䅁䅁䅍䅄䅁䅁䅯入䅅䅁䅯䄷䅯䅁䅯朵䅯䅁䅯眵䅯䅁䅅䅁䉁䅁䅁睂䅁䅁䅁䱁橮䅑杷允䅁䅁䅕䅁䑁䅁䅷䅁䭁䉁䈰䅁䭁佁䭷䅁䭁佁䭙䅁䭁佁䭣䅁䉁䅁䅁允䅁䅁䅣䅁䅁䥁灄唵䵁䅉䅅䅁䙁䅁䅁睁䵁䅁䅁权㡄允䅁权潄权䅁权浄权䅁权湄权䅁允䅁䅁䅅䅁䭁偁䬴䅁䵁䅉䅅䅁䙁䅁䅁睁䵁䅁䅁权䙄允䅁权灄权䅁权浄权䅁权湄权䅁允䅁䅁䅅䅁䭁䙁偷䅁䵁䅉䅅䅁䑁䅁䅁睁䵁䅁䅁权㥃䅁䅁权奁杂䅁允䅁䅁䅅䅁䭁䝁䜸䅁䵁䅉䅅䅁䙁䅁䅁睁䵁䅁䅁权䙄允䅁权瑄权䅁权浄权䅁权湄权䅁允䅁䅁䅅䅁䡁䅁䅁䅁杄畏䅚䍄䉁䅁䅁兂䅁䅁䅍䅄䅁䅁䅯䅓䅅䅁䅯儶䅯䅁䅯朵䅯䅁䅯眵䅯䅁䅅䅁䉁䅁䅁权允䅂䅁䍄䉁䅁䅁兂䅁䅁䅍䅄䅁䅁䅯䄷䅅䅁䅯䄷䅯䅁䅯朵䅯䅁䅯眵䅯䅁䅅䅁䉁䅁䅁睂䅁䅁䅁䅁浈䅑杷允䅁䅁䅍䅁䑁䅁䅷䅁䭁䵁䈰䅁䭁䍁䝑䅁䉁䅁䅁允䅁䅁䅯兰䅙䅁杷允䅁䅁䅍䅁䑁䅁䅷䅁䭁䵁䉅䅁䭁䉁䝯䅁䉁䅁䅁允䅁䅁䅯睘䅙䅁杷允䅁䅁䅕䅁䑁䅁䅷䅁䭁䵁䉣䅁䭁佁䭷䅁䭁佁䭙䅁䭁佁䭣䅁䉁䅁䅁允䅁䅁䅣䅁䅁䭁歁䔵䵁䅉䅅䅁䑁䅁䅁睁䵁䅁䅁权䵄允䅁权歁杂䅁允䅁䅁䅅䅁䭁乁䭅䅁䵁䅉䅅䅁䑁䅁䅁睁䵁䅁䅁权䩄允䅁权慁杂䅁允䅁䅁䅅䅁䭁䙁䝫䅁䵁䅉䅅䅁䑁䅁䅁睁䵁䅁䅁权䩄允䅁权敁杂䅁允䅁䅁䅅䅁䭁䉁䡯䅁䵁䅉䅅䅁䕁䅁䅁睁䵁䅁䅁权䩄允䅁权晁杂䅁权杁杂䅁允䅁䅁䅅䅁䭁䩁䝳䅁䵁䅉䅅䅁䙁䅁䅁睁䵁䅁䅁权䩄允䅁权潄权䅁权浄权䅁权湄权䅁允䅁䅁䅅䅁䭁䉁䕁䅁䵁䅉䅅䅁䑁䅁䅁睁䵁䅁䅁权扂允䅁权奁杂䅁允䅁䅁䅅䅁䭁䕁䝑䅁䵁䅉䅅䅁䑁䅁䅁睁䵁䅁䅁权扄允䅁权流杂䅁允䅁䅁䅅䅁䙁䡁啳歲桦汓䅎䍄䉁䅁䅁䅂䅁䅁䅍䅄䅁䅁䅯䅄䅅䅁䅯睈䅙䅁䅯䅉䅙䅁䅅䅁䉁䅁䅁权癃睂䅁䍄䉁䅁䅁睁䅁䅁䅍䅄䅁䅁䅯䅣䅁䅁䅯䅈䅙䅁䅅䅁䉁䅁䅁权慄杂䅁䍄䉁䅁䅁睁䅁䅁䅍䅄䅁䅁䅯䅣䅁䅁䅯杈䅙䅁䅅䅁䉁䅁䅁权噃杂䅁䍄䉁䅁䅁睁䅁䅁䅍䅄䅁䅁䅯杷䅅䅁䅯䅇䅙䅁䅅䅁䉁䅁䅁权婁杂䅁䍄䉁䅁䅁睁䅁䅁䅍䅄䅁䅁䅯䅣䅁䅁䅯杊䅙䅁䅅䅁䉁䅁䅁兂捂㡪ㅌ之噸䅑杷允䅁䅁䅕䅁䑁䅁䅷䅁䭁䡁䅁䅁䭁佁䭫䅁䭁佁䭙䅁䭁佁䭣䅁䉁䅁䅁允䅁䅁䅯䅚䄸䅁杷允䅁䅁䅕䅁䑁䅁䅷䅁䭁䡁䅁䅁䭁佁䭯䅁䭁佁䭙䅁䭁佁䭳䅁䉁䅁䅁允䅁䅁䅣䅁䅁䍁㕁欵䵁䅉䅅䅁䙁䅁䅁睁䵁䅁䅁权浄允䅁权汄权䅁权浄权䅁权湄权䅁允䅁䅁䅅䅁䭁䅁䰰䅁䵁䅉䅅䅁䙁䅁䅁睁䵁䅁䅁权䵄允䅁权獄权䅁权浄权䅁权湄权䅁允䅁䅁䅅䅁䡁䅁䅁䅁䅃畄䅎䍄䉁䅁䅁睁䅁䅁䅍䅄䅁䅁䅯杘䅁䅁䅯杇䅙䅁䅅䅁䉁䅁䅁权瑁杂䅁䍄䉁䅁䅁兂䅁䅁䅍䅄䅁䅁䅯䅣䅁䅁䅯儷䅯䅁䅯朵䅯䅁䅯眵䅯䅁䅅䅁䉁䅁䅁睂䅁䅁䅁偧汔䅑杷允䅁䅁䅕䅁䑁䅁䅷䅁䭁䕁䅫䅁䭁佁䭷䅁䭁佁䭙䅁䭁佁䭣䅁䉁䅁䅁允䅁䅁䅣䅁䅁䥁䥃䔵䵁䅉䅅䅁䕁䅁䅁睁䵁䅁䅁权癁允䅁权晁杂䅁权杁杂䅁允䅁䅁䅅䅁䭁䩁䥷䅁䵁䅉䅅䅁䙁䅁䅁睁䵁䅁䅁权慁允䅁权灄权䅁权浄权䅁权湄权䅁允䅁䅁䅅䅁䭁佁偫䅁䵁䅉䅅䅁䙁䅁䅁睁䵁䅁䅁权浂䅁䅁权汄权䅁权浄权䅁权湄权䅁允䅁䅁䅅䅁䭁䕁偑䅁䵁䅉䅅䅁䙁䅁䅁睁䵁䅁䅁权浂䅁䅁权獄权䅁权浄权䅁权湄权䅁允䅁䅁䅅䅁䡁䅁䅁䅁䅂摓䄹䍄䉁䅁䅁兂䅁䅁䅍䅄䅁䅁䅯睥䅁䅁䅯儷䅯䅁䅯朵䅯䅁䅯眵䅯䅁䅅䅁䉁䅁䅁睂䅁䅁䅁䍉浐䅑杷允䅁䅁䅍䅁䑁䅁䅷䅁䭁䵁䉧䅁䭁䍁䝑䅁䉁䅁䅁允䅁䅁䅯杍䅯䅁杷允䅁䅁䅕䅁䑁䅁䅷䅁䭁䵁䉧䅁䭁佁䭕䅁䭁佁䭙䅁䭁佁䭣䅁䉁䅁䅁允䅁䅁䅯兄䅳䅁杷允䅁䅁䅕䅁䑁䅁䅷䅁䭁䵁䉧䅁䭁佁䭯䅁䭁佁䭙䅁䭁佁䭳䅁䉁䅁䅁允䅁䅁䅣䅁䅁䅁㥁欵䵁䅉䅅䅁䑁䅁䅁睁䵁䅁䅁权噃允䅁权捁杂䅁允䅁䅁䅅䅁䭁䝁䝉䅁䵁䅉䅅䅁䑁䅁䅁睁䵁䅁䅁权瑃䅁䅁权慁杂䅁允䅁䅁䅅䅁䭁䑁䜰䅁䵁䅉䅅䅁䑁䅁䅁睁䵁䅁䅁权あ允䅁权流杂䅁允䅁䅁䅅䅁䙁䡁啳歲桦汏䅚䍄䉁䅁䅁䅂䅁䅁䅍䅄䅁䅁䅯公䅅䅁䅯睈䅙䅁䅯䅉䅙䅁䅅䅁䉁䅁䅁权䵂杂䅁䍄䉁䅁䅁兂䅁䅁䅍䅄䅁䅁䅯公䅅䅁䅯儵䅯䅁䅯朵䅯䅁䅯眵䅯䅁䅅䅁䉁䅁䅁权㥁杁䅁䍄䉁䅁䅁睁䅁䅁䅍䅄䅁䅁䅯睩䅅䅁䅯杊䅙䅁䅅䅁䉁䅁䅁兂㥁瑃橥偣唱䅑杷允䅁䅁䅕䅁䑁䅁䅷䅁䭁䩁䉕䅁䭁佁䭧䅁䭁佁䭙䅁䭁佁䭣䅁䉁䅁䅁允䅁䅁䅯杂䅳䅁杷允䅁䅁䅕䅁䑁䅁䅷䅁䭁偁䉙䅁䭁佁䭫䅁䭁佁䭙䅁䭁佁䭣䅁䉁䅁䅁允䅁䅁䅯䅡䄸䅁杷允䅁䅁䅍䅁䑁䅁䅷䅁䭁䥁䉍䅁䭁䉁䝯䅁䉁䅁䅁允䅁䅁䅯䅕䅣䅁杷允䅁䅁䅕䅁䑁䅁䅷䅁䭁䩁䉕䅁䭁佁䭯䅁䭁佁䭙䅁䭁佁䭳䅁䉁䅁䅁允䅁䅁䅣䅁䅁䝁䙂欵䵁䅉䅅䅁䙁䅁䅁睁䵁䅁䅁权桂允䅁权汄权䅁权浄权䅁权湄权䅁允䅁䅁䅅䅁䭁䑁䱧䅁䵁䅉䅅䅁䑁䅁䅁睁䵁䅁䅁权⭃允䅁权捁杂䅁允䅁䅁䅅䅁䭁䕁䡙䅁䵁䅉䅅䅁䙁䅁䅁睁䵁䅁䅁权奄䅁䅁权瑄权䅁权浄权䅁权湄权䅁允䅁䅁䅅䅁䡁䅁䅁䅁杄畎䅚䍄䉁䅁䅁兂䅁䅁䅍䅄䅁䅁䅯儴䅁䅁䅯䄶䅯䅁䅯朵䅯䅁䅯眵䅯䅁䅅䅁䉁䅁䅁权䝁睃䅁䍄䉁䅁䅁兂䅁䅁䅍䅄䅁䅁䅯杓䅅䅁䅯儷䅯䅁䅯朵䅯䅁䅯眵䅯䅁䅅䅁䉁䅁䅁睂䅁䅁䅁䙧汔䅑杷允䅁䅁䅑䅁䑁䅁䅷䅁䭁䱁䈴䅁䭁䉁䜸䅁䭁䍁䝁䅁䉁䅁䅁允䅁䅁䅯睍䅯䅁杷允䅁䅁䅍䅁䑁䅁䅷䅁䭁䱁䈴䅁䭁䍁䝑䅁䉁䅁䅁允䅁䅁䅯睘䅫䅁杷允䅁䅁䅍䅁䑁䅁䅷䅁䭁䭁䅫䅁䭁䍁䝑䅁䉁䅁䅁允䅁䅁䅯杓䅯䅁杷允䅁䅁䅍䅁䑁䅁䅷䅁䭁䥁䅯䅁䭁䉁䝧䅁䉁䅁䅁允䅁䅁䅯睢䅙䅁杷允䅁䅁䅍䅁䑁䅁䅷䅁䭁䙁䈴䅁䭁䉁䜴䅁䉁䅁䅁允䅁䅁䅯睤䅙䅁杷允䅁䅁䅍䅁䑁䅁䅷䅁䭁佁䉳䅁䭁䉁䝷䅁䉁䅁䅁允䅁䅁䅯睺䅙䅁杷允䅁䅁䅍䅁䑁䅁䅷䅁䭁䥁䅯䅁䭁䍁䝑䅁䉁䅁䅁允䅁䅁䅯䅎䅯䅁杷允䅁䅁䅕䅁䑁䅁䅷䅁䭁䥁䅯䅁䭁佁䭕䅁䭁佁䭙䅁䭁佁䭣䅁䉁䅁䅁允䅁䅁䅯児䅉䅁杷允䅁䅁䅕䅁䑁䅁䅷䅁䭁䥁䅯䅁䭁佁䭧䅁䭁佁䭙䅁䭁佁䭣䅁䉁䅁䅁允䅁䅁䅯杂䅳䅁杷允䅁䅁䅕䅁䑁䅁䅷䅁䭁䥁䅯䅁䭁佁䭫䅁䭁佁䭙䅁䭁佁䭣䅁䉁䅁䅁允䅁䅁䅯䅣䄸䅁杷允䅁䅁䅕䅁䑁䅁䅷䅁䭁佁䈸䅁䭁佁䬰䅁䭁佁䭙䅁䭁佁䭣䅁䉁䅁䅁允䅁䅁䅯䅅䅑䅁杷允䅁䅁䅕䅁䑁䅁䅷䅁䭁䥁䅯䅁䭁佁䭯䅁䭁佁䭙䅁䭁佁䭳䅁䉁䅁䅁允䅁䅁䅣䅁䅁佁牁欵䵁䅉䅅䅁䙁䅁䅁睁䵁䅁䅁权あ䅁䅁权灄权䅁权浄权䅁权湄权䅁允䅁䅁䅅䅁䭁䡁偅䅁䵁䅉䅅䅁䑁䅁䅁睁䵁䅁䅁权䡁允䅁权奁杂䅁允䅁䅁䅅䅁䭁䡁䝷䅁䵁䅉䅅䅁䕁䅁䅁睁䵁䅁䅁权畄允䅁权晁杂䅁权杁杂䅁允䅁䅁䅅䅁䭁䱁䝯䅁䵁䅉䅅䅁䙁䅁䅁睁䵁䅁䅁权䭃䅁䅁权獄权䅁权浄权䅁权湄权䅁允䅁䅁䅅䅁䡁䅁䅁䅁杄⬫䅖䍄䉁䅁䅁睁䅁䅁䅍䅄䅁䅁䅯权䅅䅁䅯杊䅙䅁䅅䅁䉁䅁䅁兂卂䉵䘶㠶塆䅑杷允䅁䅁䅍䅁䑁䅁䅷䅁䭁䥁䉙䅁䭁䉁䝷䅁䉁䅁䅁允䅁䅁䅯睔䅙䅁杷允䅁䅁䅑䅁䑁䅁䅷䅁䭁䵁䈰䅁䭁䉁䜸䅁䭁䍁䝁䅁䉁䅁䅁允䅁䅁䅯䅔䅙䅁杷允䅁䅁䅍䅁䑁䅁䅷䅁䭁䱁䉅䅁䭁䍁䝑䅁䉁䅁䅁允䅁䅁䅯睒䅯䅁杷允䅁䅁䅕䅁䑁䅁䅷䅁䭁䡁䉧䅁䭁佁䭕䅁䭁佁䭙䅁䭁佁䭣䅁䉁䅁䅁允䅁䅁䅯児䅉䅁杷允䅁䅁䅕䅁䑁䅁䅷䅁䭁䵁䈰䅁䭁佁䭯䅁䭁佁䭙䅁䭁佁䭳䅁䉁䅁䅁允䅁䅁䅣䅁䅁䝁穁欵䵁䅉䅅䅁䑁䅁䅁睁䵁䅁䅁权䩂允䅁权歁杂䅁允䅁䅁䅅䅁䭁䕁䭳䅁䵁䅉䅅䅁䙁䅁䅁睁䵁䅁䅁权⽂允䅁权潄权䅁权浄权䅁权湄权䅁允䅁䅁䅅䅁䭁䅁䱙䅁䵁䅉䅅䅁䙁䅁䅁睁䵁䅁䅁权乄允䅁权瑄权䅁权浄权䅁权湄权䅁允䅁䅁䅅䅁䡁䅁䅁䅁杄佄䅚䍄䉁䅁䅁睁䅁䅁䅍䅄䅁䅁䅯杓䅅䅁䅯杈䅙䅁䅅䅁䉁䅁䅁权㥁睂䅁䍄䉁䅁䅁睁䅁䅁䅍䅄䅁䅁䅯䄶䅅䅁䅯䅈䅙䅁䅅䅁䉁䅁䅁权獁睂䅁䍄䉁䅁䅁䅂䅁䅁䅍䅄䅁䅁䅯杓䅅䅁䅯睈䅙䅁䅯䅉䅙䅁䅅䅁䉁䅁䅁权汄杂䅁䍄䉁䅁䅁䅂䅁䅁䅍䅄䅁䅁䅯全䅁䅁䅯睈䅙䅁䅯䅉䅙䅁䅅䅁䉁䅁䅁权扄杂䅁䍄䉁䅁䅁兂䅁䅁䅍䅄䅁䅁䅯䄶䅅䅁䅯儷䅯䅁䅯朵䅯䅁䅯眵䅯䅁䅅䅁䉁䅁䅁权允䅂䅁䍄䉁䅁䅁兂䅁䅁䅍䅄䅁䅁䅯杓䅅䅁䅯䄷䅯䅁䅯朵䅯䅁䅯眵䅯䅁䅅䅁䉁䅁䅁睂䅁䅁䅁䙧汔䅑杷允䅁䅁䅑䅁䑁䅁䅷䅁䭁䥁䉍䅁䭁䉁䜸䅁䭁䍁䝁䅁䉁䅁䅁允䅁䅁䅯李䅯䅁杷允䅁䅁䅕䅁䑁䅁䅷䅁䭁䥁䉍䅁䭁佁䭷䅁䭁佁䭙䅁䭁佁䭣䅁䉁䅁䅁允䅁䅁䅣䅁䅁佁時〴䵁䅉䅅䅁䑁䅁䅁睁䵁䅁䅁权捁允䅁权歁杂䅁允䅁䅁䅅䅁䭁䡁偙䅁䵁䅉䅅䅁䑁䅁䅁睁䵁䅁䅁权权䅁䅁权捁杂䅁允䅁䅁䅅䅁䭁䑁䜸䅁䵁䅉䅅䅁䑁䅁䅁睁䵁䅁䅁权权䅁䅁权敁杂䅁允䅁䅁䅅䅁䭁䑁䜸䅁䵁䅉䅅䅁䑁䅁䅁睁䵁䅁䅁权权䅁䅁权歁杂䅁允䅁䅁䅅䅁䭁䉁䕁䅁䵁䅉䅅䅁䑁䅁䅁睁䵁䅁䅁权权䅁䅁权流杂䅁允䅁䅁䅅䅁䙁偁潙䥘䌯噎䅤䍄䉁䅁䅁睁䅁䅁䅍䅄䅁䅁䅯儶䅁䅁䅯䅇䅙䅁䅅䅁䉁䅁䅁权㥁杂䅁䍄䉁䅁䅁睁䅁䅁䅍䅄䅁䅁䅯儶䅁䅁䅯杇䅙䅁䅅䅁䉁䅁䅁权㥁杂䅁䍄䉁䅁䅁睁䅁䅁䅍䅄䅁䅁䅯杧䅅䅁䅯杈䅙䅁䅅䅁䉁䅁䅁权䥂杂䅁䍄䉁䅁䅁睁䅁䅁䅍䅄䅁䅁䅯儶䅁䅁䅯杈䅙䅁䅅䅁䉁䅁䅁权䩄杂䅁䍄䉁䅁䅁兂䅁䅁䅍䅄䅁䅁䅯儶䅁䅁䅯儶䅯䅁䅯朵䅯䅁䅯眵䅯䅁䅅䅁䉁䅁䅁权㕂睄䅁䍄䉁䅁䅁兂䅁䅁䅍䅄䅁䅁䅯儶䅁䅁䅯䄷䅯䅁䅯朵䅯䅁䅯眵䅯䅁䅅䅁䉁䅁䅁睂䅁䅁䅁䑁汲䅑杷允䅁䅁䅍䅁䑁䅁䅷䅁䭁䥁䉷䅁䭁䍁䝙䅁䉁䅁䅁允䅁䅁䅕䘷㑇潈䱘歔䵁䅉䅅䅁䑁䅁䅁睁䵁䅁䅁权䱂允䅁权流杂䅁允䅁䅁䅅䅁䙁䙁偹癷潕䘯䅤䍄䉁䅁䅁兂䅁䅁䅍䅄䅁䅁䅯䅪䅅䅁䅯䄷䅯䅁䅯朵䅯䅁䅯眵䅯䅁䅅䅁䉁䅁䅁睂䅁䅁䅁䙉歐䅑杷允䅁䅁䅍䅁䑁䅁䅷䅁䭁䱁䅯䅁䭁䍁䝙䅁䉁䅁䅁允䅁䅁䅕浚浚浚坚啕䵁䅉䅅䅁䑁䅁䅁睁䵁䅁䅁权杄允䅁权歁杂䅁允䅁䅁䅅䅁䭁䝁䬸䅁䵁䅉䅅䅁䙁䅁䅁睁䵁䅁䅁权䵃允䅁权瑄权䅁权浄权䅁权湄权䅁允䅁䅁䅅䅁䡁䅁䅁䅁䅄佭䅖䍄䉁䅁䅁睁䅁䅁䅍䅄䅁䅁䅯䅤䅅䅁䅯䅇䅙䅁䅅䅁䉁䅁䅁权㕁杂䅁䍄䉁䅁䅁睁䅁䅁䅍䅄䅁䅁䅯䅤䅅䅁䅯杈䅙䅁䅅䅁䉁䅁䅁权浄杂䅁䍄䉁䅁䅁睁䅁䅁䅍䅄䅁䅁䅯杰䅁䅁䅯䅊䅙䅁䅅䅁䉁䅁䅁权㙁权䅁䍄䉁䅁䅁睁䅁䅁䅍䅄䅁䅁䅯䄱䅁䅁䅯杈䅙䅁䅅䅁䉁䅁䅁权瑂䅃䅁䍄䉁䅁䅁兂䅁䅁䅍䅄䅁䅁䅯杰䅁䅁䅯䄷䅯䅁䅯朵䅯䅁䅯眵䅯䅁䅅䅁䉁䅁䅁睂䅁䅁䅁䔴氯䅑杷允䅁䅁䅍䅁䑁䅁䅷䅁䭁䅁䉯䅁䭁䉁䝷䅁䉁䅁䅁允䅁䅁䅯兔䅙䅁杷允䅁䅁䅕䅁䑁䅁䅷䅁䭁䡁䅑䅁䭁佁䭷䅁䭁佁䭙䅁䭁佁䭣䅁䉁䅁䅁允䅁䅁䅣䅁䅁佁卄欴䵁䅉䅅䅁䙁䅁䅁睁䵁䅁䅁权潂允䅁权汄权䅁权浄权䅁权湄权䅁允䅁䅁䅅䅁䭁䑁䰴䅁䵁䅉䅅䅁䙁䅁䅁睁䵁䅁䅁权䭁允䅁权灄权䅁权浄权䅁权湄权䅁允䅁䅁䅅䅁䭁䡁偷䅁䵁䅉䅅䅁䑁䅁䅁睁䵁䅁䅁权潂允䅁权敁杂䅁允䅁䅁䅅䅁䭁佁䝙䅁䵁䅉䅅䅁䕁䅁䅁睁䵁䅁䅁权潂允䅁权晁杂䅁权杁杂䅁允䅁䅁䅅䅁䭁䍁䨰䅁䵁䅉䅅䅁䑁䅁䅁睁䵁䅁䅁权慁允䅁权慁杂䅁允䅁䅁䅅䅁䭁䕁䝁䅁䵁䅉䅅䅁䙁䅁䅁睁䵁䅁䅁权䕂允䅁权瑄权䅁权浄权䅁权湄权䅁允䅁䅁䅅䅁䡁䅁䅁䅁䅄⭎䅚䍄䉁䅁䅁兂䅁䅁䅍䅄䅁䅁䅯䅐䅅䅁䅯䄷䅯䅁䅯朵䅯䅁䅯眵䅯䅁䅅䅁䉁䅁䅁睂䅁䅁䅁䥯汔䅑杷允䅁䅁䅍䅁䑁䅁䅷䅁䭁䱁䉫䅁䭁䉁䝷䅁䉁䅁䅁允䅁䅁䅯睹䅙䅁杷允䅁䅁䅕䅁䑁䅁䅷䅁䭁䝁䉫䅁䭁佁䬰䅁䭁佁䭙䅁䭁佁䭣䅁䉁䅁䅁允䅁䅁䅯䅅䅑䅁杷允䅁䅁䅍䅁䑁䅁䅷䅁䭁䵁䉑䅁䭁䉁䝯䅁䉁䅁䅁允䅁䅁䅯朱䅙䅁杷允䅁䅁䅍䅁䑁䅁䅷䅁䭁佁䄸䅁䭁䉁䝷䅁䉁䅁䅁允䅁䅁䅯兔䅙䅁杷允䅁䅁䅍䅁䑁䅁䅷䅁䭁䵁䉑䅁䭁䉁䜴䅁䉁䅁䅁允䅁䅁䅯睒䅣䅁杷允䅁䅁䅍䅁䑁䅁䅷䅁䭁䥁䅕䅁䭁䉁䝷䅁䉁䅁䅁允䅁䅁䅯睋䅙䅁杷允䅁䅁䅕䅁䑁䅁䅷䅁䭁䵁䉑䅁䭁佁䭷䅁䭁佁䭙䅁䭁佁䭣䅁䉁䅁䅁允䅁䅁䅣䅁䅁䵁啂唵䵁䅉䅅䅁䑁䅁䅁睁䵁䅁䅁权㍂䅁䅁权敁杂䅁允䅁䅁䅅䅁䭁䝁䡑䅁䵁䅉䅅䅁䑁䅁䅁睁䵁䅁䅁权㍂䅁䅁权歁杂䅁允䅁䅁䅅䅁䭁䵁䥙䅁䵁䅉䅅䅁䙁䅁䅁睁䵁䅁䅁权㍄允䅁权獄权䅁权浄权䅁权湄权䅁允䅁䅁䅅䅁䡁䅁䅁䅁䅂⭥䅒䍄䉁䅁䅁睁䅁䅁䅍䅄䅁䅁䅯督䅅䅁䅯杇䅙䅁䅅䅁䉁䅁䅁权䅄杂䅁䍄䉁䅁䅁睁䅁䅁䅍䅄䅁䅁䅯督䅅䅁䅯䅈䅙䅁䅅䅁䉁䅁䅁权慄杂䅁䍄䉁䅁䅁睁䅁䅁䅍䅄䅁䅁䅯䅌䅅䅁䅯杊䅙䅁䅅䅁䉁䅁䅁兂㝂䭆䠵挴啰䅑杷允䅁䅁䅑䅁䑁䅁䅷䅁䭁䱁䉍䅁䭁䉁䜸䅁䭁䍁䝁䅁䉁䅁䅁允䅁䅁䅯䅮䅧䅁杷允䅁䅁䅕䅁䑁䅁䅷䅁䭁䱁䉍䅁䭁佁䭷䅁䭁佁䭙䅁䭁佁䭣䅁䉁䅁䅁允䅁䅁䅣䅁䅁䵁䩁欵䵁䅉䅅䅁䑁䅁䅁睁䵁䅁䅁权䭄䅁䅁权捁杂䅁允䅁䅁䅅䅁䭁䑁䝉䅁䵁䅉䅅䅁䕁䅁䅁睁䵁䅁䅁权䭄䅁䅁权晁杂䅁权杁杂䅁允䅁䅁䅅䅁䭁䍁䜸䅁䵁䅉䅅䅁䑁䅁䅁睁䵁䅁䅁权䱃允䅁权奁杂䅁允䅁䅁䅅䅁䭁䕁䝁䅁䵁䅉䅅䅁䙁䅁䅁睁䵁䅁䅁权㙃䅁䅁权獄权䅁权浄权䅁权湄权䅁允䅁䅁䅅䅁䡁䅁䅁䅁䅂敇䅚䍄䉁䅁䅁兂䅁䅁䅍䅄䅁䅁䅯杪䅅䅁䅯儵䅯䅁䅯朵䅯䅁䅯眵䅯䅁䅅䅁䉁䅁䅁权潂睃䅁䍄䉁䅁䅁睁䅁䅁䅍䅄䅁䅁䅯杂䅅䅁䅯杇䅙䅁䅅䅁䉁䅁䅁权坄杂䅁䍄䉁䅁䅁睁䅁䅁䅍䅄䅁䅁䅯䄸䅅䅁䅯杊䅙䅁䅅䅁䉁䅁䅁兂啁歲桦略噒䅑杷允䅁䅁䅕䅁䑁䅁䅷䅁䭁乁䅑䅁䭁佁䭧䅁䭁佁䭙䅁䭁佁䭣䅁䉁䅁䅁允䅁䅁䅯术䅯䅁杷允䅁䅁䅍䅁䑁䅁䅷䅁䭁乁䅷䅁䭁䉁䝷䅁䉁䅁䅁允䅁䅁䅯睉䅧䅁杷允䅁䅁䅕䅁䑁䅁䅷䅁䭁䭁䅯䅁䭁佁䬰䅁䭁佁䭙䅁䭁佁䭣䅁䉁䅁䅁允䅁䅁䅣䅁䅁䝁⽃唵䵁䅉䅅䅁䙁䅁䅁睁䵁䅁䅁权䱃允䅁权獄权䅁权浄权䅁权湄权䅁允䅁䅁䅅䅁䡁䅁䅁䅁杁救䅖䍄䉁䅁䅁睁䅁䅁䅍䅄䅁䅁䅯䄱䅁䅁䅯䅊䅙䅁䅅䅁䉁䅁䅁权㡃元䅁䍄䉁䅁䅁兂䅁䅁䅍䅄䅁䅁䅯䄱䅁䅁䅯䄷䅯䅁䅯朵䅯䅁䅯眵䅯䅁䅅䅁䉁䅁䅁睂䅁䅁䅁䅙浔䅑杷允䅁䅁䅍䅁䑁䅁䅷䅁䭁䙁䉫䅁䭁䉁䝧䅁䉁䅁䅁允䅁䅁䅯兇䅙䅁杷允䅁䅁䅕䅁䑁䅁䅷䅁䭁䱁䄰䅁䭁佁䭕䅁䭁佁䭙䅁䭁佁䭣䅁䉁䅁䅁允䅁䅁䅯䅅䅑䅁杷允䅁䅁䅍䅁䑁䅁䅷䅁䭁䙁䉫䅁䭁䍁䝑䅁䉁䅁䅁允䅁䅁䅯朶䅧䅁杷允䅁䅁䅍䅁䑁䅁䅷䅁䭁䡁䉁䅁䭁䍁䝙䅁䉁䅁䅁允䅁䅁䅕䥘䌯匹捧歕䵁䅉䅅䅁䑁䅁䅁睁䵁䅁䅁权牂允䅁权奁杂䅁允䅁䅁䅅䅁䭁䕁䝯䅁䵁䅉䅅䅁䙁䅁䅁睁䵁䅁䅁权婂允䅁权汄权䅁权浄权䅁权湄权䅁允䅁䅁䅅䅁䭁䑁䰴䅁䵁䅉䅅䅁䑁䅁䅁睁䵁䅁䅁权慂䅁䅁权奁杂䅁允䅁䅁䅅䅁䭁䡁䝷䅁䵁䅉䅅䅁䙁䅁䅁睁䵁䅁䅁权慂䅁䅁权汄权䅁权浄权䅁权湄权䅁允䅁䅁䅅䅁䭁䑁䌰䅁䵁䅉䅅䅁䙁䅁䅁睁䵁䅁䅁权慂䅁䅁权潄权䅁权浄权䅁权湄权䅁允䅁䅁䅅䅁䭁䅁䱙䅁䵁䅉䅅䅁䑁䅁䅁睁䵁䅁䅁权睃允䅁权敁杂䅁允䅁䅁䅅䅁䭁䭁䜸䅁䵁䅉䅅䅁䙁䅁䅁睁䵁䅁䅁权慂䅁䅁权瑄权䅁权浄权䅁权湄权䅁允䅁䅁䅅䅁䡁䅁䅁䅁杂攸䅒䍄䉁䅁䅁睁䅁䅁䅍䅄䅁䅁䅯眰䅁䅁䅯杈䅙䅁䅅䅁䉁䅁䅁权橄杂䅁䍄䉁䅁䅁睁䅁䅁䅍䅄䅁䅁䅯杤䅁䅁䅯杇䅙䅁䅅䅁䉁䅁䅁权䑄杂䅁䍄䉁䅁䅁兂䅁䅁䅍䅄䅁䅁䅯䄱䅅䅁䅯䄷䅯䅁䅯朵䅯䅁䅯眵䅯䅁䅅䅁䉁䅁䅁权允䅂䅁䍄䉁䅁䅁睁䅁䅁䅍䅄䅁䅁䅯儰䅅䅁䅯杇䅙䅁䅅䅁䉁䅁䅁权䅂杂䅁䍄䉁䅁䅁睁䅁䅁䅍䅄䅁䅁䅯杢䅁䅁䅯杇䅙䅁䅅䅁䉁䅁䅁权楂杂䅁䍄䉁䅁䅁睁䅁䅁䅍䅄䅁䅁䅯杢䅁䅁䅯杈䅙䅁䅅䅁䉁䅁䅁权ぁ杂䅁䍄䉁䅁䅁睁䅁䅁䅍䅄䅁䅁䅯杢䅁䅁䅯䅊䅙䅁䅅䅁䉁䅁䅁权汃杂䅁䍄䉁䅁䅁兂䅁䅁䅍䅄䅁䅁䅯杳䅅䅁䅯儵䅯䅁䅯朵䅯䅁䅯眵䅯䅁䅅䅁䉁䅁䅁权⭁睃䅁䍄䉁䅁䅁睁䅁䅁䅍䅄䅁䅁䅯眲䅁䅁䅯杊䅙䅁䅅䅁䉁䅁䅁兂䙃ㄶ㑇汈剖䅑杷允䅁䅁䅕䅁䑁䅁䅷䅁䭁䝁䄴䅁䭁佁䭷䅁䭁佁䭙䅁䭁佁䭣䅁䉁䅁䅁允䅁䅁䅣䅁䅁䍁ぃ唵䵁䅉䅅䅁䕁䅁䅁睁䵁䅁䅁权䉄䅁䅁权晁杂䅁权杁杂䅁允䅁䅁䅅䅁䭁䥁䬴䅁䵁䅉䅅䅁䙁䅁䅁睁䵁䅁䅁权佄允䅁权煄权䅁权浄权䅁权牄权䅁允䅁䅁䅅䅁䡁䅁䅁䅁杂⭍䅚䍄䉁䅁䅁睁䅁䅁䅍䅄䅁䅁䅯睫䅅䅁䅯杈䅙䅁䅅䅁䉁䅁䅁权敂䅃䅁䍄䉁䅁䅁䅂䅁䅁䅍䅄䅁䅁䅯睫䅅䅁䅯睈䅙䅁䅯䅉䅙䅁䅅䅁䉁䅁䅁权汄䅃䅁䍄䉁䅁䅁兂䅁䅁䅍䅄䅁䅁䅯儷䅅䅁䅯朶䅯䅁䅯朵䅯䅁䅯眶䅯䅁䅅䅁䉁䅁䅁睂䅁䅁䅁䍁浺䅑杷允䅁䅁䅕䅁䑁䅁䅷䅁䭁䩁䉍䅁䭁佁䭕䅁䭁佁䭙䅁䭁佁䭣䅁䉁䅁䅁允䅁䅁䅯䅅䅑䅁杷允䅁䅁䅕䅁䑁䅁䅷䅁䭁䩁䉍䅁䭁佁䭧䅁䭁佁䭙䅁䭁佁䭣䅁䉁䅁䅁允䅁䅁䅯䅅䅑䅁杷允䅁䅁䅕䅁䑁䅁䅷䅁䭁䩁䉍䅁䭁佁䭷䅁䭁佁䭙䅁䭁佁䭣䅁䉁䅁䅁允䅁䅁䅯䅅䅑䅁杷允䅁䅁䅑䅁䑁䅁䅷䅁䭁䡁䄸䅁䭁䉁䜸䅁䭁䍁䝁䅁䉁䅁䅁允䅁䅁䅯睩䅧䅁杷允䅁䅁䅕䅁䑁䅁䅷䅁䭁䉁䉍䅁䭁佁䭧䅁䭁佁䭙䅁䭁佁䭣䅁䉁䅁䅁允䅁䅁䅯兕䅳䅁杷允䅁䅁䅕䅁䑁䅁䅷䅁䭁䑁䈸䅁䭁佁䭕䅁䭁佁䭙䅁䭁佁䭣䅁䉁䅁䅁允䅁䅁䅯䅏䅳䅁杷允䅁䅁䅍䅁䑁䅁䅷䅁䭁䭁䉧䅁䭁䉁䝷䅁䉁䅁䅁允䅁䅁䅯杗䅙䅁杷允䅁䅁䅍䅁䑁䅁䅷䅁䭁䥁䅷䅁䭁䍁䝑䅁䉁䅁䅁允䅁䅁䅯睶䅫䅁杷允䅁䅁䅕䅁䑁䅁䅷䅁䭁䥁䅷䅁䭁佁䭕䅁䭁佁䭙䅁䭁佁䭣䅁䉁䅁䅁允䅁䅁䅯䅡䅳䅁杷允䅁䅁䅍䅁䑁䅁䅷䅁䭁乁䉙䅁䭁䍁䝙䅁䉁䅁䅁允䅁䅁䅕硥畓⭒䭇䕖䵁䅉䅅䅁䙁䅁䅁睁䵁䅁䅁权摁允䅁权瑄权䅁权浄权䅁权湄权䅁允䅁䅁䅅䅁䡁䅁䅁䅁䅃收䅖䍄䉁䅁䅁兂䅁䅁䅍䅄䅁䅁䅯朱䅅䅁䅯儵䅯䅁䅯朵䅯䅁䅯眵䅯䅁䅅䅁䉁䅁䅁权㑁睃䅁䍄䉁䅁䅁兂䅁䅁䅍䅄䅁䅁䅯朱䅅䅁䅯䄷䅯䅁䅯朵䅯䅁䅯眵䅯䅁䅅䅁䉁䅁䅁睂䅁䅁䅁偧歮䅑杷允䅁䅁䅑䅁䑁䅁䅷䅁䭁䭁䅧䅁䭁䉁䜸䅁䭁䍁䝁䅁䉁䅁䅁允䅁䅁䅯䅅䅣䅁杷允䅁䅁䅕䅁䑁䅁䅷䅁䭁䭁䅧䅁䭁佁䭕䅁䭁佁䭙䅁䭁佁䭣䅁䉁䅁䅁允䅁䅁䅯兄䅳䅁杷允䅁䅁䅍䅁䑁䅁䅷䅁䭁佁䉁䅁䭁䍁䝙䅁䉁䅁䅁允䅁䅁䅕䅁䅁䅁睂䕗䵁䅉䅅䅁䑁䅁䅁睁䵁䅁䅁权桄允䅁权流杂䅁允䅁䅁䅅䅁䙁䉁畓⭒㙆䙴䅚䍄䉁䅁䅁睁䅁䅁䅍䅄䅁䅁䅯朴䅅䅁䅯杊䅙䅁䅅䅁䉁䅁䅁兂䅁䅁䅁佁塂䅑杷允䅁䅁䅕䅁䑁䅁䅷䅁䭁䭁䅧䅁䭁佁䭯䅁䭁佁䭙䅁䭁佁䭳䅁䉁䅁䅁允䅁䅁䅣䅁䅁䭁煁欵䵁䅉䅅䅁䙁䅁䅁睁䵁䅁䅁权佃䅁䅁权潄权䅁权浄权䅁权湄权䅁允䅁䅁䅅䅁䭁䅁䱙䅁䵁䅉䅅䅁䑁䅁䅁睁䵁䅁䅁权流允䅁权慁杂䅁允䅁䅁䅅䅁䭁䙁䜴䅁䵁䅉䅅䅁䙁䅁䅁睁䵁䅁䅁权煁允䅁权煄权䅁权浄权䅁权牄权䅁允䅁䅁䅅䅁䡁䅁䅁䅁权畊䅚䍄䉁䅁䅁兂䅁䅁䅍䅄䅁䅁䅯䅚䅅䅁䅯䄷䅯䅁䅯朵䅯䅁䅯眵䅯䅁䅅䅁䉁䅁䅁睂䅁䅁䅁䅯浶䅑杷允䅁䅁䅕䅁䑁䅁䅷䅁䭁䱁䈰䅁䭁佁䭷䅁䭁佁䭙䅁䭁佁䭣䅁䉁䅁䅁允䅁䅁䅣䅁䅁䵁ㅂ唵䵁䅉䅅䅁䑁䅁䅁睁䵁䅁䅁权䅄䅁䅁权奁杂䅁允䅁䅁䅅䅁䭁䡁䝷䅁䵁䅉䅅䅁䙁䅁䅁睁䵁䅁䅁权流允䅁权潄权䅁权浄权䅁权湄权䅁允䅁䅁䅅䅁䭁䙁䱅䅁䵁䅉䅅䅁䙁䅁䅁睁䵁䅁䅁权流允䅁权瑄权䅁权浄权䅁权湄权䅁允䅁䅁䅅䅁䡁䅁䅁䅁䅄⭔䅚䍄䉁䅁䅁兂䅁䅁䅍䅄䅁䅁䅯杰䅅䅁䅯儵䅯䅁䅯朵䅯䅁䅯眵䅯䅁䅅䅁䉁䅁䅁权乁睃䅁䍄䉁䅁䅁兂䅁䅁䅍䅄䅁䅁䅯兏䅅䅁䅯朶䅯䅁䅯朵䅯䅁䅯眶䅯䅁䅅䅁䉁䅁䅁睂䅁䅁䅁䕑浺䅑杷允䅁䅁䅕䅁䑁䅁䅷䅁䭁䥁䉧䅁䭁佁䭫䅁䭁佁䭙䅁䭁佁䭣䅁䉁䅁䅁允䅁䅁䅯䅫䄸䅁杷允䅁䅁䅕䅁䑁䅁䅷䅁䭁䱁䉅䅁䭁佁䭕䅁䭁佁䭙䅁䭁佁䭣䅁䉁䅁䅁允䅁䅁䅯児䅉䅁杷允䅁䅁䅕䅁䑁䅁䅷䅁䭁䱁䉅䅁䭁佁䭫䅁䭁佁䭙䅁䭁佁䭣䅁䉁䅁䅁允䅁䅁䅯杫䄸䅁杷允䅁䅁䅍䅁䑁䅁䅷䅁䭁䭁䅯䅁䭁䉁䜴䅁䉁䅁䅁允䅁䅁䅯䅰䅙䅁杷允䅁䅁䅕䅁䑁䅁䅷䅁䭁䱁䄰䅁䭁佁䭫䅁䭁佁䭙䅁䭁佁䭣䅁䉁䅁䅁允䅁䅁䅯䅅䅑䅁杷允䅁䅁䅍䅁䑁䅁䅷䅁䭁䕁䉅䅁䭁䉁䝧䅁䉁䅁䅁允䅁䅁䅯杓䅙䅁杷允䅁䅁䅍䅁䑁䅁䅷䅁䭁䡁䉯䅁䭁䉁䜴䅁䉁䅁䅁允䅁䅁䅯䅎䅙䅁杷允䅁䅁䅑䅁䑁䅁䅷䅁䭁䕁䉅䅁䭁䉁䜸䅁䭁䍁䝁䅁䉁䅁䅁允䅁䅁䅯䄹䅙䅁杷允䅁䅁䅕䅁䑁䅁䅷䅁䭁䱁䉁䅁䭁佁䭯䅁䭁佁䭙䅁䭁佁䭳䅁䉁䅁䅁允䅁䅁䅣䅁䅁䝁㝁欵䵁䅉䅅䅁䑁䅁䅁睁䵁䅁䅁权䉂允䅁权流杂䅁允䅁䅁䅅䅁䙁䅁塲㍯㥁汹䅎䍄䉁䅁䅁兂䅁䅁䅍䅄䅁䅁䅯兑䅅䅁䅯䄶䅯䅁䅯朵䅯䅁䅯眵䅯䅁䅅䅁䉁䅁䅁权䝁睃䅁䍄䉁䅁䅁兂䅁䅁䅍䅄䅁䅁䅯兑䅅䅁䅯朶䅯䅁䅯朵䅯䅁䅯眶䅯䅁䅅䅁䉁䅁䅁睂䅁䅁䅁䑁浄䅑杷允䅁䅁䅍䅁䑁䅁䅷䅁䭁䭁䉙䅁䭁䉁䝯䅁䉁䅁䅁允䅁䅁䅯兌䅙䅁杷允䅁䅁䅍䅁䑁䅁䅷䅁䭁䑁䅯䅁䭁䍁䝙䅁䉁䅁䅁允䅁䅁䅕⽷潕䥘䌸ざ䵁䅉䅅䅁䙁䅁䅁睁䵁䅁䅁权㍁䅁䅁权灄权䅁权浄权䅁权湄权䅁允䅁䅁䅅䅁䭁䩁偑䅁䵁䅉䅅䅁䙁䅁䅁睁䵁䅁䅁权䝄允䅁权潄权䅁权浄权䅁权湄权䅁允䅁䅁䅅䅁䭁䅁䱙䅁䵁䅉䅅䅁䙁䅁䅁睁䵁䅁䅁权㥄允䅁权汄权䅁权浄权䅁权湄权䅁允䅁䅁䅅䅁䭁䑁䱧䅁䵁䅉䅅䅁䑁䅁䅁睁䵁䅁䅁权灃䅁䅁权敁杂䅁允䅁䅁䅅䅁䭁䭁䝣䅁䵁䅉䅅䅁䙁䅁䅁睁䵁䅁䅁权癄允䅁权潄权䅁权浄权䅁权湄权䅁允䅁䅁䅅䅁䭁䉁䕁䅁䵁䅉䅅䅁䙁䅁䅁睁䵁䅁䅁权㡂允䅁权潄权䅁权浄权䅁权湄权䅁允䅁䅁䅅䅁䭁䙁䱅䅁䵁䅉䅅䅁䑁䅁䅁睁䵁䅁䅁权灃䅁䅁权流杂䅁允䅁䅁䅅䅁䙁䙁偹癷潕䘯䅊䍄䉁䅁䅁兂䅁䅁䅍䅄䅁䅁䅯共䅁䅁䅯儶䅯䅁䅯朵䅯䅁䅯眵䅯䅁䅅䅁䉁䅁䅁权噃睄䅁䍄䉁䅁䅁睁䅁䅁䅍䅄䅁䅁䅯䅙䅁䅁䅯䅇䅙䅁䅅䅁䉁䅁䅁权䭂杂䅁䍄䉁䅁䅁兂䅁䅁䅍䅄䅁䅁䅯䅙䅁䅁䅯儵䅯䅁䅯朵䅯䅁䅯眵䅯䅁䅅䅁䉁䅁䅁权㉁睃䅁䍄䉁䅁䅁兂䅁䅁䅍䅄䅁䅁䅯兺䅁䅁䅯儵䅯䅁䅯朵䅯䅁䅯眵䅯䅁䅅䅁䉁䅁䅁权偁睃䅁䍄䉁䅁䅁兂䅁䅁䅍䅄䅁䅁䅯兺䅁䅁䅯䄶䅯䅁䅯朵䅯䅁䅯眵䅯䅁䅅䅁䉁䅁䅁权䝁睃䅁䍄䉁䅁䅁兂䅁䅁䅍䅄䅁䅁䅯兺䅁䅁䅯朶䅯䅁䅯朵䅯䅁䅯眶䅯䅁䅅䅁䉁䅁䅁睂䅁䅁䅁䑧浌䅑杷允䅁䅁䅍䅁䑁䅁䅷䅁䭁䑁䉷䅁䭁䉁䝧䅁䉁䅁䅁允䅁䅁䅯兏䅙䅁杷允䅁䅁䅕䅁䑁䅁䅷䅁䭁䙁䅫䅁䭁佁䭯䅁䭁佁䭙䅁䭁佁䭳䅁䉁䅁䅁允䅁䅁䅣䅁䅁䥁䩂欵䵁䅉䅅䅁䙁䅁䅁睁䵁䅁䅁权㡁允䅁权瑄权䅁权浄权䅁权湄权䅁允䅁䅁䅅䅁䡁䅁䅁䅁权佨䅖䍄䉁䅁䅁睁䅁䅁䅍䅄䅁䅁䅯眴䅅䅁䅯䅈䅙䅁䅅䅁䉁䅁䅁权䑁睂䅁䍄䉁䅁䅁䅂䅁䅁䅍䅄䅁䅁䅯儲䅁䅁䅯睈䅙䅁䅯䅉䅙䅁䅅䅁䉁䅁䅁权㑁杂䅁䍄䉁䅁䅁兂䅁䅁䅍䅄䅁䅁䅯儲䅁䅁䅯䄷䅯䅁䅯朵䅯䅁䅯眵䅯䅁䅅䅁䉁䅁䅁睂䅁䅁䅁䝉橔䅑杷允䅁䅁䅍䅁䑁䅁䅷䅁䭁乁䉯䅁䭁䉁䝧䅁䉁䅁䅁允䅁䅁䅯兓䅣䅁杷允䅁䅁䅕䅁䑁䅁䅷䅁䭁䥁䅍䅁䭁佁䭧䅁䭁佁䭙䅁䭁佁䭣䅁䉁䅁䅁允䅁䅁䅯杂䅳䅁杷允䅁䅁䅑䅁䑁䅁䅷䅁䭁䥁䅍䅁䭁䉁䜸䅁䭁䍁䝁䅁䉁䅁䅁允䅁䅁䅯杔䅙䅁杷允䅁䅁䅕䅁䑁䅁䅷䅁䭁䅁䉙䅁䭁佁䭧䅁䭁佁䭙䅁䭁佁䭣䅁䉁䅁䅁允䅁䅁䅯杂䅳䅁杷允䅁䅁䅕䅁䑁䅁䅷䅁䭁䱁䉫䅁䭁佁䭫䅁䭁佁䭙䅁䭁佁䭣䅁䉁䅁䅁允䅁䅁䅯䅅䅑䅁杷允䅁䅁䅍䅁䑁䅁䅷䅁䭁偁䈰䅁䭁䉁䜴䅁䉁䅁䅁允䅁䅁䅯東䅙䅁杷允䅁䅁䅕䅁䑁䅁䅷䅁䭁䱁䄴䅁䭁佁䭷䅁䭁佁䭙䅁䭁佁䭣䅁䉁䅁䅁允䅁䅁䅣䅁䅁䥁獁欵䵁䅉䅅䅁䙁䅁䅁睁䵁䅁䅁权㕃允䅁权瑄权䅁权浄权䅁权湄权䅁允䅁䅁䅅䅁䭁䉁䕁䅁䵁䅉䅅䅁䑁䅁䅁睁䵁䅁䅁权牂允䅁权捁杂䅁允䅁䅁䅅䅁䭁䕁䝣䅁䵁䅉䅅䅁䙁䅁䅁睁䵁䅁䅁权䍃允䅁权灄权䅁权浄权䅁权湄权䅁允䅁䅁䅅䅁䭁䩁倰䅁䵁䅉䅅䅁䙁䅁䅁睁䵁䅁䅁权䍃允䅁权瑄权䅁权浄权䅁权湄权䅁允䅁䅁䅅䅁䡁䅁䅁䅁䅂⭱䅖䍄䉁䅁䅁睁䅁䅁䅍䅄䅁䅁䅯光䅁䅁䅯䅊䅙䅁䅅䅁䉁䅁䅁权䑂元䅁䍄䉁䅁䅁睁䅁䅁䅍䅄䅁䅁䅯光䅁䅁䅯杊䅙䅁䅅䅁䉁䅁䅁兂乄䵺䵺䑺婸䅑杷允䅁䅁䅕䅁䑁䅁䅷䅁䭁䍁䅅䅁䭁佁䭫䅁䭁佁䭙䅁䭁佁䭣䅁䉁䅁䅁允䅁䅁䅯睖䄸䅁杷允䅁䅁䅕䅁䑁䅁䅷䅁䭁䍁䅅䅁䭁佁䭯䅁䭁佁䭙䅁䭁佁䭳䅁䉁䅁䅁允䅁䅁䅣䅁䅁䝁䑂欵䵁䅉䅅䅁䙁䅁䅁睁䵁䅁䅁权塄允䅁权汄权䅁权浄权䅁权湄权䅁允䅁䅁䅅䅁䭁䑁䱧䅁䵁䅉䅅䅁䑁䅁䅁睁䵁䅁䅁权歂允䅁权奁杂䅁允䅁䅁䅅䅁䭁䡁䝷䅁䵁䅉䅅䅁䙁䅁䅁睁䵁䅁䅁权塄允䅁权潄权䅁权浄权䅁权湄权䅁允䅁䅁䅅䅁䭁䅁䱙䅁䵁䅉䅅䅁䑁䅁䅁睁䵁䅁䅁权塃允䅁权敁杂䅁允䅁䅁䅅䅁䭁䕁䡣䅁䵁䅉䅅䅁䙁䅁䅁睁䵁䅁䅁权塃允䅁权潄权䅁权浄权䅁权湄权䅁允䅁䅁䅅䅁䭁䅁䱙䅁䵁䅉䅅䅁䕁䅁䅁睁䵁䅁䅁权元允䅁权晁杂䅁权杁杂䅁允䅁䅁䅅䅁䭁䥁䝙䅁䵁䅉䅅䅁䙁䅁䅁睁䵁䅁䅁权元允䅁权潄权䅁权浄权䅁权湄权䅁允䅁䅁䅅䅁䭁䉁䕁䅁䵁䅉䅅䅁䑁䅁䅁睁䵁䅁䅁权㥃䅁䅁权慁杂䅁允䅁䅁䅅䅁䭁乁䝙䅁䵁䅉䅅䅁䑁䅁䅁睁䵁䅁䅁权䥃允䅁权流杂䅁允䅁䅁䅅䅁䙁䱁敧敨剴䙵䅖䍄䉁䅁䅁睁䅁䅁䅍䅄䅁䅁䅯儳䅁䅁䅯杊䅙䅁䅅䅁䉁䅁䅁兂晁敨剴䵵嘵䅑杷允䅁䅁䅍䅁䑁䅁䅷䅁䭁䑁䅯䅁䭁䉁䝷䅁䉁䅁䅁允䅁䅁䅯兑䅙䅁杷允䅁䅁䅑䅁䑁䅁䅷䅁䭁䑁䅯䅁䭁䉁䜸䅁䭁䍁䝁䅁䉁䅁䅁允䅁䅁䅯儵䅧䅁杷允䅁䅁䅕䅁䑁䅁䅷䅁䭁䉁䉣䅁䭁佁䬰䅁䭁佁䭙䅁䭁佁䭣䅁䉁䅁䅁允䅁䅁䅯䅅䅑䅁杷允䅁䅁䅕䅁䑁䅁䅷䅁䭁䵁䅁䅁䭁佁䭧䅁䭁佁䭙䅁䭁佁䭣䅁䉁䅁䅁允䅁䅁䅯兕䅳䅁杷允䅁䅁䅕䅁䑁䅁䅷䅁䭁䩁䄸䅁䭁佁䭷䅁䭁佁䭙䅁䭁佁䭣䅁䉁䅁䅁允䅁䅁䅣䅁䅁䍁牄唴䵁䅉䅅䅁䕁䅁䅁睁䵁䅁䅁权佃䅁䅁权晁杂䅁权杁杂䅁允䅁䅁䅅䅁䭁䡁䥳䅁䵁䅉䅅䅁䕁䅁䅁睁䵁䅁䅁权奄䅁䅁权晁杂䅁权杁杂䅁允䅁䅁䅅䅁䭁䙁䭉䅁䵁䅉䅅䅁䙁䅁䅁睁䵁䅁䅁权奄䅁䅁权煄权䅁权浄权䅁权牄权䅁允䅁䅁䅅䅁䡁䅁䅁䅁权住䅚䍄䉁䅁䅁兂䅁䅁䅍䅄䅁䅁䅯䄲䅁䅁䅯䄷䅯䅁䅯朵䅯䅁䅯眵䅯䅁䅅䅁䉁䅁䅁睂䅁䅁䅁䐴浢䅑杷允䅁䅁䅕䅁䑁䅁䅷䅁䭁乁䅍䅁䭁佁䭯䅁䭁佁䭙䅁䭁佁䭳䅁䉁䅁䅁允䅁䅁䅣䅁䅁䅁潁欵䵁䅉䅅䅁䙁䅁䅁睁䵁䅁䅁权⽃允䅁权汄权䅁权浄权䅁权湄权䅁允䅁䅁䅅䅁䭁䑁䰴䅁䵁䅉䅅䅁䑁䅁䅁睁䵁䅁䅁权㕄䅁䅁权流杂䅁允䅁䅁䅅䅁䙁䙁㑋潈牘噳䅊䍄䉁䅁䅁兂䅁䅁䅍䅄䅁䅁䅯儫䅁䅁䅯儵䅯䅁䅯朵䅯䅁䅯眵䅯䅁䅅䅁䉁䅁䅁权乁睃䅁䍄䉁䅁䅁兂䅁䅁䅍䅄䅁䅁䅯儫䅁䅁䅯朶䅯䅁䅯朵䅯䅁䅯眶䅯䅁䅅䅁䉁䅁䅁睂䅁䅁䅁䑷洷䅑杷允䅁䅁䅕䅁䑁䅁䅷䅁䭁偁䅫䅁䭁佁䭷䅁䭁佁䭙䅁䭁佁䭣䅁䉁䅁䅁允䅁䅁䅣䅁䅁䍁乄唵䵁䅉䅅䅁䙁䅁䅁睁䵁䅁䅁权㕄䅁䅁权瑄权䅁权浄权䅁权湄权䅁允䅁䅁䅅䅁䡁䅁䅁䅁杁敺䅖䍄䉁䅁䅁兂䅁䅁䅍䅄䅁䅁䅯儫䅅䅁䅯䄷䅯䅁䅯朵䅯䅁䅯眵䅯䅁䅅䅁䉁䅁䅁睂䅁䅁䅁䐴決䅑杷允䅁䅁䅍䅁䑁䅁䅷䅁䭁乁䉫䅁䭁䉁䝷䅁䉁䅁䅁允䅁䅁䅯睅䅧䅁杷允䅁䅁䅍䅁䑁䅁䅷䅁䭁乁䉫䅁䭁䉁䜴䅁䉁䅁䅁允䅁䅁䅯允䅧䅁杷允䅁䅁䅍䅁䑁䅁䅷䅁䭁佁䅕䅁䭁䍁䝑䅁䉁䅁䅁允䅁䅁䅯党䅯䅁杷允䅁䅁䅕䅁䑁䅁䅷䅁䭁乁䉫䅁䭁佁䭕䅁䭁佁䭙䅁䭁佁䭣䅁䉁䅁䅁允䅁䅁䅯儫䅯䅁杷允䅁䅁䅍䅁䑁䅁䅷䅁䭁佁䈴䅁䭁䉁䝯䅁䉁䅁䅁允䅁䅁䅯兗䅙䅁杷允䅁䅁䅑䅁䑁䅁䅷䅁䭁䍁䉷䅁䭁䉁䜸䅁䭁䍁䝁䅁䉁䅁䅁允䅁䅁䅯睐䅫䅁杷允䅁䅁䅕䅁䑁䅁䅷䅁䭁乁䉫䅁䭁佁䭯䅁䭁佁䭙䅁䭁佁䭳䅁䉁䅁䅁允䅁䅁䅣䅁䅁䍁䵂欵䵁䅉䅅䅁䙁䅁䅁睁䵁䅁䅁权婄允䅁权瑄权䅁权浄权䅁权湄权䅁允䅁䅁䅅䅁䡁䅁䅁䅁杁佔䅚䍄䉁䅁䅁睁䅁䅁䅍䅄䅁䅁䅯朲䅅䅁䅯杇䅙䅁䅅䅁䉁䅁䅁权獂杂䅁䍄䉁䅁䅁睁䅁䅁䅍䅄䅁䅁䅯朲䅅䅁䅯䅈䅙䅁䅅䅁䉁䅁䅁权呁䅃䅁䍄䉁䅁䅁兂䅁䅁䅍䅄䅁䅁䅯睺䅅䅁䅯䄷䅯䅁䅯朵䅯䅁䅯眵䅯䅁䅅䅁䉁䅁䅁睂䅁䅁䅁䱯桪䅑杷允䅁䅁䅍䅁䑁䅁䅷䅁䭁䱁䈸䅁䭁䍁䝑䅁䉁䅁䅁允䅁䅁䅯兖䅯䅁杷允䅁䅁䅕䅁䑁䅁䅷䅁䭁䱁䈸䅁䭁佁䬰䅁䭁佁䭙䅁䭁佁䭣䅁䉁䅁䅁允䅁䅁䅣䅁䅁䅁湃〴䵁䅉䅅䅁䑁䅁䅁睁䵁䅁䅁权睂允䅁权歁杂䅁允䅁䅁䅅䅁䭁偁䠰䅁䵁䅉䅅䅁䙁䅁䅁睁䵁䅁䅁权扂允䅁权潄权䅁权浄权䅁权湄权䅁允䅁䅁䅅䅁䭁偁䬴䅁䵁䅉䅅䅁䙁䅁䅁睁䵁䅁䅁权扂允䅁权獄权䅁权浄权䅁权湄权䅁允䅁䅁䅅䅁䡁䅁䅁䅁䅁畔䅒䍄䉁䅁䅁兂䅁䅁䅍䅄䅁䅁䅯眲䅁䅁䅯䄶䅯䅁䅯朵䅯䅁䅯眵䅯䅁䅅䅁䉁䅁䅁权䝁睃䅁䍄䉁䅁䅁睁䅁䅁䅍䅄䅁䅁䅯䅈䅅䅁䅯䅇䅙䅁䅅䅁䉁䅁䅁权瑁杂䅁䍄䉁䅁䅁睁䅁䅁䅍䅄䅁䅁䅯䅈䅅䅁䅯杈䅙䅁䅅䅁䉁䅁䅁权摃杂䅁䍄䉁䅁䅁兂䅁䅁䅍䅄䅁䅁䅯䅈䅅䅁䅯䄷䅯䅁䅯朵䅯䅁䅯眵䅯䅁䅅䅁䉁䅁䅁睂䅁䅁䅁䩯武䅑杷允䅁䅁䅍䅁䑁䅁䅷䅁䭁䵁䉷䅁䭁䍁䝙䅁䉁䅁䅁允䅁䅁䅕椹捨㡪䙊啖䵁䅉䅅䅁䑁䅁䅁睁䵁䅁䅁权䅂允䅁权奁杂䅁允䅁䅁䅅䅁䭁䉁䝫䅁䵁䅉䅅䅁䑁䅁䅁睁䵁䅁䅁权䅂允䅁权捁杂䅁允䅁䅁䅅䅁䭁䙁䝯䅁䵁䅉䅅䅁䑁䅁䅁睁䵁䅁䅁权䅂允䅁权流杂䅁允䅁䅁䅅䅁䙁佁㙆䭆䠵噷䅊䍄䉁䅁䅁睁䅁䅁䅍䅄䅁䅁䅯杵䅁䅁䅯杈䅙䅁䅅䅁䉁䅁䅁权䡂睂䅁䍄䉁䅁䅁兂䅁䅁䅍䅄䅁䅁䅯䅑䅅䅁䅯儵䅯䅁䅯朵䅯䅁䅯眵䅯䅁䅅䅁䉁䅁䅁权㑁睃䅁䍄䉁䅁䅁兂䅁䅁䅍䅄䅁䅁䅯䅑䅅䅁䅯儶䅯䅁䅯朵䅯䅁䅯眵䅯䅁䅅䅁䉁䅁䅁权畃睄䅁䍄䉁䅁䅁睁䅁䅁䅍䅄䅁䅁䅯䅤䅁䅁䅯䅇䅙䅁䅅䅁䉁䅁䅁权婁杂䅁䍄䉁䅁䅁睁䅁䅁䅍䅄䅁䅁䅯䅤䅁䅁䅯杇䅙䅁䅅䅁䉁䅁䅁权㉃杂䅁䍄䉁䅁䅁睁䅁䅁䅍䅄䅁䅁䅯䅤䅁䅁䅯杈䅙䅁䅅䅁䉁䅁䅁权㝄䅃䅁䍄䉁䅁䅁兂䅁䅁䅍䅄䅁䅁䅯杋䅁䅁䅯䄶䅯䅁䅯朵䅯䅁䅯眵䅯䅁䅅䅁䉁䅁䅁权䝁睃䅁䍄䉁䅁䅁睁䅁䅁䅍䅄䅁䅁䅯䅤䅁䅁䅯䅊䅙䅁䅅䅁䉁䅁䅁权坄䅃䅁䍄䉁䅁䅁兂䅁䅁䅍䅄䅁䅁䅯儶䅅䅁䅯䄶䅯䅁䅯朵䅯䅁䅯眵䅯䅁䅅䅁䉁䅁䅁权剂睃䅁䍄䉁䅁䅁睁䅁䅁䅍䅄䅁䅁䅯睓䅅䅁䅯杈䅙䅁䅅䅁䉁䅁䅁权摃睂䅁䍄䉁䅁䅁兂䅁䅁䅍䅄䅁䅁䅯䅤䅁䅁䅯朶䅯䅁䅯朵䅯䅁䅯眶䅯䅁䅅䅁䉁䅁䅁睂䅁䅁䅁䑯浺䅑杷允䅁䅁䅕䅁䑁䅁䅷䅁䭁䡁䅑䅁䭁佁䬰䅁䭁佁䭙䅁䭁佁䭣䅁䉁䅁䅁允䅁䅁䅣䅁䅁佁卄欴䵁䅉䅅䅁䑁䅁䅁睁䵁䅁䅁权獁允䅁权敁杂䅁允䅁䅁䅅䅁䭁䭁䝉䅁䵁䅉䅅䅁䑁䅁䅁睁䵁䅁䅁权獁允䅁权歁杂䅁允䅁䅁䅅䅁䭁䍁䭧䅁䵁䅉䅅䅁䙁䅁䅁睁䵁䅁䅁权獁允䅁权汄权䅁权浄权䅁权湄权䅁允䅁䅁䅅䅁䭁䅁䰰䅁䵁䅉䅅䅁䙁䅁䅁睁䵁䅁䅁权獁允䅁权灄权䅁权浄权䅁权湄权䅁允䅁䅁䅅䅁䭁䱁偅䅁䵁䅉䅅䅁䙁䅁䅁睁䵁䅁䅁权浃允䅁权獄权䅁权浄权䅁权湄权䅁允䅁䅁䅅䅁䡁䅁䅁䅁杂敎䅒䍄䉁䅁䅁兂䅁䅁䅍䅄䅁䅁䅯䅌䅅䅁䅯朶䅯䅁䅯朵䅯䅁䅯眶䅯䅁䅅䅁䉁䅁䅁睂䅁䅁䅁䍙浦䅑杷允䅁䅁䅍䅁䑁䅁䅷䅁䭁䩁䄸䅁䭁䉁䝧䅁䉁䅁䅁允䅁䅁䅯䅒䅙䅁杷允䅁䅁䅍䅁䑁䅁䅷䅁䭁䩁䄸䅁䭁䉁䝷䅁䉁䅁䅁允䅁䅁䅯睺䅙䅁杷允䅁䅁䅍䅁䑁䅁䅷䅁䭁䩁䄸䅁䭁䉁䜴䅁䉁䅁䅁允䅁䅁䅯䄳䅙䅁杷允䅁䅁䅕䅁䑁䅁䅷䅁䭁䥁䉑䅁䭁佁䭯䅁䭁佁䭙䅁䭁佁䭳䅁䉁䅁䅁允䅁䅁䅯䅅䅑䅁杷允䅁䅁䅍䅁䑁䅁䅷䅁䭁䩁䄸䅁䭁䍁䝙䅁䉁䅁䅁允䅁䅁䅕灭婭婭䩮歕䵁䅉䅅䅁䑁䅁䅁睁䵁䅁䅁权䕃允䅁权敁杂䅁允䅁䅁䅅䅁䭁䡁䝉䅁䵁䅉䅅䅁䙁䅁䅁睁䵁䅁䅁权晃䅁䅁权汄权䅁权浄权䅁权湄权䅁允䅁䅁䅅䅁䭁䑁䱙䅁䵁䅉䅅䅁䙁䅁䅁睁䵁䅁䅁权晃䅁䅁权瑄权䅁权浄权䅁权湄权䅁允䅁䅁䅅䅁䡁䅁䅁䅁杁⬶䅆䍄䉁䅁䅁睁䅁䅁䅍䅄䅁䅁䅯朵䅁䅁䅯䅇䅙䅁䅅䅁䉁䅁䅁权瑁杂䅁䍄䉁䅁䅁睁䅁䅁䅍䅄䅁䅁䅯朵䅁䅁䅯杇䅙䅁䅅䅁䉁䅁䅁权瑁杂䅁䍄䉁䅁䅁兂䅁䅁䅍䅄䅁䅁䅯朵䅁䅁䅯儶䅯䅁䅯朵䅯䅁䅯眵䅯䅁䅅䅁䉁䅁䅁权穃睄䅁䍄䉁䅁䅁睁䅁䅁䅍䅄䅁䅁䅯眲䅅䅁䅯䅇䅙䅁䅅䅁䉁䅁䅁权䅂杂䅁䍄䉁䅁䅁睁䅁䅁䅍䅄䅁䅁䅯眲䅅䅁䅯杇䅙䅁䅅䅁䉁䅁䅁权䅂杂䅁䍄䉁䅁䅁睁䅁䅁䅍䅄䅁䅁䅯眲䅅䅁䅯䅈䅙䅁䅅䅁䉁䅁䅁权敃杂䅁䍄䉁䅁䅁睁䅁䅁䅍䅄䅁䅁䅯眲䅅䅁䅯杈䅙䅁䅅䅁䉁䅁䅁权䅃杂䅁䍄䉁䅁䅁兂䅁䅁䅍䅄䅁䅁䅯眲䅅䅁䅯儵䅯䅁䅯朵䅯䅁䅯眵䅯䅁䅅䅁䉁䅁䅁权⭁睃䅁䍄䉁䅁䅁睁䅁䅁䅍䅄䅁䅁䅯睦䅅䅁䅯䅈䅙䅁䅅䅁䉁䅁䅁权牁杂䅁䍄䉁䅁䅁兂䅁䅁䅍䅄䅁䅁䅯眲䅅䅁䅯䄷䅯䅁䅯朵䅯䅁䅯眵䅯䅁䅅䅁䉁䅁䅁睂䅁䅁䅁䭧歔䅑杷允䅁䅁䅍䅁䑁䅁䅷䅁䭁䱁䄴䅁䭁䉁䜴䅁䉁䅁䅁允䅁䅁䅯䅰䅙䅁杷允䅁䅁䅍䅁䑁䅁䅷䅁䭁䱁䄴䅁䭁䍁䝑䅁䉁䅁䅁允䅁䅁䅯兗䅯䅁杷允䅁䅁䅍䅁䑁䅁䅷䅁䭁䱁䄴䅁䭁䍁䝙䅁䉁䅁䅁允䅁䅁䅕㡪ㅌ䙋癸䕕䵁䅉䅅䅁䙁䅁䅁睁䵁䅁䅁权⭃䅁䅁权汄权䅁权浄权䅁权湄权䅁允䅁䅁䅅䅁䭁䑁䱍䅁䵁䅉䅅䅁䑁䅁䅁睁䵁䅁䅁权偃允䅁权敁杂䅁允䅁䅁䅅䅁䭁䍁䥍䅁䵁䅉䅅䅁䙁䅁䅁睁䵁䅁䅁权⭃䅁䅁权煄权䅁权浄权䅁权牄权䅁允䅁䅁䅅䅁䡁䅁䅁䅁䅃佌䅚䍄䉁䅁䅁睁䅁䅁䅍䅄䅁䅁䅯睌䅅䅁䅯䅈䅙䅁䅅䅁䉁䅁䅁权㍄杂䅁䍄䉁䅁䅁兂䅁䅁䅍䅄䅁䅁䅯朷䅅䅁䅯䄷䅯䅁䅯朵䅯䅁䅯眵䅯䅁䅅䅁䉁䅁䅁睂䅁䅁䅁䝙欳䅑杷允䅁䅁䅕䅁䑁䅁䅷䅁䭁䡁䅧䅁䭁佁䭯䅁䭁佁䭙䅁䭁佁䭳䅁䉁䅁䅁允䅁䅁䅣䅁䅁䕁湁欵䵁䅉䅅䅁䙁䅁䅁睁䵁䅁䅁权癁允䅁权潄权䅁权浄权䅁权湄权䅁允䅁䅁䅅䅁䭁䅁䱙䅁䵁䅉䅅䅁䑁䅁䅁睁䵁䅁䅁权啂允䅁权慁杂䅁允䅁䅁䅅䅁䭁䡁䝳䅁䵁䅉䅅䅁䑁䅁䅁睁䵁䅁䅁权啂允䅁权捁杂䅁允䅁䅁䅅䅁䭁䡁䝳䅁䵁䅉䅅䅁䑁䅁䅁睁䵁䅁䅁权啂允䅁权歁杂䅁允䅁䅁䅅䅁䭁䙁䭯䅁䵁䅉䅅䅁䑁䅁䅁睁䵁䅁䅁权啂允䅁权流杂䅁允䅁䅁䅅䅁䙁佁㙆䭆䠵噯䅤䍄䉁䅁䅁睁䅁䅁䅍䅄䅁䅁䅯睔䅅䅁䅯䅈䅙䅁䅅䅁䉁䅁䅁权兄杂䅁䍄䉁䅁䅁兂䅁䅁䅍䅄䅁䅁䅯䅖䅅䅁䅯䄶䅯䅁䅯朵䅯䅁䅯眵䅯䅁䅅䅁䉁䅁䅁权䝁睃䅁䍄䉁䅁䅁兂䅁䅁䅍䅄䅁䅁䅯䅖䅅䅁䅯儶䅯䅁䅯朵䅯䅁䅯眵䅯䅁䅅䅁䉁䅁䅁权㝃睄䅁䍄䉁䅁䅁兂䅁䅁䅍䅄䅁䅁䅯䅖䅅䅁䅯儷䅯䅁䅯朵䅯䅁䅯眵䅯䅁䅅䅁䉁䅁䅁睂䅁䅁䅁䅁浄䅑杷允䅁䅁䅍䅁䑁䅁䅷䅁䭁佁䅷䅁䭁䉁䝷䅁䉁䅁䅁允䅁䅁䅯杋䅙䅁杷允䅁䅁䅍䅁䑁䅁䅷䅁䭁佁䅷䅁䭁䉁䜴䅁䉁䅁䅁允䅁䅁䅯兒䅙䅁杷允䅁䅁䅑䅁䑁䅁䅷䅁䭁佁䅷䅁䭁䉁䜸䅁䭁䍁䝁䅁䉁䅁䅁允䅁䅁䅯睌䅧䅁杷允䅁䅁䅕䅁䑁䅁䅷䅁䭁䕁䈸䅁䭁佁䭧䅁䭁佁䭙䅁䭁佁䭣䅁䉁䅁䅁允䅁䅁䅯䅅䅑䅁杷允䅁䅁䅍䅁䑁䅁䅷䅁䭁偁䉣䅁䭁䉁䜴䅁䉁䅁䅁允䅁䅁䅯兊䅧䅁杷允䅁䅁䅕䅁䑁䅁䅷䅁䭁佁䅷䅁䭁佁䭷䅁䭁佁䭙䅁䭁佁䭣䅁䉁䅁䅁允䅁䅁䅣䅁䅁䭁扁唵䵁䅉䅅䅁䙁䅁䅁睁䵁䅁䅁权敂䅁䅁权潄权䅁权浄权䅁权湄权䅁允䅁䅁䅅䅁䭁䅁䱙䅁䵁䅉䅅䅁䕁䅁䅁睁䵁䅁䅁权瑃䅁䅁权晁杂䅁权杁杂䅁允䅁䅁䅅䅁䭁䡁䝯䅁䵁䅉䅅䅁䙁䅁䅁睁䵁䅁䅁权瑃䅁䅁权汄权䅁权浄权䅁权湄权䅁允䅁䅁䅅䅁䭁䉁䱧䅁䵁䅉䅅䅁䙁䅁䅁睁䵁䅁䅁权瑃䅁䅁权潄权䅁权浄权䅁权湄权䅁允䅁䅁䅅䅁䭁䅁䱙䅁䵁䅉䅅䅁䙁䅁䅁睁䵁䅁䅁权瑃䅁䅁权瑄权䅁权浄权䅁权湄权䅁允䅁䅁䅅䅁䡁䅁䅁䅁䅂數䅖䍄䉁䅁䅁兂䅁䅁䅍䅄䅁䅁䅯䄳䅅䅁䅯儶䅯䅁䅯朵䅯䅁䅯眵䅯䅁䅅䅁䉁䅁䅁权䕄睄䅁䍄䉁䅁䅁兂䅁䅁䅍䅄䅁䅁䅯杨䅅䅁䅯儵䅯䅁䅯朵䅯䅁䅯眵䅯䅁䅅䅁䉁䅁䅁权㕄权䅁䍄䉁䅁䅁兂䅁䅁䅍䅄䅁䅁䅯䅥䅁䅁䅯䄷䅯䅁䅯朵䅯䅁䅯眵䅯䅁䅅䅁䉁䅁䅁睂䅁䅁䅁䱯歶䅑杷允䅁䅁䅕䅁䑁䅁䅷䅁䭁䕁䈸䅁䭁佁䭷䅁䭁佁䭙䅁䭁佁䭣䅁䉁䅁䅁允䅁䅁䅯䅅䅑䅁杷允䅁䅁䅕䅁䑁䅁䅷䅁䭁䕁䈸䅁䭁佁䬰䅁䭁佁䭙䅁䭁佁䭣䅁䉁䅁䅁允䅁䅁䅯䅅䅑䅁杷允䅁䅁䅍䅁䑁䅁䅷䅁䭁䡁䉫䅁䭁䉁䝯䅁䉁䅁䅁允䅁䅁䅯䅢䅙䅁杷允䅁䅁䅕䅁䑁䅁䅷䅁䭁䡁䉫䅁䭁佁䭯䅁䭁佁䭙䅁䭁佁䭳䅁䉁䅁䅁允䅁䅁䅣䅁䅁䵁䉂欵䵁䅉䅅䅁䑁䅁䅁睁䵁䅁䅁权湂䅁䅁权慁杂䅁允䅁䅁䅅䅁䭁䑁䜰䅁䵁䅉䅅䅁䑁䅁䅁睁䵁䅁䅁权湂䅁䅁权敁杂䅁允䅁䅁䅅䅁䭁䵁䝫䅁䵁䅉䅅䅁䑁䅁䅁睁䵁䅁䅁权湂䅁䅁权流杂䅁允䅁䅁䅅䅁䙁䅁䅁䅁䅁䙉䅊䍄䉁䅁䅁兂䅁䅁䅍䅄䅁䅁䅯术䅅䅁䅯儷䅯䅁䅯朵䅯䅁䅯眵䅯䅁䅅䅁䉁䅁䅁睂䅁䅁䅁䙑汔䅑杷允䅁䅁䅕䅁䑁䅁䅷䅁䭁䝁䅣䅁䭁佁䭫䅁䭁佁䭙䅁䭁佁䭣䅁䉁䅁䅁允䅁䅁䅯睹䄸䅁杷允䅁䅁䅍䅁䑁䅁䅷䅁䭁䉁䉫䅁䭁䉁䝯䅁䉁䅁䅁允䅁䅁䅯材䅙䅁杷允䅁䅁䅍䅁䑁䅁䅷䅁䭁偁䉫䅁䭁䍁䝑䅁䉁䅁䅁允䅁䅁䅯䄱䅯䅁杷允䅁䅁䅍䅁䑁䅁䅷䅁䭁䉁䉫䅁䭁䉁䝷䅁䉁䅁䅁允䅁䅁䅯其䅙䅁杷允䅁䅁䅕䅁䑁䅁䅷䅁䭁䉁䉫䅁䭁佁䭕䅁䭁佁䭙䅁䭁佁䭣䅁䉁䅁䅁允䅁䅁䅯䅏䅳䅁杷允䅁䅁䅕䅁䑁䅁䅷䅁䭁䉁䉫䅁䭁佁䭫䅁䭁佁䭙䅁䭁佁䭣䅁䉁䅁䅁允䅁䅁䅯杺䄸䅁杷允䅁䅁䅕䅁䑁䅁䅷䅁䭁䉁䉫䅁䭁佁䭷䅁䭁佁䭙䅁䭁佁䭣䅁䉁䅁䅁允䅁䅁䅣䅁䅁䅁坄唵䵁䅉䅅䅁䑁䅁䅁睁䵁䅁䅁权坄䅁䅁权敁杂䅁允䅁䅁䅅䅁䭁䙁䝷䅁䵁䅉䅅䅁䕁䅁䅁睁䵁䅁䅁权坄䅁䅁权晁杂䅁权杁杂䅁允䅁䅁䅅䅁䭁䙁䬸䅁䵁䅉䅅䅁䑁䅁䅁睁䵁䅁䅁权坄䅁䅁权歁杂䅁允䅁䅁䅅䅁䭁䵁倸䅁䵁䅉䅅䅁䙁䅁䅁睁䵁䅁䅁权癄允䅁权灄权䅁权浄权䅁权湄权䅁允䅁䅁䅅䅁䭁䉁䕁䅁䵁䅉䅅䅁䙁䅁䅁睁䵁䅁䅁权坄䅁䅁权潄权䅁权浄权䅁权湄权䅁允䅁䅁䅅䅁䭁䅁䱙䅁䵁䅉䅅䅁䙁䅁䅁睁䵁䅁䅁权坄䅁䅁权煄权䅁权浄权䅁权牄权䅁允䅁䅁䅅䅁䡁䅁䅁䅁䅁畔䅚䍄䉁䅁䅁睁䅁䅁䅍䅄䅁䅁䅯䅮䅅䅁䅯杇䅙䅁䅅䅁䉁䅁䅁权牁杂䅁䍄䉁䅁䅁兂䅁䅁䅍䅄䅁䅁䅯兮䅅䅁䅯䄷䅯䅁䅯朵䅯䅁䅯眵䅯䅁䅅䅁䉁䅁䅁睂䅁䅁䅁䥉歔䅑杷允䅁䅁䅍䅁䑁䅁䅷䅁䭁䙁䉙䅁䭁䍁䝙䅁䉁䅁䅁允䅁䅁䅕牕敧敨剴啕䵁䅉䅅䅁䙁䅁䅁睁䵁䅁䅁权坂允䅁权潄权䅁权浄权䅁权湄权䅁允䅁䅁䅅䅁䭁䅁䱙䅁䵁䅉䅅䅁䙁䅁䅁睁䵁䅁䅁权坂允䅁权灄权䅁权浄权䅁权湄权䅁允䅁䅁䅅䅁䭁乁偁䅁䵁䅉䅅䅁䙁䅁䅁睁䵁䅁䅁权坂允䅁权煄权䅁权浄权䅁权牄权䅁允䅁䅁䅅䅁䡁䅁䅁䅁䅄佌䅚䍄䉁䅁䅁睁䅁䅁䅍䅄䅁䅁䅯儳䅅䅁䅯䅇䅙䅁䅅䅁䉁䅁䅁权䅂杂䅁䍄䉁䅁䅁䅂䅁䅁䅍䅄䅁䅁䅯儳䅅䅁䅯睈䅙䅁䅯䅉䅙䅁䅅䅁䉁䅁䅁权楂权䅁䍄䉁䅁䅁睁䅁䅁䅍䅄䅁䅁䅯儳䅅䅁䅯杊䅙䅁䅅䅁䉁䅁䅁兂䥂場啯歲塤䅑杷允䅁䅁䅕䅁䑁䅁䅷䅁䭁乁䈰䅁䭁佁䭧䅁䭁佁䭙䅁䭁佁䭣䅁䉁䅁䅁允䅁䅁䅯兕䅳䅁杷允䅁䅁䅕䅁䑁䅁䅷䅁䭁乁䈰䅁䭁佁䭫䅁䭁佁䭙䅁䭁佁䭣䅁䉁䅁䅁允䅁䅁䅯眰䄸䅁杷允䅁䅁䅕䅁䑁䅁䅷䅁䭁乁䈰䅁䭁佁䬰䅁䭁佁䭙䅁䭁佁䭣䅁䉁䅁䅁允䅁䅁䅣</t>
  </si>
  <si>
    <t>䅁䅁䝁㍁欵䵁䅉䅅䅁䑁䅁䅁睁䵁䅁䅁权汄䅁䅁权奁杂䅁允䅁䅁䅅䅁䭁䑁䝫䅁䵁䅉䅅䅁䙁䅁䅁睁䵁䅁䅁权䉃䅁䅁权潄权䅁权浄权䅁权湄权䅁允䅁䅁䅅䅁䭁䉁䕁䅁䵁䅉䅅䅁䙁䅁䅁睁䵁䅁䅁权汄䅁䅁权灄权䅁权浄权䅁权湄权䅁允䅁䅁䅅䅁䭁䉁䕁䅁䵁䅉䅅䅁䑁䅁䅁睁䵁䅁䅁权桄䅁䅁权慁杂䅁允䅁䅁䅅䅁䭁䝁䝷䅁䵁䅉䅅䅁䑁䅁䅁睁䵁䅁䅁权桄䅁䅁权敁杂䅁允䅁䅁䅅䅁䭁乁䡣䅁䵁䅉䅅䅁䙁䅁䅁睁䵁䅁䅁权桄䅁䅁权汄权䅁权浄权䅁权湄权䅁允䅁䅁䅅䅁䭁䉁䱧䅁䵁䅉䅅䅁䙁䅁䅁睁䵁䅁䅁权㝃允䅁权汄权䅁权浄权䅁权湄权䅁允䅁䅁䅅䅁䭁䑁䌰䅁䵁䅉䅅䅁䙁䅁䅁睁䵁䅁䅁权䥂允䅁权瑄权䅁权浄权䅁权湄权䅁允䅁䅁䅅䅁䭁䉁䕁䅁䵁䅉䅅䅁䑁䅁䅁睁䵁䅁䅁权䵂䅁䅁权慁杂䅁允䅁䅁䅅䅁䭁䉁䝳䅁䵁䅉䅅䅁䙁䅁䅁睁䵁䅁䅁权䝁允䅁权煄权䅁权浄权䅁权牄权䅁允䅁䅁䅅䅁䡁䅁䅁䅁杁畎䅚䍄䉁䅁䅁䅂䅁䅁䅍䅄䅁䅁䅯䅔䅁䅁䅯睈䅙䅁䅯䅉䅙䅁䅅䅁䉁䅁䅁权湂权䅁䍄䉁䅁䅁兂䅁䅁䅍䅄䅁䅁䅯䄶䅅䅁䅯儵䅯䅁䅯朵䅯䅁䅯眵䅯䅁䅅䅁䉁䅁䅁权允䅂䅁䍄䉁䅁䅁兂䅁䅁䅍䅄䅁䅁䅯䅔䅁䅁䅯儵䅯䅁䅯朵䅯䅁䅯眵䅯䅁䅅䅁䉁䅁䅁权乁睃䅁䍄䉁䅁䅁睁䅁䅁䅍䅄䅁䅁䅯末䅅䅁䅯䅇䅙䅁䅅䅁䉁䅁䅁权灁杂䅁䍄䉁䅁䅁兂䅁䅁䅍䅄䅁䅁䅯睌䅁䅁䅯儷䅯䅁䅯朵䅯䅁䅯眵䅯䅁䅅䅁䉁䅁䅁睂䅁䅁䅁佉決䅑杷允䅁䅁䅍䅁䑁䅁䅷䅁䭁䵁䉉䅁䭁䉁䝷䅁䉁䅁䅁允䅁䅁䅯朲䅙䅁杷允䅁䅁䅑䅁䑁䅁䅷䅁䭁䵁䉉䅁䭁䉁䜸䅁䭁䍁䝁䅁䉁䅁䅁允䅁䅁䅯䄷䅧䅁杷允䅁䅁䅍䅁䑁䅁䅷䅁䭁䵁䉉䅁䭁䍁䝙䅁䉁䅁䅁允䅁䅁䅕㡪ㅌ䙋⽸さ䵁䅉䅅䅁䙁䅁䅁睁䵁䅁䅁权䍄允䅁权汄权䅁权浄权䅁权湄权䅁允䅁䅁䅅䅁䭁䉁䕁䅁䵁䅉䅅䅁䙁䅁䅁睁䵁䅁䅁权䍄允䅁权灄权䅁权浄权䅁权湄权䅁允䅁䅁䅅䅁䭁䉁䕁䅁䵁䅉䅅䅁䙁䅁䅁睁䵁䅁䅁权䍄允䅁权瑄权䅁权浄权䅁权湄权䅁允䅁䅁䅅䅁䭁䉁䕁䅁䵁䅉䅅䅁䑁䅁䅁睁䵁䅁䅁权慁允䅁权流杂䅁允䅁䅁䅅䅁䙁䭁睒児塲ㅕ䅖䍄䉁䅁䅁睁䅁䅁䅍䅄䅁䅁䅯朳䅅䅁䅯杊䅙䅁䅅䅁䉁䅁䅁兂㥁瑃橥䭣嘱䅑杷允䅁䅁䅕䅁䑁䅁䅷䅁䭁乁䈴䅁䭁佁䭕䅁䭁佁䭙䅁䭁佁䭣䅁䉁䅁䅁允䅁䅁䅯䅅䅑䅁杷允䅁䅁䅍䅁䑁䅁䅷䅁䭁䙁䈰䅁䭁䍁䝙䅁䉁䅁䅁允䅁䅁䅕㡪ㅌ䙋晷啖䵁䅉䅅䅁䙁䅁䅁睁䵁䅁䅁权敄允䅁权瑄权䅁权浄权䅁权湄权䅁允䅁䅁䅅䅁䭁䉁䕁䅁䵁䅉䅅䅁䑁䅁䅁睁䵁䅁䅁权㙄允䅁权歁杂䅁允䅁䅁䅅䅁䭁䉁䕁䅁䵁䅉䅅䅁䑁䅁䅁睁䵁䅁䅁权䩃允䅁权流杂䅁允䅁䅁䅅䅁䙁偁潙䥘䌯噤䅊䍄䉁䅁䅁兂䅁䅁䅍䅄䅁䅁䅯兩䅅䅁䅯䄶䅯䅁䅯朵䅯䅁䅯眵䅯䅁䅅䅁䉁䅁䅁权䝁睃䅁䍄䉁䅁䅁兂䅁䅁䅍䅄䅁䅁䅯兩䅅䅁䅯朶䅯䅁䅯朵䅯䅁䅯眶䅯䅁䅅䅁䉁䅁䅁睂䅁䅁䅁䑙浐䅑杷允䅁䅁䅍䅁䑁䅁䅷䅁䭁䍁䉁䅁䭁䉁䝧䅁䉁䅁䅁允䅁䅁䅯兇䅙䅁杷允䅁䅁䅍䅁䑁䅁䅷䅁䭁偁䉷䅁䭁䉁䜴䅁䉁䅁䅁允䅁䅁䅯兮䅣䅁杷允䅁䅁䅍䅁䑁䅁䅷䅁䭁䍁䉁䅁䭁䍁䝑䅁䉁䅁䅁允䅁䅁䅯兡䅯䅁杷允䅁䅁䅕䅁䑁䅁䅷䅁䭁䍁䉁䅁䭁佁䭕䅁䭁佁䭙䅁䭁佁䭣䅁䉁䅁䅁允䅁䅁䅯儫䅯䅁杷允䅁䅁䅑䅁䑁䅁䅷䅁䭁䡁䉧䅁䭁䉁䜸䅁䭁䍁䝁䅁䉁䅁䅁允䅁䅁䅯䄹䅙䅁杷允䅁䅁䅕䅁䑁䅁䅷䅁䭁䡁䉧䅁䭁佁䭧䅁䭁佁䭙䅁䭁佁䭣䅁䉁䅁䅁允䅁䅁䅯杂䅳䅁杷允䅁䅁䅕䅁䑁䅁䅷䅁䭁䵁䉷䅁䭁佁䭕䅁䭁佁䭙䅁䭁佁䭣䅁䉁䅁䅁允䅁䅁䅯䅏䅳䅁杷允䅁䅁䅑䅁䑁䅁䅷䅁䭁䉁䈰䅁䭁䉁䜸䅁䭁䍁䝁䅁䉁䅁䅁允䅁䅁䅯兇䅫䅁杷允䅁䅁䅕䅁䑁䅁䅷䅁䭁偁䉉䅁䭁佁䭧䅁䭁佁䭙䅁䭁佁䭣䅁䉁䅁䅁允䅁䅁䅯李䅷䅁杷允䅁䅁䅍䅁䑁䅁䅷䅁䭁䡁䉷䅁䭁䉁䜴䅁䉁䅁䅁允䅁䅁䅯睲䅙䅁杷允䅁䅁䅑䅁䑁䅁䅷䅁䭁䡁䉷䅁䭁䉁䜸䅁䭁䍁䝁䅁䉁䅁䅁允䅁䅁䅯䅮䅙䅁杷允䅁䅁䅍䅁䑁䅁䅷䅁䭁䡁䉷䅁䭁䍁䝙䅁䉁䅁䅁允䅁䅁䅕䅁䅁䅁睂ざ䵁䅉䅅䅁䙁䅁䅁睁䵁䅁䅁权浄允䅁权煄权䅁权浄权䅁权牄权䅁允䅁䅁䅅䅁䡁䅁䅁䅁䅄畑䅚䍄䉁䅁䅁兂䅁䅁䅍䅄䅁䅁䅯䅦䅅䅁䅯儷䅯䅁䅯朵䅯䅁䅯眵䅯䅁䅅䅁䉁䅁䅁睂䅁䅁䅁䕯浦䅑杷允䅁䅁䅍䅁䑁䅁䅷䅁䭁䉁䈰䅁䭁䉁䝧䅁䉁䅁䅁允䅁䅁䅯睢䅙䅁杷允䅁䅁䅕䅁䑁䅁䅷䅁䭁偁䅉䅁䭁佁䭫䅁䭁佁䭙䅁䭁佁䭣䅁䉁䅁䅁允䅁䅁䅯朴䄰䅁杷允䅁䅁䅕䅁䑁䅁䅷䅁䭁䉁䈰䅁䭁佁䭕䅁䭁佁䭙䅁䭁佁䭣䅁䉁䅁䅁允䅁䅁䅯材䅳䅁杷允䅁䅁䅍䅁䑁䅁䅷䅁䭁䝁䈸䅁䭁䉁䝧䅁䉁䅁䅁允䅁䅁䅯児䅙䅁杷允䅁䅁䅕䅁䑁䅁䅷䅁䭁䵁䉍䅁䭁佁䭷䅁䭁佁䭙䅁䭁佁䭣䅁䉁䅁䅁允䅁䅁䅣䅁䅁䅁汄唵䵁䅉䅅䅁䑁䅁䅁睁䵁䅁䅁权療允䅁权敁杂䅁允䅁䅁䅅䅁䭁䩁䡍䅁䵁䅉䅅䅁䕁䅁䅁睁䵁䅁䅁权療允䅁权晁杂䅁权杁杂䅁允䅁䅁䅅䅁䭁䩁䡙䅁䵁䅉䅅䅁䑁䅁䅁睁䵁䅁䅁权療允䅁权歁杂䅁允䅁䅁䅅䅁䭁䝁䭯䅁䵁䅉䅅䅁䙁䅁䅁睁䵁䅁䅁权療允䅁权灄权䅁权浄权䅁权湄权䅁允䅁䅁䅅䅁䭁佁偅䅁䵁䅉䅅䅁䙁䅁䅁睁䵁䅁䅁权療允䅁权煄权䅁权浄权䅁权牄权䅁允䅁䅁䅅䅁䡁䅁䅁䅁杄敐䅚䍄䉁䅁䅁睁䅁䅁䅍䅄䅁䅁䅯杘䅁䅁䅯䅊䅙䅁䅅䅁䉁䅁䅁权汄元䅁䍄䉁䅁䅁睁䅁䅁䅍䅄䅁䅁䅯睃䅅䅁䅯杇䅙䅁䅅䅁䉁䅁䅁权婂杂䅁䍄䉁䅁䅁睁䅁䅁䅍䅄䅁䅁䅯杂䅅䅁䅯䅇䅙䅁䅅䅁䉁䅁䅁权療杂䅁䍄䉁䅁䅁兂䅁䅁䅍䅄䅁䅁䅯䄲䅅䅁䅯儵䅯䅁䅯朵䅯䅁䅯眵䅯䅁䅅䅁䉁䅁䅁权潂睃䅁䍄䉁䅁䅁兂䅁䅁䅍䅄䅁䅁䅯杘䅁䅁䅯儶䅯䅁䅯朵䅯䅁䅯眵䅯䅁䅅䅁䉁䅁䅁权噃䅄䅁䍄䉁䅁䅁兂䅁䅁䅍䅄䅁䅁䅯兏䅅䅁䅯儶䅯䅁䅯朵䅯䅁䅯眵䅯䅁䅅䅁䉁䅁䅁权剁䅅䅁䍄䉁䅁䅁兂䅁䅁䅍䅄䅁䅁䅯杘䅁䅁䅯朶䅯䅁䅯朵䅯䅁䅯眶䅯䅁䅅䅁䉁䅁䅁睂䅁䅁䅁䑁洯䅑杷允䅁䅁䅕䅁䑁䅁䅷䅁䭁䙁䄴䅁䭁佁䭷䅁䭁佁䭙䅁䭁佁䭣䅁䉁䅁䅁允䅁䅁䅣䅁䅁䭁㝃唵䵁䅉䅅䅁䙁䅁䅁睁䵁䅁䅁权兄允䅁权煄权䅁权浄权䅁权牄权䅁允䅁䅁䅅䅁䭁䉁䕁䅁䵁䅉䅅䅁䑁䅁䅁睁䵁䅁䅁权塁允䅁权歁杂䅁允䅁䅁䅅䅁䭁䉁䭣䅁䵁䅉䅅䅁䙁䅁䅁睁䵁䅁䅁权塁允䅁权潄权䅁权浄权䅁权湄权䅁允䅁䅁䅅䅁䭁䉁䕁䅁䵁䅉䅅䅁䙁䅁䅁睁䵁䅁䅁权噂允䅁权潄权䅁权浄权䅁权湄权䅁允䅁䅁䅅䅁䭁偁䬴䅁䵁䅉䅅䅁䕁䅁䅁睁䵁䅁䅁权䕂允䅁权晁杂䅁权杁杂䅁允䅁䅁䅅䅁䭁䙁䩉䅁䵁䅉䅅䅁䙁䅁䅁睁䵁䅁䅁权塁允䅁权獄权䅁权浄权䅁权湄权䅁允䅁䅁䅅䅁䭁䉁䕁䅁䵁䅉䅅䅁䑁䅁䅁睁䵁䅁䅁权慁允䅁权捁杂䅁允䅁䅁䅅䅁䭁䉁䡷䅁䵁䅉䅅䅁䕁䅁䅁睁䵁䅁䅁权慁允䅁权晁杂䅁权杁杂䅁允䅁䅁䅅䅁䭁偁䜴䅁䵁䅉䅅䅁䕁䅁䅁睁䵁䅁䅁权偄允䅁权晁杂䅁权杁杂䅁允䅁䅁䅅䅁䭁乁䝳䅁䵁䅉䅅䅁䑁䅁䅁睁䵁䅁䅁权慁允䅁权歁杂䅁允䅁䅁䅅䅁䭁䝁䭷䅁䵁䅉䅅䅁䙁䅁䅁睁䵁䅁䅁权㑄允䅁权潄权䅁权浄权䅁权湄权䅁允䅁䅁䅅䅁䭁䅁䱙䅁䵁䅉䅅䅁䙁䅁䅁睁䵁䅁䅁权慁允䅁权汄权䅁权浄权䅁权湄权䅁允䅁䅁䅅䅁䭁䅁䰰䅁䵁䅉䅅䅁䙁䅁䅁睁䵁䅁䅁权慁允䅁权煄权䅁权浄权䅁权牄权䅁允䅁䅁䅅䅁䡁䅁䅁䅁䅂畒䅚䍄䉁䅁䅁兂䅁䅁䅍䅄䅁䅁䅯杇䅅䅁䅯䄷䅯䅁䅯朵䅯䅁䅯眵䅯䅁䅅䅁䉁䅁䅁睂䅁䅁䅁䡑汈䅑杷允䅁䅁䅕䅁䑁䅁䅷䅁䭁䉁䉯䅁䭁佁䬰䅁䭁佁䭙䅁䭁佁䭣䅁䉁䅁䅁允䅁䅁䅣䅁䅁䥁坁欵䵁䅉䅅䅁䑁䅁䅁睁䵁䅁䅁权睃允䅁权奁杂䅁允䅁䅁䅅䅁䭁䍁䜰䅁䵁䅉䅅䅁䕁䅁䅁睁䵁䅁䅁权睃允䅁权晁杂䅁权杁杂䅁允䅁䅁䅅䅁䭁䩁䝷䅁䵁䅉䅅䅁䑁䅁䅁睁䵁䅁䅁权睃允䅁权歁杂䅁允䅁䅁䅅䅁䭁䉁䩉䅁䵁䅉䅅䅁䙁䅁䅁睁䵁䅁䅁权睃允䅁权灄权䅁权浄权䅁权湄权䅁允䅁䅁䅅䅁䭁佁偳䅁䵁䅉䅅䅁䑁䅁䅁睁䵁䅁䅁权祃允䅁权奁杂䅁允䅁䅁䅅䅁䭁䡁䝷䅁䵁䅉䅅䅁䑁䅁䅁睁䵁䅁䅁权祃允䅁权流杂䅁允䅁䅁䅅䅁䙁䡁啳歲桦汗䅊䍄䉁䅁䅁兂䅁䅁䅍䅄䅁䅁䅯杳䅅䅁䅯儶䅯䅁䅯朵䅯䅁䅯眵䅯䅁䅅䅁䉁䅁䅁权獄睄䅁䍄䉁䅁䅁兂䅁䅁䅍䅄䅁䅁䅯关䅁䅁䅯儷䅯䅁䅯朵䅯䅁䅯眵䅯䅁䅅䅁䉁䅁䅁睂䅁䅁䅁临決䅑杷允䅁䅁䅑䅁䑁䅁䅷䅁䭁乁䉁䅁䭁䉁䜸䅁䭁䍁䝁䅁䉁䅁䅁允䅁䅁䅯来䅯䅁杷允䅁䅁䅍䅁䑁䅁䅷䅁䭁䡁䈸䅁䭁䉁䜴䅁䉁䅁䅁允䅁䅁䅯睰䅙䅁杷允䅁䅁䅍䅁䑁䅁䅷䅁䭁䵁䉯䅁䭁䍁䝙䅁䉁䅁䅁允䅁䅁䅕敨剴䉵氵啕䵁䅉䅅䅁䑁䅁䅁睁䵁䅁䅁权⽂允䅁权歁杂䅁允䅁䅁䅅䅁䭁䝁䬰䅁䵁䅉䅅䅁䑁䅁䅁睁䵁䅁䅁权⽂允䅁权流杂䅁允䅁䅁䅅䅁䙁偁潙䥘䌯唹䄱䍄䉁䅁䅁兂䅁䅁䅍䅄䅁䅁䅯儵䅅䅁䅯䄶䅯䅁䅯朵䅯䅁䅯眵䅯䅁䅅䅁䉁䅁䅁权䝁睃䅁䍄䉁䅁䅁睁䅁䅁䅍䅄䅁䅁䅯䄴䅅䅁䅯䅈䅙䅁䅅䅁䉁䅁䅁权㥃杂䅁䍄䉁䅁䅁睁䅁䅁䅍䅄䅁䅁䅯東䅁䅁䅯杊䅙䅁䅅䅁䉁䅁䅁兂䑄匹捨㕪告䅑杷允䅁䅁䅍䅁䑁䅁䅷䅁䭁佁䉅䅁䭁䉁䝷䅁䉁䅁䅁允䅁䅁䅯䅪䅙䅁杷允䅁䅁䅍䅁䑁䅁䅷䅁䭁佁䉉䅁䭁䉁䝷䅁䉁䅁䅁允䅁䅁䅯睋䅙䅁杷允䅁䅁䅑䅁䑁䅁䅷䅁䭁佁䉁䅁䭁䉁䜸䅁䭁䍁䝁䅁䉁䅁䅁允䅁䅁䅯䅏䅙䅁杷允䅁䅁䅕䅁䑁䅁䅷䅁䭁佁䉉䅁䭁佁䭕䅁䭁佁䭙䅁䭁佁䭣䅁䉁䅁䅁允䅁䅁䅯兄䅳䅁杷允䅁䅁䅕䅁䑁䅁䅷䅁䭁佁䉉䅁䭁佁䭫䅁䭁佁䭙䅁䭁佁䭣䅁䉁䅁䅁允䅁䅁䅯朹䄸䅁杷允䅁䅁䅕䅁䑁䅁䅷䅁䭁佁䉁䅁䭁佁䭯䅁䭁佁䭙䅁䭁佁䭳䅁䉁䅁䅁允䅁䅁䅣䅁䅁䅁牁欵䵁䅉䅅䅁䙁䅁䅁睁䵁䅁䅁权楄允䅁权煄权䅁权浄权䅁权牄权䅁允䅁䅁䅅䅁䡁䅁䅁䅁䅂敒䅚䍄䉁䅁䅁兂䅁䅁䅍䅄䅁䅁䅯儴䅅䅁䅯䄷䅯䅁䅯朵䅯䅁䅯眵䅯䅁䅅䅁䉁䅁䅁睂䅁䅁䅁偑氷䅑杷允䅁䅁䅕䅁䑁䅁䅷䅁䭁佁䉉䅁䭁佁䭷䅁䭁佁䭙䅁䭁佁䭣䅁䉁䅁䅁允䅁䅁䅣䅁䅁䕁㉄唵䵁䅉䅅䅁䙁䅁䅁睁䵁䅁䅁权桄允䅁权瑄权䅁权浄权䅁权湄权䅁允䅁䅁䅅䅁䡁䅁䅁䅁䅃畑䅚䍄䉁䅁䅁睁䅁䅁䅍䅄䅁䅁䅯杰䅅䅁䅯䅇䅙䅁䅅䅁䉁䅁䅁权瑁杂䅁䍄䉁䅁䅁睁䅁䅁䅍䅄䅁䅁䅯杤䅁䅁䅯䅇䅙䅁䅅䅁䉁䅁䅁权䕂杂䅁䍄䉁䅁䅁䅂䅁䅁䅍䅄䅁䅁䅯杰䅅䅁䅯睈䅙䅁䅯䅉䅙䅁䅅䅁䉁䅁䅁权捃杂䅁䍄䉁䅁䅁睁䅁䅁䅍䅄䅁䅁䅯杰䅅䅁䅯䅊䅙䅁䅅䅁䉁䅁䅁权硂权䅁䍄䉁䅁䅁兂䅁䅁䅍䅄䅁䅁䅯杰䅅䅁䅯䄶䅯䅁䅯朵䅯䅁䅯眵䅯䅁䅅䅁䉁䅁䅁权䝁睃䅁䍄䉁䅁䅁兂䅁䅁䅍䅄䅁䅁䅯內䅁䅁䅯儷䅯䅁䅯朵䅯䅁䅯眵䅯䅁䅅䅁䉁䅁䅁权允䅂䅁䍄䉁䅁䅁睁䅁䅁䅍䅄䅁䅁䅯䅃䅅䅁䅯䅊䅙䅁䅅䅁䉁䅁䅁权硃权䅁䍄䉁䅁䅁兂䅁䅁䅍䅄䅁䅁䅯杰䅅䅁䅯朶䅯䅁䅯朵䅯䅁䅯眶䅯䅁䅅䅁䉁䅁䅁睂䅁䅁䅁䍁浶䅑杷允䅁䅁䅍䅁䑁䅁䅷䅁䭁䥁䉯䅁䭁䉁䝯䅁䉁䅁䅁允䅁䅁䅯䅐䅙䅁杷允䅁䅁䅍䅁䑁䅁䅷䅁䭁佁䉑䅁䭁䉁䜴䅁䉁䅁䅁允䅁䅁䅯典䅣䅁杷允䅁䅁䅕䅁䑁䅁䅷䅁䭁䡁䅙䅁䭁佁䭕䅁䭁佁䭙䅁䭁佁䭣䅁䉁䅁䅁允䅁䅁䅯䅇䅳䅁杷允䅁䅁䅕䅁䑁䅁䅷䅁䭁䙁䉯䅁䭁佁䬰䅁䭁佁䭙䅁䭁佁䭣䅁䉁䅁䅁允䅁䅁䅣䅁䅁佁㙁欵䵁䅉䅅䅁䑁䅁䅁睁䵁䅁䅁权歄允䅁权歁杂䅁允䅁䅁䅅䅁䭁䉁䕁䅁䵁䅉䅅䅁䙁䅁䅁睁䵁䅁䅁权歄允䅁权汄权䅁权浄权䅁权湄权䅁允䅁䅁䅅䅁䭁䑁䌰䅁䵁䅉䅅䅁䙁䅁䅁睁䵁䅁䅁权歄允䅁权獄权䅁权浄权䅁权湄权䅁允䅁䅁䅅䅁䡁䅁䅁䅁䅂敹䅎䍄䉁䅁䅁睁䅁䅁䅍䅄䅁䅁䅯兪䅁䅁䅯䅇䅙䅁䅅䅁䉁䅁䅁权䕂杂䅁䍄䉁䅁䅁睁䅁䅁䅍䅄䅁䅁䅯兪䅁䅁䅯杇䅙䅁䅅䅁䉁䅁䅁权乄杂䅁䍄䉁䅁䅁睁䅁䅁䅍䅄䅁䅁䅯兪䅁䅁䅯䅈䅙䅁䅅䅁䉁䅁䅁权㍄杂䅁䍄䉁䅁䅁䅂䅁䅁䅍䅄䅁䅁䅯兪䅁䅁䅯睈䅙䅁䅯䅉䅙䅁䅅䅁䉁䅁䅁权捃䅃䅁䍄䉁䅁䅁睁䅁䅁䅍䅄䅁䅁䅯兪䅁䅁䅯杊䅙䅁䅅䅁䉁䅁䅁兂㝂䭆䠵愴塰䅑杷允䅁䅁䅕䅁䑁䅁䅷䅁䭁䥁䄰䅁䭁佁䭧䅁䭁佁䭙䅁䭁佁䭣䅁䉁䅁䅁允䅁䅁䅯兕䅳䅁杷允䅁䅁䅕䅁䑁䅁䅷䅁䭁䥁䄰䅁䭁佁䭯䅁䭁佁䭙䅁䭁佁䭳䅁䉁䅁䅁允䅁䅁䅣䅁䅁䕁㝁欵䵁䅉䅅䅁䑁䅁䅁睁䵁䅁䅁权煃䅁䅁权慁杂䅁允䅁䅁䅅䅁䭁䡁䝳䅁䵁䅉䅅䅁䕁䅁䅁睁䵁䅁䅁权煃䅁䅁权晁杂䅁权杁杂䅁允䅁䅁䅅䅁䭁䥁䝙䅁䵁䅉䅅䅁䙁䅁䅁睁䵁䅁䅁权煃䅁䅁权汄权䅁权浄权䅁权湄权䅁允䅁䅁䅅䅁䭁䑁䌰䅁䵁䅉䅅䅁䙁䅁䅁睁䵁䅁䅁权煃䅁䅁权煄权䅁权浄权䅁权牄权䅁允䅁䅁䅅䅁䡁䅁䅁䅁杄敊䅚䍄䉁䅁䅁睁䅁䅁䅍䅄䅁䅁䅯杨䅅䅁䅯杇䅙䅁䅅䅁䉁䅁䅁权扁杂䅁䍄䉁䅁䅁睁䅁䅁䅍䅄䅁䅁䅯杨䅅䅁䅯杊䅙䅁䅅䅁䉁䅁䅁兂啁歲桦桥塒䅑杷允䅁䅁䅕䅁䑁䅁䅷䅁䭁䥁䉙䅁䭁佁䭫䅁䭁佁䭙䅁䭁佁䭣䅁䉁䅁䅁允䅁䅁䅯末䄸䅁杷允䅁䅁䅍䅁䑁䅁䅷䅁䭁佁䄸䅁䭁䉁䝧䅁䉁䅁䅁允䅁䅁䅯杓䅙䅁杷允䅁䅁䅍䅁䑁䅁䅷䅁䭁佁䄸䅁䭁䉁䝯䅁䉁䅁䅁允䅁䅁䅯杘䅙䅁杷允䅁䅁䅕䅁䑁䅁䅷䅁䭁佁䄸䅁䭁佁䭕䅁䭁佁䭙䅁䭁佁䭣䅁䉁䅁䅁允䅁䅁䅯兄䅳䅁杷允䅁䅁䅕䅁䑁䅁䅷䅁䭁佁䄸䅁䭁佁䭫䅁䭁佁䭙䅁䭁佁䭣䅁䉁䅁䅁允䅁䅁䅯眫䄸䅁杷允䅁䅁䅍䅁䑁䅁䅷䅁䭁䕁䉑䅁䭁䉁䝯䅁䉁䅁䅁允䅁䅁䅯杴䅙䅁杷允䅁䅁䅕䅁䑁䅁䅷䅁䭁佁䄸䅁䭁佁䭯䅁䭁佁䭙䅁䭁佁䭳䅁䉁䅁䅁允䅁䅁䅣䅁䅁䭁祁欵䵁䅉䅅䅁䙁䅁䅁睁䵁䅁䅁权癄䅁䅁权獄权䅁权浄权䅁权湄权䅁允䅁䅁䅅䅁䡁䅁䅁䅁杁⬳䅊䍄䉁䅁䅁兂䅁䅁䅍䅄䅁䅁䅯䅄䅅䅁䅯儷䅯䅁䅯朵䅯䅁䅯眵䅯䅁䅅䅁䉁䅁䅁睂䅁䅁䅁偑汘䅑杷允䅁䅁䅕䅁䑁䅁䅷䅁䭁佁䄸䅁䭁佁䬰䅁䭁佁䭙䅁䭁佁䭣䅁䉁䅁䅁允䅁䅁䅣䅁䅁䥁剃䔵䵁䅉䅅䅁䑁䅁䅁睁䵁䅁䅁权汄允䅁权流杂䅁允䅁䅁䅅䅁䙁䥁䌯匹捨ㅺ䅂䍄䉁䅁䅁睁䅁䅁䅍䅄䅁䅁䅯䅄䅅䅁䅯杊䅙䅁䅅䅁䉁䅁䅁兂䭁㘱睎塐呰䅑杷允䅁䅁䅕䅁䑁䅁䅷䅁䭁䵁䉯䅁䭁佁䭧䅁䭁佁䭙䅁䭁佁䭣䅁䉁䅁䅁允䅁䅁䅯杂䅳䅁杷允䅁䅁䅕䅁䑁䅁䅷䅁䭁䅁䉷䅁䭁佁䭕䅁䭁佁䭙䅁䭁佁䭣䅁䉁䅁䅁允䅁䅁䅯材䅳䅁杷允䅁䅁䅕䅁䑁䅁䅷䅁䭁䅁䉷䅁䭁佁䭫䅁䭁佁䭙䅁䭁佁䭣䅁䉁䅁䅁允䅁䅁䅯睖䄴䅁杷允䅁䅁䅕䅁䑁䅁䅷䅁䭁䅁䉷䅁䭁佁䭯䅁䭁佁䭙䅁䭁佁䭳䅁䉁䅁䅁允䅁䅁䅣䅁䅁䝁偂欵䵁䅉䅅䅁䑁䅁䅁睁䵁䅁䅁权ㅄ允䅁权敁杂䅁允䅁䅁䅅䅁䭁䑁䠰䅁䵁䅉䅅䅁䑁䅁䅁睁䵁䅁䅁权瑃允䅁权捁杂䅁允䅁䅁䅅䅁䭁䑁䜸䅁䵁䅉䅅䅁䑁䅁䅁睁䵁䅁䅁权㝃䅁䅁权慁杂䅁允䅁䅁䅅䅁䭁䑁䝷䅁䵁䅉䅅䅁䑁䅁䅁睁䵁䅁䅁权㝃䅁䅁权捁杂䅁允䅁䅁䅅䅁䭁䵁䝳䅁䵁䅉䅅䅁䑁䅁䅁睁䵁䅁䅁权䉄允䅁权歁杂䅁允䅁䅁䅅䅁䭁䉁䕁䅁䵁䅉䅅䅁䑁䅁䅁睁䵁䅁䅁权㝃䅁䅁权敁杂䅁允䅁䅁䅅䅁䭁䵁䝳䅁䵁䅉䅅䅁䑁䅁䅁睁䵁䅁䅁权㝃䅁䅁权流杂䅁允䅁䅁䅅䅁䙁䝁浚浚浚汚䅚䍄䉁䅁䅁兂䅁䅁䅍䅄䅁䅁䅯睵䅁䅁䅯儶䅯䅁䅯朵䅯䅁䅯眵䅯䅁䅅䅁䉁䅁䅁权⭄睄䅁䍄䉁䅁䅁睁䅁䅁䅍䅄䅁䅁䅯朵䅅䅁䅯杇䅙䅁䅅䅁䉁䅁䅁权楂杂䅁䍄䉁䅁䅁䅂䅁䅁䅍䅄䅁䅁䅯朵䅅䅁䅯睈䅙䅁䅯䅉䅙䅁䅅䅁䉁䅁䅁权䵂杂䅁䍄䉁䅁䅁兂䅁䅁䅍䅄䅁䅁䅯䅚䅅䅁䅯䄶䅯䅁䅯朵䅯䅁䅯眵䅯䅁䅅䅁䉁䅁䅁权䝁睃䅁䍄䉁䅁䅁睁䅁䅁䅍䅄䅁䅁䅯朵䅅䅁䅯杊䅙䅁䅅䅁䉁䅁䅁兂慃婭婭坭啬䅑杷允䅁䅁䅍䅁䑁䅁䅷䅁䭁䑁䉫䅁䭁䉁䝯䅁䉁䅁䅁允䅁䅁䅯兌䅙䅁杷允䅁䅁䅕䅁䑁䅁䅷䅁䭁佁䉙䅁䭁佁䭷䅁䭁佁䭙䅁䭁佁䭣䅁䉁䅁䅁允䅁䅁䅣䅁䅁䥁䙁唵䵁䅉䅅䅁䑁䅁䅁睁䵁䅁䅁权䡂允䅁权慁杂䅁允䅁䅁䅅䅁䭁䵁䝁䅁䵁䅉䅅䅁䑁䅁䅁睁䵁䅁䅁权䡂允䅁权敁杂䅁允䅁䅁䅅䅁䭁䩁䠰䅁䵁䅉䅅䅁䙁䅁䅁睁䵁䅁䅁权䡂允䅁权灄权䅁权浄权䅁权湄权䅁允䅁䅁䅅䅁䭁䅁允䅁䵁䅉䅅䅁䙁䅁䅁睁䵁䅁䅁权䡂允䅁权瑄权䅁权浄权䅁权湄权䅁允䅁䅁䅅䅁䡁䅁䅁䅁䅃畕䅒䍄䉁䅁䅁睁䅁䅁䅍䅄䅁䅁䅯朰䅅䅁䅯䅈䅙䅁䅅䅁䉁䅁䅁权䡂杂䅁䍄䉁䅁䅁睁䅁䅁䅍䅄䅁䅁䅯朰䅅䅁䅯杊䅙䅁䅅䅁䉁䅁䅁兂歃䑣䬰㈱剎䅑杷允䅁䅁䅕䅁䑁䅁䅷䅁䭁乁䉉䅁䭁佁䭕䅁䭁佁䭙䅁䭁佁䭣䅁䉁䅁䅁允䅁䅁䅯李䅳䅁杷允䅁䅁䅕䅁䑁䅁䅷䅁䭁乁䉉䅁䭁佁䭧䅁䭁佁䭙䅁䭁佁䭣䅁䉁䅁䅁允䅁䅁䅯李䅳䅁杷允䅁䅁䅕䅁䑁䅁䅷䅁䭁䕁䉧䅁䭁佁䭧䅁䭁佁䭙䅁䭁佁䭣䅁䉁䅁䅁允䅁䅁䅯䅅䅑䅁杷允䅁䅁䅕䅁䑁䅁䅷䅁䭁䵁䅷䅁䭁佁䭕䅁䭁佁䭙䅁䭁佁䭣䅁䉁䅁䅁允䅁䅁䅯儫䅯䅁杷允䅁䅁䅍䅁䑁䅁䅷䅁䭁䍁䉍䅁䭁䉁䝧䅁䉁䅁䅁允䅁䅁䅯杓䅙䅁杷允䅁䅁䅍䅁䑁䅁䅷䅁䭁䍁䉍䅁䭁䉁䜴䅁䉁䅁䅁允䅁䅁䅯睤䅙䅁杷允䅁䅁䅍䅁䑁䅁䅷䅁䭁䑁䅕䅁䭁䉁䝧䅁䉁䅁䅁允䅁䅁䅯兇䅙䅁杷允䅁䅁䅍䅁䑁䅁䅷䅁䭁䝁䉑䅁䭁䉁䝯䅁䉁䅁䅁允䅁䅁䅯睋䅙䅁杷允䅁䅁䅍䅁䑁䅁䅷䅁䭁䑁䅕䅁䭁䉁䝷䅁䉁䅁䅁允䅁䅁䅯䅤䅙䅁杷允䅁䅁䅍䅁䑁䅁䅷䅁䭁䑁䅕䅁䭁䉁䜴䅁䉁䅁䅁允䅁䅁䅯杚䅙䅁杷允䅁䅁䅍䅁䑁䅁䅷䅁䭁䑁䅕䅁䭁䍁䝑䅁䉁䅁䅁允䅁䅁䅯䅥䅯䅁杷允䅁䅁䅕䅁䑁䅁䅷䅁䭁䑁䅕䅁䭁佁䭧䅁䭁佁䭙䅁䭁佁䭣䅁䉁䅁䅁允䅁䅁䅯杂䅳䅁杷允䅁䅁䅕䅁䑁䅁䅷䅁䭁䑁䅕䅁䭁佁䭫䅁䭁佁䭙䅁䭁佁䭣䅁䉁䅁䅁允䅁䅁䅯剂䅁䅁杷允䅁䅁䅍䅁䑁䅁䅷䅁䭁佁䉧䅁䭁䉁䜴䅁䉁䅁䅁允䅁䅁䅯兮䅣䅁杷允䅁䅁䅍䅁䑁䅁䅷䅁䭁䥁䅅䅁䭁䉁䝧䅁䉁䅁䅁允䅁䅁䅯䅒䅙䅁杷允䅁䅁䅕䅁䑁䅁䅷䅁䭁佁䉧䅁䭁佁䭧䅁䭁佁䭙䅁䭁佁䭣䅁䉁䅁䅁允䅁䅁䅯䅅䅑䅁杷允䅁䅁䅕䅁䑁䅁䅷䅁䭁䡁䉯䅁䭁佁䬰䅁䭁佁䭙䅁䭁佁䭣䅁䉁䅁䅁允䅁䅁䅣䅁䅁䅁㝄唵䵁䅉䅅䅁䑁䅁䅁睁䵁䅁䅁权瑁允䅁权捁杂䅁允䅁䅁䅅䅁䭁䵁䜸䅁䵁䅉䅅䅁䙁䅁䅁睁䵁䅁䅁权瑁允䅁权潄权䅁权浄权䅁权湄权䅁允䅁䅁䅅䅁䭁䅁䱙䅁䵁䅉䅅䅁䙁䅁䅁睁䵁䅁䅁权瑁允䅁权灄权䅁权浄权䅁权湄权䅁允䅁䅁䅅䅁䭁䅁兙䅁䵁䅉䅅䅁䙁䅁䅁睁䵁䅁䅁权瑁允䅁权煄权䅁权浄权䅁权牄权䅁允䅁䅁䅅䅁䡁䅁䅁䅁䅂何䅚䍄䉁䅁䅁睁䅁䅁䅍䅄䅁䅁䅯兤䅅䅁䅯䅇䅙䅁䅅䅁䉁䅁䅁权婁杂䅁䍄䉁䅁䅁兂䅁䅁䅍䅄䅁䅁䅯䄳䅅䅁䅯䄷䅯䅁䅯朵䅯䅁䅯眵䅯䅁䅅䅁䉁䅁䅁睂䅁䅁䅁䵧搷䅑杷允䅁䅁䅕䅁䑁䅁䅷䅁䭁䡁䉕䅁䭁佁䭕䅁䭁佁䭙䅁䭁佁䭣䅁䉁䅁䅁允䅁䅁䅯兄䅳䅁杷允䅁䅁䅕䅁䑁䅁䅷䅁䭁䡁䉕䅁䭁佁䭫䅁䭁佁䭙䅁䭁佁䭣䅁䉁䅁䅁允䅁䅁䅯䉃䅁䅁杷允䅁䅁䅕䅁䑁䅁䅷䅁䭁䡁䉕䅁䭁佁䭯䅁䭁佁䭙䅁䭁佁䭳䅁䉁䅁䅁允䅁䅁䅣䅁䅁䍁⭁欵䵁䅉䅅䅁䙁䅁䅁睁䵁䅁䅁权ㅂ允䅁权獄权䅁权浄权䅁权湄权䅁允䅁䅁䅅䅁䡁䅁䅁䅁权畃䅚䍄䉁䅁䅁睁䅁䅁䅍䅄䅁䅁䅯䄰䅅䅁䅯杇䅙䅁䅅䅁䉁䅁䅁权婂杂䅁䍄䉁䅁䅁兂䅁䅁䅍䅄䅁䅁䅯杂䅅䅁䅯䄷䅯䅁䅯朵䅯䅁䅯眵䅯䅁䅅䅁䉁䅁䅁睂䅁䅁䅁䐴橔䅑杷允䅁䅁䅍䅁䑁䅁䅷䅁䭁乁䉁䅁䭁䍁䝙䅁䉁䅁䅁允䅁䅁䅕䅁䅁䅁睂歖䵁䅉䅅䅁䙁䅁䅁睁䵁䅁䅁权兄允䅁权汄权䅁权浄权䅁权湄权䅁允䅁䅁䅅䅁䭁䉁䕁䅁䵁䅉䅅䅁䙁䅁䅁睁䵁䅁䅁权兄允䅁权獄权䅁权浄权䅁权湄权䅁允䅁䅁䅅䅁䭁䉁䕁䅁䵁䅉䅅䅁䑁䅁䅁睁䵁䅁䅁权癁䅁䅁权奁杂䅁允䅁䅁䅅䅁䭁䍁䝫䅁䵁䅉䅅䅁䕁䅁䅁睁䵁䅁䅁权癁䅁䅁权晁杂䅁权杁杂䅁允䅁䅁䅅䅁䭁䡁䭳䅁䵁䅉䅅䅁䑁䅁䅁睁䵁䅁䅁权癁䅁䅁权歁杂䅁允䅁䅁䅅䅁䭁䉁䕁䅁䵁䅉䅅䅁䙁䅁䅁睁䵁䅁䅁权癁䅁䅁权潄权䅁权浄权䅁权湄权䅁允䅁䅁䅅䅁䭁䅁䱙䅁䵁䅉䅅䅁䑁䅁䅁睁䵁䅁䅁权灄允䅁权捁杂䅁允䅁䅁䅅䅁䭁䝁䡧䅁䵁䅉䅅䅁䙁䅁䅁睁䵁䅁䅁权湁允䅁权灄权䅁权浄权䅁权湄权䅁允䅁䅁䅅䅁䭁䅁兯䅁䵁䅉䅅䅁䕁䅁䅁睁䵁䅁䅁权灄允䅁权晁杂䅁权杁杂䅁允䅁䅁䅅䅁䭁䍁䩁䅁䵁䅉䅅䅁䑁䅁䅁睁䵁䅁䅁权灄允䅁权流杂䅁允䅁䅁䅅䅁䙁䅁塲㍯㥁汥䅖䍄䉁䅁䅁兂䅁䅁䅍䅄䅁䅁䅯儶䅅䅁䅯儵䅯䅁䅯朵䅯䅁䅯眵䅯䅁䅅䅁䉁䅁䅁权㥁杁䅁䍄䉁䅁䅁䅂䅁䅁䅍䅄䅁䅁䅯睏䅅䅁䅯睈䅙䅁䅯䅉䅙䅁䅅䅁䉁䅁䅁权湄睂䅁䍄䉁䅁䅁睁䅁䅁䅍䅄䅁䅁䅯眫䅅䅁䅯䅇䅙䅁䅅䅁䉁䅁䅁权䕂杂䅁䍄䉁䅁䅁睁䅁䅁䅍䅄䅁䅁䅯兏䅅䅁䅯䅇䅙䅁䅅䅁䉁䅁䅁权瑁杂䅁䍄䉁䅁䅁兂䅁䅁䅍䅄䅁䅁䅯兏䅅䅁䅯儵䅯䅁䅯朵䅯䅁䅯眵䅯䅁䅅䅁䉁䅁䅁权乁睃䅁䍄䉁䅁䅁兂䅁䅁䅍䅄䅁䅁䅯兏䅅䅁䅯䄶䅯䅁䅯朵䅯䅁䅯眵䅯䅁䅅䅁䉁䅁䅁权⭄权䅁䍄䉁䅁䅁兂䅁䅁䅍䅄䅁䅁䅯兏䅅䅁䅯儷䅯䅁䅯朵䅯䅁䅯眵䅯䅁䅅䅁䉁䅁䅁睂䅁䅁䅁䕑浺䅑杷允䅁䅁䅍䅁䑁䅁䅷䅁䭁偁䅯䅁䭁䉁䜴䅁䉁䅁䅁允䅁䅁䅯杒䅙䅁杷允䅁䅁䅕䅁䑁䅁䅷䅁䭁偁䅯䅁䭁佁䭕䅁䭁佁䭙䅁䭁佁䭣䅁䉁䅁䅁允䅁䅁䅯児䅉䅁杷允䅁䅁䅕䅁䑁䅁䅷䅁䭁偁䅯䅁䭁佁䭫䅁䭁佁䭙䅁䭁佁䭣䅁䉁䅁䅁允䅁䅁䅯桅䅁䅁杷允䅁䅁䅕䅁䑁䅁䅷䅁䭁偁䅯䅁䭁佁䭯䅁䭁佁䭙䅁䭁佁䭳䅁䉁䅁䅁允䅁䅁䅣䅁䅁佁佂欵䵁䅉䅅䅁䙁䅁䅁睁䵁䅁䅁权㙄䅁䅁权獄权䅁权浄权䅁权湄权䅁允䅁䅁䅅䅁䡁䅁䅁䅁䅃敏䅚䍄䉁䅁䅁兂䅁䅁䅍䅄䅁䅁䅯杺䅅䅁䅯䄶䅯䅁䅯朵䅯䅁䅯眵䅯䅁䅅䅁䉁䅁䅁权䝁睃䅁䍄䉁䅁䅁兂䅁䅁䅍䅄䅁䅁䅯具䅅䅁䅯儵䅯䅁䅯朵䅯䅁䅯眵䅯䅁䅅䅁䉁䅁䅁权⭁睃䅁䍄䉁䅁䅁兂䅁䅁䅍䅄䅁䅁䅯具䅅䅁䅯朶䅯䅁䅯朵䅯䅁䅯眶䅯䅁䅅䅁䉁䅁䅁睂䅁䅁䅁䕷洯䅑杷允䅁䅁䅍䅁䑁䅁䅷䅁䭁佁䉯䅁䭁䉁䝯䅁䉁䅁䅁允䅁䅁䅯睥䅙䅁杷允䅁䅁䅍䅁䑁䅁䅷䅁䭁乁䅍䅁䭁䉁䝷䅁䉁䅁䅁允䅁䅁䅯䅈䅣䅁杷允䅁䅁䅑䅁䑁䅁䅷䅁䭁佁䉯䅁䭁䉁䜸䅁䭁䍁䝁䅁䉁䅁䅁允䅁䅁䅯杨䅙䅁杷允䅁䅁䅍䅁䑁䅁䅷䅁䭁佁䉯䅁䭁䍁䝑䅁䉁䅁䅁允䅁䅁䅯杦䅯䅁杷允䅁䅁䅍䅁䑁䅁䅷䅁䭁䕁䈰䅁䭁䉁䝧䅁䉁䅁䅁允䅁䅁䅯䅑䅙䅁杷允䅁䅁䅍䅁䑁䅁䅷䅁䭁䕁䈰䅁䭁䉁䝯䅁䉁䅁䅁允䅁䅁䅯䅑䅙䅁杷允䅁䅁䅍䅁䑁䅁䅷䅁䭁䕁䈰䅁䭁䍁䝙䅁䉁䅁䅁允䅁䅁䅕敨剴䉵氵啖䵁䅉䅅䅁䙁䅁䅁睁䵁䅁䅁权乂允䅁权汄权䅁权浄权䅁权湄权䅁允䅁䅁䅅䅁䭁䑁䱧䅁䵁䅉䅅䅁䙁䅁䅁睁䵁䅁䅁权乂允䅁权瑄权䅁权浄权䅁权湄权䅁允䅁䅁䅅䅁䡁䅁䅁䅁䅄低䅚䍄䉁䅁䅁睁䅁䅁䅍䅄䅁䅁䅯睐䅁䅁䅯䅇䅙䅁䅅䅁䉁䅁䅁权婁杂䅁䍄䉁䅁䅁兂䅁䅁䅍䅄䅁䅁䅯內䅁䅁䅯朶䅯䅁䅯朵䅯䅁䅯眶䅯䅁䅅䅁䉁䅁䅁权允䅂䅁䍄䉁䅁䅁䅂䅁䅁䅍䅄䅁䅁䅯睐䅁䅁䅯睈䅙䅁䅯䅉䅙䅁䅅䅁䉁䅁䅁权⽂权䅁䍄䉁䅁䅁睁䅁䅁䅍䅄䅁䅁䅯睐䅁䅁䅯杊䅙䅁䅅䅁䉁䅁䅁兂畃⭒㙆䉆堵䅑杷允䅁䅁䅕䅁䑁䅁䅷䅁䭁䑁䄸䅁䭁佁䭫䅁䭁佁䭙䅁䭁佁䭣䅁䉁䅁䅁允䅁䅁䅯桇䅁䅁杷允䅁䅁䅍䅁䑁䅁䅷䅁䭁䝁䉳䅁䭁䉁䝯䅁䉁䅁䅁允䅁䅁䅯杘䅙䅁杷允䅁䅁䅑䅁䑁䅁䅷䅁䭁䝁䉳䅁䭁䉁䜸䅁䭁䍁䝁䅁䉁䅁䅁允䅁䅁䅯关䅣䅁杷允䅁䅁䅕䅁䑁䅁䅷䅁䭁䍁䅫䅁䭁佁䭕䅁䭁佁䭙䅁䭁佁䭣䅁䉁䅁䅁允䅁䅁䅯䅇䅳䅁杷允䅁䅁䅍䅁䑁䅁䅷䅁䭁䍁䉯䅁䭁䉁䝯䅁䉁䅁䅁允䅁䅁䅯䅑䅙䅁杷允䅁䅁䅕䅁䑁䅁䅷䅁䭁䝁䉳䅁䭁佁䭷䅁䭁佁䭙䅁䭁佁䭣䅁䉁䅁䅁允䅁䅁䅣䅁䅁䵁橁欵䵁䅉䅅䅁䑁䅁䅁睁䵁䅁䅁权䕂允䅁权奁杂䅁允䅁䅁䅅䅁䭁䉁䝫䅁䵁䅉䅅䅁䑁䅁䅁睁䵁䅁䅁权䕂允䅁权歁杂䅁允䅁䅁䅅䅁䭁䥁䭅䅁䵁䅉䅅䅁䙁䅁䅁睁䵁䅁䅁权䕂允䅁权汄权䅁权浄权䅁权湄权䅁允䅁䅁䅅䅁䭁䑁䱧䅁䵁䅉䅅䅁䙁䅁䅁睁䵁䅁䅁权䕂允䅁权獄权䅁权浄权䅁权湄权䅁允䅁䅁䅅䅁䡁䅁䅁䅁䅃佣䅖䍄䉁䅁䅁睁䅁䅁䅍䅄䅁䅁䅯眳䅅䅁䅯䅈䅙䅁䅅䅁䉁䅁䅁权慂杂䅁䍄䉁䅁䅁兂䅁䅁䅍䅄䅁䅁䅯朸䅅䅁䅯䄷䅯䅁䅯朵䅯䅁䅯眵䅯䅁䅅䅁䉁䅁䅁睂䅁䅁䅁佧歲䅑杷允䅁䅁䅍䅁䑁䅁䅷䅁䭁乁䈸䅁䭁䉁䜴䅁䉁䅁䅁允䅁䅁䅯䅘䅙䅁杷允䅁䅁䅕䅁䑁䅁䅷䅁䭁乁䈸䅁䭁佁䬰䅁䭁佁䭙䅁䭁佁䭣䅁䉁䅁䅁允䅁䅁䅣䅁䅁䍁乁欵䵁䅉䅅䅁䑁䅁䅁睁䵁䅁䅁权牄允䅁权流杂䅁允䅁䅁䅅䅁䙁䭁䠵場啯汢䅎䍄䉁䅁䅁兂䅁䅁䅍䅄䅁䅁䅯眶䅅䅁䅯䄶䅯䅁䅯朵䅯䅁䅯眵䅯䅁䅅䅁䉁䅁䅁权⭄权䅁䍄䉁䅁䅁兂䅁䅁䅍䅄䅁䅁䅯眶䅅䅁䅯儶䅯䅁䅯朵䅯䅁䅯眵䅯䅁䅅䅁䉁䅁䅁权桁䅅䅁䍄䉁䅁䅁兂䅁䅁䅍䅄䅁䅁䅯眶䅅䅁䅯朶䅯䅁䅯朵䅯䅁䅯眶䅯䅁䅅䅁䉁䅁䅁睂䅁䅁䅁䔴浦䅑杷允䅁䅁䅍䅁䑁䅁䅷䅁䭁䵁䈸䅁䭁䉁䜴䅁䉁䅁䅁允䅁䅁䅯杭䅙䅁杷允䅁䅁䅍䅁䑁䅁䅷䅁䭁䍁䅑䅁䭁䉁䝷䅁䉁䅁䅁允䅁䅁䅯兑䅙䅁杷允䅁䅁䅕䅁䑁䅁䅷䅁䭁䍁䅑䅁䭁佁䭧䅁䭁佁䭙䅁䭁佁䭣䅁䉁䅁䅁允䅁䅁䅯杂䅳䅁杷允䅁䅁䅕䅁䑁䅁䅷䅁䭁䍁䅑䅁䭁佁䭫䅁䭁佁䭙䅁䭁佁䭣䅁䉁䅁䅁允䅁䅁䅯材䄴䅁杷允䅁䅁䅕䅁䑁䅁䅷䅁䭁䭁䅣䅁䭁佁䭧䅁䭁佁䭙䅁䭁佁䭣䅁䉁䅁䅁允䅁䅁䅯杂䅳䅁杷允䅁䅁䅕䅁䑁䅁䅷䅁䭁䭁䅣䅁䭁佁䭷䅁䭁佁䭙䅁䭁佁䭣䅁䉁䅁䅁允䅁䅁䅣䅁䅁䥁䕁欵䵁䅉䅅䅁䑁䅁䅁睁䵁䅁䅁权獄允䅁权奁杂䅁允䅁䅁䅅䅁䭁䕁䝯䅁䵁䅉䅅䅁䑁䅁䅁睁䵁䅁䅁权獄允䅁权敁杂䅁允䅁䅁䅅䅁䭁乁䠸䅁䵁䅉䅅䅁䕁䅁䅁睁䵁䅁䅁权獄允䅁权晁杂䅁权杁杂䅁允䅁䅁䅅䅁䭁偁䝫䅁䵁䅉䅅䅁䙁䅁䅁睁䵁䅁䅁权獄允䅁权瑄权䅁权浄权䅁权湄权䅁允䅁䅁䅅䅁䡁䅁䅁䅁䅁敁䅚䍄䉁䅁䅁兂䅁䅁䅍䅄䅁䅁䅯䅣䅅䅁䅯䄶䅯䅁䅯朵䅯䅁䅯眵䅯䅁䅅䅁䉁䅁䅁权䝁睃䅁䍄䉁䅁䅁兂䅁䅁䅍䅄䅁䅁䅯儷䅅䅁䅯儶䅯䅁䅯朵䅯䅁䅯眵䅯䅁䅅䅁䉁䅁䅁权流䅅䅁䍄䉁䅁䅁兂䅁䅁䅍䅄䅁䅁䅯儷䅅䅁䅯䄷䅯䅁䅯朵䅯䅁䅯眵䅯䅁䅅䅁䉁䅁䅁睂䅁䅁䅁䵉汮䅑杷允䅁䅁䅍䅁䑁䅁䅷䅁䭁䅁䅳䅁䭁䉁䜴䅁䉁䅁䅁允䅁䅁䅯䅪䅙䅁杷允䅁䅁䅍䅁䑁䅁䅷䅁䭁䅁䅳䅁䭁䍁䝙䅁䉁䅁䅁允䅁䅁䅕硥畓⭒慇䕓䵁䅉䅅䅁䙁䅁䅁睁䵁䅁䅁权祄允䅁权煄权䅁权浄权䅁权牄权䅁允䅁䅁䅅䅁䡁䅁䅁䅁䅃体䅚䍄䉁䅁䅁睁䅁䅁䅍䅄䅁䅁䅯眵䅅䅁䅯杈䅙䅁䅅䅁䉁䅁䅁权㍁杂䅁䍄䉁䅁䅁兂䅁䅁䅍䅄䅁䅁䅯睅䅅䅁䅯儵䅯䅁䅯朵䅯䅁䅯眵䅯䅁䅅䅁䉁䅁䅁权㑁睃䅁䍄䉁䅁䅁兂䅁䅁䅍䅄䅁䅁䅯睃䅁䅁䅯儷䅯䅁䅯朵䅯䅁䅯眵䅯䅁䅅䅁䉁䅁䅁权允䅂䅁䍄䉁䅁䅁睁䅁䅁䅍䅄䅁䅁䅯朷䅅䅁䅯䅇䅙䅁䅅䅁䉁䅁䅁权㡂杂䅁䍄䉁䅁䅁兂䅁䅁䅍䅄䅁䅁䅯睏䅅䅁䅯䄶䅯䅁䅯朵䅯䅁䅯眵䅯䅁䅅䅁䉁䅁䅁权䝁睃䅁䍄䉁䅁䅁䅂䅁䅁䅍䅄䅁䅁䅯眷䅅䅁䅯睈䅙䅁䅯䅉䅙䅁䅅䅁䉁䅁䅁权⭁睂䅁䍄䉁䅁䅁睁䅁䅁䅍䅄䅁䅁䅯䅥䅁䅁䅯䅈䅙䅁䅅䅁䉁䅁䅁权䡂杂䅁䍄䉁䅁䅁兂䅁䅁䅍䅄䅁䅁䅯眷䅅䅁䅯儵䅯䅁䅯朵䅯䅁䅯眵䅯䅁䅅䅁䉁䅁䅁权允䅂䅁䍄䉁䅁䅁兂䅁䅁䅍䅄䅁䅁䅯眷䅅䅁䅯朶䅯䅁䅯朵䅯䅁䅯眶䅯䅁䅅䅁䉁䅁䅁权允䅂䅁䍄䉁䅁䅁睁䅁䅁䅍䅄䅁䅁䅯杨䅁䅁䅯杈䅙䅁䅅䅁䉁䅁䅁权䡂睂䅁䍄䉁䅁䅁睁䅁䅁䅍䅄䅁䅁䅯兖䅁䅁䅯杈䅙䅁䅅䅁䉁䅁䅁权摄元䅁䍄䉁䅁䅁睁䅁䅁䅍䅄䅁䅁䅯兖䅁䅁䅯䅊䅙䅁䅅䅁䉁䅁䅁权慃权䅁䍄䉁䅁䅁兂䅁䅁䅍䅄䅁䅁䅯兖䅁䅁䅯儵䅯䅁䅯朵䅯䅁䅯眵䅯䅁䅅䅁䉁䅁䅁权㑁睃䅁䍄䉁䅁䅁兂䅁䅁䅍䅄䅁䅁䅯兖䅁䅁䅯儶䅯䅁䅯朵䅯䅁䅯眵䅯䅁䅅䅁䉁䅁䅁权獁䅅䅁䍄䉁䅁䅁睁䅁䅁䅍䅄䅁䅁䅯䅲䅅䅁䅯䅇䅙䅁䅅䅁䉁䅁䅁权䕂杂䅁䍄䉁䅁䅁睁䅁䅁䅍䅄䅁䅁䅯睅䅅䅁䅯杇䅙䅁䅅䅁䉁䅁䅁权㥁杂䅁䍄䉁䅁䅁兂䅁䅁䅍䅄䅁䅁䅯䅲䅅䅁䅯䄶䅯䅁䅯朵䅯䅁䅯眵䅯䅁䅅䅁䉁䅁䅁权䝁睃䅁䍄䉁䅁䅁兂䅁䅁䅍䅄䅁䅁䅯䅲䅅䅁䅯儷䅯䅁䅯朵䅯䅁䅯眵䅯䅁䅅䅁䉁䅁䅁睂䅁䅁䅁䕯浦䅑杷允䅁䅁䅍䅁䑁䅁䅷䅁䭁䍁䉣䅁䭁䍁䝙䅁䉁䅁䅁允䅁䅁䅕体㙆䭆䠷啖䵁䅉䅅䅁䑁䅁䅁睁䵁䅁䅁权㝂䅁䅁权歁杂䅁允䅁䅁䅅䅁䭁䭁䝁䅁䵁䅉䅅䅁䙁䅁䅁睁䵁䅁䅁权㝂䅁䅁权灄权䅁权浄权䅁权湄权䅁允䅁䅁䅅䅁䭁䑁充䅁䵁䅉䅅䅁䙁䅁䅁睁䵁䅁䅁权敁允䅁权煄权䅁权浄权䅁权牄权䅁允䅁䅁䅅䅁䡁䅁䅁䅁杂⭊䅚䍄䉁䅁䅁睁䅁䅁䅍䅄䅁䅁䅯䄸䅅䅁䅯䅇䅙䅁䅅䅁䉁䅁䅁权㕁杂䅁䍄䉁䅁䅁兂䅁䅁䅍䅄䅁䅁䅯䄸䅅䅁䅯䄷䅯䅁䅯朵䅯䅁䅯眵䅯䅁䅅䅁䉁䅁䅁睂䅁䅁䅁䙙欯䅑杷允䅁䅁䅍䅁䑁䅁䅷䅁䭁䙁䈸䅁䭁䉁䝷䅁䉁䅁䅁允䅁䅁䅯睩䅙䅁杷允䅁䅁䅍䅁䑁䅁䅷䅁䭁䙁䈸䅁䭁䍁䝑䅁䉁䅁䅁允䅁䅁䅯睯䅯䅁杷允䅁䅁䅕䅁䑁䅁䅷䅁䭁䙁䈸䅁䭁佁䭕䅁䭁佁䭙䅁䭁佁䭣䅁䉁䅁䅁允䅁䅁䅯䅏䅳䅁杷允䅁䅁䅕䅁䑁䅁䅷䅁䭁䙁䈸䅁䭁佁䭧䅁䭁佁䭙䅁䭁佁䭣䅁䉁䅁䅁允䅁䅁䅯杂䅳䅁杷允䅁䅁䅕䅁䑁䅁䅷䅁䭁䙁䈸䅁䭁佁䭷䅁䭁佁䭙䅁䭁佁䭣䅁䉁䅁䅁允䅁䅁䅣䅁䅁䝁捃唵䵁䅉䅅䅁䙁䅁䅁睁䵁䅁䅁权時允䅁权瑄权䅁权浄权䅁权湄权䅁允䅁䅁䅅䅁䡁䅁䅁䅁杂佮䅖䍄䉁䅁䅁睁䅁䅁䅍䅄䅁䅁䅯䅥䅁䅁䅯杈䅙䅁䅅䅁䉁䅁䅁权晄睂䅁䍄䉁䅁䅁睁䅁䅁䅍䅄䅁䅁䅯䅥䅁䅁䅯䅊䅙䅁䅅䅁䉁䅁䅁权扃权䅁䍄䉁䅁䅁睁䅁䅁䅍䅄䅁䅁䅯䄹䅅䅁䅯䅈䅙䅁䅅䅁䉁䅁䅁权捁睂䅁䍄䉁䅁䅁兂䅁䅁䅍䅄䅁䅁䅯睷䅅䅁䅯儵䅯䅁䅯朵䅯䅁䅯眵䅯䅁䅅䅁䉁䅁䅁权㑁睃䅁䍄䉁䅁䅁兂䅁䅁䅍䅄䅁䅁䅯睷䅅䅁䅯䄶䅯䅁䅯朵䅯䅁䅯眵䅯䅁䅅䅁䉁䅁䅁权䝁睃䅁䍄䉁䅁䅁睁䅁䅁䅍䅄䅁䅁䅯䅃䅅䅁䅯䅈䅙䅁䅅䅁䉁䅁䅁权㍂杂䅁䍄䉁䅁䅁兂䅁䅁䅍䅄䅁䅁䅯睷䅅䅁䅯儷䅯䅁䅯朵䅯䅁䅯眵䅯䅁䅅䅁䉁䅁䅁睂䅁䅁䅁佁汘䅑杷允䅁䅁䅍䅁䑁䅁䅷䅁䭁䥁䉑䅁䭁䉁䝷䅁䉁䅁䅁允䅁䅁䅯䄷䅙䅁杷允䅁䅁䅍䅁䑁䅁䅷䅁䭁䥁䉑䅁䭁䍁䝑䅁䉁䅁䅁允䅁䅁䅯睙䅙䅁杷允䅁䅁䅍䅁䑁䅁䅷䅁䭁䥁䉑䅁䭁䍁䝙䅁䉁䅁䅁允䅁䅁䅕浚浚浚浢䕕䵁䅉䅅䅁䙁䅁䅁睁䵁䅁䅁权䕃允䅁权灄权䅁权浄权䅁权湄权䅁允䅁䅁䅅䅁䭁䉁䕁䅁䵁䅉䅅䅁䙁䅁䅁睁䵁䅁䅁权呁允䅁权獄权䅁权浄权䅁权湄权䅁允䅁䅁䅅䅁䡁䅁䅁䅁䅂⭊䅖䍄䉁䅁䅁兂䅁䅁䅍䅄䅁䅁䅯䅨䅅䅁䅯儷䅯䅁䅯朵䅯䅁䅯眵䅯䅁䅅䅁䉁䅁䅁权允䅂䅁䍄䉁䅁䅁睁䅁䅁䅍䅄䅁䅁䅯兮䅅䅁䅯䅇䅙䅁䅅䅁䉁䅁䅁权婁杂䅁䍄䉁䅁䅁睁䅁䅁䅍䅄䅁䅁䅯兮䅅䅁䅯杇䅙䅁䅅䅁䉁䅁䅁权扁杂䅁䍄䉁䅁䅁睁䅁䅁䅍䅄䅁䅁䅯兮䅅䅁䅯杈䅙䅁䅅䅁䉁䅁䅁权楃杂䅁䍄䉁䅁䅁兂䅁䅁䅍䅄䅁䅁䅯兮䅅䅁䅯儵䅯䅁䅯朵䅯䅁䅯眵䅯䅁䅅䅁䉁䅁䅁权㑁睃䅁䍄䉁䅁䅁䅂䅁䅁䅍䅄䅁䅁䅯杂䅅䅁䅯睈䅙䅁䅯䅉䅙䅁䅅䅁䉁䅁䅁权㕃权䅁䍄䉁䅁䅁兂䅁䅁䅍䅄䅁䅁䅯兮䅅䅁䅯朶䅯䅁䅯朵䅯䅁䅯眶䅯䅁䅅䅁䉁䅁䅁睂䅁䅁䅁䕉洷䅑杷允䅁䅁䅍䅁䑁䅁䅷䅁䭁偁䉅䅁䭁䉁䜴䅁䉁䅁䅁允䅁䅁䅯共䅯䅁杷允䅁䅁䅕䅁䑁䅁䅷䅁䭁偁䉅䅁䭁佁䭧䅁䭁佁䭙䅁䭁佁䭣䅁䉁䅁䅁允䅁䅁䅯杂䅳䅁杷允䅁䅁䅕䅁䑁䅁䅷䅁䭁偁䉅䅁䭁佁䭫䅁䭁佁䭙䅁䭁佁䭣䅁䉁䅁䅁允䅁䅁䅯䉐䅁䅁杷允䅁䅁䅕䅁䑁䅁䅷䅁䭁䝁䉑䅁䭁佁䭯䅁䭁佁䭙䅁䭁佁䭳䅁䉁䅁䅁允䅁䅁䅣䅁䅁䍁睁欵䵁䅉䅅䅁䙁䅁䅁睁䵁䅁䅁权歂允䅁权瑄权䅁权浄权䅁权湄权䅁允䅁䅁䅅䅁䡁䅁䅁䅁权⭃䅚䍄䉁䅁䅁睁䅁䅁䅍䅄䅁䅁䅯睃䅅䅁䅯䅇䅙䅁䅅䅁䉁䅁䅁权㡂杂䅁䍄䉁䅁䅁兂䅁䅁䅍䅄䅁䅁䅯睃䅅䅁䅯儵䅯䅁䅯朵䅯䅁䅯眵䅯䅁䅅䅁䉁䅁䅁权㥁杁䅁䍄䉁䅁䅁兂䅁䅁䅍䅄䅁䅁䅯杋䅁䅁䅯䄷䅯䅁䅯朵䅯䅁䅯眵䅯䅁䅅䅁䉁䅁䅁睂䅁䅁䅁佉橌䅑杷允䅁䅁䅍䅁䑁䅁䅷䅁䭁䱁䈰䅁䭁䉁䝧䅁䉁䅁䅁允䅁䅁䅯兇䅙䅁杷允䅁䅁䅍䅁䑁䅁䅷䅁䭁䱁䈰䅁䭁䍁䝙䅁䉁䅁䅁允䅁䅁䅕䭆䠵場啲歓䵁䅉䅅䅁䙁䅁䅁睁䵁䅁䅁权㥃允䅁权潄权䅁权浄权䅁权湄权䅁允䅁䅁䅅䅁䭁䝁䰴䅁䵁䅉䅅䅁䙁䅁䅁睁䵁䅁䅁权㥃允䅁权灄权䅁权浄权䅁权湄权䅁允䅁䅁䅅䅁䭁䑁儰䅁䵁䅉䅅䅁䕁䅁䅁睁䵁䅁䅁权婂䅁䅁权晁杂䅁权杁杂䅁允䅁䅁䅅䅁䭁䭁䠸䅁䵁䅉䅅䅁䑁䅁䅁睁䵁䅁䅁权婂䅁䅁权歁杂䅁允䅁䅁䅅䅁䭁䉁䕁䅁䵁䅉䅅䅁䙁䅁䅁睁䵁䅁䅁权婂䅁䅁权汄权䅁权浄权䅁权湄权䅁允䅁䅁䅅䅁䭁䑁䰴䅁䵁䅉䅅䅁䙁䅁䅁睁䵁䅁䅁权婂䅁䅁权潄权䅁权浄权䅁权湄权䅁允䅁䅁䅅䅁䭁䅁䱙䅁䵁䅉䅅䅁䙁䅁䅁睁䵁䅁䅁权婂䅁䅁权瑄权䅁权浄权䅁权湄权䅁允䅁䅁䅅䅁䡁䅁䅁䅁杂支䅖䍄䉁䅁䅁兂䅁䅁䅍䅄䅁䅁䅯內䅁䅁䅯儶䅯䅁䅯朵䅯䅁䅯眵䅯䅁䅅䅁䉁䅁䅁权允䅂䅁䍄䉁䅁䅁兂䅁䅁䅍䅄䅁䅁䅯眵䅅䅁䅯䄷䅯䅁䅯朵䅯䅁䅯眵䅯䅁䅅䅁䉁䅁䅁睂䅁䅁䅁䍙汲䅑杷允䅁䅁䅍䅁䑁䅁䅷䅁䭁䙁䉯䅁䭁䉁䝧䅁䉁䅁䅁允䅁䅁䅯睢䅙䅁杷允䅁䅁䅕䅁䑁䅁䅷䅁䭁䉁䉍䅁䭁佁䬰䅁䭁佁䭙䅁䭁佁䭣䅁䉁䅁䅁允䅁䅁䅣䅁䅁䍁牁欵䵁䅉䅅䅁䑁䅁䅁睁䵁䅁䅁权慂允䅁权捁杂䅁允䅁䅁䅅䅁䭁佁䥙䅁䵁䅉䅅䅁䙁䅁䅁睁䵁䅁䅁权慂允䅁权潄权䅁权浄权䅁权湄权䅁允䅁䅁䅅䅁䭁䅁䱙䅁䵁䅉䅅䅁䑁䅁䅁睁䵁䅁䅁权奄允䅁权慁杂䅁允䅁䅁䅅䅁䭁乁䝙䅁䵁䅉䅅䅁䑁䅁䅁睁䵁䅁䅁权潁允䅁权流杂䅁允䅁䅁䅅䅁䙁䉁畓⭒㙆䙨䅖䍄䉁䅁䅁兂䅁䅁䅍䅄䅁䅁䅯䄲䅅䅁䅯䄶䅯䅁䅯朵䅯䅁䅯眵䅯䅁䅅䅁䉁䅁䅁权䝁睃䅁䍄䉁䅁䅁兂䅁䅁䅍䅄䅁䅁䅯䄲䅅䅁䅯儷䅯䅁䅯朵䅯䅁䅯眵䅯䅁䅅䅁䉁䅁䅁睂䅁䅁䅁乷汈䅑杷允䅁䅁䅍䅁䑁䅁䅷䅁䭁䙁䉕䅁䭁䉁䝧䅁䉁䅁䅁允䅁䅁䅯睢䅙䅁杷允䅁䅁䅍䅁䑁䅁䅷䅁䭁䙁䉕䅁䭁䉁䝯䅁䉁䅁䅁允䅁䅁䅯䅕䅣䅁杷允䅁䅁䅍䅁䑁䅁䅷䅁䭁䍁䅁䅁䭁䉁䝧䅁䉁䅁䅁允䅁䅁䅯䅦䅙䅁杷允䅁䅁䅍䅁䑁䅁䅷䅁䭁䍁䅁䅁䭁䉁䝷䅁䉁䅁䅁允䅁䅁䅯兑䅙䅁杷允䅁䅁䅑䅁䑁䅁䅷䅁䭁䍁䅁䅁䭁䉁䜸䅁䭁䍁䝁䅁䉁䅁䅁允䅁䅁䅯睲䅣䅁杷允䅁䅁䅕䅁䑁䅁䅷䅁䭁䍁䅁䅁䭁佁䭫䅁䭁佁䭙䅁䭁佁䭣䅁䉁䅁䅁允䅁䅁䅯材䄴䅁杷允䅁䅁䅕䅁䑁䅁䅷䅁䭁䍁䅁䅁䭁佁䭯䅁䭁佁䭙䅁䭁佁䭳䅁䉁䅁䅁允䅁䅁䅣䅁䅁䵁煁欵䵁䅉䅅䅁䑁䅁䅁睁䵁䅁䅁权捃允䅁权敁杂䅁允䅁䅁䅅䅁䭁䩁䝯䅁䵁䅉䅅䅁䑁䅁䅁睁䵁䅁䅁权捃允䅁权流杂䅁允䅁䅁䅅䅁䙁䱁敧敨剴䙃䅨䍄䉁䅁䅁兂䅁䅁䅍䅄䅁䅁䅯䅮䅅䅁䅯䄶䅯䅁䅯朵䅯䅁䅯眵䅯䅁䅅䅁䉁䅁䅁权剂睃䅁䍄䉁䅁䅁兂䅁䅁䅍䅄䅁䅁䅯䅮䅅䅁䅯儶䅯䅁䅯朵䅯䅁䅯眵䅯䅁䅅䅁䉁䅁䅁权䉂䅅䅁䍄䉁䅁䅁睁䅁䅁䅍䅄䅁䅁䅯杂䅅䅁䅯䅊䅙䅁䅅䅁䉁䅁䅁权ㅃ权䅁䍄䉁䅁䅁兂䅁䅁䅍䅄䅁䅁䅯杂䅅䅁䅯儶䅯䅁䅯朵䅯䅁䅯眵䅯䅁䅅䅁䉁䅁䅁权䍂䅅䅁䍄䉁䅁䅁兂䅁䅁䅍䅄䅁䅁䅯杂䅅䅁䅯儷䅯䅁䅯朵䅯䅁䅯眵䅯䅁䅅䅁䉁䅁䅁睂䅁䅁䅁䙙氷䅑杷允䅁䅁䅑䅁䑁䅁䅷䅁䭁䡁䉁䅁䭁䉁䜸䅁䭁䍁䝁䅁䉁䅁䅁允䅁䅁䅯兰䅯䅁杷允䅁䅁䅕䅁䑁䅁䅷䅁䭁䡁䉁䅁䭁佁䭫䅁䭁佁䭙䅁䭁佁䭣䅁䉁䅁䅁允䅁䅁䅯硑䅁䅁杷允䅁䅁䅍䅁䑁䅁䅷䅁䭁偁䉉䅁䭁䍁䝑䅁䉁䅁䅁允䅁䅁䅯杵䅯䅁杷允䅁䅁䅕䅁䑁䅁䅷䅁䭁偁䉉䅁䭁佁䬰䅁䭁佁䭙䅁䭁佁䭣䅁䉁䅁䅁允䅁䅁䅣䅁䅁䥁䥂欵䵁䅉䅅䅁䑁䅁䅁睁䵁䅁䅁权䩂䅁䅁权捁杂䅁允䅁䅁䅅䅁䭁䕁䡙䅁䵁䅉䅅䅁䑁䅁䅁睁䵁䅁䅁权䩂䅁䅁权敁杂䅁允䅁䅁䅅䅁䭁䕁䡣䅁䵁䅉䅅䅁䙁䅁䅁睁䵁䅁䅁权䩂䅁䅁权汄权䅁权浄权䅁权湄权䅁允䅁䅁䅅䅁䭁䑁䱧䅁䵁䅉䅅䅁䑁䅁䅁睁䵁䅁䅁权䝃䅁䅁权慁杂䅁允䅁䅁䅅䅁䭁乁䝙䅁䵁䅉䅅䅁䑁䅁䅁睁䵁䅁䅁权䝃䅁䅁权捁杂䅁允䅁䅁䅅䅁䭁䕁䡙䅁䵁䅉䅅䅁䕁䅁䅁睁䵁䅁䅁权䝃䅁䅁权晁杂䅁权杁杂䅁允䅁䅁䅅䅁䭁䵁䡁䅁䵁䅉䅅䅁䙁䅁䅁睁䵁䅁䅁权䝃䅁䅁权汄权䅁权浄权䅁权湄权䅁允䅁䅁䅅䅁䭁䑁䱧䅁䵁䅉䅅䅁䙁䅁䅁睁䵁䅁䅁权䝃䅁䅁权煄权䅁权浄权䅁权牄权䅁允䅁䅁䅅䅁䡁䅁䅁䅁杁⭊䅚䍄䉁䅁䅁睁䅁䅁䅍䅄䅁䅁䅯眸䅅䅁䅯䅈䅙䅁䅅䅁䉁䅁䅁权睃杂䅁䍄䉁䅁䅁兂䅁䅁䅍䅄䅁䅁䅯杵䅁䅁䅯儵䅯䅁䅯朵䅯䅁䅯眵䅯䅁䅅䅁䉁䅁䅁权㑁睃䅁䍄䉁䅁䅁兂䅁䅁䅍䅄䅁䅁䅯眸䅅䅁䅯儶䅯䅁䅯朵䅯䅁䅯眵䅯䅁䅅䅁䉁䅁䅁权䡂䅅䅁䍄䉁䅁䅁兂䅁䅁䅍䅄䅁䅁䅯眸䅅䅁䅯朶䅯䅁䅯朵䅯䅁䅯眶䅯䅁䅅䅁䉁䅁䅁睂䅁䅁䅁䙑浄䅑杷允䅁䅁䅕䅁䑁䅁䅷䅁䭁偁䉍䅁䭁佁䭷䅁䭁佁䭙䅁䭁佁䭣䅁䉁䅁䅁允䅁䅁䅣䅁䅁䵁千〴䵁䅉䅅䅁䑁䅁䅁睁䵁䅁䅁权い允䅁权敁杂䅁允䅁䅁䅅䅁䭁䭁䤸䅁䵁䅉䅅䅁䑁䅁䅁睁䵁䅁䅁权い允䅁权歁杂䅁允䅁䅁䅅䅁䭁䱁䬴䅁䵁䅉䅅䅁䑁䅁䅁睁䵁䅁䅁权い允䅁权流杂䅁允䅁䅁䅅䅁䙁䝁浚浚浚汆䅚䍄䉁䅁䅁兂䅁䅁䅍䅄䅁䅁䅯䄹䅅䅁䅯儶䅯䅁䅯朵䅯䅁䅯眵䅯䅁䅅䅁䉁䅁䅁权䩂䅅䅁䍄䉁䅁䅁兂䅁䅁䅍䅄䅁䅁䅯睺䅅䅁䅯朶䅯䅁䅯朵䅯䅁䅯眶䅯䅁䅅䅁䉁䅁䅁睂䅁䅁䅁䍉浔䅑杷允䅁䅁䅕䅁䑁䅁䅷䅁䭁偁䉑䅁䭁佁䭯䅁䭁佁䭙䅁䭁佁䭳䅁䉁䅁䅁允䅁䅁䅣䅁䅁䥁䩂欵䵁䅉䅅䅁䙁䅁䅁睁䵁䅁䅁权い允䅁权獄权䅁权浄权䅁权湄权䅁允䅁䅁䅅䅁䡁䅁䅁䅁权佳䅖䍄䉁䅁䅁䅂䅁䅁䅍䅄䅁䅁䅯䅋䅅䅁䅯睈䅙䅁䅯䅉䅙䅁䅅䅁䉁䅁䅁权䵂杂䅁䍄䉁䅁䅁兂䅁䅁䅍䅄䅁䅁䅯䅋䅅䅁䅯儵䅯䅁䅯朵䅯䅁䅯眵䅯䅁䅅䅁䉁䅁䅁权⭁睃䅁䍄䉁䅁䅁睁䅁䅁䅍䅄䅁䅁䅯杹䅅䅁䅯䅈䅙䅁䅅䅁䉁䅁䅁权浄䅃䅁䍄䉁䅁䅁睁䅁䅁䅍䅄䅁䅁䅯杹䅅䅁䅯杈䅙䅁䅅䅁䉁䅁䅁权浄䅃䅁䍄䉁䅁䅁睁䅁䅁䅍䅄䅁䅁䅯睊䅅䅁䅯杇䅙䅁䅅䅁䉁䅁䅁权牁杂䅁䍄䉁䅁䅁䅂䅁䅁䅍䅄䅁䅁䅯睊䅅䅁䅯睈䅙䅁䅯䅉䅙䅁䅅䅁䉁䅁䅁权扄杂䅁䍄䉁䅁䅁睁䅁䅁䅍䅄䅁䅁䅯眰䅁䅁䅯杊䅙䅁䅅䅁䉁䅁䅁兂塄㍯㥁灃啤䅑杷允䅁䅁䅍䅁䑁䅁䅷䅁䭁偁䉫䅁䭁䉁䝯䅁䉁䅁䅁允䅁䅁䅯䅷䅙䅁杷允䅁䅁䅕䅁䑁䅁䅷䅁䭁乁䅍䅁䭁佁䭧䅁䭁佁䭙䅁䭁佁䭣䅁䉁䅁䅁允䅁䅁䅯杂䅳䅁杷允䅁䅁䅕䅁䑁䅁䅷䅁䭁乁䅍䅁䭁佁䬰䅁䭁佁䭙䅁䭁佁䭣䅁䉁䅁䅁允䅁䅁䅣䅁䅁䝁摃唵䵁䅉䅅䅁䕁䅁䅁睁䵁䅁䅁权扄䅁䅁权晁杂䅁权杁杂䅁允䅁䅁䅅䅁䭁䩁䝷䅁䵁䅉䅅䅁䑁䅁䅁睁䵁䅁䅁权祄䅁䅁权奁杂䅁允䅁䅁䅅䅁䭁䕁䝑䅁䵁䅉䅅䅁䙁䅁䅁睁䵁䅁䅁权祄䅁䅁权汄权䅁权浄权䅁权湄权䅁允䅁䅁䅅䅁䭁䑁䌰䅁䵁䅉䅅䅁䙁䅁䅁睁䵁䅁䅁权䙃䅁䅁权煄权䅁权浄权䅁权牄权䅁允䅁䅁䅅䅁䡁䅁䅁䅁权畍䅚䍄䉁䅁䅁兂䅁䅁䅍䅄䅁䅁䅯具䅁䅁䅯儶䅯䅁䅯朵䅯䅁䅯眵䅯䅁䅅䅁䉁䅁䅁权䵂䅅䅁䍄䉁䅁䅁睁䅁䅁䅍䅄䅁䅁䅯睅䅅䅁䅯䅇䅙䅁䅅䅁䉁䅁䅁权㥁杂䅁䍄䉁䅁䅁睁䅁䅁䅍䅄䅁䅁䅯睅䅅䅁䅯杈䅙䅁䅅䅁䉁䅁䅁权䩄杂䅁䍄䉁䅁䅁䅂䅁䅁䅍䅄䅁䅁䅯䅃䅅䅁䅯睈䅙䅁䅯䅉䅙䅁䅅䅁䉁䅁䅁权獂睂䅁䍄䉁䅁䅁兂䅁䅁䅍䅄䅁䅁䅯䅃䅅䅁䅯儷䅯䅁䅯朵䅯䅁䅯眵䅯䅁䅅䅁䉁䅁䅁睂䅁䅁䅁乷汢䅑杷允䅁䅁䅍䅁䑁䅁䅷䅁䭁䥁䉧䅁䭁䉁䜴䅁䉁䅁䅁允䅁䅁䅯杍䅙䅁杷允䅁䅁䅍䅁䑁䅁䅷䅁䭁䱁䉙䅁䭁䉁䝧䅁䉁䅁䅁允䅁䅁䅯兇䅙䅁杷允䅁䅁䅕䅁䑁䅁䅷䅁䭁䱁䉙䅁䭁佁䭧䅁䭁佁䭙䅁䭁佁䭣䅁䉁䅁䅁允䅁䅁䅯䅅䅑䅁杷允䅁䅁䅕䅁䑁䅁䅷䅁䭁䱁䉙䅁䭁佁䭯䅁䭁佁䭙䅁䭁佁䭳䅁䉁䅁䅁允䅁䅁䅯䅅䅑䅁杷允䅁䅁䅕䅁䑁䅁䅷䅁䭁䱁䉙䅁䭁佁䬰䅁䭁佁䭙䅁䭁佁䭣䅁䉁䅁䅁允䅁䅁䅯䅅䅑䅁杷允䅁䅁䅍䅁䑁䅁䅷䅁䭁偁䉕䅁䭁䉁䝯䅁䉁䅁䅁允䅁䅁䅯杷䅙䅁杷允䅁䅁䅍䅁䑁䅁䅷䅁䭁偁䉕䅁䭁䉁䝷䅁䉁䅁䅁允䅁䅁䅯睩䅙䅁杷允䅁䅁䅍䅁䑁䅁䅷䅁䭁偁䉕䅁䭁䍁䝑䅁䉁䅁䅁允䅁䅁䅯八䅯䅁杷允䅁䅁䅕䅁䑁䅁䅷䅁䭁偁䉕䅁䭁佁䭧䅁䭁佁䭙䅁䭁佁䭣䅁䉁䅁䅁允䅁䅁䅯杂䅳䅁杷允䅁䅁䅕䅁䑁䅁䅷䅁䭁偁䉕䅁䭁佁䬰䅁䭁佁䭙䅁䭁佁䭣䅁䉁䅁䅁允䅁䅁䅣䅁䅁䕁佂唵䵁䅉䅅䅁䕁䅁䅁睁䵁䅁䅁权㙂允䅁权晁杂䅁权杁杂䅁允䅁䅁䅅䅁䭁䕁䝷䅁䵁䅉䅅䅁䑁䅁䅁睁䵁䅁䅁权㙂允䅁权歁杂䅁允䅁䅁䅅䅁䭁䅁䡧䅁䵁䅉䅅䅁䑁䅁䅁睁䵁䅁䅁权䥂允䅁权捁杂䅁允䅁䅁䅅䅁䭁䱁䜰䅁䵁䅉䅅䅁䙁䅁䅁睁䵁䅁䅁权䥂允䅁权獄权䅁权浄权䅁权湄权䅁允䅁䅁䅅䅁䭁䉁䕁䅁䵁䅉䅅䅁䑁䅁䅁睁䵁䅁䅁权㙃䅁䅁权捁杂䅁允䅁䅁䅅䅁䭁䕁䡙䅁䵁䅉䅅䅁䙁䅁䅁睁䵁䅁䅁权㉄允䅁权潄权䅁权浄权䅁权湄权䅁允䅁䅁䅅䅁䭁䅁䱙䅁䵁䅉䅅䅁䕁䅁䅁睁䵁䅁䅁权㙃䅁䅁权晁杂䅁权杁杂䅁允䅁䅁䅅䅁䭁䵁䭧䅁䵁䅉䅅䅁䑁䅁䅁睁䵁䅁䅁权㙃䅁䅁权歁杂䅁允䅁䅁䅅䅁䭁䡁䥫䅁䵁䅉䅅䅁䙁䅁䅁睁䵁䅁䅁权㙃䅁䅁权瑄权䅁权浄权䅁权湄权䅁允䅁䅁䅅䅁䡁䅁䅁䅁䅂敇䅚䍄䉁䅁䅁兂䅁䅁䅍䅄䅁䅁䅯䅺䅁䅁䅯䄶䅯䅁䅯朵䅯䅁䅯眵䅯䅁䅅䅁䉁䅁䅁权剂睃䅁䍄䉁䅁䅁睁䅁䅁䅍䅄䅁䅁䅯杺䅅䅁䅯䅇䅙䅁䅅䅁䉁䅁䅁权灁杂䅁䍄䉁䅁䅁䅂䅁䅁䅍䅄䅁䅁䅯杅䅅䅁䅯睈䅙䅁䅯䅉䅙䅁䅅䅁䉁䅁䅁权䙄杂䅁䍄䉁䅁䅁睁䅁䅁䅍䅄䅁䅁䅯䅮䅁䅁䅯䅇䅙䅁䅅䅁䉁䅁䅁权瑁杂䅁䍄䉁䅁䅁兂䅁䅁䅍䅄䅁䅁䅯杺䅅䅁䅯儷䅯䅁䅯朵䅯䅁䅯眵䅯䅁䅅䅁䉁䅁䅁睂䅁䅁䅁䩷歘䅑杷允䅁䅁䅍䅁䑁䅁䅷䅁䭁䥁䅅䅁䭁䉁䝯䅁䉁䅁䅁允䅁䅁䅯睓䅙䅁杷允䅁䅁䅑䅁䑁䅁䅷䅁䭁䥁䅅䅁䭁䉁䜸䅁䭁䍁䝁䅁䉁䅁䅁允䅁䅁䅯睬䅯䅁杷允䅁䅁䅕䅁䑁䅁䅷䅁䭁䥁䅅䅁䭁佁䭷䅁䭁佁䭙䅁䭁佁䭣䅁䉁䅁䅁允䅁䅁䅯䅅䅑䅁杷允䅁䅁䅕䅁䑁䅁䅷䅁䭁䝁䅷䅁䭁佁䭧䅁䭁佁䭙䅁䭁佁䭣䅁䉁䅁䅁允䅁䅁䅯杂䅳䅁杷允䅁䅁䅕䅁䑁䅁䅷䅁䭁䝁䅷䅁䭁佁䭫䅁䭁佁䭙䅁䭁佁䭣䅁䉁䅁䅁允䅁䅁䅯硕䅁䅁杷允䅁䅁䅕䅁䑁䅁䅷䅁䭁䝁䅷䅁䭁佁䭷䅁䭁佁䭙䅁䭁佁䭣䅁䉁䅁䅁允䅁䅁䅣䅁䅁䝁敁唵䵁䅉䅅䅁䑁䅁䅁睁䵁䅁䅁权楄䅁䅁权歁杂䅁允䅁䅁䅅䅁䭁䥁䭕䅁䵁䅉䅅䅁䑁䅁䅁睁䵁䅁䅁权橄䅁䅁权歁杂䅁允䅁䅁䅅䅁䭁䥁䭙䅁䵁䅉䅅䅁䙁䅁䅁睁䵁䅁䅁权㝄允䅁权煄权䅁权浄权䅁权牄权䅁允䅁䅁䅅䅁䡁䅁䅁䅁䅁⭋䅚䍄䉁䅁䅁睁䅁䅁䅍䅄䅁䅁䅯睵䅅䅁䅯杇䅙䅁䅅䅁䉁䅁䅁权㉃杂䅁䍄䉁䅁䅁睁䅁䅁䅍䅄䅁䅁䅯睵䅅䅁䅯䅊䅙䅁䅅䅁䉁䅁䅁权乄权䅁䍄䉁䅁䅁睁䅁䅁䅍䅄䅁䅁䅯睵䅅䅁䅯杊䅙䅁䅅䅁䉁䅁䅁兂㉄䙋偹癷佖䅑杷允䅁䅁䅕䅁䑁䅁䅷䅁䭁䱁䉳䅁䭁佁䬰䅁䭁佁䭙䅁䭁佁䭣䅁䉁䅁䅁允䅁䅁䅣䅁䅁䕁卄唵䵁䅉䅅䅁䑁䅁䅁睁䵁䅁䅁权灁䅁䅁权慁杂䅁允䅁䅁䅅䅁䭁䉁䝳䅁䵁䅉䅅䅁䙁䅁䅁睁䵁䅁䅁权㍄允䅁权汄权䅁权浄权䅁权湄权䅁允䅁䅁䅅䅁䭁䝁䱧䅁䵁䅉䅅䅁䙁䅁䅁睁䵁䅁䅁权㍄允䅁权潄权䅁权浄权䅁权湄权䅁允䅁䅁䅅䅁䭁䅁䱙䅁䵁䅉䅅䅁䑁䅁䅁睁䵁䅁䅁权㑄允䅁权捁杂䅁允䅁䅁䅅䅁䭁䕁䜰䅁䵁䅉䅅䅁䑁䅁䅁睁䵁䅁䅁权捄允䅁权慁杂䅁允䅁䅁䅅䅁䭁䱁䝁䅁䵁䅉䅅䅁䑁䅁䅁睁䵁䅁䅁权十允䅁权流杂䅁允䅁䅁䅅䅁䙁䱁敧敨剴䙹䅚䍄䉁䅁䅁睁䅁䅁䅍䅄䅁䅁䅯䄫䅅䅁䅯䅊䅙䅁䅅䅁䉁䅁䅁权兄权䅁䍄䉁䅁䅁兂䅁䅁䅍䅄䅁䅁䅯䄫䅅䅁䅯儶䅯䅁䅯朵䅯䅁䅯眵䅯䅁䅅䅁䉁䅁䅁权坂䅅䅁䍄䉁䅁䅁兂䅁䅁䅍䅄䅁䅁䅯䄫䅅䅁䅯䄷䅯䅁䅯朵䅯䅁䅯眵䅯䅁䅅䅁䉁䅁䅁睂䅁䅁䅁䥁欳䅑杷允䅁䅁䅍䅁䑁䅁䅷䅁䭁䵁䉷䅁䭁䉁䜴䅁䉁䅁䅁允䅁䅁䅯睫䅣䅁杷允䅁䅁䅍䅁䑁䅁䅷䅁䭁乁䅷䅁䭁䍁䝑䅁䉁䅁䅁允䅁䅁䅯䅅䅑䅁杷允䅁䅁䅍䅁䑁䅁䅷䅁䭁乁䅷䅁䭁䍁䝙䅁䉁䅁䅁允䅁䅁䅕灭婭婭䩬䕗䵁䅉䅅䅁䙁䅁䅁睁䵁䅁䅁权捄䅁䅁权汄权䅁权浄权䅁权湄权䅁允䅁䅁䅅䅁䭁䅁䰰䅁䵁䅉䅅䅁䑁䅁䅁睁䵁䅁䅁权䱂允䅁权歁杂䅁允䅁䅁䅅䅁䭁䩁䬴䅁䵁䅉䅅䅁䑁䅁䅁睁䵁䅁䅁权摂允䅁权敁杂䅁允䅁䅁䅅䅁䭁䅁䩑䅁䵁䅉䅅䅁䙁䅁䅁睁䵁䅁䅁权摂允䅁权灄权䅁权浄权䅁权湄权䅁允䅁䅁䅅䅁䭁䙁关䅁䵁䅉䅅䅁䙁䅁䅁睁䵁䅁䅁权摂允䅁权獄权䅁权浄权䅁权湄权䅁允䅁䅁䅅䅁䡁䅁䅁䅁䅄敯䅖䍄䉁䅁䅁睁䅁䅁䅍䅄䅁䅁䅯儫䅅䅁䅯䅇䅙䅁䅅䅁䉁䅁䅁权婁杂䅁䍄䉁䅁䅁兂䅁䅁䅍䅄䅁䅁䅯儫䅅䅁䅯䄶䅯䅁䅯朵䅯䅁䅯眵䅯䅁䅅䅁䉁䅁䅁权䝁睃䅁䍄䉁䅁䅁兂䅁䅁䅍䅄䅁䅁䅯儫䅅䅁䅯儶䅯䅁䅯朵䅯䅁䅯眵䅯䅁䅅䅁䉁䅁䅁权捂䅅䅁䍄䉁䅁䅁睁䅁䅁䅍䅄䅁䅁䅯眴䅅䅁䅯䅇䅙䅁䅅䅁䉁䅁䅁权䩂睂䅁䍄䉁䅁䅁睁䅁䅁䅍䅄䅁䅁䅯眴䅅䅁䅯杇䅙䅁䅅䅁䉁䅁䅁权䍁䅃䅁䍄䉁䅁䅁睁䅁䅁䅍䅄䅁䅁䅯眴䅅䅁䅯䅊䅙䅁䅅䅁䉁䅁䅁权呄权䅁䍄䉁䅁䅁睁䅁䅁䅍䅄䅁䅁䅯眴䅅䅁䅯杊䅙䅁䅅䅁䉁䅁䅁兂穁積積ㅍ兎䅑杷允䅁䅁䅕䅁䑁䅁䅷䅁䭁䩁䄰䅁䭁佁䭷䅁䭁佁䭙䅁䭁佁䭣䅁䉁䅁䅁允䅁䅁䅣䅁䅁䅁剃唵䵁䅉䅅䅁䙁䅁䅁睁䵁䅁䅁权橄允䅁权潄权䅁权浄权䅁权湄权䅁允䅁䅁䅅䅁䭁䅁䱙䅁䵁䅉䅅䅁䙁䅁䅁睁䵁䅁䅁权橄允䅁权瑄权䅁权浄权䅁权湄权䅁允䅁䅁䅅䅁䡁䅁䅁䅁杂佮䅖䍄䉁䅁䅁睁䅁䅁䅍䅄䅁䅁䅯末䅅䅁䅯杇䅙䅁䅅䅁䉁䅁䅁权時杂䅁䍄䉁䅁䅁䅂䅁䅁䅍䅄䅁䅁䅯末䅅䅁䅯睈䅙䅁䅯䅉䅙䅁䅅䅁䉁䅁䅁权ㅂ䅃䅁䍄䉁䅁䅁兂䅁䅁䅍䅄䅁䅁䅯末䅅䅁䅯儶䅯䅁䅯朵䅯䅁䅯眵䅯䅁䅅䅁䉁䅁䅁权䥃兄䅁䍄䉁䅁䅁兂䅁䅁䅍䅄䅁䅁䅯末䅅䅁䅯䄷䅯䅁䅯朵䅯䅁䅯眵䅯䅁䅅䅁䉁䅁䅁睂䅁䅁䅁䵯氯䅑杷允䅁䅁䅍䅁䑁䅁䅷䅁䭁䥁䉅䅁䭁䉁䝧䅁䉁䅁䅁允䅁䅁䅯䅦䅙䅁杷允䅁䅁䅍䅁䑁䅁䅷䅁䭁䥁䉅䅁䭁䉁䝯䅁䉁䅁䅁允䅁䅁䅯兗䅙䅁杷允䅁䅁䅍䅁䑁䅁䅷䅁䭁䩁䅷䅁䭁䉁䝷䅁䉁䅁䅁允䅁䅁䅯兣䅧䅁杷允䅁䅁䅕䅁䑁䅁䅷䅁䭁䩁䅷䅁䭁佁䬰䅁䭁佁䭙䅁䭁佁䭣䅁䉁䅁䅁允䅁䅁䅣䅁䅁䵁⽁欵䵁䅉䅅䅁䑁䅁䅁睁䵁䅁䅁权煁允䅁权奁杂䅁允䅁䅁䅅䅁䭁䕁䝁䅁䵁䅉䅅䅁䕁䅁䅁睁䵁䅁䅁权煁允䅁权晁杂䅁权杁杂䅁允䅁䅁䅅䅁䭁䥁䭣䅁䵁䅉䅅䅁䙁䅁䅁睁䵁䅁䅁权煁允䅁权潄权䅁权浄权䅁权湄权䅁允䅁䅁䅅䅁䭁䅁䱙䅁䵁䅉䅅䅁䑁䅁䅁睁䵁䅁䅁权偄允䅁权捁杂䅁允䅁䅁䅅䅁䭁䍁䝳䅁䵁䅉䅅䅁䑁䅁䅁睁䵁䅁䅁权佃允䅁权歁杂䅁允䅁䅁䅅䅁䭁乁䭯䅁䵁䅉䅅䅁䙁䅁䅁睁䵁䅁䅁权佃允䅁权獄权䅁权浄权䅁权湄权䅁允䅁䅁䅅䅁䡁䅁䅁䅁䅂伷䅒䍄䉁䅁䅁睁䅁䅁䅍䅄䅁䅁䅯朴䅁䅁䅯䅇䅙䅁䅅䅁䉁䅁䅁权療杂䅁䍄䉁䅁䅁睁䅁䅁䅍䅄䅁䅁䅯眴䅁䅁䅯䅇䅙䅁䅅䅁䉁䅁䅁权䩂睂䅁䍄䉁䅁䅁睁䅁䅁䅍䅄䅁䅁䅯朴䅁䅁䅯杊䅙䅁䅅䅁䉁䅁䅁兂硂児塲硯偂䅑杷允䅁䅁䅕䅁䑁䅁䅷䅁䭁佁䅉䅁䭁佁䭕䅁䭁佁䭙䅁䭁佁䭣䅁䉁䅁䅁允䅁䅁䅯䅈䅳䅁杷允䅁䅁䅕䅁䑁䅁䅷䅁䭁佁䅍䅁䭁佁䭕䅁䭁佁䭙䅁䭁佁䭣䅁䉁䅁䅁允䅁䅁䅯儫䅯䅁杷允䅁䅁䅕䅁䑁䅁䅷䅁䭁佁䅉䅁䭁佁䭷䅁䭁佁䭙䅁䭁佁䭣䅁䉁䅁䅁允䅁䅁䅣䅁䅁䍁䱂欵䵁䅉䅅䅁䕁䅁䅁睁䵁䅁䅁权捄允䅁权晁杂䅁权杁杂䅁允䅁䅁䅅䅁䭁䱁䩫䅁䵁䅉䅅䅁䙁䅁䅁睁䵁䅁䅁权捄允䅁权煄权䅁权浄权䅁权牄权䅁允䅁䅁䅅䅁䡁䅁䅁䅁䅁⭌䅚䍄䉁䅁䅁兂䅁䅁䅍䅄䅁䅁䅯䄳䅅䅁䅯儷䅯䅁䅯朵䅯䅁䅯眵䅯䅁䅅䅁䉁䅁䅁睂䅁䅁䅁䕑氳䅑杷允䅁䅁䅍䅁䑁䅁䅷䅁䭁偁䉷䅁䭁䉁䝷䅁䉁䅁䅁允䅁䅁䅯䅌䅣䅁杷允䅁䅁䅍䅁䑁䅁䅷䅁䭁偁䉷䅁䭁䍁䝑䅁䉁䅁䅁允䅁䅁䅯剙䅁䅁杷允䅁䅁䅕䅁䑁䅁䅷䅁䭁偁䉷䅁䭁佁䭯䅁䭁佁䭙䅁䭁佁䭳䅁䉁䅁䅁允䅁䅁䅣䅁䅁䅁穁欵䵁䅉䅅䅁䑁䅁䅁睁䵁䅁䅁权䭃允䅁权捁杂䅁允䅁䅁䅅䅁䭁䡁䝣䅁䵁䅉䅅䅁䙁䅁䅁睁䵁䅁䅁权䭃允䅁权潄权䅁权浄权䅁权湄权䅁允䅁䅁䅅䅁䭁䉁䕁䅁䵁䅉䅅䅁䙁䅁䅁睁䵁䅁䅁权䭃允䅁权瑄权䅁权浄权䅁权湄权䅁允䅁䅁䅅䅁䭁䉁䕁䅁䵁䅉䅅䅁䑁䅁䅁睁䵁䅁䅁权煁䅁䅁权奁杂䅁允䅁䅁䅅䅁䭁䍁䜰䅁䵁䅉䅅䅁䑁䅁䅁睁䵁䅁䅁权煁䅁䅁权慁杂䅁允䅁䅁䅅䅁䭁䍁䜰䅁䵁䅉䅅䅁䑁䅁䅁睁䵁䅁䅁权煁䅁䅁权敁杂䅁允䅁䅁䅅䅁䭁䩁䜰䅁䵁䅉䅅䅁䙁䅁䅁睁䵁䅁䅁权煁䅁䅁权煄权䅁权浄权䅁权牄权䅁允䅁䅁䅅䅁䡁䅁䅁䅁杂⭏䅚䍄䉁䅁䅁兂䅁䅁䅍䅄䅁䅁䅯杋䅁䅁䅯儷䅯䅁䅯朵䅯䅁䅯眵䅯䅁䅅䅁䉁䅁䅁睂䅁䅁䅁䉙浪䅑杷允䅁䅁䅍䅁䑁䅁䅷䅁䭁䍁䄰䅁䭁䉁䝷䅁䉁䅁䅁允䅁䅁䅯杙䅙䅁杷允䅁䅁䅕䅁䑁䅁䅷䅁䭁䍁䄰䅁䭁佁䭕䅁䭁佁䭙䅁䭁佁䭣䅁䉁䅁䅁允䅁䅁䅯兄䅳䅁杷允䅁䅁䅕䅁䑁䅁䅷䅁䭁䍁䄰䅁䭁佁䭯䅁䭁佁䭙䅁䭁佁䭳䅁䉁䅁䅁允䅁䅁䅣䅁䅁䅁⽁欵䵁䅉䅅䅁䙁䅁䅁睁䵁䅁䅁权瑁䅁䅁权瑄权䅁权浄权䅁权湄权䅁允䅁䅁䅅䅁䡁䅁䅁䅁䅂佧䅖䍄䉁䅁䅁睁䅁䅁䅍䅄䅁䅁䅯睪䅅䅁䅯杇䅙䅁䅅䅁䉁䅁䅁权時杂䅁䍄䉁䅁䅁睁䅁䅁䅍䅄䅁䅁䅯睪䅅䅁䅯䅊䅙䅁䅅䅁䉁䅁䅁权允䅂䅁䍄䉁䅁䅁兂䅁䅁䅍䅄䅁䅁䅯睪䅅䅁䅯朶䅯䅁䅯朵䅯䅁䅯眶䅯䅁䅅䅁䉁䅁䅁睂䅁䅁䅁䍙洯䅑杷允䅁䅁䅕䅁䑁䅁䅷䅁䭁䥁䈸䅁䭁佁䭷䅁䭁佁䭙䅁䭁佁䭣䅁䉁䅁䅁允䅁䅁䅣䅁䅁䥁坄䔵䵁䅉䅅䅁䕁䅁䅁睁䵁䅁䅁权敂允䅁权晁杂䅁权杁杂䅁允䅁䅁䅅䅁䭁䱁䡅䅁䵁䅉䅅䅁䑁䅁䅁睁䵁䅁䅁权敂允䅁权歁杂䅁允䅁䅁䅅䅁䭁佁䭁䅁䵁䅉䅅䅁䑁䅁䅁睁䵁䅁䅁权敂允䅁权流杂䅁允䅁䅁䅅䅁䙁䱁敧敨剴䙭䅨䍄䉁䅁䅁兂䅁䅁䅍䅄䅁䅁䅯杘䅅䅁䅯䄶䅯䅁䅯朵䅯䅁䅯眵䅯䅁䅅䅁䉁䅁䅁权允䅂䅁䍄䉁䅁䅁睁䅁䅁䅍䅄䅁䅁䅯䅱䅅䅁䅯䅊䅙䅁䅅䅁䉁䅁䅁权楄权䅁䍄䉁䅁䅁兂䅁䅁䅍䅄䅁䅁䅯䅱䅅䅁䅯儷䅯䅁䅯朵䅯䅁䅯眵䅯䅁䅅䅁䉁䅁䅁睂䅁䅁䅁䍧浔䅑杷允䅁䅁䅍䅁䑁䅁䅷䅁䭁䩁䄰䅁䭁䉁䝧䅁䉁䅁䅁允䅁䅁䅯克䅙䅁杷允䅁䅁䅍䅁䑁䅁䅷䅁䭁䩁䄰䅁䭁䉁䝷䅁䉁䅁䅁允䅁䅁䅯杍䅣䅁杷允䅁䅁䅕䅁䑁䅁䅷䅁䭁䩁䄰䅁䭁佁䭯䅁䭁佁䭙䅁䭁佁䭳䅁䉁䅁䅁允䅁䅁䅣䅁䅁䍁灁欵䵁䅉䅅䅁䕁䅁䅁睁䵁䅁䅁权㥄允䅁权晁杂䅁权杁杂䅁允䅁䅁䅅䅁䭁䑁䝧䅁䵁䅉䅅䅁䑁䅁䅁睁䵁䅁䅁权㝄允䅁权慁杂䅁允䅁䅁䅅䅁䭁䵁䝍䅁䵁䅉䅅䅁䙁䅁䅁睁䵁䅁䅁权㝄允䅁权潄权䅁权浄权䅁权湄权䅁允䅁䅁䅅䅁䭁䅁䱙䅁䵁䅉䅅䅁䙁䅁䅁睁䵁䅁䅁权㝄允䅁权獄权䅁权浄权䅁权湄权䅁允䅁䅁䅅䅁䡁䅁䅁䅁权⭆䅚䍄䉁䅁䅁睁䅁䅁䅍䅄䅁䅁䅯睹䅅䅁䅯䅇䅙䅁䅅䅁䉁䅁䅁权婁杂䅁䍄䉁䅁䅁睁䅁䅁䅍䅄䅁䅁䅯睹䅅䅁䅯䅈䅙䅁䅅䅁䉁䅁䅁权慂杂䅁䍄䉁䅁䅁兂䅁䅁䅍䅄䅁䅁䅯睹䅅䅁䅯儶䅯䅁䅯朵䅯䅁䅯眵䅯䅁䅅䅁䉁䅁䅁权療䅅䅁䍄䉁䅁䅁兂䅁䅁䅍䅄䅁䅁䅯睹䅅䅁䅯朶䅯䅁䅯朵䅯䅁䅯眶䅯䅁䅅䅁䉁䅁䅁睂䅁䅁䅁䑁浦䅑杷允䅁䅁䅍䅁䑁䅁䅷䅁䭁䡁䅙䅁䭁䍁䝑䅁䉁䅁䅁允䅁䅁䅯睄䅫䅁杷允䅁䅁䅕䅁䑁䅁䅷䅁䭁偁䈴䅁䭁佁䭕䅁䭁佁䭙䅁䭁佁䭣䅁䉁䅁䅁允䅁䅁䅯䅇䅳䅁杷允䅁䅁䅕䅁䑁䅁䅷䅁䭁偁䈴䅁䭁佁䭫䅁䭁佁䭙䅁䭁佁䭣䅁䉁䅁䅁允䅁䅁䅯档䅁䅁杷允䅁䅁䅕䅁䑁䅁䅷䅁䭁䉁䉉䅁䭁佁䭯䅁䭁佁䭙䅁䭁佁䭳䅁䉁䅁䅁允䅁䅁䅣䅁䅁䕁湁欵䵁䅉䅅䅁䙁䅁䅁睁䵁䅁䅁权十允䅁权瑄权䅁权浄权䅁权湄权䅁允䅁䅁䅅䅁䡁䅁䅁䅁䅁敭䅖䍄䉁䅁䅁睁䅁䅁䅍䅄䅁䅁䅯睴䅅䅁䅯杈䅙䅁䅅䅁䉁䅁䅁权偃杂䅁䍄䉁䅁䅁兂䅁䅁䅍䅄䅁䅁䅯䅁䅉䅁䅯剸䅉䅁䅯䅂䍁䅧䅯剹䅉䅁䅅䅁䉁䅁䅁兂婄歇㡈扈䩍䅑杷允䅁䅁䅕䅁䑁䅁䅷䅁䭁䵁卯䅁䭁䵁单䅁䭁䅁䅑潁䭁䵁卙䅁䉁䅁䅁允䅁䅁䅕术慷䉰祈歓䵁䅉䅅䅁䙁䅁䅁睁䵁䅁䅁权䭄杅䅁权䙄杅䅁权䕁䅁䅋权䥄杅䅁允䅁䅁䅅䅁䙁䡁慈浮批啒䄹䍄䉁䅁䅁兂䅁䅁䅍䅄䅁䅁䅯桹䅉䅁䅯剸䅉䅁䅯䅂䍁䅧䅯剹䅉䅁䅅䅁䉁䅁䅁兂䡁桦䡅歋䩂䅑杷允䅁䅁䅕䅁䑁䅁䅷䅁䭁䵁卯䅁䭁䵁单䅁䭁䅁䅑潁䭁䵁卣䅁䉁䅁䅁允䅁䅁䅕䱎橳䉉祎䕐䵁䅉䅅䅁䙁䅁䅁睁䵁䅁䅁权䭄杅䅁权䱄杅䅁权䕁䅁䅋权䝄杅䅁允䅁䅁䅅䅁䙁䵁䴳䵺䵺䝸䅤䍄䉁䅁䅁兂䅁䅁䅍䅄䅁䅁䅯桹䅉䅁䅯硹䅉䅁䅯䅂䍁䅧䅯䉹䅉䅁䅅䅁䉁䅁䅁兂㉄䙋偹灷牖䅑杷允䅁䅁䅕䅁䑁䅁䅷䅁䭁䵁卯䅁䭁䵁即䅁䭁䅁䅑潁䭁䵁卫䅁䉁䅁䅁允䅁䅁䅕歲桦桥䝒歚䵁䅉䅅䅁䙁䅁䅁睁䵁䅁䅁权䭄杅䅁权䱄杅䅁权䕁䅁䅋权䡄杅䅁允䅁䅁䅅䅁䙁䕁桪桥畓ㅆ䅬䍄䉁䅁䅁睁䅁䅁䅍䅄䅁䅁䅯桹䅉䅁䅯䉺䅉䅁䅅䅁䉁䅁䅁䅆䵃卍䉣䅁䅁䅁杷允䅁䅁䅕䅁䑁䅁䅷䅁䭁䵁卯䅁䭁䵁匰䅁䭁䅁䅑潁䭁䵁匴䅁䉁䅁䅁允䅁䉁䅑㑃䜶䅁䅁䅁䵁䅉䅅䅁䙁䅁䅁睁䵁䅁䅁权䅁杁䅁权乄杅䅁权䕁䅁䅋权佄杅䅁允䅁䅁䅅䅁啁䙁㡁村䅁䅁䅁</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</si>
</sst>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43" formatCode="_(* #,##0.00_);_(* \(#,##0.00\);_(* &quot;-&quot;??_);_(@_)"/>
    <numFmt numFmtId="164" formatCode="_(* #,##0_);_(* \(#,##0\);_(* &quot;-&quot;??_);_(@_)"/>
    <numFmt numFmtId="165" formatCode="0.0%"/>
    <numFmt numFmtId="166" formatCode="_(* #,##0.000_);_(* \(#,##0.000\);_(* &quot;-&quot;??_);_(@_)"/>
  </numFmts>
  <fonts count="5">
    <font>
      <sz val="11"/>
      <color theme="1"/>
      <name val="Calibri"/>
      <family val="2"/>
      <scheme val="minor"/>
    </font>
    <font>
      <sz val="11"/>
      <color theme="1"/>
      <name val="Calibri"/>
      <family val="2"/>
      <scheme val="minor"/>
    </font>
    <font>
      <sz val="8"/>
      <name val="Arial"/>
      <family val="2"/>
    </font>
    <font>
      <b/>
      <sz val="7"/>
      <color rgb="FFCCCCCC"/>
      <name val="Arial"/>
      <family val="2"/>
    </font>
    <font>
      <b/>
      <sz val="11"/>
      <color theme="1"/>
      <name val="Calibri"/>
      <family val="2"/>
      <scheme val="minor"/>
    </font>
  </fonts>
  <fills count="3">
    <fill>
      <patternFill patternType="none"/>
    </fill>
    <fill>
      <patternFill patternType="gray125"/>
    </fill>
    <fill>
      <patternFill patternType="solid">
        <fgColor rgb="FFFFFF00"/>
        <bgColor indexed="64"/>
      </patternFill>
    </fill>
  </fills>
  <borders count="1">
    <border>
      <left/>
      <right/>
      <top/>
      <bottom/>
      <diagonal/>
    </border>
  </borders>
  <cellStyleXfs count="3">
    <xf numFmtId="0" fontId="0" fillId="0" borderId="0"/>
    <xf numFmtId="43" fontId="1" fillId="0" borderId="0" applyFont="0" applyFill="0" applyBorder="0" applyAlignment="0" applyProtection="0"/>
    <xf numFmtId="9" fontId="1" fillId="0" borderId="0" applyFont="0" applyFill="0" applyBorder="0" applyAlignment="0" applyProtection="0"/>
  </cellStyleXfs>
  <cellXfs count="12">
    <xf numFmtId="0" fontId="0" fillId="0" borderId="0" xfId="0"/>
    <xf numFmtId="164" fontId="2" fillId="0" borderId="0" xfId="1" applyNumberFormat="1" applyFont="1"/>
    <xf numFmtId="0" fontId="2" fillId="0" borderId="0" xfId="0" applyFont="1"/>
    <xf numFmtId="165" fontId="2" fillId="0" borderId="0" xfId="2" applyNumberFormat="1" applyFont="1"/>
    <xf numFmtId="3" fontId="0" fillId="0" borderId="0" xfId="0" applyNumberFormat="1" applyAlignment="1">
      <alignment horizontal="right"/>
    </xf>
    <xf numFmtId="4" fontId="0" fillId="0" borderId="0" xfId="0" applyNumberFormat="1" applyAlignment="1">
      <alignment horizontal="right"/>
    </xf>
    <xf numFmtId="166" fontId="0" fillId="2" borderId="0" xfId="1" applyNumberFormat="1" applyFont="1" applyFill="1"/>
    <xf numFmtId="10" fontId="0" fillId="0" borderId="0" xfId="2" applyNumberFormat="1" applyFont="1"/>
    <xf numFmtId="0" fontId="3" fillId="0" borderId="0" xfId="0" applyFont="1"/>
    <xf numFmtId="0" fontId="0" fillId="0" borderId="0" xfId="0" applyAlignment="1">
      <alignment horizontal="left"/>
    </xf>
    <xf numFmtId="14" fontId="0" fillId="0" borderId="0" xfId="0" applyNumberFormat="1" applyAlignment="1">
      <alignment horizontal="right"/>
    </xf>
    <xf numFmtId="0" fontId="4" fillId="0" borderId="0" xfId="0" applyFont="1"/>
  </cellXfs>
  <cellStyles count="3">
    <cellStyle name="Comma" xfId="1" builtinId="3"/>
    <cellStyle name="Normal" xfId="0" builtinId="0"/>
    <cellStyle name="Percent" xfId="2" builtinId="5"/>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eetMetadata" Target="metadata.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6AC2806-2364-4DB6-A521-15CCF42B56BC}">
  <dimension ref="A1:A15"/>
  <sheetViews>
    <sheetView workbookViewId="0"/>
  </sheetViews>
  <sheetFormatPr defaultRowHeight="15"/>
  <sheetData>
    <row r="1" spans="1:1">
      <c r="A1" t="s">
        <v>2050</v>
      </c>
    </row>
    <row r="2" spans="1:1">
      <c r="A2" t="s">
        <v>2051</v>
      </c>
    </row>
    <row r="3" spans="1:1">
      <c r="A3" t="s">
        <v>2052</v>
      </c>
    </row>
    <row r="4" spans="1:1">
      <c r="A4" t="s">
        <v>2053</v>
      </c>
    </row>
    <row r="5" spans="1:1">
      <c r="A5" t="s">
        <v>2054</v>
      </c>
    </row>
    <row r="6" spans="1:1">
      <c r="A6" t="s">
        <v>2055</v>
      </c>
    </row>
    <row r="7" spans="1:1">
      <c r="A7" t="s">
        <v>2056</v>
      </c>
    </row>
    <row r="8" spans="1:1">
      <c r="A8" t="s">
        <v>2057</v>
      </c>
    </row>
    <row r="9" spans="1:1">
      <c r="A9" t="s">
        <v>2058</v>
      </c>
    </row>
    <row r="10" spans="1:1">
      <c r="A10" t="s">
        <v>2059</v>
      </c>
    </row>
    <row r="11" spans="1:1">
      <c r="A11" t="s">
        <v>2060</v>
      </c>
    </row>
    <row r="12" spans="1:1">
      <c r="A12" t="s">
        <v>2061</v>
      </c>
    </row>
    <row r="13" spans="1:1">
      <c r="A13" t="s">
        <v>2062</v>
      </c>
    </row>
    <row r="14" spans="1:1">
      <c r="A14" t="s">
        <v>2063</v>
      </c>
    </row>
    <row r="15" spans="1:1">
      <c r="A15" t="s">
        <v>2064</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FDB04D6-B6F1-4132-AE6E-7EC1BE155281}">
  <dimension ref="A1:S607"/>
  <sheetViews>
    <sheetView tabSelected="1" zoomScale="85" zoomScaleNormal="85" workbookViewId="0">
      <selection activeCell="F3" sqref="F3"/>
    </sheetView>
  </sheetViews>
  <sheetFormatPr defaultRowHeight="15"/>
  <cols>
    <col min="1" max="1" width="16.85546875" bestFit="1" customWidth="1"/>
    <col min="2" max="6" width="16.85546875" customWidth="1"/>
    <col min="7" max="7" width="23.140625" bestFit="1" customWidth="1"/>
    <col min="8" max="8" width="45.7109375" bestFit="1" customWidth="1"/>
    <col min="9" max="9" width="52.7109375" bestFit="1" customWidth="1"/>
    <col min="10" max="10" width="56.7109375" bestFit="1" customWidth="1"/>
    <col min="11" max="11" width="15.28515625" customWidth="1"/>
    <col min="12" max="12" width="15.5703125" customWidth="1"/>
    <col min="13" max="13" width="10.5703125" customWidth="1"/>
    <col min="14" max="15" width="21.5703125" bestFit="1" customWidth="1"/>
    <col min="16" max="16" width="44.7109375" bestFit="1" customWidth="1"/>
    <col min="17" max="19" width="21.5703125" bestFit="1" customWidth="1"/>
  </cols>
  <sheetData>
    <row r="1" spans="1:19" s="11" customFormat="1">
      <c r="A1" s="11" t="str" cm="1">
        <f t="array" ref="A1">_xll.ciqfunctions.udf.CIQRANGE("^SPX", "IQ_CONSTITUENTS", 1, 700, , , , , "Constituents")</f>
        <v>Constituents</v>
      </c>
      <c r="B1" s="11" t="s">
        <v>2045</v>
      </c>
      <c r="C1" s="11" t="s">
        <v>2046</v>
      </c>
      <c r="D1" s="11" t="s">
        <v>2047</v>
      </c>
      <c r="E1" s="11" t="s">
        <v>2048</v>
      </c>
      <c r="F1" s="11" t="s">
        <v>2049</v>
      </c>
      <c r="G1" s="11" t="s">
        <v>1029</v>
      </c>
      <c r="H1" s="11" t="s">
        <v>1030</v>
      </c>
      <c r="I1" s="11" t="s">
        <v>1031</v>
      </c>
      <c r="J1" s="11" t="s">
        <v>1032</v>
      </c>
      <c r="K1" s="11" t="s">
        <v>1033</v>
      </c>
      <c r="L1" s="11" t="s">
        <v>1034</v>
      </c>
      <c r="M1" s="11" t="s">
        <v>1035</v>
      </c>
      <c r="N1" s="11" t="s">
        <v>1637</v>
      </c>
      <c r="O1" s="11" t="s">
        <v>1638</v>
      </c>
      <c r="P1" s="11" t="s">
        <v>1639</v>
      </c>
      <c r="Q1" s="11" t="s">
        <v>1641</v>
      </c>
      <c r="R1" s="11" t="s">
        <v>1640</v>
      </c>
      <c r="S1" s="11" t="s">
        <v>1642</v>
      </c>
    </row>
    <row r="2" spans="1:19">
      <c r="A2" t="s">
        <v>6</v>
      </c>
      <c r="B2" t="str">
        <f>_xll.SNL.Clients.Office.Excel.Functions.SPG(A2,"SP_IPO_DATE")</f>
        <v>#PEND</v>
      </c>
      <c r="C2" t="str">
        <f>_xll.SNL.Clients.Office.Excel.Functions.SPG(A2, "SP_VOLUME_AVG_WEEKLY_TO_SHARES_OUT", , "1M")</f>
        <v>#PEND</v>
      </c>
      <c r="D2" t="str">
        <f>_xll.SNL.Clients.Office.Excel.Functions.SPG(B2, "SP_VOLUME_AVG_WEEKLY_TO_SHARES_OUT", , "3M")</f>
        <v>#PEND</v>
      </c>
      <c r="E2" t="str">
        <f>_xll.SNL.Clients.Office.Excel.Functions.SPG(A2, "SP_VOLUME_AVG_DAILY_TO_1YR_AVG_DAILY", , "1M")</f>
        <v>#PEND</v>
      </c>
      <c r="F2" t="str">
        <f>_xll.SNL.Clients.Office.Excel.Functions.SPG(A2, "SP_VOLUME_AVG_DAILY_TO_1YR_AVG_DAILY", , "3M")</f>
        <v>#PEND</v>
      </c>
      <c r="G2" s="9" t="str">
        <f>_xll.SNL.Clients.Office.Excel.Functions.SPG(A2, "IQ_SECTOR")</f>
        <v>Industrials</v>
      </c>
      <c r="H2" s="9" t="str">
        <f>_xll.SNL.Clients.Office.Excel.Functions.SPG(A2, "IQ_INDUSTRY_GROUP")</f>
        <v>Capital Goods</v>
      </c>
      <c r="I2" s="9" t="str">
        <f>_xll.SNL.Clients.Office.Excel.Functions.SPG(A2, "IQ_INDUSTRY")</f>
        <v>Industrial Conglomerates</v>
      </c>
      <c r="J2" s="9" t="str">
        <f>_xll.SNL.Clients.Office.Excel.Functions.SPG(A2, "IQ_PRIMARY_INDUSTRY")</f>
        <v>Industrial Conglomerates</v>
      </c>
      <c r="K2" s="9" t="str">
        <f>_xll.SNL.Clients.Office.Excel.Functions.SPG(A2, "NAICS_CODE", "Primary")</f>
        <v>999977 - Conglomerates</v>
      </c>
      <c r="L2" s="9" t="str">
        <f>_xll.SNL.Clients.Office.Excel.Functions.SPG(A2, "SP_TOPICTAG")</f>
        <v>Industrial Automation; Dentistry; Respiratory</v>
      </c>
      <c r="M2" s="5">
        <f>_xll.SNL.Clients.Office.Excel.Functions.SPG(A2, "SP_PCT_SHARES_OWNED_ALL_INSTITUTIONS")</f>
        <v>68.92</v>
      </c>
      <c r="N2" s="9" t="str">
        <f>_xll.SNL.Clients.Office.Excel.Functions.SPG(A2, "RD_CREDIT_RATING_GLOBAL", "Issuer Credit Rating", "Local Currency LT|0")</f>
        <v>BBB+</v>
      </c>
      <c r="O2" s="9" t="str">
        <f>_xll.SNL.Clients.Office.Excel.Functions.SPG(A2, "RD_CWOL_GLOBAL", "Issuer Credit Rating", "Local Currency LT|0")</f>
        <v>Negative</v>
      </c>
      <c r="P2" s="9" t="str">
        <f>_xll.SNL.Clients.Office.Excel.Functions.SPG(A2, "RD_RATING_ACTION_GLOBAL", "Issuer Credit Rating", "Local Currency LT|0")</f>
        <v>CreditWatch/Outlook (05/08/2024)</v>
      </c>
      <c r="Q2" s="10">
        <f>_xll.SNL.Clients.Office.Excel.Functions.SPG(A2, "RD_LAST_REVIEW_DATE_GLOBAL", "Issuer Credit Rating", "Local Currency LT")</f>
        <v>45586</v>
      </c>
      <c r="R2" s="10">
        <f>_xll.SNL.Clients.Office.Excel.Functions.SPG(A2, "RD_CREDIT_RATING_DATE_GLOBAL", "Issuer Credit Rating", "Local Currency LT|0")</f>
        <v>45168</v>
      </c>
      <c r="S2" s="10">
        <f>_xll.SNL.Clients.Office.Excel.Functions.SPG(A2, "RD_CREDIT_WATCH_OUTLOOK_DATE_GLOBAL", "Issuer Credit Rating", "Local Currency LT|0")</f>
        <v>45420</v>
      </c>
    </row>
    <row r="3" spans="1:19">
      <c r="A3" t="s">
        <v>7</v>
      </c>
      <c r="B3" t="str">
        <f>_xll.SNL.Clients.Office.Excel.Functions.SPG(A3,"SP_IPO_DATE")</f>
        <v>#PEND</v>
      </c>
      <c r="G3" s="9" t="str">
        <f>_xll.SNL.Clients.Office.Excel.Functions.SPG(A3, "IQ_SECTOR")</f>
        <v>Industrials</v>
      </c>
      <c r="H3" s="9" t="str">
        <f>_xll.SNL.Clients.Office.Excel.Functions.SPG(A3, "IQ_INDUSTRY_GROUP")</f>
        <v>Capital Goods</v>
      </c>
      <c r="I3" s="9" t="str">
        <f>_xll.SNL.Clients.Office.Excel.Functions.SPG(A3, "IQ_INDUSTRY")</f>
        <v>Building Products</v>
      </c>
      <c r="J3" s="9" t="str">
        <f>_xll.SNL.Clients.Office.Excel.Functions.SPG(A3, "IQ_PRIMARY_INDUSTRY")</f>
        <v>Building Products</v>
      </c>
      <c r="K3" s="9" t="str">
        <f>_xll.SNL.Clients.Office.Excel.Functions.SPG(A3, "NAICS_CODE", "Primary")</f>
        <v>3352 - Household Appliance Manufacturing</v>
      </c>
      <c r="L3" s="9" t="str">
        <f>_xll.SNL.Clients.Office.Excel.Functions.SPG(A3, "SP_TOPICTAG")</f>
        <v/>
      </c>
      <c r="M3" s="5">
        <f>_xll.SNL.Clients.Office.Excel.Functions.SPG(A3, "SP_PCT_SHARES_OWNED_ALL_INSTITUTIONS")</f>
        <v>78.89</v>
      </c>
      <c r="N3" s="9" t="str">
        <f>_xll.SNL.Clients.Office.Excel.Functions.SPG(A3, "RD_CREDIT_RATING_GLOBAL", "Issuer Credit Rating", "Local Currency LT|0")</f>
        <v/>
      </c>
      <c r="O3" s="9" t="str">
        <f>_xll.SNL.Clients.Office.Excel.Functions.SPG(A3, "RD_CWOL_GLOBAL", "Issuer Credit Rating", "Local Currency LT|0")</f>
        <v/>
      </c>
      <c r="P3" s="9" t="str">
        <f>_xll.SNL.Clients.Office.Excel.Functions.SPG(A3, "RD_RATING_ACTION_GLOBAL", "Issuer Credit Rating", "Local Currency LT|0")</f>
        <v/>
      </c>
      <c r="Q3" s="10" t="str">
        <f>_xll.SNL.Clients.Office.Excel.Functions.SPG(A3, "RD_LAST_REVIEW_DATE_GLOBAL", "Issuer Credit Rating", "Local Currency LT")</f>
        <v/>
      </c>
      <c r="R3" s="10" t="str">
        <f>_xll.SNL.Clients.Office.Excel.Functions.SPG(A3, "RD_CREDIT_RATING_DATE_GLOBAL", "Issuer Credit Rating", "Local Currency LT|0")</f>
        <v/>
      </c>
      <c r="S3" s="10" t="str">
        <f>_xll.SNL.Clients.Office.Excel.Functions.SPG(A3, "RD_CREDIT_WATCH_OUTLOOK_DATE_GLOBAL", "Issuer Credit Rating", "Local Currency LT|0")</f>
        <v/>
      </c>
    </row>
    <row r="4" spans="1:19">
      <c r="A4" t="s">
        <v>8</v>
      </c>
      <c r="B4" t="str">
        <f>_xll.SNL.Clients.Office.Excel.Functions.SPG(A4,"SP_IPO_DATE")</f>
        <v>#PEND</v>
      </c>
      <c r="G4" s="9" t="str">
        <f>_xll.SNL.Clients.Office.Excel.Functions.SPG(A4, "IQ_SECTOR")</f>
        <v>Health Care</v>
      </c>
      <c r="H4" s="9" t="str">
        <f>_xll.SNL.Clients.Office.Excel.Functions.SPG(A4, "IQ_INDUSTRY_GROUP")</f>
        <v>Health Care Equipment and Services</v>
      </c>
      <c r="I4" s="9" t="str">
        <f>_xll.SNL.Clients.Office.Excel.Functions.SPG(A4, "IQ_INDUSTRY")</f>
        <v>Health Care Equipment and Supplies</v>
      </c>
      <c r="J4" s="9" t="str">
        <f>_xll.SNL.Clients.Office.Excel.Functions.SPG(A4, "IQ_PRIMARY_INDUSTRY")</f>
        <v>Health Care Equipment</v>
      </c>
      <c r="K4" s="9" t="str">
        <f>_xll.SNL.Clients.Office.Excel.Functions.SPG(A4, "NAICS_CODE", "Primary")</f>
        <v>339112 - Surgical and Medical Instrument Manufacturing</v>
      </c>
      <c r="L4" s="9" t="str">
        <f>_xll.SNL.Clients.Office.Excel.Functions.SPG(A4, "SP_TOPICTAG")</f>
        <v>Health Diagnostics; Nutraceutical; Cardiovascular; Infectious Diseases; Neurology; Pain Management; Respiratory</v>
      </c>
      <c r="M4" s="5">
        <f>_xll.SNL.Clients.Office.Excel.Functions.SPG(A4, "SP_PCT_SHARES_OWNED_ALL_INSTITUTIONS")</f>
        <v>77.13</v>
      </c>
      <c r="N4" s="9" t="str">
        <f>_xll.SNL.Clients.Office.Excel.Functions.SPG(A4, "RD_CREDIT_RATING_GLOBAL", "Issuer Credit Rating", "Local Currency LT|0")</f>
        <v>AA-</v>
      </c>
      <c r="O4" s="9" t="str">
        <f>_xll.SNL.Clients.Office.Excel.Functions.SPG(A4, "RD_CWOL_GLOBAL", "Issuer Credit Rating", "Local Currency LT|0")</f>
        <v>Stable</v>
      </c>
      <c r="P4" s="9" t="str">
        <f>_xll.SNL.Clients.Office.Excel.Functions.SPG(A4, "RD_RATING_ACTION_GLOBAL", "Issuer Credit Rating", "Local Currency LT|0")</f>
        <v>Upgrade | CreditWatch/Outlook (03/09/2022)</v>
      </c>
      <c r="Q4" s="10">
        <f>_xll.SNL.Clients.Office.Excel.Functions.SPG(A4, "RD_LAST_REVIEW_DATE_GLOBAL", "Issuer Credit Rating", "Local Currency LT")</f>
        <v>45435</v>
      </c>
      <c r="R4" s="10">
        <f>_xll.SNL.Clients.Office.Excel.Functions.SPG(A4, "RD_CREDIT_RATING_DATE_GLOBAL", "Issuer Credit Rating", "Local Currency LT|0")</f>
        <v>44629</v>
      </c>
      <c r="S4" s="10">
        <f>_xll.SNL.Clients.Office.Excel.Functions.SPG(A4, "RD_CREDIT_WATCH_OUTLOOK_DATE_GLOBAL", "Issuer Credit Rating", "Local Currency LT|0")</f>
        <v>44629</v>
      </c>
    </row>
    <row r="5" spans="1:19">
      <c r="A5" t="s">
        <v>9</v>
      </c>
      <c r="B5" t="str">
        <f>_xll.SNL.Clients.Office.Excel.Functions.SPG(A5,"SP_IPO_DATE")</f>
        <v>#PEND</v>
      </c>
      <c r="G5" s="9" t="str">
        <f>_xll.SNL.Clients.Office.Excel.Functions.SPG(A5, "IQ_SECTOR")</f>
        <v>Health Care</v>
      </c>
      <c r="H5" s="9" t="str">
        <f>_xll.SNL.Clients.Office.Excel.Functions.SPG(A5, "IQ_INDUSTRY_GROUP")</f>
        <v>Pharmaceuticals, Biotechnology and Life Sciences</v>
      </c>
      <c r="I5" s="9" t="str">
        <f>_xll.SNL.Clients.Office.Excel.Functions.SPG(A5, "IQ_INDUSTRY")</f>
        <v>Biotechnology</v>
      </c>
      <c r="J5" s="9" t="str">
        <f>_xll.SNL.Clients.Office.Excel.Functions.SPG(A5, "IQ_PRIMARY_INDUSTRY")</f>
        <v>Biotechnology</v>
      </c>
      <c r="K5" s="9" t="str">
        <f>_xll.SNL.Clients.Office.Excel.Functions.SPG(A5, "NAICS_CODE", "Primary")</f>
        <v>325414 - Biological Product (except Diagnostic) Manufacturing</v>
      </c>
      <c r="L5" s="9" t="str">
        <f>_xll.SNL.Clients.Office.Excel.Functions.SPG(A5, "SP_TOPICTAG")</f>
        <v>Dermatology; Endocrinology; Gastroenterology; Immunology; Neurology; Oncology; Ophthalmology</v>
      </c>
      <c r="M5" s="5">
        <f>_xll.SNL.Clients.Office.Excel.Functions.SPG(A5, "SP_PCT_SHARES_OWNED_ALL_INSTITUTIONS")</f>
        <v>73.319999999999993</v>
      </c>
      <c r="N5" s="9" t="str">
        <f>_xll.SNL.Clients.Office.Excel.Functions.SPG(A5, "RD_CREDIT_RATING_GLOBAL", "Issuer Credit Rating", "Local Currency LT|0")</f>
        <v>A-</v>
      </c>
      <c r="O5" s="9" t="str">
        <f>_xll.SNL.Clients.Office.Excel.Functions.SPG(A5, "RD_CWOL_GLOBAL", "Issuer Credit Rating", "Local Currency LT|0")</f>
        <v>Stable</v>
      </c>
      <c r="P5" s="9" t="str">
        <f>_xll.SNL.Clients.Office.Excel.Functions.SPG(A5, "RD_RATING_ACTION_GLOBAL", "Issuer Credit Rating", "Local Currency LT|0")</f>
        <v>Upgrade | CreditWatch/Outlook (11/02/2023)</v>
      </c>
      <c r="Q5" s="10">
        <f>_xll.SNL.Clients.Office.Excel.Functions.SPG(A5, "RD_LAST_REVIEW_DATE_GLOBAL", "Issuer Credit Rating", "Local Currency LT")</f>
        <v>45621</v>
      </c>
      <c r="R5" s="10">
        <f>_xll.SNL.Clients.Office.Excel.Functions.SPG(A5, "RD_CREDIT_RATING_DATE_GLOBAL", "Issuer Credit Rating", "Local Currency LT|0")</f>
        <v>45232</v>
      </c>
      <c r="S5" s="10">
        <f>_xll.SNL.Clients.Office.Excel.Functions.SPG(A5, "RD_CREDIT_WATCH_OUTLOOK_DATE_GLOBAL", "Issuer Credit Rating", "Local Currency LT|0")</f>
        <v>45232</v>
      </c>
    </row>
    <row r="6" spans="1:19">
      <c r="A6" t="s">
        <v>10</v>
      </c>
      <c r="B6" t="str">
        <f>_xll.SNL.Clients.Office.Excel.Functions.SPG(A6,"SP_IPO_DATE")</f>
        <v>#PEND</v>
      </c>
      <c r="G6" s="9" t="str">
        <f>_xll.SNL.Clients.Office.Excel.Functions.SPG(A6, "IQ_SECTOR")</f>
        <v>Information Technology</v>
      </c>
      <c r="H6" s="9" t="str">
        <f>_xll.SNL.Clients.Office.Excel.Functions.SPG(A6, "IQ_INDUSTRY_GROUP")</f>
        <v>Software and Services</v>
      </c>
      <c r="I6" s="9" t="str">
        <f>_xll.SNL.Clients.Office.Excel.Functions.SPG(A6, "IQ_INDUSTRY")</f>
        <v>IT Services</v>
      </c>
      <c r="J6" s="9" t="str">
        <f>_xll.SNL.Clients.Office.Excel.Functions.SPG(A6, "IQ_PRIMARY_INDUSTRY")</f>
        <v>IT Consulting and Other Services</v>
      </c>
      <c r="K6" s="9" t="str">
        <f>_xll.SNL.Clients.Office.Excel.Functions.SPG(A6, "NAICS_CODE", "Primary")</f>
        <v>541511 - Custom Computer Programming Services</v>
      </c>
      <c r="L6" s="9" t="str">
        <f>_xll.SNL.Clients.Office.Excel.Functions.SPG(A6, "SP_TOPICTAG")</f>
        <v>Software Development; Cloud Management; Data Integration; Machine Learning; Cloud Infrastructure; Process Automation; Artificial Intelligence</v>
      </c>
      <c r="M6" s="5">
        <f>_xll.SNL.Clients.Office.Excel.Functions.SPG(A6, "SP_PCT_SHARES_OWNED_ALL_INSTITUTIONS")</f>
        <v>78.819999999999993</v>
      </c>
      <c r="N6" s="9" t="str">
        <f>_xll.SNL.Clients.Office.Excel.Functions.SPG(A6, "RD_CREDIT_RATING_GLOBAL", "Issuer Credit Rating", "Local Currency LT|0")</f>
        <v>AA-</v>
      </c>
      <c r="O6" s="9" t="str">
        <f>_xll.SNL.Clients.Office.Excel.Functions.SPG(A6, "RD_CWOL_GLOBAL", "Issuer Credit Rating", "Local Currency LT|0")</f>
        <v>Stable</v>
      </c>
      <c r="P6" s="9" t="str">
        <f>_xll.SNL.Clients.Office.Excel.Functions.SPG(A6, "RD_RATING_ACTION_GLOBAL", "Issuer Credit Rating", "Local Currency LT|0")</f>
        <v>Upgrade | CreditWatch/Outlook (05/10/2021)</v>
      </c>
      <c r="Q6" s="10">
        <f>_xll.SNL.Clients.Office.Excel.Functions.SPG(A6, "RD_LAST_REVIEW_DATE_GLOBAL", "Issuer Credit Rating", "Local Currency LT")</f>
        <v>45566</v>
      </c>
      <c r="R6" s="10">
        <f>_xll.SNL.Clients.Office.Excel.Functions.SPG(A6, "RD_CREDIT_RATING_DATE_GLOBAL", "Issuer Credit Rating", "Local Currency LT|0")</f>
        <v>44326</v>
      </c>
      <c r="S6" s="10">
        <f>_xll.SNL.Clients.Office.Excel.Functions.SPG(A6, "RD_CREDIT_WATCH_OUTLOOK_DATE_GLOBAL", "Issuer Credit Rating", "Local Currency LT|0")</f>
        <v>44326</v>
      </c>
    </row>
    <row r="7" spans="1:19">
      <c r="A7" t="s">
        <v>11</v>
      </c>
      <c r="B7" t="str">
        <f>_xll.SNL.Clients.Office.Excel.Functions.SPG(A7,"SP_IPO_DATE")</f>
        <v>#PEND</v>
      </c>
      <c r="G7" s="9" t="str">
        <f>_xll.SNL.Clients.Office.Excel.Functions.SPG(A7, "IQ_SECTOR")</f>
        <v>Information Technology</v>
      </c>
      <c r="H7" s="9" t="str">
        <f>_xll.SNL.Clients.Office.Excel.Functions.SPG(A7, "IQ_INDUSTRY_GROUP")</f>
        <v>Software and Services</v>
      </c>
      <c r="I7" s="9" t="str">
        <f>_xll.SNL.Clients.Office.Excel.Functions.SPG(A7, "IQ_INDUSTRY")</f>
        <v>Software</v>
      </c>
      <c r="J7" s="9" t="str">
        <f>_xll.SNL.Clients.Office.Excel.Functions.SPG(A7, "IQ_PRIMARY_INDUSTRY")</f>
        <v>Application Software</v>
      </c>
      <c r="K7" s="9" t="str">
        <f>_xll.SNL.Clients.Office.Excel.Functions.SPG(A7, "NAICS_CODE", "Primary")</f>
        <v>513210 - Software Publishers</v>
      </c>
      <c r="L7" s="9" t="str">
        <f>_xll.SNL.Clients.Office.Excel.Functions.SPG(A7, "SP_TOPICTAG")</f>
        <v>Software Development; Machine Learning; Customer Relationship Management; Cloud Infrastructure; Team Collaboration; Content Creation; Artificial Intelligence</v>
      </c>
      <c r="M7" s="5">
        <f>_xll.SNL.Clients.Office.Excel.Functions.SPG(A7, "SP_PCT_SHARES_OWNED_ALL_INSTITUTIONS")</f>
        <v>84.15</v>
      </c>
      <c r="N7" s="9" t="str">
        <f>_xll.SNL.Clients.Office.Excel.Functions.SPG(A7, "RD_CREDIT_RATING_GLOBAL", "Issuer Credit Rating", "Local Currency LT|0")</f>
        <v>A+</v>
      </c>
      <c r="O7" s="9" t="str">
        <f>_xll.SNL.Clients.Office.Excel.Functions.SPG(A7, "RD_CWOL_GLOBAL", "Issuer Credit Rating", "Local Currency LT|0")</f>
        <v>Stable</v>
      </c>
      <c r="P7" s="9" t="str">
        <f>_xll.SNL.Clients.Office.Excel.Functions.SPG(A7, "RD_RATING_ACTION_GLOBAL", "Issuer Credit Rating", "Local Currency LT|0")</f>
        <v>Upgrade | CreditWatch/Outlook (07/16/2021)</v>
      </c>
      <c r="Q7" s="10">
        <f>_xll.SNL.Clients.Office.Excel.Functions.SPG(A7, "RD_LAST_REVIEW_DATE_GLOBAL", "Issuer Credit Rating", "Local Currency LT")</f>
        <v>45404</v>
      </c>
      <c r="R7" s="10">
        <f>_xll.SNL.Clients.Office.Excel.Functions.SPG(A7, "RD_CREDIT_RATING_DATE_GLOBAL", "Issuer Credit Rating", "Local Currency LT|0")</f>
        <v>44393</v>
      </c>
      <c r="S7" s="10">
        <f>_xll.SNL.Clients.Office.Excel.Functions.SPG(A7, "RD_CREDIT_WATCH_OUTLOOK_DATE_GLOBAL", "Issuer Credit Rating", "Local Currency LT|0")</f>
        <v>44393</v>
      </c>
    </row>
    <row r="8" spans="1:19">
      <c r="A8" t="s">
        <v>12</v>
      </c>
      <c r="B8" t="str">
        <f>_xll.SNL.Clients.Office.Excel.Functions.SPG(A8,"SP_IPO_DATE")</f>
        <v>#PEND</v>
      </c>
      <c r="G8" s="9" t="str">
        <f>_xll.SNL.Clients.Office.Excel.Functions.SPG(A8, "IQ_SECTOR")</f>
        <v>Information Technology</v>
      </c>
      <c r="H8" s="9" t="str">
        <f>_xll.SNL.Clients.Office.Excel.Functions.SPG(A8, "IQ_INDUSTRY_GROUP")</f>
        <v>Semiconductors and Semiconductor Equipment</v>
      </c>
      <c r="I8" s="9" t="str">
        <f>_xll.SNL.Clients.Office.Excel.Functions.SPG(A8, "IQ_INDUSTRY")</f>
        <v>Semiconductors and Semiconductor Equipment</v>
      </c>
      <c r="J8" s="9" t="str">
        <f>_xll.SNL.Clients.Office.Excel.Functions.SPG(A8, "IQ_PRIMARY_INDUSTRY")</f>
        <v>Semiconductors</v>
      </c>
      <c r="K8" s="9" t="str">
        <f>_xll.SNL.Clients.Office.Excel.Functions.SPG(A8, "NAICS_CODE", "Primary")</f>
        <v>334413 - Semiconductor and Related Device Manufacturing</v>
      </c>
      <c r="L8" s="9" t="str">
        <f>_xll.SNL.Clients.Office.Excel.Functions.SPG(A8, "SP_TOPICTAG")</f>
        <v>Computer Vision; Machine Learning; Cloud Infrastructure; Cloud Storage; Data Centers and Facilities; Data Center Technology; Artificial Intelligence</v>
      </c>
      <c r="M8" s="5">
        <f>_xll.SNL.Clients.Office.Excel.Functions.SPG(A8, "SP_PCT_SHARES_OWNED_ALL_INSTITUTIONS")</f>
        <v>69.510000000000005</v>
      </c>
      <c r="N8" s="9" t="str">
        <f>_xll.SNL.Clients.Office.Excel.Functions.SPG(A8, "RD_CREDIT_RATING_GLOBAL", "Issuer Credit Rating", "Local Currency LT|0")</f>
        <v>A</v>
      </c>
      <c r="O8" s="9" t="str">
        <f>_xll.SNL.Clients.Office.Excel.Functions.SPG(A8, "RD_CWOL_GLOBAL", "Issuer Credit Rating", "Local Currency LT|0")</f>
        <v>Stable</v>
      </c>
      <c r="P8" s="9" t="str">
        <f>_xll.SNL.Clients.Office.Excel.Functions.SPG(A8, "RD_RATING_ACTION_GLOBAL", "Issuer Credit Rating", "Local Currency LT|0")</f>
        <v>Upgrade | CreditWatch/Outlook (01/09/2025)</v>
      </c>
      <c r="Q8" s="10">
        <f>_xll.SNL.Clients.Office.Excel.Functions.SPG(A8, "RD_LAST_REVIEW_DATE_GLOBAL", "Issuer Credit Rating", "Local Currency LT")</f>
        <v>45666</v>
      </c>
      <c r="R8" s="10">
        <f>_xll.SNL.Clients.Office.Excel.Functions.SPG(A8, "RD_CREDIT_RATING_DATE_GLOBAL", "Issuer Credit Rating", "Local Currency LT|0")</f>
        <v>45666</v>
      </c>
      <c r="S8" s="10">
        <f>_xll.SNL.Clients.Office.Excel.Functions.SPG(A8, "RD_CREDIT_WATCH_OUTLOOK_DATE_GLOBAL", "Issuer Credit Rating", "Local Currency LT|0")</f>
        <v>45666</v>
      </c>
    </row>
    <row r="9" spans="1:19">
      <c r="A9" t="s">
        <v>13</v>
      </c>
      <c r="B9" t="str">
        <f>_xll.SNL.Clients.Office.Excel.Functions.SPG(A9,"SP_IPO_DATE")</f>
        <v>#PEND</v>
      </c>
      <c r="G9" s="9" t="str">
        <f>_xll.SNL.Clients.Office.Excel.Functions.SPG(A9, "IQ_SECTOR")</f>
        <v>Financials</v>
      </c>
      <c r="H9" s="9" t="str">
        <f>_xll.SNL.Clients.Office.Excel.Functions.SPG(A9, "IQ_INDUSTRY_GROUP")</f>
        <v>Insurance</v>
      </c>
      <c r="I9" s="9" t="str">
        <f>_xll.SNL.Clients.Office.Excel.Functions.SPG(A9, "IQ_INDUSTRY")</f>
        <v>Insurance</v>
      </c>
      <c r="J9" s="9" t="str">
        <f>_xll.SNL.Clients.Office.Excel.Functions.SPG(A9, "IQ_PRIMARY_INDUSTRY")</f>
        <v>Life and Health Insurance</v>
      </c>
      <c r="K9" s="9" t="str">
        <f>_xll.SNL.Clients.Office.Excel.Functions.SPG(A9, "NAICS_CODE", "Primary")</f>
        <v>524113 - Direct Life Insurance Carriers</v>
      </c>
      <c r="L9" s="9" t="str">
        <f>_xll.SNL.Clients.Office.Excel.Functions.SPG(A9, "SP_TOPICTAG")</f>
        <v>Employee Benefits; End-of-Life Planning; Oncology</v>
      </c>
      <c r="M9" s="5">
        <f>_xll.SNL.Clients.Office.Excel.Functions.SPG(A9, "SP_PCT_SHARES_OWNED_ALL_INSTITUTIONS")</f>
        <v>69.69</v>
      </c>
      <c r="N9" s="9" t="str">
        <f>_xll.SNL.Clients.Office.Excel.Functions.SPG(A9, "RD_CREDIT_RATING_GLOBAL", "Issuer Credit Rating", "Local Currency LT|0")</f>
        <v>A-</v>
      </c>
      <c r="O9" s="9" t="str">
        <f>_xll.SNL.Clients.Office.Excel.Functions.SPG(A9, "RD_CWOL_GLOBAL", "Issuer Credit Rating", "Local Currency LT|0")</f>
        <v>Stable</v>
      </c>
      <c r="P9" s="9" t="str">
        <f>_xll.SNL.Clients.Office.Excel.Functions.SPG(A9, "RD_RATING_ACTION_GLOBAL", "Issuer Credit Rating", "Local Currency LT|0")</f>
        <v>CreditWatch/Outlook (06/09/2020)</v>
      </c>
      <c r="Q9" s="10">
        <f>_xll.SNL.Clients.Office.Excel.Functions.SPG(A9, "RD_LAST_REVIEW_DATE_GLOBAL", "Issuer Credit Rating", "Local Currency LT")</f>
        <v>45692</v>
      </c>
      <c r="R9" s="10">
        <f>_xll.SNL.Clients.Office.Excel.Functions.SPG(A9, "RD_CREDIT_RATING_DATE_GLOBAL", "Issuer Credit Rating", "Local Currency LT|0")</f>
        <v>42263</v>
      </c>
      <c r="S9" s="10">
        <f>_xll.SNL.Clients.Office.Excel.Functions.SPG(A9, "RD_CREDIT_WATCH_OUTLOOK_DATE_GLOBAL", "Issuer Credit Rating", "Local Currency LT|0")</f>
        <v>43991</v>
      </c>
    </row>
    <row r="10" spans="1:19">
      <c r="A10" t="s">
        <v>14</v>
      </c>
      <c r="B10" t="str">
        <f>_xll.SNL.Clients.Office.Excel.Functions.SPG(A10,"SP_IPO_DATE")</f>
        <v>#PEND</v>
      </c>
      <c r="G10" s="9" t="str">
        <f>_xll.SNL.Clients.Office.Excel.Functions.SPG(A10, "IQ_SECTOR")</f>
        <v>Health Care</v>
      </c>
      <c r="H10" s="9" t="str">
        <f>_xll.SNL.Clients.Office.Excel.Functions.SPG(A10, "IQ_INDUSTRY_GROUP")</f>
        <v>Pharmaceuticals, Biotechnology and Life Sciences</v>
      </c>
      <c r="I10" s="9" t="str">
        <f>_xll.SNL.Clients.Office.Excel.Functions.SPG(A10, "IQ_INDUSTRY")</f>
        <v>Life Sciences Tools and Services</v>
      </c>
      <c r="J10" s="9" t="str">
        <f>_xll.SNL.Clients.Office.Excel.Functions.SPG(A10, "IQ_PRIMARY_INDUSTRY")</f>
        <v>Life Sciences Tools and Services</v>
      </c>
      <c r="K10" s="9" t="str">
        <f>_xll.SNL.Clients.Office.Excel.Functions.SPG(A10, "NAICS_CODE", "Primary")</f>
        <v>334516 - Analytical Laboratory Instrument Manufacturing</v>
      </c>
      <c r="L10" s="9" t="str">
        <f>_xll.SNL.Clients.Office.Excel.Functions.SPG(A10, "SP_TOPICTAG")</f>
        <v>Environmental Consulting; Health Diagnostics; Genetics; Process Automation; Immunology; Oncology</v>
      </c>
      <c r="M10" s="5">
        <f>_xll.SNL.Clients.Office.Excel.Functions.SPG(A10, "SP_PCT_SHARES_OWNED_ALL_INSTITUTIONS")</f>
        <v>90.58</v>
      </c>
      <c r="N10" s="9" t="str">
        <f>_xll.SNL.Clients.Office.Excel.Functions.SPG(A10, "RD_CREDIT_RATING_GLOBAL", "Issuer Credit Rating", "Local Currency LT|0")</f>
        <v>BBB+</v>
      </c>
      <c r="O10" s="9" t="str">
        <f>_xll.SNL.Clients.Office.Excel.Functions.SPG(A10, "RD_CWOL_GLOBAL", "Issuer Credit Rating", "Local Currency LT|0")</f>
        <v>Positive</v>
      </c>
      <c r="P10" s="9" t="str">
        <f>_xll.SNL.Clients.Office.Excel.Functions.SPG(A10, "RD_RATING_ACTION_GLOBAL", "Issuer Credit Rating", "Local Currency LT|0")</f>
        <v>CreditWatch/Outlook (07/21/2023)</v>
      </c>
      <c r="Q10" s="10">
        <f>_xll.SNL.Clients.Office.Excel.Functions.SPG(A10, "RD_LAST_REVIEW_DATE_GLOBAL", "Issuer Credit Rating", "Local Currency LT")</f>
        <v>45398</v>
      </c>
      <c r="R10" s="10">
        <f>_xll.SNL.Clients.Office.Excel.Functions.SPG(A10, "RD_CREDIT_RATING_DATE_GLOBAL", "Issuer Credit Rating", "Local Currency LT|0")</f>
        <v>40899</v>
      </c>
      <c r="S10" s="10">
        <f>_xll.SNL.Clients.Office.Excel.Functions.SPG(A10, "RD_CREDIT_WATCH_OUTLOOK_DATE_GLOBAL", "Issuer Credit Rating", "Local Currency LT|0")</f>
        <v>45128</v>
      </c>
    </row>
    <row r="11" spans="1:19">
      <c r="A11" t="s">
        <v>15</v>
      </c>
      <c r="B11" t="str">
        <f>_xll.SNL.Clients.Office.Excel.Functions.SPG(A11,"SP_IPO_DATE")</f>
        <v>#PEND</v>
      </c>
      <c r="G11" s="9" t="str">
        <f>_xll.SNL.Clients.Office.Excel.Functions.SPG(A11, "IQ_SECTOR")</f>
        <v>Materials</v>
      </c>
      <c r="H11" s="9" t="str">
        <f>_xll.SNL.Clients.Office.Excel.Functions.SPG(A11, "IQ_INDUSTRY_GROUP")</f>
        <v>Materials</v>
      </c>
      <c r="I11" s="9" t="str">
        <f>_xll.SNL.Clients.Office.Excel.Functions.SPG(A11, "IQ_INDUSTRY")</f>
        <v>Chemicals</v>
      </c>
      <c r="J11" s="9" t="str">
        <f>_xll.SNL.Clients.Office.Excel.Functions.SPG(A11, "IQ_PRIMARY_INDUSTRY")</f>
        <v>Industrial Gases</v>
      </c>
      <c r="K11" s="9" t="str">
        <f>_xll.SNL.Clients.Office.Excel.Functions.SPG(A11, "NAICS_CODE", "Primary")</f>
        <v>325120 - Industrial Gas Manufacturing</v>
      </c>
      <c r="L11" s="9" t="str">
        <f>_xll.SNL.Clients.Office.Excel.Functions.SPG(A11, "SP_TOPICTAG")</f>
        <v>Clean Energy; CleanTech; ClimateTech; Utility Scale Solar; Onshore and Offshore Wind; Hydrogen</v>
      </c>
      <c r="M11" s="5">
        <f>_xll.SNL.Clients.Office.Excel.Functions.SPG(A11, "SP_PCT_SHARES_OWNED_ALL_INSTITUTIONS")</f>
        <v>91.39</v>
      </c>
      <c r="N11" s="9" t="str">
        <f>_xll.SNL.Clients.Office.Excel.Functions.SPG(A11, "RD_CREDIT_RATING_GLOBAL", "Issuer Credit Rating", "Local Currency LT|0")</f>
        <v>A</v>
      </c>
      <c r="O11" s="9" t="str">
        <f>_xll.SNL.Clients.Office.Excel.Functions.SPG(A11, "RD_CWOL_GLOBAL", "Issuer Credit Rating", "Local Currency LT|0")</f>
        <v>Negative</v>
      </c>
      <c r="P11" s="9" t="str">
        <f>_xll.SNL.Clients.Office.Excel.Functions.SPG(A11, "RD_RATING_ACTION_GLOBAL", "Issuer Credit Rating", "Local Currency LT|0")</f>
        <v>CreditWatch/Outlook (10/18/2024)</v>
      </c>
      <c r="Q11" s="10">
        <f>_xll.SNL.Clients.Office.Excel.Functions.SPG(A11, "RD_LAST_REVIEW_DATE_GLOBAL", "Issuer Credit Rating", "Local Currency LT")</f>
        <v>45583</v>
      </c>
      <c r="R11" s="10">
        <f>_xll.SNL.Clients.Office.Excel.Functions.SPG(A11, "RD_CREDIT_RATING_DATE_GLOBAL", "Issuer Credit Rating", "Local Currency LT|0")</f>
        <v>35166</v>
      </c>
      <c r="S11" s="10">
        <f>_xll.SNL.Clients.Office.Excel.Functions.SPG(A11, "RD_CREDIT_WATCH_OUTLOOK_DATE_GLOBAL", "Issuer Credit Rating", "Local Currency LT|0")</f>
        <v>45583</v>
      </c>
    </row>
    <row r="12" spans="1:19">
      <c r="A12" t="s">
        <v>16</v>
      </c>
      <c r="B12" t="str">
        <f>_xll.SNL.Clients.Office.Excel.Functions.SPG(A12,"SP_IPO_DATE")</f>
        <v>#PEND</v>
      </c>
      <c r="G12" s="9" t="str">
        <f>_xll.SNL.Clients.Office.Excel.Functions.SPG(A12, "IQ_SECTOR")</f>
        <v>Consumer Discretionary</v>
      </c>
      <c r="H12" s="9" t="str">
        <f>_xll.SNL.Clients.Office.Excel.Functions.SPG(A12, "IQ_INDUSTRY_GROUP")</f>
        <v>Consumer Services</v>
      </c>
      <c r="I12" s="9" t="str">
        <f>_xll.SNL.Clients.Office.Excel.Functions.SPG(A12, "IQ_INDUSTRY")</f>
        <v>Hotels, Restaurants and Leisure</v>
      </c>
      <c r="J12" s="9" t="str">
        <f>_xll.SNL.Clients.Office.Excel.Functions.SPG(A12, "IQ_PRIMARY_INDUSTRY")</f>
        <v>Hotels, Resorts and Cruise Lines</v>
      </c>
      <c r="K12" s="9" t="str">
        <f>_xll.SNL.Clients.Office.Excel.Functions.SPG(A12, "NAICS_CODE", "Primary")</f>
        <v>561510 - Travel Agencies</v>
      </c>
      <c r="L12" s="9" t="str">
        <f>_xll.SNL.Clients.Office.Excel.Functions.SPG(A12, "SP_TOPICTAG")</f>
        <v>Adventure Travel; Business Travel; Tourism; Travel Accommodations; Collaborative Consumption</v>
      </c>
      <c r="M12" s="5">
        <f>_xll.SNL.Clients.Office.Excel.Functions.SPG(A12, "SP_PCT_SHARES_OWNED_ALL_INSTITUTIONS")</f>
        <v>56.55</v>
      </c>
      <c r="N12" s="9" t="str">
        <f>_xll.SNL.Clients.Office.Excel.Functions.SPG(A12, "RD_CREDIT_RATING_GLOBAL", "Issuer Credit Rating", "Local Currency LT|0")</f>
        <v/>
      </c>
      <c r="O12" s="9" t="str">
        <f>_xll.SNL.Clients.Office.Excel.Functions.SPG(A12, "RD_CWOL_GLOBAL", "Issuer Credit Rating", "Local Currency LT|0")</f>
        <v/>
      </c>
      <c r="P12" s="9" t="str">
        <f>_xll.SNL.Clients.Office.Excel.Functions.SPG(A12, "RD_RATING_ACTION_GLOBAL", "Issuer Credit Rating", "Local Currency LT|0")</f>
        <v/>
      </c>
      <c r="Q12" s="10" t="str">
        <f>_xll.SNL.Clients.Office.Excel.Functions.SPG(A12, "RD_LAST_REVIEW_DATE_GLOBAL", "Issuer Credit Rating", "Local Currency LT")</f>
        <v/>
      </c>
      <c r="R12" s="10" t="str">
        <f>_xll.SNL.Clients.Office.Excel.Functions.SPG(A12, "RD_CREDIT_RATING_DATE_GLOBAL", "Issuer Credit Rating", "Local Currency LT|0")</f>
        <v/>
      </c>
      <c r="S12" s="10" t="str">
        <f>_xll.SNL.Clients.Office.Excel.Functions.SPG(A12, "RD_CREDIT_WATCH_OUTLOOK_DATE_GLOBAL", "Issuer Credit Rating", "Local Currency LT|0")</f>
        <v/>
      </c>
    </row>
    <row r="13" spans="1:19">
      <c r="A13" t="s">
        <v>17</v>
      </c>
      <c r="B13" t="str">
        <f>_xll.SNL.Clients.Office.Excel.Functions.SPG(A13,"SP_IPO_DATE")</f>
        <v>#PEND</v>
      </c>
      <c r="G13" s="9" t="str">
        <f>_xll.SNL.Clients.Office.Excel.Functions.SPG(A13, "IQ_SECTOR")</f>
        <v>Information Technology</v>
      </c>
      <c r="H13" s="9" t="str">
        <f>_xll.SNL.Clients.Office.Excel.Functions.SPG(A13, "IQ_INDUSTRY_GROUP")</f>
        <v>Software and Services</v>
      </c>
      <c r="I13" s="9" t="str">
        <f>_xll.SNL.Clients.Office.Excel.Functions.SPG(A13, "IQ_INDUSTRY")</f>
        <v>IT Services</v>
      </c>
      <c r="J13" s="9" t="str">
        <f>_xll.SNL.Clients.Office.Excel.Functions.SPG(A13, "IQ_PRIMARY_INDUSTRY")</f>
        <v>Internet Services and Infrastructure</v>
      </c>
      <c r="K13" s="9" t="str">
        <f>_xll.SNL.Clients.Office.Excel.Functions.SPG(A13, "NAICS_CODE", "Primary")</f>
        <v>513210 - Software Publishers</v>
      </c>
      <c r="L13" s="9" t="str">
        <f>_xll.SNL.Clients.Office.Excel.Functions.SPG(A13, "SP_TOPICTAG")</f>
        <v>Cloud Management; Data Integration; Data Protection; Cloud Infrastructure; Cloud Security; Cloud Storage; Network Security</v>
      </c>
      <c r="M13" s="5">
        <f>_xll.SNL.Clients.Office.Excel.Functions.SPG(A13, "SP_PCT_SHARES_OWNED_ALL_INSTITUTIONS")</f>
        <v>98.07</v>
      </c>
      <c r="N13" s="9" t="str">
        <f>_xll.SNL.Clients.Office.Excel.Functions.SPG(A13, "RD_CREDIT_RATING_GLOBAL", "Issuer Credit Rating", "Local Currency LT|0")</f>
        <v>BBB+</v>
      </c>
      <c r="O13" s="9" t="str">
        <f>_xll.SNL.Clients.Office.Excel.Functions.SPG(A13, "RD_CWOL_GLOBAL", "Issuer Credit Rating", "Local Currency LT|0")</f>
        <v>Stable</v>
      </c>
      <c r="P13" s="9" t="str">
        <f>_xll.SNL.Clients.Office.Excel.Functions.SPG(A13, "RD_RATING_ACTION_GLOBAL", "Issuer Credit Rating", "Local Currency LT|0")</f>
        <v>New Rating | CreditWatch/Outlook (08/08/2023)</v>
      </c>
      <c r="Q13" s="10">
        <f>_xll.SNL.Clients.Office.Excel.Functions.SPG(A13, "RD_LAST_REVIEW_DATE_GLOBAL", "Issuer Credit Rating", "Local Currency LT")</f>
        <v>45495</v>
      </c>
      <c r="R13" s="10">
        <f>_xll.SNL.Clients.Office.Excel.Functions.SPG(A13, "RD_CREDIT_RATING_DATE_GLOBAL", "Issuer Credit Rating", "Local Currency LT|0")</f>
        <v>45146</v>
      </c>
      <c r="S13" s="10">
        <f>_xll.SNL.Clients.Office.Excel.Functions.SPG(A13, "RD_CREDIT_WATCH_OUTLOOK_DATE_GLOBAL", "Issuer Credit Rating", "Local Currency LT|0")</f>
        <v>45146</v>
      </c>
    </row>
    <row r="14" spans="1:19">
      <c r="A14" t="s">
        <v>18</v>
      </c>
      <c r="B14" t="str">
        <f>_xll.SNL.Clients.Office.Excel.Functions.SPG(A14,"SP_IPO_DATE")</f>
        <v>#PEND</v>
      </c>
      <c r="G14" s="9" t="str">
        <f>_xll.SNL.Clients.Office.Excel.Functions.SPG(A14, "IQ_SECTOR")</f>
        <v>Materials</v>
      </c>
      <c r="H14" s="9" t="str">
        <f>_xll.SNL.Clients.Office.Excel.Functions.SPG(A14, "IQ_INDUSTRY_GROUP")</f>
        <v>Materials</v>
      </c>
      <c r="I14" s="9" t="str">
        <f>_xll.SNL.Clients.Office.Excel.Functions.SPG(A14, "IQ_INDUSTRY")</f>
        <v>Chemicals</v>
      </c>
      <c r="J14" s="9" t="str">
        <f>_xll.SNL.Clients.Office.Excel.Functions.SPG(A14, "IQ_PRIMARY_INDUSTRY")</f>
        <v>Specialty Chemicals</v>
      </c>
      <c r="K14" s="9" t="str">
        <f>_xll.SNL.Clients.Office.Excel.Functions.SPG(A14, "NAICS_CODE", "Primary")</f>
        <v>325 - Chemical Manufacturing</v>
      </c>
      <c r="L14" s="9" t="str">
        <f>_xll.SNL.Clients.Office.Excel.Functions.SPG(A14, "SP_TOPICTAG")</f>
        <v>Energy Management; Energy Storage; Environmental Engineering; Disposal and Recycling; Water Purification; CleanTech; Pollution Control</v>
      </c>
      <c r="M14" s="5">
        <f>_xll.SNL.Clients.Office.Excel.Functions.SPG(A14, "SP_PCT_SHARES_OWNED_ALL_INSTITUTIONS")</f>
        <v>91.52</v>
      </c>
      <c r="N14" s="9" t="str">
        <f>_xll.SNL.Clients.Office.Excel.Functions.SPG(A14, "RD_CREDIT_RATING_GLOBAL", "Issuer Credit Rating", "Local Currency LT|0")</f>
        <v>BBB-</v>
      </c>
      <c r="O14" s="9" t="str">
        <f>_xll.SNL.Clients.Office.Excel.Functions.SPG(A14, "RD_CWOL_GLOBAL", "Issuer Credit Rating", "Local Currency LT|0")</f>
        <v>Negative</v>
      </c>
      <c r="P14" s="9" t="str">
        <f>_xll.SNL.Clients.Office.Excel.Functions.SPG(A14, "RD_RATING_ACTION_GLOBAL", "Issuer Credit Rating", "Local Currency LT|0")</f>
        <v>Downgrade | CreditWatch/Outlook (11/25/2024)</v>
      </c>
      <c r="Q14" s="10">
        <f>_xll.SNL.Clients.Office.Excel.Functions.SPG(A14, "RD_LAST_REVIEW_DATE_GLOBAL", "Issuer Credit Rating", "Local Currency LT")</f>
        <v>45621</v>
      </c>
      <c r="R14" s="10">
        <f>_xll.SNL.Clients.Office.Excel.Functions.SPG(A14, "RD_CREDIT_RATING_DATE_GLOBAL", "Issuer Credit Rating", "Local Currency LT|0")</f>
        <v>45621</v>
      </c>
      <c r="S14" s="10">
        <f>_xll.SNL.Clients.Office.Excel.Functions.SPG(A14, "RD_CREDIT_WATCH_OUTLOOK_DATE_GLOBAL", "Issuer Credit Rating", "Local Currency LT|0")</f>
        <v>45621</v>
      </c>
    </row>
    <row r="15" spans="1:19">
      <c r="A15" t="s">
        <v>19</v>
      </c>
      <c r="B15" t="str">
        <f>_xll.SNL.Clients.Office.Excel.Functions.SPG(A15,"SP_IPO_DATE")</f>
        <v>#PEND</v>
      </c>
      <c r="G15" s="9" t="str">
        <f>_xll.SNL.Clients.Office.Excel.Functions.SPG(A15, "IQ_SECTOR")</f>
        <v>Real Estate</v>
      </c>
      <c r="H15" s="9" t="str">
        <f>_xll.SNL.Clients.Office.Excel.Functions.SPG(A15, "IQ_INDUSTRY_GROUP")</f>
        <v>Equity Real Estate Investment Trusts (REITs)</v>
      </c>
      <c r="I15" s="9" t="str">
        <f>_xll.SNL.Clients.Office.Excel.Functions.SPG(A15, "IQ_INDUSTRY")</f>
        <v>Health Care REITs</v>
      </c>
      <c r="J15" s="9" t="str">
        <f>_xll.SNL.Clients.Office.Excel.Functions.SPG(A15, "IQ_PRIMARY_INDUSTRY")</f>
        <v>Health Care REITs</v>
      </c>
      <c r="K15" s="9" t="str">
        <f>_xll.SNL.Clients.Office.Excel.Functions.SPG(A15, "NAICS_CODE", "Primary")</f>
        <v>531110 - Lessors of Residential Buildings and Dwellings</v>
      </c>
      <c r="L15" s="9" t="str">
        <f>_xll.SNL.Clients.Office.Excel.Functions.SPG(A15, "SP_TOPICTAG")</f>
        <v/>
      </c>
      <c r="M15" s="5">
        <f>_xll.SNL.Clients.Office.Excel.Functions.SPG(A15, "SP_PCT_SHARES_OWNED_ALL_INSTITUTIONS")</f>
        <v>81.11</v>
      </c>
      <c r="N15" s="9" t="str">
        <f>_xll.SNL.Clients.Office.Excel.Functions.SPG(A15, "RD_CREDIT_RATING_GLOBAL", "Issuer Credit Rating", "Local Currency LT|0")</f>
        <v>BBB+</v>
      </c>
      <c r="O15" s="9" t="str">
        <f>_xll.SNL.Clients.Office.Excel.Functions.SPG(A15, "RD_CWOL_GLOBAL", "Issuer Credit Rating", "Local Currency LT|0")</f>
        <v>Stable</v>
      </c>
      <c r="P15" s="9" t="str">
        <f>_xll.SNL.Clients.Office.Excel.Functions.SPG(A15, "RD_RATING_ACTION_GLOBAL", "Issuer Credit Rating", "Local Currency LT|0")</f>
        <v>CreditWatch/Outlook (01/24/2024)</v>
      </c>
      <c r="Q15" s="10">
        <f>_xll.SNL.Clients.Office.Excel.Functions.SPG(A15, "RD_LAST_REVIEW_DATE_GLOBAL", "Issuer Credit Rating", "Local Currency LT")</f>
        <v>45324</v>
      </c>
      <c r="R15" s="10">
        <f>_xll.SNL.Clients.Office.Excel.Functions.SPG(A15, "RD_CREDIT_RATING_DATE_GLOBAL", "Issuer Credit Rating", "Local Currency LT|0")</f>
        <v>43507</v>
      </c>
      <c r="S15" s="10">
        <f>_xll.SNL.Clients.Office.Excel.Functions.SPG(A15, "RD_CREDIT_WATCH_OUTLOOK_DATE_GLOBAL", "Issuer Credit Rating", "Local Currency LT|0")</f>
        <v>45315</v>
      </c>
    </row>
    <row r="16" spans="1:19">
      <c r="A16" t="s">
        <v>20</v>
      </c>
      <c r="B16" t="str">
        <f>_xll.SNL.Clients.Office.Excel.Functions.SPG(A16,"SP_IPO_DATE")</f>
        <v>#PEND</v>
      </c>
      <c r="G16" s="9" t="str">
        <f>_xll.SNL.Clients.Office.Excel.Functions.SPG(A16, "IQ_SECTOR")</f>
        <v>Health Care</v>
      </c>
      <c r="H16" s="9" t="str">
        <f>_xll.SNL.Clients.Office.Excel.Functions.SPG(A16, "IQ_INDUSTRY_GROUP")</f>
        <v>Health Care Equipment and Services</v>
      </c>
      <c r="I16" s="9" t="str">
        <f>_xll.SNL.Clients.Office.Excel.Functions.SPG(A16, "IQ_INDUSTRY")</f>
        <v>Health Care Equipment and Supplies</v>
      </c>
      <c r="J16" s="9" t="str">
        <f>_xll.SNL.Clients.Office.Excel.Functions.SPG(A16, "IQ_PRIMARY_INDUSTRY")</f>
        <v>Health Care Supplies</v>
      </c>
      <c r="K16" s="9" t="str">
        <f>_xll.SNL.Clients.Office.Excel.Functions.SPG(A16, "NAICS_CODE", "Primary")</f>
        <v>339114 - Dental Equipment and Supplies Manufacturing</v>
      </c>
      <c r="L16" s="9" t="str">
        <f>_xll.SNL.Clients.Office.Excel.Functions.SPG(A16, "SP_TOPICTAG")</f>
        <v>Computer Vision; 3D Printing; Dentistry; Orthopaedics</v>
      </c>
      <c r="M16" s="5">
        <f>_xll.SNL.Clients.Office.Excel.Functions.SPG(A16, "SP_PCT_SHARES_OWNED_ALL_INSTITUTIONS")</f>
        <v>90.68</v>
      </c>
      <c r="N16" s="9" t="str">
        <f>_xll.SNL.Clients.Office.Excel.Functions.SPG(A16, "RD_CREDIT_RATING_GLOBAL", "Issuer Credit Rating", "Local Currency LT|0")</f>
        <v/>
      </c>
      <c r="O16" s="9" t="str">
        <f>_xll.SNL.Clients.Office.Excel.Functions.SPG(A16, "RD_CWOL_GLOBAL", "Issuer Credit Rating", "Local Currency LT|0")</f>
        <v/>
      </c>
      <c r="P16" s="9" t="str">
        <f>_xll.SNL.Clients.Office.Excel.Functions.SPG(A16, "RD_RATING_ACTION_GLOBAL", "Issuer Credit Rating", "Local Currency LT|0")</f>
        <v/>
      </c>
      <c r="Q16" s="10" t="str">
        <f>_xll.SNL.Clients.Office.Excel.Functions.SPG(A16, "RD_LAST_REVIEW_DATE_GLOBAL", "Issuer Credit Rating", "Local Currency LT")</f>
        <v/>
      </c>
      <c r="R16" s="10" t="str">
        <f>_xll.SNL.Clients.Office.Excel.Functions.SPG(A16, "RD_CREDIT_RATING_DATE_GLOBAL", "Issuer Credit Rating", "Local Currency LT|0")</f>
        <v/>
      </c>
      <c r="S16" s="10" t="str">
        <f>_xll.SNL.Clients.Office.Excel.Functions.SPG(A16, "RD_CREDIT_WATCH_OUTLOOK_DATE_GLOBAL", "Issuer Credit Rating", "Local Currency LT|0")</f>
        <v/>
      </c>
    </row>
    <row r="17" spans="1:19">
      <c r="A17" t="s">
        <v>21</v>
      </c>
      <c r="B17" t="str">
        <f>_xll.SNL.Clients.Office.Excel.Functions.SPG(A17,"SP_IPO_DATE")</f>
        <v>#PEND</v>
      </c>
      <c r="G17" s="9" t="str">
        <f>_xll.SNL.Clients.Office.Excel.Functions.SPG(A17, "IQ_SECTOR")</f>
        <v>Industrials</v>
      </c>
      <c r="H17" s="9" t="str">
        <f>_xll.SNL.Clients.Office.Excel.Functions.SPG(A17, "IQ_INDUSTRY_GROUP")</f>
        <v>Capital Goods</v>
      </c>
      <c r="I17" s="9" t="str">
        <f>_xll.SNL.Clients.Office.Excel.Functions.SPG(A17, "IQ_INDUSTRY")</f>
        <v>Building Products</v>
      </c>
      <c r="J17" s="9" t="str">
        <f>_xll.SNL.Clients.Office.Excel.Functions.SPG(A17, "IQ_PRIMARY_INDUSTRY")</f>
        <v>Building Products</v>
      </c>
      <c r="K17" s="9" t="str">
        <f>_xll.SNL.Clients.Office.Excel.Functions.SPG(A17, "NAICS_CODE", "Primary")</f>
        <v>332510 - Hardware Manufacturing</v>
      </c>
      <c r="L17" s="9" t="str">
        <f>_xll.SNL.Clients.Office.Excel.Functions.SPG(A17, "SP_TOPICTAG")</f>
        <v>Physical Security; Smart Building; Identity and Access Management; Authorization and Access Control; Process Automation; Network Security; Security Management</v>
      </c>
      <c r="M17" s="5">
        <f>_xll.SNL.Clients.Office.Excel.Functions.SPG(A17, "SP_PCT_SHARES_OWNED_ALL_INSTITUTIONS")</f>
        <v>95.79</v>
      </c>
      <c r="N17" s="9" t="str">
        <f>_xll.SNL.Clients.Office.Excel.Functions.SPG(A17, "RD_CREDIT_RATING_GLOBAL", "Issuer Credit Rating", "Local Currency LT|0")</f>
        <v>BBB</v>
      </c>
      <c r="O17" s="9" t="str">
        <f>_xll.SNL.Clients.Office.Excel.Functions.SPG(A17, "RD_CWOL_GLOBAL", "Issuer Credit Rating", "Local Currency LT|0")</f>
        <v>Stable</v>
      </c>
      <c r="P17" s="9" t="str">
        <f>_xll.SNL.Clients.Office.Excel.Functions.SPG(A17, "RD_RATING_ACTION_GLOBAL", "Issuer Credit Rating", "Local Currency LT|0")</f>
        <v>Upgrade | CreditWatch/Outlook (06/28/2017)</v>
      </c>
      <c r="Q17" s="10">
        <f>_xll.SNL.Clients.Office.Excel.Functions.SPG(A17, "RD_LAST_REVIEW_DATE_GLOBAL", "Issuer Credit Rating", "Local Currency LT")</f>
        <v>45413</v>
      </c>
      <c r="R17" s="10">
        <f>_xll.SNL.Clients.Office.Excel.Functions.SPG(A17, "RD_CREDIT_RATING_DATE_GLOBAL", "Issuer Credit Rating", "Local Currency LT|0")</f>
        <v>42914</v>
      </c>
      <c r="S17" s="10">
        <f>_xll.SNL.Clients.Office.Excel.Functions.SPG(A17, "RD_CREDIT_WATCH_OUTLOOK_DATE_GLOBAL", "Issuer Credit Rating", "Local Currency LT|0")</f>
        <v>42914</v>
      </c>
    </row>
    <row r="18" spans="1:19">
      <c r="A18" t="s">
        <v>22</v>
      </c>
      <c r="B18" t="str">
        <f>_xll.SNL.Clients.Office.Excel.Functions.SPG(A18,"SP_IPO_DATE")</f>
        <v>#PEND</v>
      </c>
      <c r="G18" s="9" t="str">
        <f>_xll.SNL.Clients.Office.Excel.Functions.SPG(A18, "IQ_SECTOR")</f>
        <v>Utilities</v>
      </c>
      <c r="H18" s="9" t="str">
        <f>_xll.SNL.Clients.Office.Excel.Functions.SPG(A18, "IQ_INDUSTRY_GROUP")</f>
        <v>Utilities</v>
      </c>
      <c r="I18" s="9" t="str">
        <f>_xll.SNL.Clients.Office.Excel.Functions.SPG(A18, "IQ_INDUSTRY")</f>
        <v>Electric Utilities</v>
      </c>
      <c r="J18" s="9" t="str">
        <f>_xll.SNL.Clients.Office.Excel.Functions.SPG(A18, "IQ_PRIMARY_INDUSTRY")</f>
        <v>Electric Utilities</v>
      </c>
      <c r="K18" s="9" t="str">
        <f>_xll.SNL.Clients.Office.Excel.Functions.SPG(A18, "NAICS_CODE", "Primary")</f>
        <v>22111 - Electric Power Generation</v>
      </c>
      <c r="L18" s="9" t="str">
        <f>_xll.SNL.Clients.Office.Excel.Functions.SPG(A18, "SP_TOPICTAG")</f>
        <v>Clean Energy; Energy Efficiency; Energy Management; Energy Storage; Power Grid; Utility Scale Solar</v>
      </c>
      <c r="M18" s="5">
        <f>_xll.SNL.Clients.Office.Excel.Functions.SPG(A18, "SP_PCT_SHARES_OWNED_ALL_INSTITUTIONS")</f>
        <v>81.56</v>
      </c>
      <c r="N18" s="9" t="str">
        <f>_xll.SNL.Clients.Office.Excel.Functions.SPG(A18, "RD_CREDIT_RATING_GLOBAL", "Issuer Credit Rating", "Local Currency LT|0")</f>
        <v>A-</v>
      </c>
      <c r="O18" s="9" t="str">
        <f>_xll.SNL.Clients.Office.Excel.Functions.SPG(A18, "RD_CWOL_GLOBAL", "Issuer Credit Rating", "Local Currency LT|0")</f>
        <v>Negative</v>
      </c>
      <c r="P18" s="9" t="str">
        <f>_xll.SNL.Clients.Office.Excel.Functions.SPG(A18, "RD_RATING_ACTION_GLOBAL", "Issuer Credit Rating", "Local Currency LT|0")</f>
        <v>CreditWatch/Outlook (03/01/2024)</v>
      </c>
      <c r="Q18" s="10">
        <f>_xll.SNL.Clients.Office.Excel.Functions.SPG(A18, "RD_LAST_REVIEW_DATE_GLOBAL", "Issuer Credit Rating", "Local Currency LT")</f>
        <v>45622</v>
      </c>
      <c r="R18" s="10">
        <f>_xll.SNL.Clients.Office.Excel.Functions.SPG(A18, "RD_CREDIT_RATING_DATE_GLOBAL", "Issuer Credit Rating", "Local Currency LT|0")</f>
        <v>41285</v>
      </c>
      <c r="S18" s="10">
        <f>_xll.SNL.Clients.Office.Excel.Functions.SPG(A18, "RD_CREDIT_WATCH_OUTLOOK_DATE_GLOBAL", "Issuer Credit Rating", "Local Currency LT|0")</f>
        <v>45352</v>
      </c>
    </row>
    <row r="19" spans="1:19">
      <c r="A19" t="s">
        <v>23</v>
      </c>
      <c r="B19" t="str">
        <f>_xll.SNL.Clients.Office.Excel.Functions.SPG(A19,"SP_IPO_DATE")</f>
        <v>#PEND</v>
      </c>
      <c r="G19" s="9" t="str">
        <f>_xll.SNL.Clients.Office.Excel.Functions.SPG(A19, "IQ_SECTOR")</f>
        <v>Communication Services</v>
      </c>
      <c r="H19" s="9" t="str">
        <f>_xll.SNL.Clients.Office.Excel.Functions.SPG(A19, "IQ_INDUSTRY_GROUP")</f>
        <v>Media and Entertainment</v>
      </c>
      <c r="I19" s="9" t="str">
        <f>_xll.SNL.Clients.Office.Excel.Functions.SPG(A19, "IQ_INDUSTRY")</f>
        <v>Interactive Media and Services</v>
      </c>
      <c r="J19" s="9" t="str">
        <f>_xll.SNL.Clients.Office.Excel.Functions.SPG(A19, "IQ_PRIMARY_INDUSTRY")</f>
        <v>Interactive Media and Services</v>
      </c>
      <c r="K19" s="9" t="str">
        <f>_xll.SNL.Clients.Office.Excel.Functions.SPG(A19, "NAICS_CODE", "Primary")</f>
        <v>516210 - Media Streaming Distribution Services, Social Networks, and Other Media Networks and Content Providers</v>
      </c>
      <c r="L19" s="9" t="str">
        <f>_xll.SNL.Clients.Office.Excel.Functions.SPG(A19, "SP_TOPICTAG")</f>
        <v>Machine Learning; Wearables; Cloud Data Services; Cloud Infrastructure; Search Engine Optimization; Chatbot; Artificial Intelligence; GenAI</v>
      </c>
      <c r="M19" s="5">
        <f>_xll.SNL.Clients.Office.Excel.Functions.SPG(A19, "SP_PCT_SHARES_OWNED_ALL_INSTITUTIONS")</f>
        <v>65.459999999999994</v>
      </c>
      <c r="N19" s="9" t="str">
        <f>_xll.SNL.Clients.Office.Excel.Functions.SPG(A19, "RD_CREDIT_RATING_GLOBAL", "Issuer Credit Rating", "Local Currency LT|0")</f>
        <v>AA+</v>
      </c>
      <c r="O19" s="9" t="str">
        <f>_xll.SNL.Clients.Office.Excel.Functions.SPG(A19, "RD_CWOL_GLOBAL", "Issuer Credit Rating", "Local Currency LT|0")</f>
        <v>Stable</v>
      </c>
      <c r="P19" s="9" t="str">
        <f>_xll.SNL.Clients.Office.Excel.Functions.SPG(A19, "RD_RATING_ACTION_GLOBAL", "Issuer Credit Rating", "Local Currency LT|0")</f>
        <v>Upgrade | CreditWatch/Outlook (02/22/2017)</v>
      </c>
      <c r="Q19" s="10">
        <f>_xll.SNL.Clients.Office.Excel.Functions.SPG(A19, "RD_LAST_REVIEW_DATE_GLOBAL", "Issuer Credit Rating", "Local Currency LT")</f>
        <v>45623</v>
      </c>
      <c r="R19" s="10">
        <f>_xll.SNL.Clients.Office.Excel.Functions.SPG(A19, "RD_CREDIT_RATING_DATE_GLOBAL", "Issuer Credit Rating", "Local Currency LT|0")</f>
        <v>42788</v>
      </c>
      <c r="S19" s="10">
        <f>_xll.SNL.Clients.Office.Excel.Functions.SPG(A19, "RD_CREDIT_WATCH_OUTLOOK_DATE_GLOBAL", "Issuer Credit Rating", "Local Currency LT|0")</f>
        <v>42788</v>
      </c>
    </row>
    <row r="20" spans="1:19">
      <c r="A20" t="s">
        <v>24</v>
      </c>
      <c r="B20" t="str">
        <f>_xll.SNL.Clients.Office.Excel.Functions.SPG(A20,"SP_IPO_DATE")</f>
        <v>#PEND</v>
      </c>
      <c r="G20" s="9" t="str">
        <f>_xll.SNL.Clients.Office.Excel.Functions.SPG(A20, "IQ_SECTOR")</f>
        <v>Communication Services</v>
      </c>
      <c r="H20" s="9" t="str">
        <f>_xll.SNL.Clients.Office.Excel.Functions.SPG(A20, "IQ_INDUSTRY_GROUP")</f>
        <v>Media and Entertainment</v>
      </c>
      <c r="I20" s="9" t="str">
        <f>_xll.SNL.Clients.Office.Excel.Functions.SPG(A20, "IQ_INDUSTRY")</f>
        <v>Interactive Media and Services</v>
      </c>
      <c r="J20" s="9" t="str">
        <f>_xll.SNL.Clients.Office.Excel.Functions.SPG(A20, "IQ_PRIMARY_INDUSTRY")</f>
        <v>Interactive Media and Services</v>
      </c>
      <c r="K20" s="9" t="str">
        <f>_xll.SNL.Clients.Office.Excel.Functions.SPG(A20, "NAICS_CODE", "Primary")</f>
        <v>516210 - Media Streaming Distribution Services, Social Networks, and Other Media Networks and Content Providers</v>
      </c>
      <c r="L20" s="9" t="str">
        <f>_xll.SNL.Clients.Office.Excel.Functions.SPG(A20, "SP_TOPICTAG")</f>
        <v>Machine Learning; Wearables; Cloud Data Services; Cloud Infrastructure; Search Engine Optimization; Chatbot; Artificial Intelligence; GenAI</v>
      </c>
      <c r="M20" s="5">
        <f>_xll.SNL.Clients.Office.Excel.Functions.SPG(A20, "SP_PCT_SHARES_OWNED_ALL_INSTITUTIONS")</f>
        <v>65.459999999999994</v>
      </c>
      <c r="N20" s="9" t="str">
        <f>_xll.SNL.Clients.Office.Excel.Functions.SPG(A20, "RD_CREDIT_RATING_GLOBAL", "Issuer Credit Rating", "Local Currency LT|0")</f>
        <v>AA+</v>
      </c>
      <c r="O20" s="9" t="str">
        <f>_xll.SNL.Clients.Office.Excel.Functions.SPG(A20, "RD_CWOL_GLOBAL", "Issuer Credit Rating", "Local Currency LT|0")</f>
        <v>Stable</v>
      </c>
      <c r="P20" s="9" t="str">
        <f>_xll.SNL.Clients.Office.Excel.Functions.SPG(A20, "RD_RATING_ACTION_GLOBAL", "Issuer Credit Rating", "Local Currency LT|0")</f>
        <v>Upgrade | CreditWatch/Outlook (02/22/2017)</v>
      </c>
      <c r="Q20" s="10">
        <f>_xll.SNL.Clients.Office.Excel.Functions.SPG(A20, "RD_LAST_REVIEW_DATE_GLOBAL", "Issuer Credit Rating", "Local Currency LT")</f>
        <v>45623</v>
      </c>
      <c r="R20" s="10">
        <f>_xll.SNL.Clients.Office.Excel.Functions.SPG(A20, "RD_CREDIT_RATING_DATE_GLOBAL", "Issuer Credit Rating", "Local Currency LT|0")</f>
        <v>42788</v>
      </c>
      <c r="S20" s="10">
        <f>_xll.SNL.Clients.Office.Excel.Functions.SPG(A20, "RD_CREDIT_WATCH_OUTLOOK_DATE_GLOBAL", "Issuer Credit Rating", "Local Currency LT|0")</f>
        <v>42788</v>
      </c>
    </row>
    <row r="21" spans="1:19">
      <c r="A21" t="s">
        <v>25</v>
      </c>
      <c r="B21" t="str">
        <f>_xll.SNL.Clients.Office.Excel.Functions.SPG(A21,"SP_IPO_DATE")</f>
        <v>#PEND</v>
      </c>
      <c r="G21" s="9" t="str">
        <f>_xll.SNL.Clients.Office.Excel.Functions.SPG(A21, "IQ_SECTOR")</f>
        <v>Consumer Staples</v>
      </c>
      <c r="H21" s="9" t="str">
        <f>_xll.SNL.Clients.Office.Excel.Functions.SPG(A21, "IQ_INDUSTRY_GROUP")</f>
        <v>Food, Beverage and Tobacco</v>
      </c>
      <c r="I21" s="9" t="str">
        <f>_xll.SNL.Clients.Office.Excel.Functions.SPG(A21, "IQ_INDUSTRY")</f>
        <v>Tobacco</v>
      </c>
      <c r="J21" s="9" t="str">
        <f>_xll.SNL.Clients.Office.Excel.Functions.SPG(A21, "IQ_PRIMARY_INDUSTRY")</f>
        <v>Tobacco</v>
      </c>
      <c r="K21" s="9" t="str">
        <f>_xll.SNL.Clients.Office.Excel.Functions.SPG(A21, "NAICS_CODE", "Primary")</f>
        <v>312230 - Tobacco Manufacturing</v>
      </c>
      <c r="L21" s="9" t="str">
        <f>_xll.SNL.Clients.Office.Excel.Functions.SPG(A21, "SP_TOPICTAG")</f>
        <v/>
      </c>
      <c r="M21" s="5">
        <f>_xll.SNL.Clients.Office.Excel.Functions.SPG(A21, "SP_PCT_SHARES_OWNED_ALL_INSTITUTIONS")</f>
        <v>60.45</v>
      </c>
      <c r="N21" s="9" t="str">
        <f>_xll.SNL.Clients.Office.Excel.Functions.SPG(A21, "RD_CREDIT_RATING_GLOBAL", "Issuer Credit Rating", "Local Currency LT|0")</f>
        <v>BBB</v>
      </c>
      <c r="O21" s="9" t="str">
        <f>_xll.SNL.Clients.Office.Excel.Functions.SPG(A21, "RD_CWOL_GLOBAL", "Issuer Credit Rating", "Local Currency LT|0")</f>
        <v>Positive</v>
      </c>
      <c r="P21" s="9" t="str">
        <f>_xll.SNL.Clients.Office.Excel.Functions.SPG(A21, "RD_RATING_ACTION_GLOBAL", "Issuer Credit Rating", "Local Currency LT|0")</f>
        <v>CreditWatch/Outlook (06/16/2023)</v>
      </c>
      <c r="Q21" s="10">
        <f>_xll.SNL.Clients.Office.Excel.Functions.SPG(A21, "RD_LAST_REVIEW_DATE_GLOBAL", "Issuer Credit Rating", "Local Currency LT")</f>
        <v>45342</v>
      </c>
      <c r="R21" s="10">
        <f>_xll.SNL.Clients.Office.Excel.Functions.SPG(A21, "RD_CREDIT_RATING_DATE_GLOBAL", "Issuer Credit Rating", "Local Currency LT|0")</f>
        <v>43454</v>
      </c>
      <c r="S21" s="10">
        <f>_xll.SNL.Clients.Office.Excel.Functions.SPG(A21, "RD_CREDIT_WATCH_OUTLOOK_DATE_GLOBAL", "Issuer Credit Rating", "Local Currency LT|0")</f>
        <v>45093</v>
      </c>
    </row>
    <row r="22" spans="1:19">
      <c r="A22" t="s">
        <v>26</v>
      </c>
      <c r="B22" t="str">
        <f>_xll.SNL.Clients.Office.Excel.Functions.SPG(A22,"SP_IPO_DATE")</f>
        <v>#PEND</v>
      </c>
      <c r="G22" s="9" t="str">
        <f>_xll.SNL.Clients.Office.Excel.Functions.SPG(A22, "IQ_SECTOR")</f>
        <v>Consumer Discretionary</v>
      </c>
      <c r="H22" s="9" t="str">
        <f>_xll.SNL.Clients.Office.Excel.Functions.SPG(A22, "IQ_INDUSTRY_GROUP")</f>
        <v>Consumer Discretionary Distribution and Retail</v>
      </c>
      <c r="I22" s="9" t="str">
        <f>_xll.SNL.Clients.Office.Excel.Functions.SPG(A22, "IQ_INDUSTRY")</f>
        <v>Broadline Retail</v>
      </c>
      <c r="J22" s="9" t="str">
        <f>_xll.SNL.Clients.Office.Excel.Functions.SPG(A22, "IQ_PRIMARY_INDUSTRY")</f>
        <v>Broadline Retail</v>
      </c>
      <c r="K22" s="9" t="str">
        <f>_xll.SNL.Clients.Office.Excel.Functions.SPG(A22, "NAICS_CODE", "Primary")</f>
        <v>44-45 - Retail Trade</v>
      </c>
      <c r="L22" s="9" t="str">
        <f>_xll.SNL.Clients.Office.Excel.Functions.SPG(A22, "SP_TOPICTAG")</f>
        <v>Fintech; Machine Learning; Cloud Data Services; Cloud Infrastructure; Cloud Storage; Artificial Intelligence; Online Payments; GenAI; Utility Scale Solar; Onshore and Offshore Wind</v>
      </c>
      <c r="M22" s="5">
        <f>_xll.SNL.Clients.Office.Excel.Functions.SPG(A22, "SP_PCT_SHARES_OWNED_ALL_INSTITUTIONS")</f>
        <v>62.62</v>
      </c>
      <c r="N22" s="9" t="str">
        <f>_xll.SNL.Clients.Office.Excel.Functions.SPG(A22, "RD_CREDIT_RATING_GLOBAL", "Issuer Credit Rating", "Local Currency LT|0")</f>
        <v>AA</v>
      </c>
      <c r="O22" s="9" t="str">
        <f>_xll.SNL.Clients.Office.Excel.Functions.SPG(A22, "RD_CWOL_GLOBAL", "Issuer Credit Rating", "Local Currency LT|0")</f>
        <v>Stable</v>
      </c>
      <c r="P22" s="9" t="str">
        <f>_xll.SNL.Clients.Office.Excel.Functions.SPG(A22, "RD_RATING_ACTION_GLOBAL", "Issuer Credit Rating", "Local Currency LT|0")</f>
        <v>Upgrade | CreditWatch/Outlook (06/10/2021)</v>
      </c>
      <c r="Q22" s="10">
        <f>_xll.SNL.Clients.Office.Excel.Functions.SPG(A22, "RD_LAST_REVIEW_DATE_GLOBAL", "Issuer Credit Rating", "Local Currency LT")</f>
        <v>45425</v>
      </c>
      <c r="R22" s="10">
        <f>_xll.SNL.Clients.Office.Excel.Functions.SPG(A22, "RD_CREDIT_RATING_DATE_GLOBAL", "Issuer Credit Rating", "Local Currency LT|0")</f>
        <v>44357</v>
      </c>
      <c r="S22" s="10">
        <f>_xll.SNL.Clients.Office.Excel.Functions.SPG(A22, "RD_CREDIT_WATCH_OUTLOOK_DATE_GLOBAL", "Issuer Credit Rating", "Local Currency LT|0")</f>
        <v>44357</v>
      </c>
    </row>
    <row r="23" spans="1:19">
      <c r="A23" t="s">
        <v>27</v>
      </c>
      <c r="B23" t="str">
        <f>_xll.SNL.Clients.Office.Excel.Functions.SPG(A23,"SP_IPO_DATE")</f>
        <v>#PEND</v>
      </c>
      <c r="G23" s="9" t="str">
        <f>_xll.SNL.Clients.Office.Excel.Functions.SPG(A23, "IQ_SECTOR")</f>
        <v>Materials</v>
      </c>
      <c r="H23" s="9" t="str">
        <f>_xll.SNL.Clients.Office.Excel.Functions.SPG(A23, "IQ_INDUSTRY_GROUP")</f>
        <v>Materials</v>
      </c>
      <c r="I23" s="9" t="str">
        <f>_xll.SNL.Clients.Office.Excel.Functions.SPG(A23, "IQ_INDUSTRY")</f>
        <v>Containers and Packaging</v>
      </c>
      <c r="J23" s="9" t="str">
        <f>_xll.SNL.Clients.Office.Excel.Functions.SPG(A23, "IQ_PRIMARY_INDUSTRY")</f>
        <v>Paper and Plastic Packaging Products and Materials</v>
      </c>
      <c r="K23" s="9" t="str">
        <f>_xll.SNL.Clients.Office.Excel.Functions.SPG(A23, "NAICS_CODE", "Primary")</f>
        <v>3222 - Converted Paper Product Manufacturing</v>
      </c>
      <c r="L23" s="9" t="str">
        <f>_xll.SNL.Clients.Office.Excel.Functions.SPG(A23, "SP_TOPICTAG")</f>
        <v>Packaging Services</v>
      </c>
      <c r="M23" s="5">
        <f>_xll.SNL.Clients.Office.Excel.Functions.SPG(A23, "SP_PCT_SHARES_OWNED_ALL_INSTITUTIONS")</f>
        <v>61.77</v>
      </c>
      <c r="N23" s="9" t="str">
        <f>_xll.SNL.Clients.Office.Excel.Functions.SPG(A23, "RD_CREDIT_RATING_GLOBAL", "Issuer Credit Rating", "Local Currency LT|0")</f>
        <v>BBB</v>
      </c>
      <c r="O23" s="9" t="str">
        <f>_xll.SNL.Clients.Office.Excel.Functions.SPG(A23, "RD_CWOL_GLOBAL", "Issuer Credit Rating", "Local Currency LT|0")</f>
        <v>Stable</v>
      </c>
      <c r="P23" s="9" t="str">
        <f>_xll.SNL.Clients.Office.Excel.Functions.SPG(A23, "RD_RATING_ACTION_GLOBAL", "Issuer Credit Rating", "Local Currency LT|0")</f>
        <v>New Rating | CreditWatch/Outlook (06/11/2019)</v>
      </c>
      <c r="Q23" s="10">
        <f>_xll.SNL.Clients.Office.Excel.Functions.SPG(A23, "RD_LAST_REVIEW_DATE_GLOBAL", "Issuer Credit Rating", "Local Currency LT")</f>
        <v>45602</v>
      </c>
      <c r="R23" s="10">
        <f>_xll.SNL.Clients.Office.Excel.Functions.SPG(A23, "RD_CREDIT_RATING_DATE_GLOBAL", "Issuer Credit Rating", "Local Currency LT|0")</f>
        <v>43627</v>
      </c>
      <c r="S23" s="10">
        <f>_xll.SNL.Clients.Office.Excel.Functions.SPG(A23, "RD_CREDIT_WATCH_OUTLOOK_DATE_GLOBAL", "Issuer Credit Rating", "Local Currency LT|0")</f>
        <v>43627</v>
      </c>
    </row>
    <row r="24" spans="1:19">
      <c r="A24" t="s">
        <v>28</v>
      </c>
      <c r="B24" t="str">
        <f>_xll.SNL.Clients.Office.Excel.Functions.SPG(A24,"SP_IPO_DATE")</f>
        <v>#PEND</v>
      </c>
      <c r="G24" s="9" t="str">
        <f>_xll.SNL.Clients.Office.Excel.Functions.SPG(A24, "IQ_SECTOR")</f>
        <v>Utilities</v>
      </c>
      <c r="H24" s="9" t="str">
        <f>_xll.SNL.Clients.Office.Excel.Functions.SPG(A24, "IQ_INDUSTRY_GROUP")</f>
        <v>Utilities</v>
      </c>
      <c r="I24" s="9" t="str">
        <f>_xll.SNL.Clients.Office.Excel.Functions.SPG(A24, "IQ_INDUSTRY")</f>
        <v>Multi-Utilities</v>
      </c>
      <c r="J24" s="9" t="str">
        <f>_xll.SNL.Clients.Office.Excel.Functions.SPG(A24, "IQ_PRIMARY_INDUSTRY")</f>
        <v>Multi-Utilities</v>
      </c>
      <c r="K24" s="9" t="str">
        <f>_xll.SNL.Clients.Office.Excel.Functions.SPG(A24, "NAICS_CODE", "Primary")</f>
        <v>2211 - Electric Power Generation, Transmission and Distribution</v>
      </c>
      <c r="L24" s="9" t="str">
        <f>_xll.SNL.Clients.Office.Excel.Functions.SPG(A24, "SP_TOPICTAG")</f>
        <v>Clean Energy; Energy Efficiency; Energy Management; Energy Storage; CleanTech; Power Grid; Utility Scale Solar</v>
      </c>
      <c r="M24" s="5">
        <f>_xll.SNL.Clients.Office.Excel.Functions.SPG(A24, "SP_PCT_SHARES_OWNED_ALL_INSTITUTIONS")</f>
        <v>80.52</v>
      </c>
      <c r="N24" s="9" t="str">
        <f>_xll.SNL.Clients.Office.Excel.Functions.SPG(A24, "RD_CREDIT_RATING_GLOBAL", "Issuer Credit Rating", "Local Currency LT|0")</f>
        <v>BBB+</v>
      </c>
      <c r="O24" s="9" t="str">
        <f>_xll.SNL.Clients.Office.Excel.Functions.SPG(A24, "RD_CWOL_GLOBAL", "Issuer Credit Rating", "Local Currency LT|0")</f>
        <v>Stable</v>
      </c>
      <c r="P24" s="9" t="str">
        <f>_xll.SNL.Clients.Office.Excel.Functions.SPG(A24, "RD_RATING_ACTION_GLOBAL", "Issuer Credit Rating", "Local Currency LT|0")</f>
        <v>CreditWatch/Outlook (11/29/2018)</v>
      </c>
      <c r="Q24" s="10">
        <f>_xll.SNL.Clients.Office.Excel.Functions.SPG(A24, "RD_LAST_REVIEW_DATE_GLOBAL", "Issuer Credit Rating", "Local Currency LT")</f>
        <v>45404</v>
      </c>
      <c r="R24" s="10">
        <f>_xll.SNL.Clients.Office.Excel.Functions.SPG(A24, "RD_CREDIT_RATING_DATE_GLOBAL", "Issuer Credit Rating", "Local Currency LT|0")</f>
        <v>41612</v>
      </c>
      <c r="S24" s="10">
        <f>_xll.SNL.Clients.Office.Excel.Functions.SPG(A24, "RD_CREDIT_WATCH_OUTLOOK_DATE_GLOBAL", "Issuer Credit Rating", "Local Currency LT|0")</f>
        <v>43433</v>
      </c>
    </row>
    <row r="25" spans="1:19">
      <c r="A25" t="s">
        <v>29</v>
      </c>
      <c r="B25" t="str">
        <f>_xll.SNL.Clients.Office.Excel.Functions.SPG(A25,"SP_IPO_DATE")</f>
        <v>#PEND</v>
      </c>
      <c r="G25" s="9" t="str">
        <f>_xll.SNL.Clients.Office.Excel.Functions.SPG(A25, "IQ_SECTOR")</f>
        <v>Utilities</v>
      </c>
      <c r="H25" s="9" t="str">
        <f>_xll.SNL.Clients.Office.Excel.Functions.SPG(A25, "IQ_INDUSTRY_GROUP")</f>
        <v>Utilities</v>
      </c>
      <c r="I25" s="9" t="str">
        <f>_xll.SNL.Clients.Office.Excel.Functions.SPG(A25, "IQ_INDUSTRY")</f>
        <v>Electric Utilities</v>
      </c>
      <c r="J25" s="9" t="str">
        <f>_xll.SNL.Clients.Office.Excel.Functions.SPG(A25, "IQ_PRIMARY_INDUSTRY")</f>
        <v>Electric Utilities</v>
      </c>
      <c r="K25" s="9" t="str">
        <f>_xll.SNL.Clients.Office.Excel.Functions.SPG(A25, "NAICS_CODE", "Primary")</f>
        <v>22111 - Electric Power Generation</v>
      </c>
      <c r="L25" s="9" t="str">
        <f>_xll.SNL.Clients.Office.Excel.Functions.SPG(A25, "SP_TOPICTAG")</f>
        <v>Clean Energy; Energy Efficiency; Energy Management; Energy Storage; Smart Energy; Power Grid; Network Security; Utility Scale Solar</v>
      </c>
      <c r="M25" s="5">
        <f>_xll.SNL.Clients.Office.Excel.Functions.SPG(A25, "SP_PCT_SHARES_OWNED_ALL_INSTITUTIONS")</f>
        <v>78.11</v>
      </c>
      <c r="N25" s="9" t="str">
        <f>_xll.SNL.Clients.Office.Excel.Functions.SPG(A25, "RD_CREDIT_RATING_GLOBAL", "Issuer Credit Rating", "Local Currency LT|0")</f>
        <v>BBB+</v>
      </c>
      <c r="O25" s="9" t="str">
        <f>_xll.SNL.Clients.Office.Excel.Functions.SPG(A25, "RD_CWOL_GLOBAL", "Issuer Credit Rating", "Local Currency LT|0")</f>
        <v>Negative</v>
      </c>
      <c r="P25" s="9" t="str">
        <f>_xll.SNL.Clients.Office.Excel.Functions.SPG(A25, "RD_RATING_ACTION_GLOBAL", "Issuer Credit Rating", "Local Currency LT|0")</f>
        <v>Downgrade | CreditWatch/Outlook (03/04/2024)</v>
      </c>
      <c r="Q25" s="10">
        <f>_xll.SNL.Clients.Office.Excel.Functions.SPG(A25, "RD_LAST_REVIEW_DATE_GLOBAL", "Issuer Credit Rating", "Local Currency LT")</f>
        <v>45419</v>
      </c>
      <c r="R25" s="10">
        <f>_xll.SNL.Clients.Office.Excel.Functions.SPG(A25, "RD_CREDIT_RATING_DATE_GLOBAL", "Issuer Credit Rating", "Local Currency LT|0")</f>
        <v>45355</v>
      </c>
      <c r="S25" s="10">
        <f>_xll.SNL.Clients.Office.Excel.Functions.SPG(A25, "RD_CREDIT_WATCH_OUTLOOK_DATE_GLOBAL", "Issuer Credit Rating", "Local Currency LT|0")</f>
        <v>45355</v>
      </c>
    </row>
    <row r="26" spans="1:19">
      <c r="A26" t="s">
        <v>30</v>
      </c>
      <c r="B26" t="str">
        <f>_xll.SNL.Clients.Office.Excel.Functions.SPG(A26,"SP_IPO_DATE")</f>
        <v>#PEND</v>
      </c>
      <c r="G26" s="9" t="str">
        <f>_xll.SNL.Clients.Office.Excel.Functions.SPG(A26, "IQ_SECTOR")</f>
        <v>Financials</v>
      </c>
      <c r="H26" s="9" t="str">
        <f>_xll.SNL.Clients.Office.Excel.Functions.SPG(A26, "IQ_INDUSTRY_GROUP")</f>
        <v>Financial Services</v>
      </c>
      <c r="I26" s="9" t="str">
        <f>_xll.SNL.Clients.Office.Excel.Functions.SPG(A26, "IQ_INDUSTRY")</f>
        <v>Consumer Finance</v>
      </c>
      <c r="J26" s="9" t="str">
        <f>_xll.SNL.Clients.Office.Excel.Functions.SPG(A26, "IQ_PRIMARY_INDUSTRY")</f>
        <v>Consumer Finance</v>
      </c>
      <c r="K26" s="9" t="str">
        <f>_xll.SNL.Clients.Office.Excel.Functions.SPG(A26, "NAICS_CODE", "Primary")</f>
        <v>522291 - Consumer Lending</v>
      </c>
      <c r="L26" s="9" t="str">
        <f>_xll.SNL.Clients.Office.Excel.Functions.SPG(A26, "SP_TOPICTAG")</f>
        <v>Anti-Fraud; Business Travel; Credit Cards; Customer Relationship Management; Data Protection</v>
      </c>
      <c r="M26" s="5">
        <f>_xll.SNL.Clients.Office.Excel.Functions.SPG(A26, "SP_PCT_SHARES_OWNED_ALL_INSTITUTIONS")</f>
        <v>65.650000000000006</v>
      </c>
      <c r="N26" s="9" t="str">
        <f>_xll.SNL.Clients.Office.Excel.Functions.SPG(A26, "RD_CREDIT_RATING_GLOBAL", "Issuer Credit Rating", "Local Currency LT|0")</f>
        <v>A-</v>
      </c>
      <c r="O26" s="9" t="str">
        <f>_xll.SNL.Clients.Office.Excel.Functions.SPG(A26, "RD_CWOL_GLOBAL", "Issuer Credit Rating", "Local Currency LT|0")</f>
        <v>Stable</v>
      </c>
      <c r="P26" s="9" t="str">
        <f>_xll.SNL.Clients.Office.Excel.Functions.SPG(A26, "RD_RATING_ACTION_GLOBAL", "Issuer Credit Rating", "Local Currency LT|0")</f>
        <v>Upgrade | CreditWatch/Outlook (11/26/2024)</v>
      </c>
      <c r="Q26" s="10">
        <f>_xll.SNL.Clients.Office.Excel.Functions.SPG(A26, "RD_LAST_REVIEW_DATE_GLOBAL", "Issuer Credit Rating", "Local Currency LT")</f>
        <v>45622</v>
      </c>
      <c r="R26" s="10">
        <f>_xll.SNL.Clients.Office.Excel.Functions.SPG(A26, "RD_CREDIT_RATING_DATE_GLOBAL", "Issuer Credit Rating", "Local Currency LT|0")</f>
        <v>45622</v>
      </c>
      <c r="S26" s="10">
        <f>_xll.SNL.Clients.Office.Excel.Functions.SPG(A26, "RD_CREDIT_WATCH_OUTLOOK_DATE_GLOBAL", "Issuer Credit Rating", "Local Currency LT|0")</f>
        <v>45622</v>
      </c>
    </row>
    <row r="27" spans="1:19">
      <c r="A27" t="s">
        <v>31</v>
      </c>
      <c r="B27" t="str">
        <f>_xll.SNL.Clients.Office.Excel.Functions.SPG(A27,"SP_IPO_DATE")</f>
        <v>#PEND</v>
      </c>
      <c r="G27" s="9" t="str">
        <f>_xll.SNL.Clients.Office.Excel.Functions.SPG(A27, "IQ_SECTOR")</f>
        <v>Financials</v>
      </c>
      <c r="H27" s="9" t="str">
        <f>_xll.SNL.Clients.Office.Excel.Functions.SPG(A27, "IQ_INDUSTRY_GROUP")</f>
        <v>Insurance</v>
      </c>
      <c r="I27" s="9" t="str">
        <f>_xll.SNL.Clients.Office.Excel.Functions.SPG(A27, "IQ_INDUSTRY")</f>
        <v>Insurance</v>
      </c>
      <c r="J27" s="9" t="str">
        <f>_xll.SNL.Clients.Office.Excel.Functions.SPG(A27, "IQ_PRIMARY_INDUSTRY")</f>
        <v>Multi-line Insurance</v>
      </c>
      <c r="K27" s="9" t="str">
        <f>_xll.SNL.Clients.Office.Excel.Functions.SPG(A27, "NAICS_CODE", "Primary")</f>
        <v>5241 - Insurance Carriers</v>
      </c>
      <c r="L27" s="9" t="str">
        <f>_xll.SNL.Clients.Office.Excel.Functions.SPG(A27, "SP_TOPICTAG")</f>
        <v/>
      </c>
      <c r="M27" s="5">
        <f>_xll.SNL.Clients.Office.Excel.Functions.SPG(A27, "SP_PCT_SHARES_OWNED_ALL_INSTITUTIONS")</f>
        <v>93.04</v>
      </c>
      <c r="N27" s="9" t="str">
        <f>_xll.SNL.Clients.Office.Excel.Functions.SPG(A27, "RD_CREDIT_RATING_GLOBAL", "Issuer Credit Rating", "Local Currency LT|0")</f>
        <v>BBB+</v>
      </c>
      <c r="O27" s="9" t="str">
        <f>_xll.SNL.Clients.Office.Excel.Functions.SPG(A27, "RD_CWOL_GLOBAL", "Issuer Credit Rating", "Local Currency LT|0")</f>
        <v>Positive</v>
      </c>
      <c r="P27" s="9" t="str">
        <f>_xll.SNL.Clients.Office.Excel.Functions.SPG(A27, "RD_RATING_ACTION_GLOBAL", "Issuer Credit Rating", "Local Currency LT|0")</f>
        <v>CreditWatch/Outlook (02/21/2024)</v>
      </c>
      <c r="Q27" s="10">
        <f>_xll.SNL.Clients.Office.Excel.Functions.SPG(A27, "RD_LAST_REVIEW_DATE_GLOBAL", "Issuer Credit Rating", "Local Currency LT")</f>
        <v>45434</v>
      </c>
      <c r="R27" s="10">
        <f>_xll.SNL.Clients.Office.Excel.Functions.SPG(A27, "RD_CREDIT_RATING_DATE_GLOBAL", "Issuer Credit Rating", "Local Currency LT|0")</f>
        <v>42766</v>
      </c>
      <c r="S27" s="10">
        <f>_xll.SNL.Clients.Office.Excel.Functions.SPG(A27, "RD_CREDIT_WATCH_OUTLOOK_DATE_GLOBAL", "Issuer Credit Rating", "Local Currency LT|0")</f>
        <v>45343</v>
      </c>
    </row>
    <row r="28" spans="1:19">
      <c r="A28" t="s">
        <v>32</v>
      </c>
      <c r="B28" t="str">
        <f>_xll.SNL.Clients.Office.Excel.Functions.SPG(A28,"SP_IPO_DATE")</f>
        <v>#PEND</v>
      </c>
      <c r="G28" s="9" t="str">
        <f>_xll.SNL.Clients.Office.Excel.Functions.SPG(A28, "IQ_SECTOR")</f>
        <v>Real Estate</v>
      </c>
      <c r="H28" s="9" t="str">
        <f>_xll.SNL.Clients.Office.Excel.Functions.SPG(A28, "IQ_INDUSTRY_GROUP")</f>
        <v>Equity Real Estate Investment Trusts (REITs)</v>
      </c>
      <c r="I28" s="9" t="str">
        <f>_xll.SNL.Clients.Office.Excel.Functions.SPG(A28, "IQ_INDUSTRY")</f>
        <v>Specialized REITs</v>
      </c>
      <c r="J28" s="9" t="str">
        <f>_xll.SNL.Clients.Office.Excel.Functions.SPG(A28, "IQ_PRIMARY_INDUSTRY")</f>
        <v>Telecom Tower REITs</v>
      </c>
      <c r="K28" s="9" t="str">
        <f>_xll.SNL.Clients.Office.Excel.Functions.SPG(A28, "NAICS_CODE", "Primary")</f>
        <v>517112 - Wireless Telecommunications Carriers (except Satellite)</v>
      </c>
      <c r="L28" s="9" t="str">
        <f>_xll.SNL.Clients.Office.Excel.Functions.SPG(A28, "SP_TOPICTAG")</f>
        <v/>
      </c>
      <c r="M28" s="5">
        <f>_xll.SNL.Clients.Office.Excel.Functions.SPG(A28, "SP_PCT_SHARES_OWNED_ALL_INSTITUTIONS")</f>
        <v>93.94</v>
      </c>
      <c r="N28" s="9" t="str">
        <f>_xll.SNL.Clients.Office.Excel.Functions.SPG(A28, "RD_CREDIT_RATING_GLOBAL", "Issuer Credit Rating", "Local Currency LT|0")</f>
        <v>BBB</v>
      </c>
      <c r="O28" s="9" t="str">
        <f>_xll.SNL.Clients.Office.Excel.Functions.SPG(A28, "RD_CWOL_GLOBAL", "Issuer Credit Rating", "Local Currency LT|0")</f>
        <v>Stable</v>
      </c>
      <c r="P28" s="9" t="str">
        <f>_xll.SNL.Clients.Office.Excel.Functions.SPG(A28, "RD_RATING_ACTION_GLOBAL", "Issuer Credit Rating", "Local Currency LT|0")</f>
        <v>Upgrade | CreditWatch/Outlook (09/03/2024)</v>
      </c>
      <c r="Q28" s="10">
        <f>_xll.SNL.Clients.Office.Excel.Functions.SPG(A28, "RD_LAST_REVIEW_DATE_GLOBAL", "Issuer Credit Rating", "Local Currency LT")</f>
        <v>45538</v>
      </c>
      <c r="R28" s="10">
        <f>_xll.SNL.Clients.Office.Excel.Functions.SPG(A28, "RD_CREDIT_RATING_DATE_GLOBAL", "Issuer Credit Rating", "Local Currency LT|0")</f>
        <v>45538</v>
      </c>
      <c r="S28" s="10">
        <f>_xll.SNL.Clients.Office.Excel.Functions.SPG(A28, "RD_CREDIT_WATCH_OUTLOOK_DATE_GLOBAL", "Issuer Credit Rating", "Local Currency LT|0")</f>
        <v>45538</v>
      </c>
    </row>
    <row r="29" spans="1:19">
      <c r="A29" t="s">
        <v>33</v>
      </c>
      <c r="B29" t="str">
        <f>_xll.SNL.Clients.Office.Excel.Functions.SPG(A29,"SP_IPO_DATE")</f>
        <v>#PEND</v>
      </c>
      <c r="G29" s="9" t="str">
        <f>_xll.SNL.Clients.Office.Excel.Functions.SPG(A29, "IQ_SECTOR")</f>
        <v>Utilities</v>
      </c>
      <c r="H29" s="9" t="str">
        <f>_xll.SNL.Clients.Office.Excel.Functions.SPG(A29, "IQ_INDUSTRY_GROUP")</f>
        <v>Utilities</v>
      </c>
      <c r="I29" s="9" t="str">
        <f>_xll.SNL.Clients.Office.Excel.Functions.SPG(A29, "IQ_INDUSTRY")</f>
        <v>Water Utilities</v>
      </c>
      <c r="J29" s="9" t="str">
        <f>_xll.SNL.Clients.Office.Excel.Functions.SPG(A29, "IQ_PRIMARY_INDUSTRY")</f>
        <v>Water Utilities</v>
      </c>
      <c r="K29" s="9" t="str">
        <f>_xll.SNL.Clients.Office.Excel.Functions.SPG(A29, "NAICS_CODE", "Primary")</f>
        <v>221310 - Water Supply and Irrigation Systems</v>
      </c>
      <c r="L29" s="9" t="str">
        <f>_xll.SNL.Clients.Office.Excel.Functions.SPG(A29, "SP_TOPICTAG")</f>
        <v>Environmental Consulting; Environmental Engineering; Disposal and Recycling; Water Purification; CleanTech; Pollution Control; ClimateTech</v>
      </c>
      <c r="M29" s="5">
        <f>_xll.SNL.Clients.Office.Excel.Functions.SPG(A29, "SP_PCT_SHARES_OWNED_ALL_INSTITUTIONS")</f>
        <v>92.82</v>
      </c>
      <c r="N29" s="9" t="str">
        <f>_xll.SNL.Clients.Office.Excel.Functions.SPG(A29, "RD_CREDIT_RATING_GLOBAL", "Issuer Credit Rating", "Local Currency LT|0")</f>
        <v>A</v>
      </c>
      <c r="O29" s="9" t="str">
        <f>_xll.SNL.Clients.Office.Excel.Functions.SPG(A29, "RD_CWOL_GLOBAL", "Issuer Credit Rating", "Local Currency LT|0")</f>
        <v>Stable</v>
      </c>
      <c r="P29" s="9" t="str">
        <f>_xll.SNL.Clients.Office.Excel.Functions.SPG(A29, "RD_RATING_ACTION_GLOBAL", "Issuer Credit Rating", "Local Currency LT|0")</f>
        <v>Upgrade | CreditWatch/Outlook (05/07/2015)</v>
      </c>
      <c r="Q29" s="10">
        <f>_xll.SNL.Clients.Office.Excel.Functions.SPG(A29, "RD_LAST_REVIEW_DATE_GLOBAL", "Issuer Credit Rating", "Local Currency LT")</f>
        <v>45468</v>
      </c>
      <c r="R29" s="10">
        <f>_xll.SNL.Clients.Office.Excel.Functions.SPG(A29, "RD_CREDIT_RATING_DATE_GLOBAL", "Issuer Credit Rating", "Local Currency LT|0")</f>
        <v>42131</v>
      </c>
      <c r="S29" s="10">
        <f>_xll.SNL.Clients.Office.Excel.Functions.SPG(A29, "RD_CREDIT_WATCH_OUTLOOK_DATE_GLOBAL", "Issuer Credit Rating", "Local Currency LT|0")</f>
        <v>42131</v>
      </c>
    </row>
    <row r="30" spans="1:19">
      <c r="A30" t="s">
        <v>34</v>
      </c>
      <c r="B30" t="str">
        <f>_xll.SNL.Clients.Office.Excel.Functions.SPG(A30,"SP_IPO_DATE")</f>
        <v>#PEND</v>
      </c>
      <c r="G30" s="9" t="str">
        <f>_xll.SNL.Clients.Office.Excel.Functions.SPG(A30, "IQ_SECTOR")</f>
        <v>Financials</v>
      </c>
      <c r="H30" s="9" t="str">
        <f>_xll.SNL.Clients.Office.Excel.Functions.SPG(A30, "IQ_INDUSTRY_GROUP")</f>
        <v>Financial Services</v>
      </c>
      <c r="I30" s="9" t="str">
        <f>_xll.SNL.Clients.Office.Excel.Functions.SPG(A30, "IQ_INDUSTRY")</f>
        <v>Capital Markets</v>
      </c>
      <c r="J30" s="9" t="str">
        <f>_xll.SNL.Clients.Office.Excel.Functions.SPG(A30, "IQ_PRIMARY_INDUSTRY")</f>
        <v>Asset Management and Custody Banks</v>
      </c>
      <c r="K30" s="9" t="str">
        <f>_xll.SNL.Clients.Office.Excel.Functions.SPG(A30, "NAICS_CODE", "Primary")</f>
        <v>523940 - Portfolio Management and Investment Advice</v>
      </c>
      <c r="L30" s="9" t="str">
        <f>_xll.SNL.Clients.Office.Excel.Functions.SPG(A30, "SP_TOPICTAG")</f>
        <v/>
      </c>
      <c r="M30" s="5">
        <f>_xll.SNL.Clients.Office.Excel.Functions.SPG(A30, "SP_PCT_SHARES_OWNED_ALL_INSTITUTIONS")</f>
        <v>88.79</v>
      </c>
      <c r="N30" s="9" t="str">
        <f>_xll.SNL.Clients.Office.Excel.Functions.SPG(A30, "RD_CREDIT_RATING_GLOBAL", "Issuer Credit Rating", "Local Currency LT|0")</f>
        <v>A-</v>
      </c>
      <c r="O30" s="9" t="str">
        <f>_xll.SNL.Clients.Office.Excel.Functions.SPG(A30, "RD_CWOL_GLOBAL", "Issuer Credit Rating", "Local Currency LT|0")</f>
        <v>Stable</v>
      </c>
      <c r="P30" s="9" t="str">
        <f>_xll.SNL.Clients.Office.Excel.Functions.SPG(A30, "RD_RATING_ACTION_GLOBAL", "Issuer Credit Rating", "Local Currency LT|0")</f>
        <v>Downgrade | CreditWatch/Outlook (11/03/2020)</v>
      </c>
      <c r="Q30" s="10">
        <f>_xll.SNL.Clients.Office.Excel.Functions.SPG(A30, "RD_LAST_REVIEW_DATE_GLOBAL", "Issuer Credit Rating", "Local Currency LT")</f>
        <v>45618</v>
      </c>
      <c r="R30" s="10">
        <f>_xll.SNL.Clients.Office.Excel.Functions.SPG(A30, "RD_CREDIT_RATING_DATE_GLOBAL", "Issuer Credit Rating", "Local Currency LT|0")</f>
        <v>44138</v>
      </c>
      <c r="S30" s="10">
        <f>_xll.SNL.Clients.Office.Excel.Functions.SPG(A30, "RD_CREDIT_WATCH_OUTLOOK_DATE_GLOBAL", "Issuer Credit Rating", "Local Currency LT|0")</f>
        <v>44138</v>
      </c>
    </row>
    <row r="31" spans="1:19">
      <c r="A31" t="s">
        <v>35</v>
      </c>
      <c r="B31" t="str">
        <f>_xll.SNL.Clients.Office.Excel.Functions.SPG(A31,"SP_IPO_DATE")</f>
        <v>#PEND</v>
      </c>
      <c r="G31" s="9" t="str">
        <f>_xll.SNL.Clients.Office.Excel.Functions.SPG(A31, "IQ_SECTOR")</f>
        <v>Industrials</v>
      </c>
      <c r="H31" s="9" t="str">
        <f>_xll.SNL.Clients.Office.Excel.Functions.SPG(A31, "IQ_INDUSTRY_GROUP")</f>
        <v>Capital Goods</v>
      </c>
      <c r="I31" s="9" t="str">
        <f>_xll.SNL.Clients.Office.Excel.Functions.SPG(A31, "IQ_INDUSTRY")</f>
        <v>Electrical Equipment</v>
      </c>
      <c r="J31" s="9" t="str">
        <f>_xll.SNL.Clients.Office.Excel.Functions.SPG(A31, "IQ_PRIMARY_INDUSTRY")</f>
        <v>Electrical Components and Equipment</v>
      </c>
      <c r="K31" s="9" t="str">
        <f>_xll.SNL.Clients.Office.Excel.Functions.SPG(A31, "NAICS_CODE", "Primary")</f>
        <v>334513 - Instruments and Related Products Manufacturing for Measuring, Displaying, and Controlling Industrial Process Variables</v>
      </c>
      <c r="L31" s="9" t="str">
        <f>_xll.SNL.Clients.Office.Excel.Functions.SPG(A31, "SP_TOPICTAG")</f>
        <v>Energy Storage; Industrial Automation; Sensors; Smart Energy; Process Automation; Passenger Aircraft Manufacturing</v>
      </c>
      <c r="M31" s="5">
        <f>_xll.SNL.Clients.Office.Excel.Functions.SPG(A31, "SP_PCT_SHARES_OWNED_ALL_INSTITUTIONS")</f>
        <v>87.66</v>
      </c>
      <c r="N31" s="9" t="str">
        <f>_xll.SNL.Clients.Office.Excel.Functions.SPG(A31, "RD_CREDIT_RATING_GLOBAL", "Issuer Credit Rating", "Local Currency LT|0")</f>
        <v>BBB+</v>
      </c>
      <c r="O31" s="9" t="str">
        <f>_xll.SNL.Clients.Office.Excel.Functions.SPG(A31, "RD_CWOL_GLOBAL", "Issuer Credit Rating", "Local Currency LT|0")</f>
        <v>Stable</v>
      </c>
      <c r="P31" s="9" t="str">
        <f>_xll.SNL.Clients.Office.Excel.Functions.SPG(A31, "RD_RATING_ACTION_GLOBAL", "Issuer Credit Rating", "Local Currency LT|0")</f>
        <v>Upgrade | CreditWatch/Outlook (04/24/2014)</v>
      </c>
      <c r="Q31" s="10">
        <f>_xll.SNL.Clients.Office.Excel.Functions.SPG(A31, "RD_LAST_REVIEW_DATE_GLOBAL", "Issuer Credit Rating", "Local Currency LT")</f>
        <v>45433</v>
      </c>
      <c r="R31" s="10">
        <f>_xll.SNL.Clients.Office.Excel.Functions.SPG(A31, "RD_CREDIT_RATING_DATE_GLOBAL", "Issuer Credit Rating", "Local Currency LT|0")</f>
        <v>41753</v>
      </c>
      <c r="S31" s="10">
        <f>_xll.SNL.Clients.Office.Excel.Functions.SPG(A31, "RD_CREDIT_WATCH_OUTLOOK_DATE_GLOBAL", "Issuer Credit Rating", "Local Currency LT|0")</f>
        <v>41753</v>
      </c>
    </row>
    <row r="32" spans="1:19">
      <c r="A32" t="s">
        <v>36</v>
      </c>
      <c r="B32" t="str">
        <f>_xll.SNL.Clients.Office.Excel.Functions.SPG(A32,"SP_IPO_DATE")</f>
        <v>#PEND</v>
      </c>
      <c r="G32" s="9" t="str">
        <f>_xll.SNL.Clients.Office.Excel.Functions.SPG(A32, "IQ_SECTOR")</f>
        <v>Health Care</v>
      </c>
      <c r="H32" s="9" t="str">
        <f>_xll.SNL.Clients.Office.Excel.Functions.SPG(A32, "IQ_INDUSTRY_GROUP")</f>
        <v>Pharmaceuticals, Biotechnology and Life Sciences</v>
      </c>
      <c r="I32" s="9" t="str">
        <f>_xll.SNL.Clients.Office.Excel.Functions.SPG(A32, "IQ_INDUSTRY")</f>
        <v>Biotechnology</v>
      </c>
      <c r="J32" s="9" t="str">
        <f>_xll.SNL.Clients.Office.Excel.Functions.SPG(A32, "IQ_PRIMARY_INDUSTRY")</f>
        <v>Biotechnology</v>
      </c>
      <c r="K32" s="9" t="str">
        <f>_xll.SNL.Clients.Office.Excel.Functions.SPG(A32, "NAICS_CODE", "Primary")</f>
        <v>325414 - Biological Product (except Diagnostic) Manufacturing</v>
      </c>
      <c r="L32" s="9" t="str">
        <f>_xll.SNL.Clients.Office.Excel.Functions.SPG(A32, "SP_TOPICTAG")</f>
        <v>Osteoporosis; Cardiovascular; Dermatology; Gastroenterology; Hematology; Nephrology; Oncology</v>
      </c>
      <c r="M32" s="5">
        <f>_xll.SNL.Clients.Office.Excel.Functions.SPG(A32, "SP_PCT_SHARES_OWNED_ALL_INSTITUTIONS")</f>
        <v>78.040000000000006</v>
      </c>
      <c r="N32" s="9" t="str">
        <f>_xll.SNL.Clients.Office.Excel.Functions.SPG(A32, "RD_CREDIT_RATING_GLOBAL", "Issuer Credit Rating", "Local Currency LT|0")</f>
        <v>BBB+</v>
      </c>
      <c r="O32" s="9" t="str">
        <f>_xll.SNL.Clients.Office.Excel.Functions.SPG(A32, "RD_CWOL_GLOBAL", "Issuer Credit Rating", "Local Currency LT|0")</f>
        <v>Negative</v>
      </c>
      <c r="P32" s="9" t="str">
        <f>_xll.SNL.Clients.Office.Excel.Functions.SPG(A32, "RD_RATING_ACTION_GLOBAL", "Issuer Credit Rating", "Local Currency LT|0")</f>
        <v>Downgrade | CreditWatch/Outlook (12/12/2022)</v>
      </c>
      <c r="Q32" s="10">
        <f>_xll.SNL.Clients.Office.Excel.Functions.SPG(A32, "RD_LAST_REVIEW_DATE_GLOBAL", "Issuer Credit Rating", "Local Currency LT")</f>
        <v>45372</v>
      </c>
      <c r="R32" s="10">
        <f>_xll.SNL.Clients.Office.Excel.Functions.SPG(A32, "RD_CREDIT_RATING_DATE_GLOBAL", "Issuer Credit Rating", "Local Currency LT|0")</f>
        <v>44907</v>
      </c>
      <c r="S32" s="10">
        <f>_xll.SNL.Clients.Office.Excel.Functions.SPG(A32, "RD_CREDIT_WATCH_OUTLOOK_DATE_GLOBAL", "Issuer Credit Rating", "Local Currency LT|0")</f>
        <v>44907</v>
      </c>
    </row>
    <row r="33" spans="1:19">
      <c r="A33" t="s">
        <v>37</v>
      </c>
      <c r="B33" t="str">
        <f>_xll.SNL.Clients.Office.Excel.Functions.SPG(A33,"SP_IPO_DATE")</f>
        <v>#PEND</v>
      </c>
      <c r="G33" s="9" t="str">
        <f>_xll.SNL.Clients.Office.Excel.Functions.SPG(A33, "IQ_SECTOR")</f>
        <v>Information Technology</v>
      </c>
      <c r="H33" s="9" t="str">
        <f>_xll.SNL.Clients.Office.Excel.Functions.SPG(A33, "IQ_INDUSTRY_GROUP")</f>
        <v>Technology Hardware and Equipment</v>
      </c>
      <c r="I33" s="9" t="str">
        <f>_xll.SNL.Clients.Office.Excel.Functions.SPG(A33, "IQ_INDUSTRY")</f>
        <v>Electronic Equipment, Instruments and Components</v>
      </c>
      <c r="J33" s="9" t="str">
        <f>_xll.SNL.Clients.Office.Excel.Functions.SPG(A33, "IQ_PRIMARY_INDUSTRY")</f>
        <v>Electronic Components</v>
      </c>
      <c r="K33" s="9" t="str">
        <f>_xll.SNL.Clients.Office.Excel.Functions.SPG(A33, "NAICS_CODE", "Primary")</f>
        <v>334417 - Electronic Connector Manufacturing</v>
      </c>
      <c r="L33" s="9" t="str">
        <f>_xll.SNL.Clients.Office.Excel.Functions.SPG(A33, "SP_TOPICTAG")</f>
        <v>Industrial Automation; RFID (Radio Frequency Identification); Sensors; Smart Energy; Data Center Technology; 5G</v>
      </c>
      <c r="M33" s="5">
        <f>_xll.SNL.Clients.Office.Excel.Functions.SPG(A33, "SP_PCT_SHARES_OWNED_ALL_INSTITUTIONS")</f>
        <v>94.74</v>
      </c>
      <c r="N33" s="9" t="str">
        <f>_xll.SNL.Clients.Office.Excel.Functions.SPG(A33, "RD_CREDIT_RATING_GLOBAL", "Issuer Credit Rating", "Local Currency LT|0")</f>
        <v>A-</v>
      </c>
      <c r="O33" s="9" t="str">
        <f>_xll.SNL.Clients.Office.Excel.Functions.SPG(A33, "RD_CWOL_GLOBAL", "Issuer Credit Rating", "Local Currency LT|0")</f>
        <v>Stable</v>
      </c>
      <c r="P33" s="9" t="str">
        <f>_xll.SNL.Clients.Office.Excel.Functions.SPG(A33, "RD_RATING_ACTION_GLOBAL", "Issuer Credit Rating", "Local Currency LT|0")</f>
        <v>Upgrade | CreditWatch/Outlook (02/10/2025)</v>
      </c>
      <c r="Q33" s="10">
        <f>_xll.SNL.Clients.Office.Excel.Functions.SPG(A33, "RD_LAST_REVIEW_DATE_GLOBAL", "Issuer Credit Rating", "Local Currency LT")</f>
        <v>45698</v>
      </c>
      <c r="R33" s="10">
        <f>_xll.SNL.Clients.Office.Excel.Functions.SPG(A33, "RD_CREDIT_RATING_DATE_GLOBAL", "Issuer Credit Rating", "Local Currency LT|0")</f>
        <v>45698</v>
      </c>
      <c r="S33" s="10">
        <f>_xll.SNL.Clients.Office.Excel.Functions.SPG(A33, "RD_CREDIT_WATCH_OUTLOOK_DATE_GLOBAL", "Issuer Credit Rating", "Local Currency LT|0")</f>
        <v>45698</v>
      </c>
    </row>
    <row r="34" spans="1:19">
      <c r="A34" t="s">
        <v>38</v>
      </c>
      <c r="B34" t="str">
        <f>_xll.SNL.Clients.Office.Excel.Functions.SPG(A34,"SP_IPO_DATE")</f>
        <v>#PEND</v>
      </c>
      <c r="G34" s="9" t="str">
        <f>_xll.SNL.Clients.Office.Excel.Functions.SPG(A34, "IQ_SECTOR")</f>
        <v>Information Technology</v>
      </c>
      <c r="H34" s="9" t="str">
        <f>_xll.SNL.Clients.Office.Excel.Functions.SPG(A34, "IQ_INDUSTRY_GROUP")</f>
        <v>Semiconductors and Semiconductor Equipment</v>
      </c>
      <c r="I34" s="9" t="str">
        <f>_xll.SNL.Clients.Office.Excel.Functions.SPG(A34, "IQ_INDUSTRY")</f>
        <v>Semiconductors and Semiconductor Equipment</v>
      </c>
      <c r="J34" s="9" t="str">
        <f>_xll.SNL.Clients.Office.Excel.Functions.SPG(A34, "IQ_PRIMARY_INDUSTRY")</f>
        <v>Semiconductors</v>
      </c>
      <c r="K34" s="9" t="str">
        <f>_xll.SNL.Clients.Office.Excel.Functions.SPG(A34, "NAICS_CODE", "Primary")</f>
        <v>334413 - Semiconductor and Related Device Manufacturing</v>
      </c>
      <c r="L34" s="9" t="str">
        <f>_xll.SNL.Clients.Office.Excel.Functions.SPG(A34, "SP_TOPICTAG")</f>
        <v>Computer Vision; Data Integration; Industrial Automation; Sensors; Edge Computing; Process Automation; Artificial Intelligence</v>
      </c>
      <c r="M34" s="5">
        <f>_xll.SNL.Clients.Office.Excel.Functions.SPG(A34, "SP_PCT_SHARES_OWNED_ALL_INSTITUTIONS")</f>
        <v>88.49</v>
      </c>
      <c r="N34" s="9" t="str">
        <f>_xll.SNL.Clients.Office.Excel.Functions.SPG(A34, "RD_CREDIT_RATING_GLOBAL", "Issuer Credit Rating", "Local Currency LT|0")</f>
        <v>A-</v>
      </c>
      <c r="O34" s="9" t="str">
        <f>_xll.SNL.Clients.Office.Excel.Functions.SPG(A34, "RD_CWOL_GLOBAL", "Issuer Credit Rating", "Local Currency LT|0")</f>
        <v>Positive</v>
      </c>
      <c r="P34" s="9" t="str">
        <f>_xll.SNL.Clients.Office.Excel.Functions.SPG(A34, "RD_RATING_ACTION_GLOBAL", "Issuer Credit Rating", "Local Currency LT|0")</f>
        <v>CreditWatch/Outlook (08/05/2024)</v>
      </c>
      <c r="Q34" s="10">
        <f>_xll.SNL.Clients.Office.Excel.Functions.SPG(A34, "RD_LAST_REVIEW_DATE_GLOBAL", "Issuer Credit Rating", "Local Currency LT")</f>
        <v>45509</v>
      </c>
      <c r="R34" s="10">
        <f>_xll.SNL.Clients.Office.Excel.Functions.SPG(A34, "RD_CREDIT_RATING_DATE_GLOBAL", "Issuer Credit Rating", "Local Currency LT|0")</f>
        <v>44460</v>
      </c>
      <c r="S34" s="10">
        <f>_xll.SNL.Clients.Office.Excel.Functions.SPG(A34, "RD_CREDIT_WATCH_OUTLOOK_DATE_GLOBAL", "Issuer Credit Rating", "Local Currency LT|0")</f>
        <v>45509</v>
      </c>
    </row>
    <row r="35" spans="1:19">
      <c r="A35" t="s">
        <v>39</v>
      </c>
      <c r="B35" t="str">
        <f>_xll.SNL.Clients.Office.Excel.Functions.SPG(A35,"SP_IPO_DATE")</f>
        <v>#PEND</v>
      </c>
      <c r="G35" s="9" t="str">
        <f>_xll.SNL.Clients.Office.Excel.Functions.SPG(A35, "IQ_SECTOR")</f>
        <v>Information Technology</v>
      </c>
      <c r="H35" s="9" t="str">
        <f>_xll.SNL.Clients.Office.Excel.Functions.SPG(A35, "IQ_INDUSTRY_GROUP")</f>
        <v>Software and Services</v>
      </c>
      <c r="I35" s="9" t="str">
        <f>_xll.SNL.Clients.Office.Excel.Functions.SPG(A35, "IQ_INDUSTRY")</f>
        <v>Software</v>
      </c>
      <c r="J35" s="9" t="str">
        <f>_xll.SNL.Clients.Office.Excel.Functions.SPG(A35, "IQ_PRIMARY_INDUSTRY")</f>
        <v>Application Software</v>
      </c>
      <c r="K35" s="9" t="str">
        <f>_xll.SNL.Clients.Office.Excel.Functions.SPG(A35, "NAICS_CODE", "Primary")</f>
        <v>513210 - Software Publishers</v>
      </c>
      <c r="L35" s="9" t="str">
        <f>_xll.SNL.Clients.Office.Excel.Functions.SPG(A35, "SP_TOPICTAG")</f>
        <v>Software Development; Data Integration; Simulation; Cloud Infrastructure; Process Automation; Artificial Intelligence</v>
      </c>
      <c r="M35" s="5">
        <f>_xll.SNL.Clients.Office.Excel.Functions.SPG(A35, "SP_PCT_SHARES_OWNED_ALL_INSTITUTIONS")</f>
        <v>91.33</v>
      </c>
      <c r="N35" s="9" t="str">
        <f>_xll.SNL.Clients.Office.Excel.Functions.SPG(A35, "RD_CREDIT_RATING_GLOBAL", "Issuer Credit Rating", "Local Currency LT|0")</f>
        <v/>
      </c>
      <c r="O35" s="9" t="str">
        <f>_xll.SNL.Clients.Office.Excel.Functions.SPG(A35, "RD_CWOL_GLOBAL", "Issuer Credit Rating", "Local Currency LT|0")</f>
        <v/>
      </c>
      <c r="P35" s="9" t="str">
        <f>_xll.SNL.Clients.Office.Excel.Functions.SPG(A35, "RD_RATING_ACTION_GLOBAL", "Issuer Credit Rating", "Local Currency LT|0")</f>
        <v/>
      </c>
      <c r="Q35" s="10" t="str">
        <f>_xll.SNL.Clients.Office.Excel.Functions.SPG(A35, "RD_LAST_REVIEW_DATE_GLOBAL", "Issuer Credit Rating", "Local Currency LT")</f>
        <v/>
      </c>
      <c r="R35" s="10" t="str">
        <f>_xll.SNL.Clients.Office.Excel.Functions.SPG(A35, "RD_CREDIT_RATING_DATE_GLOBAL", "Issuer Credit Rating", "Local Currency LT|0")</f>
        <v/>
      </c>
      <c r="S35" s="10" t="str">
        <f>_xll.SNL.Clients.Office.Excel.Functions.SPG(A35, "RD_CREDIT_WATCH_OUTLOOK_DATE_GLOBAL", "Issuer Credit Rating", "Local Currency LT|0")</f>
        <v/>
      </c>
    </row>
    <row r="36" spans="1:19">
      <c r="A36" t="s">
        <v>40</v>
      </c>
      <c r="B36" t="str">
        <f>_xll.SNL.Clients.Office.Excel.Functions.SPG(A36,"SP_IPO_DATE")</f>
        <v>#PEND</v>
      </c>
      <c r="G36" s="9" t="str">
        <f>_xll.SNL.Clients.Office.Excel.Functions.SPG(A36, "IQ_SECTOR")</f>
        <v>Financials</v>
      </c>
      <c r="H36" s="9" t="str">
        <f>_xll.SNL.Clients.Office.Excel.Functions.SPG(A36, "IQ_INDUSTRY_GROUP")</f>
        <v>Insurance</v>
      </c>
      <c r="I36" s="9" t="str">
        <f>_xll.SNL.Clients.Office.Excel.Functions.SPG(A36, "IQ_INDUSTRY")</f>
        <v>Insurance</v>
      </c>
      <c r="J36" s="9" t="str">
        <f>_xll.SNL.Clients.Office.Excel.Functions.SPG(A36, "IQ_PRIMARY_INDUSTRY")</f>
        <v>Insurance Brokers</v>
      </c>
      <c r="K36" s="9" t="str">
        <f>_xll.SNL.Clients.Office.Excel.Functions.SPG(A36, "NAICS_CODE", "Primary")</f>
        <v>524210 - Insurance Agencies and Brokerages</v>
      </c>
      <c r="L36" s="9" t="str">
        <f>_xll.SNL.Clients.Office.Excel.Functions.SPG(A36, "SP_TOPICTAG")</f>
        <v>MHealth; Employee Benefits</v>
      </c>
      <c r="M36" s="5">
        <f>_xll.SNL.Clients.Office.Excel.Functions.SPG(A36, "SP_PCT_SHARES_OWNED_ALL_INSTITUTIONS")</f>
        <v>87.36</v>
      </c>
      <c r="N36" s="9" t="str">
        <f>_xll.SNL.Clients.Office.Excel.Functions.SPG(A36, "RD_CREDIT_RATING_GLOBAL", "Issuer Credit Rating", "Local Currency LT|0")</f>
        <v>A-</v>
      </c>
      <c r="O36" s="9" t="str">
        <f>_xll.SNL.Clients.Office.Excel.Functions.SPG(A36, "RD_CWOL_GLOBAL", "Issuer Credit Rating", "Local Currency LT|0")</f>
        <v>Negative</v>
      </c>
      <c r="P36" s="9" t="str">
        <f>_xll.SNL.Clients.Office.Excel.Functions.SPG(A36, "RD_RATING_ACTION_GLOBAL", "Issuer Credit Rating", "Local Currency LT|0")</f>
        <v>CreditWatch/Outlook (12/20/2023)</v>
      </c>
      <c r="Q36" s="10">
        <f>_xll.SNL.Clients.Office.Excel.Functions.SPG(A36, "RD_LAST_REVIEW_DATE_GLOBAL", "Issuer Credit Rating", "Local Currency LT")</f>
        <v>45588</v>
      </c>
      <c r="R36" s="10">
        <f>_xll.SNL.Clients.Office.Excel.Functions.SPG(A36, "RD_CREDIT_RATING_DATE_GLOBAL", "Issuer Credit Rating", "Local Currency LT|0")</f>
        <v>43922</v>
      </c>
      <c r="S36" s="10">
        <f>_xll.SNL.Clients.Office.Excel.Functions.SPG(A36, "RD_CREDIT_WATCH_OUTLOOK_DATE_GLOBAL", "Issuer Credit Rating", "Local Currency LT|0")</f>
        <v>45280</v>
      </c>
    </row>
    <row r="37" spans="1:19">
      <c r="A37" t="s">
        <v>41</v>
      </c>
      <c r="B37" t="str">
        <f>_xll.SNL.Clients.Office.Excel.Functions.SPG(A37,"SP_IPO_DATE")</f>
        <v>#PEND</v>
      </c>
      <c r="G37" s="9" t="str">
        <f>_xll.SNL.Clients.Office.Excel.Functions.SPG(A37, "IQ_SECTOR")</f>
        <v>Energy</v>
      </c>
      <c r="H37" s="9" t="str">
        <f>_xll.SNL.Clients.Office.Excel.Functions.SPG(A37, "IQ_INDUSTRY_GROUP")</f>
        <v>Energy</v>
      </c>
      <c r="I37" s="9" t="str">
        <f>_xll.SNL.Clients.Office.Excel.Functions.SPG(A37, "IQ_INDUSTRY")</f>
        <v>Oil, Gas and Consumable Fuels</v>
      </c>
      <c r="J37" s="9" t="str">
        <f>_xll.SNL.Clients.Office.Excel.Functions.SPG(A37, "IQ_PRIMARY_INDUSTRY")</f>
        <v>Oil and Gas Exploration and Production</v>
      </c>
      <c r="K37" s="9" t="str">
        <f>_xll.SNL.Clients.Office.Excel.Functions.SPG(A37, "NAICS_CODE", "Primary")</f>
        <v>2111 - Oil and Gas Extraction</v>
      </c>
      <c r="L37" s="9" t="str">
        <f>_xll.SNL.Clients.Office.Excel.Functions.SPG(A37, "SP_TOPICTAG")</f>
        <v>Biofuel</v>
      </c>
      <c r="M37" s="5">
        <f>_xll.SNL.Clients.Office.Excel.Functions.SPG(A37, "SP_PCT_SHARES_OWNED_ALL_INSTITUTIONS")</f>
        <v>86.51</v>
      </c>
      <c r="N37" s="9" t="str">
        <f>_xll.SNL.Clients.Office.Excel.Functions.SPG(A37, "RD_CREDIT_RATING_GLOBAL", "Issuer Credit Rating", "Local Currency LT|0")</f>
        <v>BBB-</v>
      </c>
      <c r="O37" s="9" t="str">
        <f>_xll.SNL.Clients.Office.Excel.Functions.SPG(A37, "RD_CWOL_GLOBAL", "Issuer Credit Rating", "Local Currency LT|0")</f>
        <v>Stable</v>
      </c>
      <c r="P37" s="9" t="str">
        <f>_xll.SNL.Clients.Office.Excel.Functions.SPG(A37, "RD_RATING_ACTION_GLOBAL", "Issuer Credit Rating", "Local Currency LT|0")</f>
        <v>New Rating | CreditWatch/Outlook (12/03/2024)</v>
      </c>
      <c r="Q37" s="10">
        <f>_xll.SNL.Clients.Office.Excel.Functions.SPG(A37, "RD_LAST_REVIEW_DATE_GLOBAL", "Issuer Credit Rating", "Local Currency LT")</f>
        <v>45629</v>
      </c>
      <c r="R37" s="10">
        <f>_xll.SNL.Clients.Office.Excel.Functions.SPG(A37, "RD_CREDIT_RATING_DATE_GLOBAL", "Issuer Credit Rating", "Local Currency LT|0")</f>
        <v>45629</v>
      </c>
      <c r="S37" s="10">
        <f>_xll.SNL.Clients.Office.Excel.Functions.SPG(A37, "RD_CREDIT_WATCH_OUTLOOK_DATE_GLOBAL", "Issuer Credit Rating", "Local Currency LT|0")</f>
        <v>45629</v>
      </c>
    </row>
    <row r="38" spans="1:19">
      <c r="A38" t="s">
        <v>42</v>
      </c>
      <c r="B38" t="str">
        <f>_xll.SNL.Clients.Office.Excel.Functions.SPG(A38,"SP_IPO_DATE")</f>
        <v>#PEND</v>
      </c>
      <c r="G38" s="9" t="str">
        <f>_xll.SNL.Clients.Office.Excel.Functions.SPG(A38, "IQ_SECTOR")</f>
        <v>Financials</v>
      </c>
      <c r="H38" s="9" t="str">
        <f>_xll.SNL.Clients.Office.Excel.Functions.SPG(A38, "IQ_INDUSTRY_GROUP")</f>
        <v>Financial Services</v>
      </c>
      <c r="I38" s="9" t="str">
        <f>_xll.SNL.Clients.Office.Excel.Functions.SPG(A38, "IQ_INDUSTRY")</f>
        <v>Financial Services</v>
      </c>
      <c r="J38" s="9" t="str">
        <f>_xll.SNL.Clients.Office.Excel.Functions.SPG(A38, "IQ_PRIMARY_INDUSTRY")</f>
        <v>Diversified Financial Services</v>
      </c>
      <c r="K38" s="9" t="str">
        <f>_xll.SNL.Clients.Office.Excel.Functions.SPG(A38, "NAICS_CODE", "Primary")</f>
        <v>523150 - Investment Banking and Securities Intermediation</v>
      </c>
      <c r="L38" s="9" t="str">
        <f>_xll.SNL.Clients.Office.Excel.Functions.SPG(A38, "SP_TOPICTAG")</f>
        <v/>
      </c>
      <c r="M38" s="5">
        <f>_xll.SNL.Clients.Office.Excel.Functions.SPG(A38, "SP_PCT_SHARES_OWNED_ALL_INSTITUTIONS")</f>
        <v>72.25</v>
      </c>
      <c r="N38" s="9" t="str">
        <f>_xll.SNL.Clients.Office.Excel.Functions.SPG(A38, "RD_CREDIT_RATING_GLOBAL", "Issuer Credit Rating", "Local Currency LT|0")</f>
        <v>A</v>
      </c>
      <c r="O38" s="9" t="str">
        <f>_xll.SNL.Clients.Office.Excel.Functions.SPG(A38, "RD_CWOL_GLOBAL", "Issuer Credit Rating", "Local Currency LT|0")</f>
        <v>Stable</v>
      </c>
      <c r="P38" s="9" t="str">
        <f>_xll.SNL.Clients.Office.Excel.Functions.SPG(A38, "RD_RATING_ACTION_GLOBAL", "Issuer Credit Rating", "Local Currency LT|0")</f>
        <v>Upgrade | CreditWatch/Outlook (11/07/2023)</v>
      </c>
      <c r="Q38" s="10">
        <f>_xll.SNL.Clients.Office.Excel.Functions.SPG(A38, "RD_LAST_REVIEW_DATE_GLOBAL", "Issuer Credit Rating", "Local Currency LT")</f>
        <v>45526</v>
      </c>
      <c r="R38" s="10">
        <f>_xll.SNL.Clients.Office.Excel.Functions.SPG(A38, "RD_CREDIT_RATING_DATE_GLOBAL", "Issuer Credit Rating", "Local Currency LT|0")</f>
        <v>45237</v>
      </c>
      <c r="S38" s="10">
        <f>_xll.SNL.Clients.Office.Excel.Functions.SPG(A38, "RD_CREDIT_WATCH_OUTLOOK_DATE_GLOBAL", "Issuer Credit Rating", "Local Currency LT|0")</f>
        <v>45237</v>
      </c>
    </row>
    <row r="39" spans="1:19">
      <c r="A39" t="s">
        <v>43</v>
      </c>
      <c r="B39" t="str">
        <f>_xll.SNL.Clients.Office.Excel.Functions.SPG(A39,"SP_IPO_DATE")</f>
        <v>#PEND</v>
      </c>
      <c r="G39" s="9" t="str">
        <f>_xll.SNL.Clients.Office.Excel.Functions.SPG(A39, "IQ_SECTOR")</f>
        <v>Information Technology</v>
      </c>
      <c r="H39" s="9" t="str">
        <f>_xll.SNL.Clients.Office.Excel.Functions.SPG(A39, "IQ_INDUSTRY_GROUP")</f>
        <v>Technology Hardware and Equipment</v>
      </c>
      <c r="I39" s="9" t="str">
        <f>_xll.SNL.Clients.Office.Excel.Functions.SPG(A39, "IQ_INDUSTRY")</f>
        <v>Technology Hardware, Storage and Peripherals</v>
      </c>
      <c r="J39" s="9" t="str">
        <f>_xll.SNL.Clients.Office.Excel.Functions.SPG(A39, "IQ_PRIMARY_INDUSTRY")</f>
        <v>Technology Hardware, Storage and Peripherals</v>
      </c>
      <c r="K39" s="9" t="str">
        <f>_xll.SNL.Clients.Office.Excel.Functions.SPG(A39, "NAICS_CODE", "Primary")</f>
        <v>334220 - Radio and Television Broadcasting and Wireless Communications Equipment Manufacturing</v>
      </c>
      <c r="L39" s="9" t="str">
        <f>_xll.SNL.Clients.Office.Excel.Functions.SPG(A39, "SP_TOPICTAG")</f>
        <v>Software Development; Fitness; Wearables; Data Protection; Biofuel; Cloud Infrastructure; Cloud Storage; Storage Management; Online Payments; Utility Scale Solar; Onshore and Offshore Wind</v>
      </c>
      <c r="M39" s="5">
        <f>_xll.SNL.Clients.Office.Excel.Functions.SPG(A39, "SP_PCT_SHARES_OWNED_ALL_INSTITUTIONS")</f>
        <v>61.03</v>
      </c>
      <c r="N39" s="9" t="str">
        <f>_xll.SNL.Clients.Office.Excel.Functions.SPG(A39, "RD_CREDIT_RATING_GLOBAL", "Issuer Credit Rating", "Local Currency LT|0")</f>
        <v>AA+</v>
      </c>
      <c r="O39" s="9" t="str">
        <f>_xll.SNL.Clients.Office.Excel.Functions.SPG(A39, "RD_CWOL_GLOBAL", "Issuer Credit Rating", "Local Currency LT|0")</f>
        <v>Stable</v>
      </c>
      <c r="P39" s="9" t="str">
        <f>_xll.SNL.Clients.Office.Excel.Functions.SPG(A39, "RD_RATING_ACTION_GLOBAL", "Issuer Credit Rating", "Local Currency LT|0")</f>
        <v>New Rating | CreditWatch/Outlook (04/23/2013)</v>
      </c>
      <c r="Q39" s="10">
        <f>_xll.SNL.Clients.Office.Excel.Functions.SPG(A39, "RD_LAST_REVIEW_DATE_GLOBAL", "Issuer Credit Rating", "Local Currency LT")</f>
        <v>45429</v>
      </c>
      <c r="R39" s="10">
        <f>_xll.SNL.Clients.Office.Excel.Functions.SPG(A39, "RD_CREDIT_RATING_DATE_GLOBAL", "Issuer Credit Rating", "Local Currency LT|0")</f>
        <v>41387</v>
      </c>
      <c r="S39" s="10">
        <f>_xll.SNL.Clients.Office.Excel.Functions.SPG(A39, "RD_CREDIT_WATCH_OUTLOOK_DATE_GLOBAL", "Issuer Credit Rating", "Local Currency LT|0")</f>
        <v>41387</v>
      </c>
    </row>
    <row r="40" spans="1:19">
      <c r="A40" t="s">
        <v>44</v>
      </c>
      <c r="B40" t="str">
        <f>_xll.SNL.Clients.Office.Excel.Functions.SPG(A40,"SP_IPO_DATE")</f>
        <v>#PEND</v>
      </c>
      <c r="G40" s="9" t="str">
        <f>_xll.SNL.Clients.Office.Excel.Functions.SPG(A40, "IQ_SECTOR")</f>
        <v>Information Technology</v>
      </c>
      <c r="H40" s="9" t="str">
        <f>_xll.SNL.Clients.Office.Excel.Functions.SPG(A40, "IQ_INDUSTRY_GROUP")</f>
        <v>Semiconductors and Semiconductor Equipment</v>
      </c>
      <c r="I40" s="9" t="str">
        <f>_xll.SNL.Clients.Office.Excel.Functions.SPG(A40, "IQ_INDUSTRY")</f>
        <v>Semiconductors and Semiconductor Equipment</v>
      </c>
      <c r="J40" s="9" t="str">
        <f>_xll.SNL.Clients.Office.Excel.Functions.SPG(A40, "IQ_PRIMARY_INDUSTRY")</f>
        <v>Semiconductor Materials and Equipment</v>
      </c>
      <c r="K40" s="9" t="str">
        <f>_xll.SNL.Clients.Office.Excel.Functions.SPG(A40, "NAICS_CODE", "Primary")</f>
        <v>333242 - Semiconductor Machinery Manufacturing</v>
      </c>
      <c r="L40" s="9" t="str">
        <f>_xll.SNL.Clients.Office.Excel.Functions.SPG(A40, "SP_TOPICTAG")</f>
        <v>Industrial Automation; Sensors; 3D Printing</v>
      </c>
      <c r="M40" s="5">
        <f>_xll.SNL.Clients.Office.Excel.Functions.SPG(A40, "SP_PCT_SHARES_OWNED_ALL_INSTITUTIONS")</f>
        <v>83.02</v>
      </c>
      <c r="N40" s="9" t="str">
        <f>_xll.SNL.Clients.Office.Excel.Functions.SPG(A40, "RD_CREDIT_RATING_GLOBAL", "Issuer Credit Rating", "Local Currency LT|0")</f>
        <v>A</v>
      </c>
      <c r="O40" s="9" t="str">
        <f>_xll.SNL.Clients.Office.Excel.Functions.SPG(A40, "RD_CWOL_GLOBAL", "Issuer Credit Rating", "Local Currency LT|0")</f>
        <v>Stable</v>
      </c>
      <c r="P40" s="9" t="str">
        <f>_xll.SNL.Clients.Office.Excel.Functions.SPG(A40, "RD_RATING_ACTION_GLOBAL", "Issuer Credit Rating", "Local Currency LT|0")</f>
        <v>Upgrade | CreditWatch/Outlook (08/09/2021)</v>
      </c>
      <c r="Q40" s="10">
        <f>_xll.SNL.Clients.Office.Excel.Functions.SPG(A40, "RD_LAST_REVIEW_DATE_GLOBAL", "Issuer Credit Rating", "Local Currency LT")</f>
        <v>45464</v>
      </c>
      <c r="R40" s="10">
        <f>_xll.SNL.Clients.Office.Excel.Functions.SPG(A40, "RD_CREDIT_RATING_DATE_GLOBAL", "Issuer Credit Rating", "Local Currency LT|0")</f>
        <v>44417</v>
      </c>
      <c r="S40" s="10">
        <f>_xll.SNL.Clients.Office.Excel.Functions.SPG(A40, "RD_CREDIT_WATCH_OUTLOOK_DATE_GLOBAL", "Issuer Credit Rating", "Local Currency LT|0")</f>
        <v>44417</v>
      </c>
    </row>
    <row r="41" spans="1:19">
      <c r="A41" t="s">
        <v>45</v>
      </c>
      <c r="B41" t="str">
        <f>_xll.SNL.Clients.Office.Excel.Functions.SPG(A41,"SP_IPO_DATE")</f>
        <v>#PEND</v>
      </c>
      <c r="G41" s="9" t="str">
        <f>_xll.SNL.Clients.Office.Excel.Functions.SPG(A41, "IQ_SECTOR")</f>
        <v>Consumer Discretionary</v>
      </c>
      <c r="H41" s="9" t="str">
        <f>_xll.SNL.Clients.Office.Excel.Functions.SPG(A41, "IQ_INDUSTRY_GROUP")</f>
        <v>Automobiles and Components</v>
      </c>
      <c r="I41" s="9" t="str">
        <f>_xll.SNL.Clients.Office.Excel.Functions.SPG(A41, "IQ_INDUSTRY")</f>
        <v>Automobile Components</v>
      </c>
      <c r="J41" s="9" t="str">
        <f>_xll.SNL.Clients.Office.Excel.Functions.SPG(A41, "IQ_PRIMARY_INDUSTRY")</f>
        <v>Automotive Parts and Equipment</v>
      </c>
      <c r="K41" s="9" t="str">
        <f>_xll.SNL.Clients.Office.Excel.Functions.SPG(A41, "NAICS_CODE", "Primary")</f>
        <v>3363 - Motor Vehicle Parts Manufacturing</v>
      </c>
      <c r="L41" s="9" t="str">
        <f>_xll.SNL.Clients.Office.Excel.Functions.SPG(A41, "SP_TOPICTAG")</f>
        <v>Fleet Management; Industrial Automation; Sensors; Electric Vehicle; Process Automation; Autonomous Vehicles</v>
      </c>
      <c r="M41" s="5">
        <f>_xll.SNL.Clients.Office.Excel.Functions.SPG(A41, "SP_PCT_SHARES_OWNED_ALL_INSTITUTIONS")</f>
        <v>110.45</v>
      </c>
      <c r="N41" s="9" t="str">
        <f>_xll.SNL.Clients.Office.Excel.Functions.SPG(A41, "RD_CREDIT_RATING_GLOBAL", "Issuer Credit Rating", "Local Currency LT|0")</f>
        <v>BBB</v>
      </c>
      <c r="O41" s="9" t="str">
        <f>_xll.SNL.Clients.Office.Excel.Functions.SPG(A41, "RD_CWOL_GLOBAL", "Issuer Credit Rating", "Local Currency LT|0")</f>
        <v>Stable</v>
      </c>
      <c r="P41" s="9" t="str">
        <f>_xll.SNL.Clients.Office.Excel.Functions.SPG(A41, "RD_RATING_ACTION_GLOBAL", "Issuer Credit Rating", "Local Currency LT|0")</f>
        <v>New Rating | CreditWatch/Outlook (12/23/2024)</v>
      </c>
      <c r="Q41" s="10">
        <f>_xll.SNL.Clients.Office.Excel.Functions.SPG(A41, "RD_LAST_REVIEW_DATE_GLOBAL", "Issuer Credit Rating", "Local Currency LT")</f>
        <v>45649</v>
      </c>
      <c r="R41" s="10">
        <f>_xll.SNL.Clients.Office.Excel.Functions.SPG(A41, "RD_CREDIT_RATING_DATE_GLOBAL", "Issuer Credit Rating", "Local Currency LT|0")</f>
        <v>45649</v>
      </c>
      <c r="S41" s="10">
        <f>_xll.SNL.Clients.Office.Excel.Functions.SPG(A41, "RD_CREDIT_WATCH_OUTLOOK_DATE_GLOBAL", "Issuer Credit Rating", "Local Currency LT|0")</f>
        <v>45649</v>
      </c>
    </row>
    <row r="42" spans="1:19">
      <c r="A42" t="s">
        <v>46</v>
      </c>
      <c r="B42" t="str">
        <f>_xll.SNL.Clients.Office.Excel.Functions.SPG(A42,"SP_IPO_DATE")</f>
        <v>#PEND</v>
      </c>
      <c r="G42" s="9" t="str">
        <f>_xll.SNL.Clients.Office.Excel.Functions.SPG(A42, "IQ_SECTOR")</f>
        <v>Financials</v>
      </c>
      <c r="H42" s="9" t="str">
        <f>_xll.SNL.Clients.Office.Excel.Functions.SPG(A42, "IQ_INDUSTRY_GROUP")</f>
        <v>Insurance</v>
      </c>
      <c r="I42" s="9" t="str">
        <f>_xll.SNL.Clients.Office.Excel.Functions.SPG(A42, "IQ_INDUSTRY")</f>
        <v>Insurance</v>
      </c>
      <c r="J42" s="9" t="str">
        <f>_xll.SNL.Clients.Office.Excel.Functions.SPG(A42, "IQ_PRIMARY_INDUSTRY")</f>
        <v>Property and Casualty Insurance</v>
      </c>
      <c r="K42" s="9" t="str">
        <f>_xll.SNL.Clients.Office.Excel.Functions.SPG(A42, "NAICS_CODE", "Primary")</f>
        <v>5241 - Insurance Carriers</v>
      </c>
      <c r="L42" s="9" t="str">
        <f>_xll.SNL.Clients.Office.Excel.Functions.SPG(A42, "SP_TOPICTAG")</f>
        <v/>
      </c>
      <c r="M42" s="5">
        <f>_xll.SNL.Clients.Office.Excel.Functions.SPG(A42, "SP_PCT_SHARES_OWNED_ALL_INSTITUTIONS")</f>
        <v>90.95</v>
      </c>
      <c r="N42" s="9" t="str">
        <f>_xll.SNL.Clients.Office.Excel.Functions.SPG(A42, "RD_CREDIT_RATING_GLOBAL", "Issuer Credit Rating", "Local Currency LT|0")</f>
        <v>A-</v>
      </c>
      <c r="O42" s="9" t="str">
        <f>_xll.SNL.Clients.Office.Excel.Functions.SPG(A42, "RD_CWOL_GLOBAL", "Issuer Credit Rating", "Local Currency LT|0")</f>
        <v>Stable</v>
      </c>
      <c r="P42" s="9" t="str">
        <f>_xll.SNL.Clients.Office.Excel.Functions.SPG(A42, "RD_RATING_ACTION_GLOBAL", "Issuer Credit Rating", "Local Currency LT|0")</f>
        <v>CreditWatch/Outlook (01/29/2024)</v>
      </c>
      <c r="Q42" s="10">
        <f>_xll.SNL.Clients.Office.Excel.Functions.SPG(A42, "RD_LAST_REVIEW_DATE_GLOBAL", "Issuer Credit Rating", "Local Currency LT")</f>
        <v>45463</v>
      </c>
      <c r="R42" s="10">
        <f>_xll.SNL.Clients.Office.Excel.Functions.SPG(A42, "RD_CREDIT_RATING_DATE_GLOBAL", "Issuer Credit Rating", "Local Currency LT|0")</f>
        <v>40388</v>
      </c>
      <c r="S42" s="10">
        <f>_xll.SNL.Clients.Office.Excel.Functions.SPG(A42, "RD_CREDIT_WATCH_OUTLOOK_DATE_GLOBAL", "Issuer Credit Rating", "Local Currency LT|0")</f>
        <v>45320</v>
      </c>
    </row>
    <row r="43" spans="1:19">
      <c r="A43" t="s">
        <v>47</v>
      </c>
      <c r="B43" t="str">
        <f>_xll.SNL.Clients.Office.Excel.Functions.SPG(A43,"SP_IPO_DATE")</f>
        <v>#PEND</v>
      </c>
      <c r="G43" s="9" t="str">
        <f>_xll.SNL.Clients.Office.Excel.Functions.SPG(A43, "IQ_SECTOR")</f>
        <v>Consumer Staples</v>
      </c>
      <c r="H43" s="9" t="str">
        <f>_xll.SNL.Clients.Office.Excel.Functions.SPG(A43, "IQ_INDUSTRY_GROUP")</f>
        <v>Food, Beverage and Tobacco</v>
      </c>
      <c r="I43" s="9" t="str">
        <f>_xll.SNL.Clients.Office.Excel.Functions.SPG(A43, "IQ_INDUSTRY")</f>
        <v>Food Products</v>
      </c>
      <c r="J43" s="9" t="str">
        <f>_xll.SNL.Clients.Office.Excel.Functions.SPG(A43, "IQ_PRIMARY_INDUSTRY")</f>
        <v>Agricultural Products and Services</v>
      </c>
      <c r="K43" s="9" t="str">
        <f>_xll.SNL.Clients.Office.Excel.Functions.SPG(A43, "NAICS_CODE", "Primary")</f>
        <v>3112 - Grain and Oilseed Milling</v>
      </c>
      <c r="L43" s="9" t="str">
        <f>_xll.SNL.Clients.Office.Excel.Functions.SPG(A43, "SP_TOPICTAG")</f>
        <v>Animal Feed; Farming; Livestock; Biofuel; Biomass Energy; Alternative Protein; Anaerobic Digestion</v>
      </c>
      <c r="M43" s="5">
        <f>_xll.SNL.Clients.Office.Excel.Functions.SPG(A43, "SP_PCT_SHARES_OWNED_ALL_INSTITUTIONS")</f>
        <v>81.569999999999993</v>
      </c>
      <c r="N43" s="9" t="str">
        <f>_xll.SNL.Clients.Office.Excel.Functions.SPG(A43, "RD_CREDIT_RATING_GLOBAL", "Issuer Credit Rating", "Local Currency LT|0")</f>
        <v>A</v>
      </c>
      <c r="O43" s="9" t="str">
        <f>_xll.SNL.Clients.Office.Excel.Functions.SPG(A43, "RD_CWOL_GLOBAL", "Issuer Credit Rating", "Local Currency LT|0")</f>
        <v>Negative</v>
      </c>
      <c r="P43" s="9" t="str">
        <f>_xll.SNL.Clients.Office.Excel.Functions.SPG(A43, "RD_RATING_ACTION_GLOBAL", "Issuer Credit Rating", "Local Currency LT|0")</f>
        <v>CreditWatch/Outlook (03/21/2024)</v>
      </c>
      <c r="Q43" s="10">
        <f>_xll.SNL.Clients.Office.Excel.Functions.SPG(A43, "RD_LAST_REVIEW_DATE_GLOBAL", "Issuer Credit Rating", "Local Currency LT")</f>
        <v>45614</v>
      </c>
      <c r="R43" s="10">
        <f>_xll.SNL.Clients.Office.Excel.Functions.SPG(A43, "RD_CREDIT_RATING_DATE_GLOBAL", "Issuer Credit Rating", "Local Currency LT|0")</f>
        <v>38608</v>
      </c>
      <c r="S43" s="10">
        <f>_xll.SNL.Clients.Office.Excel.Functions.SPG(A43, "RD_CREDIT_WATCH_OUTLOOK_DATE_GLOBAL", "Issuer Credit Rating", "Local Currency LT|0")</f>
        <v>45372</v>
      </c>
    </row>
    <row r="44" spans="1:19">
      <c r="A44" t="s">
        <v>48</v>
      </c>
      <c r="B44" t="str">
        <f>_xll.SNL.Clients.Office.Excel.Functions.SPG(A44,"SP_IPO_DATE")</f>
        <v>#PEND</v>
      </c>
      <c r="G44" s="9" t="str">
        <f>_xll.SNL.Clients.Office.Excel.Functions.SPG(A44, "IQ_SECTOR")</f>
        <v>Information Technology</v>
      </c>
      <c r="H44" s="9" t="str">
        <f>_xll.SNL.Clients.Office.Excel.Functions.SPG(A44, "IQ_INDUSTRY_GROUP")</f>
        <v>Technology Hardware and Equipment</v>
      </c>
      <c r="I44" s="9" t="str">
        <f>_xll.SNL.Clients.Office.Excel.Functions.SPG(A44, "IQ_INDUSTRY")</f>
        <v>Communications Equipment</v>
      </c>
      <c r="J44" s="9" t="str">
        <f>_xll.SNL.Clients.Office.Excel.Functions.SPG(A44, "IQ_PRIMARY_INDUSTRY")</f>
        <v>Communications Equipment</v>
      </c>
      <c r="K44" s="9" t="str">
        <f>_xll.SNL.Clients.Office.Excel.Functions.SPG(A44, "NAICS_CODE", "Primary")</f>
        <v>3342 - Communications Equipment Manufacturing</v>
      </c>
      <c r="L44" s="9" t="str">
        <f>_xll.SNL.Clients.Office.Excel.Functions.SPG(A44, "SP_TOPICTAG")</f>
        <v>Cloud Management; Machine Learning; Cloud Infrastructure; Cloud Security; Process Automation; Network Security; Artificial Intelligence</v>
      </c>
      <c r="M44" s="5">
        <f>_xll.SNL.Clients.Office.Excel.Functions.SPG(A44, "SP_PCT_SHARES_OWNED_ALL_INSTITUTIONS")</f>
        <v>68.010000000000005</v>
      </c>
      <c r="N44" s="9" t="str">
        <f>_xll.SNL.Clients.Office.Excel.Functions.SPG(A44, "RD_CREDIT_RATING_GLOBAL", "Issuer Credit Rating", "Local Currency LT|0")</f>
        <v/>
      </c>
      <c r="O44" s="9" t="str">
        <f>_xll.SNL.Clients.Office.Excel.Functions.SPG(A44, "RD_CWOL_GLOBAL", "Issuer Credit Rating", "Local Currency LT|0")</f>
        <v/>
      </c>
      <c r="P44" s="9" t="str">
        <f>_xll.SNL.Clients.Office.Excel.Functions.SPG(A44, "RD_RATING_ACTION_GLOBAL", "Issuer Credit Rating", "Local Currency LT|0")</f>
        <v/>
      </c>
      <c r="Q44" s="10" t="str">
        <f>_xll.SNL.Clients.Office.Excel.Functions.SPG(A44, "RD_LAST_REVIEW_DATE_GLOBAL", "Issuer Credit Rating", "Local Currency LT")</f>
        <v/>
      </c>
      <c r="R44" s="10" t="str">
        <f>_xll.SNL.Clients.Office.Excel.Functions.SPG(A44, "RD_CREDIT_RATING_DATE_GLOBAL", "Issuer Credit Rating", "Local Currency LT|0")</f>
        <v/>
      </c>
      <c r="S44" s="10" t="str">
        <f>_xll.SNL.Clients.Office.Excel.Functions.SPG(A44, "RD_CREDIT_WATCH_OUTLOOK_DATE_GLOBAL", "Issuer Credit Rating", "Local Currency LT|0")</f>
        <v/>
      </c>
    </row>
    <row r="45" spans="1:19">
      <c r="A45" t="s">
        <v>49</v>
      </c>
      <c r="B45" t="str">
        <f>_xll.SNL.Clients.Office.Excel.Functions.SPG(A45,"SP_IPO_DATE")</f>
        <v>#PEND</v>
      </c>
      <c r="G45" s="9" t="str">
        <f>_xll.SNL.Clients.Office.Excel.Functions.SPG(A45, "IQ_SECTOR")</f>
        <v>Financials</v>
      </c>
      <c r="H45" s="9" t="str">
        <f>_xll.SNL.Clients.Office.Excel.Functions.SPG(A45, "IQ_INDUSTRY_GROUP")</f>
        <v>Insurance</v>
      </c>
      <c r="I45" s="9" t="str">
        <f>_xll.SNL.Clients.Office.Excel.Functions.SPG(A45, "IQ_INDUSTRY")</f>
        <v>Insurance</v>
      </c>
      <c r="J45" s="9" t="str">
        <f>_xll.SNL.Clients.Office.Excel.Functions.SPG(A45, "IQ_PRIMARY_INDUSTRY")</f>
        <v>Insurance Brokers</v>
      </c>
      <c r="K45" s="9" t="str">
        <f>_xll.SNL.Clients.Office.Excel.Functions.SPG(A45, "NAICS_CODE", "Primary")</f>
        <v>524210 - Insurance Agencies and Brokerages</v>
      </c>
      <c r="L45" s="9" t="str">
        <f>_xll.SNL.Clients.Office.Excel.Functions.SPG(A45, "SP_TOPICTAG")</f>
        <v/>
      </c>
      <c r="M45" s="5">
        <f>_xll.SNL.Clients.Office.Excel.Functions.SPG(A45, "SP_PCT_SHARES_OWNED_ALL_INSTITUTIONS")</f>
        <v>77.77</v>
      </c>
      <c r="N45" s="9" t="str">
        <f>_xll.SNL.Clients.Office.Excel.Functions.SPG(A45, "RD_CREDIT_RATING_GLOBAL", "Issuer Credit Rating", "Local Currency LT|0")</f>
        <v>BBB</v>
      </c>
      <c r="O45" s="9" t="str">
        <f>_xll.SNL.Clients.Office.Excel.Functions.SPG(A45, "RD_CWOL_GLOBAL", "Issuer Credit Rating", "Local Currency LT|0")</f>
        <v>Positive</v>
      </c>
      <c r="P45" s="9" t="str">
        <f>_xll.SNL.Clients.Office.Excel.Functions.SPG(A45, "RD_RATING_ACTION_GLOBAL", "Issuer Credit Rating", "Local Currency LT|0")</f>
        <v>CreditWatch/Outlook (12/09/2024)</v>
      </c>
      <c r="Q45" s="10">
        <f>_xll.SNL.Clients.Office.Excel.Functions.SPG(A45, "RD_LAST_REVIEW_DATE_GLOBAL", "Issuer Credit Rating", "Local Currency LT")</f>
        <v>45635</v>
      </c>
      <c r="R45" s="10">
        <f>_xll.SNL.Clients.Office.Excel.Functions.SPG(A45, "RD_CREDIT_RATING_DATE_GLOBAL", "Issuer Credit Rating", "Local Currency LT|0")</f>
        <v>43997</v>
      </c>
      <c r="S45" s="10">
        <f>_xll.SNL.Clients.Office.Excel.Functions.SPG(A45, "RD_CREDIT_WATCH_OUTLOOK_DATE_GLOBAL", "Issuer Credit Rating", "Local Currency LT|0")</f>
        <v>45635</v>
      </c>
    </row>
    <row r="46" spans="1:19">
      <c r="A46" t="s">
        <v>50</v>
      </c>
      <c r="B46" t="str">
        <f>_xll.SNL.Clients.Office.Excel.Functions.SPG(A46,"SP_IPO_DATE")</f>
        <v>#PEND</v>
      </c>
      <c r="G46" s="9" t="str">
        <f>_xll.SNL.Clients.Office.Excel.Functions.SPG(A46, "IQ_SECTOR")</f>
        <v>Financials</v>
      </c>
      <c r="H46" s="9" t="str">
        <f>_xll.SNL.Clients.Office.Excel.Functions.SPG(A46, "IQ_INDUSTRY_GROUP")</f>
        <v>Insurance</v>
      </c>
      <c r="I46" s="9" t="str">
        <f>_xll.SNL.Clients.Office.Excel.Functions.SPG(A46, "IQ_INDUSTRY")</f>
        <v>Insurance</v>
      </c>
      <c r="J46" s="9" t="str">
        <f>_xll.SNL.Clients.Office.Excel.Functions.SPG(A46, "IQ_PRIMARY_INDUSTRY")</f>
        <v>Property and Casualty Insurance</v>
      </c>
      <c r="K46" s="9" t="str">
        <f>_xll.SNL.Clients.Office.Excel.Functions.SPG(A46, "NAICS_CODE", "Primary")</f>
        <v>524128 - Other Direct Insurance (except Life, Health, and Medical) Carriers</v>
      </c>
      <c r="L46" s="9" t="str">
        <f>_xll.SNL.Clients.Office.Excel.Functions.SPG(A46, "SP_TOPICTAG")</f>
        <v>Anti-Fraud; Insurtech; Lifestyle; Identity and Access Management; Identity Theft Prevention; Data Protection; Mobile Development Tools</v>
      </c>
      <c r="M46" s="5">
        <f>_xll.SNL.Clients.Office.Excel.Functions.SPG(A46, "SP_PCT_SHARES_OWNED_ALL_INSTITUTIONS")</f>
        <v>97.43</v>
      </c>
      <c r="N46" s="9" t="str">
        <f>_xll.SNL.Clients.Office.Excel.Functions.SPG(A46, "RD_CREDIT_RATING_GLOBAL", "Issuer Credit Rating", "Local Currency LT|0")</f>
        <v>BBB</v>
      </c>
      <c r="O46" s="9" t="str">
        <f>_xll.SNL.Clients.Office.Excel.Functions.SPG(A46, "RD_CWOL_GLOBAL", "Issuer Credit Rating", "Local Currency LT|0")</f>
        <v>Stable</v>
      </c>
      <c r="P46" s="9" t="str">
        <f>_xll.SNL.Clients.Office.Excel.Functions.SPG(A46, "RD_RATING_ACTION_GLOBAL", "Issuer Credit Rating", "Local Currency LT|0")</f>
        <v>Downgrade | CreditWatch/Outlook (03/16/2018)</v>
      </c>
      <c r="Q46" s="10">
        <f>_xll.SNL.Clients.Office.Excel.Functions.SPG(A46, "RD_LAST_REVIEW_DATE_GLOBAL", "Issuer Credit Rating", "Local Currency LT")</f>
        <v>45532</v>
      </c>
      <c r="R46" s="10">
        <f>_xll.SNL.Clients.Office.Excel.Functions.SPG(A46, "RD_CREDIT_RATING_DATE_GLOBAL", "Issuer Credit Rating", "Local Currency LT|0")</f>
        <v>43175</v>
      </c>
      <c r="S46" s="10">
        <f>_xll.SNL.Clients.Office.Excel.Functions.SPG(A46, "RD_CREDIT_WATCH_OUTLOOK_DATE_GLOBAL", "Issuer Credit Rating", "Local Currency LT|0")</f>
        <v>43175</v>
      </c>
    </row>
    <row r="47" spans="1:19">
      <c r="A47" t="s">
        <v>51</v>
      </c>
      <c r="B47" t="str">
        <f>_xll.SNL.Clients.Office.Excel.Functions.SPG(A47,"SP_IPO_DATE")</f>
        <v>#PEND</v>
      </c>
      <c r="G47" s="9" t="str">
        <f>_xll.SNL.Clients.Office.Excel.Functions.SPG(A47, "IQ_SECTOR")</f>
        <v>Communication Services</v>
      </c>
      <c r="H47" s="9" t="str">
        <f>_xll.SNL.Clients.Office.Excel.Functions.SPG(A47, "IQ_INDUSTRY_GROUP")</f>
        <v>Telecommunication Services</v>
      </c>
      <c r="I47" s="9" t="str">
        <f>_xll.SNL.Clients.Office.Excel.Functions.SPG(A47, "IQ_INDUSTRY")</f>
        <v>Diversified Telecommunication Services</v>
      </c>
      <c r="J47" s="9" t="str">
        <f>_xll.SNL.Clients.Office.Excel.Functions.SPG(A47, "IQ_PRIMARY_INDUSTRY")</f>
        <v>Integrated Telecommunication Services</v>
      </c>
      <c r="K47" s="9" t="str">
        <f>_xll.SNL.Clients.Office.Excel.Functions.SPG(A47, "NAICS_CODE", "Primary")</f>
        <v>51711 - Wired and Wireless Telecommunications Carriers (except Satellite)</v>
      </c>
      <c r="L47" s="9" t="str">
        <f>_xll.SNL.Clients.Office.Excel.Functions.SPG(A47, "SP_TOPICTAG")</f>
        <v>Network Backbone; VoIP; Enterprise Voip and Telephony; Smart Cities; Cloud Data Services; Network Security; 5G</v>
      </c>
      <c r="M47" s="5">
        <f>_xll.SNL.Clients.Office.Excel.Functions.SPG(A47, "SP_PCT_SHARES_OWNED_ALL_INSTITUTIONS")</f>
        <v>62.14</v>
      </c>
      <c r="N47" s="9" t="str">
        <f>_xll.SNL.Clients.Office.Excel.Functions.SPG(A47, "RD_CREDIT_RATING_GLOBAL", "Issuer Credit Rating", "Local Currency LT|0")</f>
        <v>BBB</v>
      </c>
      <c r="O47" s="9" t="str">
        <f>_xll.SNL.Clients.Office.Excel.Functions.SPG(A47, "RD_CWOL_GLOBAL", "Issuer Credit Rating", "Local Currency LT|0")</f>
        <v>Stable</v>
      </c>
      <c r="P47" s="9" t="str">
        <f>_xll.SNL.Clients.Office.Excel.Functions.SPG(A47, "RD_RATING_ACTION_GLOBAL", "Issuer Credit Rating", "Local Currency LT|0")</f>
        <v>CreditWatch/Outlook (05/18/2021)</v>
      </c>
      <c r="Q47" s="10">
        <f>_xll.SNL.Clients.Office.Excel.Functions.SPG(A47, "RD_LAST_REVIEW_DATE_GLOBAL", "Issuer Credit Rating", "Local Currency LT")</f>
        <v>45397</v>
      </c>
      <c r="R47" s="10">
        <f>_xll.SNL.Clients.Office.Excel.Functions.SPG(A47, "RD_CREDIT_RATING_DATE_GLOBAL", "Issuer Credit Rating", "Local Currency LT|0")</f>
        <v>43266</v>
      </c>
      <c r="S47" s="10">
        <f>_xll.SNL.Clients.Office.Excel.Functions.SPG(A47, "RD_CREDIT_WATCH_OUTLOOK_DATE_GLOBAL", "Issuer Credit Rating", "Local Currency LT|0")</f>
        <v>44334</v>
      </c>
    </row>
    <row r="48" spans="1:19">
      <c r="A48" t="s">
        <v>52</v>
      </c>
      <c r="B48" t="str">
        <f>_xll.SNL.Clients.Office.Excel.Functions.SPG(A48,"SP_IPO_DATE")</f>
        <v>#PEND</v>
      </c>
      <c r="G48" s="9" t="str">
        <f>_xll.SNL.Clients.Office.Excel.Functions.SPG(A48, "IQ_SECTOR")</f>
        <v>Utilities</v>
      </c>
      <c r="H48" s="9" t="str">
        <f>_xll.SNL.Clients.Office.Excel.Functions.SPG(A48, "IQ_INDUSTRY_GROUP")</f>
        <v>Utilities</v>
      </c>
      <c r="I48" s="9" t="str">
        <f>_xll.SNL.Clients.Office.Excel.Functions.SPG(A48, "IQ_INDUSTRY")</f>
        <v>Gas Utilities</v>
      </c>
      <c r="J48" s="9" t="str">
        <f>_xll.SNL.Clients.Office.Excel.Functions.SPG(A48, "IQ_PRIMARY_INDUSTRY")</f>
        <v>Gas Utilities</v>
      </c>
      <c r="K48" s="9" t="str">
        <f>_xll.SNL.Clients.Office.Excel.Functions.SPG(A48, "NAICS_CODE", "Primary")</f>
        <v>221210 - Natural Gas Distribution</v>
      </c>
      <c r="L48" s="9" t="str">
        <f>_xll.SNL.Clients.Office.Excel.Functions.SPG(A48, "SP_TOPICTAG")</f>
        <v>Clean Energy</v>
      </c>
      <c r="M48" s="5">
        <f>_xll.SNL.Clients.Office.Excel.Functions.SPG(A48, "SP_PCT_SHARES_OWNED_ALL_INSTITUTIONS")</f>
        <v>95.97</v>
      </c>
      <c r="N48" s="9" t="str">
        <f>_xll.SNL.Clients.Office.Excel.Functions.SPG(A48, "RD_CREDIT_RATING_GLOBAL", "Issuer Credit Rating", "Local Currency LT|0")</f>
        <v>A-</v>
      </c>
      <c r="O48" s="9" t="str">
        <f>_xll.SNL.Clients.Office.Excel.Functions.SPG(A48, "RD_CWOL_GLOBAL", "Issuer Credit Rating", "Local Currency LT|0")</f>
        <v>Stable</v>
      </c>
      <c r="P48" s="9" t="str">
        <f>_xll.SNL.Clients.Office.Excel.Functions.SPG(A48, "RD_RATING_ACTION_GLOBAL", "Issuer Credit Rating", "Local Currency LT|0")</f>
        <v>CreditWatch/Outlook (11/17/2022)</v>
      </c>
      <c r="Q48" s="10">
        <f>_xll.SNL.Clients.Office.Excel.Functions.SPG(A48, "RD_LAST_REVIEW_DATE_GLOBAL", "Issuer Credit Rating", "Local Currency LT")</f>
        <v>45335</v>
      </c>
      <c r="R48" s="10">
        <f>_xll.SNL.Clients.Office.Excel.Functions.SPG(A48, "RD_CREDIT_RATING_DATE_GLOBAL", "Issuer Credit Rating", "Local Currency LT|0")</f>
        <v>44249</v>
      </c>
      <c r="S48" s="10">
        <f>_xll.SNL.Clients.Office.Excel.Functions.SPG(A48, "RD_CREDIT_WATCH_OUTLOOK_DATE_GLOBAL", "Issuer Credit Rating", "Local Currency LT|0")</f>
        <v>44882</v>
      </c>
    </row>
    <row r="49" spans="1:19">
      <c r="A49" t="s">
        <v>53</v>
      </c>
      <c r="B49" t="str">
        <f>_xll.SNL.Clients.Office.Excel.Functions.SPG(A49,"SP_IPO_DATE")</f>
        <v>#PEND</v>
      </c>
      <c r="G49" s="9" t="str">
        <f>_xll.SNL.Clients.Office.Excel.Functions.SPG(A49, "IQ_SECTOR")</f>
        <v>Information Technology</v>
      </c>
      <c r="H49" s="9" t="str">
        <f>_xll.SNL.Clients.Office.Excel.Functions.SPG(A49, "IQ_INDUSTRY_GROUP")</f>
        <v>Software and Services</v>
      </c>
      <c r="I49" s="9" t="str">
        <f>_xll.SNL.Clients.Office.Excel.Functions.SPG(A49, "IQ_INDUSTRY")</f>
        <v>Software</v>
      </c>
      <c r="J49" s="9" t="str">
        <f>_xll.SNL.Clients.Office.Excel.Functions.SPG(A49, "IQ_PRIMARY_INDUSTRY")</f>
        <v>Application Software</v>
      </c>
      <c r="K49" s="9" t="str">
        <f>_xll.SNL.Clients.Office.Excel.Functions.SPG(A49, "NAICS_CODE", "Primary")</f>
        <v>513210 - Software Publishers</v>
      </c>
      <c r="L49" s="9" t="str">
        <f>_xll.SNL.Clients.Office.Excel.Functions.SPG(A49, "SP_TOPICTAG")</f>
        <v>Software Development; Machine Learning; Cloud Infrastructure; 3D Printing; Team Collaboration; Artificial Intelligence</v>
      </c>
      <c r="M49" s="5">
        <f>_xll.SNL.Clients.Office.Excel.Functions.SPG(A49, "SP_PCT_SHARES_OWNED_ALL_INSTITUTIONS")</f>
        <v>90.99</v>
      </c>
      <c r="N49" s="9" t="str">
        <f>_xll.SNL.Clients.Office.Excel.Functions.SPG(A49, "RD_CREDIT_RATING_GLOBAL", "Issuer Credit Rating", "Local Currency LT|0")</f>
        <v>BBB+</v>
      </c>
      <c r="O49" s="9" t="str">
        <f>_xll.SNL.Clients.Office.Excel.Functions.SPG(A49, "RD_CWOL_GLOBAL", "Issuer Credit Rating", "Local Currency LT|0")</f>
        <v>Stable</v>
      </c>
      <c r="P49" s="9" t="str">
        <f>_xll.SNL.Clients.Office.Excel.Functions.SPG(A49, "RD_RATING_ACTION_GLOBAL", "Issuer Credit Rating", "Local Currency LT|0")</f>
        <v>Upgrade | CreditWatch/Outlook (12/19/2022)</v>
      </c>
      <c r="Q49" s="10">
        <f>_xll.SNL.Clients.Office.Excel.Functions.SPG(A49, "RD_LAST_REVIEW_DATE_GLOBAL", "Issuer Credit Rating", "Local Currency LT")</f>
        <v>45433</v>
      </c>
      <c r="R49" s="10">
        <f>_xll.SNL.Clients.Office.Excel.Functions.SPG(A49, "RD_CREDIT_RATING_DATE_GLOBAL", "Issuer Credit Rating", "Local Currency LT|0")</f>
        <v>44914</v>
      </c>
      <c r="S49" s="10">
        <f>_xll.SNL.Clients.Office.Excel.Functions.SPG(A49, "RD_CREDIT_WATCH_OUTLOOK_DATE_GLOBAL", "Issuer Credit Rating", "Local Currency LT|0")</f>
        <v>44914</v>
      </c>
    </row>
    <row r="50" spans="1:19">
      <c r="A50" t="s">
        <v>54</v>
      </c>
      <c r="B50" t="str">
        <f>_xll.SNL.Clients.Office.Excel.Functions.SPG(A50,"SP_IPO_DATE")</f>
        <v>#PEND</v>
      </c>
      <c r="G50" s="9" t="str">
        <f>_xll.SNL.Clients.Office.Excel.Functions.SPG(A50, "IQ_SECTOR")</f>
        <v>Industrials</v>
      </c>
      <c r="H50" s="9" t="str">
        <f>_xll.SNL.Clients.Office.Excel.Functions.SPG(A50, "IQ_INDUSTRY_GROUP")</f>
        <v>Commercial and Professional Services</v>
      </c>
      <c r="I50" s="9" t="str">
        <f>_xll.SNL.Clients.Office.Excel.Functions.SPG(A50, "IQ_INDUSTRY")</f>
        <v>Professional Services</v>
      </c>
      <c r="J50" s="9" t="str">
        <f>_xll.SNL.Clients.Office.Excel.Functions.SPG(A50, "IQ_PRIMARY_INDUSTRY")</f>
        <v>Human Resource and Employment Services</v>
      </c>
      <c r="K50" s="9" t="str">
        <f>_xll.SNL.Clients.Office.Excel.Functions.SPG(A50, "NAICS_CODE", "Primary")</f>
        <v>541214 - Payroll Services</v>
      </c>
      <c r="L50" s="9" t="str">
        <f>_xll.SNL.Clients.Office.Excel.Functions.SPG(A50, "SP_TOPICTAG")</f>
        <v>Software Development; Cloud Management; Cloud Infrastructure; Employee Benefits; Process Automation; Artificial Intelligence</v>
      </c>
      <c r="M50" s="5">
        <f>_xll.SNL.Clients.Office.Excel.Functions.SPG(A50, "SP_PCT_SHARES_OWNED_ALL_INSTITUTIONS")</f>
        <v>81.91</v>
      </c>
      <c r="N50" s="9" t="str">
        <f>_xll.SNL.Clients.Office.Excel.Functions.SPG(A50, "RD_CREDIT_RATING_GLOBAL", "Issuer Credit Rating", "Local Currency LT|0")</f>
        <v>AA-</v>
      </c>
      <c r="O50" s="9" t="str">
        <f>_xll.SNL.Clients.Office.Excel.Functions.SPG(A50, "RD_CWOL_GLOBAL", "Issuer Credit Rating", "Local Currency LT|0")</f>
        <v>Stable</v>
      </c>
      <c r="P50" s="9" t="str">
        <f>_xll.SNL.Clients.Office.Excel.Functions.SPG(A50, "RD_RATING_ACTION_GLOBAL", "Issuer Credit Rating", "Local Currency LT|0")</f>
        <v>Downgrade | CreditWatch/Outlook (05/11/2021)</v>
      </c>
      <c r="Q50" s="10">
        <f>_xll.SNL.Clients.Office.Excel.Functions.SPG(A50, "RD_LAST_REVIEW_DATE_GLOBAL", "Issuer Credit Rating", "Local Currency LT")</f>
        <v>45615</v>
      </c>
      <c r="R50" s="10">
        <f>_xll.SNL.Clients.Office.Excel.Functions.SPG(A50, "RD_CREDIT_RATING_DATE_GLOBAL", "Issuer Credit Rating", "Local Currency LT|0")</f>
        <v>44327</v>
      </c>
      <c r="S50" s="10">
        <f>_xll.SNL.Clients.Office.Excel.Functions.SPG(A50, "RD_CREDIT_WATCH_OUTLOOK_DATE_GLOBAL", "Issuer Credit Rating", "Local Currency LT|0")</f>
        <v>44327</v>
      </c>
    </row>
    <row r="51" spans="1:19">
      <c r="A51" t="s">
        <v>55</v>
      </c>
      <c r="B51" t="str">
        <f>_xll.SNL.Clients.Office.Excel.Functions.SPG(A51,"SP_IPO_DATE")</f>
        <v>#PEND</v>
      </c>
      <c r="G51" s="9" t="str">
        <f>_xll.SNL.Clients.Office.Excel.Functions.SPG(A51, "IQ_SECTOR")</f>
        <v>Consumer Discretionary</v>
      </c>
      <c r="H51" s="9" t="str">
        <f>_xll.SNL.Clients.Office.Excel.Functions.SPG(A51, "IQ_INDUSTRY_GROUP")</f>
        <v>Consumer Discretionary Distribution and Retail</v>
      </c>
      <c r="I51" s="9" t="str">
        <f>_xll.SNL.Clients.Office.Excel.Functions.SPG(A51, "IQ_INDUSTRY")</f>
        <v>Specialty Retail</v>
      </c>
      <c r="J51" s="9" t="str">
        <f>_xll.SNL.Clients.Office.Excel.Functions.SPG(A51, "IQ_PRIMARY_INDUSTRY")</f>
        <v>Automotive Retail</v>
      </c>
      <c r="K51" s="9" t="str">
        <f>_xll.SNL.Clients.Office.Excel.Functions.SPG(A51, "NAICS_CODE", "Primary")</f>
        <v>441330 - Automotive Parts and Accessories Retailers</v>
      </c>
      <c r="L51" s="9" t="str">
        <f>_xll.SNL.Clients.Office.Excel.Functions.SPG(A51, "SP_TOPICTAG")</f>
        <v>Entertainment Systems; Fleet Management; Industrial Automation; Sensors; Autonomous Vehicles</v>
      </c>
      <c r="M51" s="5">
        <f>_xll.SNL.Clients.Office.Excel.Functions.SPG(A51, "SP_PCT_SHARES_OWNED_ALL_INSTITUTIONS")</f>
        <v>96.78</v>
      </c>
      <c r="N51" s="9" t="str">
        <f>_xll.SNL.Clients.Office.Excel.Functions.SPG(A51, "RD_CREDIT_RATING_GLOBAL", "Issuer Credit Rating", "Local Currency LT|0")</f>
        <v>BBB</v>
      </c>
      <c r="O51" s="9" t="str">
        <f>_xll.SNL.Clients.Office.Excel.Functions.SPG(A51, "RD_CWOL_GLOBAL", "Issuer Credit Rating", "Local Currency LT|0")</f>
        <v>Stable</v>
      </c>
      <c r="P51" s="9" t="str">
        <f>_xll.SNL.Clients.Office.Excel.Functions.SPG(A51, "RD_RATING_ACTION_GLOBAL", "Issuer Credit Rating", "Local Currency LT|0")</f>
        <v>Downgrade | CreditWatch/Outlook (06/26/2008)</v>
      </c>
      <c r="Q51" s="10">
        <f>_xll.SNL.Clients.Office.Excel.Functions.SPG(A51, "RD_LAST_REVIEW_DATE_GLOBAL", "Issuer Credit Rating", "Local Currency LT")</f>
        <v>45369</v>
      </c>
      <c r="R51" s="10">
        <f>_xll.SNL.Clients.Office.Excel.Functions.SPG(A51, "RD_CREDIT_RATING_DATE_GLOBAL", "Issuer Credit Rating", "Local Currency LT|0")</f>
        <v>39625</v>
      </c>
      <c r="S51" s="10">
        <f>_xll.SNL.Clients.Office.Excel.Functions.SPG(A51, "RD_CREDIT_WATCH_OUTLOOK_DATE_GLOBAL", "Issuer Credit Rating", "Local Currency LT|0")</f>
        <v>39625</v>
      </c>
    </row>
    <row r="52" spans="1:19">
      <c r="A52" t="s">
        <v>56</v>
      </c>
      <c r="B52" t="str">
        <f>_xll.SNL.Clients.Office.Excel.Functions.SPG(A52,"SP_IPO_DATE")</f>
        <v>#PEND</v>
      </c>
      <c r="G52" s="9" t="str">
        <f>_xll.SNL.Clients.Office.Excel.Functions.SPG(A52, "IQ_SECTOR")</f>
        <v>Real Estate</v>
      </c>
      <c r="H52" s="9" t="str">
        <f>_xll.SNL.Clients.Office.Excel.Functions.SPG(A52, "IQ_INDUSTRY_GROUP")</f>
        <v>Equity Real Estate Investment Trusts (REITs)</v>
      </c>
      <c r="I52" s="9" t="str">
        <f>_xll.SNL.Clients.Office.Excel.Functions.SPG(A52, "IQ_INDUSTRY")</f>
        <v>Residential REITs</v>
      </c>
      <c r="J52" s="9" t="str">
        <f>_xll.SNL.Clients.Office.Excel.Functions.SPG(A52, "IQ_PRIMARY_INDUSTRY")</f>
        <v>Multi-Family Residential REITs</v>
      </c>
      <c r="K52" s="9" t="str">
        <f>_xll.SNL.Clients.Office.Excel.Functions.SPG(A52, "NAICS_CODE", "Primary")</f>
        <v>531110 - Lessors of Residential Buildings and Dwellings</v>
      </c>
      <c r="L52" s="9" t="str">
        <f>_xll.SNL.Clients.Office.Excel.Functions.SPG(A52, "SP_TOPICTAG")</f>
        <v/>
      </c>
      <c r="M52" s="5">
        <f>_xll.SNL.Clients.Office.Excel.Functions.SPG(A52, "SP_PCT_SHARES_OWNED_ALL_INSTITUTIONS")</f>
        <v>94.76</v>
      </c>
      <c r="N52" s="9" t="str">
        <f>_xll.SNL.Clients.Office.Excel.Functions.SPG(A52, "RD_CREDIT_RATING_GLOBAL", "Issuer Credit Rating", "Local Currency LT|0")</f>
        <v>A-</v>
      </c>
      <c r="O52" s="9" t="str">
        <f>_xll.SNL.Clients.Office.Excel.Functions.SPG(A52, "RD_CWOL_GLOBAL", "Issuer Credit Rating", "Local Currency LT|0")</f>
        <v>Stable</v>
      </c>
      <c r="P52" s="9" t="str">
        <f>_xll.SNL.Clients.Office.Excel.Functions.SPG(A52, "RD_RATING_ACTION_GLOBAL", "Issuer Credit Rating", "Local Currency LT|0")</f>
        <v>Upgrade | CreditWatch/Outlook (04/30/2015)</v>
      </c>
      <c r="Q52" s="10">
        <f>_xll.SNL.Clients.Office.Excel.Functions.SPG(A52, "RD_LAST_REVIEW_DATE_GLOBAL", "Issuer Credit Rating", "Local Currency LT")</f>
        <v>45572</v>
      </c>
      <c r="R52" s="10">
        <f>_xll.SNL.Clients.Office.Excel.Functions.SPG(A52, "RD_CREDIT_RATING_DATE_GLOBAL", "Issuer Credit Rating", "Local Currency LT|0")</f>
        <v>42124</v>
      </c>
      <c r="S52" s="10">
        <f>_xll.SNL.Clients.Office.Excel.Functions.SPG(A52, "RD_CREDIT_WATCH_OUTLOOK_DATE_GLOBAL", "Issuer Credit Rating", "Local Currency LT|0")</f>
        <v>42124</v>
      </c>
    </row>
    <row r="53" spans="1:19">
      <c r="A53" t="s">
        <v>57</v>
      </c>
      <c r="B53" t="str">
        <f>_xll.SNL.Clients.Office.Excel.Functions.SPG(A53,"SP_IPO_DATE")</f>
        <v>#PEND</v>
      </c>
      <c r="G53" s="9" t="str">
        <f>_xll.SNL.Clients.Office.Excel.Functions.SPG(A53, "IQ_SECTOR")</f>
        <v>Materials</v>
      </c>
      <c r="H53" s="9" t="str">
        <f>_xll.SNL.Clients.Office.Excel.Functions.SPG(A53, "IQ_INDUSTRY_GROUP")</f>
        <v>Materials</v>
      </c>
      <c r="I53" s="9" t="str">
        <f>_xll.SNL.Clients.Office.Excel.Functions.SPG(A53, "IQ_INDUSTRY")</f>
        <v>Containers and Packaging</v>
      </c>
      <c r="J53" s="9" t="str">
        <f>_xll.SNL.Clients.Office.Excel.Functions.SPG(A53, "IQ_PRIMARY_INDUSTRY")</f>
        <v>Paper and Plastic Packaging Products and Materials</v>
      </c>
      <c r="K53" s="9" t="str">
        <f>_xll.SNL.Clients.Office.Excel.Functions.SPG(A53, "NAICS_CODE", "Primary")</f>
        <v>322220 - Paper Bag and Coated and Treated Paper Manufacturing</v>
      </c>
      <c r="L53" s="9" t="str">
        <f>_xll.SNL.Clients.Office.Excel.Functions.SPG(A53, "SP_TOPICTAG")</f>
        <v>RFID (Radio Frequency Identification); Sensors</v>
      </c>
      <c r="M53" s="5">
        <f>_xll.SNL.Clients.Office.Excel.Functions.SPG(A53, "SP_PCT_SHARES_OWNED_ALL_INSTITUTIONS")</f>
        <v>93.38</v>
      </c>
      <c r="N53" s="9" t="str">
        <f>_xll.SNL.Clients.Office.Excel.Functions.SPG(A53, "RD_CREDIT_RATING_GLOBAL", "Issuer Credit Rating", "Local Currency LT|0")</f>
        <v>BBB</v>
      </c>
      <c r="O53" s="9" t="str">
        <f>_xll.SNL.Clients.Office.Excel.Functions.SPG(A53, "RD_CWOL_GLOBAL", "Issuer Credit Rating", "Local Currency LT|0")</f>
        <v>Stable</v>
      </c>
      <c r="P53" s="9" t="str">
        <f>_xll.SNL.Clients.Office.Excel.Functions.SPG(A53, "RD_RATING_ACTION_GLOBAL", "Issuer Credit Rating", "Local Currency LT|0")</f>
        <v>CreditWatch/Outlook (12/11/2012)</v>
      </c>
      <c r="Q53" s="10">
        <f>_xll.SNL.Clients.Office.Excel.Functions.SPG(A53, "RD_LAST_REVIEW_DATE_GLOBAL", "Issuer Credit Rating", "Local Currency LT")</f>
        <v>45554</v>
      </c>
      <c r="R53" s="10">
        <f>_xll.SNL.Clients.Office.Excel.Functions.SPG(A53, "RD_CREDIT_RATING_DATE_GLOBAL", "Issuer Credit Rating", "Local Currency LT|0")</f>
        <v>39787</v>
      </c>
      <c r="S53" s="10">
        <f>_xll.SNL.Clients.Office.Excel.Functions.SPG(A53, "RD_CREDIT_WATCH_OUTLOOK_DATE_GLOBAL", "Issuer Credit Rating", "Local Currency LT|0")</f>
        <v>41254</v>
      </c>
    </row>
    <row r="54" spans="1:19">
      <c r="A54" t="s">
        <v>58</v>
      </c>
      <c r="B54" t="str">
        <f>_xll.SNL.Clients.Office.Excel.Functions.SPG(A54,"SP_IPO_DATE")</f>
        <v>#PEND</v>
      </c>
      <c r="G54" s="9" t="str">
        <f>_xll.SNL.Clients.Office.Excel.Functions.SPG(A54, "IQ_SECTOR")</f>
        <v>Industrials</v>
      </c>
      <c r="H54" s="9" t="str">
        <f>_xll.SNL.Clients.Office.Excel.Functions.SPG(A54, "IQ_INDUSTRY_GROUP")</f>
        <v>Capital Goods</v>
      </c>
      <c r="I54" s="9" t="str">
        <f>_xll.SNL.Clients.Office.Excel.Functions.SPG(A54, "IQ_INDUSTRY")</f>
        <v>Aerospace and Defense</v>
      </c>
      <c r="J54" s="9" t="str">
        <f>_xll.SNL.Clients.Office.Excel.Functions.SPG(A54, "IQ_PRIMARY_INDUSTRY")</f>
        <v>Aerospace and Defense</v>
      </c>
      <c r="K54" s="9" t="str">
        <f>_xll.SNL.Clients.Office.Excel.Functions.SPG(A54, "NAICS_CODE", "Primary")</f>
        <v>332994 - Small Arms, Ordnance, and Ordnance Accessories Manufacturing</v>
      </c>
      <c r="L54" s="9" t="str">
        <f>_xll.SNL.Clients.Office.Excel.Functions.SPG(A54, "SP_TOPICTAG")</f>
        <v>Industrial Automation; Physical Security; Sensors</v>
      </c>
      <c r="M54" s="5">
        <f>_xll.SNL.Clients.Office.Excel.Functions.SPG(A54, "SP_PCT_SHARES_OWNED_ALL_INSTITUTIONS")</f>
        <v>80.650000000000006</v>
      </c>
      <c r="N54" s="9" t="str">
        <f>_xll.SNL.Clients.Office.Excel.Functions.SPG(A54, "RD_CREDIT_RATING_GLOBAL", "Issuer Credit Rating", "Local Currency LT|0")</f>
        <v/>
      </c>
      <c r="O54" s="9" t="str">
        <f>_xll.SNL.Clients.Office.Excel.Functions.SPG(A54, "RD_CWOL_GLOBAL", "Issuer Credit Rating", "Local Currency LT|0")</f>
        <v/>
      </c>
      <c r="P54" s="9" t="str">
        <f>_xll.SNL.Clients.Office.Excel.Functions.SPG(A54, "RD_RATING_ACTION_GLOBAL", "Issuer Credit Rating", "Local Currency LT|0")</f>
        <v/>
      </c>
      <c r="Q54" s="10" t="str">
        <f>_xll.SNL.Clients.Office.Excel.Functions.SPG(A54, "RD_LAST_REVIEW_DATE_GLOBAL", "Issuer Credit Rating", "Local Currency LT")</f>
        <v/>
      </c>
      <c r="R54" s="10" t="str">
        <f>_xll.SNL.Clients.Office.Excel.Functions.SPG(A54, "RD_CREDIT_RATING_DATE_GLOBAL", "Issuer Credit Rating", "Local Currency LT|0")</f>
        <v/>
      </c>
      <c r="S54" s="10" t="str">
        <f>_xll.SNL.Clients.Office.Excel.Functions.SPG(A54, "RD_CREDIT_WATCH_OUTLOOK_DATE_GLOBAL", "Issuer Credit Rating", "Local Currency LT|0")</f>
        <v/>
      </c>
    </row>
    <row r="55" spans="1:19">
      <c r="A55" t="s">
        <v>59</v>
      </c>
      <c r="B55" t="str">
        <f>_xll.SNL.Clients.Office.Excel.Functions.SPG(A55,"SP_IPO_DATE")</f>
        <v>#PEND</v>
      </c>
      <c r="G55" s="9" t="str">
        <f>_xll.SNL.Clients.Office.Excel.Functions.SPG(A55, "IQ_SECTOR")</f>
        <v>Energy</v>
      </c>
      <c r="H55" s="9" t="str">
        <f>_xll.SNL.Clients.Office.Excel.Functions.SPG(A55, "IQ_INDUSTRY_GROUP")</f>
        <v>Energy</v>
      </c>
      <c r="I55" s="9" t="str">
        <f>_xll.SNL.Clients.Office.Excel.Functions.SPG(A55, "IQ_INDUSTRY")</f>
        <v>Energy Equipment and Services</v>
      </c>
      <c r="J55" s="9" t="str">
        <f>_xll.SNL.Clients.Office.Excel.Functions.SPG(A55, "IQ_PRIMARY_INDUSTRY")</f>
        <v>Oil and Gas Equipment and Services</v>
      </c>
      <c r="K55" s="9" t="str">
        <f>_xll.SNL.Clients.Office.Excel.Functions.SPG(A55, "NAICS_CODE", "Primary")</f>
        <v>333132 - Oil and Gas Field Machinery and Equipment Manufacturing</v>
      </c>
      <c r="L55" s="9" t="str">
        <f>_xll.SNL.Clients.Office.Excel.Functions.SPG(A55, "SP_TOPICTAG")</f>
        <v>Clean Energy; Energy Storage; Industrial Automation; Mining Technology; Sensors; CleanTech; ClimateTech</v>
      </c>
      <c r="M55" s="5">
        <f>_xll.SNL.Clients.Office.Excel.Functions.SPG(A55, "SP_PCT_SHARES_OWNED_ALL_INSTITUTIONS")</f>
        <v>95.11</v>
      </c>
      <c r="N55" s="9" t="str">
        <f>_xll.SNL.Clients.Office.Excel.Functions.SPG(A55, "RD_CREDIT_RATING_GLOBAL", "Issuer Credit Rating", "Local Currency LT|0")</f>
        <v>A-</v>
      </c>
      <c r="O55" s="9" t="str">
        <f>_xll.SNL.Clients.Office.Excel.Functions.SPG(A55, "RD_CWOL_GLOBAL", "Issuer Credit Rating", "Local Currency LT|0")</f>
        <v>Stable</v>
      </c>
      <c r="P55" s="9" t="str">
        <f>_xll.SNL.Clients.Office.Excel.Functions.SPG(A55, "RD_RATING_ACTION_GLOBAL", "Issuer Credit Rating", "Local Currency LT|0")</f>
        <v>CreditWatch/Outlook (10/29/2021)</v>
      </c>
      <c r="Q55" s="10">
        <f>_xll.SNL.Clients.Office.Excel.Functions.SPG(A55, "RD_LAST_REVIEW_DATE_GLOBAL", "Issuer Credit Rating", "Local Currency LT")</f>
        <v>45377</v>
      </c>
      <c r="R55" s="10">
        <f>_xll.SNL.Clients.Office.Excel.Functions.SPG(A55, "RD_CREDIT_RATING_DATE_GLOBAL", "Issuer Credit Rating", "Local Currency LT|0")</f>
        <v>43074</v>
      </c>
      <c r="S55" s="10">
        <f>_xll.SNL.Clients.Office.Excel.Functions.SPG(A55, "RD_CREDIT_WATCH_OUTLOOK_DATE_GLOBAL", "Issuer Credit Rating", "Local Currency LT|0")</f>
        <v>44498</v>
      </c>
    </row>
    <row r="56" spans="1:19">
      <c r="A56" t="s">
        <v>60</v>
      </c>
      <c r="B56" t="str">
        <f>_xll.SNL.Clients.Office.Excel.Functions.SPG(A56,"SP_IPO_DATE")</f>
        <v>#PEND</v>
      </c>
      <c r="G56" s="9" t="str">
        <f>_xll.SNL.Clients.Office.Excel.Functions.SPG(A56, "IQ_SECTOR")</f>
        <v>Materials</v>
      </c>
      <c r="H56" s="9" t="str">
        <f>_xll.SNL.Clients.Office.Excel.Functions.SPG(A56, "IQ_INDUSTRY_GROUP")</f>
        <v>Materials</v>
      </c>
      <c r="I56" s="9" t="str">
        <f>_xll.SNL.Clients.Office.Excel.Functions.SPG(A56, "IQ_INDUSTRY")</f>
        <v>Containers and Packaging</v>
      </c>
      <c r="J56" s="9" t="str">
        <f>_xll.SNL.Clients.Office.Excel.Functions.SPG(A56, "IQ_PRIMARY_INDUSTRY")</f>
        <v>Metal, Glass and Plastic Containers</v>
      </c>
      <c r="K56" s="9" t="str">
        <f>_xll.SNL.Clients.Office.Excel.Functions.SPG(A56, "NAICS_CODE", "Primary")</f>
        <v>332431 - Metal Can Manufacturing</v>
      </c>
      <c r="L56" s="9" t="str">
        <f>_xll.SNL.Clients.Office.Excel.Functions.SPG(A56, "SP_TOPICTAG")</f>
        <v>Packaging Services; Commercial Space Launch</v>
      </c>
      <c r="M56" s="5">
        <f>_xll.SNL.Clients.Office.Excel.Functions.SPG(A56, "SP_PCT_SHARES_OWNED_ALL_INSTITUTIONS")</f>
        <v>85.62</v>
      </c>
      <c r="N56" s="9" t="str">
        <f>_xll.SNL.Clients.Office.Excel.Functions.SPG(A56, "RD_CREDIT_RATING_GLOBAL", "Issuer Credit Rating", "Local Currency LT|0")</f>
        <v>BB+</v>
      </c>
      <c r="O56" s="9" t="str">
        <f>_xll.SNL.Clients.Office.Excel.Functions.SPG(A56, "RD_CWOL_GLOBAL", "Issuer Credit Rating", "Local Currency LT|0")</f>
        <v>Stable</v>
      </c>
      <c r="P56" s="9" t="str">
        <f>_xll.SNL.Clients.Office.Excel.Functions.SPG(A56, "RD_RATING_ACTION_GLOBAL", "Issuer Credit Rating", "Local Currency LT|0")</f>
        <v>CreditWatch/Outlook (02/23/2018)</v>
      </c>
      <c r="Q56" s="10">
        <f>_xll.SNL.Clients.Office.Excel.Functions.SPG(A56, "RD_LAST_REVIEW_DATE_GLOBAL", "Issuer Credit Rating", "Local Currency LT")</f>
        <v>45691</v>
      </c>
      <c r="R56" s="10">
        <f>_xll.SNL.Clients.Office.Excel.Functions.SPG(A56, "RD_CREDIT_RATING_DATE_GLOBAL", "Issuer Credit Rating", "Local Currency LT|0")</f>
        <v>36004</v>
      </c>
      <c r="S56" s="10">
        <f>_xll.SNL.Clients.Office.Excel.Functions.SPG(A56, "RD_CREDIT_WATCH_OUTLOOK_DATE_GLOBAL", "Issuer Credit Rating", "Local Currency LT|0")</f>
        <v>43154</v>
      </c>
    </row>
    <row r="57" spans="1:19">
      <c r="A57" t="s">
        <v>61</v>
      </c>
      <c r="B57" t="str">
        <f>_xll.SNL.Clients.Office.Excel.Functions.SPG(A57,"SP_IPO_DATE")</f>
        <v>#PEND</v>
      </c>
      <c r="G57" s="9" t="str">
        <f>_xll.SNL.Clients.Office.Excel.Functions.SPG(A57, "IQ_SECTOR")</f>
        <v>Financials</v>
      </c>
      <c r="H57" s="9" t="str">
        <f>_xll.SNL.Clients.Office.Excel.Functions.SPG(A57, "IQ_INDUSTRY_GROUP")</f>
        <v>Banks</v>
      </c>
      <c r="I57" s="9" t="str">
        <f>_xll.SNL.Clients.Office.Excel.Functions.SPG(A57, "IQ_INDUSTRY")</f>
        <v>Banks</v>
      </c>
      <c r="J57" s="9" t="str">
        <f>_xll.SNL.Clients.Office.Excel.Functions.SPG(A57, "IQ_PRIMARY_INDUSTRY")</f>
        <v>Diversified Banks</v>
      </c>
      <c r="K57" s="9" t="str">
        <f>_xll.SNL.Clients.Office.Excel.Functions.SPG(A57, "NAICS_CODE", "Primary")</f>
        <v>522110 - Commercial Banking</v>
      </c>
      <c r="L57" s="9" t="str">
        <f>_xll.SNL.Clients.Office.Excel.Functions.SPG(A57, "SP_TOPICTAG")</f>
        <v>Consumer Lending; Encryption; Identity Theft Prevention; Digital Brokerage; RegTech</v>
      </c>
      <c r="M57" s="5">
        <f>_xll.SNL.Clients.Office.Excel.Functions.SPG(A57, "SP_PCT_SHARES_OWNED_ALL_INSTITUTIONS")</f>
        <v>64.13</v>
      </c>
      <c r="N57" s="9" t="str">
        <f>_xll.SNL.Clients.Office.Excel.Functions.SPG(A57, "RD_CREDIT_RATING_GLOBAL", "Issuer Credit Rating", "Local Currency LT|0")</f>
        <v>A-</v>
      </c>
      <c r="O57" s="9" t="str">
        <f>_xll.SNL.Clients.Office.Excel.Functions.SPG(A57, "RD_CWOL_GLOBAL", "Issuer Credit Rating", "Local Currency LT|0")</f>
        <v>Stable</v>
      </c>
      <c r="P57" s="9" t="str">
        <f>_xll.SNL.Clients.Office.Excel.Functions.SPG(A57, "RD_RATING_ACTION_GLOBAL", "Issuer Credit Rating", "Local Currency LT|0")</f>
        <v>CreditWatch/Outlook (03/31/2023)</v>
      </c>
      <c r="Q57" s="10">
        <f>_xll.SNL.Clients.Office.Excel.Functions.SPG(A57, "RD_LAST_REVIEW_DATE_GLOBAL", "Issuer Credit Rating", "Local Currency LT")</f>
        <v>45378</v>
      </c>
      <c r="R57" s="10">
        <f>_xll.SNL.Clients.Office.Excel.Functions.SPG(A57, "RD_CREDIT_RATING_DATE_GLOBAL", "Issuer Credit Rating", "Local Currency LT|0")</f>
        <v>43061</v>
      </c>
      <c r="S57" s="10">
        <f>_xll.SNL.Clients.Office.Excel.Functions.SPG(A57, "RD_CREDIT_WATCH_OUTLOOK_DATE_GLOBAL", "Issuer Credit Rating", "Local Currency LT|0")</f>
        <v>45016</v>
      </c>
    </row>
    <row r="58" spans="1:19">
      <c r="A58" t="s">
        <v>62</v>
      </c>
      <c r="B58" t="str">
        <f>_xll.SNL.Clients.Office.Excel.Functions.SPG(A58,"SP_IPO_DATE")</f>
        <v>#PEND</v>
      </c>
      <c r="G58" s="9" t="str">
        <f>_xll.SNL.Clients.Office.Excel.Functions.SPG(A58, "IQ_SECTOR")</f>
        <v>Health Care</v>
      </c>
      <c r="H58" s="9" t="str">
        <f>_xll.SNL.Clients.Office.Excel.Functions.SPG(A58, "IQ_INDUSTRY_GROUP")</f>
        <v>Health Care Equipment and Services</v>
      </c>
      <c r="I58" s="9" t="str">
        <f>_xll.SNL.Clients.Office.Excel.Functions.SPG(A58, "IQ_INDUSTRY")</f>
        <v>Health Care Equipment and Supplies</v>
      </c>
      <c r="J58" s="9" t="str">
        <f>_xll.SNL.Clients.Office.Excel.Functions.SPG(A58, "IQ_PRIMARY_INDUSTRY")</f>
        <v>Health Care Equipment</v>
      </c>
      <c r="K58" s="9" t="str">
        <f>_xll.SNL.Clients.Office.Excel.Functions.SPG(A58, "NAICS_CODE", "Primary")</f>
        <v>339112 - Surgical and Medical Instrument Manufacturing</v>
      </c>
      <c r="L58" s="9" t="str">
        <f>_xll.SNL.Clients.Office.Excel.Functions.SPG(A58, "SP_TOPICTAG")</f>
        <v>Health Diagnostics; MHealth; Assistive Technology; Nephrology; Oncology; Respiratory; Surgery</v>
      </c>
      <c r="M58" s="5">
        <f>_xll.SNL.Clients.Office.Excel.Functions.SPG(A58, "SP_PCT_SHARES_OWNED_ALL_INSTITUTIONS")</f>
        <v>95.4</v>
      </c>
      <c r="N58" s="9" t="str">
        <f>_xll.SNL.Clients.Office.Excel.Functions.SPG(A58, "RD_CREDIT_RATING_GLOBAL", "Issuer Credit Rating", "Local Currency LT|0")</f>
        <v>BBB</v>
      </c>
      <c r="O58" s="9" t="str">
        <f>_xll.SNL.Clients.Office.Excel.Functions.SPG(A58, "RD_CWOL_GLOBAL", "Issuer Credit Rating", "Local Currency LT|0")</f>
        <v>Negative</v>
      </c>
      <c r="P58" s="9" t="str">
        <f>_xll.SNL.Clients.Office.Excel.Functions.SPG(A58, "RD_RATING_ACTION_GLOBAL", "Issuer Credit Rating", "Local Currency LT|0")</f>
        <v>CreditWatch/Outlook (08/12/2022)</v>
      </c>
      <c r="Q58" s="10">
        <f>_xll.SNL.Clients.Office.Excel.Functions.SPG(A58, "RD_LAST_REVIEW_DATE_GLOBAL", "Issuer Credit Rating", "Local Currency LT")</f>
        <v>45495</v>
      </c>
      <c r="R58" s="10">
        <f>_xll.SNL.Clients.Office.Excel.Functions.SPG(A58, "RD_CREDIT_RATING_DATE_GLOBAL", "Issuer Credit Rating", "Local Currency LT|0")</f>
        <v>44546</v>
      </c>
      <c r="S58" s="10">
        <f>_xll.SNL.Clients.Office.Excel.Functions.SPG(A58, "RD_CREDIT_WATCH_OUTLOOK_DATE_GLOBAL", "Issuer Credit Rating", "Local Currency LT|0")</f>
        <v>44785</v>
      </c>
    </row>
    <row r="59" spans="1:19">
      <c r="A59" t="s">
        <v>63</v>
      </c>
      <c r="B59" t="str">
        <f>_xll.SNL.Clients.Office.Excel.Functions.SPG(A59,"SP_IPO_DATE")</f>
        <v>#PEND</v>
      </c>
      <c r="G59" s="9" t="str">
        <f>_xll.SNL.Clients.Office.Excel.Functions.SPG(A59, "IQ_SECTOR")</f>
        <v>Health Care</v>
      </c>
      <c r="H59" s="9" t="str">
        <f>_xll.SNL.Clients.Office.Excel.Functions.SPG(A59, "IQ_INDUSTRY_GROUP")</f>
        <v>Health Care Equipment and Services</v>
      </c>
      <c r="I59" s="9" t="str">
        <f>_xll.SNL.Clients.Office.Excel.Functions.SPG(A59, "IQ_INDUSTRY")</f>
        <v>Health Care Equipment and Supplies</v>
      </c>
      <c r="J59" s="9" t="str">
        <f>_xll.SNL.Clients.Office.Excel.Functions.SPG(A59, "IQ_PRIMARY_INDUSTRY")</f>
        <v>Health Care Equipment</v>
      </c>
      <c r="K59" s="9" t="str">
        <f>_xll.SNL.Clients.Office.Excel.Functions.SPG(A59, "NAICS_CODE", "Primary")</f>
        <v>339112 - Surgical and Medical Instrument Manufacturing</v>
      </c>
      <c r="L59" s="9" t="str">
        <f>_xll.SNL.Clients.Office.Excel.Functions.SPG(A59, "SP_TOPICTAG")</f>
        <v>Health Diagnostics; Genetics; Infectious Diseases; Nephrology; Oncology; Surgery; Urology</v>
      </c>
      <c r="M59" s="5">
        <f>_xll.SNL.Clients.Office.Excel.Functions.SPG(A59, "SP_PCT_SHARES_OWNED_ALL_INSTITUTIONS")</f>
        <v>90.58</v>
      </c>
      <c r="N59" s="9" t="str">
        <f>_xll.SNL.Clients.Office.Excel.Functions.SPG(A59, "RD_CREDIT_RATING_GLOBAL", "Issuer Credit Rating", "Local Currency LT|0")</f>
        <v>BBB</v>
      </c>
      <c r="O59" s="9" t="str">
        <f>_xll.SNL.Clients.Office.Excel.Functions.SPG(A59, "RD_CWOL_GLOBAL", "Issuer Credit Rating", "Local Currency LT|0")</f>
        <v>Stable</v>
      </c>
      <c r="P59" s="9" t="str">
        <f>_xll.SNL.Clients.Office.Excel.Functions.SPG(A59, "RD_RATING_ACTION_GLOBAL", "Issuer Credit Rating", "Local Currency LT|0")</f>
        <v>CreditWatch/Outlook (01/15/2021)</v>
      </c>
      <c r="Q59" s="10">
        <f>_xll.SNL.Clients.Office.Excel.Functions.SPG(A59, "RD_LAST_REVIEW_DATE_GLOBAL", "Issuer Credit Rating", "Local Currency LT")</f>
        <v>45376</v>
      </c>
      <c r="R59" s="10">
        <f>_xll.SNL.Clients.Office.Excel.Functions.SPG(A59, "RD_CREDIT_RATING_DATE_GLOBAL", "Issuer Credit Rating", "Local Currency LT|0")</f>
        <v>43098</v>
      </c>
      <c r="S59" s="10">
        <f>_xll.SNL.Clients.Office.Excel.Functions.SPG(A59, "RD_CREDIT_WATCH_OUTLOOK_DATE_GLOBAL", "Issuer Credit Rating", "Local Currency LT|0")</f>
        <v>44211</v>
      </c>
    </row>
    <row r="60" spans="1:19">
      <c r="A60" t="s">
        <v>64</v>
      </c>
      <c r="B60" t="str">
        <f>_xll.SNL.Clients.Office.Excel.Functions.SPG(A60,"SP_IPO_DATE")</f>
        <v>#PEND</v>
      </c>
      <c r="G60" s="9" t="str">
        <f>_xll.SNL.Clients.Office.Excel.Functions.SPG(A60, "IQ_SECTOR")</f>
        <v>Financials</v>
      </c>
      <c r="H60" s="9" t="str">
        <f>_xll.SNL.Clients.Office.Excel.Functions.SPG(A60, "IQ_INDUSTRY_GROUP")</f>
        <v>Financial Services</v>
      </c>
      <c r="I60" s="9" t="str">
        <f>_xll.SNL.Clients.Office.Excel.Functions.SPG(A60, "IQ_INDUSTRY")</f>
        <v>Financial Services</v>
      </c>
      <c r="J60" s="9" t="str">
        <f>_xll.SNL.Clients.Office.Excel.Functions.SPG(A60, "IQ_PRIMARY_INDUSTRY")</f>
        <v>Multi-Sector Holdings</v>
      </c>
      <c r="K60" s="9" t="str">
        <f>_xll.SNL.Clients.Office.Excel.Functions.SPG(A60, "NAICS_CODE", "Primary")</f>
        <v>551112 - Offices of Other Holding Companies</v>
      </c>
      <c r="L60" s="9" t="str">
        <f>_xll.SNL.Clients.Office.Excel.Functions.SPG(A60, "SP_TOPICTAG")</f>
        <v/>
      </c>
      <c r="M60" s="5">
        <f>_xll.SNL.Clients.Office.Excel.Functions.SPG(A60, "SP_PCT_SHARES_OWNED_ALL_INSTITUTIONS")</f>
        <v>56.55</v>
      </c>
      <c r="N60" s="9" t="str">
        <f>_xll.SNL.Clients.Office.Excel.Functions.SPG(A60, "RD_CREDIT_RATING_GLOBAL", "Issuer Credit Rating", "Local Currency LT|0")</f>
        <v>AA</v>
      </c>
      <c r="O60" s="9" t="str">
        <f>_xll.SNL.Clients.Office.Excel.Functions.SPG(A60, "RD_CWOL_GLOBAL", "Issuer Credit Rating", "Local Currency LT|0")</f>
        <v>Stable</v>
      </c>
      <c r="P60" s="9" t="str">
        <f>_xll.SNL.Clients.Office.Excel.Functions.SPG(A60, "RD_RATING_ACTION_GLOBAL", "Issuer Credit Rating", "Local Currency LT|0")</f>
        <v>CreditWatch/Outlook (08/22/2017)</v>
      </c>
      <c r="Q60" s="10">
        <f>_xll.SNL.Clients.Office.Excel.Functions.SPG(A60, "RD_LAST_REVIEW_DATE_GLOBAL", "Issuer Credit Rating", "Local Currency LT")</f>
        <v>45595</v>
      </c>
      <c r="R60" s="10">
        <f>_xll.SNL.Clients.Office.Excel.Functions.SPG(A60, "RD_CREDIT_RATING_DATE_GLOBAL", "Issuer Credit Rating", "Local Currency LT|0")</f>
        <v>41410</v>
      </c>
      <c r="S60" s="10">
        <f>_xll.SNL.Clients.Office.Excel.Functions.SPG(A60, "RD_CREDIT_WATCH_OUTLOOK_DATE_GLOBAL", "Issuer Credit Rating", "Local Currency LT|0")</f>
        <v>42969</v>
      </c>
    </row>
    <row r="61" spans="1:19">
      <c r="A61" t="s">
        <v>65</v>
      </c>
      <c r="B61" t="str">
        <f>_xll.SNL.Clients.Office.Excel.Functions.SPG(A61,"SP_IPO_DATE")</f>
        <v>#PEND</v>
      </c>
      <c r="G61" s="9" t="str">
        <f>_xll.SNL.Clients.Office.Excel.Functions.SPG(A61, "IQ_SECTOR")</f>
        <v>Consumer Discretionary</v>
      </c>
      <c r="H61" s="9" t="str">
        <f>_xll.SNL.Clients.Office.Excel.Functions.SPG(A61, "IQ_INDUSTRY_GROUP")</f>
        <v>Consumer Discretionary Distribution and Retail</v>
      </c>
      <c r="I61" s="9" t="str">
        <f>_xll.SNL.Clients.Office.Excel.Functions.SPG(A61, "IQ_INDUSTRY")</f>
        <v>Specialty Retail</v>
      </c>
      <c r="J61" s="9" t="str">
        <f>_xll.SNL.Clients.Office.Excel.Functions.SPG(A61, "IQ_PRIMARY_INDUSTRY")</f>
        <v>Computer and Electronics Retail</v>
      </c>
      <c r="K61" s="9" t="str">
        <f>_xll.SNL.Clients.Office.Excel.Functions.SPG(A61, "NAICS_CODE", "Primary")</f>
        <v>449210 - Electronics and Appliance Retailers</v>
      </c>
      <c r="L61" s="9" t="str">
        <f>_xll.SNL.Clients.Office.Excel.Functions.SPG(A61, "SP_TOPICTAG")</f>
        <v>Food Delivery; Customer Relationship Management; E-learning; Wearables; Online Grocery</v>
      </c>
      <c r="M61" s="5">
        <f>_xll.SNL.Clients.Office.Excel.Functions.SPG(A61, "SP_PCT_SHARES_OWNED_ALL_INSTITUTIONS")</f>
        <v>87.08</v>
      </c>
      <c r="N61" s="9" t="str">
        <f>_xll.SNL.Clients.Office.Excel.Functions.SPG(A61, "RD_CREDIT_RATING_GLOBAL", "Issuer Credit Rating", "Local Currency LT|0")</f>
        <v>BBB+</v>
      </c>
      <c r="O61" s="9" t="str">
        <f>_xll.SNL.Clients.Office.Excel.Functions.SPG(A61, "RD_CWOL_GLOBAL", "Issuer Credit Rating", "Local Currency LT|0")</f>
        <v>Stable</v>
      </c>
      <c r="P61" s="9" t="str">
        <f>_xll.SNL.Clients.Office.Excel.Functions.SPG(A61, "RD_RATING_ACTION_GLOBAL", "Issuer Credit Rating", "Local Currency LT|0")</f>
        <v>Upgrade | CreditWatch/Outlook (05/20/2021)</v>
      </c>
      <c r="Q61" s="10">
        <f>_xll.SNL.Clients.Office.Excel.Functions.SPG(A61, "RD_LAST_REVIEW_DATE_GLOBAL", "Issuer Credit Rating", "Local Currency LT")</f>
        <v>45425</v>
      </c>
      <c r="R61" s="10">
        <f>_xll.SNL.Clients.Office.Excel.Functions.SPG(A61, "RD_CREDIT_RATING_DATE_GLOBAL", "Issuer Credit Rating", "Local Currency LT|0")</f>
        <v>44336</v>
      </c>
      <c r="S61" s="10">
        <f>_xll.SNL.Clients.Office.Excel.Functions.SPG(A61, "RD_CREDIT_WATCH_OUTLOOK_DATE_GLOBAL", "Issuer Credit Rating", "Local Currency LT|0")</f>
        <v>44336</v>
      </c>
    </row>
    <row r="62" spans="1:19">
      <c r="A62" t="s">
        <v>66</v>
      </c>
      <c r="B62" t="str">
        <f>_xll.SNL.Clients.Office.Excel.Functions.SPG(A62,"SP_IPO_DATE")</f>
        <v>#PEND</v>
      </c>
      <c r="G62" s="9" t="str">
        <f>_xll.SNL.Clients.Office.Excel.Functions.SPG(A62, "IQ_SECTOR")</f>
        <v>Health Care</v>
      </c>
      <c r="H62" s="9" t="str">
        <f>_xll.SNL.Clients.Office.Excel.Functions.SPG(A62, "IQ_INDUSTRY_GROUP")</f>
        <v>Pharmaceuticals, Biotechnology and Life Sciences</v>
      </c>
      <c r="I62" s="9" t="str">
        <f>_xll.SNL.Clients.Office.Excel.Functions.SPG(A62, "IQ_INDUSTRY")</f>
        <v>Life Sciences Tools and Services</v>
      </c>
      <c r="J62" s="9" t="str">
        <f>_xll.SNL.Clients.Office.Excel.Functions.SPG(A62, "IQ_PRIMARY_INDUSTRY")</f>
        <v>Life Sciences Tools and Services</v>
      </c>
      <c r="K62" s="9" t="str">
        <f>_xll.SNL.Clients.Office.Excel.Functions.SPG(A62, "NAICS_CODE", "Primary")</f>
        <v>541715 - Research and Development in the Physical, Engineering, and Life Sciences (except Nanotechnology and Biotechnology)</v>
      </c>
      <c r="L62" s="9" t="str">
        <f>_xll.SNL.Clients.Office.Excel.Functions.SPG(A62, "SP_TOPICTAG")</f>
        <v>Health Diagnostics; Diabetes; Genetics; RegTech; Immunology; Neurology; Oncology</v>
      </c>
      <c r="M62" s="5">
        <f>_xll.SNL.Clients.Office.Excel.Functions.SPG(A62, "SP_PCT_SHARES_OWNED_ALL_INSTITUTIONS")</f>
        <v>99.56</v>
      </c>
      <c r="N62" s="9" t="str">
        <f>_xll.SNL.Clients.Office.Excel.Functions.SPG(A62, "RD_CREDIT_RATING_GLOBAL", "Issuer Credit Rating", "Local Currency LT|0")</f>
        <v/>
      </c>
      <c r="O62" s="9" t="str">
        <f>_xll.SNL.Clients.Office.Excel.Functions.SPG(A62, "RD_CWOL_GLOBAL", "Issuer Credit Rating", "Local Currency LT|0")</f>
        <v/>
      </c>
      <c r="P62" s="9" t="str">
        <f>_xll.SNL.Clients.Office.Excel.Functions.SPG(A62, "RD_RATING_ACTION_GLOBAL", "Issuer Credit Rating", "Local Currency LT|0")</f>
        <v/>
      </c>
      <c r="Q62" s="10" t="str">
        <f>_xll.SNL.Clients.Office.Excel.Functions.SPG(A62, "RD_LAST_REVIEW_DATE_GLOBAL", "Issuer Credit Rating", "Local Currency LT")</f>
        <v/>
      </c>
      <c r="R62" s="10" t="str">
        <f>_xll.SNL.Clients.Office.Excel.Functions.SPG(A62, "RD_CREDIT_RATING_DATE_GLOBAL", "Issuer Credit Rating", "Local Currency LT|0")</f>
        <v/>
      </c>
      <c r="S62" s="10" t="str">
        <f>_xll.SNL.Clients.Office.Excel.Functions.SPG(A62, "RD_CREDIT_WATCH_OUTLOOK_DATE_GLOBAL", "Issuer Credit Rating", "Local Currency LT|0")</f>
        <v/>
      </c>
    </row>
    <row r="63" spans="1:19">
      <c r="A63" t="s">
        <v>67</v>
      </c>
      <c r="B63" t="str">
        <f>_xll.SNL.Clients.Office.Excel.Functions.SPG(A63,"SP_IPO_DATE")</f>
        <v>#PEND</v>
      </c>
      <c r="G63" s="9" t="str">
        <f>_xll.SNL.Clients.Office.Excel.Functions.SPG(A63, "IQ_SECTOR")</f>
        <v>Health Care</v>
      </c>
      <c r="H63" s="9" t="str">
        <f>_xll.SNL.Clients.Office.Excel.Functions.SPG(A63, "IQ_INDUSTRY_GROUP")</f>
        <v>Pharmaceuticals, Biotechnology and Life Sciences</v>
      </c>
      <c r="I63" s="9" t="str">
        <f>_xll.SNL.Clients.Office.Excel.Functions.SPG(A63, "IQ_INDUSTRY")</f>
        <v>Biotechnology</v>
      </c>
      <c r="J63" s="9" t="str">
        <f>_xll.SNL.Clients.Office.Excel.Functions.SPG(A63, "IQ_PRIMARY_INDUSTRY")</f>
        <v>Biotechnology</v>
      </c>
      <c r="K63" s="9" t="str">
        <f>_xll.SNL.Clients.Office.Excel.Functions.SPG(A63, "NAICS_CODE", "Primary")</f>
        <v>325414 - Biological Product (except Diagnostic) Manufacturing</v>
      </c>
      <c r="L63" s="9" t="str">
        <f>_xll.SNL.Clients.Office.Excel.Functions.SPG(A63, "SP_TOPICTAG")</f>
        <v>Neuroscience; Central Nervous System; Genetic Disorder; Immunology; Neurology; Oncology; Psychiatry</v>
      </c>
      <c r="M63" s="5">
        <f>_xll.SNL.Clients.Office.Excel.Functions.SPG(A63, "SP_PCT_SHARES_OWNED_ALL_INSTITUTIONS")</f>
        <v>93.07</v>
      </c>
      <c r="N63" s="9" t="str">
        <f>_xll.SNL.Clients.Office.Excel.Functions.SPG(A63, "RD_CREDIT_RATING_GLOBAL", "Issuer Credit Rating", "Local Currency LT|0")</f>
        <v>BBB+</v>
      </c>
      <c r="O63" s="9" t="str">
        <f>_xll.SNL.Clients.Office.Excel.Functions.SPG(A63, "RD_CWOL_GLOBAL", "Issuer Credit Rating", "Local Currency LT|0")</f>
        <v>Stable</v>
      </c>
      <c r="P63" s="9" t="str">
        <f>_xll.SNL.Clients.Office.Excel.Functions.SPG(A63, "RD_RATING_ACTION_GLOBAL", "Issuer Credit Rating", "Local Currency LT|0")</f>
        <v>Downgrade | CreditWatch/Outlook (01/13/2022)</v>
      </c>
      <c r="Q63" s="10">
        <f>_xll.SNL.Clients.Office.Excel.Functions.SPG(A63, "RD_LAST_REVIEW_DATE_GLOBAL", "Issuer Credit Rating", "Local Currency LT")</f>
        <v>45436</v>
      </c>
      <c r="R63" s="10">
        <f>_xll.SNL.Clients.Office.Excel.Functions.SPG(A63, "RD_CREDIT_RATING_DATE_GLOBAL", "Issuer Credit Rating", "Local Currency LT|0")</f>
        <v>44574</v>
      </c>
      <c r="S63" s="10">
        <f>_xll.SNL.Clients.Office.Excel.Functions.SPG(A63, "RD_CREDIT_WATCH_OUTLOOK_DATE_GLOBAL", "Issuer Credit Rating", "Local Currency LT|0")</f>
        <v>44574</v>
      </c>
    </row>
    <row r="64" spans="1:19">
      <c r="A64" t="s">
        <v>68</v>
      </c>
      <c r="B64" t="str">
        <f>_xll.SNL.Clients.Office.Excel.Functions.SPG(A64,"SP_IPO_DATE")</f>
        <v>#PEND</v>
      </c>
      <c r="G64" s="9" t="str">
        <f>_xll.SNL.Clients.Office.Excel.Functions.SPG(A64, "IQ_SECTOR")</f>
        <v>Financials</v>
      </c>
      <c r="H64" s="9" t="str">
        <f>_xll.SNL.Clients.Office.Excel.Functions.SPG(A64, "IQ_INDUSTRY_GROUP")</f>
        <v>Financial Services</v>
      </c>
      <c r="I64" s="9" t="str">
        <f>_xll.SNL.Clients.Office.Excel.Functions.SPG(A64, "IQ_INDUSTRY")</f>
        <v>Capital Markets</v>
      </c>
      <c r="J64" s="9" t="str">
        <f>_xll.SNL.Clients.Office.Excel.Functions.SPG(A64, "IQ_PRIMARY_INDUSTRY")</f>
        <v>Asset Management and Custody Banks</v>
      </c>
      <c r="K64" s="9" t="str">
        <f>_xll.SNL.Clients.Office.Excel.Functions.SPG(A64, "NAICS_CODE", "Primary")</f>
        <v>525910 - Open-End Investment Funds</v>
      </c>
      <c r="L64" s="9" t="str">
        <f>_xll.SNL.Clients.Office.Excel.Functions.SPG(A64, "SP_TOPICTAG")</f>
        <v/>
      </c>
      <c r="M64" s="5">
        <f>_xll.SNL.Clients.Office.Excel.Functions.SPG(A64, "SP_PCT_SHARES_OWNED_ALL_INSTITUTIONS")</f>
        <v>42.15</v>
      </c>
      <c r="N64" s="9" t="str">
        <f>_xll.SNL.Clients.Office.Excel.Functions.SPG(A64, "RD_CREDIT_RATING_GLOBAL", "Issuer Credit Rating", "Local Currency LT|0")</f>
        <v>AA-</v>
      </c>
      <c r="O64" s="9" t="str">
        <f>_xll.SNL.Clients.Office.Excel.Functions.SPG(A64, "RD_CWOL_GLOBAL", "Issuer Credit Rating", "Local Currency LT|0")</f>
        <v>Stable</v>
      </c>
      <c r="P64" s="9" t="str">
        <f>_xll.SNL.Clients.Office.Excel.Functions.SPG(A64, "RD_RATING_ACTION_GLOBAL", "Issuer Credit Rating", "Local Currency LT|0")</f>
        <v>New Rating | CreditWatch/Outlook (03/05/2024)</v>
      </c>
      <c r="Q64" s="10">
        <f>_xll.SNL.Clients.Office.Excel.Functions.SPG(A64, "RD_LAST_REVIEW_DATE_GLOBAL", "Issuer Credit Rating", "Local Currency LT")</f>
        <v>45463</v>
      </c>
      <c r="R64" s="10">
        <f>_xll.SNL.Clients.Office.Excel.Functions.SPG(A64, "RD_CREDIT_RATING_DATE_GLOBAL", "Issuer Credit Rating", "Local Currency LT|0")</f>
        <v>45356</v>
      </c>
      <c r="S64" s="10">
        <f>_xll.SNL.Clients.Office.Excel.Functions.SPG(A64, "RD_CREDIT_WATCH_OUTLOOK_DATE_GLOBAL", "Issuer Credit Rating", "Local Currency LT|0")</f>
        <v>45356</v>
      </c>
    </row>
    <row r="65" spans="1:19">
      <c r="A65" t="s">
        <v>69</v>
      </c>
      <c r="B65" t="str">
        <f>_xll.SNL.Clients.Office.Excel.Functions.SPG(A65,"SP_IPO_DATE")</f>
        <v>#PEND</v>
      </c>
      <c r="G65" s="9" t="str">
        <f>_xll.SNL.Clients.Office.Excel.Functions.SPG(A65, "IQ_SECTOR")</f>
        <v>Financials</v>
      </c>
      <c r="H65" s="9" t="str">
        <f>_xll.SNL.Clients.Office.Excel.Functions.SPG(A65, "IQ_INDUSTRY_GROUP")</f>
        <v>Financial Services</v>
      </c>
      <c r="I65" s="9" t="str">
        <f>_xll.SNL.Clients.Office.Excel.Functions.SPG(A65, "IQ_INDUSTRY")</f>
        <v>Capital Markets</v>
      </c>
      <c r="J65" s="9" t="str">
        <f>_xll.SNL.Clients.Office.Excel.Functions.SPG(A65, "IQ_PRIMARY_INDUSTRY")</f>
        <v>Asset Management and Custody Banks</v>
      </c>
      <c r="K65" s="9" t="str">
        <f>_xll.SNL.Clients.Office.Excel.Functions.SPG(A65, "NAICS_CODE", "Primary")</f>
        <v>523940 - Portfolio Management and Investment Advice</v>
      </c>
      <c r="L65" s="9" t="str">
        <f>_xll.SNL.Clients.Office.Excel.Functions.SPG(A65, "SP_TOPICTAG")</f>
        <v/>
      </c>
      <c r="M65" s="5">
        <f>_xll.SNL.Clients.Office.Excel.Functions.SPG(A65, "SP_PCT_SHARES_OWNED_ALL_INSTITUTIONS")</f>
        <v>67.3</v>
      </c>
      <c r="N65" s="9" t="str">
        <f>_xll.SNL.Clients.Office.Excel.Functions.SPG(A65, "RD_CREDIT_RATING_GLOBAL", "Issuer Credit Rating", "Local Currency LT|0")</f>
        <v>A+</v>
      </c>
      <c r="O65" s="9" t="str">
        <f>_xll.SNL.Clients.Office.Excel.Functions.SPG(A65, "RD_CWOL_GLOBAL", "Issuer Credit Rating", "Local Currency LT|0")</f>
        <v>Stable</v>
      </c>
      <c r="P65" s="9" t="str">
        <f>_xll.SNL.Clients.Office.Excel.Functions.SPG(A65, "RD_RATING_ACTION_GLOBAL", "Issuer Credit Rating", "Local Currency LT|0")</f>
        <v>New Rating | CreditWatch/Outlook (06/18/2014)</v>
      </c>
      <c r="Q65" s="10">
        <f>_xll.SNL.Clients.Office.Excel.Functions.SPG(A65, "RD_LAST_REVIEW_DATE_GLOBAL", "Issuer Credit Rating", "Local Currency LT")</f>
        <v>45580</v>
      </c>
      <c r="R65" s="10">
        <f>_xll.SNL.Clients.Office.Excel.Functions.SPG(A65, "RD_CREDIT_RATING_DATE_GLOBAL", "Issuer Credit Rating", "Local Currency LT|0")</f>
        <v>41808</v>
      </c>
      <c r="S65" s="10">
        <f>_xll.SNL.Clients.Office.Excel.Functions.SPG(A65, "RD_CREDIT_WATCH_OUTLOOK_DATE_GLOBAL", "Issuer Credit Rating", "Local Currency LT|0")</f>
        <v>41808</v>
      </c>
    </row>
    <row r="66" spans="1:19">
      <c r="A66" t="s">
        <v>70</v>
      </c>
      <c r="B66" t="str">
        <f>_xll.SNL.Clients.Office.Excel.Functions.SPG(A66,"SP_IPO_DATE")</f>
        <v>#PEND</v>
      </c>
      <c r="G66" s="9" t="str">
        <f>_xll.SNL.Clients.Office.Excel.Functions.SPG(A66, "IQ_SECTOR")</f>
        <v>Consumer Discretionary</v>
      </c>
      <c r="H66" s="9" t="str">
        <f>_xll.SNL.Clients.Office.Excel.Functions.SPG(A66, "IQ_INDUSTRY_GROUP")</f>
        <v>Consumer Services</v>
      </c>
      <c r="I66" s="9" t="str">
        <f>_xll.SNL.Clients.Office.Excel.Functions.SPG(A66, "IQ_INDUSTRY")</f>
        <v>Hotels, Restaurants and Leisure</v>
      </c>
      <c r="J66" s="9" t="str">
        <f>_xll.SNL.Clients.Office.Excel.Functions.SPG(A66, "IQ_PRIMARY_INDUSTRY")</f>
        <v>Hotels, Resorts and Cruise Lines</v>
      </c>
      <c r="K66" s="9" t="str">
        <f>_xll.SNL.Clients.Office.Excel.Functions.SPG(A66, "NAICS_CODE", "Primary")</f>
        <v>561599 - All Other Travel Arrangement and Reservation Services</v>
      </c>
      <c r="L66" s="9" t="str">
        <f>_xll.SNL.Clients.Office.Excel.Functions.SPG(A66, "SP_TOPICTAG")</f>
        <v>Adventure Travel; Business Travel; Travel Accommodations; Vacation Rental; Car Sharing</v>
      </c>
      <c r="M66" s="5">
        <f>_xll.SNL.Clients.Office.Excel.Functions.SPG(A66, "SP_PCT_SHARES_OWNED_ALL_INSTITUTIONS")</f>
        <v>92.51</v>
      </c>
      <c r="N66" s="9" t="str">
        <f>_xll.SNL.Clients.Office.Excel.Functions.SPG(A66, "RD_CREDIT_RATING_GLOBAL", "Issuer Credit Rating", "Local Currency LT|0")</f>
        <v>A-</v>
      </c>
      <c r="O66" s="9" t="str">
        <f>_xll.SNL.Clients.Office.Excel.Functions.SPG(A66, "RD_CWOL_GLOBAL", "Issuer Credit Rating", "Local Currency LT|0")</f>
        <v>Stable</v>
      </c>
      <c r="P66" s="9" t="str">
        <f>_xll.SNL.Clients.Office.Excel.Functions.SPG(A66, "RD_RATING_ACTION_GLOBAL", "Issuer Credit Rating", "Local Currency LT|0")</f>
        <v>CreditWatch/Outlook (11/11/2021)</v>
      </c>
      <c r="Q66" s="10">
        <f>_xll.SNL.Clients.Office.Excel.Functions.SPG(A66, "RD_LAST_REVIEW_DATE_GLOBAL", "Issuer Credit Rating", "Local Currency LT")</f>
        <v>45432</v>
      </c>
      <c r="R66" s="10">
        <f>_xll.SNL.Clients.Office.Excel.Functions.SPG(A66, "RD_CREDIT_RATING_DATE_GLOBAL", "Issuer Credit Rating", "Local Currency LT|0")</f>
        <v>43277</v>
      </c>
      <c r="S66" s="10">
        <f>_xll.SNL.Clients.Office.Excel.Functions.SPG(A66, "RD_CREDIT_WATCH_OUTLOOK_DATE_GLOBAL", "Issuer Credit Rating", "Local Currency LT|0")</f>
        <v>44511</v>
      </c>
    </row>
    <row r="67" spans="1:19">
      <c r="A67" t="s">
        <v>71</v>
      </c>
      <c r="B67" t="str">
        <f>_xll.SNL.Clients.Office.Excel.Functions.SPG(A67,"SP_IPO_DATE")</f>
        <v>#PEND</v>
      </c>
      <c r="G67" s="9" t="str">
        <f>_xll.SNL.Clients.Office.Excel.Functions.SPG(A67, "IQ_SECTOR")</f>
        <v>Consumer Discretionary</v>
      </c>
      <c r="H67" s="9" t="str">
        <f>_xll.SNL.Clients.Office.Excel.Functions.SPG(A67, "IQ_INDUSTRY_GROUP")</f>
        <v>Automobiles and Components</v>
      </c>
      <c r="I67" s="9" t="str">
        <f>_xll.SNL.Clients.Office.Excel.Functions.SPG(A67, "IQ_INDUSTRY")</f>
        <v>Automobile Components</v>
      </c>
      <c r="J67" s="9" t="str">
        <f>_xll.SNL.Clients.Office.Excel.Functions.SPG(A67, "IQ_PRIMARY_INDUSTRY")</f>
        <v>Automotive Parts and Equipment</v>
      </c>
      <c r="K67" s="9" t="str">
        <f>_xll.SNL.Clients.Office.Excel.Functions.SPG(A67, "NAICS_CODE", "Primary")</f>
        <v>3363 - Motor Vehicle Parts Manufacturing</v>
      </c>
      <c r="L67" s="9" t="str">
        <f>_xll.SNL.Clients.Office.Excel.Functions.SPG(A67, "SP_TOPICTAG")</f>
        <v>Fleet Management; Fuel Cells; Industrial Automation; Sensors; Pollution Control; Electric Vehicle; Autonomous Vehicles</v>
      </c>
      <c r="M67" s="5">
        <f>_xll.SNL.Clients.Office.Excel.Functions.SPG(A67, "SP_PCT_SHARES_OWNED_ALL_INSTITUTIONS")</f>
        <v>101.84</v>
      </c>
      <c r="N67" s="9" t="str">
        <f>_xll.SNL.Clients.Office.Excel.Functions.SPG(A67, "RD_CREDIT_RATING_GLOBAL", "Issuer Credit Rating", "Local Currency LT|0")</f>
        <v>BBB</v>
      </c>
      <c r="O67" s="9" t="str">
        <f>_xll.SNL.Clients.Office.Excel.Functions.SPG(A67, "RD_CWOL_GLOBAL", "Issuer Credit Rating", "Local Currency LT|0")</f>
        <v>Stable</v>
      </c>
      <c r="P67" s="9" t="str">
        <f>_xll.SNL.Clients.Office.Excel.Functions.SPG(A67, "RD_RATING_ACTION_GLOBAL", "Issuer Credit Rating", "Local Currency LT|0")</f>
        <v>CreditWatch/Outlook (08/08/2022)</v>
      </c>
      <c r="Q67" s="10">
        <f>_xll.SNL.Clients.Office.Excel.Functions.SPG(A67, "RD_LAST_REVIEW_DATE_GLOBAL", "Issuer Credit Rating", "Local Currency LT")</f>
        <v>45364</v>
      </c>
      <c r="R67" s="10">
        <f>_xll.SNL.Clients.Office.Excel.Functions.SPG(A67, "RD_CREDIT_RATING_DATE_GLOBAL", "Issuer Credit Rating", "Local Currency LT|0")</f>
        <v>43998</v>
      </c>
      <c r="S67" s="10">
        <f>_xll.SNL.Clients.Office.Excel.Functions.SPG(A67, "RD_CREDIT_WATCH_OUTLOOK_DATE_GLOBAL", "Issuer Credit Rating", "Local Currency LT|0")</f>
        <v>44781</v>
      </c>
    </row>
    <row r="68" spans="1:19">
      <c r="A68" t="s">
        <v>72</v>
      </c>
      <c r="B68" t="str">
        <f>_xll.SNL.Clients.Office.Excel.Functions.SPG(A68,"SP_IPO_DATE")</f>
        <v>#PEND</v>
      </c>
      <c r="G68" s="9" t="str">
        <f>_xll.SNL.Clients.Office.Excel.Functions.SPG(A68, "IQ_SECTOR")</f>
        <v>Health Care</v>
      </c>
      <c r="H68" s="9" t="str">
        <f>_xll.SNL.Clients.Office.Excel.Functions.SPG(A68, "IQ_INDUSTRY_GROUP")</f>
        <v>Health Care Equipment and Services</v>
      </c>
      <c r="I68" s="9" t="str">
        <f>_xll.SNL.Clients.Office.Excel.Functions.SPG(A68, "IQ_INDUSTRY")</f>
        <v>Health Care Equipment and Supplies</v>
      </c>
      <c r="J68" s="9" t="str">
        <f>_xll.SNL.Clients.Office.Excel.Functions.SPG(A68, "IQ_PRIMARY_INDUSTRY")</f>
        <v>Health Care Equipment</v>
      </c>
      <c r="K68" s="9" t="str">
        <f>_xll.SNL.Clients.Office.Excel.Functions.SPG(A68, "NAICS_CODE", "Primary")</f>
        <v>334510 - Electromedical and Electrotherapeutic Apparatus Manufacturing</v>
      </c>
      <c r="L68" s="9" t="str">
        <f>_xll.SNL.Clients.Office.Excel.Functions.SPG(A68, "SP_TOPICTAG")</f>
        <v>Health Diagnostics; Cardiovascular; Gastroenterology; Neurology; Oncology; Surgery; Urology</v>
      </c>
      <c r="M68" s="5">
        <f>_xll.SNL.Clients.Office.Excel.Functions.SPG(A68, "SP_PCT_SHARES_OWNED_ALL_INSTITUTIONS")</f>
        <v>92.18</v>
      </c>
      <c r="N68" s="9" t="str">
        <f>_xll.SNL.Clients.Office.Excel.Functions.SPG(A68, "RD_CREDIT_RATING_GLOBAL", "Issuer Credit Rating", "Local Currency LT|0")</f>
        <v>BBB+</v>
      </c>
      <c r="O68" s="9" t="str">
        <f>_xll.SNL.Clients.Office.Excel.Functions.SPG(A68, "RD_CWOL_GLOBAL", "Issuer Credit Rating", "Local Currency LT|0")</f>
        <v>Stable</v>
      </c>
      <c r="P68" s="9" t="str">
        <f>_xll.SNL.Clients.Office.Excel.Functions.SPG(A68, "RD_RATING_ACTION_GLOBAL", "Issuer Credit Rating", "Local Currency LT|0")</f>
        <v>Upgrade | CreditWatch/Outlook (12/07/2022)</v>
      </c>
      <c r="Q68" s="10">
        <f>_xll.SNL.Clients.Office.Excel.Functions.SPG(A68, "RD_LAST_REVIEW_DATE_GLOBAL", "Issuer Credit Rating", "Local Currency LT")</f>
        <v>45440</v>
      </c>
      <c r="R68" s="10">
        <f>_xll.SNL.Clients.Office.Excel.Functions.SPG(A68, "RD_CREDIT_RATING_DATE_GLOBAL", "Issuer Credit Rating", "Local Currency LT|0")</f>
        <v>44902</v>
      </c>
      <c r="S68" s="10">
        <f>_xll.SNL.Clients.Office.Excel.Functions.SPG(A68, "RD_CREDIT_WATCH_OUTLOOK_DATE_GLOBAL", "Issuer Credit Rating", "Local Currency LT|0")</f>
        <v>44902</v>
      </c>
    </row>
    <row r="69" spans="1:19">
      <c r="A69" t="s">
        <v>73</v>
      </c>
      <c r="B69" t="str">
        <f>_xll.SNL.Clients.Office.Excel.Functions.SPG(A69,"SP_IPO_DATE")</f>
        <v>#PEND</v>
      </c>
      <c r="G69" s="9" t="str">
        <f>_xll.SNL.Clients.Office.Excel.Functions.SPG(A69, "IQ_SECTOR")</f>
        <v>Health Care</v>
      </c>
      <c r="H69" s="9" t="str">
        <f>_xll.SNL.Clients.Office.Excel.Functions.SPG(A69, "IQ_INDUSTRY_GROUP")</f>
        <v>Pharmaceuticals, Biotechnology and Life Sciences</v>
      </c>
      <c r="I69" s="9" t="str">
        <f>_xll.SNL.Clients.Office.Excel.Functions.SPG(A69, "IQ_INDUSTRY")</f>
        <v>Pharmaceuticals</v>
      </c>
      <c r="J69" s="9" t="str">
        <f>_xll.SNL.Clients.Office.Excel.Functions.SPG(A69, "IQ_PRIMARY_INDUSTRY")</f>
        <v>Pharmaceuticals</v>
      </c>
      <c r="K69" s="9" t="str">
        <f>_xll.SNL.Clients.Office.Excel.Functions.SPG(A69, "NAICS_CODE", "Primary")</f>
        <v>325412 - Pharmaceutical Preparation Manufacturing</v>
      </c>
      <c r="L69" s="9" t="str">
        <f>_xll.SNL.Clients.Office.Excel.Functions.SPG(A69, "SP_TOPICTAG")</f>
        <v>Health Diagnostics; Cardiovascular; Dermatology; Hematology; Immunology; Neurology; Oncology</v>
      </c>
      <c r="M69" s="5">
        <f>_xll.SNL.Clients.Office.Excel.Functions.SPG(A69, "SP_PCT_SHARES_OWNED_ALL_INSTITUTIONS")</f>
        <v>77.09</v>
      </c>
      <c r="N69" s="9" t="str">
        <f>_xll.SNL.Clients.Office.Excel.Functions.SPG(A69, "RD_CREDIT_RATING_GLOBAL", "Issuer Credit Rating", "Local Currency LT|0")</f>
        <v>A</v>
      </c>
      <c r="O69" s="9" t="str">
        <f>_xll.SNL.Clients.Office.Excel.Functions.SPG(A69, "RD_CWOL_GLOBAL", "Issuer Credit Rating", "Local Currency LT|0")</f>
        <v>Stable</v>
      </c>
      <c r="P69" s="9" t="str">
        <f>_xll.SNL.Clients.Office.Excel.Functions.SPG(A69, "RD_RATING_ACTION_GLOBAL", "Issuer Credit Rating", "Local Currency LT|0")</f>
        <v>Downgrade | CreditWatch/Outlook (12/27/2023)</v>
      </c>
      <c r="Q69" s="10">
        <f>_xll.SNL.Clients.Office.Excel.Functions.SPG(A69, "RD_LAST_REVIEW_DATE_GLOBAL", "Issuer Credit Rating", "Local Currency LT")</f>
        <v>45667</v>
      </c>
      <c r="R69" s="10">
        <f>_xll.SNL.Clients.Office.Excel.Functions.SPG(A69, "RD_CREDIT_RATING_DATE_GLOBAL", "Issuer Credit Rating", "Local Currency LT|0")</f>
        <v>45287</v>
      </c>
      <c r="S69" s="10">
        <f>_xll.SNL.Clients.Office.Excel.Functions.SPG(A69, "RD_CREDIT_WATCH_OUTLOOK_DATE_GLOBAL", "Issuer Credit Rating", "Local Currency LT|0")</f>
        <v>45287</v>
      </c>
    </row>
    <row r="70" spans="1:19">
      <c r="A70" t="s">
        <v>74</v>
      </c>
      <c r="B70" t="str">
        <f>_xll.SNL.Clients.Office.Excel.Functions.SPG(A70,"SP_IPO_DATE")</f>
        <v>#PEND</v>
      </c>
      <c r="G70" s="9" t="str">
        <f>_xll.SNL.Clients.Office.Excel.Functions.SPG(A70, "IQ_SECTOR")</f>
        <v>Information Technology</v>
      </c>
      <c r="H70" s="9" t="str">
        <f>_xll.SNL.Clients.Office.Excel.Functions.SPG(A70, "IQ_INDUSTRY_GROUP")</f>
        <v>Semiconductors and Semiconductor Equipment</v>
      </c>
      <c r="I70" s="9" t="str">
        <f>_xll.SNL.Clients.Office.Excel.Functions.SPG(A70, "IQ_INDUSTRY")</f>
        <v>Semiconductors and Semiconductor Equipment</v>
      </c>
      <c r="J70" s="9" t="str">
        <f>_xll.SNL.Clients.Office.Excel.Functions.SPG(A70, "IQ_PRIMARY_INDUSTRY")</f>
        <v>Semiconductors</v>
      </c>
      <c r="K70" s="9" t="str">
        <f>_xll.SNL.Clients.Office.Excel.Functions.SPG(A70, "NAICS_CODE", "Primary")</f>
        <v>334413 - Semiconductor and Related Device Manufacturing</v>
      </c>
      <c r="L70" s="9" t="str">
        <f>_xll.SNL.Clients.Office.Excel.Functions.SPG(A70, "SP_TOPICTAG")</f>
        <v>Software Development; Data Integration; Sensors; Data Protection; Cloud Infrastructure; Process Automation</v>
      </c>
      <c r="M70" s="5">
        <f>_xll.SNL.Clients.Office.Excel.Functions.SPG(A70, "SP_PCT_SHARES_OWNED_ALL_INSTITUTIONS")</f>
        <v>76.790000000000006</v>
      </c>
      <c r="N70" s="9" t="str">
        <f>_xll.SNL.Clients.Office.Excel.Functions.SPG(A70, "RD_CREDIT_RATING_GLOBAL", "Issuer Credit Rating", "Local Currency LT|0")</f>
        <v>BBB+</v>
      </c>
      <c r="O70" s="9" t="str">
        <f>_xll.SNL.Clients.Office.Excel.Functions.SPG(A70, "RD_CWOL_GLOBAL", "Issuer Credit Rating", "Local Currency LT|0")</f>
        <v>Positive</v>
      </c>
      <c r="P70" s="9" t="str">
        <f>_xll.SNL.Clients.Office.Excel.Functions.SPG(A70, "RD_RATING_ACTION_GLOBAL", "Issuer Credit Rating", "Local Currency LT|0")</f>
        <v>Upgrade | CreditWatch/Outlook (01/13/2025)</v>
      </c>
      <c r="Q70" s="10">
        <f>_xll.SNL.Clients.Office.Excel.Functions.SPG(A70, "RD_LAST_REVIEW_DATE_GLOBAL", "Issuer Credit Rating", "Local Currency LT")</f>
        <v>45670</v>
      </c>
      <c r="R70" s="10">
        <f>_xll.SNL.Clients.Office.Excel.Functions.SPG(A70, "RD_CREDIT_RATING_DATE_GLOBAL", "Issuer Credit Rating", "Local Currency LT|0")</f>
        <v>45670</v>
      </c>
      <c r="S70" s="10">
        <f>_xll.SNL.Clients.Office.Excel.Functions.SPG(A70, "RD_CREDIT_WATCH_OUTLOOK_DATE_GLOBAL", "Issuer Credit Rating", "Local Currency LT|0")</f>
        <v>45670</v>
      </c>
    </row>
    <row r="71" spans="1:19">
      <c r="A71" t="s">
        <v>75</v>
      </c>
      <c r="B71" t="str">
        <f>_xll.SNL.Clients.Office.Excel.Functions.SPG(A71,"SP_IPO_DATE")</f>
        <v>#PEND</v>
      </c>
      <c r="G71" s="9" t="str">
        <f>_xll.SNL.Clients.Office.Excel.Functions.SPG(A71, "IQ_SECTOR")</f>
        <v>Industrials</v>
      </c>
      <c r="H71" s="9" t="str">
        <f>_xll.SNL.Clients.Office.Excel.Functions.SPG(A71, "IQ_INDUSTRY_GROUP")</f>
        <v>Commercial and Professional Services</v>
      </c>
      <c r="I71" s="9" t="str">
        <f>_xll.SNL.Clients.Office.Excel.Functions.SPG(A71, "IQ_INDUSTRY")</f>
        <v>Professional Services</v>
      </c>
      <c r="J71" s="9" t="str">
        <f>_xll.SNL.Clients.Office.Excel.Functions.SPG(A71, "IQ_PRIMARY_INDUSTRY")</f>
        <v>Data Processing and Outsourced Services</v>
      </c>
      <c r="K71" s="9" t="str">
        <f>_xll.SNL.Clients.Office.Excel.Functions.SPG(A71, "NAICS_CODE", "Primary")</f>
        <v>518210 - Computing Infrastructure Providers, Data Processing, Web Hosting, and Related Services</v>
      </c>
      <c r="L71" s="9" t="str">
        <f>_xll.SNL.Clients.Office.Excel.Functions.SPG(A71, "SP_TOPICTAG")</f>
        <v>Software Development; Data Integration; Fintech; Customer Relationship Management; Cloud Infrastructure; Process Automation</v>
      </c>
      <c r="M71" s="5">
        <f>_xll.SNL.Clients.Office.Excel.Functions.SPG(A71, "SP_PCT_SHARES_OWNED_ALL_INSTITUTIONS")</f>
        <v>91.02</v>
      </c>
      <c r="N71" s="9" t="str">
        <f>_xll.SNL.Clients.Office.Excel.Functions.SPG(A71, "RD_CREDIT_RATING_GLOBAL", "Issuer Credit Rating", "Local Currency LT|0")</f>
        <v>BBB</v>
      </c>
      <c r="O71" s="9" t="str">
        <f>_xll.SNL.Clients.Office.Excel.Functions.SPG(A71, "RD_CWOL_GLOBAL", "Issuer Credit Rating", "Local Currency LT|0")</f>
        <v>Stable</v>
      </c>
      <c r="P71" s="9" t="str">
        <f>_xll.SNL.Clients.Office.Excel.Functions.SPG(A71, "RD_RATING_ACTION_GLOBAL", "Issuer Credit Rating", "Local Currency LT|0")</f>
        <v>Downgrade | CreditWatch/Outlook (06/13/2023)</v>
      </c>
      <c r="Q71" s="10">
        <f>_xll.SNL.Clients.Office.Excel.Functions.SPG(A71, "RD_LAST_REVIEW_DATE_GLOBAL", "Issuer Credit Rating", "Local Currency LT")</f>
        <v>45672</v>
      </c>
      <c r="R71" s="10">
        <f>_xll.SNL.Clients.Office.Excel.Functions.SPG(A71, "RD_CREDIT_RATING_DATE_GLOBAL", "Issuer Credit Rating", "Local Currency LT|0")</f>
        <v>45090</v>
      </c>
      <c r="S71" s="10">
        <f>_xll.SNL.Clients.Office.Excel.Functions.SPG(A71, "RD_CREDIT_WATCH_OUTLOOK_DATE_GLOBAL", "Issuer Credit Rating", "Local Currency LT|0")</f>
        <v>45090</v>
      </c>
    </row>
    <row r="72" spans="1:19">
      <c r="A72" t="s">
        <v>76</v>
      </c>
      <c r="B72" t="str">
        <f>_xll.SNL.Clients.Office.Excel.Functions.SPG(A72,"SP_IPO_DATE")</f>
        <v>#PEND</v>
      </c>
      <c r="G72" s="9" t="str">
        <f>_xll.SNL.Clients.Office.Excel.Functions.SPG(A72, "IQ_SECTOR")</f>
        <v>Financials</v>
      </c>
      <c r="H72" s="9" t="str">
        <f>_xll.SNL.Clients.Office.Excel.Functions.SPG(A72, "IQ_INDUSTRY_GROUP")</f>
        <v>Insurance</v>
      </c>
      <c r="I72" s="9" t="str">
        <f>_xll.SNL.Clients.Office.Excel.Functions.SPG(A72, "IQ_INDUSTRY")</f>
        <v>Insurance</v>
      </c>
      <c r="J72" s="9" t="str">
        <f>_xll.SNL.Clients.Office.Excel.Functions.SPG(A72, "IQ_PRIMARY_INDUSTRY")</f>
        <v>Insurance Brokers</v>
      </c>
      <c r="K72" s="9" t="str">
        <f>_xll.SNL.Clients.Office.Excel.Functions.SPG(A72, "NAICS_CODE", "Primary")</f>
        <v>524210 - Insurance Agencies and Brokerages</v>
      </c>
      <c r="L72" s="9" t="str">
        <f>_xll.SNL.Clients.Office.Excel.Functions.SPG(A72, "SP_TOPICTAG")</f>
        <v>Employee Benefits; Dentistry</v>
      </c>
      <c r="M72" s="5">
        <f>_xll.SNL.Clients.Office.Excel.Functions.SPG(A72, "SP_PCT_SHARES_OWNED_ALL_INSTITUTIONS")</f>
        <v>74.77</v>
      </c>
      <c r="N72" s="9" t="str">
        <f>_xll.SNL.Clients.Office.Excel.Functions.SPG(A72, "RD_CREDIT_RATING_GLOBAL", "Issuer Credit Rating", "Local Currency LT|0")</f>
        <v>BBB-</v>
      </c>
      <c r="O72" s="9" t="str">
        <f>_xll.SNL.Clients.Office.Excel.Functions.SPG(A72, "RD_CWOL_GLOBAL", "Issuer Credit Rating", "Local Currency LT|0")</f>
        <v>Stable</v>
      </c>
      <c r="P72" s="9" t="str">
        <f>_xll.SNL.Clients.Office.Excel.Functions.SPG(A72, "RD_RATING_ACTION_GLOBAL", "Issuer Credit Rating", "Local Currency LT|0")</f>
        <v>CreditWatch/Outlook (03/08/2022)</v>
      </c>
      <c r="Q72" s="10">
        <f>_xll.SNL.Clients.Office.Excel.Functions.SPG(A72, "RD_LAST_REVIEW_DATE_GLOBAL", "Issuer Credit Rating", "Local Currency LT")</f>
        <v>45547</v>
      </c>
      <c r="R72" s="10">
        <f>_xll.SNL.Clients.Office.Excel.Functions.SPG(A72, "RD_CREDIT_RATING_DATE_GLOBAL", "Issuer Credit Rating", "Local Currency LT|0")</f>
        <v>41884</v>
      </c>
      <c r="S72" s="10">
        <f>_xll.SNL.Clients.Office.Excel.Functions.SPG(A72, "RD_CREDIT_WATCH_OUTLOOK_DATE_GLOBAL", "Issuer Credit Rating", "Local Currency LT|0")</f>
        <v>44628</v>
      </c>
    </row>
    <row r="73" spans="1:19">
      <c r="A73" t="s">
        <v>77</v>
      </c>
      <c r="B73" t="str">
        <f>_xll.SNL.Clients.Office.Excel.Functions.SPG(A73,"SP_IPO_DATE")</f>
        <v>#PEND</v>
      </c>
      <c r="G73" s="9" t="str">
        <f>_xll.SNL.Clients.Office.Excel.Functions.SPG(A73, "IQ_SECTOR")</f>
        <v>Consumer Staples</v>
      </c>
      <c r="H73" s="9" t="str">
        <f>_xll.SNL.Clients.Office.Excel.Functions.SPG(A73, "IQ_INDUSTRY_GROUP")</f>
        <v>Food, Beverage and Tobacco</v>
      </c>
      <c r="I73" s="9" t="str">
        <f>_xll.SNL.Clients.Office.Excel.Functions.SPG(A73, "IQ_INDUSTRY")</f>
        <v>Beverages</v>
      </c>
      <c r="J73" s="9" t="str">
        <f>_xll.SNL.Clients.Office.Excel.Functions.SPG(A73, "IQ_PRIMARY_INDUSTRY")</f>
        <v>Distillers and Vintners</v>
      </c>
      <c r="K73" s="9" t="str">
        <f>_xll.SNL.Clients.Office.Excel.Functions.SPG(A73, "NAICS_CODE", "Primary")</f>
        <v>312140 - Distilleries</v>
      </c>
      <c r="L73" s="9" t="str">
        <f>_xll.SNL.Clients.Office.Excel.Functions.SPG(A73, "SP_TOPICTAG")</f>
        <v>Distillery</v>
      </c>
      <c r="M73" s="5">
        <f>_xll.SNL.Clients.Office.Excel.Functions.SPG(A73, "SP_PCT_SHARES_OWNED_ALL_INSTITUTIONS")</f>
        <v>44.08</v>
      </c>
      <c r="N73" s="9" t="str">
        <f>_xll.SNL.Clients.Office.Excel.Functions.SPG(A73, "RD_CREDIT_RATING_GLOBAL", "Issuer Credit Rating", "Local Currency LT|0")</f>
        <v>A-</v>
      </c>
      <c r="O73" s="9" t="str">
        <f>_xll.SNL.Clients.Office.Excel.Functions.SPG(A73, "RD_CWOL_GLOBAL", "Issuer Credit Rating", "Local Currency LT|0")</f>
        <v>Stable</v>
      </c>
      <c r="P73" s="9" t="str">
        <f>_xll.SNL.Clients.Office.Excel.Functions.SPG(A73, "RD_RATING_ACTION_GLOBAL", "Issuer Credit Rating", "Local Currency LT|0")</f>
        <v>CreditWatch/Outlook (09/15/2017)</v>
      </c>
      <c r="Q73" s="10">
        <f>_xll.SNL.Clients.Office.Excel.Functions.SPG(A73, "RD_LAST_REVIEW_DATE_GLOBAL", "Issuer Credit Rating", "Local Currency LT")</f>
        <v>45484</v>
      </c>
      <c r="R73" s="10">
        <f>_xll.SNL.Clients.Office.Excel.Functions.SPG(A73, "RD_CREDIT_RATING_DATE_GLOBAL", "Issuer Credit Rating", "Local Currency LT|0")</f>
        <v>41241</v>
      </c>
      <c r="S73" s="10">
        <f>_xll.SNL.Clients.Office.Excel.Functions.SPG(A73, "RD_CREDIT_WATCH_OUTLOOK_DATE_GLOBAL", "Issuer Credit Rating", "Local Currency LT|0")</f>
        <v>42993</v>
      </c>
    </row>
    <row r="74" spans="1:19">
      <c r="A74" t="s">
        <v>78</v>
      </c>
      <c r="B74" t="str">
        <f>_xll.SNL.Clients.Office.Excel.Functions.SPG(A74,"SP_IPO_DATE")</f>
        <v>#PEND</v>
      </c>
      <c r="G74" s="9" t="str">
        <f>_xll.SNL.Clients.Office.Excel.Functions.SPG(A74, "IQ_SECTOR")</f>
        <v>Industrials</v>
      </c>
      <c r="H74" s="9" t="str">
        <f>_xll.SNL.Clients.Office.Excel.Functions.SPG(A74, "IQ_INDUSTRY_GROUP")</f>
        <v>Capital Goods</v>
      </c>
      <c r="I74" s="9" t="str">
        <f>_xll.SNL.Clients.Office.Excel.Functions.SPG(A74, "IQ_INDUSTRY")</f>
        <v>Building Products</v>
      </c>
      <c r="J74" s="9" t="str">
        <f>_xll.SNL.Clients.Office.Excel.Functions.SPG(A74, "IQ_PRIMARY_INDUSTRY")</f>
        <v>Building Products</v>
      </c>
      <c r="K74" s="9" t="str">
        <f>_xll.SNL.Clients.Office.Excel.Functions.SPG(A74, "NAICS_CODE", "Primary")</f>
        <v>321992 - Prefabricated Wood Building Manufacturing</v>
      </c>
      <c r="L74" s="9" t="str">
        <f>_xll.SNL.Clients.Office.Excel.Functions.SPG(A74, "SP_TOPICTAG")</f>
        <v>Smart Building; Process Automation</v>
      </c>
      <c r="M74" s="5">
        <f>_xll.SNL.Clients.Office.Excel.Functions.SPG(A74, "SP_PCT_SHARES_OWNED_ALL_INSTITUTIONS")</f>
        <v>100.29</v>
      </c>
      <c r="N74" s="9" t="str">
        <f>_xll.SNL.Clients.Office.Excel.Functions.SPG(A74, "RD_CREDIT_RATING_GLOBAL", "Issuer Credit Rating", "Local Currency LT|0")</f>
        <v>BB</v>
      </c>
      <c r="O74" s="9" t="str">
        <f>_xll.SNL.Clients.Office.Excel.Functions.SPG(A74, "RD_CWOL_GLOBAL", "Issuer Credit Rating", "Local Currency LT|0")</f>
        <v>Positive</v>
      </c>
      <c r="P74" s="9" t="str">
        <f>_xll.SNL.Clients.Office.Excel.Functions.SPG(A74, "RD_RATING_ACTION_GLOBAL", "Issuer Credit Rating", "Local Currency LT|0")</f>
        <v>CreditWatch/Outlook (08/15/2023)</v>
      </c>
      <c r="Q74" s="10">
        <f>_xll.SNL.Clients.Office.Excel.Functions.SPG(A74, "RD_LAST_REVIEW_DATE_GLOBAL", "Issuer Credit Rating", "Local Currency LT")</f>
        <v>45518</v>
      </c>
      <c r="R74" s="10">
        <f>_xll.SNL.Clients.Office.Excel.Functions.SPG(A74, "RD_CREDIT_RATING_DATE_GLOBAL", "Issuer Credit Rating", "Local Currency LT|0")</f>
        <v>44398</v>
      </c>
      <c r="S74" s="10">
        <f>_xll.SNL.Clients.Office.Excel.Functions.SPG(A74, "RD_CREDIT_WATCH_OUTLOOK_DATE_GLOBAL", "Issuer Credit Rating", "Local Currency LT|0")</f>
        <v>45153</v>
      </c>
    </row>
    <row r="75" spans="1:19">
      <c r="A75" t="s">
        <v>79</v>
      </c>
      <c r="B75" t="str">
        <f>_xll.SNL.Clients.Office.Excel.Functions.SPG(A75,"SP_IPO_DATE")</f>
        <v>#PEND</v>
      </c>
      <c r="G75" s="9" t="str">
        <f>_xll.SNL.Clients.Office.Excel.Functions.SPG(A75, "IQ_SECTOR")</f>
        <v>Consumer Staples</v>
      </c>
      <c r="H75" s="9" t="str">
        <f>_xll.SNL.Clients.Office.Excel.Functions.SPG(A75, "IQ_INDUSTRY_GROUP")</f>
        <v>Food, Beverage and Tobacco</v>
      </c>
      <c r="I75" s="9" t="str">
        <f>_xll.SNL.Clients.Office.Excel.Functions.SPG(A75, "IQ_INDUSTRY")</f>
        <v>Food Products</v>
      </c>
      <c r="J75" s="9" t="str">
        <f>_xll.SNL.Clients.Office.Excel.Functions.SPG(A75, "IQ_PRIMARY_INDUSTRY")</f>
        <v>Agricultural Products and Services</v>
      </c>
      <c r="K75" s="9" t="str">
        <f>_xll.SNL.Clients.Office.Excel.Functions.SPG(A75, "NAICS_CODE", "Primary")</f>
        <v>3112 - Grain and Oilseed Milling</v>
      </c>
      <c r="L75" s="9" t="str">
        <f>_xll.SNL.Clients.Office.Excel.Functions.SPG(A75, "SP_TOPICTAG")</f>
        <v>Animal Feed; Farming; Horticulture; Livestock; Biofuel; Nutraceutical; Alternative Protein</v>
      </c>
      <c r="M75" s="5">
        <f>_xll.SNL.Clients.Office.Excel.Functions.SPG(A75, "SP_PCT_SHARES_OWNED_ALL_INSTITUTIONS")</f>
        <v>83.12</v>
      </c>
      <c r="N75" s="9" t="str">
        <f>_xll.SNL.Clients.Office.Excel.Functions.SPG(A75, "RD_CREDIT_RATING_GLOBAL", "Issuer Credit Rating", "Local Currency LT|0")</f>
        <v>BBB+</v>
      </c>
      <c r="O75" s="9" t="str">
        <f>_xll.SNL.Clients.Office.Excel.Functions.SPG(A75, "RD_CWOL_GLOBAL", "Issuer Credit Rating", "Local Currency LT|0")</f>
        <v>Watch Pos</v>
      </c>
      <c r="P75" s="9" t="str">
        <f>_xll.SNL.Clients.Office.Excel.Functions.SPG(A75, "RD_RATING_ACTION_GLOBAL", "Issuer Credit Rating", "Local Currency LT|0")</f>
        <v>CreditWatch/Outlook (09/09/2024)</v>
      </c>
      <c r="Q75" s="10">
        <f>_xll.SNL.Clients.Office.Excel.Functions.SPG(A75, "RD_LAST_REVIEW_DATE_GLOBAL", "Issuer Credit Rating", "Local Currency LT")</f>
        <v>45621</v>
      </c>
      <c r="R75" s="10">
        <f>_xll.SNL.Clients.Office.Excel.Functions.SPG(A75, "RD_CREDIT_RATING_DATE_GLOBAL", "Issuer Credit Rating", "Local Currency LT|0")</f>
        <v>45237</v>
      </c>
      <c r="S75" s="10">
        <f>_xll.SNL.Clients.Office.Excel.Functions.SPG(A75, "RD_CREDIT_WATCH_OUTLOOK_DATE_GLOBAL", "Issuer Credit Rating", "Local Currency LT|0")</f>
        <v>45544</v>
      </c>
    </row>
    <row r="76" spans="1:19">
      <c r="A76" t="s">
        <v>80</v>
      </c>
      <c r="B76" t="str">
        <f>_xll.SNL.Clients.Office.Excel.Functions.SPG(A76,"SP_IPO_DATE")</f>
        <v>#PEND</v>
      </c>
      <c r="G76" s="9" t="str">
        <f>_xll.SNL.Clients.Office.Excel.Functions.SPG(A76, "IQ_SECTOR")</f>
        <v>Real Estate</v>
      </c>
      <c r="H76" s="9" t="str">
        <f>_xll.SNL.Clients.Office.Excel.Functions.SPG(A76, "IQ_INDUSTRY_GROUP")</f>
        <v>Equity Real Estate Investment Trusts (REITs)</v>
      </c>
      <c r="I76" s="9" t="str">
        <f>_xll.SNL.Clients.Office.Excel.Functions.SPG(A76, "IQ_INDUSTRY")</f>
        <v>Office REITs</v>
      </c>
      <c r="J76" s="9" t="str">
        <f>_xll.SNL.Clients.Office.Excel.Functions.SPG(A76, "IQ_PRIMARY_INDUSTRY")</f>
        <v>Office REITs</v>
      </c>
      <c r="K76" s="9" t="str">
        <f>_xll.SNL.Clients.Office.Excel.Functions.SPG(A76, "NAICS_CODE", "Primary")</f>
        <v>531110 - Lessors of Residential Buildings and Dwellings</v>
      </c>
      <c r="L76" s="9" t="str">
        <f>_xll.SNL.Clients.Office.Excel.Functions.SPG(A76, "SP_TOPICTAG")</f>
        <v/>
      </c>
      <c r="M76" s="5">
        <f>_xll.SNL.Clients.Office.Excel.Functions.SPG(A76, "SP_PCT_SHARES_OWNED_ALL_INSTITUTIONS")</f>
        <v>94.06</v>
      </c>
      <c r="N76" s="9" t="str">
        <f>_xll.SNL.Clients.Office.Excel.Functions.SPG(A76, "RD_CREDIT_RATING_GLOBAL", "Issuer Credit Rating", "Local Currency LT|0")</f>
        <v>BBB</v>
      </c>
      <c r="O76" s="9" t="str">
        <f>_xll.SNL.Clients.Office.Excel.Functions.SPG(A76, "RD_CWOL_GLOBAL", "Issuer Credit Rating", "Local Currency LT|0")</f>
        <v>Negative</v>
      </c>
      <c r="P76" s="9" t="str">
        <f>_xll.SNL.Clients.Office.Excel.Functions.SPG(A76, "RD_RATING_ACTION_GLOBAL", "Issuer Credit Rating", "Local Currency LT|0")</f>
        <v>Downgrade | CreditWatch/Outlook (01/11/2024)</v>
      </c>
      <c r="Q76" s="10">
        <f>_xll.SNL.Clients.Office.Excel.Functions.SPG(A76, "RD_LAST_REVIEW_DATE_GLOBAL", "Issuer Credit Rating", "Local Currency LT")</f>
        <v>45607</v>
      </c>
      <c r="R76" s="10">
        <f>_xll.SNL.Clients.Office.Excel.Functions.SPG(A76, "RD_CREDIT_RATING_DATE_GLOBAL", "Issuer Credit Rating", "Local Currency LT|0")</f>
        <v>45302</v>
      </c>
      <c r="S76" s="10">
        <f>_xll.SNL.Clients.Office.Excel.Functions.SPG(A76, "RD_CREDIT_WATCH_OUTLOOK_DATE_GLOBAL", "Issuer Credit Rating", "Local Currency LT|0")</f>
        <v>45302</v>
      </c>
    </row>
    <row r="77" spans="1:19">
      <c r="A77" t="s">
        <v>81</v>
      </c>
      <c r="B77" t="str">
        <f>_xll.SNL.Clients.Office.Excel.Functions.SPG(A77,"SP_IPO_DATE")</f>
        <v>#PEND</v>
      </c>
      <c r="G77" s="9" t="str">
        <f>_xll.SNL.Clients.Office.Excel.Functions.SPG(A77, "IQ_SECTOR")</f>
        <v>Industrials</v>
      </c>
      <c r="H77" s="9" t="str">
        <f>_xll.SNL.Clients.Office.Excel.Functions.SPG(A77, "IQ_INDUSTRY_GROUP")</f>
        <v>Transportation</v>
      </c>
      <c r="I77" s="9" t="str">
        <f>_xll.SNL.Clients.Office.Excel.Functions.SPG(A77, "IQ_INDUSTRY")</f>
        <v>Air Freight and Logistics</v>
      </c>
      <c r="J77" s="9" t="str">
        <f>_xll.SNL.Clients.Office.Excel.Functions.SPG(A77, "IQ_PRIMARY_INDUSTRY")</f>
        <v>Air Freight and Logistics</v>
      </c>
      <c r="K77" s="9" t="str">
        <f>_xll.SNL.Clients.Office.Excel.Functions.SPG(A77, "NAICS_CODE", "Primary")</f>
        <v>48412 - General Freight Trucking, Long-Distance</v>
      </c>
      <c r="L77" s="9" t="str">
        <f>_xll.SNL.Clients.Office.Excel.Functions.SPG(A77, "SP_TOPICTAG")</f>
        <v>Fleet Management; Freight Service; Last Mile Transportation; Marine Transportation; Packaging Services; Courier Service</v>
      </c>
      <c r="M77" s="5">
        <f>_xll.SNL.Clients.Office.Excel.Functions.SPG(A77, "SP_PCT_SHARES_OWNED_ALL_INSTITUTIONS")</f>
        <v>98.14</v>
      </c>
      <c r="N77" s="9" t="str">
        <f>_xll.SNL.Clients.Office.Excel.Functions.SPG(A77, "RD_CREDIT_RATING_GLOBAL", "Issuer Credit Rating", "Local Currency LT|0")</f>
        <v>BBB</v>
      </c>
      <c r="O77" s="9" t="str">
        <f>_xll.SNL.Clients.Office.Excel.Functions.SPG(A77, "RD_CWOL_GLOBAL", "Issuer Credit Rating", "Local Currency LT|0")</f>
        <v>Stable</v>
      </c>
      <c r="P77" s="9" t="str">
        <f>_xll.SNL.Clients.Office.Excel.Functions.SPG(A77, "RD_RATING_ACTION_GLOBAL", "Issuer Credit Rating", "Local Currency LT|0")</f>
        <v>Downgrade | CreditWatch/Outlook (05/23/2024)</v>
      </c>
      <c r="Q77" s="10">
        <f>_xll.SNL.Clients.Office.Excel.Functions.SPG(A77, "RD_LAST_REVIEW_DATE_GLOBAL", "Issuer Credit Rating", "Local Currency LT")</f>
        <v>45435</v>
      </c>
      <c r="R77" s="10">
        <f>_xll.SNL.Clients.Office.Excel.Functions.SPG(A77, "RD_CREDIT_RATING_DATE_GLOBAL", "Issuer Credit Rating", "Local Currency LT|0")</f>
        <v>45435</v>
      </c>
      <c r="S77" s="10">
        <f>_xll.SNL.Clients.Office.Excel.Functions.SPG(A77, "RD_CREDIT_WATCH_OUTLOOK_DATE_GLOBAL", "Issuer Credit Rating", "Local Currency LT|0")</f>
        <v>45435</v>
      </c>
    </row>
    <row r="78" spans="1:19">
      <c r="A78" t="s">
        <v>82</v>
      </c>
      <c r="B78" t="str">
        <f>_xll.SNL.Clients.Office.Excel.Functions.SPG(A78,"SP_IPO_DATE")</f>
        <v>#PEND</v>
      </c>
      <c r="G78" s="9" t="str">
        <f>_xll.SNL.Clients.Office.Excel.Functions.SPG(A78, "IQ_SECTOR")</f>
        <v>Information Technology</v>
      </c>
      <c r="H78" s="9" t="str">
        <f>_xll.SNL.Clients.Office.Excel.Functions.SPG(A78, "IQ_INDUSTRY_GROUP")</f>
        <v>Software and Services</v>
      </c>
      <c r="I78" s="9" t="str">
        <f>_xll.SNL.Clients.Office.Excel.Functions.SPG(A78, "IQ_INDUSTRY")</f>
        <v>Software</v>
      </c>
      <c r="J78" s="9" t="str">
        <f>_xll.SNL.Clients.Office.Excel.Functions.SPG(A78, "IQ_PRIMARY_INDUSTRY")</f>
        <v>Application Software</v>
      </c>
      <c r="K78" s="9" t="str">
        <f>_xll.SNL.Clients.Office.Excel.Functions.SPG(A78, "NAICS_CODE", "Primary")</f>
        <v>513210 - Software Publishers</v>
      </c>
      <c r="L78" s="9" t="str">
        <f>_xll.SNL.Clients.Office.Excel.Functions.SPG(A78, "SP_TOPICTAG")</f>
        <v>Software Development; Data Integration; Simulation; Machine Learning; Data Protection; Cloud Infrastructure; Artificial Intelligence</v>
      </c>
      <c r="M78" s="5">
        <f>_xll.SNL.Clients.Office.Excel.Functions.SPG(A78, "SP_PCT_SHARES_OWNED_ALL_INSTITUTIONS")</f>
        <v>88.17</v>
      </c>
      <c r="N78" s="9" t="str">
        <f>_xll.SNL.Clients.Office.Excel.Functions.SPG(A78, "RD_CREDIT_RATING_GLOBAL", "Issuer Credit Rating", "Local Currency LT|0")</f>
        <v>BBB+</v>
      </c>
      <c r="O78" s="9" t="str">
        <f>_xll.SNL.Clients.Office.Excel.Functions.SPG(A78, "RD_CWOL_GLOBAL", "Issuer Credit Rating", "Local Currency LT|0")</f>
        <v>Positive</v>
      </c>
      <c r="P78" s="9" t="str">
        <f>_xll.SNL.Clients.Office.Excel.Functions.SPG(A78, "RD_RATING_ACTION_GLOBAL", "Issuer Credit Rating", "Local Currency LT|0")</f>
        <v>CreditWatch/Outlook (03/15/2024)</v>
      </c>
      <c r="Q78" s="10">
        <f>_xll.SNL.Clients.Office.Excel.Functions.SPG(A78, "RD_LAST_REVIEW_DATE_GLOBAL", "Issuer Credit Rating", "Local Currency LT")</f>
        <v>45372</v>
      </c>
      <c r="R78" s="10">
        <f>_xll.SNL.Clients.Office.Excel.Functions.SPG(A78, "RD_CREDIT_RATING_DATE_GLOBAL", "Issuer Credit Rating", "Local Currency LT|0")</f>
        <v>43963</v>
      </c>
      <c r="S78" s="10">
        <f>_xll.SNL.Clients.Office.Excel.Functions.SPG(A78, "RD_CREDIT_WATCH_OUTLOOK_DATE_GLOBAL", "Issuer Credit Rating", "Local Currency LT|0")</f>
        <v>45366</v>
      </c>
    </row>
    <row r="79" spans="1:19">
      <c r="A79" t="s">
        <v>83</v>
      </c>
      <c r="B79" t="str">
        <f>_xll.SNL.Clients.Office.Excel.Functions.SPG(A79,"SP_IPO_DATE")</f>
        <v>#PEND</v>
      </c>
      <c r="G79" s="9" t="str">
        <f>_xll.SNL.Clients.Office.Excel.Functions.SPG(A79, "IQ_SECTOR")</f>
        <v>Consumer Discretionary</v>
      </c>
      <c r="H79" s="9" t="str">
        <f>_xll.SNL.Clients.Office.Excel.Functions.SPG(A79, "IQ_INDUSTRY_GROUP")</f>
        <v>Consumer Services</v>
      </c>
      <c r="I79" s="9" t="str">
        <f>_xll.SNL.Clients.Office.Excel.Functions.SPG(A79, "IQ_INDUSTRY")</f>
        <v>Hotels, Restaurants and Leisure</v>
      </c>
      <c r="J79" s="9" t="str">
        <f>_xll.SNL.Clients.Office.Excel.Functions.SPG(A79, "IQ_PRIMARY_INDUSTRY")</f>
        <v>Casinos and Gaming</v>
      </c>
      <c r="K79" s="9" t="str">
        <f>_xll.SNL.Clients.Office.Excel.Functions.SPG(A79, "NAICS_CODE", "Primary")</f>
        <v>721120 - Casino Hotels</v>
      </c>
      <c r="L79" s="9" t="str">
        <f>_xll.SNL.Clients.Office.Excel.Functions.SPG(A79, "SP_TOPICTAG")</f>
        <v>Entertainment Systems</v>
      </c>
      <c r="M79" s="5">
        <f>_xll.SNL.Clients.Office.Excel.Functions.SPG(A79, "SP_PCT_SHARES_OWNED_ALL_INSTITUTIONS")</f>
        <v>106.2</v>
      </c>
      <c r="N79" s="9" t="str">
        <f>_xll.SNL.Clients.Office.Excel.Functions.SPG(A79, "RD_CREDIT_RATING_GLOBAL", "Issuer Credit Rating", "Local Currency LT|0")</f>
        <v>B+</v>
      </c>
      <c r="O79" s="9" t="str">
        <f>_xll.SNL.Clients.Office.Excel.Functions.SPG(A79, "RD_CWOL_GLOBAL", "Issuer Credit Rating", "Local Currency LT|0")</f>
        <v>Stable</v>
      </c>
      <c r="P79" s="9" t="str">
        <f>_xll.SNL.Clients.Office.Excel.Functions.SPG(A79, "RD_RATING_ACTION_GLOBAL", "Issuer Credit Rating", "Local Currency LT|0")</f>
        <v>CreditWatch/Outlook (11/01/2024)</v>
      </c>
      <c r="Q79" s="10">
        <f>_xll.SNL.Clients.Office.Excel.Functions.SPG(A79, "RD_LAST_REVIEW_DATE_GLOBAL", "Issuer Credit Rating", "Local Currency LT")</f>
        <v>45597</v>
      </c>
      <c r="R79" s="10">
        <f>_xll.SNL.Clients.Office.Excel.Functions.SPG(A79, "RD_CREDIT_RATING_DATE_GLOBAL", "Issuer Credit Rating", "Local Currency LT|0")</f>
        <v>44994</v>
      </c>
      <c r="S79" s="10">
        <f>_xll.SNL.Clients.Office.Excel.Functions.SPG(A79, "RD_CREDIT_WATCH_OUTLOOK_DATE_GLOBAL", "Issuer Credit Rating", "Local Currency LT|0")</f>
        <v>45597</v>
      </c>
    </row>
    <row r="80" spans="1:19">
      <c r="A80" t="s">
        <v>84</v>
      </c>
      <c r="B80" t="str">
        <f>_xll.SNL.Clients.Office.Excel.Functions.SPG(A80,"SP_IPO_DATE")</f>
        <v>#PEND</v>
      </c>
      <c r="G80" s="9" t="str">
        <f>_xll.SNL.Clients.Office.Excel.Functions.SPG(A80, "IQ_SECTOR")</f>
        <v>Real Estate</v>
      </c>
      <c r="H80" s="9" t="str">
        <f>_xll.SNL.Clients.Office.Excel.Functions.SPG(A80, "IQ_INDUSTRY_GROUP")</f>
        <v>Equity Real Estate Investment Trusts (REITs)</v>
      </c>
      <c r="I80" s="9" t="str">
        <f>_xll.SNL.Clients.Office.Excel.Functions.SPG(A80, "IQ_INDUSTRY")</f>
        <v>Residential REITs</v>
      </c>
      <c r="J80" s="9" t="str">
        <f>_xll.SNL.Clients.Office.Excel.Functions.SPG(A80, "IQ_PRIMARY_INDUSTRY")</f>
        <v>Multi-Family Residential REITs</v>
      </c>
      <c r="K80" s="9" t="str">
        <f>_xll.SNL.Clients.Office.Excel.Functions.SPG(A80, "NAICS_CODE", "Primary")</f>
        <v>531110 - Lessors of Residential Buildings and Dwellings</v>
      </c>
      <c r="L80" s="9" t="str">
        <f>_xll.SNL.Clients.Office.Excel.Functions.SPG(A80, "SP_TOPICTAG")</f>
        <v/>
      </c>
      <c r="M80" s="5">
        <f>_xll.SNL.Clients.Office.Excel.Functions.SPG(A80, "SP_PCT_SHARES_OWNED_ALL_INSTITUTIONS")</f>
        <v>97.95</v>
      </c>
      <c r="N80" s="9" t="str">
        <f>_xll.SNL.Clients.Office.Excel.Functions.SPG(A80, "RD_CREDIT_RATING_GLOBAL", "Issuer Credit Rating", "Local Currency LT|0")</f>
        <v>A-</v>
      </c>
      <c r="O80" s="9" t="str">
        <f>_xll.SNL.Clients.Office.Excel.Functions.SPG(A80, "RD_CWOL_GLOBAL", "Issuer Credit Rating", "Local Currency LT|0")</f>
        <v>Stable</v>
      </c>
      <c r="P80" s="9" t="str">
        <f>_xll.SNL.Clients.Office.Excel.Functions.SPG(A80, "RD_RATING_ACTION_GLOBAL", "Issuer Credit Rating", "Local Currency LT|0")</f>
        <v>Upgrade | CreditWatch/Outlook (02/04/2019)</v>
      </c>
      <c r="Q80" s="10">
        <f>_xll.SNL.Clients.Office.Excel.Functions.SPG(A80, "RD_LAST_REVIEW_DATE_GLOBAL", "Issuer Credit Rating", "Local Currency LT")</f>
        <v>45674</v>
      </c>
      <c r="R80" s="10">
        <f>_xll.SNL.Clients.Office.Excel.Functions.SPG(A80, "RD_CREDIT_RATING_DATE_GLOBAL", "Issuer Credit Rating", "Local Currency LT|0")</f>
        <v>43500</v>
      </c>
      <c r="S80" s="10">
        <f>_xll.SNL.Clients.Office.Excel.Functions.SPG(A80, "RD_CREDIT_WATCH_OUTLOOK_DATE_GLOBAL", "Issuer Credit Rating", "Local Currency LT|0")</f>
        <v>43500</v>
      </c>
    </row>
    <row r="81" spans="1:19">
      <c r="A81" t="s">
        <v>85</v>
      </c>
      <c r="B81" t="str">
        <f>_xll.SNL.Clients.Office.Excel.Functions.SPG(A81,"SP_IPO_DATE")</f>
        <v>#PEND</v>
      </c>
      <c r="G81" s="9" t="str">
        <f>_xll.SNL.Clients.Office.Excel.Functions.SPG(A81, "IQ_SECTOR")</f>
        <v>Financials</v>
      </c>
      <c r="H81" s="9" t="str">
        <f>_xll.SNL.Clients.Office.Excel.Functions.SPG(A81, "IQ_INDUSTRY_GROUP")</f>
        <v>Financial Services</v>
      </c>
      <c r="I81" s="9" t="str">
        <f>_xll.SNL.Clients.Office.Excel.Functions.SPG(A81, "IQ_INDUSTRY")</f>
        <v>Consumer Finance</v>
      </c>
      <c r="J81" s="9" t="str">
        <f>_xll.SNL.Clients.Office.Excel.Functions.SPG(A81, "IQ_PRIMARY_INDUSTRY")</f>
        <v>Consumer Finance</v>
      </c>
      <c r="K81" s="9" t="str">
        <f>_xll.SNL.Clients.Office.Excel.Functions.SPG(A81, "NAICS_CODE", "Primary")</f>
        <v>522210 - Credit Card Issuing</v>
      </c>
      <c r="L81" s="9" t="str">
        <f>_xll.SNL.Clients.Office.Excel.Functions.SPG(A81, "SP_TOPICTAG")</f>
        <v>Consumer Lending</v>
      </c>
      <c r="M81" s="5">
        <f>_xll.SNL.Clients.Office.Excel.Functions.SPG(A81, "SP_PCT_SHARES_OWNED_ALL_INSTITUTIONS")</f>
        <v>90.74</v>
      </c>
      <c r="N81" s="9" t="str">
        <f>_xll.SNL.Clients.Office.Excel.Functions.SPG(A81, "RD_CREDIT_RATING_GLOBAL", "Issuer Credit Rating", "Local Currency LT|0")</f>
        <v>BBB</v>
      </c>
      <c r="O81" s="9" t="str">
        <f>_xll.SNL.Clients.Office.Excel.Functions.SPG(A81, "RD_CWOL_GLOBAL", "Issuer Credit Rating", "Local Currency LT|0")</f>
        <v>Stable</v>
      </c>
      <c r="P81" s="9" t="str">
        <f>_xll.SNL.Clients.Office.Excel.Functions.SPG(A81, "RD_RATING_ACTION_GLOBAL", "Issuer Credit Rating", "Local Currency LT|0")</f>
        <v>CreditWatch/Outlook (03/25/2021)</v>
      </c>
      <c r="Q81" s="10">
        <f>_xll.SNL.Clients.Office.Excel.Functions.SPG(A81, "RD_LAST_REVIEW_DATE_GLOBAL", "Issuer Credit Rating", "Local Currency LT")</f>
        <v>45600</v>
      </c>
      <c r="R81" s="10">
        <f>_xll.SNL.Clients.Office.Excel.Functions.SPG(A81, "RD_CREDIT_RATING_DATE_GLOBAL", "Issuer Credit Rating", "Local Currency LT|0")</f>
        <v>39981</v>
      </c>
      <c r="S81" s="10">
        <f>_xll.SNL.Clients.Office.Excel.Functions.SPG(A81, "RD_CREDIT_WATCH_OUTLOOK_DATE_GLOBAL", "Issuer Credit Rating", "Local Currency LT|0")</f>
        <v>44280</v>
      </c>
    </row>
    <row r="82" spans="1:19">
      <c r="A82" t="s">
        <v>86</v>
      </c>
      <c r="B82" t="str">
        <f>_xll.SNL.Clients.Office.Excel.Functions.SPG(A82,"SP_IPO_DATE")</f>
        <v>#PEND</v>
      </c>
      <c r="G82" s="9" t="str">
        <f>_xll.SNL.Clients.Office.Excel.Functions.SPG(A82, "IQ_SECTOR")</f>
        <v>Health Care</v>
      </c>
      <c r="H82" s="9" t="str">
        <f>_xll.SNL.Clients.Office.Excel.Functions.SPG(A82, "IQ_INDUSTRY_GROUP")</f>
        <v>Health Care Equipment and Services</v>
      </c>
      <c r="I82" s="9" t="str">
        <f>_xll.SNL.Clients.Office.Excel.Functions.SPG(A82, "IQ_INDUSTRY")</f>
        <v>Health Care Providers and Services</v>
      </c>
      <c r="J82" s="9" t="str">
        <f>_xll.SNL.Clients.Office.Excel.Functions.SPG(A82, "IQ_PRIMARY_INDUSTRY")</f>
        <v>Health Care Distributors</v>
      </c>
      <c r="K82" s="9" t="str">
        <f>_xll.SNL.Clients.Office.Excel.Functions.SPG(A82, "NAICS_CODE", "Primary")</f>
        <v>423450 - Medical, Dental, and Hospital Equipment and Supplies Merchant Wholesalers</v>
      </c>
      <c r="L82" s="9" t="str">
        <f>_xll.SNL.Clients.Office.Excel.Functions.SPG(A82, "SP_TOPICTAG")</f>
        <v>Health Diagnostics; Nephrology; Oncology; Rheumatology; Surgery; Urology</v>
      </c>
      <c r="M82" s="5">
        <f>_xll.SNL.Clients.Office.Excel.Functions.SPG(A82, "SP_PCT_SHARES_OWNED_ALL_INSTITUTIONS")</f>
        <v>83</v>
      </c>
      <c r="N82" s="9" t="str">
        <f>_xll.SNL.Clients.Office.Excel.Functions.SPG(A82, "RD_CREDIT_RATING_GLOBAL", "Issuer Credit Rating", "Local Currency LT|0")</f>
        <v>BBB</v>
      </c>
      <c r="O82" s="9" t="str">
        <f>_xll.SNL.Clients.Office.Excel.Functions.SPG(A82, "RD_CWOL_GLOBAL", "Issuer Credit Rating", "Local Currency LT|0")</f>
        <v>Stable</v>
      </c>
      <c r="P82" s="9" t="str">
        <f>_xll.SNL.Clients.Office.Excel.Functions.SPG(A82, "RD_RATING_ACTION_GLOBAL", "Issuer Credit Rating", "Local Currency LT|0")</f>
        <v>CreditWatch/Outlook (11/12/2024)</v>
      </c>
      <c r="Q82" s="10">
        <f>_xll.SNL.Clients.Office.Excel.Functions.SPG(A82, "RD_LAST_REVIEW_DATE_GLOBAL", "Issuer Credit Rating", "Local Currency LT")</f>
        <v>45608</v>
      </c>
      <c r="R82" s="10">
        <f>_xll.SNL.Clients.Office.Excel.Functions.SPG(A82, "RD_CREDIT_RATING_DATE_GLOBAL", "Issuer Credit Rating", "Local Currency LT|0")</f>
        <v>43815</v>
      </c>
      <c r="S82" s="10">
        <f>_xll.SNL.Clients.Office.Excel.Functions.SPG(A82, "RD_CREDIT_WATCH_OUTLOOK_DATE_GLOBAL", "Issuer Credit Rating", "Local Currency LT|0")</f>
        <v>45608</v>
      </c>
    </row>
    <row r="83" spans="1:19">
      <c r="A83" t="s">
        <v>87</v>
      </c>
      <c r="B83" t="str">
        <f>_xll.SNL.Clients.Office.Excel.Functions.SPG(A83,"SP_IPO_DATE")</f>
        <v>#PEND</v>
      </c>
      <c r="G83" s="9" t="str">
        <f>_xll.SNL.Clients.Office.Excel.Functions.SPG(A83, "IQ_SECTOR")</f>
        <v>Consumer Discretionary</v>
      </c>
      <c r="H83" s="9" t="str">
        <f>_xll.SNL.Clients.Office.Excel.Functions.SPG(A83, "IQ_INDUSTRY_GROUP")</f>
        <v>Consumer Discretionary Distribution and Retail</v>
      </c>
      <c r="I83" s="9" t="str">
        <f>_xll.SNL.Clients.Office.Excel.Functions.SPG(A83, "IQ_INDUSTRY")</f>
        <v>Specialty Retail</v>
      </c>
      <c r="J83" s="9" t="str">
        <f>_xll.SNL.Clients.Office.Excel.Functions.SPG(A83, "IQ_PRIMARY_INDUSTRY")</f>
        <v>Automotive Retail</v>
      </c>
      <c r="K83" s="9" t="str">
        <f>_xll.SNL.Clients.Office.Excel.Functions.SPG(A83, "NAICS_CODE", "Primary")</f>
        <v>4411 - Automobile Dealers</v>
      </c>
      <c r="L83" s="9" t="str">
        <f>_xll.SNL.Clients.Office.Excel.Functions.SPG(A83, "SP_TOPICTAG")</f>
        <v>Fleet Management</v>
      </c>
      <c r="M83" s="5">
        <f>_xll.SNL.Clients.Office.Excel.Functions.SPG(A83, "SP_PCT_SHARES_OWNED_ALL_INSTITUTIONS")</f>
        <v>109.92</v>
      </c>
      <c r="N83" s="9" t="str">
        <f>_xll.SNL.Clients.Office.Excel.Functions.SPG(A83, "RD_CREDIT_RATING_GLOBAL", "Issuer Credit Rating", "Local Currency LT|0")</f>
        <v/>
      </c>
      <c r="O83" s="9" t="str">
        <f>_xll.SNL.Clients.Office.Excel.Functions.SPG(A83, "RD_CWOL_GLOBAL", "Issuer Credit Rating", "Local Currency LT|0")</f>
        <v/>
      </c>
      <c r="P83" s="9" t="str">
        <f>_xll.SNL.Clients.Office.Excel.Functions.SPG(A83, "RD_RATING_ACTION_GLOBAL", "Issuer Credit Rating", "Local Currency LT|0")</f>
        <v/>
      </c>
      <c r="Q83" s="10" t="str">
        <f>_xll.SNL.Clients.Office.Excel.Functions.SPG(A83, "RD_LAST_REVIEW_DATE_GLOBAL", "Issuer Credit Rating", "Local Currency LT")</f>
        <v/>
      </c>
      <c r="R83" s="10" t="str">
        <f>_xll.SNL.Clients.Office.Excel.Functions.SPG(A83, "RD_CREDIT_RATING_DATE_GLOBAL", "Issuer Credit Rating", "Local Currency LT|0")</f>
        <v/>
      </c>
      <c r="S83" s="10" t="str">
        <f>_xll.SNL.Clients.Office.Excel.Functions.SPG(A83, "RD_CREDIT_WATCH_OUTLOOK_DATE_GLOBAL", "Issuer Credit Rating", "Local Currency LT|0")</f>
        <v/>
      </c>
    </row>
    <row r="84" spans="1:19">
      <c r="A84" t="s">
        <v>88</v>
      </c>
      <c r="B84" t="str">
        <f>_xll.SNL.Clients.Office.Excel.Functions.SPG(A84,"SP_IPO_DATE")</f>
        <v>#PEND</v>
      </c>
      <c r="G84" s="9" t="str">
        <f>_xll.SNL.Clients.Office.Excel.Functions.SPG(A84, "IQ_SECTOR")</f>
        <v>Consumer Discretionary</v>
      </c>
      <c r="H84" s="9" t="str">
        <f>_xll.SNL.Clients.Office.Excel.Functions.SPG(A84, "IQ_INDUSTRY_GROUP")</f>
        <v>Consumer Services</v>
      </c>
      <c r="I84" s="9" t="str">
        <f>_xll.SNL.Clients.Office.Excel.Functions.SPG(A84, "IQ_INDUSTRY")</f>
        <v>Hotels, Restaurants and Leisure</v>
      </c>
      <c r="J84" s="9" t="str">
        <f>_xll.SNL.Clients.Office.Excel.Functions.SPG(A84, "IQ_PRIMARY_INDUSTRY")</f>
        <v>Hotels, Resorts and Cruise Lines</v>
      </c>
      <c r="K84" s="9" t="str">
        <f>_xll.SNL.Clients.Office.Excel.Functions.SPG(A84, "NAICS_CODE", "Primary")</f>
        <v>487210 - Scenic and Sightseeing Transportation, Water</v>
      </c>
      <c r="L84" s="9" t="str">
        <f>_xll.SNL.Clients.Office.Excel.Functions.SPG(A84, "SP_TOPICTAG")</f>
        <v>Adventure Travel; Environmental Engineering; Marine Transportation; Tourism; Travel Accommodations</v>
      </c>
      <c r="M84" s="5">
        <f>_xll.SNL.Clients.Office.Excel.Functions.SPG(A84, "SP_PCT_SHARES_OWNED_ALL_INSTITUTIONS")</f>
        <v>62.3</v>
      </c>
      <c r="N84" s="9" t="str">
        <f>_xll.SNL.Clients.Office.Excel.Functions.SPG(A84, "RD_CREDIT_RATING_GLOBAL", "Issuer Credit Rating", "Local Currency LT|0")</f>
        <v/>
      </c>
      <c r="O84" s="9" t="str">
        <f>_xll.SNL.Clients.Office.Excel.Functions.SPG(A84, "RD_CWOL_GLOBAL", "Issuer Credit Rating", "Local Currency LT|0")</f>
        <v/>
      </c>
      <c r="P84" s="9" t="str">
        <f>_xll.SNL.Clients.Office.Excel.Functions.SPG(A84, "RD_RATING_ACTION_GLOBAL", "Issuer Credit Rating", "Local Currency LT|0")</f>
        <v/>
      </c>
      <c r="Q84" s="10" t="str">
        <f>_xll.SNL.Clients.Office.Excel.Functions.SPG(A84, "RD_LAST_REVIEW_DATE_GLOBAL", "Issuer Credit Rating", "Local Currency LT")</f>
        <v/>
      </c>
      <c r="R84" s="10" t="str">
        <f>_xll.SNL.Clients.Office.Excel.Functions.SPG(A84, "RD_CREDIT_RATING_DATE_GLOBAL", "Issuer Credit Rating", "Local Currency LT|0")</f>
        <v/>
      </c>
      <c r="S84" s="10" t="str">
        <f>_xll.SNL.Clients.Office.Excel.Functions.SPG(A84, "RD_CREDIT_WATCH_OUTLOOK_DATE_GLOBAL", "Issuer Credit Rating", "Local Currency LT|0")</f>
        <v/>
      </c>
    </row>
    <row r="85" spans="1:19">
      <c r="A85" t="s">
        <v>89</v>
      </c>
      <c r="B85" t="str">
        <f>_xll.SNL.Clients.Office.Excel.Functions.SPG(A85,"SP_IPO_DATE")</f>
        <v>#PEND</v>
      </c>
      <c r="G85" s="9" t="str">
        <f>_xll.SNL.Clients.Office.Excel.Functions.SPG(A85, "IQ_SECTOR")</f>
        <v>Industrials</v>
      </c>
      <c r="H85" s="9" t="str">
        <f>_xll.SNL.Clients.Office.Excel.Functions.SPG(A85, "IQ_INDUSTRY_GROUP")</f>
        <v>Capital Goods</v>
      </c>
      <c r="I85" s="9" t="str">
        <f>_xll.SNL.Clients.Office.Excel.Functions.SPG(A85, "IQ_INDUSTRY")</f>
        <v>Building Products</v>
      </c>
      <c r="J85" s="9" t="str">
        <f>_xll.SNL.Clients.Office.Excel.Functions.SPG(A85, "IQ_PRIMARY_INDUSTRY")</f>
        <v>Building Products</v>
      </c>
      <c r="K85" s="9" t="str">
        <f>_xll.SNL.Clients.Office.Excel.Functions.SPG(A85, "NAICS_CODE", "Primary")</f>
        <v>333415 - Air-Conditioning and Warm Air Heating Equipment and Commercial and Industrial Refrigeration Equipment Manufacturing</v>
      </c>
      <c r="L85" s="9" t="str">
        <f>_xll.SNL.Clients.Office.Excel.Functions.SPG(A85, "SP_TOPICTAG")</f>
        <v>Energy Management; Industrial Automation; Smart Building; Security Management</v>
      </c>
      <c r="M85" s="5">
        <f>_xll.SNL.Clients.Office.Excel.Functions.SPG(A85, "SP_PCT_SHARES_OWNED_ALL_INSTITUTIONS")</f>
        <v>85.16</v>
      </c>
      <c r="N85" s="9" t="str">
        <f>_xll.SNL.Clients.Office.Excel.Functions.SPG(A85, "RD_CREDIT_RATING_GLOBAL", "Issuer Credit Rating", "Local Currency LT|0")</f>
        <v>BBB</v>
      </c>
      <c r="O85" s="9" t="str">
        <f>_xll.SNL.Clients.Office.Excel.Functions.SPG(A85, "RD_CWOL_GLOBAL", "Issuer Credit Rating", "Local Currency LT|0")</f>
        <v>Positive</v>
      </c>
      <c r="P85" s="9" t="str">
        <f>_xll.SNL.Clients.Office.Excel.Functions.SPG(A85, "RD_RATING_ACTION_GLOBAL", "Issuer Credit Rating", "Local Currency LT|0")</f>
        <v>CreditWatch/Outlook (12/12/2023)</v>
      </c>
      <c r="Q85" s="10">
        <f>_xll.SNL.Clients.Office.Excel.Functions.SPG(A85, "RD_LAST_REVIEW_DATE_GLOBAL", "Issuer Credit Rating", "Local Currency LT")</f>
        <v>45272</v>
      </c>
      <c r="R85" s="10">
        <f>_xll.SNL.Clients.Office.Excel.Functions.SPG(A85, "RD_CREDIT_RATING_DATE_GLOBAL", "Issuer Credit Rating", "Local Currency LT|0")</f>
        <v>43868</v>
      </c>
      <c r="S85" s="10">
        <f>_xll.SNL.Clients.Office.Excel.Functions.SPG(A85, "RD_CREDIT_WATCH_OUTLOOK_DATE_GLOBAL", "Issuer Credit Rating", "Local Currency LT|0")</f>
        <v>45272</v>
      </c>
    </row>
    <row r="86" spans="1:19">
      <c r="A86" t="s">
        <v>90</v>
      </c>
      <c r="B86" t="str">
        <f>_xll.SNL.Clients.Office.Excel.Functions.SPG(A86,"SP_IPO_DATE")</f>
        <v>#PEND</v>
      </c>
      <c r="G86" s="9" t="str">
        <f>_xll.SNL.Clients.Office.Excel.Functions.SPG(A86, "IQ_SECTOR")</f>
        <v>Industrials</v>
      </c>
      <c r="H86" s="9" t="str">
        <f>_xll.SNL.Clients.Office.Excel.Functions.SPG(A86, "IQ_INDUSTRY_GROUP")</f>
        <v>Capital Goods</v>
      </c>
      <c r="I86" s="9" t="str">
        <f>_xll.SNL.Clients.Office.Excel.Functions.SPG(A86, "IQ_INDUSTRY")</f>
        <v>Machinery</v>
      </c>
      <c r="J86" s="9" t="str">
        <f>_xll.SNL.Clients.Office.Excel.Functions.SPG(A86, "IQ_PRIMARY_INDUSTRY")</f>
        <v>Construction Machinery and Heavy Transportation Equipment</v>
      </c>
      <c r="K86" s="9" t="str">
        <f>_xll.SNL.Clients.Office.Excel.Functions.SPG(A86, "NAICS_CODE", "Primary")</f>
        <v>333120 - Construction Machinery Manufacturing</v>
      </c>
      <c r="L86" s="9" t="str">
        <f>_xll.SNL.Clients.Office.Excel.Functions.SPG(A86, "SP_TOPICTAG")</f>
        <v>Energy Storage; Fleet Management; Industrial Automation; Simulation; Employee Benefits; Process Automation</v>
      </c>
      <c r="M86" s="5">
        <f>_xll.SNL.Clients.Office.Excel.Functions.SPG(A86, "SP_PCT_SHARES_OWNED_ALL_INSTITUTIONS")</f>
        <v>72.319999999999993</v>
      </c>
      <c r="N86" s="9" t="str">
        <f>_xll.SNL.Clients.Office.Excel.Functions.SPG(A86, "RD_CREDIT_RATING_GLOBAL", "Issuer Credit Rating", "Local Currency LT|0")</f>
        <v>A</v>
      </c>
      <c r="O86" s="9" t="str">
        <f>_xll.SNL.Clients.Office.Excel.Functions.SPG(A86, "RD_CWOL_GLOBAL", "Issuer Credit Rating", "Local Currency LT|0")</f>
        <v>Stable</v>
      </c>
      <c r="P86" s="9" t="str">
        <f>_xll.SNL.Clients.Office.Excel.Functions.SPG(A86, "RD_RATING_ACTION_GLOBAL", "Issuer Credit Rating", "Local Currency LT|0")</f>
        <v>CreditWatch/Outlook (10/26/2017)</v>
      </c>
      <c r="Q86" s="10">
        <f>_xll.SNL.Clients.Office.Excel.Functions.SPG(A86, "RD_LAST_REVIEW_DATE_GLOBAL", "Issuer Credit Rating", "Local Currency LT")</f>
        <v>45588</v>
      </c>
      <c r="R86" s="10">
        <f>_xll.SNL.Clients.Office.Excel.Functions.SPG(A86, "RD_CREDIT_RATING_DATE_GLOBAL", "Issuer Credit Rating", "Local Currency LT|0")</f>
        <v>37796</v>
      </c>
      <c r="S86" s="10">
        <f>_xll.SNL.Clients.Office.Excel.Functions.SPG(A86, "RD_CREDIT_WATCH_OUTLOOK_DATE_GLOBAL", "Issuer Credit Rating", "Local Currency LT|0")</f>
        <v>43034</v>
      </c>
    </row>
    <row r="87" spans="1:19">
      <c r="A87" t="s">
        <v>91</v>
      </c>
      <c r="B87" t="str">
        <f>_xll.SNL.Clients.Office.Excel.Functions.SPG(A87,"SP_IPO_DATE")</f>
        <v>#PEND</v>
      </c>
      <c r="G87" s="9" t="str">
        <f>_xll.SNL.Clients.Office.Excel.Functions.SPG(A87, "IQ_SECTOR")</f>
        <v>Financials</v>
      </c>
      <c r="H87" s="9" t="str">
        <f>_xll.SNL.Clients.Office.Excel.Functions.SPG(A87, "IQ_INDUSTRY_GROUP")</f>
        <v>Financial Services</v>
      </c>
      <c r="I87" s="9" t="str">
        <f>_xll.SNL.Clients.Office.Excel.Functions.SPG(A87, "IQ_INDUSTRY")</f>
        <v>Capital Markets</v>
      </c>
      <c r="J87" s="9" t="str">
        <f>_xll.SNL.Clients.Office.Excel.Functions.SPG(A87, "IQ_PRIMARY_INDUSTRY")</f>
        <v>Financial Exchanges and Data</v>
      </c>
      <c r="K87" s="9" t="str">
        <f>_xll.SNL.Clients.Office.Excel.Functions.SPG(A87, "NAICS_CODE", "Primary")</f>
        <v>523210 - Securities and Commodity Exchanges</v>
      </c>
      <c r="L87" s="9" t="str">
        <f>_xll.SNL.Clients.Office.Excel.Functions.SPG(A87, "SP_TOPICTAG")</f>
        <v>Data Integration; Digital Asset Management; Data Protection; Cryptocurrency</v>
      </c>
      <c r="M87" s="5">
        <f>_xll.SNL.Clients.Office.Excel.Functions.SPG(A87, "SP_PCT_SHARES_OWNED_ALL_INSTITUTIONS")</f>
        <v>94.03</v>
      </c>
      <c r="N87" s="9" t="str">
        <f>_xll.SNL.Clients.Office.Excel.Functions.SPG(A87, "RD_CREDIT_RATING_GLOBAL", "Issuer Credit Rating", "Local Currency LT|0")</f>
        <v>A-</v>
      </c>
      <c r="O87" s="9" t="str">
        <f>_xll.SNL.Clients.Office.Excel.Functions.SPG(A87, "RD_CWOL_GLOBAL", "Issuer Credit Rating", "Local Currency LT|0")</f>
        <v>Stable</v>
      </c>
      <c r="P87" s="9" t="str">
        <f>_xll.SNL.Clients.Office.Excel.Functions.SPG(A87, "RD_RATING_ACTION_GLOBAL", "Issuer Credit Rating", "Local Currency LT|0")</f>
        <v>CreditWatch/Outlook (09/29/2020)</v>
      </c>
      <c r="Q87" s="10">
        <f>_xll.SNL.Clients.Office.Excel.Functions.SPG(A87, "RD_LAST_REVIEW_DATE_GLOBAL", "Issuer Credit Rating", "Local Currency LT")</f>
        <v>45561</v>
      </c>
      <c r="R87" s="10">
        <f>_xll.SNL.Clients.Office.Excel.Functions.SPG(A87, "RD_CREDIT_RATING_DATE_GLOBAL", "Issuer Credit Rating", "Local Currency LT|0")</f>
        <v>43368</v>
      </c>
      <c r="S87" s="10">
        <f>_xll.SNL.Clients.Office.Excel.Functions.SPG(A87, "RD_CREDIT_WATCH_OUTLOOK_DATE_GLOBAL", "Issuer Credit Rating", "Local Currency LT|0")</f>
        <v>44103</v>
      </c>
    </row>
    <row r="88" spans="1:19">
      <c r="A88" t="s">
        <v>92</v>
      </c>
      <c r="B88" t="str">
        <f>_xll.SNL.Clients.Office.Excel.Functions.SPG(A88,"SP_IPO_DATE")</f>
        <v>#PEND</v>
      </c>
      <c r="G88" s="9" t="str">
        <f>_xll.SNL.Clients.Office.Excel.Functions.SPG(A88, "IQ_SECTOR")</f>
        <v>Real Estate</v>
      </c>
      <c r="H88" s="9" t="str">
        <f>_xll.SNL.Clients.Office.Excel.Functions.SPG(A88, "IQ_INDUSTRY_GROUP")</f>
        <v>Real Estate Management and Development</v>
      </c>
      <c r="I88" s="9" t="str">
        <f>_xll.SNL.Clients.Office.Excel.Functions.SPG(A88, "IQ_INDUSTRY")</f>
        <v>Real Estate Management and Development</v>
      </c>
      <c r="J88" s="9" t="str">
        <f>_xll.SNL.Clients.Office.Excel.Functions.SPG(A88, "IQ_PRIMARY_INDUSTRY")</f>
        <v>Real Estate Services</v>
      </c>
      <c r="K88" s="9" t="str">
        <f>_xll.SNL.Clients.Office.Excel.Functions.SPG(A88, "NAICS_CODE", "Primary")</f>
        <v>531 - Real Estate</v>
      </c>
      <c r="L88" s="9" t="str">
        <f>_xll.SNL.Clients.Office.Excel.Functions.SPG(A88, "SP_TOPICTAG")</f>
        <v>Real Estate Technology</v>
      </c>
      <c r="M88" s="5">
        <f>_xll.SNL.Clients.Office.Excel.Functions.SPG(A88, "SP_PCT_SHARES_OWNED_ALL_INSTITUTIONS")</f>
        <v>100</v>
      </c>
      <c r="N88" s="9" t="str">
        <f>_xll.SNL.Clients.Office.Excel.Functions.SPG(A88, "RD_CREDIT_RATING_GLOBAL", "Issuer Credit Rating", "Local Currency LT|0")</f>
        <v>BBB+</v>
      </c>
      <c r="O88" s="9" t="str">
        <f>_xll.SNL.Clients.Office.Excel.Functions.SPG(A88, "RD_CWOL_GLOBAL", "Issuer Credit Rating", "Local Currency LT|0")</f>
        <v>Stable</v>
      </c>
      <c r="P88" s="9" t="str">
        <f>_xll.SNL.Clients.Office.Excel.Functions.SPG(A88, "RD_RATING_ACTION_GLOBAL", "Issuer Credit Rating", "Local Currency LT|0")</f>
        <v>CreditWatch/Outlook (08/03/2023)</v>
      </c>
      <c r="Q88" s="10">
        <f>_xll.SNL.Clients.Office.Excel.Functions.SPG(A88, "RD_LAST_REVIEW_DATE_GLOBAL", "Issuer Credit Rating", "Local Currency LT")</f>
        <v>45391</v>
      </c>
      <c r="R88" s="10">
        <f>_xll.SNL.Clients.Office.Excel.Functions.SPG(A88, "RD_CREDIT_RATING_DATE_GLOBAL", "Issuer Credit Rating", "Local Currency LT|0")</f>
        <v>44322</v>
      </c>
      <c r="S88" s="10">
        <f>_xll.SNL.Clients.Office.Excel.Functions.SPG(A88, "RD_CREDIT_WATCH_OUTLOOK_DATE_GLOBAL", "Issuer Credit Rating", "Local Currency LT|0")</f>
        <v>45141</v>
      </c>
    </row>
    <row r="89" spans="1:19">
      <c r="A89" t="s">
        <v>93</v>
      </c>
      <c r="B89" t="str">
        <f>_xll.SNL.Clients.Office.Excel.Functions.SPG(A89,"SP_IPO_DATE")</f>
        <v>#PEND</v>
      </c>
      <c r="G89" s="9" t="str">
        <f>_xll.SNL.Clients.Office.Excel.Functions.SPG(A89, "IQ_SECTOR")</f>
        <v>Information Technology</v>
      </c>
      <c r="H89" s="9" t="str">
        <f>_xll.SNL.Clients.Office.Excel.Functions.SPG(A89, "IQ_INDUSTRY_GROUP")</f>
        <v>Technology Hardware and Equipment</v>
      </c>
      <c r="I89" s="9" t="str">
        <f>_xll.SNL.Clients.Office.Excel.Functions.SPG(A89, "IQ_INDUSTRY")</f>
        <v>Electronic Equipment, Instruments and Components</v>
      </c>
      <c r="J89" s="9" t="str">
        <f>_xll.SNL.Clients.Office.Excel.Functions.SPG(A89, "IQ_PRIMARY_INDUSTRY")</f>
        <v>Technology Distributors</v>
      </c>
      <c r="K89" s="9" t="str">
        <f>_xll.SNL.Clients.Office.Excel.Functions.SPG(A89, "NAICS_CODE", "Primary")</f>
        <v>423430 - Computer and Computer Peripheral Equipment and Software Merchant Wholesalers</v>
      </c>
      <c r="L89" s="9" t="str">
        <f>_xll.SNL.Clients.Office.Excel.Functions.SPG(A89, "SP_TOPICTAG")</f>
        <v>Software Development; Cloud Management; Data Integration; Data Protection; Cloud Infrastructure; Cloud Storage; Network Security</v>
      </c>
      <c r="M89" s="5">
        <f>_xll.SNL.Clients.Office.Excel.Functions.SPG(A89, "SP_PCT_SHARES_OWNED_ALL_INSTITUTIONS")</f>
        <v>93.31</v>
      </c>
      <c r="N89" s="9" t="str">
        <f>_xll.SNL.Clients.Office.Excel.Functions.SPG(A89, "RD_CREDIT_RATING_GLOBAL", "Issuer Credit Rating", "Local Currency LT|0")</f>
        <v>BBB-</v>
      </c>
      <c r="O89" s="9" t="str">
        <f>_xll.SNL.Clients.Office.Excel.Functions.SPG(A89, "RD_CWOL_GLOBAL", "Issuer Credit Rating", "Local Currency LT|0")</f>
        <v>Stable</v>
      </c>
      <c r="P89" s="9" t="str">
        <f>_xll.SNL.Clients.Office.Excel.Functions.SPG(A89, "RD_RATING_ACTION_GLOBAL", "Issuer Credit Rating", "Local Currency LT|0")</f>
        <v>Upgrade | CreditWatch/Outlook (05/26/2021)</v>
      </c>
      <c r="Q89" s="10">
        <f>_xll.SNL.Clients.Office.Excel.Functions.SPG(A89, "RD_LAST_REVIEW_DATE_GLOBAL", "Issuer Credit Rating", "Local Currency LT")</f>
        <v>45482</v>
      </c>
      <c r="R89" s="10">
        <f>_xll.SNL.Clients.Office.Excel.Functions.SPG(A89, "RD_CREDIT_RATING_DATE_GLOBAL", "Issuer Credit Rating", "Local Currency LT|0")</f>
        <v>44342</v>
      </c>
      <c r="S89" s="10">
        <f>_xll.SNL.Clients.Office.Excel.Functions.SPG(A89, "RD_CREDIT_WATCH_OUTLOOK_DATE_GLOBAL", "Issuer Credit Rating", "Local Currency LT|0")</f>
        <v>44342</v>
      </c>
    </row>
    <row r="90" spans="1:19">
      <c r="A90" t="s">
        <v>94</v>
      </c>
      <c r="B90" t="str">
        <f>_xll.SNL.Clients.Office.Excel.Functions.SPG(A90,"SP_IPO_DATE")</f>
        <v>#PEND</v>
      </c>
      <c r="G90" s="9" t="str">
        <f>_xll.SNL.Clients.Office.Excel.Functions.SPG(A90, "IQ_SECTOR")</f>
        <v>Materials</v>
      </c>
      <c r="H90" s="9" t="str">
        <f>_xll.SNL.Clients.Office.Excel.Functions.SPG(A90, "IQ_INDUSTRY_GROUP")</f>
        <v>Materials</v>
      </c>
      <c r="I90" s="9" t="str">
        <f>_xll.SNL.Clients.Office.Excel.Functions.SPG(A90, "IQ_INDUSTRY")</f>
        <v>Chemicals</v>
      </c>
      <c r="J90" s="9" t="str">
        <f>_xll.SNL.Clients.Office.Excel.Functions.SPG(A90, "IQ_PRIMARY_INDUSTRY")</f>
        <v>Specialty Chemicals</v>
      </c>
      <c r="K90" s="9" t="str">
        <f>_xll.SNL.Clients.Office.Excel.Functions.SPG(A90, "NAICS_CODE", "Primary")</f>
        <v>325 - Chemical Manufacturing</v>
      </c>
      <c r="L90" s="9" t="str">
        <f>_xll.SNL.Clients.Office.Excel.Functions.SPG(A90, "SP_TOPICTAG")</f>
        <v>Environmental Engineering; Packaging Services; CleanTech; Biomass Energy; Anaerobic Digestion</v>
      </c>
      <c r="M90" s="5">
        <f>_xll.SNL.Clients.Office.Excel.Functions.SPG(A90, "SP_PCT_SHARES_OWNED_ALL_INSTITUTIONS")</f>
        <v>89.15</v>
      </c>
      <c r="N90" s="9" t="str">
        <f>_xll.SNL.Clients.Office.Excel.Functions.SPG(A90, "RD_CREDIT_RATING_GLOBAL", "Issuer Credit Rating", "Local Currency LT|0")</f>
        <v>BB+</v>
      </c>
      <c r="O90" s="9" t="str">
        <f>_xll.SNL.Clients.Office.Excel.Functions.SPG(A90, "RD_CWOL_GLOBAL", "Issuer Credit Rating", "Local Currency LT|0")</f>
        <v>Stable</v>
      </c>
      <c r="P90" s="9" t="str">
        <f>_xll.SNL.Clients.Office.Excel.Functions.SPG(A90, "RD_RATING_ACTION_GLOBAL", "Issuer Credit Rating", "Local Currency LT|0")</f>
        <v>Downgrade | CreditWatch/Outlook (11/14/2024)</v>
      </c>
      <c r="Q90" s="10">
        <f>_xll.SNL.Clients.Office.Excel.Functions.SPG(A90, "RD_LAST_REVIEW_DATE_GLOBAL", "Issuer Credit Rating", "Local Currency LT")</f>
        <v>45610</v>
      </c>
      <c r="R90" s="10">
        <f>_xll.SNL.Clients.Office.Excel.Functions.SPG(A90, "RD_CREDIT_RATING_DATE_GLOBAL", "Issuer Credit Rating", "Local Currency LT|0")</f>
        <v>45610</v>
      </c>
      <c r="S90" s="10">
        <f>_xll.SNL.Clients.Office.Excel.Functions.SPG(A90, "RD_CREDIT_WATCH_OUTLOOK_DATE_GLOBAL", "Issuer Credit Rating", "Local Currency LT|0")</f>
        <v>45610</v>
      </c>
    </row>
    <row r="91" spans="1:19">
      <c r="A91" t="s">
        <v>95</v>
      </c>
      <c r="B91" t="str">
        <f>_xll.SNL.Clients.Office.Excel.Functions.SPG(A91,"SP_IPO_DATE")</f>
        <v>#PEND</v>
      </c>
      <c r="G91" s="9" t="str">
        <f>_xll.SNL.Clients.Office.Excel.Functions.SPG(A91, "IQ_SECTOR")</f>
        <v>Health Care</v>
      </c>
      <c r="H91" s="9" t="str">
        <f>_xll.SNL.Clients.Office.Excel.Functions.SPG(A91, "IQ_INDUSTRY_GROUP")</f>
        <v>Health Care Equipment and Services</v>
      </c>
      <c r="I91" s="9" t="str">
        <f>_xll.SNL.Clients.Office.Excel.Functions.SPG(A91, "IQ_INDUSTRY")</f>
        <v>Health Care Providers and Services</v>
      </c>
      <c r="J91" s="9" t="str">
        <f>_xll.SNL.Clients.Office.Excel.Functions.SPG(A91, "IQ_PRIMARY_INDUSTRY")</f>
        <v>Health Care Distributors</v>
      </c>
      <c r="K91" s="9" t="str">
        <f>_xll.SNL.Clients.Office.Excel.Functions.SPG(A91, "NAICS_CODE", "Primary")</f>
        <v>424210 - Drugs and Druggists' Sundries Merchant Wholesalers</v>
      </c>
      <c r="L91" s="9" t="str">
        <f>_xll.SNL.Clients.Office.Excel.Functions.SPG(A91, "SP_TOPICTAG")</f>
        <v>Health Diagnostics; Cardiovascular; Infectious Diseases; Nephrology; Oncology; Vaccines</v>
      </c>
      <c r="M91" s="5">
        <f>_xll.SNL.Clients.Office.Excel.Functions.SPG(A91, "SP_PCT_SHARES_OWNED_ALL_INSTITUTIONS")</f>
        <v>91.39</v>
      </c>
      <c r="N91" s="9" t="str">
        <f>_xll.SNL.Clients.Office.Excel.Functions.SPG(A91, "RD_CREDIT_RATING_GLOBAL", "Issuer Credit Rating", "Local Currency LT|0")</f>
        <v>BBB+</v>
      </c>
      <c r="O91" s="9" t="str">
        <f>_xll.SNL.Clients.Office.Excel.Functions.SPG(A91, "RD_CWOL_GLOBAL", "Issuer Credit Rating", "Local Currency LT|0")</f>
        <v>Stable</v>
      </c>
      <c r="P91" s="9" t="str">
        <f>_xll.SNL.Clients.Office.Excel.Functions.SPG(A91, "RD_RATING_ACTION_GLOBAL", "Issuer Credit Rating", "Local Currency LT|0")</f>
        <v>CreditWatch/Outlook (12/01/2022)</v>
      </c>
      <c r="Q91" s="10">
        <f>_xll.SNL.Clients.Office.Excel.Functions.SPG(A91, "RD_LAST_REVIEW_DATE_GLOBAL", "Issuer Credit Rating", "Local Currency LT")</f>
        <v>45602</v>
      </c>
      <c r="R91" s="10">
        <f>_xll.SNL.Clients.Office.Excel.Functions.SPG(A91, "RD_CREDIT_RATING_DATE_GLOBAL", "Issuer Credit Rating", "Local Currency LT|0")</f>
        <v>44351</v>
      </c>
      <c r="S91" s="10">
        <f>_xll.SNL.Clients.Office.Excel.Functions.SPG(A91, "RD_CREDIT_WATCH_OUTLOOK_DATE_GLOBAL", "Issuer Credit Rating", "Local Currency LT|0")</f>
        <v>44896</v>
      </c>
    </row>
    <row r="92" spans="1:19">
      <c r="A92" t="s">
        <v>96</v>
      </c>
      <c r="B92" t="str">
        <f>_xll.SNL.Clients.Office.Excel.Functions.SPG(A92,"SP_IPO_DATE")</f>
        <v>#PEND</v>
      </c>
      <c r="G92" s="9" t="str">
        <f>_xll.SNL.Clients.Office.Excel.Functions.SPG(A92, "IQ_SECTOR")</f>
        <v>Health Care</v>
      </c>
      <c r="H92" s="9" t="str">
        <f>_xll.SNL.Clients.Office.Excel.Functions.SPG(A92, "IQ_INDUSTRY_GROUP")</f>
        <v>Health Care Equipment and Services</v>
      </c>
      <c r="I92" s="9" t="str">
        <f>_xll.SNL.Clients.Office.Excel.Functions.SPG(A92, "IQ_INDUSTRY")</f>
        <v>Health Care Providers and Services</v>
      </c>
      <c r="J92" s="9" t="str">
        <f>_xll.SNL.Clients.Office.Excel.Functions.SPG(A92, "IQ_PRIMARY_INDUSTRY")</f>
        <v>Managed Health Care</v>
      </c>
      <c r="K92" s="9" t="str">
        <f>_xll.SNL.Clients.Office.Excel.Functions.SPG(A92, "NAICS_CODE", "Primary")</f>
        <v>621491 - HMO Medical Centers</v>
      </c>
      <c r="L92" s="9" t="str">
        <f>_xll.SNL.Clients.Office.Excel.Functions.SPG(A92, "SP_TOPICTAG")</f>
        <v>MHealth; Predictive Analytics; Customer Analytics; Outpatient Care</v>
      </c>
      <c r="M92" s="5">
        <f>_xll.SNL.Clients.Office.Excel.Functions.SPG(A92, "SP_PCT_SHARES_OWNED_ALL_INSTITUTIONS")</f>
        <v>99.7</v>
      </c>
      <c r="N92" s="9" t="str">
        <f>_xll.SNL.Clients.Office.Excel.Functions.SPG(A92, "RD_CREDIT_RATING_GLOBAL", "Issuer Credit Rating", "Local Currency LT|0")</f>
        <v>BBB-</v>
      </c>
      <c r="O92" s="9" t="str">
        <f>_xll.SNL.Clients.Office.Excel.Functions.SPG(A92, "RD_CWOL_GLOBAL", "Issuer Credit Rating", "Local Currency LT|0")</f>
        <v>Negative</v>
      </c>
      <c r="P92" s="9" t="str">
        <f>_xll.SNL.Clients.Office.Excel.Functions.SPG(A92, "RD_RATING_ACTION_GLOBAL", "Issuer Credit Rating", "Local Currency LT|0")</f>
        <v>CreditWatch/Outlook (03/06/2024)</v>
      </c>
      <c r="Q92" s="10">
        <f>_xll.SNL.Clients.Office.Excel.Functions.SPG(A92, "RD_LAST_REVIEW_DATE_GLOBAL", "Issuer Credit Rating", "Local Currency LT")</f>
        <v>45442</v>
      </c>
      <c r="R92" s="10">
        <f>_xll.SNL.Clients.Office.Excel.Functions.SPG(A92, "RD_CREDIT_RATING_DATE_GLOBAL", "Issuer Credit Rating", "Local Currency LT|0")</f>
        <v>43781</v>
      </c>
      <c r="S92" s="10">
        <f>_xll.SNL.Clients.Office.Excel.Functions.SPG(A92, "RD_CREDIT_WATCH_OUTLOOK_DATE_GLOBAL", "Issuer Credit Rating", "Local Currency LT|0")</f>
        <v>45357</v>
      </c>
    </row>
    <row r="93" spans="1:19">
      <c r="A93" t="s">
        <v>97</v>
      </c>
      <c r="B93" t="str">
        <f>_xll.SNL.Clients.Office.Excel.Functions.SPG(A93,"SP_IPO_DATE")</f>
        <v>#PEND</v>
      </c>
      <c r="G93" s="9" t="str">
        <f>_xll.SNL.Clients.Office.Excel.Functions.SPG(A93, "IQ_SECTOR")</f>
        <v>Utilities</v>
      </c>
      <c r="H93" s="9" t="str">
        <f>_xll.SNL.Clients.Office.Excel.Functions.SPG(A93, "IQ_INDUSTRY_GROUP")</f>
        <v>Utilities</v>
      </c>
      <c r="I93" s="9" t="str">
        <f>_xll.SNL.Clients.Office.Excel.Functions.SPG(A93, "IQ_INDUSTRY")</f>
        <v>Multi-Utilities</v>
      </c>
      <c r="J93" s="9" t="str">
        <f>_xll.SNL.Clients.Office.Excel.Functions.SPG(A93, "IQ_PRIMARY_INDUSTRY")</f>
        <v>Multi-Utilities</v>
      </c>
      <c r="K93" s="9" t="str">
        <f>_xll.SNL.Clients.Office.Excel.Functions.SPG(A93, "NAICS_CODE", "Primary")</f>
        <v>22112 - Electric Power Transmission, Control, and Distribution</v>
      </c>
      <c r="L93" s="9" t="str">
        <f>_xll.SNL.Clients.Office.Excel.Functions.SPG(A93, "SP_TOPICTAG")</f>
        <v>Energy Efficiency; Energy Management; Energy Storage; CleanTech; Power Grid</v>
      </c>
      <c r="M93" s="5">
        <f>_xll.SNL.Clients.Office.Excel.Functions.SPG(A93, "SP_PCT_SHARES_OWNED_ALL_INSTITUTIONS")</f>
        <v>93.44</v>
      </c>
      <c r="N93" s="9" t="str">
        <f>_xll.SNL.Clients.Office.Excel.Functions.SPG(A93, "RD_CREDIT_RATING_GLOBAL", "Issuer Credit Rating", "Local Currency LT|0")</f>
        <v>BBB+</v>
      </c>
      <c r="O93" s="9" t="str">
        <f>_xll.SNL.Clients.Office.Excel.Functions.SPG(A93, "RD_CWOL_GLOBAL", "Issuer Credit Rating", "Local Currency LT|0")</f>
        <v>Negative</v>
      </c>
      <c r="P93" s="9" t="str">
        <f>_xll.SNL.Clients.Office.Excel.Functions.SPG(A93, "RD_RATING_ACTION_GLOBAL", "Issuer Credit Rating", "Local Currency LT|0")</f>
        <v>CreditWatch/Outlook (03/19/2024)</v>
      </c>
      <c r="Q93" s="10">
        <f>_xll.SNL.Clients.Office.Excel.Functions.SPG(A93, "RD_LAST_REVIEW_DATE_GLOBAL", "Issuer Credit Rating", "Local Currency LT")</f>
        <v>45594</v>
      </c>
      <c r="R93" s="10">
        <f>_xll.SNL.Clients.Office.Excel.Functions.SPG(A93, "RD_CREDIT_RATING_DATE_GLOBAL", "Issuer Credit Rating", "Local Currency LT|0")</f>
        <v>43497</v>
      </c>
      <c r="S93" s="10">
        <f>_xll.SNL.Clients.Office.Excel.Functions.SPG(A93, "RD_CREDIT_WATCH_OUTLOOK_DATE_GLOBAL", "Issuer Credit Rating", "Local Currency LT|0")</f>
        <v>45370</v>
      </c>
    </row>
    <row r="94" spans="1:19">
      <c r="A94" t="s">
        <v>98</v>
      </c>
      <c r="B94" t="str">
        <f>_xll.SNL.Clients.Office.Excel.Functions.SPG(A94,"SP_IPO_DATE")</f>
        <v>#PEND</v>
      </c>
      <c r="G94" s="9" t="str">
        <f>_xll.SNL.Clients.Office.Excel.Functions.SPG(A94, "IQ_SECTOR")</f>
        <v>Materials</v>
      </c>
      <c r="H94" s="9" t="str">
        <f>_xll.SNL.Clients.Office.Excel.Functions.SPG(A94, "IQ_INDUSTRY_GROUP")</f>
        <v>Materials</v>
      </c>
      <c r="I94" s="9" t="str">
        <f>_xll.SNL.Clients.Office.Excel.Functions.SPG(A94, "IQ_INDUSTRY")</f>
        <v>Chemicals</v>
      </c>
      <c r="J94" s="9" t="str">
        <f>_xll.SNL.Clients.Office.Excel.Functions.SPG(A94, "IQ_PRIMARY_INDUSTRY")</f>
        <v>Fertilizers and Agricultural Chemicals</v>
      </c>
      <c r="K94" s="9" t="str">
        <f>_xll.SNL.Clients.Office.Excel.Functions.SPG(A94, "NAICS_CODE", "Primary")</f>
        <v>325311 - Nitrogenous Fertilizer Manufacturing</v>
      </c>
      <c r="L94" s="9" t="str">
        <f>_xll.SNL.Clients.Office.Excel.Functions.SPG(A94, "SP_TOPICTAG")</f>
        <v>Environmental Consulting; Environmental Engineering; Farming; Horticulture; ClimateTech; Renewable Ammonia</v>
      </c>
      <c r="M94" s="5">
        <f>_xll.SNL.Clients.Office.Excel.Functions.SPG(A94, "SP_PCT_SHARES_OWNED_ALL_INSTITUTIONS")</f>
        <v>96.04</v>
      </c>
      <c r="N94" s="9" t="str">
        <f>_xll.SNL.Clients.Office.Excel.Functions.SPG(A94, "RD_CREDIT_RATING_GLOBAL", "Issuer Credit Rating", "Local Currency LT|0")</f>
        <v>BBB</v>
      </c>
      <c r="O94" s="9" t="str">
        <f>_xll.SNL.Clients.Office.Excel.Functions.SPG(A94, "RD_CWOL_GLOBAL", "Issuer Credit Rating", "Local Currency LT|0")</f>
        <v>Stable</v>
      </c>
      <c r="P94" s="9" t="str">
        <f>_xll.SNL.Clients.Office.Excel.Functions.SPG(A94, "RD_RATING_ACTION_GLOBAL", "Issuer Credit Rating", "Local Currency LT|0")</f>
        <v>Upgrade | CreditWatch/Outlook (10/04/2022)</v>
      </c>
      <c r="Q94" s="10">
        <f>_xll.SNL.Clients.Office.Excel.Functions.SPG(A94, "RD_LAST_REVIEW_DATE_GLOBAL", "Issuer Credit Rating", "Local Currency LT")</f>
        <v>45681</v>
      </c>
      <c r="R94" s="10">
        <f>_xll.SNL.Clients.Office.Excel.Functions.SPG(A94, "RD_CREDIT_RATING_DATE_GLOBAL", "Issuer Credit Rating", "Local Currency LT|0")</f>
        <v>44838</v>
      </c>
      <c r="S94" s="10">
        <f>_xll.SNL.Clients.Office.Excel.Functions.SPG(A94, "RD_CREDIT_WATCH_OUTLOOK_DATE_GLOBAL", "Issuer Credit Rating", "Local Currency LT|0")</f>
        <v>44838</v>
      </c>
    </row>
    <row r="95" spans="1:19">
      <c r="A95" t="s">
        <v>99</v>
      </c>
      <c r="B95" t="str">
        <f>_xll.SNL.Clients.Office.Excel.Functions.SPG(A95,"SP_IPO_DATE")</f>
        <v>#PEND</v>
      </c>
      <c r="G95" s="9" t="str">
        <f>_xll.SNL.Clients.Office.Excel.Functions.SPG(A95, "IQ_SECTOR")</f>
        <v>Health Care</v>
      </c>
      <c r="H95" s="9" t="str">
        <f>_xll.SNL.Clients.Office.Excel.Functions.SPG(A95, "IQ_INDUSTRY_GROUP")</f>
        <v>Pharmaceuticals, Biotechnology and Life Sciences</v>
      </c>
      <c r="I95" s="9" t="str">
        <f>_xll.SNL.Clients.Office.Excel.Functions.SPG(A95, "IQ_INDUSTRY")</f>
        <v>Life Sciences Tools and Services</v>
      </c>
      <c r="J95" s="9" t="str">
        <f>_xll.SNL.Clients.Office.Excel.Functions.SPG(A95, "IQ_PRIMARY_INDUSTRY")</f>
        <v>Life Sciences Tools and Services</v>
      </c>
      <c r="K95" s="9" t="str">
        <f>_xll.SNL.Clients.Office.Excel.Functions.SPG(A95, "NAICS_CODE", "Primary")</f>
        <v>54171 - Research and Development in the Physical, Engineering, and Life Sciences</v>
      </c>
      <c r="L95" s="9" t="str">
        <f>_xll.SNL.Clients.Office.Excel.Functions.SPG(A95, "SP_TOPICTAG")</f>
        <v>Health Diagnostics; Genetics; Immunology; Infectious Diseases; Neurology; Oncology; Vaccines</v>
      </c>
      <c r="M95" s="5">
        <f>_xll.SNL.Clients.Office.Excel.Functions.SPG(A95, "SP_PCT_SHARES_OWNED_ALL_INSTITUTIONS")</f>
        <v>101.71</v>
      </c>
      <c r="N95" s="9" t="str">
        <f>_xll.SNL.Clients.Office.Excel.Functions.SPG(A95, "RD_CREDIT_RATING_GLOBAL", "Issuer Credit Rating", "Local Currency LT|0")</f>
        <v>BB+</v>
      </c>
      <c r="O95" s="9" t="str">
        <f>_xll.SNL.Clients.Office.Excel.Functions.SPG(A95, "RD_CWOL_GLOBAL", "Issuer Credit Rating", "Local Currency LT|0")</f>
        <v>Stable</v>
      </c>
      <c r="P95" s="9" t="str">
        <f>_xll.SNL.Clients.Office.Excel.Functions.SPG(A95, "RD_RATING_ACTION_GLOBAL", "Issuer Credit Rating", "Local Currency LT|0")</f>
        <v>CreditWatch/Outlook (01/28/2025)</v>
      </c>
      <c r="Q95" s="10">
        <f>_xll.SNL.Clients.Office.Excel.Functions.SPG(A95, "RD_LAST_REVIEW_DATE_GLOBAL", "Issuer Credit Rating", "Local Currency LT")</f>
        <v>45685</v>
      </c>
      <c r="R95" s="10">
        <f>_xll.SNL.Clients.Office.Excel.Functions.SPG(A95, "RD_CREDIT_RATING_DATE_GLOBAL", "Issuer Credit Rating", "Local Currency LT|0")</f>
        <v>43586</v>
      </c>
      <c r="S95" s="10">
        <f>_xll.SNL.Clients.Office.Excel.Functions.SPG(A95, "RD_CREDIT_WATCH_OUTLOOK_DATE_GLOBAL", "Issuer Credit Rating", "Local Currency LT|0")</f>
        <v>45685</v>
      </c>
    </row>
    <row r="96" spans="1:19">
      <c r="A96" t="s">
        <v>100</v>
      </c>
      <c r="B96" t="str">
        <f>_xll.SNL.Clients.Office.Excel.Functions.SPG(A96,"SP_IPO_DATE")</f>
        <v>#PEND</v>
      </c>
      <c r="G96" s="9" t="str">
        <f>_xll.SNL.Clients.Office.Excel.Functions.SPG(A96, "IQ_SECTOR")</f>
        <v>Communication Services</v>
      </c>
      <c r="H96" s="9" t="str">
        <f>_xll.SNL.Clients.Office.Excel.Functions.SPG(A96, "IQ_INDUSTRY_GROUP")</f>
        <v>Media and Entertainment</v>
      </c>
      <c r="I96" s="9" t="str">
        <f>_xll.SNL.Clients.Office.Excel.Functions.SPG(A96, "IQ_INDUSTRY")</f>
        <v>Media</v>
      </c>
      <c r="J96" s="9" t="str">
        <f>_xll.SNL.Clients.Office.Excel.Functions.SPG(A96, "IQ_PRIMARY_INDUSTRY")</f>
        <v>Cable and Satellite</v>
      </c>
      <c r="K96" s="9" t="str">
        <f>_xll.SNL.Clients.Office.Excel.Functions.SPG(A96, "NAICS_CODE", "Primary")</f>
        <v>516210 - Media Streaming Distribution Services, Social Networks, and Other Media Networks and Content Providers</v>
      </c>
      <c r="L96" s="9" t="str">
        <f>_xll.SNL.Clients.Office.Excel.Functions.SPG(A96, "SP_TOPICTAG")</f>
        <v>Network Backbone; Ad Network; Video Streaming; VoIP; Streaming Media; Network Security; 5G</v>
      </c>
      <c r="M96" s="5">
        <f>_xll.SNL.Clients.Office.Excel.Functions.SPG(A96, "SP_PCT_SHARES_OWNED_ALL_INSTITUTIONS")</f>
        <v>70.209999999999994</v>
      </c>
      <c r="N96" s="9" t="str">
        <f>_xll.SNL.Clients.Office.Excel.Functions.SPG(A96, "RD_CREDIT_RATING_GLOBAL", "Issuer Credit Rating", "Local Currency LT|0")</f>
        <v>BB+</v>
      </c>
      <c r="O96" s="9" t="str">
        <f>_xll.SNL.Clients.Office.Excel.Functions.SPG(A96, "RD_CWOL_GLOBAL", "Issuer Credit Rating", "Local Currency LT|0")</f>
        <v>Stable</v>
      </c>
      <c r="P96" s="9" t="str">
        <f>_xll.SNL.Clients.Office.Excel.Functions.SPG(A96, "RD_RATING_ACTION_GLOBAL", "Issuer Credit Rating", "Local Currency LT|0")</f>
        <v>New Rating | CreditWatch/Outlook (05/18/2016)</v>
      </c>
      <c r="Q96" s="10">
        <f>_xll.SNL.Clients.Office.Excel.Functions.SPG(A96, "RD_LAST_REVIEW_DATE_GLOBAL", "Issuer Credit Rating", "Local Currency LT")</f>
        <v>45432</v>
      </c>
      <c r="R96" s="10">
        <f>_xll.SNL.Clients.Office.Excel.Functions.SPG(A96, "RD_CREDIT_RATING_DATE_GLOBAL", "Issuer Credit Rating", "Local Currency LT|0")</f>
        <v>42508</v>
      </c>
      <c r="S96" s="10">
        <f>_xll.SNL.Clients.Office.Excel.Functions.SPG(A96, "RD_CREDIT_WATCH_OUTLOOK_DATE_GLOBAL", "Issuer Credit Rating", "Local Currency LT|0")</f>
        <v>42508</v>
      </c>
    </row>
    <row r="97" spans="1:19">
      <c r="A97" t="s">
        <v>101</v>
      </c>
      <c r="B97" t="str">
        <f>_xll.SNL.Clients.Office.Excel.Functions.SPG(A97,"SP_IPO_DATE")</f>
        <v>#PEND</v>
      </c>
      <c r="G97" s="9" t="str">
        <f>_xll.SNL.Clients.Office.Excel.Functions.SPG(A97, "IQ_SECTOR")</f>
        <v>Energy</v>
      </c>
      <c r="H97" s="9" t="str">
        <f>_xll.SNL.Clients.Office.Excel.Functions.SPG(A97, "IQ_INDUSTRY_GROUP")</f>
        <v>Energy</v>
      </c>
      <c r="I97" s="9" t="str">
        <f>_xll.SNL.Clients.Office.Excel.Functions.SPG(A97, "IQ_INDUSTRY")</f>
        <v>Oil, Gas and Consumable Fuels</v>
      </c>
      <c r="J97" s="9" t="str">
        <f>_xll.SNL.Clients.Office.Excel.Functions.SPG(A97, "IQ_PRIMARY_INDUSTRY")</f>
        <v>Integrated Oil and Gas</v>
      </c>
      <c r="K97" s="9" t="str">
        <f>_xll.SNL.Clients.Office.Excel.Functions.SPG(A97, "NAICS_CODE", "Primary")</f>
        <v>324110 - Petroleum Refineries</v>
      </c>
      <c r="L97" s="9" t="str">
        <f>_xll.SNL.Clients.Office.Excel.Functions.SPG(A97, "SP_TOPICTAG")</f>
        <v>Energy Storage; Environmental Engineering; Freight Service; Marine Transportation; CleanTech; Biofuel; Biomass Energy; ClimateTech; Utility Scale Solar; Onshore and Offshore Wind</v>
      </c>
      <c r="M97" s="5">
        <f>_xll.SNL.Clients.Office.Excel.Functions.SPG(A97, "SP_PCT_SHARES_OWNED_ALL_INSTITUTIONS")</f>
        <v>69.03</v>
      </c>
      <c r="N97" s="9" t="str">
        <f>_xll.SNL.Clients.Office.Excel.Functions.SPG(A97, "RD_CREDIT_RATING_GLOBAL", "Issuer Credit Rating", "Local Currency LT|0")</f>
        <v>AA-</v>
      </c>
      <c r="O97" s="9" t="str">
        <f>_xll.SNL.Clients.Office.Excel.Functions.SPG(A97, "RD_CWOL_GLOBAL", "Issuer Credit Rating", "Local Currency LT|0")</f>
        <v>Stable</v>
      </c>
      <c r="P97" s="9" t="str">
        <f>_xll.SNL.Clients.Office.Excel.Functions.SPG(A97, "RD_RATING_ACTION_GLOBAL", "Issuer Credit Rating", "Local Currency LT|0")</f>
        <v>Downgrade | CreditWatch/Outlook (02/11/2021)</v>
      </c>
      <c r="Q97" s="10">
        <f>_xll.SNL.Clients.Office.Excel.Functions.SPG(A97, "RD_LAST_REVIEW_DATE_GLOBAL", "Issuer Credit Rating", "Local Currency LT")</f>
        <v>45554</v>
      </c>
      <c r="R97" s="10">
        <f>_xll.SNL.Clients.Office.Excel.Functions.SPG(A97, "RD_CREDIT_RATING_DATE_GLOBAL", "Issuer Credit Rating", "Local Currency LT|0")</f>
        <v>44238</v>
      </c>
      <c r="S97" s="10">
        <f>_xll.SNL.Clients.Office.Excel.Functions.SPG(A97, "RD_CREDIT_WATCH_OUTLOOK_DATE_GLOBAL", "Issuer Credit Rating", "Local Currency LT|0")</f>
        <v>44238</v>
      </c>
    </row>
    <row r="98" spans="1:19">
      <c r="A98" t="s">
        <v>102</v>
      </c>
      <c r="B98" t="str">
        <f>_xll.SNL.Clients.Office.Excel.Functions.SPG(A98,"SP_IPO_DATE")</f>
        <v>#PEND</v>
      </c>
      <c r="G98" s="9" t="str">
        <f>_xll.SNL.Clients.Office.Excel.Functions.SPG(A98, "IQ_SECTOR")</f>
        <v>Consumer Discretionary</v>
      </c>
      <c r="H98" s="9" t="str">
        <f>_xll.SNL.Clients.Office.Excel.Functions.SPG(A98, "IQ_INDUSTRY_GROUP")</f>
        <v>Consumer Services</v>
      </c>
      <c r="I98" s="9" t="str">
        <f>_xll.SNL.Clients.Office.Excel.Functions.SPG(A98, "IQ_INDUSTRY")</f>
        <v>Hotels, Restaurants and Leisure</v>
      </c>
      <c r="J98" s="9" t="str">
        <f>_xll.SNL.Clients.Office.Excel.Functions.SPG(A98, "IQ_PRIMARY_INDUSTRY")</f>
        <v>Restaurants</v>
      </c>
      <c r="K98" s="9" t="str">
        <f>_xll.SNL.Clients.Office.Excel.Functions.SPG(A98, "NAICS_CODE", "Primary")</f>
        <v>722513 - Limited-Service Restaurants</v>
      </c>
      <c r="L98" s="9" t="str">
        <f>_xll.SNL.Clients.Office.Excel.Functions.SPG(A98, "SP_TOPICTAG")</f>
        <v>Food Delivery</v>
      </c>
      <c r="M98" s="5">
        <f>_xll.SNL.Clients.Office.Excel.Functions.SPG(A98, "SP_PCT_SHARES_OWNED_ALL_INSTITUTIONS")</f>
        <v>89.03</v>
      </c>
      <c r="N98" s="9" t="str">
        <f>_xll.SNL.Clients.Office.Excel.Functions.SPG(A98, "RD_CREDIT_RATING_GLOBAL", "Issuer Credit Rating", "Local Currency LT|0")</f>
        <v/>
      </c>
      <c r="O98" s="9" t="str">
        <f>_xll.SNL.Clients.Office.Excel.Functions.SPG(A98, "RD_CWOL_GLOBAL", "Issuer Credit Rating", "Local Currency LT|0")</f>
        <v/>
      </c>
      <c r="P98" s="9" t="str">
        <f>_xll.SNL.Clients.Office.Excel.Functions.SPG(A98, "RD_RATING_ACTION_GLOBAL", "Issuer Credit Rating", "Local Currency LT|0")</f>
        <v/>
      </c>
      <c r="Q98" s="10" t="str">
        <f>_xll.SNL.Clients.Office.Excel.Functions.SPG(A98, "RD_LAST_REVIEW_DATE_GLOBAL", "Issuer Credit Rating", "Local Currency LT")</f>
        <v/>
      </c>
      <c r="R98" s="10" t="str">
        <f>_xll.SNL.Clients.Office.Excel.Functions.SPG(A98, "RD_CREDIT_RATING_DATE_GLOBAL", "Issuer Credit Rating", "Local Currency LT|0")</f>
        <v/>
      </c>
      <c r="S98" s="10" t="str">
        <f>_xll.SNL.Clients.Office.Excel.Functions.SPG(A98, "RD_CREDIT_WATCH_OUTLOOK_DATE_GLOBAL", "Issuer Credit Rating", "Local Currency LT|0")</f>
        <v/>
      </c>
    </row>
    <row r="99" spans="1:19">
      <c r="A99" t="s">
        <v>103</v>
      </c>
      <c r="B99" t="str">
        <f>_xll.SNL.Clients.Office.Excel.Functions.SPG(A99,"SP_IPO_DATE")</f>
        <v>#PEND</v>
      </c>
      <c r="G99" s="9" t="str">
        <f>_xll.SNL.Clients.Office.Excel.Functions.SPG(A99, "IQ_SECTOR")</f>
        <v>Financials</v>
      </c>
      <c r="H99" s="9" t="str">
        <f>_xll.SNL.Clients.Office.Excel.Functions.SPG(A99, "IQ_INDUSTRY_GROUP")</f>
        <v>Insurance</v>
      </c>
      <c r="I99" s="9" t="str">
        <f>_xll.SNL.Clients.Office.Excel.Functions.SPG(A99, "IQ_INDUSTRY")</f>
        <v>Insurance</v>
      </c>
      <c r="J99" s="9" t="str">
        <f>_xll.SNL.Clients.Office.Excel.Functions.SPG(A99, "IQ_PRIMARY_INDUSTRY")</f>
        <v>Property and Casualty Insurance</v>
      </c>
      <c r="K99" s="9" t="str">
        <f>_xll.SNL.Clients.Office.Excel.Functions.SPG(A99, "NAICS_CODE", "Primary")</f>
        <v>524126 - Direct Property and Casualty Insurance Carriers</v>
      </c>
      <c r="L99" s="9" t="str">
        <f>_xll.SNL.Clients.Office.Excel.Functions.SPG(A99, "SP_TOPICTAG")</f>
        <v>Employee Benefits</v>
      </c>
      <c r="M99" s="5">
        <f>_xll.SNL.Clients.Office.Excel.Functions.SPG(A99, "SP_PCT_SHARES_OWNED_ALL_INSTITUTIONS")</f>
        <v>84.7</v>
      </c>
      <c r="N99" s="9" t="str">
        <f>_xll.SNL.Clients.Office.Excel.Functions.SPG(A99, "RD_CREDIT_RATING_GLOBAL", "Issuer Credit Rating", "Local Currency LT|0")</f>
        <v>A</v>
      </c>
      <c r="O99" s="9" t="str">
        <f>_xll.SNL.Clients.Office.Excel.Functions.SPG(A99, "RD_CWOL_GLOBAL", "Issuer Credit Rating", "Local Currency LT|0")</f>
        <v>Stable</v>
      </c>
      <c r="P99" s="9" t="str">
        <f>_xll.SNL.Clients.Office.Excel.Functions.SPG(A99, "RD_RATING_ACTION_GLOBAL", "Issuer Credit Rating", "Local Currency LT|0")</f>
        <v>New Rating | CreditWatch/Outlook (01/24/2020)</v>
      </c>
      <c r="Q99" s="10">
        <f>_xll.SNL.Clients.Office.Excel.Functions.SPG(A99, "RD_LAST_REVIEW_DATE_GLOBAL", "Issuer Credit Rating", "Local Currency LT")</f>
        <v>45684</v>
      </c>
      <c r="R99" s="10">
        <f>_xll.SNL.Clients.Office.Excel.Functions.SPG(A99, "RD_CREDIT_RATING_DATE_GLOBAL", "Issuer Credit Rating", "Local Currency LT|0")</f>
        <v>43854</v>
      </c>
      <c r="S99" s="10">
        <f>_xll.SNL.Clients.Office.Excel.Functions.SPG(A99, "RD_CREDIT_WATCH_OUTLOOK_DATE_GLOBAL", "Issuer Credit Rating", "Local Currency LT|0")</f>
        <v>43854</v>
      </c>
    </row>
    <row r="100" spans="1:19">
      <c r="A100" t="s">
        <v>104</v>
      </c>
      <c r="B100" t="str">
        <f>_xll.SNL.Clients.Office.Excel.Functions.SPG(A100,"SP_IPO_DATE")</f>
        <v>#PEND</v>
      </c>
      <c r="G100" s="9" t="str">
        <f>_xll.SNL.Clients.Office.Excel.Functions.SPG(A100, "IQ_SECTOR")</f>
        <v>Consumer Staples</v>
      </c>
      <c r="H100" s="9" t="str">
        <f>_xll.SNL.Clients.Office.Excel.Functions.SPG(A100, "IQ_INDUSTRY_GROUP")</f>
        <v>Household and Personal Products</v>
      </c>
      <c r="I100" s="9" t="str">
        <f>_xll.SNL.Clients.Office.Excel.Functions.SPG(A100, "IQ_INDUSTRY")</f>
        <v>Household Products</v>
      </c>
      <c r="J100" s="9" t="str">
        <f>_xll.SNL.Clients.Office.Excel.Functions.SPG(A100, "IQ_PRIMARY_INDUSTRY")</f>
        <v>Household Products</v>
      </c>
      <c r="K100" s="9" t="str">
        <f>_xll.SNL.Clients.Office.Excel.Functions.SPG(A100, "NAICS_CODE", "Primary")</f>
        <v>325611 - Soap and Other Detergent Manufacturing</v>
      </c>
      <c r="L100" s="9" t="str">
        <f>_xll.SNL.Clients.Office.Excel.Functions.SPG(A100, "SP_TOPICTAG")</f>
        <v>Animal Feed; Livestock; Nutraceutical; Dentistry; Dermatology; Pain Management</v>
      </c>
      <c r="M100" s="5">
        <f>_xll.SNL.Clients.Office.Excel.Functions.SPG(A100, "SP_PCT_SHARES_OWNED_ALL_INSTITUTIONS")</f>
        <v>88.94</v>
      </c>
      <c r="N100" s="9" t="str">
        <f>_xll.SNL.Clients.Office.Excel.Functions.SPG(A100, "RD_CREDIT_RATING_GLOBAL", "Issuer Credit Rating", "Local Currency LT|0")</f>
        <v>BBB+</v>
      </c>
      <c r="O100" s="9" t="str">
        <f>_xll.SNL.Clients.Office.Excel.Functions.SPG(A100, "RD_CWOL_GLOBAL", "Issuer Credit Rating", "Local Currency LT|0")</f>
        <v>Stable</v>
      </c>
      <c r="P100" s="9" t="str">
        <f>_xll.SNL.Clients.Office.Excel.Functions.SPG(A100, "RD_RATING_ACTION_GLOBAL", "Issuer Credit Rating", "Local Currency LT|0")</f>
        <v>Upgrade | CreditWatch/Outlook (06/28/2013)</v>
      </c>
      <c r="Q100" s="10">
        <f>_xll.SNL.Clients.Office.Excel.Functions.SPG(A100, "RD_LAST_REVIEW_DATE_GLOBAL", "Issuer Credit Rating", "Local Currency LT")</f>
        <v>45463</v>
      </c>
      <c r="R100" s="10">
        <f>_xll.SNL.Clients.Office.Excel.Functions.SPG(A100, "RD_CREDIT_RATING_DATE_GLOBAL", "Issuer Credit Rating", "Local Currency LT|0")</f>
        <v>41453</v>
      </c>
      <c r="S100" s="10">
        <f>_xll.SNL.Clients.Office.Excel.Functions.SPG(A100, "RD_CREDIT_WATCH_OUTLOOK_DATE_GLOBAL", "Issuer Credit Rating", "Local Currency LT|0")</f>
        <v>41453</v>
      </c>
    </row>
    <row r="101" spans="1:19">
      <c r="A101" t="s">
        <v>105</v>
      </c>
      <c r="B101" t="str">
        <f>_xll.SNL.Clients.Office.Excel.Functions.SPG(A101,"SP_IPO_DATE")</f>
        <v>#PEND</v>
      </c>
      <c r="G101" s="9" t="str">
        <f>_xll.SNL.Clients.Office.Excel.Functions.SPG(A101, "IQ_SECTOR")</f>
        <v>Financials</v>
      </c>
      <c r="H101" s="9" t="str">
        <f>_xll.SNL.Clients.Office.Excel.Functions.SPG(A101, "IQ_INDUSTRY_GROUP")</f>
        <v>Insurance</v>
      </c>
      <c r="I101" s="9" t="str">
        <f>_xll.SNL.Clients.Office.Excel.Functions.SPG(A101, "IQ_INDUSTRY")</f>
        <v>Insurance</v>
      </c>
      <c r="J101" s="9" t="str">
        <f>_xll.SNL.Clients.Office.Excel.Functions.SPG(A101, "IQ_PRIMARY_INDUSTRY")</f>
        <v>Property and Casualty Insurance</v>
      </c>
      <c r="K101" s="9" t="str">
        <f>_xll.SNL.Clients.Office.Excel.Functions.SPG(A101, "NAICS_CODE", "Primary")</f>
        <v>524126 - Direct Property and Casualty Insurance Carriers</v>
      </c>
      <c r="L101" s="9" t="str">
        <f>_xll.SNL.Clients.Office.Excel.Functions.SPG(A101, "SP_TOPICTAG")</f>
        <v>Employee Benefits</v>
      </c>
      <c r="M101" s="5">
        <f>_xll.SNL.Clients.Office.Excel.Functions.SPG(A101, "SP_PCT_SHARES_OWNED_ALL_INSTITUTIONS")</f>
        <v>67.709999999999994</v>
      </c>
      <c r="N101" s="9" t="str">
        <f>_xll.SNL.Clients.Office.Excel.Functions.SPG(A101, "RD_CREDIT_RATING_GLOBAL", "Issuer Credit Rating", "Local Currency LT|0")</f>
        <v>BBB+</v>
      </c>
      <c r="O101" s="9" t="str">
        <f>_xll.SNL.Clients.Office.Excel.Functions.SPG(A101, "RD_CWOL_GLOBAL", "Issuer Credit Rating", "Local Currency LT|0")</f>
        <v>Stable</v>
      </c>
      <c r="P101" s="9" t="str">
        <f>_xll.SNL.Clients.Office.Excel.Functions.SPG(A101, "RD_RATING_ACTION_GLOBAL", "Issuer Credit Rating", "Local Currency LT|0")</f>
        <v>Upgrade | CreditWatch/Outlook (06/30/2015)</v>
      </c>
      <c r="Q101" s="10">
        <f>_xll.SNL.Clients.Office.Excel.Functions.SPG(A101, "RD_LAST_REVIEW_DATE_GLOBAL", "Issuer Credit Rating", "Local Currency LT")</f>
        <v>45447</v>
      </c>
      <c r="R101" s="10">
        <f>_xll.SNL.Clients.Office.Excel.Functions.SPG(A101, "RD_CREDIT_RATING_DATE_GLOBAL", "Issuer Credit Rating", "Local Currency LT|0")</f>
        <v>42185</v>
      </c>
      <c r="S101" s="10">
        <f>_xll.SNL.Clients.Office.Excel.Functions.SPG(A101, "RD_CREDIT_WATCH_OUTLOOK_DATE_GLOBAL", "Issuer Credit Rating", "Local Currency LT|0")</f>
        <v>42185</v>
      </c>
    </row>
    <row r="102" spans="1:19">
      <c r="A102" t="s">
        <v>106</v>
      </c>
      <c r="B102" t="str">
        <f>_xll.SNL.Clients.Office.Excel.Functions.SPG(A102,"SP_IPO_DATE")</f>
        <v>#PEND</v>
      </c>
      <c r="G102" s="9" t="str">
        <f>_xll.SNL.Clients.Office.Excel.Functions.SPG(A102, "IQ_SECTOR")</f>
        <v>Industrials</v>
      </c>
      <c r="H102" s="9" t="str">
        <f>_xll.SNL.Clients.Office.Excel.Functions.SPG(A102, "IQ_INDUSTRY_GROUP")</f>
        <v>Commercial and Professional Services</v>
      </c>
      <c r="I102" s="9" t="str">
        <f>_xll.SNL.Clients.Office.Excel.Functions.SPG(A102, "IQ_INDUSTRY")</f>
        <v>Commercial Services and Supplies</v>
      </c>
      <c r="J102" s="9" t="str">
        <f>_xll.SNL.Clients.Office.Excel.Functions.SPG(A102, "IQ_PRIMARY_INDUSTRY")</f>
        <v>Diversified Support Services</v>
      </c>
      <c r="K102" s="9" t="str">
        <f>_xll.SNL.Clients.Office.Excel.Functions.SPG(A102, "NAICS_CODE", "Primary")</f>
        <v>561990 - All Other Support Services</v>
      </c>
      <c r="L102" s="9" t="str">
        <f>_xll.SNL.Clients.Office.Excel.Functions.SPG(A102, "SP_TOPICTAG")</f>
        <v/>
      </c>
      <c r="M102" s="5">
        <f>_xll.SNL.Clients.Office.Excel.Functions.SPG(A102, "SP_PCT_SHARES_OWNED_ALL_INSTITUTIONS")</f>
        <v>64.25</v>
      </c>
      <c r="N102" s="9" t="str">
        <f>_xll.SNL.Clients.Office.Excel.Functions.SPG(A102, "RD_CREDIT_RATING_GLOBAL", "Issuer Credit Rating", "Local Currency LT|0")</f>
        <v>A-</v>
      </c>
      <c r="O102" s="9" t="str">
        <f>_xll.SNL.Clients.Office.Excel.Functions.SPG(A102, "RD_CWOL_GLOBAL", "Issuer Credit Rating", "Local Currency LT|0")</f>
        <v>Stable</v>
      </c>
      <c r="P102" s="9" t="str">
        <f>_xll.SNL.Clients.Office.Excel.Functions.SPG(A102, "RD_RATING_ACTION_GLOBAL", "Issuer Credit Rating", "Local Currency LT|0")</f>
        <v>CreditWatch/Outlook (03/17/2021)</v>
      </c>
      <c r="Q102" s="10">
        <f>_xll.SNL.Clients.Office.Excel.Functions.SPG(A102, "RD_LAST_REVIEW_DATE_GLOBAL", "Issuer Credit Rating", "Local Currency LT")</f>
        <v>45378</v>
      </c>
      <c r="R102" s="10">
        <f>_xll.SNL.Clients.Office.Excel.Functions.SPG(A102, "RD_CREDIT_RATING_DATE_GLOBAL", "Issuer Credit Rating", "Local Currency LT|0")</f>
        <v>43509</v>
      </c>
      <c r="S102" s="10">
        <f>_xll.SNL.Clients.Office.Excel.Functions.SPG(A102, "RD_CREDIT_WATCH_OUTLOOK_DATE_GLOBAL", "Issuer Credit Rating", "Local Currency LT|0")</f>
        <v>44272</v>
      </c>
    </row>
    <row r="103" spans="1:19">
      <c r="A103" t="s">
        <v>107</v>
      </c>
      <c r="B103" t="str">
        <f>_xll.SNL.Clients.Office.Excel.Functions.SPG(A103,"SP_IPO_DATE")</f>
        <v>#PEND</v>
      </c>
      <c r="G103" s="9" t="str">
        <f>_xll.SNL.Clients.Office.Excel.Functions.SPG(A103, "IQ_SECTOR")</f>
        <v>Information Technology</v>
      </c>
      <c r="H103" s="9" t="str">
        <f>_xll.SNL.Clients.Office.Excel.Functions.SPG(A103, "IQ_INDUSTRY_GROUP")</f>
        <v>Technology Hardware and Equipment</v>
      </c>
      <c r="I103" s="9" t="str">
        <f>_xll.SNL.Clients.Office.Excel.Functions.SPG(A103, "IQ_INDUSTRY")</f>
        <v>Communications Equipment</v>
      </c>
      <c r="J103" s="9" t="str">
        <f>_xll.SNL.Clients.Office.Excel.Functions.SPG(A103, "IQ_PRIMARY_INDUSTRY")</f>
        <v>Communications Equipment</v>
      </c>
      <c r="K103" s="9" t="str">
        <f>_xll.SNL.Clients.Office.Excel.Functions.SPG(A103, "NAICS_CODE", "Primary")</f>
        <v>3342 - Communications Equipment Manufacturing</v>
      </c>
      <c r="L103" s="9" t="str">
        <f>_xll.SNL.Clients.Office.Excel.Functions.SPG(A103, "SP_TOPICTAG")</f>
        <v>Cloud Management; Data Integration; Machine Learning; Cloud Infrastructure; Cloud Security; Network Security; Artificial Intelligence</v>
      </c>
      <c r="M103" s="5">
        <f>_xll.SNL.Clients.Office.Excel.Functions.SPG(A103, "SP_PCT_SHARES_OWNED_ALL_INSTITUTIONS")</f>
        <v>76.09</v>
      </c>
      <c r="N103" s="9" t="str">
        <f>_xll.SNL.Clients.Office.Excel.Functions.SPG(A103, "RD_CREDIT_RATING_GLOBAL", "Issuer Credit Rating", "Local Currency LT|0")</f>
        <v>AA-</v>
      </c>
      <c r="O103" s="9" t="str">
        <f>_xll.SNL.Clients.Office.Excel.Functions.SPG(A103, "RD_CWOL_GLOBAL", "Issuer Credit Rating", "Local Currency LT|0")</f>
        <v>Stable</v>
      </c>
      <c r="P103" s="9" t="str">
        <f>_xll.SNL.Clients.Office.Excel.Functions.SPG(A103, "RD_RATING_ACTION_GLOBAL", "Issuer Credit Rating", "Local Currency LT|0")</f>
        <v>Upgrade | CreditWatch/Outlook (12/16/2013)</v>
      </c>
      <c r="Q103" s="10">
        <f>_xll.SNL.Clients.Office.Excel.Functions.SPG(A103, "RD_LAST_REVIEW_DATE_GLOBAL", "Issuer Credit Rating", "Local Currency LT")</f>
        <v>45610</v>
      </c>
      <c r="R103" s="10">
        <f>_xll.SNL.Clients.Office.Excel.Functions.SPG(A103, "RD_CREDIT_RATING_DATE_GLOBAL", "Issuer Credit Rating", "Local Currency LT|0")</f>
        <v>41624</v>
      </c>
      <c r="S103" s="10">
        <f>_xll.SNL.Clients.Office.Excel.Functions.SPG(A103, "RD_CREDIT_WATCH_OUTLOOK_DATE_GLOBAL", "Issuer Credit Rating", "Local Currency LT|0")</f>
        <v>41624</v>
      </c>
    </row>
    <row r="104" spans="1:19">
      <c r="A104" t="s">
        <v>108</v>
      </c>
      <c r="B104" t="str">
        <f>_xll.SNL.Clients.Office.Excel.Functions.SPG(A104,"SP_IPO_DATE")</f>
        <v>#PEND</v>
      </c>
      <c r="G104" s="9" t="str">
        <f>_xll.SNL.Clients.Office.Excel.Functions.SPG(A104, "IQ_SECTOR")</f>
        <v>Financials</v>
      </c>
      <c r="H104" s="9" t="str">
        <f>_xll.SNL.Clients.Office.Excel.Functions.SPG(A104, "IQ_INDUSTRY_GROUP")</f>
        <v>Banks</v>
      </c>
      <c r="I104" s="9" t="str">
        <f>_xll.SNL.Clients.Office.Excel.Functions.SPG(A104, "IQ_INDUSTRY")</f>
        <v>Banks</v>
      </c>
      <c r="J104" s="9" t="str">
        <f>_xll.SNL.Clients.Office.Excel.Functions.SPG(A104, "IQ_PRIMARY_INDUSTRY")</f>
        <v>Diversified Banks</v>
      </c>
      <c r="K104" s="9" t="str">
        <f>_xll.SNL.Clients.Office.Excel.Functions.SPG(A104, "NAICS_CODE", "Primary")</f>
        <v>522110 - Commercial Banking</v>
      </c>
      <c r="L104" s="9" t="str">
        <f>_xll.SNL.Clients.Office.Excel.Functions.SPG(A104, "SP_TOPICTAG")</f>
        <v>Consumer Lending; Banking as a Service; Onshore and Offshore Wind</v>
      </c>
      <c r="M104" s="5">
        <f>_xll.SNL.Clients.Office.Excel.Functions.SPG(A104, "SP_PCT_SHARES_OWNED_ALL_INSTITUTIONS")</f>
        <v>74.33</v>
      </c>
      <c r="N104" s="9" t="str">
        <f>_xll.SNL.Clients.Office.Excel.Functions.SPG(A104, "RD_CREDIT_RATING_GLOBAL", "Issuer Credit Rating", "Local Currency LT|0")</f>
        <v>BBB+</v>
      </c>
      <c r="O104" s="9" t="str">
        <f>_xll.SNL.Clients.Office.Excel.Functions.SPG(A104, "RD_CWOL_GLOBAL", "Issuer Credit Rating", "Local Currency LT|0")</f>
        <v>Stable</v>
      </c>
      <c r="P104" s="9" t="str">
        <f>_xll.SNL.Clients.Office.Excel.Functions.SPG(A104, "RD_RATING_ACTION_GLOBAL", "Issuer Credit Rating", "Local Currency LT|0")</f>
        <v>Downgrade | CreditWatch/Outlook (12/02/2015)</v>
      </c>
      <c r="Q104" s="10">
        <f>_xll.SNL.Clients.Office.Excel.Functions.SPG(A104, "RD_LAST_REVIEW_DATE_GLOBAL", "Issuer Credit Rating", "Local Currency LT")</f>
        <v>45519</v>
      </c>
      <c r="R104" s="10">
        <f>_xll.SNL.Clients.Office.Excel.Functions.SPG(A104, "RD_CREDIT_RATING_DATE_GLOBAL", "Issuer Credit Rating", "Local Currency LT|0")</f>
        <v>42340</v>
      </c>
      <c r="S104" s="10">
        <f>_xll.SNL.Clients.Office.Excel.Functions.SPG(A104, "RD_CREDIT_WATCH_OUTLOOK_DATE_GLOBAL", "Issuer Credit Rating", "Local Currency LT|0")</f>
        <v>42340</v>
      </c>
    </row>
    <row r="105" spans="1:19">
      <c r="A105" t="s">
        <v>109</v>
      </c>
      <c r="B105" t="str">
        <f>_xll.SNL.Clients.Office.Excel.Functions.SPG(A105,"SP_IPO_DATE")</f>
        <v>#PEND</v>
      </c>
      <c r="G105" s="9" t="str">
        <f>_xll.SNL.Clients.Office.Excel.Functions.SPG(A105, "IQ_SECTOR")</f>
        <v>Financials</v>
      </c>
      <c r="H105" s="9" t="str">
        <f>_xll.SNL.Clients.Office.Excel.Functions.SPG(A105, "IQ_INDUSTRY_GROUP")</f>
        <v>Banks</v>
      </c>
      <c r="I105" s="9" t="str">
        <f>_xll.SNL.Clients.Office.Excel.Functions.SPG(A105, "IQ_INDUSTRY")</f>
        <v>Banks</v>
      </c>
      <c r="J105" s="9" t="str">
        <f>_xll.SNL.Clients.Office.Excel.Functions.SPG(A105, "IQ_PRIMARY_INDUSTRY")</f>
        <v>Regional Banks</v>
      </c>
      <c r="K105" s="9" t="str">
        <f>_xll.SNL.Clients.Office.Excel.Functions.SPG(A105, "NAICS_CODE", "Primary")</f>
        <v>522110 - Commercial Banking</v>
      </c>
      <c r="L105" s="9" t="str">
        <f>_xll.SNL.Clients.Office.Excel.Functions.SPG(A105, "SP_TOPICTAG")</f>
        <v>Consumer Lending</v>
      </c>
      <c r="M105" s="5">
        <f>_xll.SNL.Clients.Office.Excel.Functions.SPG(A105, "SP_PCT_SHARES_OWNED_ALL_INSTITUTIONS")</f>
        <v>99.58</v>
      </c>
      <c r="N105" s="9" t="str">
        <f>_xll.SNL.Clients.Office.Excel.Functions.SPG(A105, "RD_CREDIT_RATING_GLOBAL", "Issuer Credit Rating", "Local Currency LT|0")</f>
        <v>BBB+</v>
      </c>
      <c r="O105" s="9" t="str">
        <f>_xll.SNL.Clients.Office.Excel.Functions.SPG(A105, "RD_CWOL_GLOBAL", "Issuer Credit Rating", "Local Currency LT|0")</f>
        <v>Stable</v>
      </c>
      <c r="P105" s="9" t="str">
        <f>_xll.SNL.Clients.Office.Excel.Functions.SPG(A105, "RD_RATING_ACTION_GLOBAL", "Issuer Credit Rating", "Local Currency LT|0")</f>
        <v>CreditWatch/Outlook (06/09/2015)</v>
      </c>
      <c r="Q105" s="10">
        <f>_xll.SNL.Clients.Office.Excel.Functions.SPG(A105, "RD_LAST_REVIEW_DATE_GLOBAL", "Issuer Credit Rating", "Local Currency LT")</f>
        <v>45684</v>
      </c>
      <c r="R105" s="10">
        <f>_xll.SNL.Clients.Office.Excel.Functions.SPG(A105, "RD_CREDIT_RATING_DATE_GLOBAL", "Issuer Credit Rating", "Local Currency LT|0")</f>
        <v>41585</v>
      </c>
      <c r="S105" s="10">
        <f>_xll.SNL.Clients.Office.Excel.Functions.SPG(A105, "RD_CREDIT_WATCH_OUTLOOK_DATE_GLOBAL", "Issuer Credit Rating", "Local Currency LT|0")</f>
        <v>42164</v>
      </c>
    </row>
    <row r="106" spans="1:19">
      <c r="A106" t="s">
        <v>110</v>
      </c>
      <c r="B106" t="str">
        <f>_xll.SNL.Clients.Office.Excel.Functions.SPG(A106,"SP_IPO_DATE")</f>
        <v>#PEND</v>
      </c>
      <c r="G106" s="9" t="str">
        <f>_xll.SNL.Clients.Office.Excel.Functions.SPG(A106, "IQ_SECTOR")</f>
        <v>Financials</v>
      </c>
      <c r="H106" s="9" t="str">
        <f>_xll.SNL.Clients.Office.Excel.Functions.SPG(A106, "IQ_INDUSTRY_GROUP")</f>
        <v>Financial Services</v>
      </c>
      <c r="I106" s="9" t="str">
        <f>_xll.SNL.Clients.Office.Excel.Functions.SPG(A106, "IQ_INDUSTRY")</f>
        <v>Capital Markets</v>
      </c>
      <c r="J106" s="9" t="str">
        <f>_xll.SNL.Clients.Office.Excel.Functions.SPG(A106, "IQ_PRIMARY_INDUSTRY")</f>
        <v>Financial Exchanges and Data</v>
      </c>
      <c r="K106" s="9" t="str">
        <f>_xll.SNL.Clients.Office.Excel.Functions.SPG(A106, "NAICS_CODE", "Primary")</f>
        <v>523210 - Securities and Commodity Exchanges</v>
      </c>
      <c r="L106" s="9" t="str">
        <f>_xll.SNL.Clients.Office.Excel.Functions.SPG(A106, "SP_TOPICTAG")</f>
        <v>Data Protection; Cryptocurrency; Digital Brokerage</v>
      </c>
      <c r="M106" s="5">
        <f>_xll.SNL.Clients.Office.Excel.Functions.SPG(A106, "SP_PCT_SHARES_OWNED_ALL_INSTITUTIONS")</f>
        <v>89.79</v>
      </c>
      <c r="N106" s="9" t="str">
        <f>_xll.SNL.Clients.Office.Excel.Functions.SPG(A106, "RD_CREDIT_RATING_GLOBAL", "Issuer Credit Rating", "Local Currency LT|0")</f>
        <v>AA-</v>
      </c>
      <c r="O106" s="9" t="str">
        <f>_xll.SNL.Clients.Office.Excel.Functions.SPG(A106, "RD_CWOL_GLOBAL", "Issuer Credit Rating", "Local Currency LT|0")</f>
        <v>Stable</v>
      </c>
      <c r="P106" s="9" t="str">
        <f>_xll.SNL.Clients.Office.Excel.Functions.SPG(A106, "RD_RATING_ACTION_GLOBAL", "Issuer Credit Rating", "Local Currency LT|0")</f>
        <v>CreditWatch/Outlook (05/15/2013)</v>
      </c>
      <c r="Q106" s="10">
        <f>_xll.SNL.Clients.Office.Excel.Functions.SPG(A106, "RD_LAST_REVIEW_DATE_GLOBAL", "Issuer Credit Rating", "Local Currency LT")</f>
        <v>45498</v>
      </c>
      <c r="R106" s="10">
        <f>_xll.SNL.Clients.Office.Excel.Functions.SPG(A106, "RD_CREDIT_RATING_DATE_GLOBAL", "Issuer Credit Rating", "Local Currency LT|0")</f>
        <v>40947</v>
      </c>
      <c r="S106" s="10">
        <f>_xll.SNL.Clients.Office.Excel.Functions.SPG(A106, "RD_CREDIT_WATCH_OUTLOOK_DATE_GLOBAL", "Issuer Credit Rating", "Local Currency LT|0")</f>
        <v>41409</v>
      </c>
    </row>
    <row r="107" spans="1:19">
      <c r="A107" t="s">
        <v>111</v>
      </c>
      <c r="B107" t="str">
        <f>_xll.SNL.Clients.Office.Excel.Functions.SPG(A107,"SP_IPO_DATE")</f>
        <v>#PEND</v>
      </c>
      <c r="G107" s="9" t="str">
        <f>_xll.SNL.Clients.Office.Excel.Functions.SPG(A107, "IQ_SECTOR")</f>
        <v>Utilities</v>
      </c>
      <c r="H107" s="9" t="str">
        <f>_xll.SNL.Clients.Office.Excel.Functions.SPG(A107, "IQ_INDUSTRY_GROUP")</f>
        <v>Utilities</v>
      </c>
      <c r="I107" s="9" t="str">
        <f>_xll.SNL.Clients.Office.Excel.Functions.SPG(A107, "IQ_INDUSTRY")</f>
        <v>Multi-Utilities</v>
      </c>
      <c r="J107" s="9" t="str">
        <f>_xll.SNL.Clients.Office.Excel.Functions.SPG(A107, "IQ_PRIMARY_INDUSTRY")</f>
        <v>Multi-Utilities</v>
      </c>
      <c r="K107" s="9" t="str">
        <f>_xll.SNL.Clients.Office.Excel.Functions.SPG(A107, "NAICS_CODE", "Primary")</f>
        <v>2211 - Electric Power Generation, Transmission and Distribution</v>
      </c>
      <c r="L107" s="9" t="str">
        <f>_xll.SNL.Clients.Office.Excel.Functions.SPG(A107, "SP_TOPICTAG")</f>
        <v>Clean Energy; Energy Efficiency; Energy Management; Energy Storage; Smart Energy; Power Grid; ClimateTech</v>
      </c>
      <c r="M107" s="5">
        <f>_xll.SNL.Clients.Office.Excel.Functions.SPG(A107, "SP_PCT_SHARES_OWNED_ALL_INSTITUTIONS")</f>
        <v>97.79</v>
      </c>
      <c r="N107" s="9" t="str">
        <f>_xll.SNL.Clients.Office.Excel.Functions.SPG(A107, "RD_CREDIT_RATING_GLOBAL", "Issuer Credit Rating", "Local Currency LT|0")</f>
        <v>BBB+</v>
      </c>
      <c r="O107" s="9" t="str">
        <f>_xll.SNL.Clients.Office.Excel.Functions.SPG(A107, "RD_CWOL_GLOBAL", "Issuer Credit Rating", "Local Currency LT|0")</f>
        <v>Stable</v>
      </c>
      <c r="P107" s="9" t="str">
        <f>_xll.SNL.Clients.Office.Excel.Functions.SPG(A107, "RD_RATING_ACTION_GLOBAL", "Issuer Credit Rating", "Local Currency LT|0")</f>
        <v>Upgrade | CreditWatch/Outlook (12/03/2014)</v>
      </c>
      <c r="Q107" s="10">
        <f>_xll.SNL.Clients.Office.Excel.Functions.SPG(A107, "RD_LAST_REVIEW_DATE_GLOBAL", "Issuer Credit Rating", "Local Currency LT")</f>
        <v>45574</v>
      </c>
      <c r="R107" s="10">
        <f>_xll.SNL.Clients.Office.Excel.Functions.SPG(A107, "RD_CREDIT_RATING_DATE_GLOBAL", "Issuer Credit Rating", "Local Currency LT|0")</f>
        <v>41976</v>
      </c>
      <c r="S107" s="10">
        <f>_xll.SNL.Clients.Office.Excel.Functions.SPG(A107, "RD_CREDIT_WATCH_OUTLOOK_DATE_GLOBAL", "Issuer Credit Rating", "Local Currency LT|0")</f>
        <v>41976</v>
      </c>
    </row>
    <row r="108" spans="1:19">
      <c r="A108" t="s">
        <v>112</v>
      </c>
      <c r="B108" t="str">
        <f>_xll.SNL.Clients.Office.Excel.Functions.SPG(A108,"SP_IPO_DATE")</f>
        <v>#PEND</v>
      </c>
      <c r="G108" s="9" t="str">
        <f>_xll.SNL.Clients.Office.Excel.Functions.SPG(A108, "IQ_SECTOR")</f>
        <v>Information Technology</v>
      </c>
      <c r="H108" s="9" t="str">
        <f>_xll.SNL.Clients.Office.Excel.Functions.SPG(A108, "IQ_INDUSTRY_GROUP")</f>
        <v>Software and Services</v>
      </c>
      <c r="I108" s="9" t="str">
        <f>_xll.SNL.Clients.Office.Excel.Functions.SPG(A108, "IQ_INDUSTRY")</f>
        <v>IT Services</v>
      </c>
      <c r="J108" s="9" t="str">
        <f>_xll.SNL.Clients.Office.Excel.Functions.SPG(A108, "IQ_PRIMARY_INDUSTRY")</f>
        <v>IT Consulting and Other Services</v>
      </c>
      <c r="K108" s="9" t="str">
        <f>_xll.SNL.Clients.Office.Excel.Functions.SPG(A108, "NAICS_CODE", "Primary")</f>
        <v>54151 - Computer Systems Design and Related Services</v>
      </c>
      <c r="L108" s="9" t="str">
        <f>_xll.SNL.Clients.Office.Excel.Functions.SPG(A108, "SP_TOPICTAG")</f>
        <v>Software Development; Data Integration; Machine Learning; Cloud Infrastructure; Process Automation; Artificial Intelligence</v>
      </c>
      <c r="M108" s="5">
        <f>_xll.SNL.Clients.Office.Excel.Functions.SPG(A108, "SP_PCT_SHARES_OWNED_ALL_INSTITUTIONS")</f>
        <v>96.21</v>
      </c>
      <c r="N108" s="9" t="str">
        <f>_xll.SNL.Clients.Office.Excel.Functions.SPG(A108, "RD_CREDIT_RATING_GLOBAL", "Issuer Credit Rating", "Local Currency LT|0")</f>
        <v/>
      </c>
      <c r="O108" s="9" t="str">
        <f>_xll.SNL.Clients.Office.Excel.Functions.SPG(A108, "RD_CWOL_GLOBAL", "Issuer Credit Rating", "Local Currency LT|0")</f>
        <v/>
      </c>
      <c r="P108" s="9" t="str">
        <f>_xll.SNL.Clients.Office.Excel.Functions.SPG(A108, "RD_RATING_ACTION_GLOBAL", "Issuer Credit Rating", "Local Currency LT|0")</f>
        <v/>
      </c>
      <c r="Q108" s="10" t="str">
        <f>_xll.SNL.Clients.Office.Excel.Functions.SPG(A108, "RD_LAST_REVIEW_DATE_GLOBAL", "Issuer Credit Rating", "Local Currency LT")</f>
        <v/>
      </c>
      <c r="R108" s="10" t="str">
        <f>_xll.SNL.Clients.Office.Excel.Functions.SPG(A108, "RD_CREDIT_RATING_DATE_GLOBAL", "Issuer Credit Rating", "Local Currency LT|0")</f>
        <v/>
      </c>
      <c r="S108" s="10" t="str">
        <f>_xll.SNL.Clients.Office.Excel.Functions.SPG(A108, "RD_CREDIT_WATCH_OUTLOOK_DATE_GLOBAL", "Issuer Credit Rating", "Local Currency LT|0")</f>
        <v/>
      </c>
    </row>
    <row r="109" spans="1:19">
      <c r="A109" t="s">
        <v>113</v>
      </c>
      <c r="B109" t="str">
        <f>_xll.SNL.Clients.Office.Excel.Functions.SPG(A109,"SP_IPO_DATE")</f>
        <v>#PEND</v>
      </c>
      <c r="G109" s="9" t="str">
        <f>_xll.SNL.Clients.Office.Excel.Functions.SPG(A109, "IQ_SECTOR")</f>
        <v>Consumer Staples</v>
      </c>
      <c r="H109" s="9" t="str">
        <f>_xll.SNL.Clients.Office.Excel.Functions.SPG(A109, "IQ_INDUSTRY_GROUP")</f>
        <v>Household and Personal Products</v>
      </c>
      <c r="I109" s="9" t="str">
        <f>_xll.SNL.Clients.Office.Excel.Functions.SPG(A109, "IQ_INDUSTRY")</f>
        <v>Household Products</v>
      </c>
      <c r="J109" s="9" t="str">
        <f>_xll.SNL.Clients.Office.Excel.Functions.SPG(A109, "IQ_PRIMARY_INDUSTRY")</f>
        <v>Household Products</v>
      </c>
      <c r="K109" s="9" t="str">
        <f>_xll.SNL.Clients.Office.Excel.Functions.SPG(A109, "NAICS_CODE", "Primary")</f>
        <v>325611 - Soap and Other Detergent Manufacturing</v>
      </c>
      <c r="L109" s="9" t="str">
        <f>_xll.SNL.Clients.Office.Excel.Functions.SPG(A109, "SP_TOPICTAG")</f>
        <v>Dentistry</v>
      </c>
      <c r="M109" s="5">
        <f>_xll.SNL.Clients.Office.Excel.Functions.SPG(A109, "SP_PCT_SHARES_OWNED_ALL_INSTITUTIONS")</f>
        <v>86.51</v>
      </c>
      <c r="N109" s="9" t="str">
        <f>_xll.SNL.Clients.Office.Excel.Functions.SPG(A109, "RD_CREDIT_RATING_GLOBAL", "Issuer Credit Rating", "Local Currency LT|0")</f>
        <v>A+</v>
      </c>
      <c r="O109" s="9" t="str">
        <f>_xll.SNL.Clients.Office.Excel.Functions.SPG(A109, "RD_CWOL_GLOBAL", "Issuer Credit Rating", "Local Currency LT|0")</f>
        <v>Stable</v>
      </c>
      <c r="P109" s="9" t="str">
        <f>_xll.SNL.Clients.Office.Excel.Functions.SPG(A109, "RD_RATING_ACTION_GLOBAL", "Issuer Credit Rating", "Local Currency LT|0")</f>
        <v>Downgrade | CreditWatch/Outlook (04/19/2024)</v>
      </c>
      <c r="Q109" s="10">
        <f>_xll.SNL.Clients.Office.Excel.Functions.SPG(A109, "RD_LAST_REVIEW_DATE_GLOBAL", "Issuer Credit Rating", "Local Currency LT")</f>
        <v>45527</v>
      </c>
      <c r="R109" s="10">
        <f>_xll.SNL.Clients.Office.Excel.Functions.SPG(A109, "RD_CREDIT_RATING_DATE_GLOBAL", "Issuer Credit Rating", "Local Currency LT|0")</f>
        <v>45401</v>
      </c>
      <c r="S109" s="10">
        <f>_xll.SNL.Clients.Office.Excel.Functions.SPG(A109, "RD_CREDIT_WATCH_OUTLOOK_DATE_GLOBAL", "Issuer Credit Rating", "Local Currency LT|0")</f>
        <v>45401</v>
      </c>
    </row>
    <row r="110" spans="1:19">
      <c r="A110" t="s">
        <v>114</v>
      </c>
      <c r="B110" t="str">
        <f>_xll.SNL.Clients.Office.Excel.Functions.SPG(A110,"SP_IPO_DATE")</f>
        <v>#PEND</v>
      </c>
      <c r="G110" s="9" t="str">
        <f>_xll.SNL.Clients.Office.Excel.Functions.SPG(A110, "IQ_SECTOR")</f>
        <v>Communication Services</v>
      </c>
      <c r="H110" s="9" t="str">
        <f>_xll.SNL.Clients.Office.Excel.Functions.SPG(A110, "IQ_INDUSTRY_GROUP")</f>
        <v>Media and Entertainment</v>
      </c>
      <c r="I110" s="9" t="str">
        <f>_xll.SNL.Clients.Office.Excel.Functions.SPG(A110, "IQ_INDUSTRY")</f>
        <v>Media</v>
      </c>
      <c r="J110" s="9" t="str">
        <f>_xll.SNL.Clients.Office.Excel.Functions.SPG(A110, "IQ_PRIMARY_INDUSTRY")</f>
        <v>Cable and Satellite</v>
      </c>
      <c r="K110" s="9" t="str">
        <f>_xll.SNL.Clients.Office.Excel.Functions.SPG(A110, "NAICS_CODE", "Primary")</f>
        <v>516210 - Media Streaming Distribution Services, Social Networks, and Other Media Networks and Content Providers</v>
      </c>
      <c r="L110" s="9" t="str">
        <f>_xll.SNL.Clients.Office.Excel.Functions.SPG(A110, "SP_TOPICTAG")</f>
        <v>Ad Network; Video Streaming; Cloud Infrastructure; Streaming Media; Video-on-Demand Servers; Network Security; 5G</v>
      </c>
      <c r="M110" s="5">
        <f>_xll.SNL.Clients.Office.Excel.Functions.SPG(A110, "SP_PCT_SHARES_OWNED_ALL_INSTITUTIONS")</f>
        <v>85.48</v>
      </c>
      <c r="N110" s="9" t="str">
        <f>_xll.SNL.Clients.Office.Excel.Functions.SPG(A110, "RD_CREDIT_RATING_GLOBAL", "Issuer Credit Rating", "Local Currency LT|0")</f>
        <v>A-</v>
      </c>
      <c r="O110" s="9" t="str">
        <f>_xll.SNL.Clients.Office.Excel.Functions.SPG(A110, "RD_CWOL_GLOBAL", "Issuer Credit Rating", "Local Currency LT|0")</f>
        <v>Stable</v>
      </c>
      <c r="P110" s="9" t="str">
        <f>_xll.SNL.Clients.Office.Excel.Functions.SPG(A110, "RD_RATING_ACTION_GLOBAL", "Issuer Credit Rating", "Local Currency LT|0")</f>
        <v>CreditWatch/Outlook (09/09/2019)</v>
      </c>
      <c r="Q110" s="10">
        <f>_xll.SNL.Clients.Office.Excel.Functions.SPG(A110, "RD_LAST_REVIEW_DATE_GLOBAL", "Issuer Credit Rating", "Local Currency LT")</f>
        <v>45518</v>
      </c>
      <c r="R110" s="10">
        <f>_xll.SNL.Clients.Office.Excel.Functions.SPG(A110, "RD_CREDIT_RATING_DATE_GLOBAL", "Issuer Credit Rating", "Local Currency LT|0")</f>
        <v>41319</v>
      </c>
      <c r="S110" s="10">
        <f>_xll.SNL.Clients.Office.Excel.Functions.SPG(A110, "RD_CREDIT_WATCH_OUTLOOK_DATE_GLOBAL", "Issuer Credit Rating", "Local Currency LT|0")</f>
        <v>43717</v>
      </c>
    </row>
    <row r="111" spans="1:19">
      <c r="A111" t="s">
        <v>115</v>
      </c>
      <c r="B111" t="str">
        <f>_xll.SNL.Clients.Office.Excel.Functions.SPG(A111,"SP_IPO_DATE")</f>
        <v>#PEND</v>
      </c>
      <c r="G111" s="9" t="str">
        <f>_xll.SNL.Clients.Office.Excel.Functions.SPG(A111, "IQ_SECTOR")</f>
        <v>Consumer Staples</v>
      </c>
      <c r="H111" s="9" t="str">
        <f>_xll.SNL.Clients.Office.Excel.Functions.SPG(A111, "IQ_INDUSTRY_GROUP")</f>
        <v>Food, Beverage and Tobacco</v>
      </c>
      <c r="I111" s="9" t="str">
        <f>_xll.SNL.Clients.Office.Excel.Functions.SPG(A111, "IQ_INDUSTRY")</f>
        <v>Food Products</v>
      </c>
      <c r="J111" s="9" t="str">
        <f>_xll.SNL.Clients.Office.Excel.Functions.SPG(A111, "IQ_PRIMARY_INDUSTRY")</f>
        <v>Packaged Foods and Meats</v>
      </c>
      <c r="K111" s="9" t="str">
        <f>_xll.SNL.Clients.Office.Excel.Functions.SPG(A111, "NAICS_CODE", "Primary")</f>
        <v>311 - Food Manufacturing</v>
      </c>
      <c r="L111" s="9" t="str">
        <f>_xll.SNL.Clients.Office.Excel.Functions.SPG(A111, "SP_TOPICTAG")</f>
        <v>Green Consumer Goods; Alternative Protein; Utility Scale Solar</v>
      </c>
      <c r="M111" s="5">
        <f>_xll.SNL.Clients.Office.Excel.Functions.SPG(A111, "SP_PCT_SHARES_OWNED_ALL_INSTITUTIONS")</f>
        <v>88.43</v>
      </c>
      <c r="N111" s="9" t="str">
        <f>_xll.SNL.Clients.Office.Excel.Functions.SPG(A111, "RD_CREDIT_RATING_GLOBAL", "Issuer Credit Rating", "Local Currency LT|0")</f>
        <v>BBB-</v>
      </c>
      <c r="O111" s="9" t="str">
        <f>_xll.SNL.Clients.Office.Excel.Functions.SPG(A111, "RD_CWOL_GLOBAL", "Issuer Credit Rating", "Local Currency LT|0")</f>
        <v>Stable</v>
      </c>
      <c r="P111" s="9" t="str">
        <f>_xll.SNL.Clients.Office.Excel.Functions.SPG(A111, "RD_RATING_ACTION_GLOBAL", "Issuer Credit Rating", "Local Currency LT|0")</f>
        <v>CreditWatch/Outlook (07/14/2023)</v>
      </c>
      <c r="Q111" s="10">
        <f>_xll.SNL.Clients.Office.Excel.Functions.SPG(A111, "RD_LAST_REVIEW_DATE_GLOBAL", "Issuer Credit Rating", "Local Currency LT")</f>
        <v>45406</v>
      </c>
      <c r="R111" s="10">
        <f>_xll.SNL.Clients.Office.Excel.Functions.SPG(A111, "RD_CREDIT_RATING_DATE_GLOBAL", "Issuer Credit Rating", "Local Currency LT|0")</f>
        <v>43472</v>
      </c>
      <c r="S111" s="10">
        <f>_xll.SNL.Clients.Office.Excel.Functions.SPG(A111, "RD_CREDIT_WATCH_OUTLOOK_DATE_GLOBAL", "Issuer Credit Rating", "Local Currency LT|0")</f>
        <v>45121</v>
      </c>
    </row>
    <row r="112" spans="1:19">
      <c r="A112" t="s">
        <v>116</v>
      </c>
      <c r="B112" t="str">
        <f>_xll.SNL.Clients.Office.Excel.Functions.SPG(A112,"SP_IPO_DATE")</f>
        <v>#PEND</v>
      </c>
      <c r="G112" s="9" t="str">
        <f>_xll.SNL.Clients.Office.Excel.Functions.SPG(A112, "IQ_SECTOR")</f>
        <v>Energy</v>
      </c>
      <c r="H112" s="9" t="str">
        <f>_xll.SNL.Clients.Office.Excel.Functions.SPG(A112, "IQ_INDUSTRY_GROUP")</f>
        <v>Energy</v>
      </c>
      <c r="I112" s="9" t="str">
        <f>_xll.SNL.Clients.Office.Excel.Functions.SPG(A112, "IQ_INDUSTRY")</f>
        <v>Oil, Gas and Consumable Fuels</v>
      </c>
      <c r="J112" s="9" t="str">
        <f>_xll.SNL.Clients.Office.Excel.Functions.SPG(A112, "IQ_PRIMARY_INDUSTRY")</f>
        <v>Oil and Gas Exploration and Production</v>
      </c>
      <c r="K112" s="9" t="str">
        <f>_xll.SNL.Clients.Office.Excel.Functions.SPG(A112, "NAICS_CODE", "Primary")</f>
        <v>211120 - Crude Petroleum Extraction</v>
      </c>
      <c r="L112" s="9" t="str">
        <f>_xll.SNL.Clients.Office.Excel.Functions.SPG(A112, "SP_TOPICTAG")</f>
        <v>Environmental Engineering; Freight Service; Marine Transportation; Onshore and Offshore Wind</v>
      </c>
      <c r="M112" s="5">
        <f>_xll.SNL.Clients.Office.Excel.Functions.SPG(A112, "SP_PCT_SHARES_OWNED_ALL_INSTITUTIONS")</f>
        <v>77.03</v>
      </c>
      <c r="N112" s="9" t="str">
        <f>_xll.SNL.Clients.Office.Excel.Functions.SPG(A112, "RD_CREDIT_RATING_GLOBAL", "Issuer Credit Rating", "Local Currency LT|0")</f>
        <v>A-</v>
      </c>
      <c r="O112" s="9" t="str">
        <f>_xll.SNL.Clients.Office.Excel.Functions.SPG(A112, "RD_CWOL_GLOBAL", "Issuer Credit Rating", "Local Currency LT|0")</f>
        <v>Stable</v>
      </c>
      <c r="P112" s="9" t="str">
        <f>_xll.SNL.Clients.Office.Excel.Functions.SPG(A112, "RD_RATING_ACTION_GLOBAL", "Issuer Credit Rating", "Local Currency LT|0")</f>
        <v>Downgrade | CreditWatch/Outlook (02/11/2021)</v>
      </c>
      <c r="Q112" s="10">
        <f>_xll.SNL.Clients.Office.Excel.Functions.SPG(A112, "RD_LAST_REVIEW_DATE_GLOBAL", "Issuer Credit Rating", "Local Currency LT")</f>
        <v>45618</v>
      </c>
      <c r="R112" s="10">
        <f>_xll.SNL.Clients.Office.Excel.Functions.SPG(A112, "RD_CREDIT_RATING_DATE_GLOBAL", "Issuer Credit Rating", "Local Currency LT|0")</f>
        <v>44238</v>
      </c>
      <c r="S112" s="10">
        <f>_xll.SNL.Clients.Office.Excel.Functions.SPG(A112, "RD_CREDIT_WATCH_OUTLOOK_DATE_GLOBAL", "Issuer Credit Rating", "Local Currency LT|0")</f>
        <v>44238</v>
      </c>
    </row>
    <row r="113" spans="1:19">
      <c r="A113" t="s">
        <v>117</v>
      </c>
      <c r="B113" t="str">
        <f>_xll.SNL.Clients.Office.Excel.Functions.SPG(A113,"SP_IPO_DATE")</f>
        <v>#PEND</v>
      </c>
      <c r="G113" s="9" t="str">
        <f>_xll.SNL.Clients.Office.Excel.Functions.SPG(A113, "IQ_SECTOR")</f>
        <v>Utilities</v>
      </c>
      <c r="H113" s="9" t="str">
        <f>_xll.SNL.Clients.Office.Excel.Functions.SPG(A113, "IQ_INDUSTRY_GROUP")</f>
        <v>Utilities</v>
      </c>
      <c r="I113" s="9" t="str">
        <f>_xll.SNL.Clients.Office.Excel.Functions.SPG(A113, "IQ_INDUSTRY")</f>
        <v>Multi-Utilities</v>
      </c>
      <c r="J113" s="9" t="str">
        <f>_xll.SNL.Clients.Office.Excel.Functions.SPG(A113, "IQ_PRIMARY_INDUSTRY")</f>
        <v>Multi-Utilities</v>
      </c>
      <c r="K113" s="9" t="str">
        <f>_xll.SNL.Clients.Office.Excel.Functions.SPG(A113, "NAICS_CODE", "Primary")</f>
        <v>2211 - Electric Power Generation, Transmission and Distribution</v>
      </c>
      <c r="L113" s="9" t="str">
        <f>_xll.SNL.Clients.Office.Excel.Functions.SPG(A113, "SP_TOPICTAG")</f>
        <v>Clean Energy; Energy Efficiency; Energy Management; Energy Storage; CleanTech; Smart Energy; Power Grid; Utility Scale Solar</v>
      </c>
      <c r="M113" s="5">
        <f>_xll.SNL.Clients.Office.Excel.Functions.SPG(A113, "SP_PCT_SHARES_OWNED_ALL_INSTITUTIONS")</f>
        <v>68.56</v>
      </c>
      <c r="N113" s="9" t="str">
        <f>_xll.SNL.Clients.Office.Excel.Functions.SPG(A113, "RD_CREDIT_RATING_GLOBAL", "Issuer Credit Rating", "Local Currency LT|0")</f>
        <v>A-</v>
      </c>
      <c r="O113" s="9" t="str">
        <f>_xll.SNL.Clients.Office.Excel.Functions.SPG(A113, "RD_CWOL_GLOBAL", "Issuer Credit Rating", "Local Currency LT|0")</f>
        <v>Stable</v>
      </c>
      <c r="P113" s="9" t="str">
        <f>_xll.SNL.Clients.Office.Excel.Functions.SPG(A113, "RD_RATING_ACTION_GLOBAL", "Issuer Credit Rating", "Local Currency LT|0")</f>
        <v>CreditWatch/Outlook (10/06/2022)</v>
      </c>
      <c r="Q113" s="10">
        <f>_xll.SNL.Clients.Office.Excel.Functions.SPG(A113, "RD_LAST_REVIEW_DATE_GLOBAL", "Issuer Credit Rating", "Local Currency LT")</f>
        <v>45532</v>
      </c>
      <c r="R113" s="10">
        <f>_xll.SNL.Clients.Office.Excel.Functions.SPG(A113, "RD_CREDIT_RATING_DATE_GLOBAL", "Issuer Credit Rating", "Local Currency LT|0")</f>
        <v>39532</v>
      </c>
      <c r="S113" s="10">
        <f>_xll.SNL.Clients.Office.Excel.Functions.SPG(A113, "RD_CREDIT_WATCH_OUTLOOK_DATE_GLOBAL", "Issuer Credit Rating", "Local Currency LT|0")</f>
        <v>44840</v>
      </c>
    </row>
    <row r="114" spans="1:19">
      <c r="A114" t="s">
        <v>118</v>
      </c>
      <c r="B114" t="str">
        <f>_xll.SNL.Clients.Office.Excel.Functions.SPG(A114,"SP_IPO_DATE")</f>
        <v>#PEND</v>
      </c>
      <c r="G114" s="9" t="str">
        <f>_xll.SNL.Clients.Office.Excel.Functions.SPG(A114, "IQ_SECTOR")</f>
        <v>Consumer Staples</v>
      </c>
      <c r="H114" s="9" t="str">
        <f>_xll.SNL.Clients.Office.Excel.Functions.SPG(A114, "IQ_INDUSTRY_GROUP")</f>
        <v>Food, Beverage and Tobacco</v>
      </c>
      <c r="I114" s="9" t="str">
        <f>_xll.SNL.Clients.Office.Excel.Functions.SPG(A114, "IQ_INDUSTRY")</f>
        <v>Beverages</v>
      </c>
      <c r="J114" s="9" t="str">
        <f>_xll.SNL.Clients.Office.Excel.Functions.SPG(A114, "IQ_PRIMARY_INDUSTRY")</f>
        <v>Distillers and Vintners</v>
      </c>
      <c r="K114" s="9" t="str">
        <f>_xll.SNL.Clients.Office.Excel.Functions.SPG(A114, "NAICS_CODE", "Primary")</f>
        <v>3121 - Beverage Manufacturing</v>
      </c>
      <c r="L114" s="9" t="str">
        <f>_xll.SNL.Clients.Office.Excel.Functions.SPG(A114, "SP_TOPICTAG")</f>
        <v>Distillery</v>
      </c>
      <c r="M114" s="5">
        <f>_xll.SNL.Clients.Office.Excel.Functions.SPG(A114, "SP_PCT_SHARES_OWNED_ALL_INSTITUTIONS")</f>
        <v>85.68</v>
      </c>
      <c r="N114" s="9" t="str">
        <f>_xll.SNL.Clients.Office.Excel.Functions.SPG(A114, "RD_CREDIT_RATING_GLOBAL", "Issuer Credit Rating", "Local Currency LT|0")</f>
        <v>BBB</v>
      </c>
      <c r="O114" s="9" t="str">
        <f>_xll.SNL.Clients.Office.Excel.Functions.SPG(A114, "RD_CWOL_GLOBAL", "Issuer Credit Rating", "Local Currency LT|0")</f>
        <v>Stable</v>
      </c>
      <c r="P114" s="9" t="str">
        <f>_xll.SNL.Clients.Office.Excel.Functions.SPG(A114, "RD_RATING_ACTION_GLOBAL", "Issuer Credit Rating", "Local Currency LT|0")</f>
        <v>CreditWatch/Outlook (12/09/2020)</v>
      </c>
      <c r="Q114" s="10">
        <f>_xll.SNL.Clients.Office.Excel.Functions.SPG(A114, "RD_LAST_REVIEW_DATE_GLOBAL", "Issuer Credit Rating", "Local Currency LT")</f>
        <v>45370</v>
      </c>
      <c r="R114" s="10">
        <f>_xll.SNL.Clients.Office.Excel.Functions.SPG(A114, "RD_CREDIT_RATING_DATE_GLOBAL", "Issuer Credit Rating", "Local Currency LT|0")</f>
        <v>43217</v>
      </c>
      <c r="S114" s="10">
        <f>_xll.SNL.Clients.Office.Excel.Functions.SPG(A114, "RD_CREDIT_WATCH_OUTLOOK_DATE_GLOBAL", "Issuer Credit Rating", "Local Currency LT|0")</f>
        <v>44174</v>
      </c>
    </row>
    <row r="115" spans="1:19">
      <c r="A115" t="s">
        <v>119</v>
      </c>
      <c r="B115" t="str">
        <f>_xll.SNL.Clients.Office.Excel.Functions.SPG(A115,"SP_IPO_DATE")</f>
        <v>#PEND</v>
      </c>
      <c r="G115" s="9" t="str">
        <f>_xll.SNL.Clients.Office.Excel.Functions.SPG(A115, "IQ_SECTOR")</f>
        <v>Utilities</v>
      </c>
      <c r="H115" s="9" t="str">
        <f>_xll.SNL.Clients.Office.Excel.Functions.SPG(A115, "IQ_INDUSTRY_GROUP")</f>
        <v>Utilities</v>
      </c>
      <c r="I115" s="9" t="str">
        <f>_xll.SNL.Clients.Office.Excel.Functions.SPG(A115, "IQ_INDUSTRY")</f>
        <v>Electric Utilities</v>
      </c>
      <c r="J115" s="9" t="str">
        <f>_xll.SNL.Clients.Office.Excel.Functions.SPG(A115, "IQ_PRIMARY_INDUSTRY")</f>
        <v>Electric Utilities</v>
      </c>
      <c r="K115" s="9" t="str">
        <f>_xll.SNL.Clients.Office.Excel.Functions.SPG(A115, "NAICS_CODE", "Primary")</f>
        <v>22111 - Electric Power Generation</v>
      </c>
      <c r="L115" s="9" t="str">
        <f>_xll.SNL.Clients.Office.Excel.Functions.SPG(A115, "SP_TOPICTAG")</f>
        <v>Clean Energy; Energy Efficiency; Energy Management; Energy Storage; CleanTech; Conventional Nuclear; Smart Energy; Biofuel; ClimateTech; Utility Scale Solar; Onshore and Offshore Wind</v>
      </c>
      <c r="M115" s="5">
        <f>_xll.SNL.Clients.Office.Excel.Functions.SPG(A115, "SP_PCT_SHARES_OWNED_ALL_INSTITUTIONS")</f>
        <v>83.31</v>
      </c>
      <c r="N115" s="9" t="str">
        <f>_xll.SNL.Clients.Office.Excel.Functions.SPG(A115, "RD_CREDIT_RATING_GLOBAL", "Issuer Credit Rating", "Local Currency LT|0")</f>
        <v/>
      </c>
      <c r="O115" s="9" t="str">
        <f>_xll.SNL.Clients.Office.Excel.Functions.SPG(A115, "RD_CWOL_GLOBAL", "Issuer Credit Rating", "Local Currency LT|0")</f>
        <v/>
      </c>
      <c r="P115" s="9" t="str">
        <f>_xll.SNL.Clients.Office.Excel.Functions.SPG(A115, "RD_RATING_ACTION_GLOBAL", "Issuer Credit Rating", "Local Currency LT|0")</f>
        <v/>
      </c>
      <c r="Q115" s="10" t="str">
        <f>_xll.SNL.Clients.Office.Excel.Functions.SPG(A115, "RD_LAST_REVIEW_DATE_GLOBAL", "Issuer Credit Rating", "Local Currency LT")</f>
        <v/>
      </c>
      <c r="R115" s="10" t="str">
        <f>_xll.SNL.Clients.Office.Excel.Functions.SPG(A115, "RD_CREDIT_RATING_DATE_GLOBAL", "Issuer Credit Rating", "Local Currency LT|0")</f>
        <v/>
      </c>
      <c r="S115" s="10" t="str">
        <f>_xll.SNL.Clients.Office.Excel.Functions.SPG(A115, "RD_CREDIT_WATCH_OUTLOOK_DATE_GLOBAL", "Issuer Credit Rating", "Local Currency LT|0")</f>
        <v/>
      </c>
    </row>
    <row r="116" spans="1:19">
      <c r="A116" t="s">
        <v>120</v>
      </c>
      <c r="B116" t="str">
        <f>_xll.SNL.Clients.Office.Excel.Functions.SPG(A116,"SP_IPO_DATE")</f>
        <v>#PEND</v>
      </c>
      <c r="G116" s="9" t="str">
        <f>_xll.SNL.Clients.Office.Excel.Functions.SPG(A116, "IQ_SECTOR")</f>
        <v>Industrials</v>
      </c>
      <c r="H116" s="9" t="str">
        <f>_xll.SNL.Clients.Office.Excel.Functions.SPG(A116, "IQ_INDUSTRY_GROUP")</f>
        <v>Commercial and Professional Services</v>
      </c>
      <c r="I116" s="9" t="str">
        <f>_xll.SNL.Clients.Office.Excel.Functions.SPG(A116, "IQ_INDUSTRY")</f>
        <v>Commercial Services and Supplies</v>
      </c>
      <c r="J116" s="9" t="str">
        <f>_xll.SNL.Clients.Office.Excel.Functions.SPG(A116, "IQ_PRIMARY_INDUSTRY")</f>
        <v>Diversified Support Services</v>
      </c>
      <c r="K116" s="9" t="str">
        <f>_xll.SNL.Clients.Office.Excel.Functions.SPG(A116, "NAICS_CODE", "Primary")</f>
        <v>561499 - All Other Business Support Services</v>
      </c>
      <c r="L116" s="9" t="str">
        <f>_xll.SNL.Clients.Office.Excel.Functions.SPG(A116, "SP_TOPICTAG")</f>
        <v>Computer Vision; Fleet Management; Car Sharing; Artificial Intelligence</v>
      </c>
      <c r="M116" s="5">
        <f>_xll.SNL.Clients.Office.Excel.Functions.SPG(A116, "SP_PCT_SHARES_OWNED_ALL_INSTITUTIONS")</f>
        <v>83.89</v>
      </c>
      <c r="N116" s="9" t="str">
        <f>_xll.SNL.Clients.Office.Excel.Functions.SPG(A116, "RD_CREDIT_RATING_GLOBAL", "Issuer Credit Rating", "Local Currency LT|0")</f>
        <v/>
      </c>
      <c r="O116" s="9" t="str">
        <f>_xll.SNL.Clients.Office.Excel.Functions.SPG(A116, "RD_CWOL_GLOBAL", "Issuer Credit Rating", "Local Currency LT|0")</f>
        <v/>
      </c>
      <c r="P116" s="9" t="str">
        <f>_xll.SNL.Clients.Office.Excel.Functions.SPG(A116, "RD_RATING_ACTION_GLOBAL", "Issuer Credit Rating", "Local Currency LT|0")</f>
        <v/>
      </c>
      <c r="Q116" s="10" t="str">
        <f>_xll.SNL.Clients.Office.Excel.Functions.SPG(A116, "RD_LAST_REVIEW_DATE_GLOBAL", "Issuer Credit Rating", "Local Currency LT")</f>
        <v/>
      </c>
      <c r="R116" s="10" t="str">
        <f>_xll.SNL.Clients.Office.Excel.Functions.SPG(A116, "RD_CREDIT_RATING_DATE_GLOBAL", "Issuer Credit Rating", "Local Currency LT|0")</f>
        <v/>
      </c>
      <c r="S116" s="10" t="str">
        <f>_xll.SNL.Clients.Office.Excel.Functions.SPG(A116, "RD_CREDIT_WATCH_OUTLOOK_DATE_GLOBAL", "Issuer Credit Rating", "Local Currency LT|0")</f>
        <v/>
      </c>
    </row>
    <row r="117" spans="1:19">
      <c r="A117" t="s">
        <v>121</v>
      </c>
      <c r="B117" t="str">
        <f>_xll.SNL.Clients.Office.Excel.Functions.SPG(A117,"SP_IPO_DATE")</f>
        <v>#PEND</v>
      </c>
      <c r="G117" s="9" t="str">
        <f>_xll.SNL.Clients.Office.Excel.Functions.SPG(A117, "IQ_SECTOR")</f>
        <v>Information Technology</v>
      </c>
      <c r="H117" s="9" t="str">
        <f>_xll.SNL.Clients.Office.Excel.Functions.SPG(A117, "IQ_INDUSTRY_GROUP")</f>
        <v>Technology Hardware and Equipment</v>
      </c>
      <c r="I117" s="9" t="str">
        <f>_xll.SNL.Clients.Office.Excel.Functions.SPG(A117, "IQ_INDUSTRY")</f>
        <v>Electronic Equipment, Instruments and Components</v>
      </c>
      <c r="J117" s="9" t="str">
        <f>_xll.SNL.Clients.Office.Excel.Functions.SPG(A117, "IQ_PRIMARY_INDUSTRY")</f>
        <v>Electronic Components</v>
      </c>
      <c r="K117" s="9" t="str">
        <f>_xll.SNL.Clients.Office.Excel.Functions.SPG(A117, "NAICS_CODE", "Primary")</f>
        <v>334419 - Other Electronic Component Manufacturing</v>
      </c>
      <c r="L117" s="9" t="str">
        <f>_xll.SNL.Clients.Office.Excel.Functions.SPG(A117, "SP_TOPICTAG")</f>
        <v>Optical Infrastructure; Environmental Engineering; Sensors; Edge Computing; 3D Printing; Onshore and Offshore Wind</v>
      </c>
      <c r="M117" s="5">
        <f>_xll.SNL.Clients.Office.Excel.Functions.SPG(A117, "SP_PCT_SHARES_OWNED_ALL_INSTITUTIONS")</f>
        <v>77.12</v>
      </c>
      <c r="N117" s="9" t="str">
        <f>_xll.SNL.Clients.Office.Excel.Functions.SPG(A117, "RD_CREDIT_RATING_GLOBAL", "Issuer Credit Rating", "Local Currency LT|0")</f>
        <v>BBB+</v>
      </c>
      <c r="O117" s="9" t="str">
        <f>_xll.SNL.Clients.Office.Excel.Functions.SPG(A117, "RD_CWOL_GLOBAL", "Issuer Credit Rating", "Local Currency LT|0")</f>
        <v>Negative</v>
      </c>
      <c r="P117" s="9" t="str">
        <f>_xll.SNL.Clients.Office.Excel.Functions.SPG(A117, "RD_RATING_ACTION_GLOBAL", "Issuer Credit Rating", "Local Currency LT|0")</f>
        <v>CreditWatch/Outlook (02/16/2024)</v>
      </c>
      <c r="Q117" s="10">
        <f>_xll.SNL.Clients.Office.Excel.Functions.SPG(A117, "RD_LAST_REVIEW_DATE_GLOBAL", "Issuer Credit Rating", "Local Currency LT")</f>
        <v>45384</v>
      </c>
      <c r="R117" s="10">
        <f>_xll.SNL.Clients.Office.Excel.Functions.SPG(A117, "RD_CREDIT_RATING_DATE_GLOBAL", "Issuer Credit Rating", "Local Currency LT|0")</f>
        <v>42304</v>
      </c>
      <c r="S117" s="10">
        <f>_xll.SNL.Clients.Office.Excel.Functions.SPG(A117, "RD_CREDIT_WATCH_OUTLOOK_DATE_GLOBAL", "Issuer Credit Rating", "Local Currency LT|0")</f>
        <v>45338</v>
      </c>
    </row>
    <row r="118" spans="1:19">
      <c r="A118" t="s">
        <v>122</v>
      </c>
      <c r="B118" t="str">
        <f>_xll.SNL.Clients.Office.Excel.Functions.SPG(A118,"SP_IPO_DATE")</f>
        <v>#PEND</v>
      </c>
      <c r="G118" s="9" t="str">
        <f>_xll.SNL.Clients.Office.Excel.Functions.SPG(A118, "IQ_SECTOR")</f>
        <v>Financials</v>
      </c>
      <c r="H118" s="9" t="str">
        <f>_xll.SNL.Clients.Office.Excel.Functions.SPG(A118, "IQ_INDUSTRY_GROUP")</f>
        <v>Financial Services</v>
      </c>
      <c r="I118" s="9" t="str">
        <f>_xll.SNL.Clients.Office.Excel.Functions.SPG(A118, "IQ_INDUSTRY")</f>
        <v>Financial Services</v>
      </c>
      <c r="J118" s="9" t="str">
        <f>_xll.SNL.Clients.Office.Excel.Functions.SPG(A118, "IQ_PRIMARY_INDUSTRY")</f>
        <v>Transaction and Payment Processing Services</v>
      </c>
      <c r="K118" s="9" t="str">
        <f>_xll.SNL.Clients.Office.Excel.Functions.SPG(A118, "NAICS_CODE", "Primary")</f>
        <v>513210 - Software Publishers</v>
      </c>
      <c r="L118" s="9" t="str">
        <f>_xll.SNL.Clients.Office.Excel.Functions.SPG(A118, "SP_TOPICTAG")</f>
        <v>Anti-Fraud; Data Protection; Process Automation; Payment Facilitator Enablers</v>
      </c>
      <c r="M118" s="5">
        <f>_xll.SNL.Clients.Office.Excel.Functions.SPG(A118, "SP_PCT_SHARES_OWNED_ALL_INSTITUTIONS")</f>
        <v>88.84</v>
      </c>
      <c r="N118" s="9" t="str">
        <f>_xll.SNL.Clients.Office.Excel.Functions.SPG(A118, "RD_CREDIT_RATING_GLOBAL", "Issuer Credit Rating", "Local Currency LT|0")</f>
        <v>BB+</v>
      </c>
      <c r="O118" s="9" t="str">
        <f>_xll.SNL.Clients.Office.Excel.Functions.SPG(A118, "RD_CWOL_GLOBAL", "Issuer Credit Rating", "Local Currency LT|0")</f>
        <v>Stable</v>
      </c>
      <c r="P118" s="9" t="str">
        <f>_xll.SNL.Clients.Office.Excel.Functions.SPG(A118, "RD_RATING_ACTION_GLOBAL", "Issuer Credit Rating", "Local Currency LT|0")</f>
        <v>CreditWatch/Outlook (10/18/2022)</v>
      </c>
      <c r="Q118" s="10">
        <f>_xll.SNL.Clients.Office.Excel.Functions.SPG(A118, "RD_LAST_REVIEW_DATE_GLOBAL", "Issuer Credit Rating", "Local Currency LT")</f>
        <v>45492</v>
      </c>
      <c r="R118" s="10">
        <f>_xll.SNL.Clients.Office.Excel.Functions.SPG(A118, "RD_CREDIT_RATING_DATE_GLOBAL", "Issuer Credit Rating", "Local Currency LT|0")</f>
        <v>41890</v>
      </c>
      <c r="S118" s="10">
        <f>_xll.SNL.Clients.Office.Excel.Functions.SPG(A118, "RD_CREDIT_WATCH_OUTLOOK_DATE_GLOBAL", "Issuer Credit Rating", "Local Currency LT|0")</f>
        <v>44852</v>
      </c>
    </row>
    <row r="119" spans="1:19">
      <c r="A119" t="s">
        <v>123</v>
      </c>
      <c r="B119" t="str">
        <f>_xll.SNL.Clients.Office.Excel.Functions.SPG(A119,"SP_IPO_DATE")</f>
        <v>#PEND</v>
      </c>
      <c r="G119" s="9" t="str">
        <f>_xll.SNL.Clients.Office.Excel.Functions.SPG(A119, "IQ_SECTOR")</f>
        <v>Materials</v>
      </c>
      <c r="H119" s="9" t="str">
        <f>_xll.SNL.Clients.Office.Excel.Functions.SPG(A119, "IQ_INDUSTRY_GROUP")</f>
        <v>Materials</v>
      </c>
      <c r="I119" s="9" t="str">
        <f>_xll.SNL.Clients.Office.Excel.Functions.SPG(A119, "IQ_INDUSTRY")</f>
        <v>Chemicals</v>
      </c>
      <c r="J119" s="9" t="str">
        <f>_xll.SNL.Clients.Office.Excel.Functions.SPG(A119, "IQ_PRIMARY_INDUSTRY")</f>
        <v>Fertilizers and Agricultural Chemicals</v>
      </c>
      <c r="K119" s="9" t="str">
        <f>_xll.SNL.Clients.Office.Excel.Functions.SPG(A119, "NAICS_CODE", "Primary")</f>
        <v>32531 - Fertilizer and Compost Manufacturing</v>
      </c>
      <c r="L119" s="9" t="str">
        <f>_xll.SNL.Clients.Office.Excel.Functions.SPG(A119, "SP_TOPICTAG")</f>
        <v>Farming; Horticulture</v>
      </c>
      <c r="M119" s="5">
        <f>_xll.SNL.Clients.Office.Excel.Functions.SPG(A119, "SP_PCT_SHARES_OWNED_ALL_INSTITUTIONS")</f>
        <v>85.45</v>
      </c>
      <c r="N119" s="9" t="str">
        <f>_xll.SNL.Clients.Office.Excel.Functions.SPG(A119, "RD_CREDIT_RATING_GLOBAL", "Issuer Credit Rating", "Local Currency LT|0")</f>
        <v>A-</v>
      </c>
      <c r="O119" s="9" t="str">
        <f>_xll.SNL.Clients.Office.Excel.Functions.SPG(A119, "RD_CWOL_GLOBAL", "Issuer Credit Rating", "Local Currency LT|0")</f>
        <v>Stable</v>
      </c>
      <c r="P119" s="9" t="str">
        <f>_xll.SNL.Clients.Office.Excel.Functions.SPG(A119, "RD_RATING_ACTION_GLOBAL", "Issuer Credit Rating", "Local Currency LT|0")</f>
        <v>New Rating | CreditWatch/Outlook (06/03/2019)</v>
      </c>
      <c r="Q119" s="10">
        <f>_xll.SNL.Clients.Office.Excel.Functions.SPG(A119, "RD_LAST_REVIEW_DATE_GLOBAL", "Issuer Credit Rating", "Local Currency LT")</f>
        <v>45618</v>
      </c>
      <c r="R119" s="10">
        <f>_xll.SNL.Clients.Office.Excel.Functions.SPG(A119, "RD_CREDIT_RATING_DATE_GLOBAL", "Issuer Credit Rating", "Local Currency LT|0")</f>
        <v>43619</v>
      </c>
      <c r="S119" s="10">
        <f>_xll.SNL.Clients.Office.Excel.Functions.SPG(A119, "RD_CREDIT_WATCH_OUTLOOK_DATE_GLOBAL", "Issuer Credit Rating", "Local Currency LT|0")</f>
        <v>43619</v>
      </c>
    </row>
    <row r="120" spans="1:19">
      <c r="A120" t="s">
        <v>124</v>
      </c>
      <c r="B120" t="str">
        <f>_xll.SNL.Clients.Office.Excel.Functions.SPG(A120,"SP_IPO_DATE")</f>
        <v>#PEND</v>
      </c>
      <c r="G120" s="9" t="str">
        <f>_xll.SNL.Clients.Office.Excel.Functions.SPG(A120, "IQ_SECTOR")</f>
        <v>Real Estate</v>
      </c>
      <c r="H120" s="9" t="str">
        <f>_xll.SNL.Clients.Office.Excel.Functions.SPG(A120, "IQ_INDUSTRY_GROUP")</f>
        <v>Real Estate Management and Development</v>
      </c>
      <c r="I120" s="9" t="str">
        <f>_xll.SNL.Clients.Office.Excel.Functions.SPG(A120, "IQ_INDUSTRY")</f>
        <v>Real Estate Management and Development</v>
      </c>
      <c r="J120" s="9" t="str">
        <f>_xll.SNL.Clients.Office.Excel.Functions.SPG(A120, "IQ_PRIMARY_INDUSTRY")</f>
        <v>Real Estate Services</v>
      </c>
      <c r="K120" s="9" t="str">
        <f>_xll.SNL.Clients.Office.Excel.Functions.SPG(A120, "NAICS_CODE", "Primary")</f>
        <v>541611 - Administrative Management and General Management Consulting Services</v>
      </c>
      <c r="L120" s="9" t="str">
        <f>_xll.SNL.Clients.Office.Excel.Functions.SPG(A120, "SP_TOPICTAG")</f>
        <v>Data Integration; Digital Media; Customer Analytics; Data Protection; Real Estate Technology; Artificial Intelligence</v>
      </c>
      <c r="M120" s="5">
        <f>_xll.SNL.Clients.Office.Excel.Functions.SPG(A120, "SP_PCT_SHARES_OWNED_ALL_INSTITUTIONS")</f>
        <v>98</v>
      </c>
      <c r="N120" s="9" t="str">
        <f>_xll.SNL.Clients.Office.Excel.Functions.SPG(A120, "RD_CREDIT_RATING_GLOBAL", "Issuer Credit Rating", "Local Currency LT|0")</f>
        <v>BB+</v>
      </c>
      <c r="O120" s="9" t="str">
        <f>_xll.SNL.Clients.Office.Excel.Functions.SPG(A120, "RD_CWOL_GLOBAL", "Issuer Credit Rating", "Local Currency LT|0")</f>
        <v>Stable</v>
      </c>
      <c r="P120" s="9" t="str">
        <f>_xll.SNL.Clients.Office.Excel.Functions.SPG(A120, "RD_RATING_ACTION_GLOBAL", "Issuer Credit Rating", "Local Currency LT|0")</f>
        <v>CreditWatch/Outlook (05/02/2023)</v>
      </c>
      <c r="Q120" s="10">
        <f>_xll.SNL.Clients.Office.Excel.Functions.SPG(A120, "RD_LAST_REVIEW_DATE_GLOBAL", "Issuer Credit Rating", "Local Currency LT")</f>
        <v>45378</v>
      </c>
      <c r="R120" s="10">
        <f>_xll.SNL.Clients.Office.Excel.Functions.SPG(A120, "RD_CREDIT_RATING_DATE_GLOBAL", "Issuer Credit Rating", "Local Currency LT|0")</f>
        <v>44006</v>
      </c>
      <c r="S120" s="10">
        <f>_xll.SNL.Clients.Office.Excel.Functions.SPG(A120, "RD_CREDIT_WATCH_OUTLOOK_DATE_GLOBAL", "Issuer Credit Rating", "Local Currency LT|0")</f>
        <v>45048</v>
      </c>
    </row>
    <row r="121" spans="1:19">
      <c r="A121" t="s">
        <v>125</v>
      </c>
      <c r="B121" t="str">
        <f>_xll.SNL.Clients.Office.Excel.Functions.SPG(A121,"SP_IPO_DATE")</f>
        <v>#PEND</v>
      </c>
      <c r="G121" s="9" t="str">
        <f>_xll.SNL.Clients.Office.Excel.Functions.SPG(A121, "IQ_SECTOR")</f>
        <v>Consumer Staples</v>
      </c>
      <c r="H121" s="9" t="str">
        <f>_xll.SNL.Clients.Office.Excel.Functions.SPG(A121, "IQ_INDUSTRY_GROUP")</f>
        <v>Consumer Staples Distribution and Retail</v>
      </c>
      <c r="I121" s="9" t="str">
        <f>_xll.SNL.Clients.Office.Excel.Functions.SPG(A121, "IQ_INDUSTRY")</f>
        <v>Consumer Staples Distribution and Retail</v>
      </c>
      <c r="J121" s="9" t="str">
        <f>_xll.SNL.Clients.Office.Excel.Functions.SPG(A121, "IQ_PRIMARY_INDUSTRY")</f>
        <v>Consumer Staples Merchandise Retail</v>
      </c>
      <c r="K121" s="9" t="str">
        <f>_xll.SNL.Clients.Office.Excel.Functions.SPG(A121, "NAICS_CODE", "Primary")</f>
        <v>455211 - Warehouse Clubs and Supercenters</v>
      </c>
      <c r="L121" s="9" t="str">
        <f>_xll.SNL.Clients.Office.Excel.Functions.SPG(A121, "SP_TOPICTAG")</f>
        <v>Fast-Moving Consumer Goods; Food Delivery; Freight Service; Online Grocery; Utility Scale Solar</v>
      </c>
      <c r="M121" s="5">
        <f>_xll.SNL.Clients.Office.Excel.Functions.SPG(A121, "SP_PCT_SHARES_OWNED_ALL_INSTITUTIONS")</f>
        <v>69.09</v>
      </c>
      <c r="N121" s="9" t="str">
        <f>_xll.SNL.Clients.Office.Excel.Functions.SPG(A121, "RD_CREDIT_RATING_GLOBAL", "Issuer Credit Rating", "Local Currency LT|0")</f>
        <v>AA</v>
      </c>
      <c r="O121" s="9" t="str">
        <f>_xll.SNL.Clients.Office.Excel.Functions.SPG(A121, "RD_CWOL_GLOBAL", "Issuer Credit Rating", "Local Currency LT|0")</f>
        <v>Stable</v>
      </c>
      <c r="P121" s="9" t="str">
        <f>_xll.SNL.Clients.Office.Excel.Functions.SPG(A121, "RD_RATING_ACTION_GLOBAL", "Issuer Credit Rating", "Local Currency LT|0")</f>
        <v>Upgrade | CreditWatch/Outlook (01/21/2025)</v>
      </c>
      <c r="Q121" s="10">
        <f>_xll.SNL.Clients.Office.Excel.Functions.SPG(A121, "RD_LAST_REVIEW_DATE_GLOBAL", "Issuer Credit Rating", "Local Currency LT")</f>
        <v>45678</v>
      </c>
      <c r="R121" s="10">
        <f>_xll.SNL.Clients.Office.Excel.Functions.SPG(A121, "RD_CREDIT_RATING_DATE_GLOBAL", "Issuer Credit Rating", "Local Currency LT|0")</f>
        <v>45678</v>
      </c>
      <c r="S121" s="10">
        <f>_xll.SNL.Clients.Office.Excel.Functions.SPG(A121, "RD_CREDIT_WATCH_OUTLOOK_DATE_GLOBAL", "Issuer Credit Rating", "Local Currency LT|0")</f>
        <v>45678</v>
      </c>
    </row>
    <row r="122" spans="1:19">
      <c r="A122" t="s">
        <v>126</v>
      </c>
      <c r="B122" t="str">
        <f>_xll.SNL.Clients.Office.Excel.Functions.SPG(A122,"SP_IPO_DATE")</f>
        <v>#PEND</v>
      </c>
      <c r="G122" s="9" t="str">
        <f>_xll.SNL.Clients.Office.Excel.Functions.SPG(A122, "IQ_SECTOR")</f>
        <v>Energy</v>
      </c>
      <c r="H122" s="9" t="str">
        <f>_xll.SNL.Clients.Office.Excel.Functions.SPG(A122, "IQ_INDUSTRY_GROUP")</f>
        <v>Energy</v>
      </c>
      <c r="I122" s="9" t="str">
        <f>_xll.SNL.Clients.Office.Excel.Functions.SPG(A122, "IQ_INDUSTRY")</f>
        <v>Oil, Gas and Consumable Fuels</v>
      </c>
      <c r="J122" s="9" t="str">
        <f>_xll.SNL.Clients.Office.Excel.Functions.SPG(A122, "IQ_PRIMARY_INDUSTRY")</f>
        <v>Oil and Gas Exploration and Production</v>
      </c>
      <c r="K122" s="9" t="str">
        <f>_xll.SNL.Clients.Office.Excel.Functions.SPG(A122, "NAICS_CODE", "Primary")</f>
        <v>2111 - Oil and Gas Extraction</v>
      </c>
      <c r="L122" s="9" t="str">
        <f>_xll.SNL.Clients.Office.Excel.Functions.SPG(A122, "SP_TOPICTAG")</f>
        <v>Environmental Engineering</v>
      </c>
      <c r="M122" s="5">
        <f>_xll.SNL.Clients.Office.Excel.Functions.SPG(A122, "SP_PCT_SHARES_OWNED_ALL_INSTITUTIONS")</f>
        <v>93.08</v>
      </c>
      <c r="N122" s="9" t="str">
        <f>_xll.SNL.Clients.Office.Excel.Functions.SPG(A122, "RD_CREDIT_RATING_GLOBAL", "Issuer Credit Rating", "Local Currency LT|0")</f>
        <v>BBB</v>
      </c>
      <c r="O122" s="9" t="str">
        <f>_xll.SNL.Clients.Office.Excel.Functions.SPG(A122, "RD_CWOL_GLOBAL", "Issuer Credit Rating", "Local Currency LT|0")</f>
        <v>Stable</v>
      </c>
      <c r="P122" s="9" t="str">
        <f>_xll.SNL.Clients.Office.Excel.Functions.SPG(A122, "RD_RATING_ACTION_GLOBAL", "Issuer Credit Rating", "Local Currency LT|0")</f>
        <v>New Rating | CreditWatch/Outlook (10/07/2021)</v>
      </c>
      <c r="Q122" s="10">
        <f>_xll.SNL.Clients.Office.Excel.Functions.SPG(A122, "RD_LAST_REVIEW_DATE_GLOBAL", "Issuer Credit Rating", "Local Currency LT")</f>
        <v>45525</v>
      </c>
      <c r="R122" s="10">
        <f>_xll.SNL.Clients.Office.Excel.Functions.SPG(A122, "RD_CREDIT_RATING_DATE_GLOBAL", "Issuer Credit Rating", "Local Currency LT|0")</f>
        <v>44476</v>
      </c>
      <c r="S122" s="10">
        <f>_xll.SNL.Clients.Office.Excel.Functions.SPG(A122, "RD_CREDIT_WATCH_OUTLOOK_DATE_GLOBAL", "Issuer Credit Rating", "Local Currency LT|0")</f>
        <v>44476</v>
      </c>
    </row>
    <row r="123" spans="1:19">
      <c r="A123" t="s">
        <v>127</v>
      </c>
      <c r="B123" t="str">
        <f>_xll.SNL.Clients.Office.Excel.Functions.SPG(A123,"SP_IPO_DATE")</f>
        <v>#PEND</v>
      </c>
      <c r="G123" s="9" t="str">
        <f>_xll.SNL.Clients.Office.Excel.Functions.SPG(A123, "IQ_SECTOR")</f>
        <v>Information Technology</v>
      </c>
      <c r="H123" s="9" t="str">
        <f>_xll.SNL.Clients.Office.Excel.Functions.SPG(A123, "IQ_INDUSTRY_GROUP")</f>
        <v>Software and Services</v>
      </c>
      <c r="I123" s="9" t="str">
        <f>_xll.SNL.Clients.Office.Excel.Functions.SPG(A123, "IQ_INDUSTRY")</f>
        <v>Software</v>
      </c>
      <c r="J123" s="9" t="str">
        <f>_xll.SNL.Clients.Office.Excel.Functions.SPG(A123, "IQ_PRIMARY_INDUSTRY")</f>
        <v>Systems Software</v>
      </c>
      <c r="K123" s="9" t="str">
        <f>_xll.SNL.Clients.Office.Excel.Functions.SPG(A123, "NAICS_CODE", "Primary")</f>
        <v>513210 - Software Publishers</v>
      </c>
      <c r="L123" s="9" t="str">
        <f>_xll.SNL.Clients.Office.Excel.Functions.SPG(A123, "SP_TOPICTAG")</f>
        <v>Authentication; Endpoint Security Integrity; Data Protection; Cloud Infrastructure; Cloud Security; Network Security; Security Management</v>
      </c>
      <c r="M123" s="5">
        <f>_xll.SNL.Clients.Office.Excel.Functions.SPG(A123, "SP_PCT_SHARES_OWNED_ALL_INSTITUTIONS")</f>
        <v>73.92</v>
      </c>
      <c r="N123" s="9" t="str">
        <f>_xll.SNL.Clients.Office.Excel.Functions.SPG(A123, "RD_CREDIT_RATING_GLOBAL", "Issuer Credit Rating", "Local Currency LT|0")</f>
        <v>BB+</v>
      </c>
      <c r="O123" s="9" t="str">
        <f>_xll.SNL.Clients.Office.Excel.Functions.SPG(A123, "RD_CWOL_GLOBAL", "Issuer Credit Rating", "Local Currency LT|0")</f>
        <v>Stable</v>
      </c>
      <c r="P123" s="9" t="str">
        <f>_xll.SNL.Clients.Office.Excel.Functions.SPG(A123, "RD_RATING_ACTION_GLOBAL", "Issuer Credit Rating", "Local Currency LT|0")</f>
        <v>New Rating | CreditWatch/Outlook (01/11/2021)</v>
      </c>
      <c r="Q123" s="10">
        <f>_xll.SNL.Clients.Office.Excel.Functions.SPG(A123, "RD_LAST_REVIEW_DATE_GLOBAL", "Issuer Credit Rating", "Local Currency LT")</f>
        <v>45678</v>
      </c>
      <c r="R123" s="10">
        <f>_xll.SNL.Clients.Office.Excel.Functions.SPG(A123, "RD_CREDIT_RATING_DATE_GLOBAL", "Issuer Credit Rating", "Local Currency LT|0")</f>
        <v>44207</v>
      </c>
      <c r="S123" s="10">
        <f>_xll.SNL.Clients.Office.Excel.Functions.SPG(A123, "RD_CREDIT_WATCH_OUTLOOK_DATE_GLOBAL", "Issuer Credit Rating", "Local Currency LT|0")</f>
        <v>44207</v>
      </c>
    </row>
    <row r="124" spans="1:19">
      <c r="A124" t="s">
        <v>128</v>
      </c>
      <c r="B124" t="str">
        <f>_xll.SNL.Clients.Office.Excel.Functions.SPG(A124,"SP_IPO_DATE")</f>
        <v>#PEND</v>
      </c>
      <c r="G124" s="9" t="str">
        <f>_xll.SNL.Clients.Office.Excel.Functions.SPG(A124, "IQ_SECTOR")</f>
        <v>Real Estate</v>
      </c>
      <c r="H124" s="9" t="str">
        <f>_xll.SNL.Clients.Office.Excel.Functions.SPG(A124, "IQ_INDUSTRY_GROUP")</f>
        <v>Equity Real Estate Investment Trusts (REITs)</v>
      </c>
      <c r="I124" s="9" t="str">
        <f>_xll.SNL.Clients.Office.Excel.Functions.SPG(A124, "IQ_INDUSTRY")</f>
        <v>Specialized REITs</v>
      </c>
      <c r="J124" s="9" t="str">
        <f>_xll.SNL.Clients.Office.Excel.Functions.SPG(A124, "IQ_PRIMARY_INDUSTRY")</f>
        <v>Telecom Tower REITs</v>
      </c>
      <c r="K124" s="9" t="str">
        <f>_xll.SNL.Clients.Office.Excel.Functions.SPG(A124, "NAICS_CODE", "Primary")</f>
        <v>334220 - Radio and Television Broadcasting and Wireless Communications Equipment Manufacturing</v>
      </c>
      <c r="L124" s="9" t="str">
        <f>_xll.SNL.Clients.Office.Excel.Functions.SPG(A124, "SP_TOPICTAG")</f>
        <v>Network Backbone; Edge Computing; 5G</v>
      </c>
      <c r="M124" s="5">
        <f>_xll.SNL.Clients.Office.Excel.Functions.SPG(A124, "SP_PCT_SHARES_OWNED_ALL_INSTITUTIONS")</f>
        <v>112.13</v>
      </c>
      <c r="N124" s="9" t="str">
        <f>_xll.SNL.Clients.Office.Excel.Functions.SPG(A124, "RD_CREDIT_RATING_GLOBAL", "Issuer Credit Rating", "Local Currency LT|0")</f>
        <v>BBB</v>
      </c>
      <c r="O124" s="9" t="str">
        <f>_xll.SNL.Clients.Office.Excel.Functions.SPG(A124, "RD_CWOL_GLOBAL", "Issuer Credit Rating", "Local Currency LT|0")</f>
        <v>Stable</v>
      </c>
      <c r="P124" s="9" t="str">
        <f>_xll.SNL.Clients.Office.Excel.Functions.SPG(A124, "RD_RATING_ACTION_GLOBAL", "Issuer Credit Rating", "Local Currency LT|0")</f>
        <v>Upgrade | CreditWatch/Outlook (11/21/2022)</v>
      </c>
      <c r="Q124" s="10">
        <f>_xll.SNL.Clients.Office.Excel.Functions.SPG(A124, "RD_LAST_REVIEW_DATE_GLOBAL", "Issuer Credit Rating", "Local Currency LT")</f>
        <v>45481</v>
      </c>
      <c r="R124" s="10">
        <f>_xll.SNL.Clients.Office.Excel.Functions.SPG(A124, "RD_CREDIT_RATING_DATE_GLOBAL", "Issuer Credit Rating", "Local Currency LT|0")</f>
        <v>44886</v>
      </c>
      <c r="S124" s="10">
        <f>_xll.SNL.Clients.Office.Excel.Functions.SPG(A124, "RD_CREDIT_WATCH_OUTLOOK_DATE_GLOBAL", "Issuer Credit Rating", "Local Currency LT|0")</f>
        <v>44886</v>
      </c>
    </row>
    <row r="125" spans="1:19">
      <c r="A125" t="s">
        <v>129</v>
      </c>
      <c r="B125" t="str">
        <f>_xll.SNL.Clients.Office.Excel.Functions.SPG(A125,"SP_IPO_DATE")</f>
        <v>#PEND</v>
      </c>
      <c r="G125" s="9" t="str">
        <f>_xll.SNL.Clients.Office.Excel.Functions.SPG(A125, "IQ_SECTOR")</f>
        <v>Industrials</v>
      </c>
      <c r="H125" s="9" t="str">
        <f>_xll.SNL.Clients.Office.Excel.Functions.SPG(A125, "IQ_INDUSTRY_GROUP")</f>
        <v>Transportation</v>
      </c>
      <c r="I125" s="9" t="str">
        <f>_xll.SNL.Clients.Office.Excel.Functions.SPG(A125, "IQ_INDUSTRY")</f>
        <v>Ground Transportation</v>
      </c>
      <c r="J125" s="9" t="str">
        <f>_xll.SNL.Clients.Office.Excel.Functions.SPG(A125, "IQ_PRIMARY_INDUSTRY")</f>
        <v>Rail Transportation</v>
      </c>
      <c r="K125" s="9" t="str">
        <f>_xll.SNL.Clients.Office.Excel.Functions.SPG(A125, "NAICS_CODE", "Primary")</f>
        <v>482111 - Line-Haul Railroads</v>
      </c>
      <c r="L125" s="9" t="str">
        <f>_xll.SNL.Clients.Office.Excel.Functions.SPG(A125, "SP_TOPICTAG")</f>
        <v>Fleet Management; Freight Service; Industrial Automation</v>
      </c>
      <c r="M125" s="5">
        <f>_xll.SNL.Clients.Office.Excel.Functions.SPG(A125, "SP_PCT_SHARES_OWNED_ALL_INSTITUTIONS")</f>
        <v>75.599999999999994</v>
      </c>
      <c r="N125" s="9" t="str">
        <f>_xll.SNL.Clients.Office.Excel.Functions.SPG(A125, "RD_CREDIT_RATING_GLOBAL", "Issuer Credit Rating", "Local Currency LT|0")</f>
        <v>BBB+</v>
      </c>
      <c r="O125" s="9" t="str">
        <f>_xll.SNL.Clients.Office.Excel.Functions.SPG(A125, "RD_CWOL_GLOBAL", "Issuer Credit Rating", "Local Currency LT|0")</f>
        <v>Stable</v>
      </c>
      <c r="P125" s="9" t="str">
        <f>_xll.SNL.Clients.Office.Excel.Functions.SPG(A125, "RD_RATING_ACTION_GLOBAL", "Issuer Credit Rating", "Local Currency LT|0")</f>
        <v>Upgrade | CreditWatch/Outlook (10/31/2013)</v>
      </c>
      <c r="Q125" s="10">
        <f>_xll.SNL.Clients.Office.Excel.Functions.SPG(A125, "RD_LAST_REVIEW_DATE_GLOBAL", "Issuer Credit Rating", "Local Currency LT")</f>
        <v>45369</v>
      </c>
      <c r="R125" s="10">
        <f>_xll.SNL.Clients.Office.Excel.Functions.SPG(A125, "RD_CREDIT_RATING_DATE_GLOBAL", "Issuer Credit Rating", "Local Currency LT|0")</f>
        <v>41578</v>
      </c>
      <c r="S125" s="10">
        <f>_xll.SNL.Clients.Office.Excel.Functions.SPG(A125, "RD_CREDIT_WATCH_OUTLOOK_DATE_GLOBAL", "Issuer Credit Rating", "Local Currency LT|0")</f>
        <v>41578</v>
      </c>
    </row>
    <row r="126" spans="1:19">
      <c r="A126" t="s">
        <v>130</v>
      </c>
      <c r="B126" t="str">
        <f>_xll.SNL.Clients.Office.Excel.Functions.SPG(A126,"SP_IPO_DATE")</f>
        <v>#PEND</v>
      </c>
      <c r="G126" s="9" t="str">
        <f>_xll.SNL.Clients.Office.Excel.Functions.SPG(A126, "IQ_SECTOR")</f>
        <v>Industrials</v>
      </c>
      <c r="H126" s="9" t="str">
        <f>_xll.SNL.Clients.Office.Excel.Functions.SPG(A126, "IQ_INDUSTRY_GROUP")</f>
        <v>Capital Goods</v>
      </c>
      <c r="I126" s="9" t="str">
        <f>_xll.SNL.Clients.Office.Excel.Functions.SPG(A126, "IQ_INDUSTRY")</f>
        <v>Machinery</v>
      </c>
      <c r="J126" s="9" t="str">
        <f>_xll.SNL.Clients.Office.Excel.Functions.SPG(A126, "IQ_PRIMARY_INDUSTRY")</f>
        <v>Construction Machinery and Heavy Transportation Equipment</v>
      </c>
      <c r="K126" s="9" t="str">
        <f>_xll.SNL.Clients.Office.Excel.Functions.SPG(A126, "NAICS_CODE", "Primary")</f>
        <v>333618 - Other Engine Equipment Manufacturing</v>
      </c>
      <c r="L126" s="9" t="str">
        <f>_xll.SNL.Clients.Office.Excel.Functions.SPG(A126, "SP_TOPICTAG")</f>
        <v>Clean Energy; Energy Efficiency; Energy Storage; Freight Service; Fuel Cells; Industrial Automation; CleanTech; Utility Scale Solar</v>
      </c>
      <c r="M126" s="5">
        <f>_xll.SNL.Clients.Office.Excel.Functions.SPG(A126, "SP_PCT_SHARES_OWNED_ALL_INSTITUTIONS")</f>
        <v>87.03</v>
      </c>
      <c r="N126" s="9" t="str">
        <f>_xll.SNL.Clients.Office.Excel.Functions.SPG(A126, "RD_CREDIT_RATING_GLOBAL", "Issuer Credit Rating", "Local Currency LT|0")</f>
        <v>A</v>
      </c>
      <c r="O126" s="9" t="str">
        <f>_xll.SNL.Clients.Office.Excel.Functions.SPG(A126, "RD_CWOL_GLOBAL", "Issuer Credit Rating", "Local Currency LT|0")</f>
        <v>Stable</v>
      </c>
      <c r="P126" s="9" t="str">
        <f>_xll.SNL.Clients.Office.Excel.Functions.SPG(A126, "RD_RATING_ACTION_GLOBAL", "Issuer Credit Rating", "Local Currency LT|0")</f>
        <v>Downgrade | CreditWatch/Outlook (02/01/2024)</v>
      </c>
      <c r="Q126" s="10">
        <f>_xll.SNL.Clients.Office.Excel.Functions.SPG(A126, "RD_LAST_REVIEW_DATE_GLOBAL", "Issuer Credit Rating", "Local Currency LT")</f>
        <v>45327</v>
      </c>
      <c r="R126" s="10">
        <f>_xll.SNL.Clients.Office.Excel.Functions.SPG(A126, "RD_CREDIT_RATING_DATE_GLOBAL", "Issuer Credit Rating", "Local Currency LT|0")</f>
        <v>45323</v>
      </c>
      <c r="S126" s="10">
        <f>_xll.SNL.Clients.Office.Excel.Functions.SPG(A126, "RD_CREDIT_WATCH_OUTLOOK_DATE_GLOBAL", "Issuer Credit Rating", "Local Currency LT|0")</f>
        <v>45323</v>
      </c>
    </row>
    <row r="127" spans="1:19">
      <c r="A127" t="s">
        <v>131</v>
      </c>
      <c r="B127" t="str">
        <f>_xll.SNL.Clients.Office.Excel.Functions.SPG(A127,"SP_IPO_DATE")</f>
        <v>#PEND</v>
      </c>
      <c r="G127" s="9" t="str">
        <f>_xll.SNL.Clients.Office.Excel.Functions.SPG(A127, "IQ_SECTOR")</f>
        <v>Health Care</v>
      </c>
      <c r="H127" s="9" t="str">
        <f>_xll.SNL.Clients.Office.Excel.Functions.SPG(A127, "IQ_INDUSTRY_GROUP")</f>
        <v>Health Care Equipment and Services</v>
      </c>
      <c r="I127" s="9" t="str">
        <f>_xll.SNL.Clients.Office.Excel.Functions.SPG(A127, "IQ_INDUSTRY")</f>
        <v>Health Care Providers and Services</v>
      </c>
      <c r="J127" s="9" t="str">
        <f>_xll.SNL.Clients.Office.Excel.Functions.SPG(A127, "IQ_PRIMARY_INDUSTRY")</f>
        <v>Health Care Services</v>
      </c>
      <c r="K127" s="9" t="str">
        <f>_xll.SNL.Clients.Office.Excel.Functions.SPG(A127, "NAICS_CODE", "Primary")</f>
        <v>62 - Health Care and Social Assistance</v>
      </c>
      <c r="L127" s="9" t="str">
        <f>_xll.SNL.Clients.Office.Excel.Functions.SPG(A127, "SP_TOPICTAG")</f>
        <v>Lifestyle; MHealth</v>
      </c>
      <c r="M127" s="5">
        <f>_xll.SNL.Clients.Office.Excel.Functions.SPG(A127, "SP_PCT_SHARES_OWNED_ALL_INSTITUTIONS")</f>
        <v>83.07</v>
      </c>
      <c r="N127" s="9" t="str">
        <f>_xll.SNL.Clients.Office.Excel.Functions.SPG(A127, "RD_CREDIT_RATING_GLOBAL", "Issuer Credit Rating", "Local Currency LT|0")</f>
        <v>BBB</v>
      </c>
      <c r="O127" s="9" t="str">
        <f>_xll.SNL.Clients.Office.Excel.Functions.SPG(A127, "RD_CWOL_GLOBAL", "Issuer Credit Rating", "Local Currency LT|0")</f>
        <v>Negative</v>
      </c>
      <c r="P127" s="9" t="str">
        <f>_xll.SNL.Clients.Office.Excel.Functions.SPG(A127, "RD_RATING_ACTION_GLOBAL", "Issuer Credit Rating", "Local Currency LT|0")</f>
        <v>CreditWatch/Outlook (08/22/2024)</v>
      </c>
      <c r="Q127" s="10">
        <f>_xll.SNL.Clients.Office.Excel.Functions.SPG(A127, "RD_LAST_REVIEW_DATE_GLOBAL", "Issuer Credit Rating", "Local Currency LT")</f>
        <v>45526</v>
      </c>
      <c r="R127" s="10">
        <f>_xll.SNL.Clients.Office.Excel.Functions.SPG(A127, "RD_CREDIT_RATING_DATE_GLOBAL", "Issuer Credit Rating", "Local Currency LT|0")</f>
        <v>43165</v>
      </c>
      <c r="S127" s="10">
        <f>_xll.SNL.Clients.Office.Excel.Functions.SPG(A127, "RD_CREDIT_WATCH_OUTLOOK_DATE_GLOBAL", "Issuer Credit Rating", "Local Currency LT|0")</f>
        <v>45526</v>
      </c>
    </row>
    <row r="128" spans="1:19">
      <c r="A128" t="s">
        <v>132</v>
      </c>
      <c r="B128" t="str">
        <f>_xll.SNL.Clients.Office.Excel.Functions.SPG(A128,"SP_IPO_DATE")</f>
        <v>#PEND</v>
      </c>
      <c r="G128" s="9" t="str">
        <f>_xll.SNL.Clients.Office.Excel.Functions.SPG(A128, "IQ_SECTOR")</f>
        <v>Consumer Discretionary</v>
      </c>
      <c r="H128" s="9" t="str">
        <f>_xll.SNL.Clients.Office.Excel.Functions.SPG(A128, "IQ_INDUSTRY_GROUP")</f>
        <v>Consumer Durables and Apparel</v>
      </c>
      <c r="I128" s="9" t="str">
        <f>_xll.SNL.Clients.Office.Excel.Functions.SPG(A128, "IQ_INDUSTRY")</f>
        <v>Household Durables</v>
      </c>
      <c r="J128" s="9" t="str">
        <f>_xll.SNL.Clients.Office.Excel.Functions.SPG(A128, "IQ_PRIMARY_INDUSTRY")</f>
        <v>Homebuilding</v>
      </c>
      <c r="K128" s="9" t="str">
        <f>_xll.SNL.Clients.Office.Excel.Functions.SPG(A128, "NAICS_CODE", "Primary")</f>
        <v>236117 - New Housing For-Sale Builders</v>
      </c>
      <c r="L128" s="9" t="str">
        <f>_xll.SNL.Clients.Office.Excel.Functions.SPG(A128, "SP_TOPICTAG")</f>
        <v>Home Improvement</v>
      </c>
      <c r="M128" s="5">
        <f>_xll.SNL.Clients.Office.Excel.Functions.SPG(A128, "SP_PCT_SHARES_OWNED_ALL_INSTITUTIONS")</f>
        <v>84.78</v>
      </c>
      <c r="N128" s="9" t="str">
        <f>_xll.SNL.Clients.Office.Excel.Functions.SPG(A128, "RD_CREDIT_RATING_GLOBAL", "Issuer Credit Rating", "Local Currency LT|0")</f>
        <v>BBB+</v>
      </c>
      <c r="O128" s="9" t="str">
        <f>_xll.SNL.Clients.Office.Excel.Functions.SPG(A128, "RD_CWOL_GLOBAL", "Issuer Credit Rating", "Local Currency LT|0")</f>
        <v>Stable</v>
      </c>
      <c r="P128" s="9" t="str">
        <f>_xll.SNL.Clients.Office.Excel.Functions.SPG(A128, "RD_RATING_ACTION_GLOBAL", "Issuer Credit Rating", "Local Currency LT|0")</f>
        <v>Upgrade | CreditWatch/Outlook (07/27/2023)</v>
      </c>
      <c r="Q128" s="10">
        <f>_xll.SNL.Clients.Office.Excel.Functions.SPG(A128, "RD_LAST_REVIEW_DATE_GLOBAL", "Issuer Credit Rating", "Local Currency LT")</f>
        <v>45685</v>
      </c>
      <c r="R128" s="10">
        <f>_xll.SNL.Clients.Office.Excel.Functions.SPG(A128, "RD_CREDIT_RATING_DATE_GLOBAL", "Issuer Credit Rating", "Local Currency LT|0")</f>
        <v>45134</v>
      </c>
      <c r="S128" s="10">
        <f>_xll.SNL.Clients.Office.Excel.Functions.SPG(A128, "RD_CREDIT_WATCH_OUTLOOK_DATE_GLOBAL", "Issuer Credit Rating", "Local Currency LT|0")</f>
        <v>45134</v>
      </c>
    </row>
    <row r="129" spans="1:19">
      <c r="A129" t="s">
        <v>133</v>
      </c>
      <c r="B129" t="str">
        <f>_xll.SNL.Clients.Office.Excel.Functions.SPG(A129,"SP_IPO_DATE")</f>
        <v>#PEND</v>
      </c>
      <c r="G129" s="9" t="str">
        <f>_xll.SNL.Clients.Office.Excel.Functions.SPG(A129, "IQ_SECTOR")</f>
        <v>Health Care</v>
      </c>
      <c r="H129" s="9" t="str">
        <f>_xll.SNL.Clients.Office.Excel.Functions.SPG(A129, "IQ_INDUSTRY_GROUP")</f>
        <v>Pharmaceuticals, Biotechnology and Life Sciences</v>
      </c>
      <c r="I129" s="9" t="str">
        <f>_xll.SNL.Clients.Office.Excel.Functions.SPG(A129, "IQ_INDUSTRY")</f>
        <v>Life Sciences Tools and Services</v>
      </c>
      <c r="J129" s="9" t="str">
        <f>_xll.SNL.Clients.Office.Excel.Functions.SPG(A129, "IQ_PRIMARY_INDUSTRY")</f>
        <v>Life Sciences Tools and Services</v>
      </c>
      <c r="K129" s="9" t="str">
        <f>_xll.SNL.Clients.Office.Excel.Functions.SPG(A129, "NAICS_CODE", "Primary")</f>
        <v>33911 - Medical Equipment and Supplies Manufacturing</v>
      </c>
      <c r="L129" s="9" t="str">
        <f>_xll.SNL.Clients.Office.Excel.Functions.SPG(A129, "SP_TOPICTAG")</f>
        <v>Health Diagnostics; Genetics; Artificial Intelligence; Immunology; Oncology; Vaccines</v>
      </c>
      <c r="M129" s="5">
        <f>_xll.SNL.Clients.Office.Excel.Functions.SPG(A129, "SP_PCT_SHARES_OWNED_ALL_INSTITUTIONS")</f>
        <v>81.430000000000007</v>
      </c>
      <c r="N129" s="9" t="str">
        <f>_xll.SNL.Clients.Office.Excel.Functions.SPG(A129, "RD_CREDIT_RATING_GLOBAL", "Issuer Credit Rating", "Local Currency LT|0")</f>
        <v>A-</v>
      </c>
      <c r="O129" s="9" t="str">
        <f>_xll.SNL.Clients.Office.Excel.Functions.SPG(A129, "RD_CWOL_GLOBAL", "Issuer Credit Rating", "Local Currency LT|0")</f>
        <v>Stable</v>
      </c>
      <c r="P129" s="9" t="str">
        <f>_xll.SNL.Clients.Office.Excel.Functions.SPG(A129, "RD_RATING_ACTION_GLOBAL", "Issuer Credit Rating", "Local Currency LT|0")</f>
        <v>Upgrade | CreditWatch/Outlook (06/14/2022)</v>
      </c>
      <c r="Q129" s="10">
        <f>_xll.SNL.Clients.Office.Excel.Functions.SPG(A129, "RD_LAST_REVIEW_DATE_GLOBAL", "Issuer Credit Rating", "Local Currency LT")</f>
        <v>45454</v>
      </c>
      <c r="R129" s="10">
        <f>_xll.SNL.Clients.Office.Excel.Functions.SPG(A129, "RD_CREDIT_RATING_DATE_GLOBAL", "Issuer Credit Rating", "Local Currency LT|0")</f>
        <v>44726</v>
      </c>
      <c r="S129" s="10">
        <f>_xll.SNL.Clients.Office.Excel.Functions.SPG(A129, "RD_CREDIT_WATCH_OUTLOOK_DATE_GLOBAL", "Issuer Credit Rating", "Local Currency LT|0")</f>
        <v>44726</v>
      </c>
    </row>
    <row r="130" spans="1:19">
      <c r="A130" t="s">
        <v>134</v>
      </c>
      <c r="B130" t="str">
        <f>_xll.SNL.Clients.Office.Excel.Functions.SPG(A130,"SP_IPO_DATE")</f>
        <v>#PEND</v>
      </c>
      <c r="G130" s="9" t="str">
        <f>_xll.SNL.Clients.Office.Excel.Functions.SPG(A130, "IQ_SECTOR")</f>
        <v>Consumer Discretionary</v>
      </c>
      <c r="H130" s="9" t="str">
        <f>_xll.SNL.Clients.Office.Excel.Functions.SPG(A130, "IQ_INDUSTRY_GROUP")</f>
        <v>Consumer Services</v>
      </c>
      <c r="I130" s="9" t="str">
        <f>_xll.SNL.Clients.Office.Excel.Functions.SPG(A130, "IQ_INDUSTRY")</f>
        <v>Hotels, Restaurants and Leisure</v>
      </c>
      <c r="J130" s="9" t="str">
        <f>_xll.SNL.Clients.Office.Excel.Functions.SPG(A130, "IQ_PRIMARY_INDUSTRY")</f>
        <v>Restaurants</v>
      </c>
      <c r="K130" s="9" t="str">
        <f>_xll.SNL.Clients.Office.Excel.Functions.SPG(A130, "NAICS_CODE", "Primary")</f>
        <v>722511 - Full-Service Restaurants</v>
      </c>
      <c r="L130" s="9" t="str">
        <f>_xll.SNL.Clients.Office.Excel.Functions.SPG(A130, "SP_TOPICTAG")</f>
        <v/>
      </c>
      <c r="M130" s="5">
        <f>_xll.SNL.Clients.Office.Excel.Functions.SPG(A130, "SP_PCT_SHARES_OWNED_ALL_INSTITUTIONS")</f>
        <v>96.4</v>
      </c>
      <c r="N130" s="9" t="str">
        <f>_xll.SNL.Clients.Office.Excel.Functions.SPG(A130, "RD_CREDIT_RATING_GLOBAL", "Issuer Credit Rating", "Local Currency LT|0")</f>
        <v>BBB</v>
      </c>
      <c r="O130" s="9" t="str">
        <f>_xll.SNL.Clients.Office.Excel.Functions.SPG(A130, "RD_CWOL_GLOBAL", "Issuer Credit Rating", "Local Currency LT|0")</f>
        <v>Stable</v>
      </c>
      <c r="P130" s="9" t="str">
        <f>_xll.SNL.Clients.Office.Excel.Functions.SPG(A130, "RD_RATING_ACTION_GLOBAL", "Issuer Credit Rating", "Local Currency LT|0")</f>
        <v>Upgrade | CreditWatch/Outlook (10/12/2021)</v>
      </c>
      <c r="Q130" s="10">
        <f>_xll.SNL.Clients.Office.Excel.Functions.SPG(A130, "RD_LAST_REVIEW_DATE_GLOBAL", "Issuer Credit Rating", "Local Currency LT")</f>
        <v>45404</v>
      </c>
      <c r="R130" s="10">
        <f>_xll.SNL.Clients.Office.Excel.Functions.SPG(A130, "RD_CREDIT_RATING_DATE_GLOBAL", "Issuer Credit Rating", "Local Currency LT|0")</f>
        <v>44481</v>
      </c>
      <c r="S130" s="10">
        <f>_xll.SNL.Clients.Office.Excel.Functions.SPG(A130, "RD_CREDIT_WATCH_OUTLOOK_DATE_GLOBAL", "Issuer Credit Rating", "Local Currency LT|0")</f>
        <v>44481</v>
      </c>
    </row>
    <row r="131" spans="1:19">
      <c r="A131" t="s">
        <v>135</v>
      </c>
      <c r="B131" t="str">
        <f>_xll.SNL.Clients.Office.Excel.Functions.SPG(A131,"SP_IPO_DATE")</f>
        <v>#PEND</v>
      </c>
      <c r="G131" s="9" t="str">
        <f>_xll.SNL.Clients.Office.Excel.Functions.SPG(A131, "IQ_SECTOR")</f>
        <v>Health Care</v>
      </c>
      <c r="H131" s="9" t="str">
        <f>_xll.SNL.Clients.Office.Excel.Functions.SPG(A131, "IQ_INDUSTRY_GROUP")</f>
        <v>Health Care Equipment and Services</v>
      </c>
      <c r="I131" s="9" t="str">
        <f>_xll.SNL.Clients.Office.Excel.Functions.SPG(A131, "IQ_INDUSTRY")</f>
        <v>Health Care Providers and Services</v>
      </c>
      <c r="J131" s="9" t="str">
        <f>_xll.SNL.Clients.Office.Excel.Functions.SPG(A131, "IQ_PRIMARY_INDUSTRY")</f>
        <v>Health Care Services</v>
      </c>
      <c r="K131" s="9" t="str">
        <f>_xll.SNL.Clients.Office.Excel.Functions.SPG(A131, "NAICS_CODE", "Primary")</f>
        <v>621492 - Kidney Dialysis Centers</v>
      </c>
      <c r="L131" s="9" t="str">
        <f>_xll.SNL.Clients.Office.Excel.Functions.SPG(A131, "SP_TOPICTAG")</f>
        <v>Health Diagnostics; Chronic Diseases; Nephrology</v>
      </c>
      <c r="M131" s="5">
        <f>_xll.SNL.Clients.Office.Excel.Functions.SPG(A131, "SP_PCT_SHARES_OWNED_ALL_INSTITUTIONS")</f>
        <v>47.77</v>
      </c>
      <c r="N131" s="9" t="str">
        <f>_xll.SNL.Clients.Office.Excel.Functions.SPG(A131, "RD_CREDIT_RATING_GLOBAL", "Issuer Credit Rating", "Local Currency LT|0")</f>
        <v>BB</v>
      </c>
      <c r="O131" s="9" t="str">
        <f>_xll.SNL.Clients.Office.Excel.Functions.SPG(A131, "RD_CWOL_GLOBAL", "Issuer Credit Rating", "Local Currency LT|0")</f>
        <v>Stable</v>
      </c>
      <c r="P131" s="9" t="str">
        <f>_xll.SNL.Clients.Office.Excel.Functions.SPG(A131, "RD_RATING_ACTION_GLOBAL", "Issuer Credit Rating", "Local Currency LT|0")</f>
        <v>CreditWatch/Outlook (03/04/2024)</v>
      </c>
      <c r="Q131" s="10">
        <f>_xll.SNL.Clients.Office.Excel.Functions.SPG(A131, "RD_LAST_REVIEW_DATE_GLOBAL", "Issuer Credit Rating", "Local Currency LT")</f>
        <v>45558</v>
      </c>
      <c r="R131" s="10">
        <f>_xll.SNL.Clients.Office.Excel.Functions.SPG(A131, "RD_CREDIT_RATING_DATE_GLOBAL", "Issuer Credit Rating", "Local Currency LT|0")</f>
        <v>41794</v>
      </c>
      <c r="S131" s="10">
        <f>_xll.SNL.Clients.Office.Excel.Functions.SPG(A131, "RD_CREDIT_WATCH_OUTLOOK_DATE_GLOBAL", "Issuer Credit Rating", "Local Currency LT|0")</f>
        <v>45355</v>
      </c>
    </row>
    <row r="132" spans="1:19">
      <c r="A132" t="s">
        <v>136</v>
      </c>
      <c r="B132" t="str">
        <f>_xll.SNL.Clients.Office.Excel.Functions.SPG(A132,"SP_IPO_DATE")</f>
        <v>#PEND</v>
      </c>
      <c r="G132" s="9" t="str">
        <f>_xll.SNL.Clients.Office.Excel.Functions.SPG(A132, "IQ_SECTOR")</f>
        <v>Industrials</v>
      </c>
      <c r="H132" s="9" t="str">
        <f>_xll.SNL.Clients.Office.Excel.Functions.SPG(A132, "IQ_INDUSTRY_GROUP")</f>
        <v>Commercial and Professional Services</v>
      </c>
      <c r="I132" s="9" t="str">
        <f>_xll.SNL.Clients.Office.Excel.Functions.SPG(A132, "IQ_INDUSTRY")</f>
        <v>Professional Services</v>
      </c>
      <c r="J132" s="9" t="str">
        <f>_xll.SNL.Clients.Office.Excel.Functions.SPG(A132, "IQ_PRIMARY_INDUSTRY")</f>
        <v>Human Resource and Employment Services</v>
      </c>
      <c r="K132" s="9" t="str">
        <f>_xll.SNL.Clients.Office.Excel.Functions.SPG(A132, "NAICS_CODE", "Primary")</f>
        <v>513210 - Software Publishers</v>
      </c>
      <c r="L132" s="9" t="str">
        <f>_xll.SNL.Clients.Office.Excel.Functions.SPG(A132, "SP_TOPICTAG")</f>
        <v>Software Development; Cloud Management; Customer Relationship Management; Cloud Infrastructure; Cloud Storage; Process Automation; Team Collaboration</v>
      </c>
      <c r="M132" s="5">
        <f>_xll.SNL.Clients.Office.Excel.Functions.SPG(A132, "SP_PCT_SHARES_OWNED_ALL_INSTITUTIONS")</f>
        <v>109.16</v>
      </c>
      <c r="N132" s="9" t="str">
        <f>_xll.SNL.Clients.Office.Excel.Functions.SPG(A132, "RD_CREDIT_RATING_GLOBAL", "Issuer Credit Rating", "Local Currency LT|0")</f>
        <v>BB-</v>
      </c>
      <c r="O132" s="9" t="str">
        <f>_xll.SNL.Clients.Office.Excel.Functions.SPG(A132, "RD_CWOL_GLOBAL", "Issuer Credit Rating", "Local Currency LT|0")</f>
        <v>Positive</v>
      </c>
      <c r="P132" s="9" t="str">
        <f>_xll.SNL.Clients.Office.Excel.Functions.SPG(A132, "RD_RATING_ACTION_GLOBAL", "Issuer Credit Rating", "Local Currency LT|0")</f>
        <v>CreditWatch/Outlook (02/05/2025)</v>
      </c>
      <c r="Q132" s="10">
        <f>_xll.SNL.Clients.Office.Excel.Functions.SPG(A132, "RD_LAST_REVIEW_DATE_GLOBAL", "Issuer Credit Rating", "Local Currency LT")</f>
        <v>45693</v>
      </c>
      <c r="R132" s="10">
        <f>_xll.SNL.Clients.Office.Excel.Functions.SPG(A132, "RD_CREDIT_RATING_DATE_GLOBAL", "Issuer Credit Rating", "Local Currency LT|0")</f>
        <v>45334</v>
      </c>
      <c r="S132" s="10">
        <f>_xll.SNL.Clients.Office.Excel.Functions.SPG(A132, "RD_CREDIT_WATCH_OUTLOOK_DATE_GLOBAL", "Issuer Credit Rating", "Local Currency LT|0")</f>
        <v>45693</v>
      </c>
    </row>
    <row r="133" spans="1:19">
      <c r="A133" t="s">
        <v>137</v>
      </c>
      <c r="B133" t="str">
        <f>_xll.SNL.Clients.Office.Excel.Functions.SPG(A133,"SP_IPO_DATE")</f>
        <v>#PEND</v>
      </c>
      <c r="G133" s="9" t="str">
        <f>_xll.SNL.Clients.Office.Excel.Functions.SPG(A133, "IQ_SECTOR")</f>
        <v>Consumer Discretionary</v>
      </c>
      <c r="H133" s="9" t="str">
        <f>_xll.SNL.Clients.Office.Excel.Functions.SPG(A133, "IQ_INDUSTRY_GROUP")</f>
        <v>Consumer Durables and Apparel</v>
      </c>
      <c r="I133" s="9" t="str">
        <f>_xll.SNL.Clients.Office.Excel.Functions.SPG(A133, "IQ_INDUSTRY")</f>
        <v>Textiles, Apparel and Luxury Goods</v>
      </c>
      <c r="J133" s="9" t="str">
        <f>_xll.SNL.Clients.Office.Excel.Functions.SPG(A133, "IQ_PRIMARY_INDUSTRY")</f>
        <v>Footwear</v>
      </c>
      <c r="K133" s="9" t="str">
        <f>_xll.SNL.Clients.Office.Excel.Functions.SPG(A133, "NAICS_CODE", "Primary")</f>
        <v>316210 - Footwear Manufacturing</v>
      </c>
      <c r="L133" s="9" t="str">
        <f>_xll.SNL.Clients.Office.Excel.Functions.SPG(A133, "SP_TOPICTAG")</f>
        <v>Lifestyle; Brand Marketing</v>
      </c>
      <c r="M133" s="5">
        <f>_xll.SNL.Clients.Office.Excel.Functions.SPG(A133, "SP_PCT_SHARES_OWNED_ALL_INSTITUTIONS")</f>
        <v>99.59</v>
      </c>
      <c r="N133" s="9" t="str">
        <f>_xll.SNL.Clients.Office.Excel.Functions.SPG(A133, "RD_CREDIT_RATING_GLOBAL", "Issuer Credit Rating", "Local Currency LT|0")</f>
        <v/>
      </c>
      <c r="O133" s="9" t="str">
        <f>_xll.SNL.Clients.Office.Excel.Functions.SPG(A133, "RD_CWOL_GLOBAL", "Issuer Credit Rating", "Local Currency LT|0")</f>
        <v/>
      </c>
      <c r="P133" s="9" t="str">
        <f>_xll.SNL.Clients.Office.Excel.Functions.SPG(A133, "RD_RATING_ACTION_GLOBAL", "Issuer Credit Rating", "Local Currency LT|0")</f>
        <v/>
      </c>
      <c r="Q133" s="10" t="str">
        <f>_xll.SNL.Clients.Office.Excel.Functions.SPG(A133, "RD_LAST_REVIEW_DATE_GLOBAL", "Issuer Credit Rating", "Local Currency LT")</f>
        <v/>
      </c>
      <c r="R133" s="10" t="str">
        <f>_xll.SNL.Clients.Office.Excel.Functions.SPG(A133, "RD_CREDIT_RATING_DATE_GLOBAL", "Issuer Credit Rating", "Local Currency LT|0")</f>
        <v/>
      </c>
      <c r="S133" s="10" t="str">
        <f>_xll.SNL.Clients.Office.Excel.Functions.SPG(A133, "RD_CREDIT_WATCH_OUTLOOK_DATE_GLOBAL", "Issuer Credit Rating", "Local Currency LT|0")</f>
        <v/>
      </c>
    </row>
    <row r="134" spans="1:19">
      <c r="A134" t="s">
        <v>138</v>
      </c>
      <c r="B134" t="str">
        <f>_xll.SNL.Clients.Office.Excel.Functions.SPG(A134,"SP_IPO_DATE")</f>
        <v>#PEND</v>
      </c>
      <c r="G134" s="9" t="str">
        <f>_xll.SNL.Clients.Office.Excel.Functions.SPG(A134, "IQ_SECTOR")</f>
        <v>Industrials</v>
      </c>
      <c r="H134" s="9" t="str">
        <f>_xll.SNL.Clients.Office.Excel.Functions.SPG(A134, "IQ_INDUSTRY_GROUP")</f>
        <v>Capital Goods</v>
      </c>
      <c r="I134" s="9" t="str">
        <f>_xll.SNL.Clients.Office.Excel.Functions.SPG(A134, "IQ_INDUSTRY")</f>
        <v>Machinery</v>
      </c>
      <c r="J134" s="9" t="str">
        <f>_xll.SNL.Clients.Office.Excel.Functions.SPG(A134, "IQ_PRIMARY_INDUSTRY")</f>
        <v>Agricultural and Farm Machinery</v>
      </c>
      <c r="K134" s="9" t="str">
        <f>_xll.SNL.Clients.Office.Excel.Functions.SPG(A134, "NAICS_CODE", "Primary")</f>
        <v>333111 - Farm Machinery and Equipment Manufacturing</v>
      </c>
      <c r="L134" s="9" t="str">
        <f>_xll.SNL.Clients.Office.Excel.Functions.SPG(A134, "SP_TOPICTAG")</f>
        <v>Farming; Forestry; Industrial Automation; Livestock; AgriTech; Process Automation</v>
      </c>
      <c r="M134" s="5">
        <f>_xll.SNL.Clients.Office.Excel.Functions.SPG(A134, "SP_PCT_SHARES_OWNED_ALL_INSTITUTIONS")</f>
        <v>80.05</v>
      </c>
      <c r="N134" s="9" t="str">
        <f>_xll.SNL.Clients.Office.Excel.Functions.SPG(A134, "RD_CREDIT_RATING_GLOBAL", "Issuer Credit Rating", "Local Currency LT|0")</f>
        <v>A</v>
      </c>
      <c r="O134" s="9" t="str">
        <f>_xll.SNL.Clients.Office.Excel.Functions.SPG(A134, "RD_CWOL_GLOBAL", "Issuer Credit Rating", "Local Currency LT|0")</f>
        <v>Stable</v>
      </c>
      <c r="P134" s="9" t="str">
        <f>_xll.SNL.Clients.Office.Excel.Functions.SPG(A134, "RD_RATING_ACTION_GLOBAL", "Issuer Credit Rating", "Local Currency LT|0")</f>
        <v>Upgrade | CreditWatch/Outlook (12/14/2006)</v>
      </c>
      <c r="Q134" s="10">
        <f>_xll.SNL.Clients.Office.Excel.Functions.SPG(A134, "RD_LAST_REVIEW_DATE_GLOBAL", "Issuer Credit Rating", "Local Currency LT")</f>
        <v>45560</v>
      </c>
      <c r="R134" s="10">
        <f>_xll.SNL.Clients.Office.Excel.Functions.SPG(A134, "RD_CREDIT_RATING_DATE_GLOBAL", "Issuer Credit Rating", "Local Currency LT|0")</f>
        <v>39065</v>
      </c>
      <c r="S134" s="10">
        <f>_xll.SNL.Clients.Office.Excel.Functions.SPG(A134, "RD_CREDIT_WATCH_OUTLOOK_DATE_GLOBAL", "Issuer Credit Rating", "Local Currency LT|0")</f>
        <v>39065</v>
      </c>
    </row>
    <row r="135" spans="1:19">
      <c r="A135" t="s">
        <v>139</v>
      </c>
      <c r="B135" t="str">
        <f>_xll.SNL.Clients.Office.Excel.Functions.SPG(A135,"SP_IPO_DATE")</f>
        <v>#PEND</v>
      </c>
      <c r="G135" s="9" t="str">
        <f>_xll.SNL.Clients.Office.Excel.Functions.SPG(A135, "IQ_SECTOR")</f>
        <v>Information Technology</v>
      </c>
      <c r="H135" s="9" t="str">
        <f>_xll.SNL.Clients.Office.Excel.Functions.SPG(A135, "IQ_INDUSTRY_GROUP")</f>
        <v>Technology Hardware and Equipment</v>
      </c>
      <c r="I135" s="9" t="str">
        <f>_xll.SNL.Clients.Office.Excel.Functions.SPG(A135, "IQ_INDUSTRY")</f>
        <v>Technology Hardware, Storage and Peripherals</v>
      </c>
      <c r="J135" s="9" t="str">
        <f>_xll.SNL.Clients.Office.Excel.Functions.SPG(A135, "IQ_PRIMARY_INDUSTRY")</f>
        <v>Technology Hardware, Storage and Peripherals</v>
      </c>
      <c r="K135" s="9" t="str">
        <f>_xll.SNL.Clients.Office.Excel.Functions.SPG(A135, "NAICS_CODE", "Primary")</f>
        <v>33411 - Computer and Peripheral Equipment Manufacturing</v>
      </c>
      <c r="L135" s="9" t="str">
        <f>_xll.SNL.Clients.Office.Excel.Functions.SPG(A135, "SP_TOPICTAG")</f>
        <v>Software Development; Data Protection; Cloud Infrastructure; Cloud Security; Cloud Storage; Storage Management; Data Center Technology</v>
      </c>
      <c r="M135" s="5">
        <f>_xll.SNL.Clients.Office.Excel.Functions.SPG(A135, "SP_PCT_SHARES_OWNED_ALL_INSTITUTIONS")</f>
        <v>34.65</v>
      </c>
      <c r="N135" s="9" t="str">
        <f>_xll.SNL.Clients.Office.Excel.Functions.SPG(A135, "RD_CREDIT_RATING_GLOBAL", "Issuer Credit Rating", "Local Currency LT|0")</f>
        <v>BBB</v>
      </c>
      <c r="O135" s="9" t="str">
        <f>_xll.SNL.Clients.Office.Excel.Functions.SPG(A135, "RD_CWOL_GLOBAL", "Issuer Credit Rating", "Local Currency LT|0")</f>
        <v>Stable</v>
      </c>
      <c r="P135" s="9" t="str">
        <f>_xll.SNL.Clients.Office.Excel.Functions.SPG(A135, "RD_RATING_ACTION_GLOBAL", "Issuer Credit Rating", "Local Currency LT|0")</f>
        <v>Upgrade | CreditWatch/Outlook (09/29/2021)</v>
      </c>
      <c r="Q135" s="10">
        <f>_xll.SNL.Clients.Office.Excel.Functions.SPG(A135, "RD_LAST_REVIEW_DATE_GLOBAL", "Issuer Credit Rating", "Local Currency LT")</f>
        <v>45505</v>
      </c>
      <c r="R135" s="10">
        <f>_xll.SNL.Clients.Office.Excel.Functions.SPG(A135, "RD_CREDIT_RATING_DATE_GLOBAL", "Issuer Credit Rating", "Local Currency LT|0")</f>
        <v>44468</v>
      </c>
      <c r="S135" s="10">
        <f>_xll.SNL.Clients.Office.Excel.Functions.SPG(A135, "RD_CREDIT_WATCH_OUTLOOK_DATE_GLOBAL", "Issuer Credit Rating", "Local Currency LT|0")</f>
        <v>44468</v>
      </c>
    </row>
    <row r="136" spans="1:19">
      <c r="A136" t="s">
        <v>140</v>
      </c>
      <c r="B136" t="str">
        <f>_xll.SNL.Clients.Office.Excel.Functions.SPG(A136,"SP_IPO_DATE")</f>
        <v>#PEND</v>
      </c>
      <c r="G136" s="9" t="str">
        <f>_xll.SNL.Clients.Office.Excel.Functions.SPG(A136, "IQ_SECTOR")</f>
        <v>Industrials</v>
      </c>
      <c r="H136" s="9" t="str">
        <f>_xll.SNL.Clients.Office.Excel.Functions.SPG(A136, "IQ_INDUSTRY_GROUP")</f>
        <v>Transportation</v>
      </c>
      <c r="I136" s="9" t="str">
        <f>_xll.SNL.Clients.Office.Excel.Functions.SPG(A136, "IQ_INDUSTRY")</f>
        <v>Passenger Airlines</v>
      </c>
      <c r="J136" s="9" t="str">
        <f>_xll.SNL.Clients.Office.Excel.Functions.SPG(A136, "IQ_PRIMARY_INDUSTRY")</f>
        <v>Passenger Airlines</v>
      </c>
      <c r="K136" s="9" t="str">
        <f>_xll.SNL.Clients.Office.Excel.Functions.SPG(A136, "NAICS_CODE", "Primary")</f>
        <v>48111 - Scheduled Air Transportation</v>
      </c>
      <c r="L136" s="9" t="str">
        <f>_xll.SNL.Clients.Office.Excel.Functions.SPG(A136, "SP_TOPICTAG")</f>
        <v>Business Travel; Fleet Management; Freight Service; Passenger Aircraft Manufacturing</v>
      </c>
      <c r="M136" s="5">
        <f>_xll.SNL.Clients.Office.Excel.Functions.SPG(A136, "SP_PCT_SHARES_OWNED_ALL_INSTITUTIONS")</f>
        <v>81.38</v>
      </c>
      <c r="N136" s="9" t="str">
        <f>_xll.SNL.Clients.Office.Excel.Functions.SPG(A136, "RD_CREDIT_RATING_GLOBAL", "Issuer Credit Rating", "Local Currency LT|0")</f>
        <v>BBB-</v>
      </c>
      <c r="O136" s="9" t="str">
        <f>_xll.SNL.Clients.Office.Excel.Functions.SPG(A136, "RD_CWOL_GLOBAL", "Issuer Credit Rating", "Local Currency LT|0")</f>
        <v>Stable</v>
      </c>
      <c r="P136" s="9" t="str">
        <f>_xll.SNL.Clients.Office.Excel.Functions.SPG(A136, "RD_RATING_ACTION_GLOBAL", "Issuer Credit Rating", "Local Currency LT|0")</f>
        <v>Upgrade | CreditWatch/Outlook (12/03/2024)</v>
      </c>
      <c r="Q136" s="10">
        <f>_xll.SNL.Clients.Office.Excel.Functions.SPG(A136, "RD_LAST_REVIEW_DATE_GLOBAL", "Issuer Credit Rating", "Local Currency LT")</f>
        <v>45629</v>
      </c>
      <c r="R136" s="10">
        <f>_xll.SNL.Clients.Office.Excel.Functions.SPG(A136, "RD_CREDIT_RATING_DATE_GLOBAL", "Issuer Credit Rating", "Local Currency LT|0")</f>
        <v>45629</v>
      </c>
      <c r="S136" s="10">
        <f>_xll.SNL.Clients.Office.Excel.Functions.SPG(A136, "RD_CREDIT_WATCH_OUTLOOK_DATE_GLOBAL", "Issuer Credit Rating", "Local Currency LT|0")</f>
        <v>45629</v>
      </c>
    </row>
    <row r="137" spans="1:19">
      <c r="A137" t="s">
        <v>141</v>
      </c>
      <c r="B137" t="str">
        <f>_xll.SNL.Clients.Office.Excel.Functions.SPG(A137,"SP_IPO_DATE")</f>
        <v>#PEND</v>
      </c>
      <c r="G137" s="9" t="str">
        <f>_xll.SNL.Clients.Office.Excel.Functions.SPG(A137, "IQ_SECTOR")</f>
        <v>Energy</v>
      </c>
      <c r="H137" s="9" t="str">
        <f>_xll.SNL.Clients.Office.Excel.Functions.SPG(A137, "IQ_INDUSTRY_GROUP")</f>
        <v>Energy</v>
      </c>
      <c r="I137" s="9" t="str">
        <f>_xll.SNL.Clients.Office.Excel.Functions.SPG(A137, "IQ_INDUSTRY")</f>
        <v>Oil, Gas and Consumable Fuels</v>
      </c>
      <c r="J137" s="9" t="str">
        <f>_xll.SNL.Clients.Office.Excel.Functions.SPG(A137, "IQ_PRIMARY_INDUSTRY")</f>
        <v>Oil and Gas Exploration and Production</v>
      </c>
      <c r="K137" s="9" t="str">
        <f>_xll.SNL.Clients.Office.Excel.Functions.SPG(A137, "NAICS_CODE", "Primary")</f>
        <v>2111 - Oil and Gas Extraction</v>
      </c>
      <c r="L137" s="9" t="str">
        <f>_xll.SNL.Clients.Office.Excel.Functions.SPG(A137, "SP_TOPICTAG")</f>
        <v/>
      </c>
      <c r="M137" s="5">
        <f>_xll.SNL.Clients.Office.Excel.Functions.SPG(A137, "SP_PCT_SHARES_OWNED_ALL_INSTITUTIONS")</f>
        <v>72.27</v>
      </c>
      <c r="N137" s="9" t="str">
        <f>_xll.SNL.Clients.Office.Excel.Functions.SPG(A137, "RD_CREDIT_RATING_GLOBAL", "Issuer Credit Rating", "Local Currency LT|0")</f>
        <v>BBB</v>
      </c>
      <c r="O137" s="9" t="str">
        <f>_xll.SNL.Clients.Office.Excel.Functions.SPG(A137, "RD_CWOL_GLOBAL", "Issuer Credit Rating", "Local Currency LT|0")</f>
        <v>Stable</v>
      </c>
      <c r="P137" s="9" t="str">
        <f>_xll.SNL.Clients.Office.Excel.Functions.SPG(A137, "RD_RATING_ACTION_GLOBAL", "Issuer Credit Rating", "Local Currency LT|0")</f>
        <v>Upgrade | CreditWatch/Outlook (04/20/2022)</v>
      </c>
      <c r="Q137" s="10">
        <f>_xll.SNL.Clients.Office.Excel.Functions.SPG(A137, "RD_LAST_REVIEW_DATE_GLOBAL", "Issuer Credit Rating", "Local Currency LT")</f>
        <v>45561</v>
      </c>
      <c r="R137" s="10">
        <f>_xll.SNL.Clients.Office.Excel.Functions.SPG(A137, "RD_CREDIT_RATING_DATE_GLOBAL", "Issuer Credit Rating", "Local Currency LT|0")</f>
        <v>44671</v>
      </c>
      <c r="S137" s="10">
        <f>_xll.SNL.Clients.Office.Excel.Functions.SPG(A137, "RD_CREDIT_WATCH_OUTLOOK_DATE_GLOBAL", "Issuer Credit Rating", "Local Currency LT|0")</f>
        <v>44671</v>
      </c>
    </row>
    <row r="138" spans="1:19">
      <c r="A138" t="s">
        <v>142</v>
      </c>
      <c r="B138" t="str">
        <f>_xll.SNL.Clients.Office.Excel.Functions.SPG(A138,"SP_IPO_DATE")</f>
        <v>#PEND</v>
      </c>
      <c r="G138" s="9" t="str">
        <f>_xll.SNL.Clients.Office.Excel.Functions.SPG(A138, "IQ_SECTOR")</f>
        <v>Health Care</v>
      </c>
      <c r="H138" s="9" t="str">
        <f>_xll.SNL.Clients.Office.Excel.Functions.SPG(A138, "IQ_INDUSTRY_GROUP")</f>
        <v>Health Care Equipment and Services</v>
      </c>
      <c r="I138" s="9" t="str">
        <f>_xll.SNL.Clients.Office.Excel.Functions.SPG(A138, "IQ_INDUSTRY")</f>
        <v>Health Care Equipment and Supplies</v>
      </c>
      <c r="J138" s="9" t="str">
        <f>_xll.SNL.Clients.Office.Excel.Functions.SPG(A138, "IQ_PRIMARY_INDUSTRY")</f>
        <v>Health Care Equipment</v>
      </c>
      <c r="K138" s="9" t="str">
        <f>_xll.SNL.Clients.Office.Excel.Functions.SPG(A138, "NAICS_CODE", "Primary")</f>
        <v>334510 - Electromedical and Electrotherapeutic Apparatus Manufacturing</v>
      </c>
      <c r="L138" s="9" t="str">
        <f>_xll.SNL.Clients.Office.Excel.Functions.SPG(A138, "SP_TOPICTAG")</f>
        <v>Health Diagnostics; MHealth; Wearables; Diabetes; Endocrinology</v>
      </c>
      <c r="M138" s="5">
        <f>_xll.SNL.Clients.Office.Excel.Functions.SPG(A138, "SP_PCT_SHARES_OWNED_ALL_INSTITUTIONS")</f>
        <v>96.11</v>
      </c>
      <c r="N138" s="9" t="str">
        <f>_xll.SNL.Clients.Office.Excel.Functions.SPG(A138, "RD_CREDIT_RATING_GLOBAL", "Issuer Credit Rating", "Local Currency LT|0")</f>
        <v/>
      </c>
      <c r="O138" s="9" t="str">
        <f>_xll.SNL.Clients.Office.Excel.Functions.SPG(A138, "RD_CWOL_GLOBAL", "Issuer Credit Rating", "Local Currency LT|0")</f>
        <v/>
      </c>
      <c r="P138" s="9" t="str">
        <f>_xll.SNL.Clients.Office.Excel.Functions.SPG(A138, "RD_RATING_ACTION_GLOBAL", "Issuer Credit Rating", "Local Currency LT|0")</f>
        <v/>
      </c>
      <c r="Q138" s="10" t="str">
        <f>_xll.SNL.Clients.Office.Excel.Functions.SPG(A138, "RD_LAST_REVIEW_DATE_GLOBAL", "Issuer Credit Rating", "Local Currency LT")</f>
        <v/>
      </c>
      <c r="R138" s="10" t="str">
        <f>_xll.SNL.Clients.Office.Excel.Functions.SPG(A138, "RD_CREDIT_RATING_DATE_GLOBAL", "Issuer Credit Rating", "Local Currency LT|0")</f>
        <v/>
      </c>
      <c r="S138" s="10" t="str">
        <f>_xll.SNL.Clients.Office.Excel.Functions.SPG(A138, "RD_CREDIT_WATCH_OUTLOOK_DATE_GLOBAL", "Issuer Credit Rating", "Local Currency LT|0")</f>
        <v/>
      </c>
    </row>
    <row r="139" spans="1:19">
      <c r="A139" t="s">
        <v>143</v>
      </c>
      <c r="B139" t="str">
        <f>_xll.SNL.Clients.Office.Excel.Functions.SPG(A139,"SP_IPO_DATE")</f>
        <v>#PEND</v>
      </c>
      <c r="G139" s="9" t="str">
        <f>_xll.SNL.Clients.Office.Excel.Functions.SPG(A139, "IQ_SECTOR")</f>
        <v>Energy</v>
      </c>
      <c r="H139" s="9" t="str">
        <f>_xll.SNL.Clients.Office.Excel.Functions.SPG(A139, "IQ_INDUSTRY_GROUP")</f>
        <v>Energy</v>
      </c>
      <c r="I139" s="9" t="str">
        <f>_xll.SNL.Clients.Office.Excel.Functions.SPG(A139, "IQ_INDUSTRY")</f>
        <v>Oil, Gas and Consumable Fuels</v>
      </c>
      <c r="J139" s="9" t="str">
        <f>_xll.SNL.Clients.Office.Excel.Functions.SPG(A139, "IQ_PRIMARY_INDUSTRY")</f>
        <v>Oil and Gas Exploration and Production</v>
      </c>
      <c r="K139" s="9" t="str">
        <f>_xll.SNL.Clients.Office.Excel.Functions.SPG(A139, "NAICS_CODE", "Primary")</f>
        <v>2111 - Oil and Gas Extraction</v>
      </c>
      <c r="L139" s="9" t="str">
        <f>_xll.SNL.Clients.Office.Excel.Functions.SPG(A139, "SP_TOPICTAG")</f>
        <v/>
      </c>
      <c r="M139" s="5">
        <f>_xll.SNL.Clients.Office.Excel.Functions.SPG(A139, "SP_PCT_SHARES_OWNED_ALL_INSTITUTIONS")</f>
        <v>58.87</v>
      </c>
      <c r="N139" s="9" t="str">
        <f>_xll.SNL.Clients.Office.Excel.Functions.SPG(A139, "RD_CREDIT_RATING_GLOBAL", "Issuer Credit Rating", "Local Currency LT|0")</f>
        <v>BBB</v>
      </c>
      <c r="O139" s="9" t="str">
        <f>_xll.SNL.Clients.Office.Excel.Functions.SPG(A139, "RD_CWOL_GLOBAL", "Issuer Credit Rating", "Local Currency LT|0")</f>
        <v>Stable</v>
      </c>
      <c r="P139" s="9" t="str">
        <f>_xll.SNL.Clients.Office.Excel.Functions.SPG(A139, "RD_RATING_ACTION_GLOBAL", "Issuer Credit Rating", "Local Currency LT|0")</f>
        <v>Upgrade | CreditWatch/Outlook (09/19/2024)</v>
      </c>
      <c r="Q139" s="10">
        <f>_xll.SNL.Clients.Office.Excel.Functions.SPG(A139, "RD_LAST_REVIEW_DATE_GLOBAL", "Issuer Credit Rating", "Local Currency LT")</f>
        <v>45611</v>
      </c>
      <c r="R139" s="10">
        <f>_xll.SNL.Clients.Office.Excel.Functions.SPG(A139, "RD_CREDIT_RATING_DATE_GLOBAL", "Issuer Credit Rating", "Local Currency LT|0")</f>
        <v>45554</v>
      </c>
      <c r="S139" s="10">
        <f>_xll.SNL.Clients.Office.Excel.Functions.SPG(A139, "RD_CREDIT_WATCH_OUTLOOK_DATE_GLOBAL", "Issuer Credit Rating", "Local Currency LT|0")</f>
        <v>45554</v>
      </c>
    </row>
    <row r="140" spans="1:19">
      <c r="A140" t="s">
        <v>144</v>
      </c>
      <c r="B140" t="str">
        <f>_xll.SNL.Clients.Office.Excel.Functions.SPG(A140,"SP_IPO_DATE")</f>
        <v>#PEND</v>
      </c>
      <c r="G140" s="9" t="str">
        <f>_xll.SNL.Clients.Office.Excel.Functions.SPG(A140, "IQ_SECTOR")</f>
        <v>Real Estate</v>
      </c>
      <c r="H140" s="9" t="str">
        <f>_xll.SNL.Clients.Office.Excel.Functions.SPG(A140, "IQ_INDUSTRY_GROUP")</f>
        <v>Equity Real Estate Investment Trusts (REITs)</v>
      </c>
      <c r="I140" s="9" t="str">
        <f>_xll.SNL.Clients.Office.Excel.Functions.SPG(A140, "IQ_INDUSTRY")</f>
        <v>Specialized REITs</v>
      </c>
      <c r="J140" s="9" t="str">
        <f>_xll.SNL.Clients.Office.Excel.Functions.SPG(A140, "IQ_PRIMARY_INDUSTRY")</f>
        <v>Data Center REITs</v>
      </c>
      <c r="K140" s="9" t="str">
        <f>_xll.SNL.Clients.Office.Excel.Functions.SPG(A140, "NAICS_CODE", "Primary")</f>
        <v>531210 - Offices of Real Estate Agents and Brokers</v>
      </c>
      <c r="L140" s="9" t="str">
        <f>_xll.SNL.Clients.Office.Excel.Functions.SPG(A140, "SP_TOPICTAG")</f>
        <v>Data Centers and Facilities</v>
      </c>
      <c r="M140" s="5">
        <f>_xll.SNL.Clients.Office.Excel.Functions.SPG(A140, "SP_PCT_SHARES_OWNED_ALL_INSTITUTIONS")</f>
        <v>93.24</v>
      </c>
      <c r="N140" s="9" t="str">
        <f>_xll.SNL.Clients.Office.Excel.Functions.SPG(A140, "RD_CREDIT_RATING_GLOBAL", "Issuer Credit Rating", "Local Currency LT|0")</f>
        <v>BBB</v>
      </c>
      <c r="O140" s="9" t="str">
        <f>_xll.SNL.Clients.Office.Excel.Functions.SPG(A140, "RD_CWOL_GLOBAL", "Issuer Credit Rating", "Local Currency LT|0")</f>
        <v>Stable</v>
      </c>
      <c r="P140" s="9" t="str">
        <f>_xll.SNL.Clients.Office.Excel.Functions.SPG(A140, "RD_RATING_ACTION_GLOBAL", "Issuer Credit Rating", "Local Currency LT|0")</f>
        <v>CreditWatch/Outlook (12/14/2023)</v>
      </c>
      <c r="Q140" s="10">
        <f>_xll.SNL.Clients.Office.Excel.Functions.SPG(A140, "RD_LAST_REVIEW_DATE_GLOBAL", "Issuer Credit Rating", "Local Currency LT")</f>
        <v>45538</v>
      </c>
      <c r="R140" s="10">
        <f>_xll.SNL.Clients.Office.Excel.Functions.SPG(A140, "RD_CREDIT_RATING_DATE_GLOBAL", "Issuer Credit Rating", "Local Currency LT|0")</f>
        <v>40129</v>
      </c>
      <c r="S140" s="10">
        <f>_xll.SNL.Clients.Office.Excel.Functions.SPG(A140, "RD_CREDIT_WATCH_OUTLOOK_DATE_GLOBAL", "Issuer Credit Rating", "Local Currency LT|0")</f>
        <v>45274</v>
      </c>
    </row>
    <row r="141" spans="1:19">
      <c r="A141" t="s">
        <v>145</v>
      </c>
      <c r="B141" t="str">
        <f>_xll.SNL.Clients.Office.Excel.Functions.SPG(A141,"SP_IPO_DATE")</f>
        <v>#PEND</v>
      </c>
      <c r="G141" s="9" t="str">
        <f>_xll.SNL.Clients.Office.Excel.Functions.SPG(A141, "IQ_SECTOR")</f>
        <v>Financials</v>
      </c>
      <c r="H141" s="9" t="str">
        <f>_xll.SNL.Clients.Office.Excel.Functions.SPG(A141, "IQ_INDUSTRY_GROUP")</f>
        <v>Financial Services</v>
      </c>
      <c r="I141" s="9" t="str">
        <f>_xll.SNL.Clients.Office.Excel.Functions.SPG(A141, "IQ_INDUSTRY")</f>
        <v>Consumer Finance</v>
      </c>
      <c r="J141" s="9" t="str">
        <f>_xll.SNL.Clients.Office.Excel.Functions.SPG(A141, "IQ_PRIMARY_INDUSTRY")</f>
        <v>Consumer Finance</v>
      </c>
      <c r="K141" s="9" t="str">
        <f>_xll.SNL.Clients.Office.Excel.Functions.SPG(A141, "NAICS_CODE", "Primary")</f>
        <v>522210 - Credit Card Issuing</v>
      </c>
      <c r="L141" s="9" t="str">
        <f>_xll.SNL.Clients.Office.Excel.Functions.SPG(A141, "SP_TOPICTAG")</f>
        <v>Anti-Fraud; Consumer Lending; Credit Cards; Fintech; Authentication; Digital Brokerage; Payment Facilitator Enablers; Online Payments</v>
      </c>
      <c r="M141" s="5">
        <f>_xll.SNL.Clients.Office.Excel.Functions.SPG(A141, "SP_PCT_SHARES_OWNED_ALL_INSTITUTIONS")</f>
        <v>85.36</v>
      </c>
      <c r="N141" s="9" t="str">
        <f>_xll.SNL.Clients.Office.Excel.Functions.SPG(A141, "RD_CREDIT_RATING_GLOBAL", "Issuer Credit Rating", "Local Currency LT|0")</f>
        <v>BBB-</v>
      </c>
      <c r="O141" s="9" t="str">
        <f>_xll.SNL.Clients.Office.Excel.Functions.SPG(A141, "RD_CWOL_GLOBAL", "Issuer Credit Rating", "Local Currency LT|0")</f>
        <v>Watch Pos</v>
      </c>
      <c r="P141" s="9" t="str">
        <f>_xll.SNL.Clients.Office.Excel.Functions.SPG(A141, "RD_RATING_ACTION_GLOBAL", "Issuer Credit Rating", "Local Currency LT|0")</f>
        <v>CreditWatch/Outlook (02/21/2024)</v>
      </c>
      <c r="Q141" s="10">
        <f>_xll.SNL.Clients.Office.Excel.Functions.SPG(A141, "RD_LAST_REVIEW_DATE_GLOBAL", "Issuer Credit Rating", "Local Currency LT")</f>
        <v>45618</v>
      </c>
      <c r="R141" s="10">
        <f>_xll.SNL.Clients.Office.Excel.Functions.SPG(A141, "RD_CREDIT_RATING_DATE_GLOBAL", "Issuer Credit Rating", "Local Currency LT|0")</f>
        <v>39206</v>
      </c>
      <c r="S141" s="10">
        <f>_xll.SNL.Clients.Office.Excel.Functions.SPG(A141, "RD_CREDIT_WATCH_OUTLOOK_DATE_GLOBAL", "Issuer Credit Rating", "Local Currency LT|0")</f>
        <v>45343</v>
      </c>
    </row>
    <row r="142" spans="1:19">
      <c r="A142" t="s">
        <v>146</v>
      </c>
      <c r="B142" t="str">
        <f>_xll.SNL.Clients.Office.Excel.Functions.SPG(A142,"SP_IPO_DATE")</f>
        <v>#PEND</v>
      </c>
      <c r="G142" s="9" t="str">
        <f>_xll.SNL.Clients.Office.Excel.Functions.SPG(A142, "IQ_SECTOR")</f>
        <v>Consumer Staples</v>
      </c>
      <c r="H142" s="9" t="str">
        <f>_xll.SNL.Clients.Office.Excel.Functions.SPG(A142, "IQ_INDUSTRY_GROUP")</f>
        <v>Consumer Staples Distribution and Retail</v>
      </c>
      <c r="I142" s="9" t="str">
        <f>_xll.SNL.Clients.Office.Excel.Functions.SPG(A142, "IQ_INDUSTRY")</f>
        <v>Consumer Staples Distribution and Retail</v>
      </c>
      <c r="J142" s="9" t="str">
        <f>_xll.SNL.Clients.Office.Excel.Functions.SPG(A142, "IQ_PRIMARY_INDUSTRY")</f>
        <v>Consumer Staples Merchandise Retail</v>
      </c>
      <c r="K142" s="9" t="str">
        <f>_xll.SNL.Clients.Office.Excel.Functions.SPG(A142, "NAICS_CODE", "Primary")</f>
        <v>45521 - Warehouse Clubs, Supercenters, and Other General Merchandise Retailers</v>
      </c>
      <c r="L142" s="9" t="str">
        <f>_xll.SNL.Clients.Office.Excel.Functions.SPG(A142, "SP_TOPICTAG")</f>
        <v>Fast-Moving Consumer Goods</v>
      </c>
      <c r="M142" s="5">
        <f>_xll.SNL.Clients.Office.Excel.Functions.SPG(A142, "SP_PCT_SHARES_OWNED_ALL_INSTITUTIONS")</f>
        <v>93.26</v>
      </c>
      <c r="N142" s="9" t="str">
        <f>_xll.SNL.Clients.Office.Excel.Functions.SPG(A142, "RD_CREDIT_RATING_GLOBAL", "Issuer Credit Rating", "Local Currency LT|0")</f>
        <v>BBB</v>
      </c>
      <c r="O142" s="9" t="str">
        <f>_xll.SNL.Clients.Office.Excel.Functions.SPG(A142, "RD_CWOL_GLOBAL", "Issuer Credit Rating", "Local Currency LT|0")</f>
        <v>Negative</v>
      </c>
      <c r="P142" s="9" t="str">
        <f>_xll.SNL.Clients.Office.Excel.Functions.SPG(A142, "RD_RATING_ACTION_GLOBAL", "Issuer Credit Rating", "Local Currency LT|0")</f>
        <v>CreditWatch/Outlook (03/21/2024)</v>
      </c>
      <c r="Q142" s="10">
        <f>_xll.SNL.Clients.Office.Excel.Functions.SPG(A142, "RD_LAST_REVIEW_DATE_GLOBAL", "Issuer Credit Rating", "Local Currency LT")</f>
        <v>45541</v>
      </c>
      <c r="R142" s="10">
        <f>_xll.SNL.Clients.Office.Excel.Functions.SPG(A142, "RD_CREDIT_RATING_DATE_GLOBAL", "Issuer Credit Rating", "Local Currency LT|0")</f>
        <v>42292</v>
      </c>
      <c r="S142" s="10">
        <f>_xll.SNL.Clients.Office.Excel.Functions.SPG(A142, "RD_CREDIT_WATCH_OUTLOOK_DATE_GLOBAL", "Issuer Credit Rating", "Local Currency LT|0")</f>
        <v>45372</v>
      </c>
    </row>
    <row r="143" spans="1:19">
      <c r="A143" t="s">
        <v>147</v>
      </c>
      <c r="B143" t="str">
        <f>_xll.SNL.Clients.Office.Excel.Functions.SPG(A143,"SP_IPO_DATE")</f>
        <v>#PEND</v>
      </c>
      <c r="G143" s="9" t="str">
        <f>_xll.SNL.Clients.Office.Excel.Functions.SPG(A143, "IQ_SECTOR")</f>
        <v>Consumer Staples</v>
      </c>
      <c r="H143" s="9" t="str">
        <f>_xll.SNL.Clients.Office.Excel.Functions.SPG(A143, "IQ_INDUSTRY_GROUP")</f>
        <v>Consumer Staples Distribution and Retail</v>
      </c>
      <c r="I143" s="9" t="str">
        <f>_xll.SNL.Clients.Office.Excel.Functions.SPG(A143, "IQ_INDUSTRY")</f>
        <v>Consumer Staples Distribution and Retail</v>
      </c>
      <c r="J143" s="9" t="str">
        <f>_xll.SNL.Clients.Office.Excel.Functions.SPG(A143, "IQ_PRIMARY_INDUSTRY")</f>
        <v>Consumer Staples Merchandise Retail</v>
      </c>
      <c r="K143" s="9" t="str">
        <f>_xll.SNL.Clients.Office.Excel.Functions.SPG(A143, "NAICS_CODE", "Primary")</f>
        <v>455219 - All Other General Merchandise Retailers</v>
      </c>
      <c r="L143" s="9" t="str">
        <f>_xll.SNL.Clients.Office.Excel.Functions.SPG(A143, "SP_TOPICTAG")</f>
        <v>Fast-Moving Consumer Goods; Lifestyle; Online Grocery</v>
      </c>
      <c r="M143" s="5">
        <f>_xll.SNL.Clients.Office.Excel.Functions.SPG(A143, "SP_PCT_SHARES_OWNED_ALL_INSTITUTIONS")</f>
        <v>90.62</v>
      </c>
      <c r="N143" s="9" t="str">
        <f>_xll.SNL.Clients.Office.Excel.Functions.SPG(A143, "RD_CREDIT_RATING_GLOBAL", "Issuer Credit Rating", "Local Currency LT|0")</f>
        <v>BBB</v>
      </c>
      <c r="O143" s="9" t="str">
        <f>_xll.SNL.Clients.Office.Excel.Functions.SPG(A143, "RD_CWOL_GLOBAL", "Issuer Credit Rating", "Local Currency LT|0")</f>
        <v>Stable</v>
      </c>
      <c r="P143" s="9" t="str">
        <f>_xll.SNL.Clients.Office.Excel.Functions.SPG(A143, "RD_RATING_ACTION_GLOBAL", "Issuer Credit Rating", "Local Currency LT|0")</f>
        <v>Upgrade | CreditWatch/Outlook (12/10/2020)</v>
      </c>
      <c r="Q143" s="10">
        <f>_xll.SNL.Clients.Office.Excel.Functions.SPG(A143, "RD_LAST_REVIEW_DATE_GLOBAL", "Issuer Credit Rating", "Local Currency LT")</f>
        <v>45684</v>
      </c>
      <c r="R143" s="10">
        <f>_xll.SNL.Clients.Office.Excel.Functions.SPG(A143, "RD_CREDIT_RATING_DATE_GLOBAL", "Issuer Credit Rating", "Local Currency LT|0")</f>
        <v>44175</v>
      </c>
      <c r="S143" s="10">
        <f>_xll.SNL.Clients.Office.Excel.Functions.SPG(A143, "RD_CREDIT_WATCH_OUTLOOK_DATE_GLOBAL", "Issuer Credit Rating", "Local Currency LT|0")</f>
        <v>44175</v>
      </c>
    </row>
    <row r="144" spans="1:19">
      <c r="A144" t="s">
        <v>148</v>
      </c>
      <c r="B144" t="str">
        <f>_xll.SNL.Clients.Office.Excel.Functions.SPG(A144,"SP_IPO_DATE")</f>
        <v>#PEND</v>
      </c>
      <c r="G144" s="9" t="str">
        <f>_xll.SNL.Clients.Office.Excel.Functions.SPG(A144, "IQ_SECTOR")</f>
        <v>Utilities</v>
      </c>
      <c r="H144" s="9" t="str">
        <f>_xll.SNL.Clients.Office.Excel.Functions.SPG(A144, "IQ_INDUSTRY_GROUP")</f>
        <v>Utilities</v>
      </c>
      <c r="I144" s="9" t="str">
        <f>_xll.SNL.Clients.Office.Excel.Functions.SPG(A144, "IQ_INDUSTRY")</f>
        <v>Multi-Utilities</v>
      </c>
      <c r="J144" s="9" t="str">
        <f>_xll.SNL.Clients.Office.Excel.Functions.SPG(A144, "IQ_PRIMARY_INDUSTRY")</f>
        <v>Multi-Utilities</v>
      </c>
      <c r="K144" s="9" t="str">
        <f>_xll.SNL.Clients.Office.Excel.Functions.SPG(A144, "NAICS_CODE", "Primary")</f>
        <v>2211 - Electric Power Generation, Transmission and Distribution</v>
      </c>
      <c r="L144" s="9" t="str">
        <f>_xll.SNL.Clients.Office.Excel.Functions.SPG(A144, "SP_TOPICTAG")</f>
        <v>Energy Storage; Conventional Nuclear; Utility Scale Solar; Onshore and Offshore Wind</v>
      </c>
      <c r="M144" s="5">
        <f>_xll.SNL.Clients.Office.Excel.Functions.SPG(A144, "SP_PCT_SHARES_OWNED_ALL_INSTITUTIONS")</f>
        <v>77.94</v>
      </c>
      <c r="N144" s="9" t="str">
        <f>_xll.SNL.Clients.Office.Excel.Functions.SPG(A144, "RD_CREDIT_RATING_GLOBAL", "Issuer Credit Rating", "Local Currency LT|0")</f>
        <v>BBB+</v>
      </c>
      <c r="O144" s="9" t="str">
        <f>_xll.SNL.Clients.Office.Excel.Functions.SPG(A144, "RD_CWOL_GLOBAL", "Issuer Credit Rating", "Local Currency LT|0")</f>
        <v>Stable</v>
      </c>
      <c r="P144" s="9" t="str">
        <f>_xll.SNL.Clients.Office.Excel.Functions.SPG(A144, "RD_RATING_ACTION_GLOBAL", "Issuer Credit Rating", "Local Currency LT|0")</f>
        <v>CreditWatch/Outlook (06/06/2024)</v>
      </c>
      <c r="Q144" s="10">
        <f>_xll.SNL.Clients.Office.Excel.Functions.SPG(A144, "RD_LAST_REVIEW_DATE_GLOBAL", "Issuer Credit Rating", "Local Currency LT")</f>
        <v>45449</v>
      </c>
      <c r="R144" s="10">
        <f>_xll.SNL.Clients.Office.Excel.Functions.SPG(A144, "RD_CREDIT_RATING_DATE_GLOBAL", "Issuer Credit Rating", "Local Currency LT|0")</f>
        <v>42401</v>
      </c>
      <c r="S144" s="10">
        <f>_xll.SNL.Clients.Office.Excel.Functions.SPG(A144, "RD_CREDIT_WATCH_OUTLOOK_DATE_GLOBAL", "Issuer Credit Rating", "Local Currency LT|0")</f>
        <v>45449</v>
      </c>
    </row>
    <row r="145" spans="1:19">
      <c r="A145" t="s">
        <v>149</v>
      </c>
      <c r="B145" t="str">
        <f>_xll.SNL.Clients.Office.Excel.Functions.SPG(A145,"SP_IPO_DATE")</f>
        <v>#PEND</v>
      </c>
      <c r="G145" s="9" t="str">
        <f>_xll.SNL.Clients.Office.Excel.Functions.SPG(A145, "IQ_SECTOR")</f>
        <v>Consumer Discretionary</v>
      </c>
      <c r="H145" s="9" t="str">
        <f>_xll.SNL.Clients.Office.Excel.Functions.SPG(A145, "IQ_INDUSTRY_GROUP")</f>
        <v>Consumer Services</v>
      </c>
      <c r="I145" s="9" t="str">
        <f>_xll.SNL.Clients.Office.Excel.Functions.SPG(A145, "IQ_INDUSTRY")</f>
        <v>Hotels, Restaurants and Leisure</v>
      </c>
      <c r="J145" s="9" t="str">
        <f>_xll.SNL.Clients.Office.Excel.Functions.SPG(A145, "IQ_PRIMARY_INDUSTRY")</f>
        <v>Restaurants</v>
      </c>
      <c r="K145" s="9" t="str">
        <f>_xll.SNL.Clients.Office.Excel.Functions.SPG(A145, "NAICS_CODE", "Primary")</f>
        <v>722513 - Limited-Service Restaurants</v>
      </c>
      <c r="L145" s="9" t="str">
        <f>_xll.SNL.Clients.Office.Excel.Functions.SPG(A145, "SP_TOPICTAG")</f>
        <v>Food Delivery; Brand Marketing</v>
      </c>
      <c r="M145" s="5">
        <f>_xll.SNL.Clients.Office.Excel.Functions.SPG(A145, "SP_PCT_SHARES_OWNED_ALL_INSTITUTIONS")</f>
        <v>98.38</v>
      </c>
      <c r="N145" s="9" t="str">
        <f>_xll.SNL.Clients.Office.Excel.Functions.SPG(A145, "RD_CREDIT_RATING_GLOBAL", "Issuer Credit Rating", "Local Currency LT|0")</f>
        <v/>
      </c>
      <c r="O145" s="9" t="str">
        <f>_xll.SNL.Clients.Office.Excel.Functions.SPG(A145, "RD_CWOL_GLOBAL", "Issuer Credit Rating", "Local Currency LT|0")</f>
        <v/>
      </c>
      <c r="P145" s="9" t="str">
        <f>_xll.SNL.Clients.Office.Excel.Functions.SPG(A145, "RD_RATING_ACTION_GLOBAL", "Issuer Credit Rating", "Local Currency LT|0")</f>
        <v/>
      </c>
      <c r="Q145" s="10" t="str">
        <f>_xll.SNL.Clients.Office.Excel.Functions.SPG(A145, "RD_LAST_REVIEW_DATE_GLOBAL", "Issuer Credit Rating", "Local Currency LT")</f>
        <v/>
      </c>
      <c r="R145" s="10" t="str">
        <f>_xll.SNL.Clients.Office.Excel.Functions.SPG(A145, "RD_CREDIT_RATING_DATE_GLOBAL", "Issuer Credit Rating", "Local Currency LT|0")</f>
        <v/>
      </c>
      <c r="S145" s="10" t="str">
        <f>_xll.SNL.Clients.Office.Excel.Functions.SPG(A145, "RD_CREDIT_WATCH_OUTLOOK_DATE_GLOBAL", "Issuer Credit Rating", "Local Currency LT|0")</f>
        <v/>
      </c>
    </row>
    <row r="146" spans="1:19">
      <c r="A146" t="s">
        <v>150</v>
      </c>
      <c r="B146" t="str">
        <f>_xll.SNL.Clients.Office.Excel.Functions.SPG(A146,"SP_IPO_DATE")</f>
        <v>#PEND</v>
      </c>
      <c r="G146" s="9" t="str">
        <f>_xll.SNL.Clients.Office.Excel.Functions.SPG(A146, "IQ_SECTOR")</f>
        <v>Industrials</v>
      </c>
      <c r="H146" s="9" t="str">
        <f>_xll.SNL.Clients.Office.Excel.Functions.SPG(A146, "IQ_INDUSTRY_GROUP")</f>
        <v>Capital Goods</v>
      </c>
      <c r="I146" s="9" t="str">
        <f>_xll.SNL.Clients.Office.Excel.Functions.SPG(A146, "IQ_INDUSTRY")</f>
        <v>Machinery</v>
      </c>
      <c r="J146" s="9" t="str">
        <f>_xll.SNL.Clients.Office.Excel.Functions.SPG(A146, "IQ_PRIMARY_INDUSTRY")</f>
        <v>Industrial Machinery and Supplies and Components</v>
      </c>
      <c r="K146" s="9" t="str">
        <f>_xll.SNL.Clients.Office.Excel.Functions.SPG(A146, "NAICS_CODE", "Primary")</f>
        <v>333 - Machinery Manufacturing</v>
      </c>
      <c r="L146" s="9" t="str">
        <f>_xll.SNL.Clients.Office.Excel.Functions.SPG(A146, "SP_TOPICTAG")</f>
        <v>Energy Storage; Fleet Management; Industrial Automation; Process Automation; ClimateTech</v>
      </c>
      <c r="M146" s="5">
        <f>_xll.SNL.Clients.Office.Excel.Functions.SPG(A146, "SP_PCT_SHARES_OWNED_ALL_INSTITUTIONS")</f>
        <v>86.65</v>
      </c>
      <c r="N146" s="9" t="str">
        <f>_xll.SNL.Clients.Office.Excel.Functions.SPG(A146, "RD_CREDIT_RATING_GLOBAL", "Issuer Credit Rating", "Local Currency LT|0")</f>
        <v>BBB+</v>
      </c>
      <c r="O146" s="9" t="str">
        <f>_xll.SNL.Clients.Office.Excel.Functions.SPG(A146, "RD_CWOL_GLOBAL", "Issuer Credit Rating", "Local Currency LT|0")</f>
        <v>Stable</v>
      </c>
      <c r="P146" s="9" t="str">
        <f>_xll.SNL.Clients.Office.Excel.Functions.SPG(A146, "RD_RATING_ACTION_GLOBAL", "Issuer Credit Rating", "Local Currency LT|0")</f>
        <v>CreditWatch/Outlook (05/13/2021)</v>
      </c>
      <c r="Q146" s="10">
        <f>_xll.SNL.Clients.Office.Excel.Functions.SPG(A146, "RD_LAST_REVIEW_DATE_GLOBAL", "Issuer Credit Rating", "Local Currency LT")</f>
        <v>45422</v>
      </c>
      <c r="R146" s="10">
        <f>_xll.SNL.Clients.Office.Excel.Functions.SPG(A146, "RD_CREDIT_RATING_DATE_GLOBAL", "Issuer Credit Rating", "Local Currency LT|0")</f>
        <v>43087</v>
      </c>
      <c r="S146" s="10">
        <f>_xll.SNL.Clients.Office.Excel.Functions.SPG(A146, "RD_CREDIT_WATCH_OUTLOOK_DATE_GLOBAL", "Issuer Credit Rating", "Local Currency LT|0")</f>
        <v>44329</v>
      </c>
    </row>
    <row r="147" spans="1:19">
      <c r="A147" t="s">
        <v>151</v>
      </c>
      <c r="B147" t="str">
        <f>_xll.SNL.Clients.Office.Excel.Functions.SPG(A147,"SP_IPO_DATE")</f>
        <v>#PEND</v>
      </c>
      <c r="G147" s="9" t="str">
        <f>_xll.SNL.Clients.Office.Excel.Functions.SPG(A147, "IQ_SECTOR")</f>
        <v>Materials</v>
      </c>
      <c r="H147" s="9" t="str">
        <f>_xll.SNL.Clients.Office.Excel.Functions.SPG(A147, "IQ_INDUSTRY_GROUP")</f>
        <v>Materials</v>
      </c>
      <c r="I147" s="9" t="str">
        <f>_xll.SNL.Clients.Office.Excel.Functions.SPG(A147, "IQ_INDUSTRY")</f>
        <v>Chemicals</v>
      </c>
      <c r="J147" s="9" t="str">
        <f>_xll.SNL.Clients.Office.Excel.Functions.SPG(A147, "IQ_PRIMARY_INDUSTRY")</f>
        <v>Commodity Chemicals</v>
      </c>
      <c r="K147" s="9" t="str">
        <f>_xll.SNL.Clients.Office.Excel.Functions.SPG(A147, "NAICS_CODE", "Primary")</f>
        <v>325211 - Plastics Material and Resin Manufacturing</v>
      </c>
      <c r="L147" s="9" t="str">
        <f>_xll.SNL.Clients.Office.Excel.Functions.SPG(A147, "SP_TOPICTAG")</f>
        <v>Environmental Engineering; Packaging Services; Disposal and Recycling; Pollution Control; ClimateTech</v>
      </c>
      <c r="M147" s="5">
        <f>_xll.SNL.Clients.Office.Excel.Functions.SPG(A147, "SP_PCT_SHARES_OWNED_ALL_INSTITUTIONS")</f>
        <v>69.12</v>
      </c>
      <c r="N147" s="9" t="str">
        <f>_xll.SNL.Clients.Office.Excel.Functions.SPG(A147, "RD_CREDIT_RATING_GLOBAL", "Issuer Credit Rating", "Local Currency LT|0")</f>
        <v/>
      </c>
      <c r="O147" s="9" t="str">
        <f>_xll.SNL.Clients.Office.Excel.Functions.SPG(A147, "RD_CWOL_GLOBAL", "Issuer Credit Rating", "Local Currency LT|0")</f>
        <v/>
      </c>
      <c r="P147" s="9" t="str">
        <f>_xll.SNL.Clients.Office.Excel.Functions.SPG(A147, "RD_RATING_ACTION_GLOBAL", "Issuer Credit Rating", "Local Currency LT|0")</f>
        <v/>
      </c>
      <c r="Q147" s="10" t="str">
        <f>_xll.SNL.Clients.Office.Excel.Functions.SPG(A147, "RD_LAST_REVIEW_DATE_GLOBAL", "Issuer Credit Rating", "Local Currency LT")</f>
        <v/>
      </c>
      <c r="R147" s="10" t="str">
        <f>_xll.SNL.Clients.Office.Excel.Functions.SPG(A147, "RD_CREDIT_RATING_DATE_GLOBAL", "Issuer Credit Rating", "Local Currency LT|0")</f>
        <v/>
      </c>
      <c r="S147" s="10" t="str">
        <f>_xll.SNL.Clients.Office.Excel.Functions.SPG(A147, "RD_CREDIT_WATCH_OUTLOOK_DATE_GLOBAL", "Issuer Credit Rating", "Local Currency LT|0")</f>
        <v/>
      </c>
    </row>
    <row r="148" spans="1:19">
      <c r="A148" t="s">
        <v>152</v>
      </c>
      <c r="B148" t="str">
        <f>_xll.SNL.Clients.Office.Excel.Functions.SPG(A148,"SP_IPO_DATE")</f>
        <v>#PEND</v>
      </c>
      <c r="G148" s="9" t="str">
        <f>_xll.SNL.Clients.Office.Excel.Functions.SPG(A148, "IQ_SECTOR")</f>
        <v>Utilities</v>
      </c>
      <c r="H148" s="9" t="str">
        <f>_xll.SNL.Clients.Office.Excel.Functions.SPG(A148, "IQ_INDUSTRY_GROUP")</f>
        <v>Utilities</v>
      </c>
      <c r="I148" s="9" t="str">
        <f>_xll.SNL.Clients.Office.Excel.Functions.SPG(A148, "IQ_INDUSTRY")</f>
        <v>Multi-Utilities</v>
      </c>
      <c r="J148" s="9" t="str">
        <f>_xll.SNL.Clients.Office.Excel.Functions.SPG(A148, "IQ_PRIMARY_INDUSTRY")</f>
        <v>Multi-Utilities</v>
      </c>
      <c r="K148" s="9" t="str">
        <f>_xll.SNL.Clients.Office.Excel.Functions.SPG(A148, "NAICS_CODE", "Primary")</f>
        <v>2211 - Electric Power Generation, Transmission and Distribution</v>
      </c>
      <c r="L148" s="9" t="str">
        <f>_xll.SNL.Clients.Office.Excel.Functions.SPG(A148, "SP_TOPICTAG")</f>
        <v>Clean Energy; Energy Efficiency; Energy Management; Energy Storage; Environmental Engineering; Smart Energy; ClimateTech; Utility Scale Solar; Onshore and Offshore Wind</v>
      </c>
      <c r="M148" s="5">
        <f>_xll.SNL.Clients.Office.Excel.Functions.SPG(A148, "SP_PCT_SHARES_OWNED_ALL_INSTITUTIONS")</f>
        <v>77.73</v>
      </c>
      <c r="N148" s="9" t="str">
        <f>_xll.SNL.Clients.Office.Excel.Functions.SPG(A148, "RD_CREDIT_RATING_GLOBAL", "Issuer Credit Rating", "Local Currency LT|0")</f>
        <v>BBB+</v>
      </c>
      <c r="O148" s="9" t="str">
        <f>_xll.SNL.Clients.Office.Excel.Functions.SPG(A148, "RD_CWOL_GLOBAL", "Issuer Credit Rating", "Local Currency LT|0")</f>
        <v>Stable</v>
      </c>
      <c r="P148" s="9" t="str">
        <f>_xll.SNL.Clients.Office.Excel.Functions.SPG(A148, "RD_RATING_ACTION_GLOBAL", "Issuer Credit Rating", "Local Currency LT|0")</f>
        <v>CreditWatch/Outlook (08/21/2015)</v>
      </c>
      <c r="Q148" s="10">
        <f>_xll.SNL.Clients.Office.Excel.Functions.SPG(A148, "RD_LAST_REVIEW_DATE_GLOBAL", "Issuer Credit Rating", "Local Currency LT")</f>
        <v>45526</v>
      </c>
      <c r="R148" s="10">
        <f>_xll.SNL.Clients.Office.Excel.Functions.SPG(A148, "RD_CREDIT_RATING_DATE_GLOBAL", "Issuer Credit Rating", "Local Currency LT|0")</f>
        <v>40521</v>
      </c>
      <c r="S148" s="10">
        <f>_xll.SNL.Clients.Office.Excel.Functions.SPG(A148, "RD_CREDIT_WATCH_OUTLOOK_DATE_GLOBAL", "Issuer Credit Rating", "Local Currency LT|0")</f>
        <v>42237</v>
      </c>
    </row>
    <row r="149" spans="1:19">
      <c r="A149" t="s">
        <v>153</v>
      </c>
      <c r="B149" t="str">
        <f>_xll.SNL.Clients.Office.Excel.Functions.SPG(A149,"SP_IPO_DATE")</f>
        <v>#PEND</v>
      </c>
      <c r="G149" s="9" t="str">
        <f>_xll.SNL.Clients.Office.Excel.Functions.SPG(A149, "IQ_SECTOR")</f>
        <v>Utilities</v>
      </c>
      <c r="H149" s="9" t="str">
        <f>_xll.SNL.Clients.Office.Excel.Functions.SPG(A149, "IQ_INDUSTRY_GROUP")</f>
        <v>Utilities</v>
      </c>
      <c r="I149" s="9" t="str">
        <f>_xll.SNL.Clients.Office.Excel.Functions.SPG(A149, "IQ_INDUSTRY")</f>
        <v>Electric Utilities</v>
      </c>
      <c r="J149" s="9" t="str">
        <f>_xll.SNL.Clients.Office.Excel.Functions.SPG(A149, "IQ_PRIMARY_INDUSTRY")</f>
        <v>Electric Utilities</v>
      </c>
      <c r="K149" s="9" t="str">
        <f>_xll.SNL.Clients.Office.Excel.Functions.SPG(A149, "NAICS_CODE", "Primary")</f>
        <v>2211 - Electric Power Generation, Transmission and Distribution</v>
      </c>
      <c r="L149" s="9" t="str">
        <f>_xll.SNL.Clients.Office.Excel.Functions.SPG(A149, "SP_TOPICTAG")</f>
        <v>Clean Energy; Energy Management; Energy Storage; Conventional Nuclear; Smart Energy; Biomass Energy; Power Grid; Utility Scale Solar</v>
      </c>
      <c r="M149" s="5">
        <f>_xll.SNL.Clients.Office.Excel.Functions.SPG(A149, "SP_PCT_SHARES_OWNED_ALL_INSTITUTIONS")</f>
        <v>68.010000000000005</v>
      </c>
      <c r="N149" s="9" t="str">
        <f>_xll.SNL.Clients.Office.Excel.Functions.SPG(A149, "RD_CREDIT_RATING_GLOBAL", "Issuer Credit Rating", "Local Currency LT|0")</f>
        <v>BBB+</v>
      </c>
      <c r="O149" s="9" t="str">
        <f>_xll.SNL.Clients.Office.Excel.Functions.SPG(A149, "RD_CWOL_GLOBAL", "Issuer Credit Rating", "Local Currency LT|0")</f>
        <v>Stable</v>
      </c>
      <c r="P149" s="9" t="str">
        <f>_xll.SNL.Clients.Office.Excel.Functions.SPG(A149, "RD_RATING_ACTION_GLOBAL", "Issuer Credit Rating", "Local Currency LT|0")</f>
        <v>Downgrade | CreditWatch/Outlook (01/26/2021)</v>
      </c>
      <c r="Q149" s="10">
        <f>_xll.SNL.Clients.Office.Excel.Functions.SPG(A149, "RD_LAST_REVIEW_DATE_GLOBAL", "Issuer Credit Rating", "Local Currency LT")</f>
        <v>45411</v>
      </c>
      <c r="R149" s="10">
        <f>_xll.SNL.Clients.Office.Excel.Functions.SPG(A149, "RD_CREDIT_RATING_DATE_GLOBAL", "Issuer Credit Rating", "Local Currency LT|0")</f>
        <v>44222</v>
      </c>
      <c r="S149" s="10">
        <f>_xll.SNL.Clients.Office.Excel.Functions.SPG(A149, "RD_CREDIT_WATCH_OUTLOOK_DATE_GLOBAL", "Issuer Credit Rating", "Local Currency LT|0")</f>
        <v>44222</v>
      </c>
    </row>
    <row r="150" spans="1:19">
      <c r="A150" t="s">
        <v>154</v>
      </c>
      <c r="B150" t="str">
        <f>_xll.SNL.Clients.Office.Excel.Functions.SPG(A150,"SP_IPO_DATE")</f>
        <v>#PEND</v>
      </c>
      <c r="G150" s="9" t="str">
        <f>_xll.SNL.Clients.Office.Excel.Functions.SPG(A150, "IQ_SECTOR")</f>
        <v>Materials</v>
      </c>
      <c r="H150" s="9" t="str">
        <f>_xll.SNL.Clients.Office.Excel.Functions.SPG(A150, "IQ_INDUSTRY_GROUP")</f>
        <v>Materials</v>
      </c>
      <c r="I150" s="9" t="str">
        <f>_xll.SNL.Clients.Office.Excel.Functions.SPG(A150, "IQ_INDUSTRY")</f>
        <v>Chemicals</v>
      </c>
      <c r="J150" s="9" t="str">
        <f>_xll.SNL.Clients.Office.Excel.Functions.SPG(A150, "IQ_PRIMARY_INDUSTRY")</f>
        <v>Specialty Chemicals</v>
      </c>
      <c r="K150" s="9" t="str">
        <f>_xll.SNL.Clients.Office.Excel.Functions.SPG(A150, "NAICS_CODE", "Primary")</f>
        <v>3251 - Basic Chemical Manufacturing</v>
      </c>
      <c r="L150" s="9" t="str">
        <f>_xll.SNL.Clients.Office.Excel.Functions.SPG(A150, "SP_TOPICTAG")</f>
        <v>Environmental Engineering; Water Purification; 3D Printing; Utility Scale Solar</v>
      </c>
      <c r="M150" s="5">
        <f>_xll.SNL.Clients.Office.Excel.Functions.SPG(A150, "SP_PCT_SHARES_OWNED_ALL_INSTITUTIONS")</f>
        <v>73.06</v>
      </c>
      <c r="N150" s="9" t="str">
        <f>_xll.SNL.Clients.Office.Excel.Functions.SPG(A150, "RD_CREDIT_RATING_GLOBAL", "Issuer Credit Rating", "Local Currency LT|0")</f>
        <v>BBB+</v>
      </c>
      <c r="O150" s="9" t="str">
        <f>_xll.SNL.Clients.Office.Excel.Functions.SPG(A150, "RD_CWOL_GLOBAL", "Issuer Credit Rating", "Local Currency LT|0")</f>
        <v>Watch Neg</v>
      </c>
      <c r="P150" s="9" t="str">
        <f>_xll.SNL.Clients.Office.Excel.Functions.SPG(A150, "RD_RATING_ACTION_GLOBAL", "Issuer Credit Rating", "Local Currency LT|0")</f>
        <v>CreditWatch/Outlook (05/23/2024)</v>
      </c>
      <c r="Q150" s="10">
        <f>_xll.SNL.Clients.Office.Excel.Functions.SPG(A150, "RD_LAST_REVIEW_DATE_GLOBAL", "Issuer Credit Rating", "Local Currency LT")</f>
        <v>45586</v>
      </c>
      <c r="R150" s="10">
        <f>_xll.SNL.Clients.Office.Excel.Functions.SPG(A150, "RD_CREDIT_RATING_DATE_GLOBAL", "Issuer Credit Rating", "Local Currency LT|0")</f>
        <v>43917</v>
      </c>
      <c r="S150" s="10">
        <f>_xll.SNL.Clients.Office.Excel.Functions.SPG(A150, "RD_CREDIT_WATCH_OUTLOOK_DATE_GLOBAL", "Issuer Credit Rating", "Local Currency LT|0")</f>
        <v>45435</v>
      </c>
    </row>
    <row r="151" spans="1:19">
      <c r="A151" t="s">
        <v>155</v>
      </c>
      <c r="B151" t="str">
        <f>_xll.SNL.Clients.Office.Excel.Functions.SPG(A151,"SP_IPO_DATE")</f>
        <v>#PEND</v>
      </c>
      <c r="G151" s="9" t="str">
        <f>_xll.SNL.Clients.Office.Excel.Functions.SPG(A151, "IQ_SECTOR")</f>
        <v>Materials</v>
      </c>
      <c r="H151" s="9" t="str">
        <f>_xll.SNL.Clients.Office.Excel.Functions.SPG(A151, "IQ_INDUSTRY_GROUP")</f>
        <v>Materials</v>
      </c>
      <c r="I151" s="9" t="str">
        <f>_xll.SNL.Clients.Office.Excel.Functions.SPG(A151, "IQ_INDUSTRY")</f>
        <v>Chemicals</v>
      </c>
      <c r="J151" s="9" t="str">
        <f>_xll.SNL.Clients.Office.Excel.Functions.SPG(A151, "IQ_PRIMARY_INDUSTRY")</f>
        <v>Specialty Chemicals</v>
      </c>
      <c r="K151" s="9" t="str">
        <f>_xll.SNL.Clients.Office.Excel.Functions.SPG(A151, "NAICS_CODE", "Primary")</f>
        <v>325 - Chemical Manufacturing</v>
      </c>
      <c r="L151" s="9" t="str">
        <f>_xll.SNL.Clients.Office.Excel.Functions.SPG(A151, "SP_TOPICTAG")</f>
        <v>Environmental Engineering; Pollution Control</v>
      </c>
      <c r="M151" s="5">
        <f>_xll.SNL.Clients.Office.Excel.Functions.SPG(A151, "SP_PCT_SHARES_OWNED_ALL_INSTITUTIONS")</f>
        <v>88.95</v>
      </c>
      <c r="N151" s="9" t="str">
        <f>_xll.SNL.Clients.Office.Excel.Functions.SPG(A151, "RD_CREDIT_RATING_GLOBAL", "Issuer Credit Rating", "Local Currency LT|0")</f>
        <v>BBB</v>
      </c>
      <c r="O151" s="9" t="str">
        <f>_xll.SNL.Clients.Office.Excel.Functions.SPG(A151, "RD_CWOL_GLOBAL", "Issuer Credit Rating", "Local Currency LT|0")</f>
        <v>Stable</v>
      </c>
      <c r="P151" s="9" t="str">
        <f>_xll.SNL.Clients.Office.Excel.Functions.SPG(A151, "RD_RATING_ACTION_GLOBAL", "Issuer Credit Rating", "Local Currency LT|0")</f>
        <v>Upgrade | CreditWatch/Outlook (04/02/2021)</v>
      </c>
      <c r="Q151" s="10">
        <f>_xll.SNL.Clients.Office.Excel.Functions.SPG(A151, "RD_LAST_REVIEW_DATE_GLOBAL", "Issuer Credit Rating", "Local Currency LT")</f>
        <v>45618</v>
      </c>
      <c r="R151" s="10">
        <f>_xll.SNL.Clients.Office.Excel.Functions.SPG(A151, "RD_CREDIT_RATING_DATE_GLOBAL", "Issuer Credit Rating", "Local Currency LT|0")</f>
        <v>44288</v>
      </c>
      <c r="S151" s="10">
        <f>_xll.SNL.Clients.Office.Excel.Functions.SPG(A151, "RD_CREDIT_WATCH_OUTLOOK_DATE_GLOBAL", "Issuer Credit Rating", "Local Currency LT|0")</f>
        <v>44288</v>
      </c>
    </row>
    <row r="152" spans="1:19">
      <c r="A152" t="s">
        <v>156</v>
      </c>
      <c r="B152" t="str">
        <f>_xll.SNL.Clients.Office.Excel.Functions.SPG(A152,"SP_IPO_DATE")</f>
        <v>#PEND</v>
      </c>
      <c r="G152" s="9" t="str">
        <f>_xll.SNL.Clients.Office.Excel.Functions.SPG(A152, "IQ_SECTOR")</f>
        <v>Industrials</v>
      </c>
      <c r="H152" s="9" t="str">
        <f>_xll.SNL.Clients.Office.Excel.Functions.SPG(A152, "IQ_INDUSTRY_GROUP")</f>
        <v>Capital Goods</v>
      </c>
      <c r="I152" s="9" t="str">
        <f>_xll.SNL.Clients.Office.Excel.Functions.SPG(A152, "IQ_INDUSTRY")</f>
        <v>Electrical Equipment</v>
      </c>
      <c r="J152" s="9" t="str">
        <f>_xll.SNL.Clients.Office.Excel.Functions.SPG(A152, "IQ_PRIMARY_INDUSTRY")</f>
        <v>Electrical Components and Equipment</v>
      </c>
      <c r="K152" s="9" t="str">
        <f>_xll.SNL.Clients.Office.Excel.Functions.SPG(A152, "NAICS_CODE", "Primary")</f>
        <v>33531 - Electrical Equipment Manufacturing</v>
      </c>
      <c r="L152" s="9" t="str">
        <f>_xll.SNL.Clients.Office.Excel.Functions.SPG(A152, "SP_TOPICTAG")</f>
        <v>Industrial Automation; Sensors; Smart Energy; Electric Vehicle; Power Grid; Battery Energy Storage System (BESS)</v>
      </c>
      <c r="M152" s="5">
        <f>_xll.SNL.Clients.Office.Excel.Functions.SPG(A152, "SP_PCT_SHARES_OWNED_ALL_INSTITUTIONS")</f>
        <v>83.44</v>
      </c>
      <c r="N152" s="9" t="str">
        <f>_xll.SNL.Clients.Office.Excel.Functions.SPG(A152, "RD_CREDIT_RATING_GLOBAL", "Issuer Credit Rating", "Local Currency LT|0")</f>
        <v>A-</v>
      </c>
      <c r="O152" s="9" t="str">
        <f>_xll.SNL.Clients.Office.Excel.Functions.SPG(A152, "RD_CWOL_GLOBAL", "Issuer Credit Rating", "Local Currency LT|0")</f>
        <v>Stable</v>
      </c>
      <c r="P152" s="9" t="str">
        <f>_xll.SNL.Clients.Office.Excel.Functions.SPG(A152, "RD_RATING_ACTION_GLOBAL", "Issuer Credit Rating", "Local Currency LT|0")</f>
        <v>CreditWatch/Outlook (05/24/2018)</v>
      </c>
      <c r="Q152" s="10">
        <f>_xll.SNL.Clients.Office.Excel.Functions.SPG(A152, "RD_LAST_REVIEW_DATE_GLOBAL", "Issuer Credit Rating", "Local Currency LT")</f>
        <v>45422</v>
      </c>
      <c r="R152" s="10">
        <f>_xll.SNL.Clients.Office.Excel.Functions.SPG(A152, "RD_CREDIT_RATING_DATE_GLOBAL", "Issuer Credit Rating", "Local Currency LT|0")</f>
        <v>42671</v>
      </c>
      <c r="S152" s="10">
        <f>_xll.SNL.Clients.Office.Excel.Functions.SPG(A152, "RD_CREDIT_WATCH_OUTLOOK_DATE_GLOBAL", "Issuer Credit Rating", "Local Currency LT|0")</f>
        <v>43244</v>
      </c>
    </row>
    <row r="153" spans="1:19">
      <c r="A153" t="s">
        <v>157</v>
      </c>
      <c r="B153" t="str">
        <f>_xll.SNL.Clients.Office.Excel.Functions.SPG(A153,"SP_IPO_DATE")</f>
        <v>#PEND</v>
      </c>
      <c r="G153" s="9" t="str">
        <f>_xll.SNL.Clients.Office.Excel.Functions.SPG(A153, "IQ_SECTOR")</f>
        <v>Consumer Discretionary</v>
      </c>
      <c r="H153" s="9" t="str">
        <f>_xll.SNL.Clients.Office.Excel.Functions.SPG(A153, "IQ_INDUSTRY_GROUP")</f>
        <v>Consumer Discretionary Distribution and Retail</v>
      </c>
      <c r="I153" s="9" t="str">
        <f>_xll.SNL.Clients.Office.Excel.Functions.SPG(A153, "IQ_INDUSTRY")</f>
        <v>Broadline Retail</v>
      </c>
      <c r="J153" s="9" t="str">
        <f>_xll.SNL.Clients.Office.Excel.Functions.SPG(A153, "IQ_PRIMARY_INDUSTRY")</f>
        <v>Broadline Retail</v>
      </c>
      <c r="K153" s="9" t="str">
        <f>_xll.SNL.Clients.Office.Excel.Functions.SPG(A153, "NAICS_CODE", "Primary")</f>
        <v>455219 - All Other General Merchandise Retailers</v>
      </c>
      <c r="L153" s="9" t="str">
        <f>_xll.SNL.Clients.Office.Excel.Functions.SPG(A153, "SP_TOPICTAG")</f>
        <v>Crowdsourcing; Online Payments</v>
      </c>
      <c r="M153" s="5">
        <f>_xll.SNL.Clients.Office.Excel.Functions.SPG(A153, "SP_PCT_SHARES_OWNED_ALL_INSTITUTIONS")</f>
        <v>95.06</v>
      </c>
      <c r="N153" s="9" t="str">
        <f>_xll.SNL.Clients.Office.Excel.Functions.SPG(A153, "RD_CREDIT_RATING_GLOBAL", "Issuer Credit Rating", "Local Currency LT|0")</f>
        <v>BBB+</v>
      </c>
      <c r="O153" s="9" t="str">
        <f>_xll.SNL.Clients.Office.Excel.Functions.SPG(A153, "RD_CWOL_GLOBAL", "Issuer Credit Rating", "Local Currency LT|0")</f>
        <v>Stable</v>
      </c>
      <c r="P153" s="9" t="str">
        <f>_xll.SNL.Clients.Office.Excel.Functions.SPG(A153, "RD_RATING_ACTION_GLOBAL", "Issuer Credit Rating", "Local Currency LT|0")</f>
        <v>Downgrade | CreditWatch/Outlook (07/20/2015)</v>
      </c>
      <c r="Q153" s="10">
        <f>_xll.SNL.Clients.Office.Excel.Functions.SPG(A153, "RD_LAST_REVIEW_DATE_GLOBAL", "Issuer Credit Rating", "Local Currency LT")</f>
        <v>45457</v>
      </c>
      <c r="R153" s="10">
        <f>_xll.SNL.Clients.Office.Excel.Functions.SPG(A153, "RD_CREDIT_RATING_DATE_GLOBAL", "Issuer Credit Rating", "Local Currency LT|0")</f>
        <v>42205</v>
      </c>
      <c r="S153" s="10">
        <f>_xll.SNL.Clients.Office.Excel.Functions.SPG(A153, "RD_CREDIT_WATCH_OUTLOOK_DATE_GLOBAL", "Issuer Credit Rating", "Local Currency LT|0")</f>
        <v>42205</v>
      </c>
    </row>
    <row r="154" spans="1:19">
      <c r="A154" t="s">
        <v>158</v>
      </c>
      <c r="B154" t="str">
        <f>_xll.SNL.Clients.Office.Excel.Functions.SPG(A154,"SP_IPO_DATE")</f>
        <v>#PEND</v>
      </c>
      <c r="G154" s="9" t="str">
        <f>_xll.SNL.Clients.Office.Excel.Functions.SPG(A154, "IQ_SECTOR")</f>
        <v>Materials</v>
      </c>
      <c r="H154" s="9" t="str">
        <f>_xll.SNL.Clients.Office.Excel.Functions.SPG(A154, "IQ_INDUSTRY_GROUP")</f>
        <v>Materials</v>
      </c>
      <c r="I154" s="9" t="str">
        <f>_xll.SNL.Clients.Office.Excel.Functions.SPG(A154, "IQ_INDUSTRY")</f>
        <v>Chemicals</v>
      </c>
      <c r="J154" s="9" t="str">
        <f>_xll.SNL.Clients.Office.Excel.Functions.SPG(A154, "IQ_PRIMARY_INDUSTRY")</f>
        <v>Specialty Chemicals</v>
      </c>
      <c r="K154" s="9" t="str">
        <f>_xll.SNL.Clients.Office.Excel.Functions.SPG(A154, "NAICS_CODE", "Primary")</f>
        <v>325612 - Polish and Other Sanitation Good Manufacturing</v>
      </c>
      <c r="L154" s="9" t="str">
        <f>_xll.SNL.Clients.Office.Excel.Functions.SPG(A154, "SP_TOPICTAG")</f>
        <v>Energy Efficiency; Environmental Consulting; Environmental Engineering; Disposal and Recycling; Water Purification; CleanTech; Pollution Control</v>
      </c>
      <c r="M154" s="5">
        <f>_xll.SNL.Clients.Office.Excel.Functions.SPG(A154, "SP_PCT_SHARES_OWNED_ALL_INSTITUTIONS")</f>
        <v>89.66</v>
      </c>
      <c r="N154" s="9" t="str">
        <f>_xll.SNL.Clients.Office.Excel.Functions.SPG(A154, "RD_CREDIT_RATING_GLOBAL", "Issuer Credit Rating", "Local Currency LT|0")</f>
        <v>A-</v>
      </c>
      <c r="O154" s="9" t="str">
        <f>_xll.SNL.Clients.Office.Excel.Functions.SPG(A154, "RD_CWOL_GLOBAL", "Issuer Credit Rating", "Local Currency LT|0")</f>
        <v>Stable</v>
      </c>
      <c r="P154" s="9" t="str">
        <f>_xll.SNL.Clients.Office.Excel.Functions.SPG(A154, "RD_RATING_ACTION_GLOBAL", "Issuer Credit Rating", "Local Currency LT|0")</f>
        <v>CreditWatch/Outlook (02/14/2024)</v>
      </c>
      <c r="Q154" s="10">
        <f>_xll.SNL.Clients.Office.Excel.Functions.SPG(A154, "RD_LAST_REVIEW_DATE_GLOBAL", "Issuer Credit Rating", "Local Currency LT")</f>
        <v>45523</v>
      </c>
      <c r="R154" s="10">
        <f>_xll.SNL.Clients.Office.Excel.Functions.SPG(A154, "RD_CREDIT_RATING_DATE_GLOBAL", "Issuer Credit Rating", "Local Currency LT|0")</f>
        <v>42457</v>
      </c>
      <c r="S154" s="10">
        <f>_xll.SNL.Clients.Office.Excel.Functions.SPG(A154, "RD_CREDIT_WATCH_OUTLOOK_DATE_GLOBAL", "Issuer Credit Rating", "Local Currency LT|0")</f>
        <v>45336</v>
      </c>
    </row>
    <row r="155" spans="1:19">
      <c r="A155" t="s">
        <v>159</v>
      </c>
      <c r="B155" t="str">
        <f>_xll.SNL.Clients.Office.Excel.Functions.SPG(A155,"SP_IPO_DATE")</f>
        <v>#PEND</v>
      </c>
      <c r="G155" s="9" t="str">
        <f>_xll.SNL.Clients.Office.Excel.Functions.SPG(A155, "IQ_SECTOR")</f>
        <v>Utilities</v>
      </c>
      <c r="H155" s="9" t="str">
        <f>_xll.SNL.Clients.Office.Excel.Functions.SPG(A155, "IQ_INDUSTRY_GROUP")</f>
        <v>Utilities</v>
      </c>
      <c r="I155" s="9" t="str">
        <f>_xll.SNL.Clients.Office.Excel.Functions.SPG(A155, "IQ_INDUSTRY")</f>
        <v>Electric Utilities</v>
      </c>
      <c r="J155" s="9" t="str">
        <f>_xll.SNL.Clients.Office.Excel.Functions.SPG(A155, "IQ_PRIMARY_INDUSTRY")</f>
        <v>Electric Utilities</v>
      </c>
      <c r="K155" s="9" t="str">
        <f>_xll.SNL.Clients.Office.Excel.Functions.SPG(A155, "NAICS_CODE", "Primary")</f>
        <v>22111 - Electric Power Generation</v>
      </c>
      <c r="L155" s="9" t="str">
        <f>_xll.SNL.Clients.Office.Excel.Functions.SPG(A155, "SP_TOPICTAG")</f>
        <v>Clean Energy; Energy Efficiency; Energy Management; Energy Storage; Smart Energy; Power Grid</v>
      </c>
      <c r="M155" s="5">
        <f>_xll.SNL.Clients.Office.Excel.Functions.SPG(A155, "SP_PCT_SHARES_OWNED_ALL_INSTITUTIONS")</f>
        <v>89.43</v>
      </c>
      <c r="N155" s="9" t="str">
        <f>_xll.SNL.Clients.Office.Excel.Functions.SPG(A155, "RD_CREDIT_RATING_GLOBAL", "Issuer Credit Rating", "Local Currency LT|0")</f>
        <v>BBB</v>
      </c>
      <c r="O155" s="9" t="str">
        <f>_xll.SNL.Clients.Office.Excel.Functions.SPG(A155, "RD_CWOL_GLOBAL", "Issuer Credit Rating", "Local Currency LT|0")</f>
        <v>Negative</v>
      </c>
      <c r="P155" s="9" t="str">
        <f>_xll.SNL.Clients.Office.Excel.Functions.SPG(A155, "RD_RATING_ACTION_GLOBAL", "Issuer Credit Rating", "Local Currency LT|0")</f>
        <v>CreditWatch/Outlook (02/03/2025)</v>
      </c>
      <c r="Q155" s="10">
        <f>_xll.SNL.Clients.Office.Excel.Functions.SPG(A155, "RD_LAST_REVIEW_DATE_GLOBAL", "Issuer Credit Rating", "Local Currency LT")</f>
        <v>45691</v>
      </c>
      <c r="R155" s="10">
        <f>_xll.SNL.Clients.Office.Excel.Functions.SPG(A155, "RD_CREDIT_RATING_DATE_GLOBAL", "Issuer Credit Rating", "Local Currency LT|0")</f>
        <v>43486</v>
      </c>
      <c r="S155" s="10">
        <f>_xll.SNL.Clients.Office.Excel.Functions.SPG(A155, "RD_CREDIT_WATCH_OUTLOOK_DATE_GLOBAL", "Issuer Credit Rating", "Local Currency LT|0")</f>
        <v>45691</v>
      </c>
    </row>
    <row r="156" spans="1:19">
      <c r="A156" t="s">
        <v>160</v>
      </c>
      <c r="B156" t="str">
        <f>_xll.SNL.Clients.Office.Excel.Functions.SPG(A156,"SP_IPO_DATE")</f>
        <v>#PEND</v>
      </c>
      <c r="G156" s="9" t="str">
        <f>_xll.SNL.Clients.Office.Excel.Functions.SPG(A156, "IQ_SECTOR")</f>
        <v>Health Care</v>
      </c>
      <c r="H156" s="9" t="str">
        <f>_xll.SNL.Clients.Office.Excel.Functions.SPG(A156, "IQ_INDUSTRY_GROUP")</f>
        <v>Health Care Equipment and Services</v>
      </c>
      <c r="I156" s="9" t="str">
        <f>_xll.SNL.Clients.Office.Excel.Functions.SPG(A156, "IQ_INDUSTRY")</f>
        <v>Health Care Equipment and Supplies</v>
      </c>
      <c r="J156" s="9" t="str">
        <f>_xll.SNL.Clients.Office.Excel.Functions.SPG(A156, "IQ_PRIMARY_INDUSTRY")</f>
        <v>Health Care Equipment</v>
      </c>
      <c r="K156" s="9" t="str">
        <f>_xll.SNL.Clients.Office.Excel.Functions.SPG(A156, "NAICS_CODE", "Primary")</f>
        <v>339113 - Surgical Appliance and Supplies Manufacturing</v>
      </c>
      <c r="L156" s="9" t="str">
        <f>_xll.SNL.Clients.Office.Excel.Functions.SPG(A156, "SP_TOPICTAG")</f>
        <v>Health Diagnostics; Cardiovascular; Surgery</v>
      </c>
      <c r="M156" s="5">
        <f>_xll.SNL.Clients.Office.Excel.Functions.SPG(A156, "SP_PCT_SHARES_OWNED_ALL_INSTITUTIONS")</f>
        <v>88</v>
      </c>
      <c r="N156" s="9" t="str">
        <f>_xll.SNL.Clients.Office.Excel.Functions.SPG(A156, "RD_CREDIT_RATING_GLOBAL", "Issuer Credit Rating", "Local Currency LT|0")</f>
        <v>BBB</v>
      </c>
      <c r="O156" s="9" t="str">
        <f>_xll.SNL.Clients.Office.Excel.Functions.SPG(A156, "RD_CWOL_GLOBAL", "Issuer Credit Rating", "Local Currency LT|0")</f>
        <v>Stable</v>
      </c>
      <c r="P156" s="9" t="str">
        <f>_xll.SNL.Clients.Office.Excel.Functions.SPG(A156, "RD_RATING_ACTION_GLOBAL", "Issuer Credit Rating", "Local Currency LT|0")</f>
        <v>Upgrade | CreditWatch/Outlook (09/17/2019)</v>
      </c>
      <c r="Q156" s="10">
        <f>_xll.SNL.Clients.Office.Excel.Functions.SPG(A156, "RD_LAST_REVIEW_DATE_GLOBAL", "Issuer Credit Rating", "Local Currency LT")</f>
        <v>45526</v>
      </c>
      <c r="R156" s="10">
        <f>_xll.SNL.Clients.Office.Excel.Functions.SPG(A156, "RD_CREDIT_RATING_DATE_GLOBAL", "Issuer Credit Rating", "Local Currency LT|0")</f>
        <v>43725</v>
      </c>
      <c r="S156" s="10">
        <f>_xll.SNL.Clients.Office.Excel.Functions.SPG(A156, "RD_CREDIT_WATCH_OUTLOOK_DATE_GLOBAL", "Issuer Credit Rating", "Local Currency LT|0")</f>
        <v>43725</v>
      </c>
    </row>
    <row r="157" spans="1:19">
      <c r="A157" t="s">
        <v>161</v>
      </c>
      <c r="B157" t="str">
        <f>_xll.SNL.Clients.Office.Excel.Functions.SPG(A157,"SP_IPO_DATE")</f>
        <v>#PEND</v>
      </c>
      <c r="G157" s="9" t="str">
        <f>_xll.SNL.Clients.Office.Excel.Functions.SPG(A157, "IQ_SECTOR")</f>
        <v>Communication Services</v>
      </c>
      <c r="H157" s="9" t="str">
        <f>_xll.SNL.Clients.Office.Excel.Functions.SPG(A157, "IQ_INDUSTRY_GROUP")</f>
        <v>Media and Entertainment</v>
      </c>
      <c r="I157" s="9" t="str">
        <f>_xll.SNL.Clients.Office.Excel.Functions.SPG(A157, "IQ_INDUSTRY")</f>
        <v>Entertainment</v>
      </c>
      <c r="J157" s="9" t="str">
        <f>_xll.SNL.Clients.Office.Excel.Functions.SPG(A157, "IQ_PRIMARY_INDUSTRY")</f>
        <v>Interactive Home Entertainment</v>
      </c>
      <c r="K157" s="9" t="str">
        <f>_xll.SNL.Clients.Office.Excel.Functions.SPG(A157, "NAICS_CODE", "Primary")</f>
        <v>513210 - Software Publishers</v>
      </c>
      <c r="L157" s="9" t="str">
        <f>_xll.SNL.Clients.Office.Excel.Functions.SPG(A157, "SP_TOPICTAG")</f>
        <v>Social Networking and Collaboration; E-learning; Content Creation; Video Games; E-Sports</v>
      </c>
      <c r="M157" s="5">
        <f>_xll.SNL.Clients.Office.Excel.Functions.SPG(A157, "SP_PCT_SHARES_OWNED_ALL_INSTITUTIONS")</f>
        <v>88.52</v>
      </c>
      <c r="N157" s="9" t="str">
        <f>_xll.SNL.Clients.Office.Excel.Functions.SPG(A157, "RD_CREDIT_RATING_GLOBAL", "Issuer Credit Rating", "Local Currency LT|0")</f>
        <v>BBB+</v>
      </c>
      <c r="O157" s="9" t="str">
        <f>_xll.SNL.Clients.Office.Excel.Functions.SPG(A157, "RD_CWOL_GLOBAL", "Issuer Credit Rating", "Local Currency LT|0")</f>
        <v>Stable</v>
      </c>
      <c r="P157" s="9" t="str">
        <f>_xll.SNL.Clients.Office.Excel.Functions.SPG(A157, "RD_RATING_ACTION_GLOBAL", "Issuer Credit Rating", "Local Currency LT|0")</f>
        <v>Upgrade | CreditWatch/Outlook (03/20/2018)</v>
      </c>
      <c r="Q157" s="10">
        <f>_xll.SNL.Clients.Office.Excel.Functions.SPG(A157, "RD_LAST_REVIEW_DATE_GLOBAL", "Issuer Credit Rating", "Local Currency LT")</f>
        <v>45511</v>
      </c>
      <c r="R157" s="10">
        <f>_xll.SNL.Clients.Office.Excel.Functions.SPG(A157, "RD_CREDIT_RATING_DATE_GLOBAL", "Issuer Credit Rating", "Local Currency LT|0")</f>
        <v>43179</v>
      </c>
      <c r="S157" s="10">
        <f>_xll.SNL.Clients.Office.Excel.Functions.SPG(A157, "RD_CREDIT_WATCH_OUTLOOK_DATE_GLOBAL", "Issuer Credit Rating", "Local Currency LT|0")</f>
        <v>43179</v>
      </c>
    </row>
    <row r="158" spans="1:19">
      <c r="A158" t="s">
        <v>162</v>
      </c>
      <c r="B158" t="str">
        <f>_xll.SNL.Clients.Office.Excel.Functions.SPG(A158,"SP_IPO_DATE")</f>
        <v>#PEND</v>
      </c>
      <c r="G158" s="9" t="str">
        <f>_xll.SNL.Clients.Office.Excel.Functions.SPG(A158, "IQ_SECTOR")</f>
        <v>Health Care</v>
      </c>
      <c r="H158" s="9" t="str">
        <f>_xll.SNL.Clients.Office.Excel.Functions.SPG(A158, "IQ_INDUSTRY_GROUP")</f>
        <v>Health Care Equipment and Services</v>
      </c>
      <c r="I158" s="9" t="str">
        <f>_xll.SNL.Clients.Office.Excel.Functions.SPG(A158, "IQ_INDUSTRY")</f>
        <v>Health Care Providers and Services</v>
      </c>
      <c r="J158" s="9" t="str">
        <f>_xll.SNL.Clients.Office.Excel.Functions.SPG(A158, "IQ_PRIMARY_INDUSTRY")</f>
        <v>Managed Health Care</v>
      </c>
      <c r="K158" s="9" t="str">
        <f>_xll.SNL.Clients.Office.Excel.Functions.SPG(A158, "NAICS_CODE", "Primary")</f>
        <v>621491 - HMO Medical Centers</v>
      </c>
      <c r="L158" s="9" t="str">
        <f>_xll.SNL.Clients.Office.Excel.Functions.SPG(A158, "SP_TOPICTAG")</f>
        <v>Outpatient Care; Employee Benefits; Chronic Diseases; Digital Wellness</v>
      </c>
      <c r="M158" s="5">
        <f>_xll.SNL.Clients.Office.Excel.Functions.SPG(A158, "SP_PCT_SHARES_OWNED_ALL_INSTITUTIONS")</f>
        <v>90.32</v>
      </c>
      <c r="N158" s="9" t="str">
        <f>_xll.SNL.Clients.Office.Excel.Functions.SPG(A158, "RD_CREDIT_RATING_GLOBAL", "Issuer Credit Rating", "Local Currency LT|0")</f>
        <v>A</v>
      </c>
      <c r="O158" s="9" t="str">
        <f>_xll.SNL.Clients.Office.Excel.Functions.SPG(A158, "RD_CWOL_GLOBAL", "Issuer Credit Rating", "Local Currency LT|0")</f>
        <v>Negative</v>
      </c>
      <c r="P158" s="9" t="str">
        <f>_xll.SNL.Clients.Office.Excel.Functions.SPG(A158, "RD_RATING_ACTION_GLOBAL", "Issuer Credit Rating", "Local Currency LT|0")</f>
        <v>CreditWatch/Outlook (03/06/2024)</v>
      </c>
      <c r="Q158" s="10">
        <f>_xll.SNL.Clients.Office.Excel.Functions.SPG(A158, "RD_LAST_REVIEW_DATE_GLOBAL", "Issuer Credit Rating", "Local Currency LT")</f>
        <v>45594</v>
      </c>
      <c r="R158" s="10">
        <f>_xll.SNL.Clients.Office.Excel.Functions.SPG(A158, "RD_CREDIT_RATING_DATE_GLOBAL", "Issuer Credit Rating", "Local Currency LT|0")</f>
        <v>42125</v>
      </c>
      <c r="S158" s="10">
        <f>_xll.SNL.Clients.Office.Excel.Functions.SPG(A158, "RD_CREDIT_WATCH_OUTLOOK_DATE_GLOBAL", "Issuer Credit Rating", "Local Currency LT|0")</f>
        <v>45357</v>
      </c>
    </row>
    <row r="159" spans="1:19">
      <c r="A159" t="s">
        <v>163</v>
      </c>
      <c r="B159" t="str">
        <f>_xll.SNL.Clients.Office.Excel.Functions.SPG(A159,"SP_IPO_DATE")</f>
        <v>#PEND</v>
      </c>
      <c r="G159" s="9" t="str">
        <f>_xll.SNL.Clients.Office.Excel.Functions.SPG(A159, "IQ_SECTOR")</f>
        <v>Health Care</v>
      </c>
      <c r="H159" s="9" t="str">
        <f>_xll.SNL.Clients.Office.Excel.Functions.SPG(A159, "IQ_INDUSTRY_GROUP")</f>
        <v>Pharmaceuticals, Biotechnology and Life Sciences</v>
      </c>
      <c r="I159" s="9" t="str">
        <f>_xll.SNL.Clients.Office.Excel.Functions.SPG(A159, "IQ_INDUSTRY")</f>
        <v>Pharmaceuticals</v>
      </c>
      <c r="J159" s="9" t="str">
        <f>_xll.SNL.Clients.Office.Excel.Functions.SPG(A159, "IQ_PRIMARY_INDUSTRY")</f>
        <v>Pharmaceuticals</v>
      </c>
      <c r="K159" s="9" t="str">
        <f>_xll.SNL.Clients.Office.Excel.Functions.SPG(A159, "NAICS_CODE", "Primary")</f>
        <v>325412 - Pharmaceutical Preparation Manufacturing</v>
      </c>
      <c r="L159" s="9" t="str">
        <f>_xll.SNL.Clients.Office.Excel.Functions.SPG(A159, "SP_TOPICTAG")</f>
        <v>Diabetes; Osteoporosis; Neurology; Oncology; Rheumatology; Urology; Utility Scale Solar</v>
      </c>
      <c r="M159" s="5">
        <f>_xll.SNL.Clients.Office.Excel.Functions.SPG(A159, "SP_PCT_SHARES_OWNED_ALL_INSTITUTIONS")</f>
        <v>87.35</v>
      </c>
      <c r="N159" s="9" t="str">
        <f>_xll.SNL.Clients.Office.Excel.Functions.SPG(A159, "RD_CREDIT_RATING_GLOBAL", "Issuer Credit Rating", "Local Currency LT|0")</f>
        <v>A+</v>
      </c>
      <c r="O159" s="9" t="str">
        <f>_xll.SNL.Clients.Office.Excel.Functions.SPG(A159, "RD_CWOL_GLOBAL", "Issuer Credit Rating", "Local Currency LT|0")</f>
        <v>Stable</v>
      </c>
      <c r="P159" s="9" t="str">
        <f>_xll.SNL.Clients.Office.Excel.Functions.SPG(A159, "RD_RATING_ACTION_GLOBAL", "Issuer Credit Rating", "Local Currency LT|0")</f>
        <v>CreditWatch/Outlook (02/07/2022)</v>
      </c>
      <c r="Q159" s="10">
        <f>_xll.SNL.Clients.Office.Excel.Functions.SPG(A159, "RD_LAST_REVIEW_DATE_GLOBAL", "Issuer Credit Rating", "Local Currency LT")</f>
        <v>45372</v>
      </c>
      <c r="R159" s="10">
        <f>_xll.SNL.Clients.Office.Excel.Functions.SPG(A159, "RD_CREDIT_RATING_DATE_GLOBAL", "Issuer Credit Rating", "Local Currency LT|0")</f>
        <v>43515</v>
      </c>
      <c r="S159" s="10">
        <f>_xll.SNL.Clients.Office.Excel.Functions.SPG(A159, "RD_CREDIT_WATCH_OUTLOOK_DATE_GLOBAL", "Issuer Credit Rating", "Local Currency LT|0")</f>
        <v>44599</v>
      </c>
    </row>
    <row r="160" spans="1:19">
      <c r="A160" t="s">
        <v>164</v>
      </c>
      <c r="B160" t="str">
        <f>_xll.SNL.Clients.Office.Excel.Functions.SPG(A160,"SP_IPO_DATE")</f>
        <v>#PEND</v>
      </c>
      <c r="G160" s="9" t="str">
        <f>_xll.SNL.Clients.Office.Excel.Functions.SPG(A160, "IQ_SECTOR")</f>
        <v>Industrials</v>
      </c>
      <c r="H160" s="9" t="str">
        <f>_xll.SNL.Clients.Office.Excel.Functions.SPG(A160, "IQ_INDUSTRY_GROUP")</f>
        <v>Capital Goods</v>
      </c>
      <c r="I160" s="9" t="str">
        <f>_xll.SNL.Clients.Office.Excel.Functions.SPG(A160, "IQ_INDUSTRY")</f>
        <v>Electrical Equipment</v>
      </c>
      <c r="J160" s="9" t="str">
        <f>_xll.SNL.Clients.Office.Excel.Functions.SPG(A160, "IQ_PRIMARY_INDUSTRY")</f>
        <v>Electrical Components and Equipment</v>
      </c>
      <c r="K160" s="9" t="str">
        <f>_xll.SNL.Clients.Office.Excel.Functions.SPG(A160, "NAICS_CODE", "Primary")</f>
        <v>33531 - Electrical Equipment Manufacturing</v>
      </c>
      <c r="L160" s="9" t="str">
        <f>_xll.SNL.Clients.Office.Excel.Functions.SPG(A160, "SP_TOPICTAG")</f>
        <v>Environmental Engineering; Industrial Automation; Sensors; Simulation; Smart Energy; Process Automation</v>
      </c>
      <c r="M160" s="5">
        <f>_xll.SNL.Clients.Office.Excel.Functions.SPG(A160, "SP_PCT_SHARES_OWNED_ALL_INSTITUTIONS")</f>
        <v>80.2</v>
      </c>
      <c r="N160" s="9" t="str">
        <f>_xll.SNL.Clients.Office.Excel.Functions.SPG(A160, "RD_CREDIT_RATING_GLOBAL", "Issuer Credit Rating", "Local Currency LT|0")</f>
        <v>A</v>
      </c>
      <c r="O160" s="9" t="str">
        <f>_xll.SNL.Clients.Office.Excel.Functions.SPG(A160, "RD_CWOL_GLOBAL", "Issuer Credit Rating", "Local Currency LT|0")</f>
        <v>Stable</v>
      </c>
      <c r="P160" s="9" t="str">
        <f>_xll.SNL.Clients.Office.Excel.Functions.SPG(A160, "RD_RATING_ACTION_GLOBAL", "Issuer Credit Rating", "Local Currency LT|0")</f>
        <v>CreditWatch/Outlook (05/09/2008)</v>
      </c>
      <c r="Q160" s="10">
        <f>_xll.SNL.Clients.Office.Excel.Functions.SPG(A160, "RD_LAST_REVIEW_DATE_GLOBAL", "Issuer Credit Rating", "Local Currency LT")</f>
        <v>45429</v>
      </c>
      <c r="R160" s="10">
        <f>_xll.SNL.Clients.Office.Excel.Functions.SPG(A160, "RD_CREDIT_RATING_DATE_GLOBAL", "Issuer Credit Rating", "Local Currency LT|0")</f>
        <v>37291</v>
      </c>
      <c r="S160" s="10">
        <f>_xll.SNL.Clients.Office.Excel.Functions.SPG(A160, "RD_CREDIT_WATCH_OUTLOOK_DATE_GLOBAL", "Issuer Credit Rating", "Local Currency LT|0")</f>
        <v>39577</v>
      </c>
    </row>
    <row r="161" spans="1:19">
      <c r="A161" t="s">
        <v>165</v>
      </c>
      <c r="B161" t="str">
        <f>_xll.SNL.Clients.Office.Excel.Functions.SPG(A161,"SP_IPO_DATE")</f>
        <v>#PEND</v>
      </c>
      <c r="G161" s="9" t="str">
        <f>_xll.SNL.Clients.Office.Excel.Functions.SPG(A161, "IQ_SECTOR")</f>
        <v>Information Technology</v>
      </c>
      <c r="H161" s="9" t="str">
        <f>_xll.SNL.Clients.Office.Excel.Functions.SPG(A161, "IQ_INDUSTRY_GROUP")</f>
        <v>Semiconductors and Semiconductor Equipment</v>
      </c>
      <c r="I161" s="9" t="str">
        <f>_xll.SNL.Clients.Office.Excel.Functions.SPG(A161, "IQ_INDUSTRY")</f>
        <v>Semiconductors and Semiconductor Equipment</v>
      </c>
      <c r="J161" s="9" t="str">
        <f>_xll.SNL.Clients.Office.Excel.Functions.SPG(A161, "IQ_PRIMARY_INDUSTRY")</f>
        <v>Semiconductor Materials and Equipment</v>
      </c>
      <c r="K161" s="9" t="str">
        <f>_xll.SNL.Clients.Office.Excel.Functions.SPG(A161, "NAICS_CODE", "Primary")</f>
        <v>334413 - Semiconductor and Related Device Manufacturing</v>
      </c>
      <c r="L161" s="9" t="str">
        <f>_xll.SNL.Clients.Office.Excel.Functions.SPG(A161, "SP_TOPICTAG")</f>
        <v>Clean Energy; Energy Management; Energy Storage; Smart Energy; ClimateTech</v>
      </c>
      <c r="M161" s="5">
        <f>_xll.SNL.Clients.Office.Excel.Functions.SPG(A161, "SP_PCT_SHARES_OWNED_ALL_INSTITUTIONS")</f>
        <v>88.33</v>
      </c>
      <c r="N161" s="9" t="str">
        <f>_xll.SNL.Clients.Office.Excel.Functions.SPG(A161, "RD_CREDIT_RATING_GLOBAL", "Issuer Credit Rating", "Local Currency LT|0")</f>
        <v/>
      </c>
      <c r="O161" s="9" t="str">
        <f>_xll.SNL.Clients.Office.Excel.Functions.SPG(A161, "RD_CWOL_GLOBAL", "Issuer Credit Rating", "Local Currency LT|0")</f>
        <v/>
      </c>
      <c r="P161" s="9" t="str">
        <f>_xll.SNL.Clients.Office.Excel.Functions.SPG(A161, "RD_RATING_ACTION_GLOBAL", "Issuer Credit Rating", "Local Currency LT|0")</f>
        <v/>
      </c>
      <c r="Q161" s="10" t="str">
        <f>_xll.SNL.Clients.Office.Excel.Functions.SPG(A161, "RD_LAST_REVIEW_DATE_GLOBAL", "Issuer Credit Rating", "Local Currency LT")</f>
        <v/>
      </c>
      <c r="R161" s="10" t="str">
        <f>_xll.SNL.Clients.Office.Excel.Functions.SPG(A161, "RD_CREDIT_RATING_DATE_GLOBAL", "Issuer Credit Rating", "Local Currency LT|0")</f>
        <v/>
      </c>
      <c r="S161" s="10" t="str">
        <f>_xll.SNL.Clients.Office.Excel.Functions.SPG(A161, "RD_CREDIT_WATCH_OUTLOOK_DATE_GLOBAL", "Issuer Credit Rating", "Local Currency LT|0")</f>
        <v/>
      </c>
    </row>
    <row r="162" spans="1:19">
      <c r="A162" t="s">
        <v>166</v>
      </c>
      <c r="B162" t="str">
        <f>_xll.SNL.Clients.Office.Excel.Functions.SPG(A162,"SP_IPO_DATE")</f>
        <v>#PEND</v>
      </c>
      <c r="G162" s="9" t="str">
        <f>_xll.SNL.Clients.Office.Excel.Functions.SPG(A162, "IQ_SECTOR")</f>
        <v>Utilities</v>
      </c>
      <c r="H162" s="9" t="str">
        <f>_xll.SNL.Clients.Office.Excel.Functions.SPG(A162, "IQ_INDUSTRY_GROUP")</f>
        <v>Utilities</v>
      </c>
      <c r="I162" s="9" t="str">
        <f>_xll.SNL.Clients.Office.Excel.Functions.SPG(A162, "IQ_INDUSTRY")</f>
        <v>Electric Utilities</v>
      </c>
      <c r="J162" s="9" t="str">
        <f>_xll.SNL.Clients.Office.Excel.Functions.SPG(A162, "IQ_PRIMARY_INDUSTRY")</f>
        <v>Electric Utilities</v>
      </c>
      <c r="K162" s="9" t="str">
        <f>_xll.SNL.Clients.Office.Excel.Functions.SPG(A162, "NAICS_CODE", "Primary")</f>
        <v>2211 - Electric Power Generation, Transmission and Distribution</v>
      </c>
      <c r="L162" s="9" t="str">
        <f>_xll.SNL.Clients.Office.Excel.Functions.SPG(A162, "SP_TOPICTAG")</f>
        <v>Clean Energy; Energy Efficiency; Energy Management; Energy Storage; Conventional Nuclear; Smart Energy; Power Grid</v>
      </c>
      <c r="M162" s="5">
        <f>_xll.SNL.Clients.Office.Excel.Functions.SPG(A162, "SP_PCT_SHARES_OWNED_ALL_INSTITUTIONS")</f>
        <v>93.3</v>
      </c>
      <c r="N162" s="9" t="str">
        <f>_xll.SNL.Clients.Office.Excel.Functions.SPG(A162, "RD_CREDIT_RATING_GLOBAL", "Issuer Credit Rating", "Local Currency LT|0")</f>
        <v>BBB+</v>
      </c>
      <c r="O162" s="9" t="str">
        <f>_xll.SNL.Clients.Office.Excel.Functions.SPG(A162, "RD_CWOL_GLOBAL", "Issuer Credit Rating", "Local Currency LT|0")</f>
        <v>Stable</v>
      </c>
      <c r="P162" s="9" t="str">
        <f>_xll.SNL.Clients.Office.Excel.Functions.SPG(A162, "RD_RATING_ACTION_GLOBAL", "Issuer Credit Rating", "Local Currency LT|0")</f>
        <v>CreditWatch/Outlook (05/03/2018)</v>
      </c>
      <c r="Q162" s="10">
        <f>_xll.SNL.Clients.Office.Excel.Functions.SPG(A162, "RD_LAST_REVIEW_DATE_GLOBAL", "Issuer Credit Rating", "Local Currency LT")</f>
        <v>45470</v>
      </c>
      <c r="R162" s="10">
        <f>_xll.SNL.Clients.Office.Excel.Functions.SPG(A162, "RD_CREDIT_RATING_DATE_GLOBAL", "Issuer Credit Rating", "Local Currency LT|0")</f>
        <v>42586</v>
      </c>
      <c r="S162" s="10">
        <f>_xll.SNL.Clients.Office.Excel.Functions.SPG(A162, "RD_CREDIT_WATCH_OUTLOOK_DATE_GLOBAL", "Issuer Credit Rating", "Local Currency LT|0")</f>
        <v>43223</v>
      </c>
    </row>
    <row r="163" spans="1:19">
      <c r="A163" t="s">
        <v>167</v>
      </c>
      <c r="B163" t="str">
        <f>_xll.SNL.Clients.Office.Excel.Functions.SPG(A163,"SP_IPO_DATE")</f>
        <v>#PEND</v>
      </c>
      <c r="G163" s="9" t="str">
        <f>_xll.SNL.Clients.Office.Excel.Functions.SPG(A163, "IQ_SECTOR")</f>
        <v>Energy</v>
      </c>
      <c r="H163" s="9" t="str">
        <f>_xll.SNL.Clients.Office.Excel.Functions.SPG(A163, "IQ_INDUSTRY_GROUP")</f>
        <v>Energy</v>
      </c>
      <c r="I163" s="9" t="str">
        <f>_xll.SNL.Clients.Office.Excel.Functions.SPG(A163, "IQ_INDUSTRY")</f>
        <v>Oil, Gas and Consumable Fuels</v>
      </c>
      <c r="J163" s="9" t="str">
        <f>_xll.SNL.Clients.Office.Excel.Functions.SPG(A163, "IQ_PRIMARY_INDUSTRY")</f>
        <v>Oil and Gas Exploration and Production</v>
      </c>
      <c r="K163" s="9" t="str">
        <f>_xll.SNL.Clients.Office.Excel.Functions.SPG(A163, "NAICS_CODE", "Primary")</f>
        <v>2111 - Oil and Gas Extraction</v>
      </c>
      <c r="L163" s="9" t="str">
        <f>_xll.SNL.Clients.Office.Excel.Functions.SPG(A163, "SP_TOPICTAG")</f>
        <v/>
      </c>
      <c r="M163" s="5">
        <f>_xll.SNL.Clients.Office.Excel.Functions.SPG(A163, "SP_PCT_SHARES_OWNED_ALL_INSTITUTIONS")</f>
        <v>93.09</v>
      </c>
      <c r="N163" s="9" t="str">
        <f>_xll.SNL.Clients.Office.Excel.Functions.SPG(A163, "RD_CREDIT_RATING_GLOBAL", "Issuer Credit Rating", "Local Currency LT|0")</f>
        <v>A-</v>
      </c>
      <c r="O163" s="9" t="str">
        <f>_xll.SNL.Clients.Office.Excel.Functions.SPG(A163, "RD_CWOL_GLOBAL", "Issuer Credit Rating", "Local Currency LT|0")</f>
        <v>Stable</v>
      </c>
      <c r="P163" s="9" t="str">
        <f>_xll.SNL.Clients.Office.Excel.Functions.SPG(A163, "RD_RATING_ACTION_GLOBAL", "Issuer Credit Rating", "Local Currency LT|0")</f>
        <v>CreditWatch/Outlook (09/30/2020)</v>
      </c>
      <c r="Q163" s="10">
        <f>_xll.SNL.Clients.Office.Excel.Functions.SPG(A163, "RD_LAST_REVIEW_DATE_GLOBAL", "Issuer Credit Rating", "Local Currency LT")</f>
        <v>45525</v>
      </c>
      <c r="R163" s="10">
        <f>_xll.SNL.Clients.Office.Excel.Functions.SPG(A163, "RD_CREDIT_RATING_DATE_GLOBAL", "Issuer Credit Rating", "Local Currency LT|0")</f>
        <v>43301</v>
      </c>
      <c r="S163" s="10">
        <f>_xll.SNL.Clients.Office.Excel.Functions.SPG(A163, "RD_CREDIT_WATCH_OUTLOOK_DATE_GLOBAL", "Issuer Credit Rating", "Local Currency LT|0")</f>
        <v>44104</v>
      </c>
    </row>
    <row r="164" spans="1:19">
      <c r="A164" t="s">
        <v>168</v>
      </c>
      <c r="B164" t="str">
        <f>_xll.SNL.Clients.Office.Excel.Functions.SPG(A164,"SP_IPO_DATE")</f>
        <v>#PEND</v>
      </c>
      <c r="G164" s="9" t="str">
        <f>_xll.SNL.Clients.Office.Excel.Functions.SPG(A164, "IQ_SECTOR")</f>
        <v>Information Technology</v>
      </c>
      <c r="H164" s="9" t="str">
        <f>_xll.SNL.Clients.Office.Excel.Functions.SPG(A164, "IQ_INDUSTRY_GROUP")</f>
        <v>Software and Services</v>
      </c>
      <c r="I164" s="9" t="str">
        <f>_xll.SNL.Clients.Office.Excel.Functions.SPG(A164, "IQ_INDUSTRY")</f>
        <v>IT Services</v>
      </c>
      <c r="J164" s="9" t="str">
        <f>_xll.SNL.Clients.Office.Excel.Functions.SPG(A164, "IQ_PRIMARY_INDUSTRY")</f>
        <v>IT Consulting and Other Services</v>
      </c>
      <c r="K164" s="9" t="str">
        <f>_xll.SNL.Clients.Office.Excel.Functions.SPG(A164, "NAICS_CODE", "Primary")</f>
        <v>541512 - Computer Systems Design Services</v>
      </c>
      <c r="L164" s="9" t="str">
        <f>_xll.SNL.Clients.Office.Excel.Functions.SPG(A164, "SP_TOPICTAG")</f>
        <v>Software Development; Cloud Management; Data Integration; Cloud Infrastructure; Process Automation; Artificial Intelligence</v>
      </c>
      <c r="M164" s="5">
        <f>_xll.SNL.Clients.Office.Excel.Functions.SPG(A164, "SP_PCT_SHARES_OWNED_ALL_INSTITUTIONS")</f>
        <v>89.29</v>
      </c>
      <c r="N164" s="9" t="str">
        <f>_xll.SNL.Clients.Office.Excel.Functions.SPG(A164, "RD_CREDIT_RATING_GLOBAL", "Issuer Credit Rating", "Local Currency LT|0")</f>
        <v/>
      </c>
      <c r="O164" s="9" t="str">
        <f>_xll.SNL.Clients.Office.Excel.Functions.SPG(A164, "RD_CWOL_GLOBAL", "Issuer Credit Rating", "Local Currency LT|0")</f>
        <v/>
      </c>
      <c r="P164" s="9" t="str">
        <f>_xll.SNL.Clients.Office.Excel.Functions.SPG(A164, "RD_RATING_ACTION_GLOBAL", "Issuer Credit Rating", "Local Currency LT|0")</f>
        <v/>
      </c>
      <c r="Q164" s="10" t="str">
        <f>_xll.SNL.Clients.Office.Excel.Functions.SPG(A164, "RD_LAST_REVIEW_DATE_GLOBAL", "Issuer Credit Rating", "Local Currency LT")</f>
        <v/>
      </c>
      <c r="R164" s="10" t="str">
        <f>_xll.SNL.Clients.Office.Excel.Functions.SPG(A164, "RD_CREDIT_RATING_DATE_GLOBAL", "Issuer Credit Rating", "Local Currency LT|0")</f>
        <v/>
      </c>
      <c r="S164" s="10" t="str">
        <f>_xll.SNL.Clients.Office.Excel.Functions.SPG(A164, "RD_CREDIT_WATCH_OUTLOOK_DATE_GLOBAL", "Issuer Credit Rating", "Local Currency LT|0")</f>
        <v/>
      </c>
    </row>
    <row r="165" spans="1:19">
      <c r="A165" t="s">
        <v>169</v>
      </c>
      <c r="B165" t="str">
        <f>_xll.SNL.Clients.Office.Excel.Functions.SPG(A165,"SP_IPO_DATE")</f>
        <v>#PEND</v>
      </c>
      <c r="G165" s="9" t="str">
        <f>_xll.SNL.Clients.Office.Excel.Functions.SPG(A165, "IQ_SECTOR")</f>
        <v>Energy</v>
      </c>
      <c r="H165" s="9" t="str">
        <f>_xll.SNL.Clients.Office.Excel.Functions.SPG(A165, "IQ_INDUSTRY_GROUP")</f>
        <v>Energy</v>
      </c>
      <c r="I165" s="9" t="str">
        <f>_xll.SNL.Clients.Office.Excel.Functions.SPG(A165, "IQ_INDUSTRY")</f>
        <v>Oil, Gas and Consumable Fuels</v>
      </c>
      <c r="J165" s="9" t="str">
        <f>_xll.SNL.Clients.Office.Excel.Functions.SPG(A165, "IQ_PRIMARY_INDUSTRY")</f>
        <v>Oil and Gas Exploration and Production</v>
      </c>
      <c r="K165" s="9" t="str">
        <f>_xll.SNL.Clients.Office.Excel.Functions.SPG(A165, "NAICS_CODE", "Primary")</f>
        <v>211130 - Natural Gas Extraction</v>
      </c>
      <c r="L165" s="9" t="str">
        <f>_xll.SNL.Clients.Office.Excel.Functions.SPG(A165, "SP_TOPICTAG")</f>
        <v>Energy Storage; Utility Scale Solar</v>
      </c>
      <c r="M165" s="5">
        <f>_xll.SNL.Clients.Office.Excel.Functions.SPG(A165, "SP_PCT_SHARES_OWNED_ALL_INSTITUTIONS")</f>
        <v>104.24</v>
      </c>
      <c r="N165" s="9" t="str">
        <f>_xll.SNL.Clients.Office.Excel.Functions.SPG(A165, "RD_CREDIT_RATING_GLOBAL", "Issuer Credit Rating", "Local Currency LT|0")</f>
        <v>BBB-</v>
      </c>
      <c r="O165" s="9" t="str">
        <f>_xll.SNL.Clients.Office.Excel.Functions.SPG(A165, "RD_CWOL_GLOBAL", "Issuer Credit Rating", "Local Currency LT|0")</f>
        <v>Stable</v>
      </c>
      <c r="P165" s="9" t="str">
        <f>_xll.SNL.Clients.Office.Excel.Functions.SPG(A165, "RD_RATING_ACTION_GLOBAL", "Issuer Credit Rating", "Local Currency LT|0")</f>
        <v>CreditWatch/Outlook (11/25/2024)</v>
      </c>
      <c r="Q165" s="10">
        <f>_xll.SNL.Clients.Office.Excel.Functions.SPG(A165, "RD_LAST_REVIEW_DATE_GLOBAL", "Issuer Credit Rating", "Local Currency LT")</f>
        <v>45621</v>
      </c>
      <c r="R165" s="10">
        <f>_xll.SNL.Clients.Office.Excel.Functions.SPG(A165, "RD_CREDIT_RATING_DATE_GLOBAL", "Issuer Credit Rating", "Local Currency LT|0")</f>
        <v>44648</v>
      </c>
      <c r="S165" s="10">
        <f>_xll.SNL.Clients.Office.Excel.Functions.SPG(A165, "RD_CREDIT_WATCH_OUTLOOK_DATE_GLOBAL", "Issuer Credit Rating", "Local Currency LT|0")</f>
        <v>45621</v>
      </c>
    </row>
    <row r="166" spans="1:19">
      <c r="A166" t="s">
        <v>170</v>
      </c>
      <c r="B166" t="str">
        <f>_xll.SNL.Clients.Office.Excel.Functions.SPG(A166,"SP_IPO_DATE")</f>
        <v>#PEND</v>
      </c>
      <c r="G166" s="9" t="str">
        <f>_xll.SNL.Clients.Office.Excel.Functions.SPG(A166, "IQ_SECTOR")</f>
        <v>Industrials</v>
      </c>
      <c r="H166" s="9" t="str">
        <f>_xll.SNL.Clients.Office.Excel.Functions.SPG(A166, "IQ_INDUSTRY_GROUP")</f>
        <v>Commercial and Professional Services</v>
      </c>
      <c r="I166" s="9" t="str">
        <f>_xll.SNL.Clients.Office.Excel.Functions.SPG(A166, "IQ_INDUSTRY")</f>
        <v>Professional Services</v>
      </c>
      <c r="J166" s="9" t="str">
        <f>_xll.SNL.Clients.Office.Excel.Functions.SPG(A166, "IQ_PRIMARY_INDUSTRY")</f>
        <v>Research and Consulting Services</v>
      </c>
      <c r="K166" s="9" t="str">
        <f>_xll.SNL.Clients.Office.Excel.Functions.SPG(A166, "NAICS_CODE", "Primary")</f>
        <v>561450 - Credit Bureaus</v>
      </c>
      <c r="L166" s="9" t="str">
        <f>_xll.SNL.Clients.Office.Excel.Functions.SPG(A166, "SP_TOPICTAG")</f>
        <v>Anti-Fraud; Consumer Lending; Authentication; Identity Theft Prevention; Text Analytics; Data Protection</v>
      </c>
      <c r="M166" s="5">
        <f>_xll.SNL.Clients.Office.Excel.Functions.SPG(A166, "SP_PCT_SHARES_OWNED_ALL_INSTITUTIONS")</f>
        <v>96.15</v>
      </c>
      <c r="N166" s="9" t="str">
        <f>_xll.SNL.Clients.Office.Excel.Functions.SPG(A166, "RD_CREDIT_RATING_GLOBAL", "Issuer Credit Rating", "Local Currency LT|0")</f>
        <v>BBB</v>
      </c>
      <c r="O166" s="9" t="str">
        <f>_xll.SNL.Clients.Office.Excel.Functions.SPG(A166, "RD_CWOL_GLOBAL", "Issuer Credit Rating", "Local Currency LT|0")</f>
        <v>Negative</v>
      </c>
      <c r="P166" s="9" t="str">
        <f>_xll.SNL.Clients.Office.Excel.Functions.SPG(A166, "RD_RATING_ACTION_GLOBAL", "Issuer Credit Rating", "Local Currency LT|0")</f>
        <v>CreditWatch/Outlook (03/21/2023)</v>
      </c>
      <c r="Q166" s="10">
        <f>_xll.SNL.Clients.Office.Excel.Functions.SPG(A166, "RD_LAST_REVIEW_DATE_GLOBAL", "Issuer Credit Rating", "Local Currency LT")</f>
        <v>45387</v>
      </c>
      <c r="R166" s="10">
        <f>_xll.SNL.Clients.Office.Excel.Functions.SPG(A166, "RD_CREDIT_RATING_DATE_GLOBAL", "Issuer Credit Rating", "Local Currency LT|0")</f>
        <v>43538</v>
      </c>
      <c r="S166" s="10">
        <f>_xll.SNL.Clients.Office.Excel.Functions.SPG(A166, "RD_CREDIT_WATCH_OUTLOOK_DATE_GLOBAL", "Issuer Credit Rating", "Local Currency LT|0")</f>
        <v>45006</v>
      </c>
    </row>
    <row r="167" spans="1:19">
      <c r="A167" t="s">
        <v>171</v>
      </c>
      <c r="B167" t="str">
        <f>_xll.SNL.Clients.Office.Excel.Functions.SPG(A167,"SP_IPO_DATE")</f>
        <v>#PEND</v>
      </c>
      <c r="G167" s="9" t="str">
        <f>_xll.SNL.Clients.Office.Excel.Functions.SPG(A167, "IQ_SECTOR")</f>
        <v>Real Estate</v>
      </c>
      <c r="H167" s="9" t="str">
        <f>_xll.SNL.Clients.Office.Excel.Functions.SPG(A167, "IQ_INDUSTRY_GROUP")</f>
        <v>Equity Real Estate Investment Trusts (REITs)</v>
      </c>
      <c r="I167" s="9" t="str">
        <f>_xll.SNL.Clients.Office.Excel.Functions.SPG(A167, "IQ_INDUSTRY")</f>
        <v>Specialized REITs</v>
      </c>
      <c r="J167" s="9" t="str">
        <f>_xll.SNL.Clients.Office.Excel.Functions.SPG(A167, "IQ_PRIMARY_INDUSTRY")</f>
        <v>Data Center REITs</v>
      </c>
      <c r="K167" s="9" t="str">
        <f>_xll.SNL.Clients.Office.Excel.Functions.SPG(A167, "NAICS_CODE", "Primary")</f>
        <v>518210 - Computing Infrastructure Providers, Data Processing, Web Hosting, and Related Services</v>
      </c>
      <c r="L167" s="9" t="str">
        <f>_xll.SNL.Clients.Office.Excel.Functions.SPG(A167, "SP_TOPICTAG")</f>
        <v>Data Integration; Cloud Data Services; Cloud Infrastructure; Cloud Security; Edge Computing; Data Centers and Facilities; Data Center Technology</v>
      </c>
      <c r="M167" s="5">
        <f>_xll.SNL.Clients.Office.Excel.Functions.SPG(A167, "SP_PCT_SHARES_OWNED_ALL_INSTITUTIONS")</f>
        <v>97.87</v>
      </c>
      <c r="N167" s="9" t="str">
        <f>_xll.SNL.Clients.Office.Excel.Functions.SPG(A167, "RD_CREDIT_RATING_GLOBAL", "Issuer Credit Rating", "Local Currency LT|0")</f>
        <v>BBB</v>
      </c>
      <c r="O167" s="9" t="str">
        <f>_xll.SNL.Clients.Office.Excel.Functions.SPG(A167, "RD_CWOL_GLOBAL", "Issuer Credit Rating", "Local Currency LT|0")</f>
        <v>Stable</v>
      </c>
      <c r="P167" s="9" t="str">
        <f>_xll.SNL.Clients.Office.Excel.Functions.SPG(A167, "RD_RATING_ACTION_GLOBAL", "Issuer Credit Rating", "Local Currency LT|0")</f>
        <v>Upgrade | CreditWatch/Outlook (04/28/2021)</v>
      </c>
      <c r="Q167" s="10">
        <f>_xll.SNL.Clients.Office.Excel.Functions.SPG(A167, "RD_LAST_REVIEW_DATE_GLOBAL", "Issuer Credit Rating", "Local Currency LT")</f>
        <v>45460</v>
      </c>
      <c r="R167" s="10">
        <f>_xll.SNL.Clients.Office.Excel.Functions.SPG(A167, "RD_CREDIT_RATING_DATE_GLOBAL", "Issuer Credit Rating", "Local Currency LT|0")</f>
        <v>44314</v>
      </c>
      <c r="S167" s="10">
        <f>_xll.SNL.Clients.Office.Excel.Functions.SPG(A167, "RD_CREDIT_WATCH_OUTLOOK_DATE_GLOBAL", "Issuer Credit Rating", "Local Currency LT|0")</f>
        <v>44314</v>
      </c>
    </row>
    <row r="168" spans="1:19">
      <c r="A168" t="s">
        <v>172</v>
      </c>
      <c r="B168" t="str">
        <f>_xll.SNL.Clients.Office.Excel.Functions.SPG(A168,"SP_IPO_DATE")</f>
        <v>#PEND</v>
      </c>
      <c r="G168" s="9" t="str">
        <f>_xll.SNL.Clients.Office.Excel.Functions.SPG(A168, "IQ_SECTOR")</f>
        <v>Real Estate</v>
      </c>
      <c r="H168" s="9" t="str">
        <f>_xll.SNL.Clients.Office.Excel.Functions.SPG(A168, "IQ_INDUSTRY_GROUP")</f>
        <v>Equity Real Estate Investment Trusts (REITs)</v>
      </c>
      <c r="I168" s="9" t="str">
        <f>_xll.SNL.Clients.Office.Excel.Functions.SPG(A168, "IQ_INDUSTRY")</f>
        <v>Residential REITs</v>
      </c>
      <c r="J168" s="9" t="str">
        <f>_xll.SNL.Clients.Office.Excel.Functions.SPG(A168, "IQ_PRIMARY_INDUSTRY")</f>
        <v>Multi-Family Residential REITs</v>
      </c>
      <c r="K168" s="9" t="str">
        <f>_xll.SNL.Clients.Office.Excel.Functions.SPG(A168, "NAICS_CODE", "Primary")</f>
        <v>531110 - Lessors of Residential Buildings and Dwellings</v>
      </c>
      <c r="L168" s="9" t="str">
        <f>_xll.SNL.Clients.Office.Excel.Functions.SPG(A168, "SP_TOPICTAG")</f>
        <v/>
      </c>
      <c r="M168" s="5">
        <f>_xll.SNL.Clients.Office.Excel.Functions.SPG(A168, "SP_PCT_SHARES_OWNED_ALL_INSTITUTIONS")</f>
        <v>84.64</v>
      </c>
      <c r="N168" s="9" t="str">
        <f>_xll.SNL.Clients.Office.Excel.Functions.SPG(A168, "RD_CREDIT_RATING_GLOBAL", "Issuer Credit Rating", "Local Currency LT|0")</f>
        <v>A-</v>
      </c>
      <c r="O168" s="9" t="str">
        <f>_xll.SNL.Clients.Office.Excel.Functions.SPG(A168, "RD_CWOL_GLOBAL", "Issuer Credit Rating", "Local Currency LT|0")</f>
        <v>Stable</v>
      </c>
      <c r="P168" s="9" t="str">
        <f>_xll.SNL.Clients.Office.Excel.Functions.SPG(A168, "RD_RATING_ACTION_GLOBAL", "Issuer Credit Rating", "Local Currency LT|0")</f>
        <v>Upgrade | CreditWatch/Outlook (04/30/2015)</v>
      </c>
      <c r="Q168" s="10">
        <f>_xll.SNL.Clients.Office.Excel.Functions.SPG(A168, "RD_LAST_REVIEW_DATE_GLOBAL", "Issuer Credit Rating", "Local Currency LT")</f>
        <v>45414</v>
      </c>
      <c r="R168" s="10">
        <f>_xll.SNL.Clients.Office.Excel.Functions.SPG(A168, "RD_CREDIT_RATING_DATE_GLOBAL", "Issuer Credit Rating", "Local Currency LT|0")</f>
        <v>42124</v>
      </c>
      <c r="S168" s="10">
        <f>_xll.SNL.Clients.Office.Excel.Functions.SPG(A168, "RD_CREDIT_WATCH_OUTLOOK_DATE_GLOBAL", "Issuer Credit Rating", "Local Currency LT|0")</f>
        <v>42124</v>
      </c>
    </row>
    <row r="169" spans="1:19">
      <c r="A169" t="s">
        <v>173</v>
      </c>
      <c r="B169" t="str">
        <f>_xll.SNL.Clients.Office.Excel.Functions.SPG(A169,"SP_IPO_DATE")</f>
        <v>#PEND</v>
      </c>
      <c r="G169" s="9" t="str">
        <f>_xll.SNL.Clients.Office.Excel.Functions.SPG(A169, "IQ_SECTOR")</f>
        <v>Financials</v>
      </c>
      <c r="H169" s="9" t="str">
        <f>_xll.SNL.Clients.Office.Excel.Functions.SPG(A169, "IQ_INDUSTRY_GROUP")</f>
        <v>Insurance</v>
      </c>
      <c r="I169" s="9" t="str">
        <f>_xll.SNL.Clients.Office.Excel.Functions.SPG(A169, "IQ_INDUSTRY")</f>
        <v>Insurance</v>
      </c>
      <c r="J169" s="9" t="str">
        <f>_xll.SNL.Clients.Office.Excel.Functions.SPG(A169, "IQ_PRIMARY_INDUSTRY")</f>
        <v>Property and Casualty Insurance</v>
      </c>
      <c r="K169" s="9" t="str">
        <f>_xll.SNL.Clients.Office.Excel.Functions.SPG(A169, "NAICS_CODE", "Primary")</f>
        <v>524298 - All Other Insurance Related Activities</v>
      </c>
      <c r="L169" s="9" t="str">
        <f>_xll.SNL.Clients.Office.Excel.Functions.SPG(A169, "SP_TOPICTAG")</f>
        <v/>
      </c>
      <c r="M169" s="5">
        <f>_xll.SNL.Clients.Office.Excel.Functions.SPG(A169, "SP_PCT_SHARES_OWNED_ALL_INSTITUTIONS")</f>
        <v>34.049999999999997</v>
      </c>
      <c r="N169" s="9" t="str">
        <f>_xll.SNL.Clients.Office.Excel.Functions.SPG(A169, "RD_CREDIT_RATING_GLOBAL", "Issuer Credit Rating", "Local Currency LT|0")</f>
        <v/>
      </c>
      <c r="O169" s="9" t="str">
        <f>_xll.SNL.Clients.Office.Excel.Functions.SPG(A169, "RD_CWOL_GLOBAL", "Issuer Credit Rating", "Local Currency LT|0")</f>
        <v/>
      </c>
      <c r="P169" s="9" t="str">
        <f>_xll.SNL.Clients.Office.Excel.Functions.SPG(A169, "RD_RATING_ACTION_GLOBAL", "Issuer Credit Rating", "Local Currency LT|0")</f>
        <v/>
      </c>
      <c r="Q169" s="10" t="str">
        <f>_xll.SNL.Clients.Office.Excel.Functions.SPG(A169, "RD_LAST_REVIEW_DATE_GLOBAL", "Issuer Credit Rating", "Local Currency LT")</f>
        <v/>
      </c>
      <c r="R169" s="10" t="str">
        <f>_xll.SNL.Clients.Office.Excel.Functions.SPG(A169, "RD_CREDIT_RATING_DATE_GLOBAL", "Issuer Credit Rating", "Local Currency LT|0")</f>
        <v/>
      </c>
      <c r="S169" s="10" t="str">
        <f>_xll.SNL.Clients.Office.Excel.Functions.SPG(A169, "RD_CREDIT_WATCH_OUTLOOK_DATE_GLOBAL", "Issuer Credit Rating", "Local Currency LT|0")</f>
        <v/>
      </c>
    </row>
    <row r="170" spans="1:19">
      <c r="A170" t="s">
        <v>174</v>
      </c>
      <c r="B170" t="str">
        <f>_xll.SNL.Clients.Office.Excel.Functions.SPG(A170,"SP_IPO_DATE")</f>
        <v>#PEND</v>
      </c>
      <c r="G170" s="9" t="str">
        <f>_xll.SNL.Clients.Office.Excel.Functions.SPG(A170, "IQ_SECTOR")</f>
        <v>Real Estate</v>
      </c>
      <c r="H170" s="9" t="str">
        <f>_xll.SNL.Clients.Office.Excel.Functions.SPG(A170, "IQ_INDUSTRY_GROUP")</f>
        <v>Equity Real Estate Investment Trusts (REITs)</v>
      </c>
      <c r="I170" s="9" t="str">
        <f>_xll.SNL.Clients.Office.Excel.Functions.SPG(A170, "IQ_INDUSTRY")</f>
        <v>Residential REITs</v>
      </c>
      <c r="J170" s="9" t="str">
        <f>_xll.SNL.Clients.Office.Excel.Functions.SPG(A170, "IQ_PRIMARY_INDUSTRY")</f>
        <v>Multi-Family Residential REITs</v>
      </c>
      <c r="K170" s="9" t="str">
        <f>_xll.SNL.Clients.Office.Excel.Functions.SPG(A170, "NAICS_CODE", "Primary")</f>
        <v>531110 - Lessors of Residential Buildings and Dwellings</v>
      </c>
      <c r="L170" s="9" t="str">
        <f>_xll.SNL.Clients.Office.Excel.Functions.SPG(A170, "SP_TOPICTAG")</f>
        <v/>
      </c>
      <c r="M170" s="5">
        <f>_xll.SNL.Clients.Office.Excel.Functions.SPG(A170, "SP_PCT_SHARES_OWNED_ALL_INSTITUTIONS")</f>
        <v>97.47</v>
      </c>
      <c r="N170" s="9" t="str">
        <f>_xll.SNL.Clients.Office.Excel.Functions.SPG(A170, "RD_CREDIT_RATING_GLOBAL", "Issuer Credit Rating", "Local Currency LT|0")</f>
        <v>BBB+</v>
      </c>
      <c r="O170" s="9" t="str">
        <f>_xll.SNL.Clients.Office.Excel.Functions.SPG(A170, "RD_CWOL_GLOBAL", "Issuer Credit Rating", "Local Currency LT|0")</f>
        <v>Stable</v>
      </c>
      <c r="P170" s="9" t="str">
        <f>_xll.SNL.Clients.Office.Excel.Functions.SPG(A170, "RD_RATING_ACTION_GLOBAL", "Issuer Credit Rating", "Local Currency LT|0")</f>
        <v>Upgrade | CreditWatch/Outlook (10/19/2016)</v>
      </c>
      <c r="Q170" s="10">
        <f>_xll.SNL.Clients.Office.Excel.Functions.SPG(A170, "RD_LAST_REVIEW_DATE_GLOBAL", "Issuer Credit Rating", "Local Currency LT")</f>
        <v>45566</v>
      </c>
      <c r="R170" s="10">
        <f>_xll.SNL.Clients.Office.Excel.Functions.SPG(A170, "RD_CREDIT_RATING_DATE_GLOBAL", "Issuer Credit Rating", "Local Currency LT|0")</f>
        <v>42662</v>
      </c>
      <c r="S170" s="10">
        <f>_xll.SNL.Clients.Office.Excel.Functions.SPG(A170, "RD_CREDIT_WATCH_OUTLOOK_DATE_GLOBAL", "Issuer Credit Rating", "Local Currency LT|0")</f>
        <v>42662</v>
      </c>
    </row>
    <row r="171" spans="1:19">
      <c r="A171" t="s">
        <v>175</v>
      </c>
      <c r="B171" t="str">
        <f>_xll.SNL.Clients.Office.Excel.Functions.SPG(A171,"SP_IPO_DATE")</f>
        <v>#PEND</v>
      </c>
      <c r="G171" s="9" t="str">
        <f>_xll.SNL.Clients.Office.Excel.Functions.SPG(A171, "IQ_SECTOR")</f>
        <v>Financials</v>
      </c>
      <c r="H171" s="9" t="str">
        <f>_xll.SNL.Clients.Office.Excel.Functions.SPG(A171, "IQ_INDUSTRY_GROUP")</f>
        <v>Insurance</v>
      </c>
      <c r="I171" s="9" t="str">
        <f>_xll.SNL.Clients.Office.Excel.Functions.SPG(A171, "IQ_INDUSTRY")</f>
        <v>Insurance</v>
      </c>
      <c r="J171" s="9" t="str">
        <f>_xll.SNL.Clients.Office.Excel.Functions.SPG(A171, "IQ_PRIMARY_INDUSTRY")</f>
        <v>Reinsurance</v>
      </c>
      <c r="K171" s="9" t="str">
        <f>_xll.SNL.Clients.Office.Excel.Functions.SPG(A171, "NAICS_CODE", "Primary")</f>
        <v>524130 - Reinsurance Carriers</v>
      </c>
      <c r="L171" s="9" t="str">
        <f>_xll.SNL.Clients.Office.Excel.Functions.SPG(A171, "SP_TOPICTAG")</f>
        <v/>
      </c>
      <c r="M171" s="5">
        <f>_xll.SNL.Clients.Office.Excel.Functions.SPG(A171, "SP_PCT_SHARES_OWNED_ALL_INSTITUTIONS")</f>
        <v>94.45</v>
      </c>
      <c r="N171" s="9" t="str">
        <f>_xll.SNL.Clients.Office.Excel.Functions.SPG(A171, "RD_CREDIT_RATING_GLOBAL", "Issuer Credit Rating", "Local Currency LT|0")</f>
        <v>BBB+</v>
      </c>
      <c r="O171" s="9" t="str">
        <f>_xll.SNL.Clients.Office.Excel.Functions.SPG(A171, "RD_CWOL_GLOBAL", "Issuer Credit Rating", "Local Currency LT|0")</f>
        <v>Negative</v>
      </c>
      <c r="P171" s="9" t="str">
        <f>_xll.SNL.Clients.Office.Excel.Functions.SPG(A171, "RD_RATING_ACTION_GLOBAL", "Issuer Credit Rating", "Local Currency LT|0")</f>
        <v>CreditWatch/Outlook (01/28/2025)</v>
      </c>
      <c r="Q171" s="10">
        <f>_xll.SNL.Clients.Office.Excel.Functions.SPG(A171, "RD_LAST_REVIEW_DATE_GLOBAL", "Issuer Credit Rating", "Local Currency LT")</f>
        <v>45685</v>
      </c>
      <c r="R171" s="10">
        <f>_xll.SNL.Clients.Office.Excel.Functions.SPG(A171, "RD_CREDIT_RATING_DATE_GLOBAL", "Issuer Credit Rating", "Local Currency LT|0")</f>
        <v>45320</v>
      </c>
      <c r="S171" s="10">
        <f>_xll.SNL.Clients.Office.Excel.Functions.SPG(A171, "RD_CREDIT_WATCH_OUTLOOK_DATE_GLOBAL", "Issuer Credit Rating", "Local Currency LT|0")</f>
        <v>45685</v>
      </c>
    </row>
    <row r="172" spans="1:19">
      <c r="A172" t="s">
        <v>176</v>
      </c>
      <c r="B172" t="str">
        <f>_xll.SNL.Clients.Office.Excel.Functions.SPG(A172,"SP_IPO_DATE")</f>
        <v>#PEND</v>
      </c>
      <c r="G172" s="9" t="str">
        <f>_xll.SNL.Clients.Office.Excel.Functions.SPG(A172, "IQ_SECTOR")</f>
        <v>Utilities</v>
      </c>
      <c r="H172" s="9" t="str">
        <f>_xll.SNL.Clients.Office.Excel.Functions.SPG(A172, "IQ_INDUSTRY_GROUP")</f>
        <v>Utilities</v>
      </c>
      <c r="I172" s="9" t="str">
        <f>_xll.SNL.Clients.Office.Excel.Functions.SPG(A172, "IQ_INDUSTRY")</f>
        <v>Electric Utilities</v>
      </c>
      <c r="J172" s="9" t="str">
        <f>_xll.SNL.Clients.Office.Excel.Functions.SPG(A172, "IQ_PRIMARY_INDUSTRY")</f>
        <v>Electric Utilities</v>
      </c>
      <c r="K172" s="9" t="str">
        <f>_xll.SNL.Clients.Office.Excel.Functions.SPG(A172, "NAICS_CODE", "Primary")</f>
        <v>2211 - Electric Power Generation, Transmission and Distribution</v>
      </c>
      <c r="L172" s="9" t="str">
        <f>_xll.SNL.Clients.Office.Excel.Functions.SPG(A172, "SP_TOPICTAG")</f>
        <v>Clean Energy; Energy Management; Energy Storage; Power Grid; Utility Scale Solar; Onshore and Offshore Wind</v>
      </c>
      <c r="M172" s="5">
        <f>_xll.SNL.Clients.Office.Excel.Functions.SPG(A172, "SP_PCT_SHARES_OWNED_ALL_INSTITUTIONS")</f>
        <v>88.25</v>
      </c>
      <c r="N172" s="9" t="str">
        <f>_xll.SNL.Clients.Office.Excel.Functions.SPG(A172, "RD_CREDIT_RATING_GLOBAL", "Issuer Credit Rating", "Local Currency LT|0")</f>
        <v>BBB+</v>
      </c>
      <c r="O172" s="9" t="str">
        <f>_xll.SNL.Clients.Office.Excel.Functions.SPG(A172, "RD_CWOL_GLOBAL", "Issuer Credit Rating", "Local Currency LT|0")</f>
        <v>Stable</v>
      </c>
      <c r="P172" s="9" t="str">
        <f>_xll.SNL.Clients.Office.Excel.Functions.SPG(A172, "RD_RATING_ACTION_GLOBAL", "Issuer Credit Rating", "Local Currency LT|0")</f>
        <v>Downgrade | CreditWatch/Outlook (11/29/2023)</v>
      </c>
      <c r="Q172" s="10">
        <f>_xll.SNL.Clients.Office.Excel.Functions.SPG(A172, "RD_LAST_REVIEW_DATE_GLOBAL", "Issuer Credit Rating", "Local Currency LT")</f>
        <v>45618</v>
      </c>
      <c r="R172" s="10">
        <f>_xll.SNL.Clients.Office.Excel.Functions.SPG(A172, "RD_CREDIT_RATING_DATE_GLOBAL", "Issuer Credit Rating", "Local Currency LT|0")</f>
        <v>45259</v>
      </c>
      <c r="S172" s="10">
        <f>_xll.SNL.Clients.Office.Excel.Functions.SPG(A172, "RD_CREDIT_WATCH_OUTLOOK_DATE_GLOBAL", "Issuer Credit Rating", "Local Currency LT|0")</f>
        <v>45259</v>
      </c>
    </row>
    <row r="173" spans="1:19">
      <c r="A173" t="s">
        <v>177</v>
      </c>
      <c r="B173" t="str">
        <f>_xll.SNL.Clients.Office.Excel.Functions.SPG(A173,"SP_IPO_DATE")</f>
        <v>#PEND</v>
      </c>
      <c r="G173" s="9" t="str">
        <f>_xll.SNL.Clients.Office.Excel.Functions.SPG(A173, "IQ_SECTOR")</f>
        <v>Utilities</v>
      </c>
      <c r="H173" s="9" t="str">
        <f>_xll.SNL.Clients.Office.Excel.Functions.SPG(A173, "IQ_INDUSTRY_GROUP")</f>
        <v>Utilities</v>
      </c>
      <c r="I173" s="9" t="str">
        <f>_xll.SNL.Clients.Office.Excel.Functions.SPG(A173, "IQ_INDUSTRY")</f>
        <v>Electric Utilities</v>
      </c>
      <c r="J173" s="9" t="str">
        <f>_xll.SNL.Clients.Office.Excel.Functions.SPG(A173, "IQ_PRIMARY_INDUSTRY")</f>
        <v>Electric Utilities</v>
      </c>
      <c r="K173" s="9" t="str">
        <f>_xll.SNL.Clients.Office.Excel.Functions.SPG(A173, "NAICS_CODE", "Primary")</f>
        <v>221122 - Electric Power Distribution</v>
      </c>
      <c r="L173" s="9" t="str">
        <f>_xll.SNL.Clients.Office.Excel.Functions.SPG(A173, "SP_TOPICTAG")</f>
        <v>Clean Energy; Energy Efficiency; Energy Management; Energy Storage; CleanTech; Smart Energy; Power Grid; Utility Scale Solar; Onshore and Offshore Wind</v>
      </c>
      <c r="M173" s="5">
        <f>_xll.SNL.Clients.Office.Excel.Functions.SPG(A173, "SP_PCT_SHARES_OWNED_ALL_INSTITUTIONS")</f>
        <v>84.65</v>
      </c>
      <c r="N173" s="9" t="str">
        <f>_xll.SNL.Clients.Office.Excel.Functions.SPG(A173, "RD_CREDIT_RATING_GLOBAL", "Issuer Credit Rating", "Local Currency LT|0")</f>
        <v>BBB+</v>
      </c>
      <c r="O173" s="9" t="str">
        <f>_xll.SNL.Clients.Office.Excel.Functions.SPG(A173, "RD_CWOL_GLOBAL", "Issuer Credit Rating", "Local Currency LT|0")</f>
        <v>Stable</v>
      </c>
      <c r="P173" s="9" t="str">
        <f>_xll.SNL.Clients.Office.Excel.Functions.SPG(A173, "RD_RATING_ACTION_GLOBAL", "Issuer Credit Rating", "Local Currency LT|0")</f>
        <v>Downgrade | CreditWatch/Outlook (12/09/2024)</v>
      </c>
      <c r="Q173" s="10">
        <f>_xll.SNL.Clients.Office.Excel.Functions.SPG(A173, "RD_LAST_REVIEW_DATE_GLOBAL", "Issuer Credit Rating", "Local Currency LT")</f>
        <v>45635</v>
      </c>
      <c r="R173" s="10">
        <f>_xll.SNL.Clients.Office.Excel.Functions.SPG(A173, "RD_CREDIT_RATING_DATE_GLOBAL", "Issuer Credit Rating", "Local Currency LT|0")</f>
        <v>45635</v>
      </c>
      <c r="S173" s="10">
        <f>_xll.SNL.Clients.Office.Excel.Functions.SPG(A173, "RD_CREDIT_WATCH_OUTLOOK_DATE_GLOBAL", "Issuer Credit Rating", "Local Currency LT|0")</f>
        <v>45635</v>
      </c>
    </row>
    <row r="174" spans="1:19">
      <c r="A174" t="s">
        <v>178</v>
      </c>
      <c r="B174" t="str">
        <f>_xll.SNL.Clients.Office.Excel.Functions.SPG(A174,"SP_IPO_DATE")</f>
        <v>#PEND</v>
      </c>
      <c r="G174" s="9" t="str">
        <f>_xll.SNL.Clients.Office.Excel.Functions.SPG(A174, "IQ_SECTOR")</f>
        <v>Utilities</v>
      </c>
      <c r="H174" s="9" t="str">
        <f>_xll.SNL.Clients.Office.Excel.Functions.SPG(A174, "IQ_INDUSTRY_GROUP")</f>
        <v>Utilities</v>
      </c>
      <c r="I174" s="9" t="str">
        <f>_xll.SNL.Clients.Office.Excel.Functions.SPG(A174, "IQ_INDUSTRY")</f>
        <v>Electric Utilities</v>
      </c>
      <c r="J174" s="9" t="str">
        <f>_xll.SNL.Clients.Office.Excel.Functions.SPG(A174, "IQ_PRIMARY_INDUSTRY")</f>
        <v>Electric Utilities</v>
      </c>
      <c r="K174" s="9" t="str">
        <f>_xll.SNL.Clients.Office.Excel.Functions.SPG(A174, "NAICS_CODE", "Primary")</f>
        <v>22112 - Electric Power Transmission, Control, and Distribution</v>
      </c>
      <c r="L174" s="9" t="str">
        <f>_xll.SNL.Clients.Office.Excel.Functions.SPG(A174, "SP_TOPICTAG")</f>
        <v>Clean Energy; Energy Management; Power Grid; ClimateTech; Utility Scale Solar</v>
      </c>
      <c r="M174" s="5">
        <f>_xll.SNL.Clients.Office.Excel.Functions.SPG(A174, "SP_PCT_SHARES_OWNED_ALL_INSTITUTIONS")</f>
        <v>84.82</v>
      </c>
      <c r="N174" s="9" t="str">
        <f>_xll.SNL.Clients.Office.Excel.Functions.SPG(A174, "RD_CREDIT_RATING_GLOBAL", "Issuer Credit Rating", "Local Currency LT|0")</f>
        <v>A-</v>
      </c>
      <c r="O174" s="9" t="str">
        <f>_xll.SNL.Clients.Office.Excel.Functions.SPG(A174, "RD_CWOL_GLOBAL", "Issuer Credit Rating", "Local Currency LT|0")</f>
        <v>Stable</v>
      </c>
      <c r="P174" s="9" t="str">
        <f>_xll.SNL.Clients.Office.Excel.Functions.SPG(A174, "RD_RATING_ACTION_GLOBAL", "Issuer Credit Rating", "Local Currency LT|0")</f>
        <v>Upgrade | CreditWatch/Outlook (02/07/2025)</v>
      </c>
      <c r="Q174" s="10">
        <f>_xll.SNL.Clients.Office.Excel.Functions.SPG(A174, "RD_LAST_REVIEW_DATE_GLOBAL", "Issuer Credit Rating", "Local Currency LT")</f>
        <v>45695</v>
      </c>
      <c r="R174" s="10">
        <f>_xll.SNL.Clients.Office.Excel.Functions.SPG(A174, "RD_CREDIT_RATING_DATE_GLOBAL", "Issuer Credit Rating", "Local Currency LT|0")</f>
        <v>45695</v>
      </c>
      <c r="S174" s="10">
        <f>_xll.SNL.Clients.Office.Excel.Functions.SPG(A174, "RD_CREDIT_WATCH_OUTLOOK_DATE_GLOBAL", "Issuer Credit Rating", "Local Currency LT|0")</f>
        <v>45695</v>
      </c>
    </row>
    <row r="175" spans="1:19">
      <c r="A175" t="s">
        <v>179</v>
      </c>
      <c r="B175" t="str">
        <f>_xll.SNL.Clients.Office.Excel.Functions.SPG(A175,"SP_IPO_DATE")</f>
        <v>#PEND</v>
      </c>
      <c r="G175" s="9" t="str">
        <f>_xll.SNL.Clients.Office.Excel.Functions.SPG(A175, "IQ_SECTOR")</f>
        <v>Consumer Discretionary</v>
      </c>
      <c r="H175" s="9" t="str">
        <f>_xll.SNL.Clients.Office.Excel.Functions.SPG(A175, "IQ_INDUSTRY_GROUP")</f>
        <v>Consumer Services</v>
      </c>
      <c r="I175" s="9" t="str">
        <f>_xll.SNL.Clients.Office.Excel.Functions.SPG(A175, "IQ_INDUSTRY")</f>
        <v>Hotels, Restaurants and Leisure</v>
      </c>
      <c r="J175" s="9" t="str">
        <f>_xll.SNL.Clients.Office.Excel.Functions.SPG(A175, "IQ_PRIMARY_INDUSTRY")</f>
        <v>Hotels, Resorts and Cruise Lines</v>
      </c>
      <c r="K175" s="9" t="str">
        <f>_xll.SNL.Clients.Office.Excel.Functions.SPG(A175, "NAICS_CODE", "Primary")</f>
        <v>561510 - Travel Agencies</v>
      </c>
      <c r="L175" s="9" t="str">
        <f>_xll.SNL.Clients.Office.Excel.Functions.SPG(A175, "SP_TOPICTAG")</f>
        <v>Business Travel; Location Based Services; Marketing Automation; Tourism; Travel Accommodations; Customer Relationship Management; Vacation Rental</v>
      </c>
      <c r="M175" s="5">
        <f>_xll.SNL.Clients.Office.Excel.Functions.SPG(A175, "SP_PCT_SHARES_OWNED_ALL_INSTITUTIONS")</f>
        <v>91.41</v>
      </c>
      <c r="N175" s="9" t="str">
        <f>_xll.SNL.Clients.Office.Excel.Functions.SPG(A175, "RD_CREDIT_RATING_GLOBAL", "Issuer Credit Rating", "Local Currency LT|0")</f>
        <v>BBB</v>
      </c>
      <c r="O175" s="9" t="str">
        <f>_xll.SNL.Clients.Office.Excel.Functions.SPG(A175, "RD_CWOL_GLOBAL", "Issuer Credit Rating", "Local Currency LT|0")</f>
        <v>Stable</v>
      </c>
      <c r="P175" s="9" t="str">
        <f>_xll.SNL.Clients.Office.Excel.Functions.SPG(A175, "RD_RATING_ACTION_GLOBAL", "Issuer Credit Rating", "Local Currency LT|0")</f>
        <v>Upgrade | CreditWatch/Outlook (03/16/2023)</v>
      </c>
      <c r="Q175" s="10">
        <f>_xll.SNL.Clients.Office.Excel.Functions.SPG(A175, "RD_LAST_REVIEW_DATE_GLOBAL", "Issuer Credit Rating", "Local Currency LT")</f>
        <v>45372</v>
      </c>
      <c r="R175" s="10">
        <f>_xll.SNL.Clients.Office.Excel.Functions.SPG(A175, "RD_CREDIT_RATING_DATE_GLOBAL", "Issuer Credit Rating", "Local Currency LT|0")</f>
        <v>45001</v>
      </c>
      <c r="S175" s="10">
        <f>_xll.SNL.Clients.Office.Excel.Functions.SPG(A175, "RD_CREDIT_WATCH_OUTLOOK_DATE_GLOBAL", "Issuer Credit Rating", "Local Currency LT|0")</f>
        <v>45001</v>
      </c>
    </row>
    <row r="176" spans="1:19">
      <c r="A176" t="s">
        <v>180</v>
      </c>
      <c r="B176" t="str">
        <f>_xll.SNL.Clients.Office.Excel.Functions.SPG(A176,"SP_IPO_DATE")</f>
        <v>#PEND</v>
      </c>
      <c r="G176" s="9" t="str">
        <f>_xll.SNL.Clients.Office.Excel.Functions.SPG(A176, "IQ_SECTOR")</f>
        <v>Industrials</v>
      </c>
      <c r="H176" s="9" t="str">
        <f>_xll.SNL.Clients.Office.Excel.Functions.SPG(A176, "IQ_INDUSTRY_GROUP")</f>
        <v>Transportation</v>
      </c>
      <c r="I176" s="9" t="str">
        <f>_xll.SNL.Clients.Office.Excel.Functions.SPG(A176, "IQ_INDUSTRY")</f>
        <v>Air Freight and Logistics</v>
      </c>
      <c r="J176" s="9" t="str">
        <f>_xll.SNL.Clients.Office.Excel.Functions.SPG(A176, "IQ_PRIMARY_INDUSTRY")</f>
        <v>Air Freight and Logistics</v>
      </c>
      <c r="K176" s="9" t="str">
        <f>_xll.SNL.Clients.Office.Excel.Functions.SPG(A176, "NAICS_CODE", "Primary")</f>
        <v>488510 - Freight Transportation Arrangement</v>
      </c>
      <c r="L176" s="9" t="str">
        <f>_xll.SNL.Clients.Office.Excel.Functions.SPG(A176, "SP_TOPICTAG")</f>
        <v>Fleet Management; Freight Service; Marine Transportation; Courier Service; Process Automation; Storage Management</v>
      </c>
      <c r="M176" s="5">
        <f>_xll.SNL.Clients.Office.Excel.Functions.SPG(A176, "SP_PCT_SHARES_OWNED_ALL_INSTITUTIONS")</f>
        <v>92.71</v>
      </c>
      <c r="N176" s="9" t="str">
        <f>_xll.SNL.Clients.Office.Excel.Functions.SPG(A176, "RD_CREDIT_RATING_GLOBAL", "Issuer Credit Rating", "Local Currency LT|0")</f>
        <v/>
      </c>
      <c r="O176" s="9" t="str">
        <f>_xll.SNL.Clients.Office.Excel.Functions.SPG(A176, "RD_CWOL_GLOBAL", "Issuer Credit Rating", "Local Currency LT|0")</f>
        <v/>
      </c>
      <c r="P176" s="9" t="str">
        <f>_xll.SNL.Clients.Office.Excel.Functions.SPG(A176, "RD_RATING_ACTION_GLOBAL", "Issuer Credit Rating", "Local Currency LT|0")</f>
        <v/>
      </c>
      <c r="Q176" s="10" t="str">
        <f>_xll.SNL.Clients.Office.Excel.Functions.SPG(A176, "RD_LAST_REVIEW_DATE_GLOBAL", "Issuer Credit Rating", "Local Currency LT")</f>
        <v/>
      </c>
      <c r="R176" s="10" t="str">
        <f>_xll.SNL.Clients.Office.Excel.Functions.SPG(A176, "RD_CREDIT_RATING_DATE_GLOBAL", "Issuer Credit Rating", "Local Currency LT|0")</f>
        <v/>
      </c>
      <c r="S176" s="10" t="str">
        <f>_xll.SNL.Clients.Office.Excel.Functions.SPG(A176, "RD_CREDIT_WATCH_OUTLOOK_DATE_GLOBAL", "Issuer Credit Rating", "Local Currency LT|0")</f>
        <v/>
      </c>
    </row>
    <row r="177" spans="1:19">
      <c r="A177" t="s">
        <v>181</v>
      </c>
      <c r="B177" t="str">
        <f>_xll.SNL.Clients.Office.Excel.Functions.SPG(A177,"SP_IPO_DATE")</f>
        <v>#PEND</v>
      </c>
      <c r="G177" s="9" t="str">
        <f>_xll.SNL.Clients.Office.Excel.Functions.SPG(A177, "IQ_SECTOR")</f>
        <v>Real Estate</v>
      </c>
      <c r="H177" s="9" t="str">
        <f>_xll.SNL.Clients.Office.Excel.Functions.SPG(A177, "IQ_INDUSTRY_GROUP")</f>
        <v>Equity Real Estate Investment Trusts (REITs)</v>
      </c>
      <c r="I177" s="9" t="str">
        <f>_xll.SNL.Clients.Office.Excel.Functions.SPG(A177, "IQ_INDUSTRY")</f>
        <v>Specialized REITs</v>
      </c>
      <c r="J177" s="9" t="str">
        <f>_xll.SNL.Clients.Office.Excel.Functions.SPG(A177, "IQ_PRIMARY_INDUSTRY")</f>
        <v>Self-Storage REITs</v>
      </c>
      <c r="K177" s="9" t="str">
        <f>_xll.SNL.Clients.Office.Excel.Functions.SPG(A177, "NAICS_CODE", "Primary")</f>
        <v>531130 - Lessors of Miniwarehouses and Self-Storage Units</v>
      </c>
      <c r="L177" s="9" t="str">
        <f>_xll.SNL.Clients.Office.Excel.Functions.SPG(A177, "SP_TOPICTAG")</f>
        <v/>
      </c>
      <c r="M177" s="5">
        <f>_xll.SNL.Clients.Office.Excel.Functions.SPG(A177, "SP_PCT_SHARES_OWNED_ALL_INSTITUTIONS")</f>
        <v>98.72</v>
      </c>
      <c r="N177" s="9" t="str">
        <f>_xll.SNL.Clients.Office.Excel.Functions.SPG(A177, "RD_CREDIT_RATING_GLOBAL", "Issuer Credit Rating", "Local Currency LT|0")</f>
        <v>BBB+</v>
      </c>
      <c r="O177" s="9" t="str">
        <f>_xll.SNL.Clients.Office.Excel.Functions.SPG(A177, "RD_CWOL_GLOBAL", "Issuer Credit Rating", "Local Currency LT|0")</f>
        <v>Stable</v>
      </c>
      <c r="P177" s="9" t="str">
        <f>_xll.SNL.Clients.Office.Excel.Functions.SPG(A177, "RD_RATING_ACTION_GLOBAL", "Issuer Credit Rating", "Local Currency LT|0")</f>
        <v>Upgrade | CreditWatch/Outlook (07/25/2023)</v>
      </c>
      <c r="Q177" s="10">
        <f>_xll.SNL.Clients.Office.Excel.Functions.SPG(A177, "RD_LAST_REVIEW_DATE_GLOBAL", "Issuer Credit Rating", "Local Currency LT")</f>
        <v>45582</v>
      </c>
      <c r="R177" s="10">
        <f>_xll.SNL.Clients.Office.Excel.Functions.SPG(A177, "RD_CREDIT_RATING_DATE_GLOBAL", "Issuer Credit Rating", "Local Currency LT|0")</f>
        <v>45132</v>
      </c>
      <c r="S177" s="10">
        <f>_xll.SNL.Clients.Office.Excel.Functions.SPG(A177, "RD_CREDIT_WATCH_OUTLOOK_DATE_GLOBAL", "Issuer Credit Rating", "Local Currency LT|0")</f>
        <v>45132</v>
      </c>
    </row>
    <row r="178" spans="1:19">
      <c r="A178" t="s">
        <v>182</v>
      </c>
      <c r="B178" t="str">
        <f>_xll.SNL.Clients.Office.Excel.Functions.SPG(A178,"SP_IPO_DATE")</f>
        <v>#PEND</v>
      </c>
      <c r="G178" s="9" t="str">
        <f>_xll.SNL.Clients.Office.Excel.Functions.SPG(A178, "IQ_SECTOR")</f>
        <v>Energy</v>
      </c>
      <c r="H178" s="9" t="str">
        <f>_xll.SNL.Clients.Office.Excel.Functions.SPG(A178, "IQ_INDUSTRY_GROUP")</f>
        <v>Energy</v>
      </c>
      <c r="I178" s="9" t="str">
        <f>_xll.SNL.Clients.Office.Excel.Functions.SPG(A178, "IQ_INDUSTRY")</f>
        <v>Oil, Gas and Consumable Fuels</v>
      </c>
      <c r="J178" s="9" t="str">
        <f>_xll.SNL.Clients.Office.Excel.Functions.SPG(A178, "IQ_PRIMARY_INDUSTRY")</f>
        <v>Integrated Oil and Gas</v>
      </c>
      <c r="K178" s="9" t="str">
        <f>_xll.SNL.Clients.Office.Excel.Functions.SPG(A178, "NAICS_CODE", "Primary")</f>
        <v>211 - Oil and Gas Extraction</v>
      </c>
      <c r="L178" s="9" t="str">
        <f>_xll.SNL.Clients.Office.Excel.Functions.SPG(A178, "SP_TOPICTAG")</f>
        <v>Environmental Engineering; Biomass Energy</v>
      </c>
      <c r="M178" s="5">
        <f>_xll.SNL.Clients.Office.Excel.Functions.SPG(A178, "SP_PCT_SHARES_OWNED_ALL_INSTITUTIONS")</f>
        <v>65.95</v>
      </c>
      <c r="N178" s="9" t="str">
        <f>_xll.SNL.Clients.Office.Excel.Functions.SPG(A178, "RD_CREDIT_RATING_GLOBAL", "Issuer Credit Rating", "Local Currency LT|0")</f>
        <v>AA-</v>
      </c>
      <c r="O178" s="9" t="str">
        <f>_xll.SNL.Clients.Office.Excel.Functions.SPG(A178, "RD_CWOL_GLOBAL", "Issuer Credit Rating", "Local Currency LT|0")</f>
        <v>Stable</v>
      </c>
      <c r="P178" s="9" t="str">
        <f>_xll.SNL.Clients.Office.Excel.Functions.SPG(A178, "RD_RATING_ACTION_GLOBAL", "Issuer Credit Rating", "Local Currency LT|0")</f>
        <v>CreditWatch/Outlook (05/10/2022)</v>
      </c>
      <c r="Q178" s="10">
        <f>_xll.SNL.Clients.Office.Excel.Functions.SPG(A178, "RD_LAST_REVIEW_DATE_GLOBAL", "Issuer Credit Rating", "Local Currency LT")</f>
        <v>45561</v>
      </c>
      <c r="R178" s="10">
        <f>_xll.SNL.Clients.Office.Excel.Functions.SPG(A178, "RD_CREDIT_RATING_DATE_GLOBAL", "Issuer Credit Rating", "Local Currency LT|0")</f>
        <v>44238</v>
      </c>
      <c r="S178" s="10">
        <f>_xll.SNL.Clients.Office.Excel.Functions.SPG(A178, "RD_CREDIT_WATCH_OUTLOOK_DATE_GLOBAL", "Issuer Credit Rating", "Local Currency LT|0")</f>
        <v>44691</v>
      </c>
    </row>
    <row r="179" spans="1:19">
      <c r="A179" t="s">
        <v>183</v>
      </c>
      <c r="B179" t="str">
        <f>_xll.SNL.Clients.Office.Excel.Functions.SPG(A179,"SP_IPO_DATE")</f>
        <v>#PEND</v>
      </c>
      <c r="G179" s="9" t="str">
        <f>_xll.SNL.Clients.Office.Excel.Functions.SPG(A179, "IQ_SECTOR")</f>
        <v>Information Technology</v>
      </c>
      <c r="H179" s="9" t="str">
        <f>_xll.SNL.Clients.Office.Excel.Functions.SPG(A179, "IQ_INDUSTRY_GROUP")</f>
        <v>Technology Hardware and Equipment</v>
      </c>
      <c r="I179" s="9" t="str">
        <f>_xll.SNL.Clients.Office.Excel.Functions.SPG(A179, "IQ_INDUSTRY")</f>
        <v>Communications Equipment</v>
      </c>
      <c r="J179" s="9" t="str">
        <f>_xll.SNL.Clients.Office.Excel.Functions.SPG(A179, "IQ_PRIMARY_INDUSTRY")</f>
        <v>Communications Equipment</v>
      </c>
      <c r="K179" s="9" t="str">
        <f>_xll.SNL.Clients.Office.Excel.Functions.SPG(A179, "NAICS_CODE", "Primary")</f>
        <v>5132 - Software Publishers</v>
      </c>
      <c r="L179" s="9" t="str">
        <f>_xll.SNL.Clients.Office.Excel.Functions.SPG(A179, "SP_TOPICTAG")</f>
        <v>Software Development; Cloud Management; Authentication; Data Protection; Cloud Infrastructure; Cloud Security; Network Security</v>
      </c>
      <c r="M179" s="5">
        <f>_xll.SNL.Clients.Office.Excel.Functions.SPG(A179, "SP_PCT_SHARES_OWNED_ALL_INSTITUTIONS")</f>
        <v>98.93</v>
      </c>
      <c r="N179" s="9" t="str">
        <f>_xll.SNL.Clients.Office.Excel.Functions.SPG(A179, "RD_CREDIT_RATING_GLOBAL", "Issuer Credit Rating", "Local Currency LT|0")</f>
        <v/>
      </c>
      <c r="O179" s="9" t="str">
        <f>_xll.SNL.Clients.Office.Excel.Functions.SPG(A179, "RD_CWOL_GLOBAL", "Issuer Credit Rating", "Local Currency LT|0")</f>
        <v/>
      </c>
      <c r="P179" s="9" t="str">
        <f>_xll.SNL.Clients.Office.Excel.Functions.SPG(A179, "RD_RATING_ACTION_GLOBAL", "Issuer Credit Rating", "Local Currency LT|0")</f>
        <v/>
      </c>
      <c r="Q179" s="10" t="str">
        <f>_xll.SNL.Clients.Office.Excel.Functions.SPG(A179, "RD_LAST_REVIEW_DATE_GLOBAL", "Issuer Credit Rating", "Local Currency LT")</f>
        <v/>
      </c>
      <c r="R179" s="10" t="str">
        <f>_xll.SNL.Clients.Office.Excel.Functions.SPG(A179, "RD_CREDIT_RATING_DATE_GLOBAL", "Issuer Credit Rating", "Local Currency LT|0")</f>
        <v/>
      </c>
      <c r="S179" s="10" t="str">
        <f>_xll.SNL.Clients.Office.Excel.Functions.SPG(A179, "RD_CREDIT_WATCH_OUTLOOK_DATE_GLOBAL", "Issuer Credit Rating", "Local Currency LT|0")</f>
        <v/>
      </c>
    </row>
    <row r="180" spans="1:19">
      <c r="A180" t="s">
        <v>184</v>
      </c>
      <c r="B180" t="str">
        <f>_xll.SNL.Clients.Office.Excel.Functions.SPG(A180,"SP_IPO_DATE")</f>
        <v>#PEND</v>
      </c>
      <c r="G180" s="9" t="str">
        <f>_xll.SNL.Clients.Office.Excel.Functions.SPG(A180, "IQ_SECTOR")</f>
        <v>Financials</v>
      </c>
      <c r="H180" s="9" t="str">
        <f>_xll.SNL.Clients.Office.Excel.Functions.SPG(A180, "IQ_INDUSTRY_GROUP")</f>
        <v>Financial Services</v>
      </c>
      <c r="I180" s="9" t="str">
        <f>_xll.SNL.Clients.Office.Excel.Functions.SPG(A180, "IQ_INDUSTRY")</f>
        <v>Capital Markets</v>
      </c>
      <c r="J180" s="9" t="str">
        <f>_xll.SNL.Clients.Office.Excel.Functions.SPG(A180, "IQ_PRIMARY_INDUSTRY")</f>
        <v>Financial Exchanges and Data</v>
      </c>
      <c r="K180" s="9" t="str">
        <f>_xll.SNL.Clients.Office.Excel.Functions.SPG(A180, "NAICS_CODE", "Primary")</f>
        <v>519 - Web Search Portals, Libraries, Archives, and Other Information Services</v>
      </c>
      <c r="L180" s="9" t="str">
        <f>_xll.SNL.Clients.Office.Excel.Functions.SPG(A180, "SP_TOPICTAG")</f>
        <v>Online Analysis and Reference; Software Development; Data Integration; Fintech; Text Analytics; Data Protection; Cloud Data Services</v>
      </c>
      <c r="M180" s="5">
        <f>_xll.SNL.Clients.Office.Excel.Functions.SPG(A180, "SP_PCT_SHARES_OWNED_ALL_INSTITUTIONS")</f>
        <v>97.36</v>
      </c>
      <c r="N180" s="9" t="str">
        <f>_xll.SNL.Clients.Office.Excel.Functions.SPG(A180, "RD_CREDIT_RATING_GLOBAL", "Issuer Credit Rating", "Local Currency LT|0")</f>
        <v/>
      </c>
      <c r="O180" s="9" t="str">
        <f>_xll.SNL.Clients.Office.Excel.Functions.SPG(A180, "RD_CWOL_GLOBAL", "Issuer Credit Rating", "Local Currency LT|0")</f>
        <v/>
      </c>
      <c r="P180" s="9" t="str">
        <f>_xll.SNL.Clients.Office.Excel.Functions.SPG(A180, "RD_RATING_ACTION_GLOBAL", "Issuer Credit Rating", "Local Currency LT|0")</f>
        <v/>
      </c>
      <c r="Q180" s="10" t="str">
        <f>_xll.SNL.Clients.Office.Excel.Functions.SPG(A180, "RD_LAST_REVIEW_DATE_GLOBAL", "Issuer Credit Rating", "Local Currency LT")</f>
        <v/>
      </c>
      <c r="R180" s="10" t="str">
        <f>_xll.SNL.Clients.Office.Excel.Functions.SPG(A180, "RD_CREDIT_RATING_DATE_GLOBAL", "Issuer Credit Rating", "Local Currency LT|0")</f>
        <v/>
      </c>
      <c r="S180" s="10" t="str">
        <f>_xll.SNL.Clients.Office.Excel.Functions.SPG(A180, "RD_CREDIT_WATCH_OUTLOOK_DATE_GLOBAL", "Issuer Credit Rating", "Local Currency LT|0")</f>
        <v/>
      </c>
    </row>
    <row r="181" spans="1:19">
      <c r="A181" t="s">
        <v>185</v>
      </c>
      <c r="B181" t="str">
        <f>_xll.SNL.Clients.Office.Excel.Functions.SPG(A181,"SP_IPO_DATE")</f>
        <v>#PEND</v>
      </c>
      <c r="G181" s="9" t="str">
        <f>_xll.SNL.Clients.Office.Excel.Functions.SPG(A181, "IQ_SECTOR")</f>
        <v>Information Technology</v>
      </c>
      <c r="H181" s="9" t="str">
        <f>_xll.SNL.Clients.Office.Excel.Functions.SPG(A181, "IQ_INDUSTRY_GROUP")</f>
        <v>Software and Services</v>
      </c>
      <c r="I181" s="9" t="str">
        <f>_xll.SNL.Clients.Office.Excel.Functions.SPG(A181, "IQ_INDUSTRY")</f>
        <v>Software</v>
      </c>
      <c r="J181" s="9" t="str">
        <f>_xll.SNL.Clients.Office.Excel.Functions.SPG(A181, "IQ_PRIMARY_INDUSTRY")</f>
        <v>Application Software</v>
      </c>
      <c r="K181" s="9" t="str">
        <f>_xll.SNL.Clients.Office.Excel.Functions.SPG(A181, "NAICS_CODE", "Primary")</f>
        <v>5132 - Software Publishers</v>
      </c>
      <c r="L181" s="9" t="str">
        <f>_xll.SNL.Clients.Office.Excel.Functions.SPG(A181, "SP_TOPICTAG")</f>
        <v>Software Development; Data Integration; Fintech; Predictive Analytics; Machine Learning; Data Protection; Artificial Intelligence</v>
      </c>
      <c r="M181" s="5">
        <f>_xll.SNL.Clients.Office.Excel.Functions.SPG(A181, "SP_PCT_SHARES_OWNED_ALL_INSTITUTIONS")</f>
        <v>88.41</v>
      </c>
      <c r="N181" s="9" t="str">
        <f>_xll.SNL.Clients.Office.Excel.Functions.SPG(A181, "RD_CREDIT_RATING_GLOBAL", "Issuer Credit Rating", "Local Currency LT|0")</f>
        <v>BB+</v>
      </c>
      <c r="O181" s="9" t="str">
        <f>_xll.SNL.Clients.Office.Excel.Functions.SPG(A181, "RD_CWOL_GLOBAL", "Issuer Credit Rating", "Local Currency LT|0")</f>
        <v>Stable</v>
      </c>
      <c r="P181" s="9" t="str">
        <f>_xll.SNL.Clients.Office.Excel.Functions.SPG(A181, "RD_RATING_ACTION_GLOBAL", "Issuer Credit Rating", "Local Currency LT|0")</f>
        <v>CreditWatch/Outlook (12/08/2020)</v>
      </c>
      <c r="Q181" s="10">
        <f>_xll.SNL.Clients.Office.Excel.Functions.SPG(A181, "RD_LAST_REVIEW_DATE_GLOBAL", "Issuer Credit Rating", "Local Currency LT")</f>
        <v>45330</v>
      </c>
      <c r="R181" s="10">
        <f>_xll.SNL.Clients.Office.Excel.Functions.SPG(A181, "RD_CREDIT_RATING_DATE_GLOBAL", "Issuer Credit Rating", "Local Currency LT|0")</f>
        <v>43220</v>
      </c>
      <c r="S181" s="10">
        <f>_xll.SNL.Clients.Office.Excel.Functions.SPG(A181, "RD_CREDIT_WATCH_OUTLOOK_DATE_GLOBAL", "Issuer Credit Rating", "Local Currency LT|0")</f>
        <v>44173</v>
      </c>
    </row>
    <row r="182" spans="1:19">
      <c r="A182" t="s">
        <v>186</v>
      </c>
      <c r="B182" t="str">
        <f>_xll.SNL.Clients.Office.Excel.Functions.SPG(A182,"SP_IPO_DATE")</f>
        <v>#PEND</v>
      </c>
      <c r="G182" s="9" t="str">
        <f>_xll.SNL.Clients.Office.Excel.Functions.SPG(A182, "IQ_SECTOR")</f>
        <v>Industrials</v>
      </c>
      <c r="H182" s="9" t="str">
        <f>_xll.SNL.Clients.Office.Excel.Functions.SPG(A182, "IQ_INDUSTRY_GROUP")</f>
        <v>Capital Goods</v>
      </c>
      <c r="I182" s="9" t="str">
        <f>_xll.SNL.Clients.Office.Excel.Functions.SPG(A182, "IQ_INDUSTRY")</f>
        <v>Trading Companies and Distributors</v>
      </c>
      <c r="J182" s="9" t="str">
        <f>_xll.SNL.Clients.Office.Excel.Functions.SPG(A182, "IQ_PRIMARY_INDUSTRY")</f>
        <v>Trading Companies and Distributors</v>
      </c>
      <c r="K182" s="9" t="str">
        <f>_xll.SNL.Clients.Office.Excel.Functions.SPG(A182, "NAICS_CODE", "Primary")</f>
        <v>42371 - Hardware Merchant Wholesalers</v>
      </c>
      <c r="L182" s="9" t="str">
        <f>_xll.SNL.Clients.Office.Excel.Functions.SPG(A182, "SP_TOPICTAG")</f>
        <v>Data Integration; Industrial Automation; RFID (Radio Frequency Identification); Process Automation</v>
      </c>
      <c r="M182" s="5">
        <f>_xll.SNL.Clients.Office.Excel.Functions.SPG(A182, "SP_PCT_SHARES_OWNED_ALL_INSTITUTIONS")</f>
        <v>82.77</v>
      </c>
      <c r="N182" s="9" t="str">
        <f>_xll.SNL.Clients.Office.Excel.Functions.SPG(A182, "RD_CREDIT_RATING_GLOBAL", "Issuer Credit Rating", "Local Currency LT|0")</f>
        <v/>
      </c>
      <c r="O182" s="9" t="str">
        <f>_xll.SNL.Clients.Office.Excel.Functions.SPG(A182, "RD_CWOL_GLOBAL", "Issuer Credit Rating", "Local Currency LT|0")</f>
        <v/>
      </c>
      <c r="P182" s="9" t="str">
        <f>_xll.SNL.Clients.Office.Excel.Functions.SPG(A182, "RD_RATING_ACTION_GLOBAL", "Issuer Credit Rating", "Local Currency LT|0")</f>
        <v/>
      </c>
      <c r="Q182" s="10" t="str">
        <f>_xll.SNL.Clients.Office.Excel.Functions.SPG(A182, "RD_LAST_REVIEW_DATE_GLOBAL", "Issuer Credit Rating", "Local Currency LT")</f>
        <v/>
      </c>
      <c r="R182" s="10" t="str">
        <f>_xll.SNL.Clients.Office.Excel.Functions.SPG(A182, "RD_CREDIT_RATING_DATE_GLOBAL", "Issuer Credit Rating", "Local Currency LT|0")</f>
        <v/>
      </c>
      <c r="S182" s="10" t="str">
        <f>_xll.SNL.Clients.Office.Excel.Functions.SPG(A182, "RD_CREDIT_WATCH_OUTLOOK_DATE_GLOBAL", "Issuer Credit Rating", "Local Currency LT|0")</f>
        <v/>
      </c>
    </row>
    <row r="183" spans="1:19">
      <c r="A183" t="s">
        <v>187</v>
      </c>
      <c r="B183" t="str">
        <f>_xll.SNL.Clients.Office.Excel.Functions.SPG(A183,"SP_IPO_DATE")</f>
        <v>#PEND</v>
      </c>
      <c r="G183" s="9" t="str">
        <f>_xll.SNL.Clients.Office.Excel.Functions.SPG(A183, "IQ_SECTOR")</f>
        <v>Real Estate</v>
      </c>
      <c r="H183" s="9" t="str">
        <f>_xll.SNL.Clients.Office.Excel.Functions.SPG(A183, "IQ_INDUSTRY_GROUP")</f>
        <v>Equity Real Estate Investment Trusts (REITs)</v>
      </c>
      <c r="I183" s="9" t="str">
        <f>_xll.SNL.Clients.Office.Excel.Functions.SPG(A183, "IQ_INDUSTRY")</f>
        <v>Retail REITs</v>
      </c>
      <c r="J183" s="9" t="str">
        <f>_xll.SNL.Clients.Office.Excel.Functions.SPG(A183, "IQ_PRIMARY_INDUSTRY")</f>
        <v>Retail REITs</v>
      </c>
      <c r="K183" s="9" t="str">
        <f>_xll.SNL.Clients.Office.Excel.Functions.SPG(A183, "NAICS_CODE", "Primary")</f>
        <v>531110 - Lessors of Residential Buildings and Dwellings</v>
      </c>
      <c r="L183" s="9" t="str">
        <f>_xll.SNL.Clients.Office.Excel.Functions.SPG(A183, "SP_TOPICTAG")</f>
        <v>Utility Scale Solar</v>
      </c>
      <c r="M183" s="5">
        <f>_xll.SNL.Clients.Office.Excel.Functions.SPG(A183, "SP_PCT_SHARES_OWNED_ALL_INSTITUTIONS")</f>
        <v>88.84</v>
      </c>
      <c r="N183" s="9" t="str">
        <f>_xll.SNL.Clients.Office.Excel.Functions.SPG(A183, "RD_CREDIT_RATING_GLOBAL", "Issuer Credit Rating", "Local Currency LT|0")</f>
        <v>BBB+</v>
      </c>
      <c r="O183" s="9" t="str">
        <f>_xll.SNL.Clients.Office.Excel.Functions.SPG(A183, "RD_CWOL_GLOBAL", "Issuer Credit Rating", "Local Currency LT|0")</f>
        <v>Stable</v>
      </c>
      <c r="P183" s="9" t="str">
        <f>_xll.SNL.Clients.Office.Excel.Functions.SPG(A183, "RD_RATING_ACTION_GLOBAL", "Issuer Credit Rating", "Local Currency LT|0")</f>
        <v>Downgrade | CreditWatch/Outlook (03/10/2022)</v>
      </c>
      <c r="Q183" s="10">
        <f>_xll.SNL.Clients.Office.Excel.Functions.SPG(A183, "RD_LAST_REVIEW_DATE_GLOBAL", "Issuer Credit Rating", "Local Currency LT")</f>
        <v>45356</v>
      </c>
      <c r="R183" s="10">
        <f>_xll.SNL.Clients.Office.Excel.Functions.SPG(A183, "RD_CREDIT_RATING_DATE_GLOBAL", "Issuer Credit Rating", "Local Currency LT|0")</f>
        <v>44630</v>
      </c>
      <c r="S183" s="10">
        <f>_xll.SNL.Clients.Office.Excel.Functions.SPG(A183, "RD_CREDIT_WATCH_OUTLOOK_DATE_GLOBAL", "Issuer Credit Rating", "Local Currency LT|0")</f>
        <v>44630</v>
      </c>
    </row>
    <row r="184" spans="1:19">
      <c r="A184" t="s">
        <v>188</v>
      </c>
      <c r="B184" t="str">
        <f>_xll.SNL.Clients.Office.Excel.Functions.SPG(A184,"SP_IPO_DATE")</f>
        <v>#PEND</v>
      </c>
      <c r="G184" s="9" t="str">
        <f>_xll.SNL.Clients.Office.Excel.Functions.SPG(A184, "IQ_SECTOR")</f>
        <v>Industrials</v>
      </c>
      <c r="H184" s="9" t="str">
        <f>_xll.SNL.Clients.Office.Excel.Functions.SPG(A184, "IQ_INDUSTRY_GROUP")</f>
        <v>Transportation</v>
      </c>
      <c r="I184" s="9" t="str">
        <f>_xll.SNL.Clients.Office.Excel.Functions.SPG(A184, "IQ_INDUSTRY")</f>
        <v>Air Freight and Logistics</v>
      </c>
      <c r="J184" s="9" t="str">
        <f>_xll.SNL.Clients.Office.Excel.Functions.SPG(A184, "IQ_PRIMARY_INDUSTRY")</f>
        <v>Air Freight and Logistics</v>
      </c>
      <c r="K184" s="9" t="str">
        <f>_xll.SNL.Clients.Office.Excel.Functions.SPG(A184, "NAICS_CODE", "Primary")</f>
        <v>492110 - Couriers and Express Delivery Services</v>
      </c>
      <c r="L184" s="9" t="str">
        <f>_xll.SNL.Clients.Office.Excel.Functions.SPG(A184, "SP_TOPICTAG")</f>
        <v>Fleet Management; Freight Service; GPS; Marine Transportation; Courier Service; Process Automation</v>
      </c>
      <c r="M184" s="5">
        <f>_xll.SNL.Clients.Office.Excel.Functions.SPG(A184, "SP_PCT_SHARES_OWNED_ALL_INSTITUTIONS")</f>
        <v>79.61</v>
      </c>
      <c r="N184" s="9" t="str">
        <f>_xll.SNL.Clients.Office.Excel.Functions.SPG(A184, "RD_CREDIT_RATING_GLOBAL", "Issuer Credit Rating", "Local Currency LT|0")</f>
        <v>BBB</v>
      </c>
      <c r="O184" s="9" t="str">
        <f>_xll.SNL.Clients.Office.Excel.Functions.SPG(A184, "RD_CWOL_GLOBAL", "Issuer Credit Rating", "Local Currency LT|0")</f>
        <v>Stable</v>
      </c>
      <c r="P184" s="9" t="str">
        <f>_xll.SNL.Clients.Office.Excel.Functions.SPG(A184, "RD_RATING_ACTION_GLOBAL", "Issuer Credit Rating", "Local Currency LT|0")</f>
        <v>CreditWatch/Outlook (04/14/2021)</v>
      </c>
      <c r="Q184" s="10">
        <f>_xll.SNL.Clients.Office.Excel.Functions.SPG(A184, "RD_LAST_REVIEW_DATE_GLOBAL", "Issuer Credit Rating", "Local Currency LT")</f>
        <v>45510</v>
      </c>
      <c r="R184" s="10">
        <f>_xll.SNL.Clients.Office.Excel.Functions.SPG(A184, "RD_CREDIT_RATING_DATE_GLOBAL", "Issuer Credit Rating", "Local Currency LT|0")</f>
        <v>35828</v>
      </c>
      <c r="S184" s="10">
        <f>_xll.SNL.Clients.Office.Excel.Functions.SPG(A184, "RD_CREDIT_WATCH_OUTLOOK_DATE_GLOBAL", "Issuer Credit Rating", "Local Currency LT|0")</f>
        <v>44300</v>
      </c>
    </row>
    <row r="185" spans="1:19">
      <c r="A185" t="s">
        <v>189</v>
      </c>
      <c r="B185" t="str">
        <f>_xll.SNL.Clients.Office.Excel.Functions.SPG(A185,"SP_IPO_DATE")</f>
        <v>#PEND</v>
      </c>
      <c r="G185" s="9" t="str">
        <f>_xll.SNL.Clients.Office.Excel.Functions.SPG(A185, "IQ_SECTOR")</f>
        <v>Financials</v>
      </c>
      <c r="H185" s="9" t="str">
        <f>_xll.SNL.Clients.Office.Excel.Functions.SPG(A185, "IQ_INDUSTRY_GROUP")</f>
        <v>Financial Services</v>
      </c>
      <c r="I185" s="9" t="str">
        <f>_xll.SNL.Clients.Office.Excel.Functions.SPG(A185, "IQ_INDUSTRY")</f>
        <v>Financial Services</v>
      </c>
      <c r="J185" s="9" t="str">
        <f>_xll.SNL.Clients.Office.Excel.Functions.SPG(A185, "IQ_PRIMARY_INDUSTRY")</f>
        <v>Transaction and Payment Processing Services</v>
      </c>
      <c r="K185" s="9" t="str">
        <f>_xll.SNL.Clients.Office.Excel.Functions.SPG(A185, "NAICS_CODE", "Primary")</f>
        <v>522320 - Financial Transactions Processing, Reserve, and Clearinghouse Activities</v>
      </c>
      <c r="L185" s="9" t="str">
        <f>_xll.SNL.Clients.Office.Excel.Functions.SPG(A185, "SP_TOPICTAG")</f>
        <v>Anti-Fraud; Software Development; Data Integration; Fintech; Process Automation; Payment Facilitator Enablers; Online Payments</v>
      </c>
      <c r="M185" s="5">
        <f>_xll.SNL.Clients.Office.Excel.Functions.SPG(A185, "SP_PCT_SHARES_OWNED_ALL_INSTITUTIONS")</f>
        <v>97.12</v>
      </c>
      <c r="N185" s="9" t="str">
        <f>_xll.SNL.Clients.Office.Excel.Functions.SPG(A185, "RD_CREDIT_RATING_GLOBAL", "Issuer Credit Rating", "Local Currency LT|0")</f>
        <v>BBB</v>
      </c>
      <c r="O185" s="9" t="str">
        <f>_xll.SNL.Clients.Office.Excel.Functions.SPG(A185, "RD_CWOL_GLOBAL", "Issuer Credit Rating", "Local Currency LT|0")</f>
        <v>Stable</v>
      </c>
      <c r="P185" s="9" t="str">
        <f>_xll.SNL.Clients.Office.Excel.Functions.SPG(A185, "RD_RATING_ACTION_GLOBAL", "Issuer Credit Rating", "Local Currency LT|0")</f>
        <v>CreditWatch/Outlook (05/05/2017)</v>
      </c>
      <c r="Q185" s="10">
        <f>_xll.SNL.Clients.Office.Excel.Functions.SPG(A185, "RD_LAST_REVIEW_DATE_GLOBAL", "Issuer Credit Rating", "Local Currency LT")</f>
        <v>45670</v>
      </c>
      <c r="R185" s="10">
        <f>_xll.SNL.Clients.Office.Excel.Functions.SPG(A185, "RD_CREDIT_RATING_DATE_GLOBAL", "Issuer Credit Rating", "Local Currency LT|0")</f>
        <v>41663</v>
      </c>
      <c r="S185" s="10">
        <f>_xll.SNL.Clients.Office.Excel.Functions.SPG(A185, "RD_CREDIT_WATCH_OUTLOOK_DATE_GLOBAL", "Issuer Credit Rating", "Local Currency LT|0")</f>
        <v>42860</v>
      </c>
    </row>
    <row r="186" spans="1:19">
      <c r="A186" t="s">
        <v>190</v>
      </c>
      <c r="B186" t="str">
        <f>_xll.SNL.Clients.Office.Excel.Functions.SPG(A186,"SP_IPO_DATE")</f>
        <v>#PEND</v>
      </c>
      <c r="G186" s="9" t="str">
        <f>_xll.SNL.Clients.Office.Excel.Functions.SPG(A186, "IQ_SECTOR")</f>
        <v>Financials</v>
      </c>
      <c r="H186" s="9" t="str">
        <f>_xll.SNL.Clients.Office.Excel.Functions.SPG(A186, "IQ_INDUSTRY_GROUP")</f>
        <v>Banks</v>
      </c>
      <c r="I186" s="9" t="str">
        <f>_xll.SNL.Clients.Office.Excel.Functions.SPG(A186, "IQ_INDUSTRY")</f>
        <v>Banks</v>
      </c>
      <c r="J186" s="9" t="str">
        <f>_xll.SNL.Clients.Office.Excel.Functions.SPG(A186, "IQ_PRIMARY_INDUSTRY")</f>
        <v>Diversified Banks</v>
      </c>
      <c r="K186" s="9" t="str">
        <f>_xll.SNL.Clients.Office.Excel.Functions.SPG(A186, "NAICS_CODE", "Primary")</f>
        <v>522110 - Commercial Banking</v>
      </c>
      <c r="L186" s="9" t="str">
        <f>_xll.SNL.Clients.Office.Excel.Functions.SPG(A186, "SP_TOPICTAG")</f>
        <v>Consumer Lending; Digital Brokerage</v>
      </c>
      <c r="M186" s="5">
        <f>_xll.SNL.Clients.Office.Excel.Functions.SPG(A186, "SP_PCT_SHARES_OWNED_ALL_INSTITUTIONS")</f>
        <v>87.23</v>
      </c>
      <c r="N186" s="9" t="str">
        <f>_xll.SNL.Clients.Office.Excel.Functions.SPG(A186, "RD_CREDIT_RATING_GLOBAL", "Issuer Credit Rating", "Local Currency LT|0")</f>
        <v>BBB+</v>
      </c>
      <c r="O186" s="9" t="str">
        <f>_xll.SNL.Clients.Office.Excel.Functions.SPG(A186, "RD_CWOL_GLOBAL", "Issuer Credit Rating", "Local Currency LT|0")</f>
        <v>Stable</v>
      </c>
      <c r="P186" s="9" t="str">
        <f>_xll.SNL.Clients.Office.Excel.Functions.SPG(A186, "RD_RATING_ACTION_GLOBAL", "Issuer Credit Rating", "Local Currency LT|0")</f>
        <v>Upgrade | CreditWatch/Outlook (09/25/2013)</v>
      </c>
      <c r="Q186" s="10">
        <f>_xll.SNL.Clients.Office.Excel.Functions.SPG(A186, "RD_LAST_REVIEW_DATE_GLOBAL", "Issuer Credit Rating", "Local Currency LT")</f>
        <v>45551</v>
      </c>
      <c r="R186" s="10">
        <f>_xll.SNL.Clients.Office.Excel.Functions.SPG(A186, "RD_CREDIT_RATING_DATE_GLOBAL", "Issuer Credit Rating", "Local Currency LT|0")</f>
        <v>41542</v>
      </c>
      <c r="S186" s="10">
        <f>_xll.SNL.Clients.Office.Excel.Functions.SPG(A186, "RD_CREDIT_WATCH_OUTLOOK_DATE_GLOBAL", "Issuer Credit Rating", "Local Currency LT|0")</f>
        <v>41542</v>
      </c>
    </row>
    <row r="187" spans="1:19">
      <c r="A187" t="s">
        <v>191</v>
      </c>
      <c r="B187" t="str">
        <f>_xll.SNL.Clients.Office.Excel.Functions.SPG(A187,"SP_IPO_DATE")</f>
        <v>#PEND</v>
      </c>
      <c r="G187" s="9" t="str">
        <f>_xll.SNL.Clients.Office.Excel.Functions.SPG(A187, "IQ_SECTOR")</f>
        <v>Information Technology</v>
      </c>
      <c r="H187" s="9" t="str">
        <f>_xll.SNL.Clients.Office.Excel.Functions.SPG(A187, "IQ_INDUSTRY_GROUP")</f>
        <v>Semiconductors and Semiconductor Equipment</v>
      </c>
      <c r="I187" s="9" t="str">
        <f>_xll.SNL.Clients.Office.Excel.Functions.SPG(A187, "IQ_INDUSTRY")</f>
        <v>Semiconductors and Semiconductor Equipment</v>
      </c>
      <c r="J187" s="9" t="str">
        <f>_xll.SNL.Clients.Office.Excel.Functions.SPG(A187, "IQ_PRIMARY_INDUSTRY")</f>
        <v>Semiconductors</v>
      </c>
      <c r="K187" s="9" t="str">
        <f>_xll.SNL.Clients.Office.Excel.Functions.SPG(A187, "NAICS_CODE", "Primary")</f>
        <v>334413 - Semiconductor and Related Device Manufacturing</v>
      </c>
      <c r="L187" s="9" t="str">
        <f>_xll.SNL.Clients.Office.Excel.Functions.SPG(A187, "SP_TOPICTAG")</f>
        <v>Clean Energy; Energy Management; Energy Storage; CleanTech; Smart Energy; Utility Scale Solar</v>
      </c>
      <c r="M187" s="5">
        <f>_xll.SNL.Clients.Office.Excel.Functions.SPG(A187, "SP_PCT_SHARES_OWNED_ALL_INSTITUTIONS")</f>
        <v>92.1</v>
      </c>
      <c r="N187" s="9" t="str">
        <f>_xll.SNL.Clients.Office.Excel.Functions.SPG(A187, "RD_CREDIT_RATING_GLOBAL", "Issuer Credit Rating", "Local Currency LT|0")</f>
        <v/>
      </c>
      <c r="O187" s="9" t="str">
        <f>_xll.SNL.Clients.Office.Excel.Functions.SPG(A187, "RD_CWOL_GLOBAL", "Issuer Credit Rating", "Local Currency LT|0")</f>
        <v/>
      </c>
      <c r="P187" s="9" t="str">
        <f>_xll.SNL.Clients.Office.Excel.Functions.SPG(A187, "RD_RATING_ACTION_GLOBAL", "Issuer Credit Rating", "Local Currency LT|0")</f>
        <v/>
      </c>
      <c r="Q187" s="10" t="str">
        <f>_xll.SNL.Clients.Office.Excel.Functions.SPG(A187, "RD_LAST_REVIEW_DATE_GLOBAL", "Issuer Credit Rating", "Local Currency LT")</f>
        <v/>
      </c>
      <c r="R187" s="10" t="str">
        <f>_xll.SNL.Clients.Office.Excel.Functions.SPG(A187, "RD_CREDIT_RATING_DATE_GLOBAL", "Issuer Credit Rating", "Local Currency LT|0")</f>
        <v/>
      </c>
      <c r="S187" s="10" t="str">
        <f>_xll.SNL.Clients.Office.Excel.Functions.SPG(A187, "RD_CREDIT_WATCH_OUTLOOK_DATE_GLOBAL", "Issuer Credit Rating", "Local Currency LT|0")</f>
        <v/>
      </c>
    </row>
    <row r="188" spans="1:19">
      <c r="A188" t="s">
        <v>192</v>
      </c>
      <c r="B188" t="str">
        <f>_xll.SNL.Clients.Office.Excel.Functions.SPG(A188,"SP_IPO_DATE")</f>
        <v>#PEND</v>
      </c>
      <c r="G188" s="9" t="str">
        <f>_xll.SNL.Clients.Office.Excel.Functions.SPG(A188, "IQ_SECTOR")</f>
        <v>Utilities</v>
      </c>
      <c r="H188" s="9" t="str">
        <f>_xll.SNL.Clients.Office.Excel.Functions.SPG(A188, "IQ_INDUSTRY_GROUP")</f>
        <v>Utilities</v>
      </c>
      <c r="I188" s="9" t="str">
        <f>_xll.SNL.Clients.Office.Excel.Functions.SPG(A188, "IQ_INDUSTRY")</f>
        <v>Electric Utilities</v>
      </c>
      <c r="J188" s="9" t="str">
        <f>_xll.SNL.Clients.Office.Excel.Functions.SPG(A188, "IQ_PRIMARY_INDUSTRY")</f>
        <v>Electric Utilities</v>
      </c>
      <c r="K188" s="9" t="str">
        <f>_xll.SNL.Clients.Office.Excel.Functions.SPG(A188, "NAICS_CODE", "Primary")</f>
        <v>22111 - Electric Power Generation</v>
      </c>
      <c r="L188" s="9" t="str">
        <f>_xll.SNL.Clients.Office.Excel.Functions.SPG(A188, "SP_TOPICTAG")</f>
        <v>Clean Energy; Energy Management; Energy Storage; Smart Energy; Power Grid; Utility Scale Solar</v>
      </c>
      <c r="M188" s="5">
        <f>_xll.SNL.Clients.Office.Excel.Functions.SPG(A188, "SP_PCT_SHARES_OWNED_ALL_INSTITUTIONS")</f>
        <v>84.74</v>
      </c>
      <c r="N188" s="9" t="str">
        <f>_xll.SNL.Clients.Office.Excel.Functions.SPG(A188, "RD_CREDIT_RATING_GLOBAL", "Issuer Credit Rating", "Local Currency LT|0")</f>
        <v>BBB</v>
      </c>
      <c r="O188" s="9" t="str">
        <f>_xll.SNL.Clients.Office.Excel.Functions.SPG(A188, "RD_CWOL_GLOBAL", "Issuer Credit Rating", "Local Currency LT|0")</f>
        <v>Positive</v>
      </c>
      <c r="P188" s="9" t="str">
        <f>_xll.SNL.Clients.Office.Excel.Functions.SPG(A188, "RD_RATING_ACTION_GLOBAL", "Issuer Credit Rating", "Local Currency LT|0")</f>
        <v>Upgrade | CreditWatch/Outlook (04/23/2024)</v>
      </c>
      <c r="Q188" s="10">
        <f>_xll.SNL.Clients.Office.Excel.Functions.SPG(A188, "RD_LAST_REVIEW_DATE_GLOBAL", "Issuer Credit Rating", "Local Currency LT")</f>
        <v>45405</v>
      </c>
      <c r="R188" s="10">
        <f>_xll.SNL.Clients.Office.Excel.Functions.SPG(A188, "RD_CREDIT_RATING_DATE_GLOBAL", "Issuer Credit Rating", "Local Currency LT|0")</f>
        <v>45405</v>
      </c>
      <c r="S188" s="10">
        <f>_xll.SNL.Clients.Office.Excel.Functions.SPG(A188, "RD_CREDIT_WATCH_OUTLOOK_DATE_GLOBAL", "Issuer Credit Rating", "Local Currency LT|0")</f>
        <v>45405</v>
      </c>
    </row>
    <row r="189" spans="1:19">
      <c r="A189" t="s">
        <v>193</v>
      </c>
      <c r="B189" t="str">
        <f>_xll.SNL.Clients.Office.Excel.Functions.SPG(A189,"SP_IPO_DATE")</f>
        <v>#PEND</v>
      </c>
      <c r="G189" s="9" t="str">
        <f>_xll.SNL.Clients.Office.Excel.Functions.SPG(A189, "IQ_SECTOR")</f>
        <v>Financials</v>
      </c>
      <c r="H189" s="9" t="str">
        <f>_xll.SNL.Clients.Office.Excel.Functions.SPG(A189, "IQ_INDUSTRY_GROUP")</f>
        <v>Financial Services</v>
      </c>
      <c r="I189" s="9" t="str">
        <f>_xll.SNL.Clients.Office.Excel.Functions.SPG(A189, "IQ_INDUSTRY")</f>
        <v>Financial Services</v>
      </c>
      <c r="J189" s="9" t="str">
        <f>_xll.SNL.Clients.Office.Excel.Functions.SPG(A189, "IQ_PRIMARY_INDUSTRY")</f>
        <v>Transaction and Payment Processing Services</v>
      </c>
      <c r="K189" s="9" t="str">
        <f>_xll.SNL.Clients.Office.Excel.Functions.SPG(A189, "NAICS_CODE", "Primary")</f>
        <v>522320 - Financial Transactions Processing, Reserve, and Clearinghouse Activities</v>
      </c>
      <c r="L189" s="9" t="str">
        <f>_xll.SNL.Clients.Office.Excel.Functions.SPG(A189, "SP_TOPICTAG")</f>
        <v>Anti-Fraud; Consumer Lending; Fintech; Cloud Infrastructure; Cloud Storage; Banking as a Service; Online Payments</v>
      </c>
      <c r="M189" s="5">
        <f>_xll.SNL.Clients.Office.Excel.Functions.SPG(A189, "SP_PCT_SHARES_OWNED_ALL_INSTITUTIONS")</f>
        <v>92.3</v>
      </c>
      <c r="N189" s="9" t="str">
        <f>_xll.SNL.Clients.Office.Excel.Functions.SPG(A189, "RD_CREDIT_RATING_GLOBAL", "Issuer Credit Rating", "Local Currency LT|0")</f>
        <v>BBB</v>
      </c>
      <c r="O189" s="9" t="str">
        <f>_xll.SNL.Clients.Office.Excel.Functions.SPG(A189, "RD_CWOL_GLOBAL", "Issuer Credit Rating", "Local Currency LT|0")</f>
        <v>Stable</v>
      </c>
      <c r="P189" s="9" t="str">
        <f>_xll.SNL.Clients.Office.Excel.Functions.SPG(A189, "RD_RATING_ACTION_GLOBAL", "Issuer Credit Rating", "Local Currency LT|0")</f>
        <v>Upgrade | CreditWatch/Outlook (03/25/2014)</v>
      </c>
      <c r="Q189" s="10">
        <f>_xll.SNL.Clients.Office.Excel.Functions.SPG(A189, "RD_LAST_REVIEW_DATE_GLOBAL", "Issuer Credit Rating", "Local Currency LT")</f>
        <v>45348</v>
      </c>
      <c r="R189" s="10">
        <f>_xll.SNL.Clients.Office.Excel.Functions.SPG(A189, "RD_CREDIT_RATING_DATE_GLOBAL", "Issuer Credit Rating", "Local Currency LT|0")</f>
        <v>41723</v>
      </c>
      <c r="S189" s="10">
        <f>_xll.SNL.Clients.Office.Excel.Functions.SPG(A189, "RD_CREDIT_WATCH_OUTLOOK_DATE_GLOBAL", "Issuer Credit Rating", "Local Currency LT|0")</f>
        <v>41723</v>
      </c>
    </row>
    <row r="190" spans="1:19">
      <c r="A190" t="s">
        <v>194</v>
      </c>
      <c r="B190" t="str">
        <f>_xll.SNL.Clients.Office.Excel.Functions.SPG(A190,"SP_IPO_DATE")</f>
        <v>#PEND</v>
      </c>
      <c r="G190" s="9" t="str">
        <f>_xll.SNL.Clients.Office.Excel.Functions.SPG(A190, "IQ_SECTOR")</f>
        <v>Materials</v>
      </c>
      <c r="H190" s="9" t="str">
        <f>_xll.SNL.Clients.Office.Excel.Functions.SPG(A190, "IQ_INDUSTRY_GROUP")</f>
        <v>Materials</v>
      </c>
      <c r="I190" s="9" t="str">
        <f>_xll.SNL.Clients.Office.Excel.Functions.SPG(A190, "IQ_INDUSTRY")</f>
        <v>Chemicals</v>
      </c>
      <c r="J190" s="9" t="str">
        <f>_xll.SNL.Clients.Office.Excel.Functions.SPG(A190, "IQ_PRIMARY_INDUSTRY")</f>
        <v>Fertilizers and Agricultural Chemicals</v>
      </c>
      <c r="K190" s="9" t="str">
        <f>_xll.SNL.Clients.Office.Excel.Functions.SPG(A190, "NAICS_CODE", "Primary")</f>
        <v>32531 - Fertilizer and Compost Manufacturing</v>
      </c>
      <c r="L190" s="9" t="str">
        <f>_xll.SNL.Clients.Office.Excel.Functions.SPG(A190, "SP_TOPICTAG")</f>
        <v>Farming; Horticulture; AgriTech</v>
      </c>
      <c r="M190" s="5">
        <f>_xll.SNL.Clients.Office.Excel.Functions.SPG(A190, "SP_PCT_SHARES_OWNED_ALL_INSTITUTIONS")</f>
        <v>94.27</v>
      </c>
      <c r="N190" s="9" t="str">
        <f>_xll.SNL.Clients.Office.Excel.Functions.SPG(A190, "RD_CREDIT_RATING_GLOBAL", "Issuer Credit Rating", "Local Currency LT|0")</f>
        <v>BBB-</v>
      </c>
      <c r="O190" s="9" t="str">
        <f>_xll.SNL.Clients.Office.Excel.Functions.SPG(A190, "RD_CWOL_GLOBAL", "Issuer Credit Rating", "Local Currency LT|0")</f>
        <v>Negative</v>
      </c>
      <c r="P190" s="9" t="str">
        <f>_xll.SNL.Clients.Office.Excel.Functions.SPG(A190, "RD_RATING_ACTION_GLOBAL", "Issuer Credit Rating", "Local Currency LT|0")</f>
        <v>CreditWatch/Outlook (12/01/2023)</v>
      </c>
      <c r="Q190" s="10">
        <f>_xll.SNL.Clients.Office.Excel.Functions.SPG(A190, "RD_LAST_REVIEW_DATE_GLOBAL", "Issuer Credit Rating", "Local Currency LT")</f>
        <v>45681</v>
      </c>
      <c r="R190" s="10">
        <f>_xll.SNL.Clients.Office.Excel.Functions.SPG(A190, "RD_CREDIT_RATING_DATE_GLOBAL", "Issuer Credit Rating", "Local Currency LT|0")</f>
        <v>43040</v>
      </c>
      <c r="S190" s="10">
        <f>_xll.SNL.Clients.Office.Excel.Functions.SPG(A190, "RD_CREDIT_WATCH_OUTLOOK_DATE_GLOBAL", "Issuer Credit Rating", "Local Currency LT|0")</f>
        <v>45261</v>
      </c>
    </row>
    <row r="191" spans="1:19">
      <c r="A191" t="s">
        <v>195</v>
      </c>
      <c r="B191" t="str">
        <f>_xll.SNL.Clients.Office.Excel.Functions.SPG(A191,"SP_IPO_DATE")</f>
        <v>#PEND</v>
      </c>
      <c r="G191" s="9" t="str">
        <f>_xll.SNL.Clients.Office.Excel.Functions.SPG(A191, "IQ_SECTOR")</f>
        <v>Consumer Discretionary</v>
      </c>
      <c r="H191" s="9" t="str">
        <f>_xll.SNL.Clients.Office.Excel.Functions.SPG(A191, "IQ_INDUSTRY_GROUP")</f>
        <v>Automobiles and Components</v>
      </c>
      <c r="I191" s="9" t="str">
        <f>_xll.SNL.Clients.Office.Excel.Functions.SPG(A191, "IQ_INDUSTRY")</f>
        <v>Automobiles</v>
      </c>
      <c r="J191" s="9" t="str">
        <f>_xll.SNL.Clients.Office.Excel.Functions.SPG(A191, "IQ_PRIMARY_INDUSTRY")</f>
        <v>Automobile Manufacturers</v>
      </c>
      <c r="K191" s="9" t="str">
        <f>_xll.SNL.Clients.Office.Excel.Functions.SPG(A191, "NAICS_CODE", "Primary")</f>
        <v>336110 - Automobile and Light Duty Motor Vehicle Manufacturing</v>
      </c>
      <c r="L191" s="9" t="str">
        <f>_xll.SNL.Clients.Office.Excel.Functions.SPG(A191, "SP_TOPICTAG")</f>
        <v>Fleet Management; Freight Service; Passenger Aircraft Manufacturing; Autonomous Vehicles</v>
      </c>
      <c r="M191" s="5">
        <f>_xll.SNL.Clients.Office.Excel.Functions.SPG(A191, "SP_PCT_SHARES_OWNED_ALL_INSTITUTIONS")</f>
        <v>60.68</v>
      </c>
      <c r="N191" s="9" t="str">
        <f>_xll.SNL.Clients.Office.Excel.Functions.SPG(A191, "RD_CREDIT_RATING_GLOBAL", "Issuer Credit Rating", "Local Currency LT|0")</f>
        <v>BBB-</v>
      </c>
      <c r="O191" s="9" t="str">
        <f>_xll.SNL.Clients.Office.Excel.Functions.SPG(A191, "RD_CWOL_GLOBAL", "Issuer Credit Rating", "Local Currency LT|0")</f>
        <v>Negative</v>
      </c>
      <c r="P191" s="9" t="str">
        <f>_xll.SNL.Clients.Office.Excel.Functions.SPG(A191, "RD_RATING_ACTION_GLOBAL", "Issuer Credit Rating", "Local Currency LT|0")</f>
        <v>CreditWatch/Outlook (02/06/2025)</v>
      </c>
      <c r="Q191" s="10">
        <f>_xll.SNL.Clients.Office.Excel.Functions.SPG(A191, "RD_LAST_REVIEW_DATE_GLOBAL", "Issuer Credit Rating", "Local Currency LT")</f>
        <v>45694</v>
      </c>
      <c r="R191" s="10">
        <f>_xll.SNL.Clients.Office.Excel.Functions.SPG(A191, "RD_CREDIT_RATING_DATE_GLOBAL", "Issuer Credit Rating", "Local Currency LT|0")</f>
        <v>45229</v>
      </c>
      <c r="S191" s="10">
        <f>_xll.SNL.Clients.Office.Excel.Functions.SPG(A191, "RD_CREDIT_WATCH_OUTLOOK_DATE_GLOBAL", "Issuer Credit Rating", "Local Currency LT|0")</f>
        <v>45694</v>
      </c>
    </row>
    <row r="192" spans="1:19">
      <c r="A192" t="s">
        <v>196</v>
      </c>
      <c r="B192" t="str">
        <f>_xll.SNL.Clients.Office.Excel.Functions.SPG(A192,"SP_IPO_DATE")</f>
        <v>#PEND</v>
      </c>
      <c r="G192" s="9" t="str">
        <f>_xll.SNL.Clients.Office.Excel.Functions.SPG(A192, "IQ_SECTOR")</f>
        <v>Information Technology</v>
      </c>
      <c r="H192" s="9" t="str">
        <f>_xll.SNL.Clients.Office.Excel.Functions.SPG(A192, "IQ_INDUSTRY_GROUP")</f>
        <v>Software and Services</v>
      </c>
      <c r="I192" s="9" t="str">
        <f>_xll.SNL.Clients.Office.Excel.Functions.SPG(A192, "IQ_INDUSTRY")</f>
        <v>Software</v>
      </c>
      <c r="J192" s="9" t="str">
        <f>_xll.SNL.Clients.Office.Excel.Functions.SPG(A192, "IQ_PRIMARY_INDUSTRY")</f>
        <v>Systems Software</v>
      </c>
      <c r="K192" s="9" t="str">
        <f>_xll.SNL.Clients.Office.Excel.Functions.SPG(A192, "NAICS_CODE", "Primary")</f>
        <v>513210 - Software Publishers</v>
      </c>
      <c r="L192" s="9" t="str">
        <f>_xll.SNL.Clients.Office.Excel.Functions.SPG(A192, "SP_TOPICTAG")</f>
        <v>Authentication; Encryption; Endpoint Security Integrity; Data Protection; Cloud Infrastructure; Cloud Security; Network Security; GenAI</v>
      </c>
      <c r="M192" s="5">
        <f>_xll.SNL.Clients.Office.Excel.Functions.SPG(A192, "SP_PCT_SHARES_OWNED_ALL_INSTITUTIONS")</f>
        <v>68.58</v>
      </c>
      <c r="N192" s="9" t="str">
        <f>_xll.SNL.Clients.Office.Excel.Functions.SPG(A192, "RD_CREDIT_RATING_GLOBAL", "Issuer Credit Rating", "Local Currency LT|0")</f>
        <v>BBB+</v>
      </c>
      <c r="O192" s="9" t="str">
        <f>_xll.SNL.Clients.Office.Excel.Functions.SPG(A192, "RD_CWOL_GLOBAL", "Issuer Credit Rating", "Local Currency LT|0")</f>
        <v>Stable</v>
      </c>
      <c r="P192" s="9" t="str">
        <f>_xll.SNL.Clients.Office.Excel.Functions.SPG(A192, "RD_RATING_ACTION_GLOBAL", "Issuer Credit Rating", "Local Currency LT|0")</f>
        <v>New Rating | CreditWatch/Outlook (02/22/2021)</v>
      </c>
      <c r="Q192" s="10">
        <f>_xll.SNL.Clients.Office.Excel.Functions.SPG(A192, "RD_LAST_REVIEW_DATE_GLOBAL", "Issuer Credit Rating", "Local Currency LT")</f>
        <v>45681</v>
      </c>
      <c r="R192" s="10">
        <f>_xll.SNL.Clients.Office.Excel.Functions.SPG(A192, "RD_CREDIT_RATING_DATE_GLOBAL", "Issuer Credit Rating", "Local Currency LT|0")</f>
        <v>44249</v>
      </c>
      <c r="S192" s="10">
        <f>_xll.SNL.Clients.Office.Excel.Functions.SPG(A192, "RD_CREDIT_WATCH_OUTLOOK_DATE_GLOBAL", "Issuer Credit Rating", "Local Currency LT|0")</f>
        <v>44249</v>
      </c>
    </row>
    <row r="193" spans="1:19">
      <c r="A193" t="s">
        <v>197</v>
      </c>
      <c r="B193" t="str">
        <f>_xll.SNL.Clients.Office.Excel.Functions.SPG(A193,"SP_IPO_DATE")</f>
        <v>#PEND</v>
      </c>
      <c r="G193" s="9" t="str">
        <f>_xll.SNL.Clients.Office.Excel.Functions.SPG(A193, "IQ_SECTOR")</f>
        <v>Industrials</v>
      </c>
      <c r="H193" s="9" t="str">
        <f>_xll.SNL.Clients.Office.Excel.Functions.SPG(A193, "IQ_INDUSTRY_GROUP")</f>
        <v>Capital Goods</v>
      </c>
      <c r="I193" s="9" t="str">
        <f>_xll.SNL.Clients.Office.Excel.Functions.SPG(A193, "IQ_INDUSTRY")</f>
        <v>Machinery</v>
      </c>
      <c r="J193" s="9" t="str">
        <f>_xll.SNL.Clients.Office.Excel.Functions.SPG(A193, "IQ_PRIMARY_INDUSTRY")</f>
        <v>Industrial Machinery and Supplies and Components</v>
      </c>
      <c r="K193" s="9" t="str">
        <f>_xll.SNL.Clients.Office.Excel.Functions.SPG(A193, "NAICS_CODE", "Primary")</f>
        <v>33451 - Navigational, Measuring, Electromedical, and Control Instruments Manufacturing</v>
      </c>
      <c r="L193" s="9" t="str">
        <f>_xll.SNL.Clients.Office.Excel.Functions.SPG(A193, "SP_TOPICTAG")</f>
        <v>Industrial Automation; Sensors; Smart Building; Smart Energy; Process Automation</v>
      </c>
      <c r="M193" s="5">
        <f>_xll.SNL.Clients.Office.Excel.Functions.SPG(A193, "SP_PCT_SHARES_OWNED_ALL_INSTITUTIONS")</f>
        <v>97.45</v>
      </c>
      <c r="N193" s="9" t="str">
        <f>_xll.SNL.Clients.Office.Excel.Functions.SPG(A193, "RD_CREDIT_RATING_GLOBAL", "Issuer Credit Rating", "Local Currency LT|0")</f>
        <v>BBB</v>
      </c>
      <c r="O193" s="9" t="str">
        <f>_xll.SNL.Clients.Office.Excel.Functions.SPG(A193, "RD_CWOL_GLOBAL", "Issuer Credit Rating", "Local Currency LT|0")</f>
        <v>Stable</v>
      </c>
      <c r="P193" s="9" t="str">
        <f>_xll.SNL.Clients.Office.Excel.Functions.SPG(A193, "RD_RATING_ACTION_GLOBAL", "Issuer Credit Rating", "Local Currency LT|0")</f>
        <v>CreditWatch/Outlook (03/11/2021)</v>
      </c>
      <c r="Q193" s="10">
        <f>_xll.SNL.Clients.Office.Excel.Functions.SPG(A193, "RD_LAST_REVIEW_DATE_GLOBAL", "Issuer Credit Rating", "Local Currency LT")</f>
        <v>45376</v>
      </c>
      <c r="R193" s="10">
        <f>_xll.SNL.Clients.Office.Excel.Functions.SPG(A193, "RD_CREDIT_RATING_DATE_GLOBAL", "Issuer Credit Rating", "Local Currency LT|0")</f>
        <v>42496</v>
      </c>
      <c r="S193" s="10">
        <f>_xll.SNL.Clients.Office.Excel.Functions.SPG(A193, "RD_CREDIT_WATCH_OUTLOOK_DATE_GLOBAL", "Issuer Credit Rating", "Local Currency LT|0")</f>
        <v>44266</v>
      </c>
    </row>
    <row r="194" spans="1:19">
      <c r="A194" t="s">
        <v>198</v>
      </c>
      <c r="B194" t="str">
        <f>_xll.SNL.Clients.Office.Excel.Functions.SPG(A194,"SP_IPO_DATE")</f>
        <v>#PEND</v>
      </c>
      <c r="G194" s="9" t="str">
        <f>_xll.SNL.Clients.Office.Excel.Functions.SPG(A194, "IQ_SECTOR")</f>
        <v>Communication Services</v>
      </c>
      <c r="H194" s="9" t="str">
        <f>_xll.SNL.Clients.Office.Excel.Functions.SPG(A194, "IQ_INDUSTRY_GROUP")</f>
        <v>Media and Entertainment</v>
      </c>
      <c r="I194" s="9" t="str">
        <f>_xll.SNL.Clients.Office.Excel.Functions.SPG(A194, "IQ_INDUSTRY")</f>
        <v>Media</v>
      </c>
      <c r="J194" s="9" t="str">
        <f>_xll.SNL.Clients.Office.Excel.Functions.SPG(A194, "IQ_PRIMARY_INDUSTRY")</f>
        <v>Broadcasting</v>
      </c>
      <c r="K194" s="9" t="str">
        <f>_xll.SNL.Clients.Office.Excel.Functions.SPG(A194, "NAICS_CODE", "Primary")</f>
        <v>516120 - Television Broadcasting Stations</v>
      </c>
      <c r="L194" s="9" t="str">
        <f>_xll.SNL.Clients.Office.Excel.Functions.SPG(A194, "SP_TOPICTAG")</f>
        <v>Entertainment Systems; Ad Network; Video Streaming; Social Networking and Collaboration; Streaming Media; Video-on-Demand Servers; Content Creation</v>
      </c>
      <c r="M194" s="5">
        <f>_xll.SNL.Clients.Office.Excel.Functions.SPG(A194, "SP_PCT_SHARES_OWNED_ALL_INSTITUTIONS")</f>
        <v>83.93</v>
      </c>
      <c r="N194" s="9" t="str">
        <f>_xll.SNL.Clients.Office.Excel.Functions.SPG(A194, "RD_CREDIT_RATING_GLOBAL", "Issuer Credit Rating", "Local Currency LT|0")</f>
        <v>BBB</v>
      </c>
      <c r="O194" s="9" t="str">
        <f>_xll.SNL.Clients.Office.Excel.Functions.SPG(A194, "RD_CWOL_GLOBAL", "Issuer Credit Rating", "Local Currency LT|0")</f>
        <v>Stable</v>
      </c>
      <c r="P194" s="9" t="str">
        <f>_xll.SNL.Clients.Office.Excel.Functions.SPG(A194, "RD_RATING_ACTION_GLOBAL", "Issuer Credit Rating", "Local Currency LT|0")</f>
        <v>New Rating | CreditWatch/Outlook (01/10/2019)</v>
      </c>
      <c r="Q194" s="10">
        <f>_xll.SNL.Clients.Office.Excel.Functions.SPG(A194, "RD_LAST_REVIEW_DATE_GLOBAL", "Issuer Credit Rating", "Local Currency LT")</f>
        <v>45581</v>
      </c>
      <c r="R194" s="10">
        <f>_xll.SNL.Clients.Office.Excel.Functions.SPG(A194, "RD_CREDIT_RATING_DATE_GLOBAL", "Issuer Credit Rating", "Local Currency LT|0")</f>
        <v>43475</v>
      </c>
      <c r="S194" s="10">
        <f>_xll.SNL.Clients.Office.Excel.Functions.SPG(A194, "RD_CREDIT_WATCH_OUTLOOK_DATE_GLOBAL", "Issuer Credit Rating", "Local Currency LT|0")</f>
        <v>43475</v>
      </c>
    </row>
    <row r="195" spans="1:19">
      <c r="A195" t="s">
        <v>199</v>
      </c>
      <c r="B195" t="str">
        <f>_xll.SNL.Clients.Office.Excel.Functions.SPG(A195,"SP_IPO_DATE")</f>
        <v>#PEND</v>
      </c>
      <c r="G195" s="9" t="str">
        <f>_xll.SNL.Clients.Office.Excel.Functions.SPG(A195, "IQ_SECTOR")</f>
        <v>Communication Services</v>
      </c>
      <c r="H195" s="9" t="str">
        <f>_xll.SNL.Clients.Office.Excel.Functions.SPG(A195, "IQ_INDUSTRY_GROUP")</f>
        <v>Media and Entertainment</v>
      </c>
      <c r="I195" s="9" t="str">
        <f>_xll.SNL.Clients.Office.Excel.Functions.SPG(A195, "IQ_INDUSTRY")</f>
        <v>Media</v>
      </c>
      <c r="J195" s="9" t="str">
        <f>_xll.SNL.Clients.Office.Excel.Functions.SPG(A195, "IQ_PRIMARY_INDUSTRY")</f>
        <v>Broadcasting</v>
      </c>
      <c r="K195" s="9" t="str">
        <f>_xll.SNL.Clients.Office.Excel.Functions.SPG(A195, "NAICS_CODE", "Primary")</f>
        <v>516120 - Television Broadcasting Stations</v>
      </c>
      <c r="L195" s="9" t="str">
        <f>_xll.SNL.Clients.Office.Excel.Functions.SPG(A195, "SP_TOPICTAG")</f>
        <v>Entertainment Systems; Ad Network; Video Streaming; Social Networking and Collaboration; Streaming Media; Video-on-Demand Servers; Content Creation</v>
      </c>
      <c r="M195" s="5">
        <f>_xll.SNL.Clients.Office.Excel.Functions.SPG(A195, "SP_PCT_SHARES_OWNED_ALL_INSTITUTIONS")</f>
        <v>83.93</v>
      </c>
      <c r="N195" s="9" t="str">
        <f>_xll.SNL.Clients.Office.Excel.Functions.SPG(A195, "RD_CREDIT_RATING_GLOBAL", "Issuer Credit Rating", "Local Currency LT|0")</f>
        <v>BBB</v>
      </c>
      <c r="O195" s="9" t="str">
        <f>_xll.SNL.Clients.Office.Excel.Functions.SPG(A195, "RD_CWOL_GLOBAL", "Issuer Credit Rating", "Local Currency LT|0")</f>
        <v>Stable</v>
      </c>
      <c r="P195" s="9" t="str">
        <f>_xll.SNL.Clients.Office.Excel.Functions.SPG(A195, "RD_RATING_ACTION_GLOBAL", "Issuer Credit Rating", "Local Currency LT|0")</f>
        <v>New Rating | CreditWatch/Outlook (01/10/2019)</v>
      </c>
      <c r="Q195" s="10">
        <f>_xll.SNL.Clients.Office.Excel.Functions.SPG(A195, "RD_LAST_REVIEW_DATE_GLOBAL", "Issuer Credit Rating", "Local Currency LT")</f>
        <v>45581</v>
      </c>
      <c r="R195" s="10">
        <f>_xll.SNL.Clients.Office.Excel.Functions.SPG(A195, "RD_CREDIT_RATING_DATE_GLOBAL", "Issuer Credit Rating", "Local Currency LT|0")</f>
        <v>43475</v>
      </c>
      <c r="S195" s="10">
        <f>_xll.SNL.Clients.Office.Excel.Functions.SPG(A195, "RD_CREDIT_WATCH_OUTLOOK_DATE_GLOBAL", "Issuer Credit Rating", "Local Currency LT|0")</f>
        <v>43475</v>
      </c>
    </row>
    <row r="196" spans="1:19">
      <c r="A196" t="s">
        <v>200</v>
      </c>
      <c r="B196" t="str">
        <f>_xll.SNL.Clients.Office.Excel.Functions.SPG(A196,"SP_IPO_DATE")</f>
        <v>#PEND</v>
      </c>
      <c r="G196" s="9" t="str">
        <f>_xll.SNL.Clients.Office.Excel.Functions.SPG(A196, "IQ_SECTOR")</f>
        <v>Financials</v>
      </c>
      <c r="H196" s="9" t="str">
        <f>_xll.SNL.Clients.Office.Excel.Functions.SPG(A196, "IQ_INDUSTRY_GROUP")</f>
        <v>Financial Services</v>
      </c>
      <c r="I196" s="9" t="str">
        <f>_xll.SNL.Clients.Office.Excel.Functions.SPG(A196, "IQ_INDUSTRY")</f>
        <v>Capital Markets</v>
      </c>
      <c r="J196" s="9" t="str">
        <f>_xll.SNL.Clients.Office.Excel.Functions.SPG(A196, "IQ_PRIMARY_INDUSTRY")</f>
        <v>Asset Management and Custody Banks</v>
      </c>
      <c r="K196" s="9" t="str">
        <f>_xll.SNL.Clients.Office.Excel.Functions.SPG(A196, "NAICS_CODE", "Primary")</f>
        <v>523940 - Portfolio Management and Investment Advice</v>
      </c>
      <c r="L196" s="9" t="str">
        <f>_xll.SNL.Clients.Office.Excel.Functions.SPG(A196, "SP_TOPICTAG")</f>
        <v/>
      </c>
      <c r="M196" s="5">
        <f>_xll.SNL.Clients.Office.Excel.Functions.SPG(A196, "SP_PCT_SHARES_OWNED_ALL_INSTITUTIONS")</f>
        <v>50.85</v>
      </c>
      <c r="N196" s="9" t="str">
        <f>_xll.SNL.Clients.Office.Excel.Functions.SPG(A196, "RD_CREDIT_RATING_GLOBAL", "Issuer Credit Rating", "Local Currency LT|0")</f>
        <v>A</v>
      </c>
      <c r="O196" s="9" t="str">
        <f>_xll.SNL.Clients.Office.Excel.Functions.SPG(A196, "RD_CWOL_GLOBAL", "Issuer Credit Rating", "Local Currency LT|0")</f>
        <v>Stable</v>
      </c>
      <c r="P196" s="9" t="str">
        <f>_xll.SNL.Clients.Office.Excel.Functions.SPG(A196, "RD_RATING_ACTION_GLOBAL", "Issuer Credit Rating", "Local Currency LT|0")</f>
        <v>Downgrade | CreditWatch/Outlook (05/15/2020)</v>
      </c>
      <c r="Q196" s="10">
        <f>_xll.SNL.Clients.Office.Excel.Functions.SPG(A196, "RD_LAST_REVIEW_DATE_GLOBAL", "Issuer Credit Rating", "Local Currency LT")</f>
        <v>45432</v>
      </c>
      <c r="R196" s="10">
        <f>_xll.SNL.Clients.Office.Excel.Functions.SPG(A196, "RD_CREDIT_RATING_DATE_GLOBAL", "Issuer Credit Rating", "Local Currency LT|0")</f>
        <v>43966</v>
      </c>
      <c r="S196" s="10">
        <f>_xll.SNL.Clients.Office.Excel.Functions.SPG(A196, "RD_CREDIT_WATCH_OUTLOOK_DATE_GLOBAL", "Issuer Credit Rating", "Local Currency LT|0")</f>
        <v>43966</v>
      </c>
    </row>
    <row r="197" spans="1:19">
      <c r="A197" t="s">
        <v>201</v>
      </c>
      <c r="B197" t="str">
        <f>_xll.SNL.Clients.Office.Excel.Functions.SPG(A197,"SP_IPO_DATE")</f>
        <v>#PEND</v>
      </c>
      <c r="G197" s="9" t="str">
        <f>_xll.SNL.Clients.Office.Excel.Functions.SPG(A197, "IQ_SECTOR")</f>
        <v>Materials</v>
      </c>
      <c r="H197" s="9" t="str">
        <f>_xll.SNL.Clients.Office.Excel.Functions.SPG(A197, "IQ_INDUSTRY_GROUP")</f>
        <v>Materials</v>
      </c>
      <c r="I197" s="9" t="str">
        <f>_xll.SNL.Clients.Office.Excel.Functions.SPG(A197, "IQ_INDUSTRY")</f>
        <v>Metals and Mining</v>
      </c>
      <c r="J197" s="9" t="str">
        <f>_xll.SNL.Clients.Office.Excel.Functions.SPG(A197, "IQ_PRIMARY_INDUSTRY")</f>
        <v>Copper</v>
      </c>
      <c r="K197" s="9" t="str">
        <f>_xll.SNL.Clients.Office.Excel.Functions.SPG(A197, "NAICS_CODE", "Primary")</f>
        <v>212230 - Copper, Nickel, Lead, and Zinc Mining</v>
      </c>
      <c r="L197" s="9" t="str">
        <f>_xll.SNL.Clients.Office.Excel.Functions.SPG(A197, "SP_TOPICTAG")</f>
        <v>Environmental Engineering; Mining Technology; Disposal and Recycling</v>
      </c>
      <c r="M197" s="5">
        <f>_xll.SNL.Clients.Office.Excel.Functions.SPG(A197, "SP_PCT_SHARES_OWNED_ALL_INSTITUTIONS")</f>
        <v>85.48</v>
      </c>
      <c r="N197" s="9" t="str">
        <f>_xll.SNL.Clients.Office.Excel.Functions.SPG(A197, "RD_CREDIT_RATING_GLOBAL", "Issuer Credit Rating", "Local Currency LT|0")</f>
        <v>BBB-</v>
      </c>
      <c r="O197" s="9" t="str">
        <f>_xll.SNL.Clients.Office.Excel.Functions.SPG(A197, "RD_CWOL_GLOBAL", "Issuer Credit Rating", "Local Currency LT|0")</f>
        <v>Stable</v>
      </c>
      <c r="P197" s="9" t="str">
        <f>_xll.SNL.Clients.Office.Excel.Functions.SPG(A197, "RD_RATING_ACTION_GLOBAL", "Issuer Credit Rating", "Local Currency LT|0")</f>
        <v>Upgrade | CreditWatch/Outlook (05/13/2024)</v>
      </c>
      <c r="Q197" s="10">
        <f>_xll.SNL.Clients.Office.Excel.Functions.SPG(A197, "RD_LAST_REVIEW_DATE_GLOBAL", "Issuer Credit Rating", "Local Currency LT")</f>
        <v>45425</v>
      </c>
      <c r="R197" s="10">
        <f>_xll.SNL.Clients.Office.Excel.Functions.SPG(A197, "RD_CREDIT_RATING_DATE_GLOBAL", "Issuer Credit Rating", "Local Currency LT|0")</f>
        <v>45425</v>
      </c>
      <c r="S197" s="10">
        <f>_xll.SNL.Clients.Office.Excel.Functions.SPG(A197, "RD_CREDIT_WATCH_OUTLOOK_DATE_GLOBAL", "Issuer Credit Rating", "Local Currency LT|0")</f>
        <v>45425</v>
      </c>
    </row>
    <row r="198" spans="1:19">
      <c r="A198" t="s">
        <v>202</v>
      </c>
      <c r="B198" t="str">
        <f>_xll.SNL.Clients.Office.Excel.Functions.SPG(A198,"SP_IPO_DATE")</f>
        <v>#PEND</v>
      </c>
      <c r="G198" s="9" t="str">
        <f>_xll.SNL.Clients.Office.Excel.Functions.SPG(A198, "IQ_SECTOR")</f>
        <v>Consumer Discretionary</v>
      </c>
      <c r="H198" s="9" t="str">
        <f>_xll.SNL.Clients.Office.Excel.Functions.SPG(A198, "IQ_INDUSTRY_GROUP")</f>
        <v>Consumer Durables and Apparel</v>
      </c>
      <c r="I198" s="9" t="str">
        <f>_xll.SNL.Clients.Office.Excel.Functions.SPG(A198, "IQ_INDUSTRY")</f>
        <v>Household Durables</v>
      </c>
      <c r="J198" s="9" t="str">
        <f>_xll.SNL.Clients.Office.Excel.Functions.SPG(A198, "IQ_PRIMARY_INDUSTRY")</f>
        <v>Consumer Electronics</v>
      </c>
      <c r="K198" s="9" t="str">
        <f>_xll.SNL.Clients.Office.Excel.Functions.SPG(A198, "NAICS_CODE", "Primary")</f>
        <v>33451 - Navigational, Measuring, Electromedical, and Control Instruments Manufacturing</v>
      </c>
      <c r="L198" s="9" t="str">
        <f>_xll.SNL.Clients.Office.Excel.Functions.SPG(A198, "SP_TOPICTAG")</f>
        <v>Software Development; Fitness; GPS; Mapping Services; Navigation; Sensors; Wearables</v>
      </c>
      <c r="M198" s="5">
        <f>_xll.SNL.Clients.Office.Excel.Functions.SPG(A198, "SP_PCT_SHARES_OWNED_ALL_INSTITUTIONS")</f>
        <v>57.92</v>
      </c>
      <c r="N198" s="9" t="str">
        <f>_xll.SNL.Clients.Office.Excel.Functions.SPG(A198, "RD_CREDIT_RATING_GLOBAL", "Issuer Credit Rating", "Local Currency LT|0")</f>
        <v/>
      </c>
      <c r="O198" s="9" t="str">
        <f>_xll.SNL.Clients.Office.Excel.Functions.SPG(A198, "RD_CWOL_GLOBAL", "Issuer Credit Rating", "Local Currency LT|0")</f>
        <v/>
      </c>
      <c r="P198" s="9" t="str">
        <f>_xll.SNL.Clients.Office.Excel.Functions.SPG(A198, "RD_RATING_ACTION_GLOBAL", "Issuer Credit Rating", "Local Currency LT|0")</f>
        <v/>
      </c>
      <c r="Q198" s="10" t="str">
        <f>_xll.SNL.Clients.Office.Excel.Functions.SPG(A198, "RD_LAST_REVIEW_DATE_GLOBAL", "Issuer Credit Rating", "Local Currency LT")</f>
        <v/>
      </c>
      <c r="R198" s="10" t="str">
        <f>_xll.SNL.Clients.Office.Excel.Functions.SPG(A198, "RD_CREDIT_RATING_DATE_GLOBAL", "Issuer Credit Rating", "Local Currency LT|0")</f>
        <v/>
      </c>
      <c r="S198" s="10" t="str">
        <f>_xll.SNL.Clients.Office.Excel.Functions.SPG(A198, "RD_CREDIT_WATCH_OUTLOOK_DATE_GLOBAL", "Issuer Credit Rating", "Local Currency LT|0")</f>
        <v/>
      </c>
    </row>
    <row r="199" spans="1:19">
      <c r="A199" t="s">
        <v>203</v>
      </c>
      <c r="B199" t="str">
        <f>_xll.SNL.Clients.Office.Excel.Functions.SPG(A199,"SP_IPO_DATE")</f>
        <v>#PEND</v>
      </c>
      <c r="G199" s="9" t="str">
        <f>_xll.SNL.Clients.Office.Excel.Functions.SPG(A199, "IQ_SECTOR")</f>
        <v>Information Technology</v>
      </c>
      <c r="H199" s="9" t="str">
        <f>_xll.SNL.Clients.Office.Excel.Functions.SPG(A199, "IQ_INDUSTRY_GROUP")</f>
        <v>Software and Services</v>
      </c>
      <c r="I199" s="9" t="str">
        <f>_xll.SNL.Clients.Office.Excel.Functions.SPG(A199, "IQ_INDUSTRY")</f>
        <v>IT Services</v>
      </c>
      <c r="J199" s="9" t="str">
        <f>_xll.SNL.Clients.Office.Excel.Functions.SPG(A199, "IQ_PRIMARY_INDUSTRY")</f>
        <v>IT Consulting and Other Services</v>
      </c>
      <c r="K199" s="9" t="str">
        <f>_xll.SNL.Clients.Office.Excel.Functions.SPG(A199, "NAICS_CODE", "Primary")</f>
        <v>541512 - Computer Systems Design Services</v>
      </c>
      <c r="L199" s="9" t="str">
        <f>_xll.SNL.Clients.Office.Excel.Functions.SPG(A199, "SP_TOPICTAG")</f>
        <v>Customer Relationship Management; Text Analytics; Content Creation</v>
      </c>
      <c r="M199" s="5">
        <f>_xll.SNL.Clients.Office.Excel.Functions.SPG(A199, "SP_PCT_SHARES_OWNED_ALL_INSTITUTIONS")</f>
        <v>94.14</v>
      </c>
      <c r="N199" s="9" t="str">
        <f>_xll.SNL.Clients.Office.Excel.Functions.SPG(A199, "RD_CREDIT_RATING_GLOBAL", "Issuer Credit Rating", "Local Currency LT|0")</f>
        <v>BBB-</v>
      </c>
      <c r="O199" s="9" t="str">
        <f>_xll.SNL.Clients.Office.Excel.Functions.SPG(A199, "RD_CWOL_GLOBAL", "Issuer Credit Rating", "Local Currency LT|0")</f>
        <v>Stable</v>
      </c>
      <c r="P199" s="9" t="str">
        <f>_xll.SNL.Clients.Office.Excel.Functions.SPG(A199, "RD_RATING_ACTION_GLOBAL", "Issuer Credit Rating", "Local Currency LT|0")</f>
        <v>Upgrade | CreditWatch/Outlook (07/18/2023)</v>
      </c>
      <c r="Q199" s="10">
        <f>_xll.SNL.Clients.Office.Excel.Functions.SPG(A199, "RD_LAST_REVIEW_DATE_GLOBAL", "Issuer Credit Rating", "Local Currency LT")</f>
        <v>45643</v>
      </c>
      <c r="R199" s="10">
        <f>_xll.SNL.Clients.Office.Excel.Functions.SPG(A199, "RD_CREDIT_RATING_DATE_GLOBAL", "Issuer Credit Rating", "Local Currency LT|0")</f>
        <v>45125</v>
      </c>
      <c r="S199" s="10">
        <f>_xll.SNL.Clients.Office.Excel.Functions.SPG(A199, "RD_CREDIT_WATCH_OUTLOOK_DATE_GLOBAL", "Issuer Credit Rating", "Local Currency LT|0")</f>
        <v>45125</v>
      </c>
    </row>
    <row r="200" spans="1:19">
      <c r="A200" t="s">
        <v>204</v>
      </c>
      <c r="B200" t="str">
        <f>_xll.SNL.Clients.Office.Excel.Functions.SPG(A200,"SP_IPO_DATE")</f>
        <v>#PEND</v>
      </c>
      <c r="G200" s="9" t="str">
        <f>_xll.SNL.Clients.Office.Excel.Functions.SPG(A200, "IQ_SECTOR")</f>
        <v>Health Care</v>
      </c>
      <c r="H200" s="9" t="str">
        <f>_xll.SNL.Clients.Office.Excel.Functions.SPG(A200, "IQ_INDUSTRY_GROUP")</f>
        <v>Health Care Equipment and Services</v>
      </c>
      <c r="I200" s="9" t="str">
        <f>_xll.SNL.Clients.Office.Excel.Functions.SPG(A200, "IQ_INDUSTRY")</f>
        <v>Health Care Equipment and Supplies</v>
      </c>
      <c r="J200" s="9" t="str">
        <f>_xll.SNL.Clients.Office.Excel.Functions.SPG(A200, "IQ_PRIMARY_INDUSTRY")</f>
        <v>Health Care Equipment</v>
      </c>
      <c r="K200" s="9" t="str">
        <f>_xll.SNL.Clients.Office.Excel.Functions.SPG(A200, "NAICS_CODE", "Primary")</f>
        <v>33451 - Navigational, Measuring, Electromedical, and Control Instruments Manufacturing</v>
      </c>
      <c r="L200" s="9" t="str">
        <f>_xll.SNL.Clients.Office.Excel.Functions.SPG(A200, "SP_TOPICTAG")</f>
        <v>Health Diagnostics; Assistive Technology; Cardiovascular; Neurology; Surgery</v>
      </c>
      <c r="M200" s="5">
        <f>_xll.SNL.Clients.Office.Excel.Functions.SPG(A200, "SP_PCT_SHARES_OWNED_ALL_INSTITUTIONS")</f>
        <v>83.36</v>
      </c>
      <c r="N200" s="9" t="str">
        <f>_xll.SNL.Clients.Office.Excel.Functions.SPG(A200, "RD_CREDIT_RATING_GLOBAL", "Issuer Credit Rating", "Local Currency LT|0")</f>
        <v>BBB</v>
      </c>
      <c r="O200" s="9" t="str">
        <f>_xll.SNL.Clients.Office.Excel.Functions.SPG(A200, "RD_CWOL_GLOBAL", "Issuer Credit Rating", "Local Currency LT|0")</f>
        <v>Stable</v>
      </c>
      <c r="P200" s="9" t="str">
        <f>_xll.SNL.Clients.Office.Excel.Functions.SPG(A200, "RD_RATING_ACTION_GLOBAL", "Issuer Credit Rating", "Local Currency LT|0")</f>
        <v>New Rating | CreditWatch/Outlook (01/04/2023)</v>
      </c>
      <c r="Q200" s="10">
        <f>_xll.SNL.Clients.Office.Excel.Functions.SPG(A200, "RD_LAST_REVIEW_DATE_GLOBAL", "Issuer Credit Rating", "Local Currency LT")</f>
        <v>45679</v>
      </c>
      <c r="R200" s="10">
        <f>_xll.SNL.Clients.Office.Excel.Functions.SPG(A200, "RD_CREDIT_RATING_DATE_GLOBAL", "Issuer Credit Rating", "Local Currency LT|0")</f>
        <v>44930</v>
      </c>
      <c r="S200" s="10">
        <f>_xll.SNL.Clients.Office.Excel.Functions.SPG(A200, "RD_CREDIT_WATCH_OUTLOOK_DATE_GLOBAL", "Issuer Credit Rating", "Local Currency LT|0")</f>
        <v>44930</v>
      </c>
    </row>
    <row r="201" spans="1:19">
      <c r="A201" t="s">
        <v>205</v>
      </c>
      <c r="B201" t="str">
        <f>_xll.SNL.Clients.Office.Excel.Functions.SPG(A201,"SP_IPO_DATE")</f>
        <v>#PEND</v>
      </c>
      <c r="G201" s="9" t="str">
        <f>_xll.SNL.Clients.Office.Excel.Functions.SPG(A201, "IQ_SECTOR")</f>
        <v>Industrials</v>
      </c>
      <c r="H201" s="9" t="str">
        <f>_xll.SNL.Clients.Office.Excel.Functions.SPG(A201, "IQ_INDUSTRY_GROUP")</f>
        <v>Capital Goods</v>
      </c>
      <c r="I201" s="9" t="str">
        <f>_xll.SNL.Clients.Office.Excel.Functions.SPG(A201, "IQ_INDUSTRY")</f>
        <v>Electrical Equipment</v>
      </c>
      <c r="J201" s="9" t="str">
        <f>_xll.SNL.Clients.Office.Excel.Functions.SPG(A201, "IQ_PRIMARY_INDUSTRY")</f>
        <v>Heavy Electrical Equipment</v>
      </c>
      <c r="K201" s="9" t="str">
        <f>_xll.SNL.Clients.Office.Excel.Functions.SPG(A201, "NAICS_CODE", "Primary")</f>
        <v>33361 - Engine, Turbine, and Power Transmission Equipment Manufacturing</v>
      </c>
      <c r="L201" s="9" t="str">
        <f>_xll.SNL.Clients.Office.Excel.Functions.SPG(A201, "SP_TOPICTAG")</f>
        <v>Clean Energy; Energy Storage; Utility Scale Solar</v>
      </c>
      <c r="M201" s="5">
        <f>_xll.SNL.Clients.Office.Excel.Functions.SPG(A201, "SP_PCT_SHARES_OWNED_ALL_INSTITUTIONS")</f>
        <v>78.28</v>
      </c>
      <c r="N201" s="9" t="str">
        <f>_xll.SNL.Clients.Office.Excel.Functions.SPG(A201, "RD_CREDIT_RATING_GLOBAL", "Issuer Credit Rating", "Local Currency LT|0")</f>
        <v>BBB-</v>
      </c>
      <c r="O201" s="9" t="str">
        <f>_xll.SNL.Clients.Office.Excel.Functions.SPG(A201, "RD_CWOL_GLOBAL", "Issuer Credit Rating", "Local Currency LT|0")</f>
        <v>Stable</v>
      </c>
      <c r="P201" s="9" t="str">
        <f>_xll.SNL.Clients.Office.Excel.Functions.SPG(A201, "RD_RATING_ACTION_GLOBAL", "Issuer Credit Rating", "Local Currency LT|0")</f>
        <v>New Rating | CreditWatch/Outlook (04/02/2024)</v>
      </c>
      <c r="Q201" s="10">
        <f>_xll.SNL.Clients.Office.Excel.Functions.SPG(A201, "RD_LAST_REVIEW_DATE_GLOBAL", "Issuer Credit Rating", "Local Currency LT")</f>
        <v>45384</v>
      </c>
      <c r="R201" s="10">
        <f>_xll.SNL.Clients.Office.Excel.Functions.SPG(A201, "RD_CREDIT_RATING_DATE_GLOBAL", "Issuer Credit Rating", "Local Currency LT|0")</f>
        <v>45384</v>
      </c>
      <c r="S201" s="10">
        <f>_xll.SNL.Clients.Office.Excel.Functions.SPG(A201, "RD_CREDIT_WATCH_OUTLOOK_DATE_GLOBAL", "Issuer Credit Rating", "Local Currency LT|0")</f>
        <v>45384</v>
      </c>
    </row>
    <row r="202" spans="1:19">
      <c r="A202" t="s">
        <v>206</v>
      </c>
      <c r="B202" t="str">
        <f>_xll.SNL.Clients.Office.Excel.Functions.SPG(A202,"SP_IPO_DATE")</f>
        <v>#PEND</v>
      </c>
      <c r="G202" s="9" t="str">
        <f>_xll.SNL.Clients.Office.Excel.Functions.SPG(A202, "IQ_SECTOR")</f>
        <v>Information Technology</v>
      </c>
      <c r="H202" s="9" t="str">
        <f>_xll.SNL.Clients.Office.Excel.Functions.SPG(A202, "IQ_INDUSTRY_GROUP")</f>
        <v>Software and Services</v>
      </c>
      <c r="I202" s="9" t="str">
        <f>_xll.SNL.Clients.Office.Excel.Functions.SPG(A202, "IQ_INDUSTRY")</f>
        <v>Software</v>
      </c>
      <c r="J202" s="9" t="str">
        <f>_xll.SNL.Clients.Office.Excel.Functions.SPG(A202, "IQ_PRIMARY_INDUSTRY")</f>
        <v>Systems Software</v>
      </c>
      <c r="K202" s="9" t="str">
        <f>_xll.SNL.Clients.Office.Excel.Functions.SPG(A202, "NAICS_CODE", "Primary")</f>
        <v>513210 - Software Publishers</v>
      </c>
      <c r="L202" s="9" t="str">
        <f>_xll.SNL.Clients.Office.Excel.Functions.SPG(A202, "SP_TOPICTAG")</f>
        <v>Anti-Fraud; Authentication; Encryption; Endpoint Security Integrity; Identity Theft Prevention; Cloud Security; Network Security</v>
      </c>
      <c r="M202" s="5">
        <f>_xll.SNL.Clients.Office.Excel.Functions.SPG(A202, "SP_PCT_SHARES_OWNED_ALL_INSTITUTIONS")</f>
        <v>85.5</v>
      </c>
      <c r="N202" s="9" t="str">
        <f>_xll.SNL.Clients.Office.Excel.Functions.SPG(A202, "RD_CREDIT_RATING_GLOBAL", "Issuer Credit Rating", "Local Currency LT|0")</f>
        <v>BB</v>
      </c>
      <c r="O202" s="9" t="str">
        <f>_xll.SNL.Clients.Office.Excel.Functions.SPG(A202, "RD_CWOL_GLOBAL", "Issuer Credit Rating", "Local Currency LT|0")</f>
        <v>Stable</v>
      </c>
      <c r="P202" s="9" t="str">
        <f>_xll.SNL.Clients.Office.Excel.Functions.SPG(A202, "RD_RATING_ACTION_GLOBAL", "Issuer Credit Rating", "Local Currency LT|0")</f>
        <v>Downgrade | CreditWatch/Outlook (11/04/2019)</v>
      </c>
      <c r="Q202" s="10">
        <f>_xll.SNL.Clients.Office.Excel.Functions.SPG(A202, "RD_LAST_REVIEW_DATE_GLOBAL", "Issuer Credit Rating", "Local Currency LT")</f>
        <v>45698</v>
      </c>
      <c r="R202" s="10">
        <f>_xll.SNL.Clients.Office.Excel.Functions.SPG(A202, "RD_CREDIT_RATING_DATE_GLOBAL", "Issuer Credit Rating", "Local Currency LT|0")</f>
        <v>43773</v>
      </c>
      <c r="S202" s="10">
        <f>_xll.SNL.Clients.Office.Excel.Functions.SPG(A202, "RD_CREDIT_WATCH_OUTLOOK_DATE_GLOBAL", "Issuer Credit Rating", "Local Currency LT|0")</f>
        <v>43773</v>
      </c>
    </row>
    <row r="203" spans="1:19">
      <c r="A203" t="s">
        <v>207</v>
      </c>
      <c r="B203" t="str">
        <f>_xll.SNL.Clients.Office.Excel.Functions.SPG(A203,"SP_IPO_DATE")</f>
        <v>#PEND</v>
      </c>
      <c r="G203" s="9" t="str">
        <f>_xll.SNL.Clients.Office.Excel.Functions.SPG(A203, "IQ_SECTOR")</f>
        <v>Industrials</v>
      </c>
      <c r="H203" s="9" t="str">
        <f>_xll.SNL.Clients.Office.Excel.Functions.SPG(A203, "IQ_INDUSTRY_GROUP")</f>
        <v>Capital Goods</v>
      </c>
      <c r="I203" s="9" t="str">
        <f>_xll.SNL.Clients.Office.Excel.Functions.SPG(A203, "IQ_INDUSTRY")</f>
        <v>Electrical Equipment</v>
      </c>
      <c r="J203" s="9" t="str">
        <f>_xll.SNL.Clients.Office.Excel.Functions.SPG(A203, "IQ_PRIMARY_INDUSTRY")</f>
        <v>Electrical Components and Equipment</v>
      </c>
      <c r="K203" s="9" t="str">
        <f>_xll.SNL.Clients.Office.Excel.Functions.SPG(A203, "NAICS_CODE", "Primary")</f>
        <v>335312 - Motor and Generator Manufacturing</v>
      </c>
      <c r="L203" s="9" t="str">
        <f>_xll.SNL.Clients.Office.Excel.Functions.SPG(A203, "SP_TOPICTAG")</f>
        <v>Clean Energy; Energy Efficiency; Energy Management; Energy Storage; Industrial Automation; Smart Energy; Remote Access and Control</v>
      </c>
      <c r="M203" s="5">
        <f>_xll.SNL.Clients.Office.Excel.Functions.SPG(A203, "SP_PCT_SHARES_OWNED_ALL_INSTITUTIONS")</f>
        <v>90.19</v>
      </c>
      <c r="N203" s="9" t="str">
        <f>_xll.SNL.Clients.Office.Excel.Functions.SPG(A203, "RD_CREDIT_RATING_GLOBAL", "Issuer Credit Rating", "Local Currency LT|0")</f>
        <v/>
      </c>
      <c r="O203" s="9" t="str">
        <f>_xll.SNL.Clients.Office.Excel.Functions.SPG(A203, "RD_CWOL_GLOBAL", "Issuer Credit Rating", "Local Currency LT|0")</f>
        <v/>
      </c>
      <c r="P203" s="9" t="str">
        <f>_xll.SNL.Clients.Office.Excel.Functions.SPG(A203, "RD_RATING_ACTION_GLOBAL", "Issuer Credit Rating", "Local Currency LT|0")</f>
        <v/>
      </c>
      <c r="Q203" s="10" t="str">
        <f>_xll.SNL.Clients.Office.Excel.Functions.SPG(A203, "RD_LAST_REVIEW_DATE_GLOBAL", "Issuer Credit Rating", "Local Currency LT")</f>
        <v/>
      </c>
      <c r="R203" s="10" t="str">
        <f>_xll.SNL.Clients.Office.Excel.Functions.SPG(A203, "RD_CREDIT_RATING_DATE_GLOBAL", "Issuer Credit Rating", "Local Currency LT|0")</f>
        <v/>
      </c>
      <c r="S203" s="10" t="str">
        <f>_xll.SNL.Clients.Office.Excel.Functions.SPG(A203, "RD_CREDIT_WATCH_OUTLOOK_DATE_GLOBAL", "Issuer Credit Rating", "Local Currency LT|0")</f>
        <v/>
      </c>
    </row>
    <row r="204" spans="1:19">
      <c r="A204" t="s">
        <v>208</v>
      </c>
      <c r="B204" t="str">
        <f>_xll.SNL.Clients.Office.Excel.Functions.SPG(A204,"SP_IPO_DATE")</f>
        <v>#PEND</v>
      </c>
      <c r="G204" s="9" t="str">
        <f>_xll.SNL.Clients.Office.Excel.Functions.SPG(A204, "IQ_SECTOR")</f>
        <v>Industrials</v>
      </c>
      <c r="H204" s="9" t="str">
        <f>_xll.SNL.Clients.Office.Excel.Functions.SPG(A204, "IQ_INDUSTRY_GROUP")</f>
        <v>Capital Goods</v>
      </c>
      <c r="I204" s="9" t="str">
        <f>_xll.SNL.Clients.Office.Excel.Functions.SPG(A204, "IQ_INDUSTRY")</f>
        <v>Aerospace and Defense</v>
      </c>
      <c r="J204" s="9" t="str">
        <f>_xll.SNL.Clients.Office.Excel.Functions.SPG(A204, "IQ_PRIMARY_INDUSTRY")</f>
        <v>Aerospace and Defense</v>
      </c>
      <c r="K204" s="9" t="str">
        <f>_xll.SNL.Clients.Office.Excel.Functions.SPG(A204, "NAICS_CODE", "Primary")</f>
        <v>336411 - Aircraft Manufacturing</v>
      </c>
      <c r="L204" s="9" t="str">
        <f>_xll.SNL.Clients.Office.Excel.Functions.SPG(A204, "SP_TOPICTAG")</f>
        <v>Industrial Automation; Marine Transportation; Simulation; Process Automation</v>
      </c>
      <c r="M204" s="5">
        <f>_xll.SNL.Clients.Office.Excel.Functions.SPG(A204, "SP_PCT_SHARES_OWNED_ALL_INSTITUTIONS")</f>
        <v>85.29</v>
      </c>
      <c r="N204" s="9" t="str">
        <f>_xll.SNL.Clients.Office.Excel.Functions.SPG(A204, "RD_CREDIT_RATING_GLOBAL", "Issuer Credit Rating", "Local Currency LT|0")</f>
        <v>A</v>
      </c>
      <c r="O204" s="9" t="str">
        <f>_xll.SNL.Clients.Office.Excel.Functions.SPG(A204, "RD_CWOL_GLOBAL", "Issuer Credit Rating", "Local Currency LT|0")</f>
        <v>Stable</v>
      </c>
      <c r="P204" s="9" t="str">
        <f>_xll.SNL.Clients.Office.Excel.Functions.SPG(A204, "RD_RATING_ACTION_GLOBAL", "Issuer Credit Rating", "Local Currency LT|0")</f>
        <v>Upgrade | CreditWatch/Outlook (07/16/2024)</v>
      </c>
      <c r="Q204" s="10">
        <f>_xll.SNL.Clients.Office.Excel.Functions.SPG(A204, "RD_LAST_REVIEW_DATE_GLOBAL", "Issuer Credit Rating", "Local Currency LT")</f>
        <v>45582</v>
      </c>
      <c r="R204" s="10">
        <f>_xll.SNL.Clients.Office.Excel.Functions.SPG(A204, "RD_CREDIT_RATING_DATE_GLOBAL", "Issuer Credit Rating", "Local Currency LT|0")</f>
        <v>45489</v>
      </c>
      <c r="S204" s="10">
        <f>_xll.SNL.Clients.Office.Excel.Functions.SPG(A204, "RD_CREDIT_WATCH_OUTLOOK_DATE_GLOBAL", "Issuer Credit Rating", "Local Currency LT|0")</f>
        <v>45489</v>
      </c>
    </row>
    <row r="205" spans="1:19">
      <c r="A205" t="s">
        <v>209</v>
      </c>
      <c r="B205" t="str">
        <f>_xll.SNL.Clients.Office.Excel.Functions.SPG(A205,"SP_IPO_DATE")</f>
        <v>#PEND</v>
      </c>
      <c r="G205" s="9" t="str">
        <f>_xll.SNL.Clients.Office.Excel.Functions.SPG(A205, "IQ_SECTOR")</f>
        <v>Industrials</v>
      </c>
      <c r="H205" s="9" t="str">
        <f>_xll.SNL.Clients.Office.Excel.Functions.SPG(A205, "IQ_INDUSTRY_GROUP")</f>
        <v>Capital Goods</v>
      </c>
      <c r="I205" s="9" t="str">
        <f>_xll.SNL.Clients.Office.Excel.Functions.SPG(A205, "IQ_INDUSTRY")</f>
        <v>Aerospace and Defense</v>
      </c>
      <c r="J205" s="9" t="str">
        <f>_xll.SNL.Clients.Office.Excel.Functions.SPG(A205, "IQ_PRIMARY_INDUSTRY")</f>
        <v>Aerospace and Defense</v>
      </c>
      <c r="K205" s="9" t="str">
        <f>_xll.SNL.Clients.Office.Excel.Functions.SPG(A205, "NAICS_CODE", "Primary")</f>
        <v>3364 - Aerospace Product and Parts Manufacturing</v>
      </c>
      <c r="L205" s="9" t="str">
        <f>_xll.SNL.Clients.Office.Excel.Functions.SPG(A205, "SP_TOPICTAG")</f>
        <v>Energy Efficiency; Energy Management; Energy Storage; Industrial Automation; Smart Energy; Passenger Aircraft Manufacturing; Utility Scale Solar; Onshore and Offshore Wind</v>
      </c>
      <c r="M205" s="5">
        <f>_xll.SNL.Clients.Office.Excel.Functions.SPG(A205, "SP_PCT_SHARES_OWNED_ALL_INSTITUTIONS")</f>
        <v>79.510000000000005</v>
      </c>
      <c r="N205" s="9" t="str">
        <f>_xll.SNL.Clients.Office.Excel.Functions.SPG(A205, "RD_CREDIT_RATING_GLOBAL", "Issuer Credit Rating", "Local Currency LT|0")</f>
        <v>BBB+</v>
      </c>
      <c r="O205" s="9" t="str">
        <f>_xll.SNL.Clients.Office.Excel.Functions.SPG(A205, "RD_CWOL_GLOBAL", "Issuer Credit Rating", "Local Currency LT|0")</f>
        <v>Stable</v>
      </c>
      <c r="P205" s="9" t="str">
        <f>_xll.SNL.Clients.Office.Excel.Functions.SPG(A205, "RD_RATING_ACTION_GLOBAL", "Issuer Credit Rating", "Local Currency LT|0")</f>
        <v>CreditWatch/Outlook (10/28/2022)</v>
      </c>
      <c r="Q205" s="10">
        <f>_xll.SNL.Clients.Office.Excel.Functions.SPG(A205, "RD_LAST_REVIEW_DATE_GLOBAL", "Issuer Credit Rating", "Local Currency LT")</f>
        <v>45398</v>
      </c>
      <c r="R205" s="10">
        <f>_xll.SNL.Clients.Office.Excel.Functions.SPG(A205, "RD_CREDIT_RATING_DATE_GLOBAL", "Issuer Credit Rating", "Local Currency LT|0")</f>
        <v>43375</v>
      </c>
      <c r="S205" s="10">
        <f>_xll.SNL.Clients.Office.Excel.Functions.SPG(A205, "RD_CREDIT_WATCH_OUTLOOK_DATE_GLOBAL", "Issuer Credit Rating", "Local Currency LT|0")</f>
        <v>44862</v>
      </c>
    </row>
    <row r="206" spans="1:19">
      <c r="A206" t="s">
        <v>210</v>
      </c>
      <c r="B206" t="str">
        <f>_xll.SNL.Clients.Office.Excel.Functions.SPG(A206,"SP_IPO_DATE")</f>
        <v>#PEND</v>
      </c>
      <c r="G206" s="9" t="str">
        <f>_xll.SNL.Clients.Office.Excel.Functions.SPG(A206, "IQ_SECTOR")</f>
        <v>Consumer Staples</v>
      </c>
      <c r="H206" s="9" t="str">
        <f>_xll.SNL.Clients.Office.Excel.Functions.SPG(A206, "IQ_INDUSTRY_GROUP")</f>
        <v>Food, Beverage and Tobacco</v>
      </c>
      <c r="I206" s="9" t="str">
        <f>_xll.SNL.Clients.Office.Excel.Functions.SPG(A206, "IQ_INDUSTRY")</f>
        <v>Food Products</v>
      </c>
      <c r="J206" s="9" t="str">
        <f>_xll.SNL.Clients.Office.Excel.Functions.SPG(A206, "IQ_PRIMARY_INDUSTRY")</f>
        <v>Packaged Foods and Meats</v>
      </c>
      <c r="K206" s="9" t="str">
        <f>_xll.SNL.Clients.Office.Excel.Functions.SPG(A206, "NAICS_CODE", "Primary")</f>
        <v>311 - Food Manufacturing</v>
      </c>
      <c r="L206" s="9" t="str">
        <f>_xll.SNL.Clients.Office.Excel.Functions.SPG(A206, "SP_TOPICTAG")</f>
        <v>Organic; Alternative Protein</v>
      </c>
      <c r="M206" s="5">
        <f>_xll.SNL.Clients.Office.Excel.Functions.SPG(A206, "SP_PCT_SHARES_OWNED_ALL_INSTITUTIONS")</f>
        <v>80.819999999999993</v>
      </c>
      <c r="N206" s="9" t="str">
        <f>_xll.SNL.Clients.Office.Excel.Functions.SPG(A206, "RD_CREDIT_RATING_GLOBAL", "Issuer Credit Rating", "Local Currency LT|0")</f>
        <v>BBB</v>
      </c>
      <c r="O206" s="9" t="str">
        <f>_xll.SNL.Clients.Office.Excel.Functions.SPG(A206, "RD_CWOL_GLOBAL", "Issuer Credit Rating", "Local Currency LT|0")</f>
        <v>Stable</v>
      </c>
      <c r="P206" s="9" t="str">
        <f>_xll.SNL.Clients.Office.Excel.Functions.SPG(A206, "RD_RATING_ACTION_GLOBAL", "Issuer Credit Rating", "Local Currency LT|0")</f>
        <v>Downgrade | CreditWatch/Outlook (02/23/2018)</v>
      </c>
      <c r="Q206" s="10">
        <f>_xll.SNL.Clients.Office.Excel.Functions.SPG(A206, "RD_LAST_REVIEW_DATE_GLOBAL", "Issuer Credit Rating", "Local Currency LT")</f>
        <v>45323</v>
      </c>
      <c r="R206" s="10">
        <f>_xll.SNL.Clients.Office.Excel.Functions.SPG(A206, "RD_CREDIT_RATING_DATE_GLOBAL", "Issuer Credit Rating", "Local Currency LT|0")</f>
        <v>43154</v>
      </c>
      <c r="S206" s="10">
        <f>_xll.SNL.Clients.Office.Excel.Functions.SPG(A206, "RD_CREDIT_WATCH_OUTLOOK_DATE_GLOBAL", "Issuer Credit Rating", "Local Currency LT|0")</f>
        <v>43154</v>
      </c>
    </row>
    <row r="207" spans="1:19">
      <c r="A207" t="s">
        <v>211</v>
      </c>
      <c r="B207" t="str">
        <f>_xll.SNL.Clients.Office.Excel.Functions.SPG(A207,"SP_IPO_DATE")</f>
        <v>#PEND</v>
      </c>
      <c r="G207" s="9" t="str">
        <f>_xll.SNL.Clients.Office.Excel.Functions.SPG(A207, "IQ_SECTOR")</f>
        <v>Consumer Discretionary</v>
      </c>
      <c r="H207" s="9" t="str">
        <f>_xll.SNL.Clients.Office.Excel.Functions.SPG(A207, "IQ_INDUSTRY_GROUP")</f>
        <v>Automobiles and Components</v>
      </c>
      <c r="I207" s="9" t="str">
        <f>_xll.SNL.Clients.Office.Excel.Functions.SPG(A207, "IQ_INDUSTRY")</f>
        <v>Automobiles</v>
      </c>
      <c r="J207" s="9" t="str">
        <f>_xll.SNL.Clients.Office.Excel.Functions.SPG(A207, "IQ_PRIMARY_INDUSTRY")</f>
        <v>Automobile Manufacturers</v>
      </c>
      <c r="K207" s="9" t="str">
        <f>_xll.SNL.Clients.Office.Excel.Functions.SPG(A207, "NAICS_CODE", "Primary")</f>
        <v>336110 - Automobile and Light Duty Motor Vehicle Manufacturing</v>
      </c>
      <c r="L207" s="9" t="str">
        <f>_xll.SNL.Clients.Office.Excel.Functions.SPG(A207, "SP_TOPICTAG")</f>
        <v>Fleet Management; GPS; Navigation; Car Sharing; Autonomous Vehicles; Utility Scale Solar</v>
      </c>
      <c r="M207" s="5">
        <f>_xll.SNL.Clients.Office.Excel.Functions.SPG(A207, "SP_PCT_SHARES_OWNED_ALL_INSTITUTIONS")</f>
        <v>95.97</v>
      </c>
      <c r="N207" s="9" t="str">
        <f>_xll.SNL.Clients.Office.Excel.Functions.SPG(A207, "RD_CREDIT_RATING_GLOBAL", "Issuer Credit Rating", "Local Currency LT|0")</f>
        <v>BBB</v>
      </c>
      <c r="O207" s="9" t="str">
        <f>_xll.SNL.Clients.Office.Excel.Functions.SPG(A207, "RD_CWOL_GLOBAL", "Issuer Credit Rating", "Local Currency LT|0")</f>
        <v>Stable</v>
      </c>
      <c r="P207" s="9" t="str">
        <f>_xll.SNL.Clients.Office.Excel.Functions.SPG(A207, "RD_RATING_ACTION_GLOBAL", "Issuer Credit Rating", "Local Currency LT|0")</f>
        <v>CreditWatch/Outlook (11/18/2021)</v>
      </c>
      <c r="Q207" s="10">
        <f>_xll.SNL.Clients.Office.Excel.Functions.SPG(A207, "RD_LAST_REVIEW_DATE_GLOBAL", "Issuer Credit Rating", "Local Currency LT")</f>
        <v>45672</v>
      </c>
      <c r="R207" s="10">
        <f>_xll.SNL.Clients.Office.Excel.Functions.SPG(A207, "RD_CREDIT_RATING_DATE_GLOBAL", "Issuer Credit Rating", "Local Currency LT|0")</f>
        <v>42745</v>
      </c>
      <c r="S207" s="10">
        <f>_xll.SNL.Clients.Office.Excel.Functions.SPG(A207, "RD_CREDIT_WATCH_OUTLOOK_DATE_GLOBAL", "Issuer Credit Rating", "Local Currency LT|0")</f>
        <v>44518</v>
      </c>
    </row>
    <row r="208" spans="1:19">
      <c r="A208" t="s">
        <v>212</v>
      </c>
      <c r="B208" t="str">
        <f>_xll.SNL.Clients.Office.Excel.Functions.SPG(A208,"SP_IPO_DATE")</f>
        <v>#PEND</v>
      </c>
      <c r="G208" s="9" t="str">
        <f>_xll.SNL.Clients.Office.Excel.Functions.SPG(A208, "IQ_SECTOR")</f>
        <v>Consumer Discretionary</v>
      </c>
      <c r="H208" s="9" t="str">
        <f>_xll.SNL.Clients.Office.Excel.Functions.SPG(A208, "IQ_INDUSTRY_GROUP")</f>
        <v>Consumer Discretionary Distribution and Retail</v>
      </c>
      <c r="I208" s="9" t="str">
        <f>_xll.SNL.Clients.Office.Excel.Functions.SPG(A208, "IQ_INDUSTRY")</f>
        <v>Distributors</v>
      </c>
      <c r="J208" s="9" t="str">
        <f>_xll.SNL.Clients.Office.Excel.Functions.SPG(A208, "IQ_PRIMARY_INDUSTRY")</f>
        <v>Distributors</v>
      </c>
      <c r="K208" s="9" t="str">
        <f>_xll.SNL.Clients.Office.Excel.Functions.SPG(A208, "NAICS_CODE", "Primary")</f>
        <v>423120 - Motor Vehicle Supplies and New Parts Merchant Wholesalers</v>
      </c>
      <c r="L208" s="9" t="str">
        <f>_xll.SNL.Clients.Office.Excel.Functions.SPG(A208, "SP_TOPICTAG")</f>
        <v>Fleet Management; Industrial Automation; Process Automation; Autonomous Vehicles</v>
      </c>
      <c r="M208" s="5">
        <f>_xll.SNL.Clients.Office.Excel.Functions.SPG(A208, "SP_PCT_SHARES_OWNED_ALL_INSTITUTIONS")</f>
        <v>82.24</v>
      </c>
      <c r="N208" s="9" t="str">
        <f>_xll.SNL.Clients.Office.Excel.Functions.SPG(A208, "RD_CREDIT_RATING_GLOBAL", "Issuer Credit Rating", "Local Currency LT|0")</f>
        <v>BBB</v>
      </c>
      <c r="O208" s="9" t="str">
        <f>_xll.SNL.Clients.Office.Excel.Functions.SPG(A208, "RD_CWOL_GLOBAL", "Issuer Credit Rating", "Local Currency LT|0")</f>
        <v>Stable</v>
      </c>
      <c r="P208" s="9" t="str">
        <f>_xll.SNL.Clients.Office.Excel.Functions.SPG(A208, "RD_RATING_ACTION_GLOBAL", "Issuer Credit Rating", "Local Currency LT|0")</f>
        <v>New Rating | CreditWatch/Outlook (10/23/2020)</v>
      </c>
      <c r="Q208" s="10">
        <f>_xll.SNL.Clients.Office.Excel.Functions.SPG(A208, "RD_LAST_REVIEW_DATE_GLOBAL", "Issuer Credit Rating", "Local Currency LT")</f>
        <v>45456</v>
      </c>
      <c r="R208" s="10">
        <f>_xll.SNL.Clients.Office.Excel.Functions.SPG(A208, "RD_CREDIT_RATING_DATE_GLOBAL", "Issuer Credit Rating", "Local Currency LT|0")</f>
        <v>44127</v>
      </c>
      <c r="S208" s="10">
        <f>_xll.SNL.Clients.Office.Excel.Functions.SPG(A208, "RD_CREDIT_WATCH_OUTLOOK_DATE_GLOBAL", "Issuer Credit Rating", "Local Currency LT|0")</f>
        <v>44127</v>
      </c>
    </row>
    <row r="209" spans="1:19">
      <c r="A209" t="s">
        <v>213</v>
      </c>
      <c r="B209" t="str">
        <f>_xll.SNL.Clients.Office.Excel.Functions.SPG(A209,"SP_IPO_DATE")</f>
        <v>#PEND</v>
      </c>
      <c r="G209" s="9" t="str">
        <f>_xll.SNL.Clients.Office.Excel.Functions.SPG(A209, "IQ_SECTOR")</f>
        <v>Health Care</v>
      </c>
      <c r="H209" s="9" t="str">
        <f>_xll.SNL.Clients.Office.Excel.Functions.SPG(A209, "IQ_INDUSTRY_GROUP")</f>
        <v>Pharmaceuticals, Biotechnology and Life Sciences</v>
      </c>
      <c r="I209" s="9" t="str">
        <f>_xll.SNL.Clients.Office.Excel.Functions.SPG(A209, "IQ_INDUSTRY")</f>
        <v>Biotechnology</v>
      </c>
      <c r="J209" s="9" t="str">
        <f>_xll.SNL.Clients.Office.Excel.Functions.SPG(A209, "IQ_PRIMARY_INDUSTRY")</f>
        <v>Biotechnology</v>
      </c>
      <c r="K209" s="9" t="str">
        <f>_xll.SNL.Clients.Office.Excel.Functions.SPG(A209, "NAICS_CODE", "Primary")</f>
        <v>325414 - Biological Product (except Diagnostic) Manufacturing</v>
      </c>
      <c r="L209" s="9" t="str">
        <f>_xll.SNL.Clients.Office.Excel.Functions.SPG(A209, "SP_TOPICTAG")</f>
        <v>Energy Storage; Hematology; Hepatology; Immunology; Infectious Diseases; Oncology; Respiratory; Utility Scale Solar</v>
      </c>
      <c r="M209" s="5">
        <f>_xll.SNL.Clients.Office.Excel.Functions.SPG(A209, "SP_PCT_SHARES_OWNED_ALL_INSTITUTIONS")</f>
        <v>85.82</v>
      </c>
      <c r="N209" s="9" t="str">
        <f>_xll.SNL.Clients.Office.Excel.Functions.SPG(A209, "RD_CREDIT_RATING_GLOBAL", "Issuer Credit Rating", "Local Currency LT|0")</f>
        <v>BBB+</v>
      </c>
      <c r="O209" s="9" t="str">
        <f>_xll.SNL.Clients.Office.Excel.Functions.SPG(A209, "RD_CWOL_GLOBAL", "Issuer Credit Rating", "Local Currency LT|0")</f>
        <v>Positive</v>
      </c>
      <c r="P209" s="9" t="str">
        <f>_xll.SNL.Clients.Office.Excel.Functions.SPG(A209, "RD_RATING_ACTION_GLOBAL", "Issuer Credit Rating", "Local Currency LT|0")</f>
        <v>CreditWatch/Outlook (05/18/2023)</v>
      </c>
      <c r="Q209" s="10">
        <f>_xll.SNL.Clients.Office.Excel.Functions.SPG(A209, "RD_LAST_REVIEW_DATE_GLOBAL", "Issuer Credit Rating", "Local Currency LT")</f>
        <v>45610</v>
      </c>
      <c r="R209" s="10">
        <f>_xll.SNL.Clients.Office.Excel.Functions.SPG(A209, "RD_CREDIT_RATING_DATE_GLOBAL", "Issuer Credit Rating", "Local Currency LT|0")</f>
        <v>44131</v>
      </c>
      <c r="S209" s="10">
        <f>_xll.SNL.Clients.Office.Excel.Functions.SPG(A209, "RD_CREDIT_WATCH_OUTLOOK_DATE_GLOBAL", "Issuer Credit Rating", "Local Currency LT|0")</f>
        <v>45064</v>
      </c>
    </row>
    <row r="210" spans="1:19">
      <c r="A210" t="s">
        <v>214</v>
      </c>
      <c r="B210" t="str">
        <f>_xll.SNL.Clients.Office.Excel.Functions.SPG(A210,"SP_IPO_DATE")</f>
        <v>#PEND</v>
      </c>
      <c r="G210" s="9" t="str">
        <f>_xll.SNL.Clients.Office.Excel.Functions.SPG(A210, "IQ_SECTOR")</f>
        <v>Financials</v>
      </c>
      <c r="H210" s="9" t="str">
        <f>_xll.SNL.Clients.Office.Excel.Functions.SPG(A210, "IQ_INDUSTRY_GROUP")</f>
        <v>Financial Services</v>
      </c>
      <c r="I210" s="9" t="str">
        <f>_xll.SNL.Clients.Office.Excel.Functions.SPG(A210, "IQ_INDUSTRY")</f>
        <v>Financial Services</v>
      </c>
      <c r="J210" s="9" t="str">
        <f>_xll.SNL.Clients.Office.Excel.Functions.SPG(A210, "IQ_PRIMARY_INDUSTRY")</f>
        <v>Transaction and Payment Processing Services</v>
      </c>
      <c r="K210" s="9" t="str">
        <f>_xll.SNL.Clients.Office.Excel.Functions.SPG(A210, "NAICS_CODE", "Primary")</f>
        <v>522320 - Financial Transactions Processing, Reserve, and Clearinghouse Activities</v>
      </c>
      <c r="L210" s="9" t="str">
        <f>_xll.SNL.Clients.Office.Excel.Functions.SPG(A210, "SP_TOPICTAG")</f>
        <v>Software Development; Fintech; Data Protection; Cloud Security; Process Automation; Payment Facilitator Enablers; Online Payments</v>
      </c>
      <c r="M210" s="5">
        <f>_xll.SNL.Clients.Office.Excel.Functions.SPG(A210, "SP_PCT_SHARES_OWNED_ALL_INSTITUTIONS")</f>
        <v>92.29</v>
      </c>
      <c r="N210" s="9" t="str">
        <f>_xll.SNL.Clients.Office.Excel.Functions.SPG(A210, "RD_CREDIT_RATING_GLOBAL", "Issuer Credit Rating", "Local Currency LT|0")</f>
        <v>BBB-</v>
      </c>
      <c r="O210" s="9" t="str">
        <f>_xll.SNL.Clients.Office.Excel.Functions.SPG(A210, "RD_CWOL_GLOBAL", "Issuer Credit Rating", "Local Currency LT|0")</f>
        <v>Stable</v>
      </c>
      <c r="P210" s="9" t="str">
        <f>_xll.SNL.Clients.Office.Excel.Functions.SPG(A210, "RD_RATING_ACTION_GLOBAL", "Issuer Credit Rating", "Local Currency LT|0")</f>
        <v>Upgrade | CreditWatch/Outlook (09/18/2019)</v>
      </c>
      <c r="Q210" s="10">
        <f>_xll.SNL.Clients.Office.Excel.Functions.SPG(A210, "RD_LAST_REVIEW_DATE_GLOBAL", "Issuer Credit Rating", "Local Currency LT")</f>
        <v>45693</v>
      </c>
      <c r="R210" s="10">
        <f>_xll.SNL.Clients.Office.Excel.Functions.SPG(A210, "RD_CREDIT_RATING_DATE_GLOBAL", "Issuer Credit Rating", "Local Currency LT|0")</f>
        <v>43726</v>
      </c>
      <c r="S210" s="10">
        <f>_xll.SNL.Clients.Office.Excel.Functions.SPG(A210, "RD_CREDIT_WATCH_OUTLOOK_DATE_GLOBAL", "Issuer Credit Rating", "Local Currency LT|0")</f>
        <v>43726</v>
      </c>
    </row>
    <row r="211" spans="1:19">
      <c r="A211" t="s">
        <v>215</v>
      </c>
      <c r="B211" t="str">
        <f>_xll.SNL.Clients.Office.Excel.Functions.SPG(A211,"SP_IPO_DATE")</f>
        <v>#PEND</v>
      </c>
      <c r="G211" s="9" t="str">
        <f>_xll.SNL.Clients.Office.Excel.Functions.SPG(A211, "IQ_SECTOR")</f>
        <v>Financials</v>
      </c>
      <c r="H211" s="9" t="str">
        <f>_xll.SNL.Clients.Office.Excel.Functions.SPG(A211, "IQ_INDUSTRY_GROUP")</f>
        <v>Insurance</v>
      </c>
      <c r="I211" s="9" t="str">
        <f>_xll.SNL.Clients.Office.Excel.Functions.SPG(A211, "IQ_INDUSTRY")</f>
        <v>Insurance</v>
      </c>
      <c r="J211" s="9" t="str">
        <f>_xll.SNL.Clients.Office.Excel.Functions.SPG(A211, "IQ_PRIMARY_INDUSTRY")</f>
        <v>Life and Health Insurance</v>
      </c>
      <c r="K211" s="9" t="str">
        <f>_xll.SNL.Clients.Office.Excel.Functions.SPG(A211, "NAICS_CODE", "Primary")</f>
        <v>524113 - Direct Life Insurance Carriers</v>
      </c>
      <c r="L211" s="9" t="str">
        <f>_xll.SNL.Clients.Office.Excel.Functions.SPG(A211, "SP_TOPICTAG")</f>
        <v/>
      </c>
      <c r="M211" s="5">
        <f>_xll.SNL.Clients.Office.Excel.Functions.SPG(A211, "SP_PCT_SHARES_OWNED_ALL_INSTITUTIONS")</f>
        <v>82.97</v>
      </c>
      <c r="N211" s="9" t="str">
        <f>_xll.SNL.Clients.Office.Excel.Functions.SPG(A211, "RD_CREDIT_RATING_GLOBAL", "Issuer Credit Rating", "Local Currency LT|0")</f>
        <v>A</v>
      </c>
      <c r="O211" s="9" t="str">
        <f>_xll.SNL.Clients.Office.Excel.Functions.SPG(A211, "RD_CWOL_GLOBAL", "Issuer Credit Rating", "Local Currency LT|0")</f>
        <v>Stable</v>
      </c>
      <c r="P211" s="9" t="str">
        <f>_xll.SNL.Clients.Office.Excel.Functions.SPG(A211, "RD_RATING_ACTION_GLOBAL", "Issuer Credit Rating", "Local Currency LT|0")</f>
        <v>CreditWatch/Outlook (03/01/2024)</v>
      </c>
      <c r="Q211" s="10">
        <f>_xll.SNL.Clients.Office.Excel.Functions.SPG(A211, "RD_LAST_REVIEW_DATE_GLOBAL", "Issuer Credit Rating", "Local Currency LT")</f>
        <v>45595</v>
      </c>
      <c r="R211" s="10">
        <f>_xll.SNL.Clients.Office.Excel.Functions.SPG(A211, "RD_CREDIT_RATING_DATE_GLOBAL", "Issuer Credit Rating", "Local Currency LT|0")</f>
        <v>39401</v>
      </c>
      <c r="S211" s="10">
        <f>_xll.SNL.Clients.Office.Excel.Functions.SPG(A211, "RD_CREDIT_WATCH_OUTLOOK_DATE_GLOBAL", "Issuer Credit Rating", "Local Currency LT|0")</f>
        <v>45352</v>
      </c>
    </row>
    <row r="212" spans="1:19">
      <c r="A212" t="s">
        <v>216</v>
      </c>
      <c r="B212" t="str">
        <f>_xll.SNL.Clients.Office.Excel.Functions.SPG(A212,"SP_IPO_DATE")</f>
        <v>#PEND</v>
      </c>
      <c r="G212" s="9" t="str">
        <f>_xll.SNL.Clients.Office.Excel.Functions.SPG(A212, "IQ_SECTOR")</f>
        <v>Information Technology</v>
      </c>
      <c r="H212" s="9" t="str">
        <f>_xll.SNL.Clients.Office.Excel.Functions.SPG(A212, "IQ_INDUSTRY_GROUP")</f>
        <v>Software and Services</v>
      </c>
      <c r="I212" s="9" t="str">
        <f>_xll.SNL.Clients.Office.Excel.Functions.SPG(A212, "IQ_INDUSTRY")</f>
        <v>IT Services</v>
      </c>
      <c r="J212" s="9" t="str">
        <f>_xll.SNL.Clients.Office.Excel.Functions.SPG(A212, "IQ_PRIMARY_INDUSTRY")</f>
        <v>Internet Services and Infrastructure</v>
      </c>
      <c r="K212" s="9" t="str">
        <f>_xll.SNL.Clients.Office.Excel.Functions.SPG(A212, "NAICS_CODE", "Primary")</f>
        <v>518210 - Computing Infrastructure Providers, Data Processing, Web Hosting, and Related Services</v>
      </c>
      <c r="L212" s="9" t="str">
        <f>_xll.SNL.Clients.Office.Excel.Functions.SPG(A212, "SP_TOPICTAG")</f>
        <v>Invoice Management Software; Digital Media; Marketing Automation; Web Development; Cloud Infrastructure; Cloud Storage; Search Engine Optimization; Online Payments</v>
      </c>
      <c r="M212" s="5">
        <f>_xll.SNL.Clients.Office.Excel.Functions.SPG(A212, "SP_PCT_SHARES_OWNED_ALL_INSTITUTIONS")</f>
        <v>100.01</v>
      </c>
      <c r="N212" s="9" t="str">
        <f>_xll.SNL.Clients.Office.Excel.Functions.SPG(A212, "RD_CREDIT_RATING_GLOBAL", "Issuer Credit Rating", "Local Currency LT|0")</f>
        <v/>
      </c>
      <c r="O212" s="9" t="str">
        <f>_xll.SNL.Clients.Office.Excel.Functions.SPG(A212, "RD_CWOL_GLOBAL", "Issuer Credit Rating", "Local Currency LT|0")</f>
        <v/>
      </c>
      <c r="P212" s="9" t="str">
        <f>_xll.SNL.Clients.Office.Excel.Functions.SPG(A212, "RD_RATING_ACTION_GLOBAL", "Issuer Credit Rating", "Local Currency LT|0")</f>
        <v/>
      </c>
      <c r="Q212" s="10" t="str">
        <f>_xll.SNL.Clients.Office.Excel.Functions.SPG(A212, "RD_LAST_REVIEW_DATE_GLOBAL", "Issuer Credit Rating", "Local Currency LT")</f>
        <v/>
      </c>
      <c r="R212" s="10" t="str">
        <f>_xll.SNL.Clients.Office.Excel.Functions.SPG(A212, "RD_CREDIT_RATING_DATE_GLOBAL", "Issuer Credit Rating", "Local Currency LT|0")</f>
        <v/>
      </c>
      <c r="S212" s="10" t="str">
        <f>_xll.SNL.Clients.Office.Excel.Functions.SPG(A212, "RD_CREDIT_WATCH_OUTLOOK_DATE_GLOBAL", "Issuer Credit Rating", "Local Currency LT|0")</f>
        <v/>
      </c>
    </row>
    <row r="213" spans="1:19">
      <c r="A213" t="s">
        <v>217</v>
      </c>
      <c r="B213" t="str">
        <f>_xll.SNL.Clients.Office.Excel.Functions.SPG(A213,"SP_IPO_DATE")</f>
        <v>#PEND</v>
      </c>
      <c r="G213" s="9" t="str">
        <f>_xll.SNL.Clients.Office.Excel.Functions.SPG(A213, "IQ_SECTOR")</f>
        <v>Energy</v>
      </c>
      <c r="H213" s="9" t="str">
        <f>_xll.SNL.Clients.Office.Excel.Functions.SPG(A213, "IQ_INDUSTRY_GROUP")</f>
        <v>Energy</v>
      </c>
      <c r="I213" s="9" t="str">
        <f>_xll.SNL.Clients.Office.Excel.Functions.SPG(A213, "IQ_INDUSTRY")</f>
        <v>Energy Equipment and Services</v>
      </c>
      <c r="J213" s="9" t="str">
        <f>_xll.SNL.Clients.Office.Excel.Functions.SPG(A213, "IQ_PRIMARY_INDUSTRY")</f>
        <v>Oil and Gas Equipment and Services</v>
      </c>
      <c r="K213" s="9" t="str">
        <f>_xll.SNL.Clients.Office.Excel.Functions.SPG(A213, "NAICS_CODE", "Primary")</f>
        <v>213112 - Support Activities for Oil and Gas Operations</v>
      </c>
      <c r="L213" s="9" t="str">
        <f>_xll.SNL.Clients.Office.Excel.Functions.SPG(A213, "SP_TOPICTAG")</f>
        <v>Industrial Automation; Process Automation; Ocean Data Collection</v>
      </c>
      <c r="M213" s="5">
        <f>_xll.SNL.Clients.Office.Excel.Functions.SPG(A213, "SP_PCT_SHARES_OWNED_ALL_INSTITUTIONS")</f>
        <v>86.59</v>
      </c>
      <c r="N213" s="9" t="str">
        <f>_xll.SNL.Clients.Office.Excel.Functions.SPG(A213, "RD_CREDIT_RATING_GLOBAL", "Issuer Credit Rating", "Local Currency LT|0")</f>
        <v>BBB+</v>
      </c>
      <c r="O213" s="9" t="str">
        <f>_xll.SNL.Clients.Office.Excel.Functions.SPG(A213, "RD_CWOL_GLOBAL", "Issuer Credit Rating", "Local Currency LT|0")</f>
        <v>Positive</v>
      </c>
      <c r="P213" s="9" t="str">
        <f>_xll.SNL.Clients.Office.Excel.Functions.SPG(A213, "RD_RATING_ACTION_GLOBAL", "Issuer Credit Rating", "Local Currency LT|0")</f>
        <v>CreditWatch/Outlook (11/17/2023)</v>
      </c>
      <c r="Q213" s="10">
        <f>_xll.SNL.Clients.Office.Excel.Functions.SPG(A213, "RD_LAST_REVIEW_DATE_GLOBAL", "Issuer Credit Rating", "Local Currency LT")</f>
        <v>45370</v>
      </c>
      <c r="R213" s="10">
        <f>_xll.SNL.Clients.Office.Excel.Functions.SPG(A213, "RD_CREDIT_RATING_DATE_GLOBAL", "Issuer Credit Rating", "Local Currency LT|0")</f>
        <v>43916</v>
      </c>
      <c r="S213" s="10">
        <f>_xll.SNL.Clients.Office.Excel.Functions.SPG(A213, "RD_CREDIT_WATCH_OUTLOOK_DATE_GLOBAL", "Issuer Credit Rating", "Local Currency LT|0")</f>
        <v>45247</v>
      </c>
    </row>
    <row r="214" spans="1:19">
      <c r="A214" t="s">
        <v>218</v>
      </c>
      <c r="B214" t="str">
        <f>_xll.SNL.Clients.Office.Excel.Functions.SPG(A214,"SP_IPO_DATE")</f>
        <v>#PEND</v>
      </c>
      <c r="G214" s="9" t="str">
        <f>_xll.SNL.Clients.Office.Excel.Functions.SPG(A214, "IQ_SECTOR")</f>
        <v>Consumer Discretionary</v>
      </c>
      <c r="H214" s="9" t="str">
        <f>_xll.SNL.Clients.Office.Excel.Functions.SPG(A214, "IQ_INDUSTRY_GROUP")</f>
        <v>Consumer Durables and Apparel</v>
      </c>
      <c r="I214" s="9" t="str">
        <f>_xll.SNL.Clients.Office.Excel.Functions.SPG(A214, "IQ_INDUSTRY")</f>
        <v>Leisure Products</v>
      </c>
      <c r="J214" s="9" t="str">
        <f>_xll.SNL.Clients.Office.Excel.Functions.SPG(A214, "IQ_PRIMARY_INDUSTRY")</f>
        <v>Leisure Products</v>
      </c>
      <c r="K214" s="9" t="str">
        <f>_xll.SNL.Clients.Office.Excel.Functions.SPG(A214, "NAICS_CODE", "Primary")</f>
        <v>339930 - Doll, Toy, and Game Manufacturing</v>
      </c>
      <c r="L214" s="9" t="str">
        <f>_xll.SNL.Clients.Office.Excel.Functions.SPG(A214, "SP_TOPICTAG")</f>
        <v>Entertainment Systems; Lifestyle; Content Creation; Video Games</v>
      </c>
      <c r="M214" s="5">
        <f>_xll.SNL.Clients.Office.Excel.Functions.SPG(A214, "SP_PCT_SHARES_OWNED_ALL_INSTITUTIONS")</f>
        <v>85.01</v>
      </c>
      <c r="N214" s="9" t="str">
        <f>_xll.SNL.Clients.Office.Excel.Functions.SPG(A214, "RD_CREDIT_RATING_GLOBAL", "Issuer Credit Rating", "Local Currency LT|0")</f>
        <v>BBB</v>
      </c>
      <c r="O214" s="9" t="str">
        <f>_xll.SNL.Clients.Office.Excel.Functions.SPG(A214, "RD_CWOL_GLOBAL", "Issuer Credit Rating", "Local Currency LT|0")</f>
        <v>Negative</v>
      </c>
      <c r="P214" s="9" t="str">
        <f>_xll.SNL.Clients.Office.Excel.Functions.SPG(A214, "RD_RATING_ACTION_GLOBAL", "Issuer Credit Rating", "Local Currency LT|0")</f>
        <v>CreditWatch/Outlook (12/13/2023)</v>
      </c>
      <c r="Q214" s="10">
        <f>_xll.SNL.Clients.Office.Excel.Functions.SPG(A214, "RD_LAST_REVIEW_DATE_GLOBAL", "Issuer Credit Rating", "Local Currency LT")</f>
        <v>45371</v>
      </c>
      <c r="R214" s="10">
        <f>_xll.SNL.Clients.Office.Excel.Functions.SPG(A214, "RD_CREDIT_RATING_DATE_GLOBAL", "Issuer Credit Rating", "Local Currency LT|0")</f>
        <v>44608</v>
      </c>
      <c r="S214" s="10">
        <f>_xll.SNL.Clients.Office.Excel.Functions.SPG(A214, "RD_CREDIT_WATCH_OUTLOOK_DATE_GLOBAL", "Issuer Credit Rating", "Local Currency LT|0")</f>
        <v>45273</v>
      </c>
    </row>
    <row r="215" spans="1:19">
      <c r="A215" t="s">
        <v>219</v>
      </c>
      <c r="B215" t="str">
        <f>_xll.SNL.Clients.Office.Excel.Functions.SPG(A215,"SP_IPO_DATE")</f>
        <v>#PEND</v>
      </c>
      <c r="G215" s="9" t="str">
        <f>_xll.SNL.Clients.Office.Excel.Functions.SPG(A215, "IQ_SECTOR")</f>
        <v>Health Care</v>
      </c>
      <c r="H215" s="9" t="str">
        <f>_xll.SNL.Clients.Office.Excel.Functions.SPG(A215, "IQ_INDUSTRY_GROUP")</f>
        <v>Health Care Equipment and Services</v>
      </c>
      <c r="I215" s="9" t="str">
        <f>_xll.SNL.Clients.Office.Excel.Functions.SPG(A215, "IQ_INDUSTRY")</f>
        <v>Health Care Providers and Services</v>
      </c>
      <c r="J215" s="9" t="str">
        <f>_xll.SNL.Clients.Office.Excel.Functions.SPG(A215, "IQ_PRIMARY_INDUSTRY")</f>
        <v>Health Care Facilities</v>
      </c>
      <c r="K215" s="9" t="str">
        <f>_xll.SNL.Clients.Office.Excel.Functions.SPG(A215, "NAICS_CODE", "Primary")</f>
        <v>622 - Hospitals</v>
      </c>
      <c r="L215" s="9" t="str">
        <f>_xll.SNL.Clients.Office.Excel.Functions.SPG(A215, "SP_TOPICTAG")</f>
        <v>Health Diagnostics; Cardiovascular; Internal Diseases; Neurology; Oncology; Psychiatry; Surgery</v>
      </c>
      <c r="M215" s="5">
        <f>_xll.SNL.Clients.Office.Excel.Functions.SPG(A215, "SP_PCT_SHARES_OWNED_ALL_INSTITUTIONS")</f>
        <v>63.86</v>
      </c>
      <c r="N215" s="9" t="str">
        <f>_xll.SNL.Clients.Office.Excel.Functions.SPG(A215, "RD_CREDIT_RATING_GLOBAL", "Issuer Credit Rating", "Local Currency LT|0")</f>
        <v>BBB-</v>
      </c>
      <c r="O215" s="9" t="str">
        <f>_xll.SNL.Clients.Office.Excel.Functions.SPG(A215, "RD_CWOL_GLOBAL", "Issuer Credit Rating", "Local Currency LT|0")</f>
        <v>Stable</v>
      </c>
      <c r="P215" s="9" t="str">
        <f>_xll.SNL.Clients.Office.Excel.Functions.SPG(A215, "RD_RATING_ACTION_GLOBAL", "Issuer Credit Rating", "Local Currency LT|0")</f>
        <v>Upgrade | CreditWatch/Outlook (05/25/2022)</v>
      </c>
      <c r="Q215" s="10">
        <f>_xll.SNL.Clients.Office.Excel.Functions.SPG(A215, "RD_LAST_REVIEW_DATE_GLOBAL", "Issuer Credit Rating", "Local Currency LT")</f>
        <v>45434</v>
      </c>
      <c r="R215" s="10">
        <f>_xll.SNL.Clients.Office.Excel.Functions.SPG(A215, "RD_CREDIT_RATING_DATE_GLOBAL", "Issuer Credit Rating", "Local Currency LT|0")</f>
        <v>44706</v>
      </c>
      <c r="S215" s="10">
        <f>_xll.SNL.Clients.Office.Excel.Functions.SPG(A215, "RD_CREDIT_WATCH_OUTLOOK_DATE_GLOBAL", "Issuer Credit Rating", "Local Currency LT|0")</f>
        <v>44706</v>
      </c>
    </row>
    <row r="216" spans="1:19">
      <c r="A216" t="s">
        <v>220</v>
      </c>
      <c r="B216" t="str">
        <f>_xll.SNL.Clients.Office.Excel.Functions.SPG(A216,"SP_IPO_DATE")</f>
        <v>#PEND</v>
      </c>
      <c r="G216" s="9" t="str">
        <f>_xll.SNL.Clients.Office.Excel.Functions.SPG(A216, "IQ_SECTOR")</f>
        <v>Real Estate</v>
      </c>
      <c r="H216" s="9" t="str">
        <f>_xll.SNL.Clients.Office.Excel.Functions.SPG(A216, "IQ_INDUSTRY_GROUP")</f>
        <v>Equity Real Estate Investment Trusts (REITs)</v>
      </c>
      <c r="I216" s="9" t="str">
        <f>_xll.SNL.Clients.Office.Excel.Functions.SPG(A216, "IQ_INDUSTRY")</f>
        <v>Health Care REITs</v>
      </c>
      <c r="J216" s="9" t="str">
        <f>_xll.SNL.Clients.Office.Excel.Functions.SPG(A216, "IQ_PRIMARY_INDUSTRY")</f>
        <v>Health Care REITs</v>
      </c>
      <c r="K216" s="9" t="str">
        <f>_xll.SNL.Clients.Office.Excel.Functions.SPG(A216, "NAICS_CODE", "Primary")</f>
        <v>531110 - Lessors of Residential Buildings and Dwellings</v>
      </c>
      <c r="L216" s="9" t="str">
        <f>_xll.SNL.Clients.Office.Excel.Functions.SPG(A216, "SP_TOPICTAG")</f>
        <v/>
      </c>
      <c r="M216" s="5">
        <f>_xll.SNL.Clients.Office.Excel.Functions.SPG(A216, "SP_PCT_SHARES_OWNED_ALL_INSTITUTIONS")</f>
        <v>95.76</v>
      </c>
      <c r="N216" s="9" t="str">
        <f>_xll.SNL.Clients.Office.Excel.Functions.SPG(A216, "RD_CREDIT_RATING_GLOBAL", "Issuer Credit Rating", "Local Currency LT|0")</f>
        <v>BBB+</v>
      </c>
      <c r="O216" s="9" t="str">
        <f>_xll.SNL.Clients.Office.Excel.Functions.SPG(A216, "RD_CWOL_GLOBAL", "Issuer Credit Rating", "Local Currency LT|0")</f>
        <v>Stable</v>
      </c>
      <c r="P216" s="9" t="str">
        <f>_xll.SNL.Clients.Office.Excel.Functions.SPG(A216, "RD_RATING_ACTION_GLOBAL", "Issuer Credit Rating", "Local Currency LT|0")</f>
        <v>New Rating | CreditWatch/Outlook (02/10/2023)</v>
      </c>
      <c r="Q216" s="10">
        <f>_xll.SNL.Clients.Office.Excel.Functions.SPG(A216, "RD_LAST_REVIEW_DATE_GLOBAL", "Issuer Credit Rating", "Local Currency LT")</f>
        <v>45582</v>
      </c>
      <c r="R216" s="10">
        <f>_xll.SNL.Clients.Office.Excel.Functions.SPG(A216, "RD_CREDIT_RATING_DATE_GLOBAL", "Issuer Credit Rating", "Local Currency LT|0")</f>
        <v>44967</v>
      </c>
      <c r="S216" s="10">
        <f>_xll.SNL.Clients.Office.Excel.Functions.SPG(A216, "RD_CREDIT_WATCH_OUTLOOK_DATE_GLOBAL", "Issuer Credit Rating", "Local Currency LT|0")</f>
        <v>44967</v>
      </c>
    </row>
    <row r="217" spans="1:19">
      <c r="A217" t="s">
        <v>221</v>
      </c>
      <c r="B217" t="str">
        <f>_xll.SNL.Clients.Office.Excel.Functions.SPG(A217,"SP_IPO_DATE")</f>
        <v>#PEND</v>
      </c>
      <c r="G217" s="9" t="str">
        <f>_xll.SNL.Clients.Office.Excel.Functions.SPG(A217, "IQ_SECTOR")</f>
        <v>Health Care</v>
      </c>
      <c r="H217" s="9" t="str">
        <f>_xll.SNL.Clients.Office.Excel.Functions.SPG(A217, "IQ_INDUSTRY_GROUP")</f>
        <v>Health Care Equipment and Services</v>
      </c>
      <c r="I217" s="9" t="str">
        <f>_xll.SNL.Clients.Office.Excel.Functions.SPG(A217, "IQ_INDUSTRY")</f>
        <v>Health Care Providers and Services</v>
      </c>
      <c r="J217" s="9" t="str">
        <f>_xll.SNL.Clients.Office.Excel.Functions.SPG(A217, "IQ_PRIMARY_INDUSTRY")</f>
        <v>Health Care Distributors</v>
      </c>
      <c r="K217" s="9" t="str">
        <f>_xll.SNL.Clients.Office.Excel.Functions.SPG(A217, "NAICS_CODE", "Primary")</f>
        <v>423450 - Medical, Dental, and Hospital Equipment and Supplies Merchant Wholesalers</v>
      </c>
      <c r="L217" s="9" t="str">
        <f>_xll.SNL.Clients.Office.Excel.Functions.SPG(A217, "SP_TOPICTAG")</f>
        <v>Health Diagnostics; MHealth; Dentistry; Orthopaedics; Surgery; Vaccines</v>
      </c>
      <c r="M217" s="5">
        <f>_xll.SNL.Clients.Office.Excel.Functions.SPG(A217, "SP_PCT_SHARES_OWNED_ALL_INSTITUTIONS")</f>
        <v>104</v>
      </c>
      <c r="N217" s="9" t="str">
        <f>_xll.SNL.Clients.Office.Excel.Functions.SPG(A217, "RD_CREDIT_RATING_GLOBAL", "Issuer Credit Rating", "Local Currency LT|0")</f>
        <v/>
      </c>
      <c r="O217" s="9" t="str">
        <f>_xll.SNL.Clients.Office.Excel.Functions.SPG(A217, "RD_CWOL_GLOBAL", "Issuer Credit Rating", "Local Currency LT|0")</f>
        <v/>
      </c>
      <c r="P217" s="9" t="str">
        <f>_xll.SNL.Clients.Office.Excel.Functions.SPG(A217, "RD_RATING_ACTION_GLOBAL", "Issuer Credit Rating", "Local Currency LT|0")</f>
        <v/>
      </c>
      <c r="Q217" s="10" t="str">
        <f>_xll.SNL.Clients.Office.Excel.Functions.SPG(A217, "RD_LAST_REVIEW_DATE_GLOBAL", "Issuer Credit Rating", "Local Currency LT")</f>
        <v/>
      </c>
      <c r="R217" s="10" t="str">
        <f>_xll.SNL.Clients.Office.Excel.Functions.SPG(A217, "RD_CREDIT_RATING_DATE_GLOBAL", "Issuer Credit Rating", "Local Currency LT|0")</f>
        <v/>
      </c>
      <c r="S217" s="10" t="str">
        <f>_xll.SNL.Clients.Office.Excel.Functions.SPG(A217, "RD_CREDIT_WATCH_OUTLOOK_DATE_GLOBAL", "Issuer Credit Rating", "Local Currency LT|0")</f>
        <v/>
      </c>
    </row>
    <row r="218" spans="1:19">
      <c r="A218" t="s">
        <v>222</v>
      </c>
      <c r="B218" t="str">
        <f>_xll.SNL.Clients.Office.Excel.Functions.SPG(A218,"SP_IPO_DATE")</f>
        <v>#PEND</v>
      </c>
      <c r="G218" s="9" t="str">
        <f>_xll.SNL.Clients.Office.Excel.Functions.SPG(A218, "IQ_SECTOR")</f>
        <v>Energy</v>
      </c>
      <c r="H218" s="9" t="str">
        <f>_xll.SNL.Clients.Office.Excel.Functions.SPG(A218, "IQ_INDUSTRY_GROUP")</f>
        <v>Energy</v>
      </c>
      <c r="I218" s="9" t="str">
        <f>_xll.SNL.Clients.Office.Excel.Functions.SPG(A218, "IQ_INDUSTRY")</f>
        <v>Oil, Gas and Consumable Fuels</v>
      </c>
      <c r="J218" s="9" t="str">
        <f>_xll.SNL.Clients.Office.Excel.Functions.SPG(A218, "IQ_PRIMARY_INDUSTRY")</f>
        <v>Oil and Gas Exploration and Production</v>
      </c>
      <c r="K218" s="9" t="str">
        <f>_xll.SNL.Clients.Office.Excel.Functions.SPG(A218, "NAICS_CODE", "Primary")</f>
        <v>2111 - Oil and Gas Extraction</v>
      </c>
      <c r="L218" s="9" t="str">
        <f>_xll.SNL.Clients.Office.Excel.Functions.SPG(A218, "SP_TOPICTAG")</f>
        <v>Freight Service</v>
      </c>
      <c r="M218" s="5">
        <f>_xll.SNL.Clients.Office.Excel.Functions.SPG(A218, "SP_PCT_SHARES_OWNED_ALL_INSTITUTIONS")</f>
        <v>83.09</v>
      </c>
      <c r="N218" s="9" t="str">
        <f>_xll.SNL.Clients.Office.Excel.Functions.SPG(A218, "RD_CREDIT_RATING_GLOBAL", "Issuer Credit Rating", "Local Currency LT|0")</f>
        <v>BBB-</v>
      </c>
      <c r="O218" s="9" t="str">
        <f>_xll.SNL.Clients.Office.Excel.Functions.SPG(A218, "RD_CWOL_GLOBAL", "Issuer Credit Rating", "Local Currency LT|0")</f>
        <v>Watch Pos</v>
      </c>
      <c r="P218" s="9" t="str">
        <f>_xll.SNL.Clients.Office.Excel.Functions.SPG(A218, "RD_RATING_ACTION_GLOBAL", "Issuer Credit Rating", "Local Currency LT|0")</f>
        <v>CreditWatch/Outlook (10/23/2023)</v>
      </c>
      <c r="Q218" s="10">
        <f>_xll.SNL.Clients.Office.Excel.Functions.SPG(A218, "RD_LAST_REVIEW_DATE_GLOBAL", "Issuer Credit Rating", "Local Currency LT")</f>
        <v>45525</v>
      </c>
      <c r="R218" s="10">
        <f>_xll.SNL.Clients.Office.Excel.Functions.SPG(A218, "RD_CREDIT_RATING_DATE_GLOBAL", "Issuer Credit Rating", "Local Currency LT|0")</f>
        <v>42402</v>
      </c>
      <c r="S218" s="10">
        <f>_xll.SNL.Clients.Office.Excel.Functions.SPG(A218, "RD_CREDIT_WATCH_OUTLOOK_DATE_GLOBAL", "Issuer Credit Rating", "Local Currency LT|0")</f>
        <v>45222</v>
      </c>
    </row>
    <row r="219" spans="1:19">
      <c r="A219" t="s">
        <v>223</v>
      </c>
      <c r="B219" t="str">
        <f>_xll.SNL.Clients.Office.Excel.Functions.SPG(A219,"SP_IPO_DATE")</f>
        <v>#PEND</v>
      </c>
      <c r="G219" s="9" t="str">
        <f>_xll.SNL.Clients.Office.Excel.Functions.SPG(A219, "IQ_SECTOR")</f>
        <v>Information Technology</v>
      </c>
      <c r="H219" s="9" t="str">
        <f>_xll.SNL.Clients.Office.Excel.Functions.SPG(A219, "IQ_INDUSTRY_GROUP")</f>
        <v>Technology Hardware and Equipment</v>
      </c>
      <c r="I219" s="9" t="str">
        <f>_xll.SNL.Clients.Office.Excel.Functions.SPG(A219, "IQ_INDUSTRY")</f>
        <v>Technology Hardware, Storage and Peripherals</v>
      </c>
      <c r="J219" s="9" t="str">
        <f>_xll.SNL.Clients.Office.Excel.Functions.SPG(A219, "IQ_PRIMARY_INDUSTRY")</f>
        <v>Technology Hardware, Storage and Peripherals</v>
      </c>
      <c r="K219" s="9" t="str">
        <f>_xll.SNL.Clients.Office.Excel.Functions.SPG(A219, "NAICS_CODE", "Primary")</f>
        <v>33411 - Computer and Peripheral Equipment Manufacturing</v>
      </c>
      <c r="L219" s="9" t="str">
        <f>_xll.SNL.Clients.Office.Excel.Functions.SPG(A219, "SP_TOPICTAG")</f>
        <v>Data Integration; Machine Learning; Data Protection; Cloud Infrastructure; Cloud Storage; Storage Management; Artificial Intelligence; Utility Scale Solar</v>
      </c>
      <c r="M219" s="5">
        <f>_xll.SNL.Clients.Office.Excel.Functions.SPG(A219, "SP_PCT_SHARES_OWNED_ALL_INSTITUTIONS")</f>
        <v>84.7</v>
      </c>
      <c r="N219" s="9" t="str">
        <f>_xll.SNL.Clients.Office.Excel.Functions.SPG(A219, "RD_CREDIT_RATING_GLOBAL", "Issuer Credit Rating", "Local Currency LT|0")</f>
        <v>BBB</v>
      </c>
      <c r="O219" s="9" t="str">
        <f>_xll.SNL.Clients.Office.Excel.Functions.SPG(A219, "RD_CWOL_GLOBAL", "Issuer Credit Rating", "Local Currency LT|0")</f>
        <v>Negative</v>
      </c>
      <c r="P219" s="9" t="str">
        <f>_xll.SNL.Clients.Office.Excel.Functions.SPG(A219, "RD_RATING_ACTION_GLOBAL", "Issuer Credit Rating", "Local Currency LT|0")</f>
        <v>CreditWatch/Outlook (01/11/2024)</v>
      </c>
      <c r="Q219" s="10">
        <f>_xll.SNL.Clients.Office.Excel.Functions.SPG(A219, "RD_LAST_REVIEW_DATE_GLOBAL", "Issuer Credit Rating", "Local Currency LT")</f>
        <v>45349</v>
      </c>
      <c r="R219" s="10">
        <f>_xll.SNL.Clients.Office.Excel.Functions.SPG(A219, "RD_CREDIT_RATING_DATE_GLOBAL", "Issuer Credit Rating", "Local Currency LT|0")</f>
        <v>42270</v>
      </c>
      <c r="S219" s="10">
        <f>_xll.SNL.Clients.Office.Excel.Functions.SPG(A219, "RD_CREDIT_WATCH_OUTLOOK_DATE_GLOBAL", "Issuer Credit Rating", "Local Currency LT|0")</f>
        <v>45302</v>
      </c>
    </row>
    <row r="220" spans="1:19">
      <c r="A220" t="s">
        <v>224</v>
      </c>
      <c r="B220" t="str">
        <f>_xll.SNL.Clients.Office.Excel.Functions.SPG(A220,"SP_IPO_DATE")</f>
        <v>#PEND</v>
      </c>
      <c r="G220" s="9" t="str">
        <f>_xll.SNL.Clients.Office.Excel.Functions.SPG(A220, "IQ_SECTOR")</f>
        <v>Consumer Discretionary</v>
      </c>
      <c r="H220" s="9" t="str">
        <f>_xll.SNL.Clients.Office.Excel.Functions.SPG(A220, "IQ_INDUSTRY_GROUP")</f>
        <v>Consumer Services</v>
      </c>
      <c r="I220" s="9" t="str">
        <f>_xll.SNL.Clients.Office.Excel.Functions.SPG(A220, "IQ_INDUSTRY")</f>
        <v>Hotels, Restaurants and Leisure</v>
      </c>
      <c r="J220" s="9" t="str">
        <f>_xll.SNL.Clients.Office.Excel.Functions.SPG(A220, "IQ_PRIMARY_INDUSTRY")</f>
        <v>Hotels, Resorts and Cruise Lines</v>
      </c>
      <c r="K220" s="9" t="str">
        <f>_xll.SNL.Clients.Office.Excel.Functions.SPG(A220, "NAICS_CODE", "Primary")</f>
        <v>721110 - Hotels (except Casino Hotels) and Motels</v>
      </c>
      <c r="L220" s="9" t="str">
        <f>_xll.SNL.Clients.Office.Excel.Functions.SPG(A220, "SP_TOPICTAG")</f>
        <v>Lifestyle; Tourism; Travel Accommodations</v>
      </c>
      <c r="M220" s="5">
        <f>_xll.SNL.Clients.Office.Excel.Functions.SPG(A220, "SP_PCT_SHARES_OWNED_ALL_INSTITUTIONS")</f>
        <v>98.84</v>
      </c>
      <c r="N220" s="9" t="str">
        <f>_xll.SNL.Clients.Office.Excel.Functions.SPG(A220, "RD_CREDIT_RATING_GLOBAL", "Issuer Credit Rating", "Local Currency LT|0")</f>
        <v>BB+</v>
      </c>
      <c r="O220" s="9" t="str">
        <f>_xll.SNL.Clients.Office.Excel.Functions.SPG(A220, "RD_CWOL_GLOBAL", "Issuer Credit Rating", "Local Currency LT|0")</f>
        <v>Stable</v>
      </c>
      <c r="P220" s="9" t="str">
        <f>_xll.SNL.Clients.Office.Excel.Functions.SPG(A220, "RD_RATING_ACTION_GLOBAL", "Issuer Credit Rating", "Local Currency LT|0")</f>
        <v>Upgrade | CreditWatch/Outlook (08/01/2022)</v>
      </c>
      <c r="Q220" s="10">
        <f>_xll.SNL.Clients.Office.Excel.Functions.SPG(A220, "RD_LAST_REVIEW_DATE_GLOBAL", "Issuer Credit Rating", "Local Currency LT")</f>
        <v>45400</v>
      </c>
      <c r="R220" s="10">
        <f>_xll.SNL.Clients.Office.Excel.Functions.SPG(A220, "RD_CREDIT_RATING_DATE_GLOBAL", "Issuer Credit Rating", "Local Currency LT|0")</f>
        <v>44774</v>
      </c>
      <c r="S220" s="10">
        <f>_xll.SNL.Clients.Office.Excel.Functions.SPG(A220, "RD_CREDIT_WATCH_OUTLOOK_DATE_GLOBAL", "Issuer Credit Rating", "Local Currency LT|0")</f>
        <v>44774</v>
      </c>
    </row>
    <row r="221" spans="1:19">
      <c r="A221" t="s">
        <v>225</v>
      </c>
      <c r="B221" t="str">
        <f>_xll.SNL.Clients.Office.Excel.Functions.SPG(A221,"SP_IPO_DATE")</f>
        <v>#PEND</v>
      </c>
      <c r="G221" s="9" t="str">
        <f>_xll.SNL.Clients.Office.Excel.Functions.SPG(A221, "IQ_SECTOR")</f>
        <v>Health Care</v>
      </c>
      <c r="H221" s="9" t="str">
        <f>_xll.SNL.Clients.Office.Excel.Functions.SPG(A221, "IQ_INDUSTRY_GROUP")</f>
        <v>Health Care Equipment and Services</v>
      </c>
      <c r="I221" s="9" t="str">
        <f>_xll.SNL.Clients.Office.Excel.Functions.SPG(A221, "IQ_INDUSTRY")</f>
        <v>Health Care Equipment and Supplies</v>
      </c>
      <c r="J221" s="9" t="str">
        <f>_xll.SNL.Clients.Office.Excel.Functions.SPG(A221, "IQ_PRIMARY_INDUSTRY")</f>
        <v>Health Care Equipment</v>
      </c>
      <c r="K221" s="9" t="str">
        <f>_xll.SNL.Clients.Office.Excel.Functions.SPG(A221, "NAICS_CODE", "Primary")</f>
        <v>334517 - Irradiation Apparatus Manufacturing</v>
      </c>
      <c r="L221" s="9" t="str">
        <f>_xll.SNL.Clients.Office.Excel.Functions.SPG(A221, "SP_TOPICTAG")</f>
        <v>Health Diagnostics; Infectious Diseases; Oncology; Orthopaedics; Surgery</v>
      </c>
      <c r="M221" s="5">
        <f>_xll.SNL.Clients.Office.Excel.Functions.SPG(A221, "SP_PCT_SHARES_OWNED_ALL_INSTITUTIONS")</f>
        <v>105.41</v>
      </c>
      <c r="N221" s="9" t="str">
        <f>_xll.SNL.Clients.Office.Excel.Functions.SPG(A221, "RD_CREDIT_RATING_GLOBAL", "Issuer Credit Rating", "Local Currency LT|0")</f>
        <v>BBB-</v>
      </c>
      <c r="O221" s="9" t="str">
        <f>_xll.SNL.Clients.Office.Excel.Functions.SPG(A221, "RD_CWOL_GLOBAL", "Issuer Credit Rating", "Local Currency LT|0")</f>
        <v>Stable</v>
      </c>
      <c r="P221" s="9" t="str">
        <f>_xll.SNL.Clients.Office.Excel.Functions.SPG(A221, "RD_RATING_ACTION_GLOBAL", "Issuer Credit Rating", "Local Currency LT|0")</f>
        <v>Upgrade | CreditWatch/Outlook (11/09/2021)</v>
      </c>
      <c r="Q221" s="10">
        <f>_xll.SNL.Clients.Office.Excel.Functions.SPG(A221, "RD_LAST_REVIEW_DATE_GLOBAL", "Issuer Credit Rating", "Local Currency LT")</f>
        <v>45345</v>
      </c>
      <c r="R221" s="10">
        <f>_xll.SNL.Clients.Office.Excel.Functions.SPG(A221, "RD_CREDIT_RATING_DATE_GLOBAL", "Issuer Credit Rating", "Local Currency LT|0")</f>
        <v>44509</v>
      </c>
      <c r="S221" s="10">
        <f>_xll.SNL.Clients.Office.Excel.Functions.SPG(A221, "RD_CREDIT_WATCH_OUTLOOK_DATE_GLOBAL", "Issuer Credit Rating", "Local Currency LT|0")</f>
        <v>44509</v>
      </c>
    </row>
    <row r="222" spans="1:19">
      <c r="A222" t="s">
        <v>226</v>
      </c>
      <c r="B222" t="str">
        <f>_xll.SNL.Clients.Office.Excel.Functions.SPG(A222,"SP_IPO_DATE")</f>
        <v>#PEND</v>
      </c>
      <c r="G222" s="9" t="str">
        <f>_xll.SNL.Clients.Office.Excel.Functions.SPG(A222, "IQ_SECTOR")</f>
        <v>Industrials</v>
      </c>
      <c r="H222" s="9" t="str">
        <f>_xll.SNL.Clients.Office.Excel.Functions.SPG(A222, "IQ_INDUSTRY_GROUP")</f>
        <v>Capital Goods</v>
      </c>
      <c r="I222" s="9" t="str">
        <f>_xll.SNL.Clients.Office.Excel.Functions.SPG(A222, "IQ_INDUSTRY")</f>
        <v>Industrial Conglomerates</v>
      </c>
      <c r="J222" s="9" t="str">
        <f>_xll.SNL.Clients.Office.Excel.Functions.SPG(A222, "IQ_PRIMARY_INDUSTRY")</f>
        <v>Industrial Conglomerates</v>
      </c>
      <c r="K222" s="9" t="str">
        <f>_xll.SNL.Clients.Office.Excel.Functions.SPG(A222, "NAICS_CODE", "Primary")</f>
        <v>335 - Electrical Equipment, Appliance, and Component Manufacturing</v>
      </c>
      <c r="L222" s="9" t="str">
        <f>_xll.SNL.Clients.Office.Excel.Functions.SPG(A222, "SP_TOPICTAG")</f>
        <v>Software Development; Data Integration; Industrial Automation; Sensors; Process Automation; Artificial Intelligence; Utility Scale Solar; Battery Energy Storage System (BESS)</v>
      </c>
      <c r="M222" s="5">
        <f>_xll.SNL.Clients.Office.Excel.Functions.SPG(A222, "SP_PCT_SHARES_OWNED_ALL_INSTITUTIONS")</f>
        <v>79.41</v>
      </c>
      <c r="N222" s="9" t="str">
        <f>_xll.SNL.Clients.Office.Excel.Functions.SPG(A222, "RD_CREDIT_RATING_GLOBAL", "Issuer Credit Rating", "Local Currency LT|0")</f>
        <v>A</v>
      </c>
      <c r="O222" s="9" t="str">
        <f>_xll.SNL.Clients.Office.Excel.Functions.SPG(A222, "RD_CWOL_GLOBAL", "Issuer Credit Rating", "Local Currency LT|0")</f>
        <v>Watch Neg</v>
      </c>
      <c r="P222" s="9" t="str">
        <f>_xll.SNL.Clients.Office.Excel.Functions.SPG(A222, "RD_RATING_ACTION_GLOBAL", "Issuer Credit Rating", "Local Currency LT|0")</f>
        <v>CreditWatch/Outlook (02/06/2025)</v>
      </c>
      <c r="Q222" s="10">
        <f>_xll.SNL.Clients.Office.Excel.Functions.SPG(A222, "RD_LAST_REVIEW_DATE_GLOBAL", "Issuer Credit Rating", "Local Currency LT")</f>
        <v>45694</v>
      </c>
      <c r="R222" s="10">
        <f>_xll.SNL.Clients.Office.Excel.Functions.SPG(A222, "RD_CREDIT_RATING_DATE_GLOBAL", "Issuer Credit Rating", "Local Currency LT|0")</f>
        <v>33967</v>
      </c>
      <c r="S222" s="10">
        <f>_xll.SNL.Clients.Office.Excel.Functions.SPG(A222, "RD_CREDIT_WATCH_OUTLOOK_DATE_GLOBAL", "Issuer Credit Rating", "Local Currency LT|0")</f>
        <v>45694</v>
      </c>
    </row>
    <row r="223" spans="1:19">
      <c r="A223" t="s">
        <v>227</v>
      </c>
      <c r="B223" t="str">
        <f>_xll.SNL.Clients.Office.Excel.Functions.SPG(A223,"SP_IPO_DATE")</f>
        <v>#PEND</v>
      </c>
      <c r="G223" s="9" t="str">
        <f>_xll.SNL.Clients.Office.Excel.Functions.SPG(A223, "IQ_SECTOR")</f>
        <v>Consumer Staples</v>
      </c>
      <c r="H223" s="9" t="str">
        <f>_xll.SNL.Clients.Office.Excel.Functions.SPG(A223, "IQ_INDUSTRY_GROUP")</f>
        <v>Food, Beverage and Tobacco</v>
      </c>
      <c r="I223" s="9" t="str">
        <f>_xll.SNL.Clients.Office.Excel.Functions.SPG(A223, "IQ_INDUSTRY")</f>
        <v>Food Products</v>
      </c>
      <c r="J223" s="9" t="str">
        <f>_xll.SNL.Clients.Office.Excel.Functions.SPG(A223, "IQ_PRIMARY_INDUSTRY")</f>
        <v>Packaged Foods and Meats</v>
      </c>
      <c r="K223" s="9" t="str">
        <f>_xll.SNL.Clients.Office.Excel.Functions.SPG(A223, "NAICS_CODE", "Primary")</f>
        <v>311611 - Animal (except Poultry) Slaughtering</v>
      </c>
      <c r="L223" s="9" t="str">
        <f>_xll.SNL.Clients.Office.Excel.Functions.SPG(A223, "SP_TOPICTAG")</f>
        <v>Farming; Livestock; Alternative Protein</v>
      </c>
      <c r="M223" s="5">
        <f>_xll.SNL.Clients.Office.Excel.Functions.SPG(A223, "SP_PCT_SHARES_OWNED_ALL_INSTITUTIONS")</f>
        <v>41.18</v>
      </c>
      <c r="N223" s="9" t="str">
        <f>_xll.SNL.Clients.Office.Excel.Functions.SPG(A223, "RD_CREDIT_RATING_GLOBAL", "Issuer Credit Rating", "Local Currency LT|0")</f>
        <v>A-</v>
      </c>
      <c r="O223" s="9" t="str">
        <f>_xll.SNL.Clients.Office.Excel.Functions.SPG(A223, "RD_CWOL_GLOBAL", "Issuer Credit Rating", "Local Currency LT|0")</f>
        <v>Stable</v>
      </c>
      <c r="P223" s="9" t="str">
        <f>_xll.SNL.Clients.Office.Excel.Functions.SPG(A223, "RD_RATING_ACTION_GLOBAL", "Issuer Credit Rating", "Local Currency LT|0")</f>
        <v>Downgrade | CreditWatch/Outlook (03/13/2023)</v>
      </c>
      <c r="Q223" s="10">
        <f>_xll.SNL.Clients.Office.Excel.Functions.SPG(A223, "RD_LAST_REVIEW_DATE_GLOBAL", "Issuer Credit Rating", "Local Currency LT")</f>
        <v>45356</v>
      </c>
      <c r="R223" s="10">
        <f>_xll.SNL.Clients.Office.Excel.Functions.SPG(A223, "RD_CREDIT_RATING_DATE_GLOBAL", "Issuer Credit Rating", "Local Currency LT|0")</f>
        <v>44998</v>
      </c>
      <c r="S223" s="10">
        <f>_xll.SNL.Clients.Office.Excel.Functions.SPG(A223, "RD_CREDIT_WATCH_OUTLOOK_DATE_GLOBAL", "Issuer Credit Rating", "Local Currency LT|0")</f>
        <v>44998</v>
      </c>
    </row>
    <row r="224" spans="1:19">
      <c r="A224" t="s">
        <v>228</v>
      </c>
      <c r="B224" t="str">
        <f>_xll.SNL.Clients.Office.Excel.Functions.SPG(A224,"SP_IPO_DATE")</f>
        <v>#PEND</v>
      </c>
      <c r="G224" s="9" t="str">
        <f>_xll.SNL.Clients.Office.Excel.Functions.SPG(A224, "IQ_SECTOR")</f>
        <v>Real Estate</v>
      </c>
      <c r="H224" s="9" t="str">
        <f>_xll.SNL.Clients.Office.Excel.Functions.SPG(A224, "IQ_INDUSTRY_GROUP")</f>
        <v>Equity Real Estate Investment Trusts (REITs)</v>
      </c>
      <c r="I224" s="9" t="str">
        <f>_xll.SNL.Clients.Office.Excel.Functions.SPG(A224, "IQ_INDUSTRY")</f>
        <v>Hotel and Resort REITs</v>
      </c>
      <c r="J224" s="9" t="str">
        <f>_xll.SNL.Clients.Office.Excel.Functions.SPG(A224, "IQ_PRIMARY_INDUSTRY")</f>
        <v>Hotel and Resort REITs</v>
      </c>
      <c r="K224" s="9" t="str">
        <f>_xll.SNL.Clients.Office.Excel.Functions.SPG(A224, "NAICS_CODE", "Primary")</f>
        <v>531110 - Lessors of Residential Buildings and Dwellings</v>
      </c>
      <c r="L224" s="9" t="str">
        <f>_xll.SNL.Clients.Office.Excel.Functions.SPG(A224, "SP_TOPICTAG")</f>
        <v/>
      </c>
      <c r="M224" s="5">
        <f>_xll.SNL.Clients.Office.Excel.Functions.SPG(A224, "SP_PCT_SHARES_OWNED_ALL_INSTITUTIONS")</f>
        <v>100.95</v>
      </c>
      <c r="N224" s="9" t="str">
        <f>_xll.SNL.Clients.Office.Excel.Functions.SPG(A224, "RD_CREDIT_RATING_GLOBAL", "Issuer Credit Rating", "Local Currency LT|0")</f>
        <v>BBB-</v>
      </c>
      <c r="O224" s="9" t="str">
        <f>_xll.SNL.Clients.Office.Excel.Functions.SPG(A224, "RD_CWOL_GLOBAL", "Issuer Credit Rating", "Local Currency LT|0")</f>
        <v>Stable</v>
      </c>
      <c r="P224" s="9" t="str">
        <f>_xll.SNL.Clients.Office.Excel.Functions.SPG(A224, "RD_RATING_ACTION_GLOBAL", "Issuer Credit Rating", "Local Currency LT|0")</f>
        <v>Upgrade | CreditWatch/Outlook (05/04/2023)</v>
      </c>
      <c r="Q224" s="10">
        <f>_xll.SNL.Clients.Office.Excel.Functions.SPG(A224, "RD_LAST_REVIEW_DATE_GLOBAL", "Issuer Credit Rating", "Local Currency LT")</f>
        <v>45618</v>
      </c>
      <c r="R224" s="10">
        <f>_xll.SNL.Clients.Office.Excel.Functions.SPG(A224, "RD_CREDIT_RATING_DATE_GLOBAL", "Issuer Credit Rating", "Local Currency LT|0")</f>
        <v>45050</v>
      </c>
      <c r="S224" s="10">
        <f>_xll.SNL.Clients.Office.Excel.Functions.SPG(A224, "RD_CREDIT_WATCH_OUTLOOK_DATE_GLOBAL", "Issuer Credit Rating", "Local Currency LT|0")</f>
        <v>45050</v>
      </c>
    </row>
    <row r="225" spans="1:19">
      <c r="A225" t="s">
        <v>229</v>
      </c>
      <c r="B225" t="str">
        <f>_xll.SNL.Clients.Office.Excel.Functions.SPG(A225,"SP_IPO_DATE")</f>
        <v>#PEND</v>
      </c>
      <c r="G225" s="9" t="str">
        <f>_xll.SNL.Clients.Office.Excel.Functions.SPG(A225, "IQ_SECTOR")</f>
        <v>Industrials</v>
      </c>
      <c r="H225" s="9" t="str">
        <f>_xll.SNL.Clients.Office.Excel.Functions.SPG(A225, "IQ_INDUSTRY_GROUP")</f>
        <v>Capital Goods</v>
      </c>
      <c r="I225" s="9" t="str">
        <f>_xll.SNL.Clients.Office.Excel.Functions.SPG(A225, "IQ_INDUSTRY")</f>
        <v>Aerospace and Defense</v>
      </c>
      <c r="J225" s="9" t="str">
        <f>_xll.SNL.Clients.Office.Excel.Functions.SPG(A225, "IQ_PRIMARY_INDUSTRY")</f>
        <v>Aerospace and Defense</v>
      </c>
      <c r="K225" s="9" t="str">
        <f>_xll.SNL.Clients.Office.Excel.Functions.SPG(A225, "NAICS_CODE", "Primary")</f>
        <v>3364 - Aerospace Product and Parts Manufacturing</v>
      </c>
      <c r="L225" s="9" t="str">
        <f>_xll.SNL.Clients.Office.Excel.Functions.SPG(A225, "SP_TOPICTAG")</f>
        <v>Freight Service; Industrial Automation; Process Automation; Passenger Aircraft Manufacturing</v>
      </c>
      <c r="M225" s="5">
        <f>_xll.SNL.Clients.Office.Excel.Functions.SPG(A225, "SP_PCT_SHARES_OWNED_ALL_INSTITUTIONS")</f>
        <v>91.99</v>
      </c>
      <c r="N225" s="9" t="str">
        <f>_xll.SNL.Clients.Office.Excel.Functions.SPG(A225, "RD_CREDIT_RATING_GLOBAL", "Issuer Credit Rating", "Local Currency LT|0")</f>
        <v>BBB</v>
      </c>
      <c r="O225" s="9" t="str">
        <f>_xll.SNL.Clients.Office.Excel.Functions.SPG(A225, "RD_CWOL_GLOBAL", "Issuer Credit Rating", "Local Currency LT|0")</f>
        <v>Stable</v>
      </c>
      <c r="P225" s="9" t="str">
        <f>_xll.SNL.Clients.Office.Excel.Functions.SPG(A225, "RD_RATING_ACTION_GLOBAL", "Issuer Credit Rating", "Local Currency LT|0")</f>
        <v>Upgrade | CreditWatch/Outlook (11/26/2024)</v>
      </c>
      <c r="Q225" s="10">
        <f>_xll.SNL.Clients.Office.Excel.Functions.SPG(A225, "RD_LAST_REVIEW_DATE_GLOBAL", "Issuer Credit Rating", "Local Currency LT")</f>
        <v>45622</v>
      </c>
      <c r="R225" s="10">
        <f>_xll.SNL.Clients.Office.Excel.Functions.SPG(A225, "RD_CREDIT_RATING_DATE_GLOBAL", "Issuer Credit Rating", "Local Currency LT|0")</f>
        <v>45622</v>
      </c>
      <c r="S225" s="10">
        <f>_xll.SNL.Clients.Office.Excel.Functions.SPG(A225, "RD_CREDIT_WATCH_OUTLOOK_DATE_GLOBAL", "Issuer Credit Rating", "Local Currency LT|0")</f>
        <v>45622</v>
      </c>
    </row>
    <row r="226" spans="1:19">
      <c r="A226" t="s">
        <v>230</v>
      </c>
      <c r="B226" t="str">
        <f>_xll.SNL.Clients.Office.Excel.Functions.SPG(A226,"SP_IPO_DATE")</f>
        <v>#PEND</v>
      </c>
      <c r="G226" s="9" t="str">
        <f>_xll.SNL.Clients.Office.Excel.Functions.SPG(A226, "IQ_SECTOR")</f>
        <v>Information Technology</v>
      </c>
      <c r="H226" s="9" t="str">
        <f>_xll.SNL.Clients.Office.Excel.Functions.SPG(A226, "IQ_INDUSTRY_GROUP")</f>
        <v>Technology Hardware and Equipment</v>
      </c>
      <c r="I226" s="9" t="str">
        <f>_xll.SNL.Clients.Office.Excel.Functions.SPG(A226, "IQ_INDUSTRY")</f>
        <v>Technology Hardware, Storage and Peripherals</v>
      </c>
      <c r="J226" s="9" t="str">
        <f>_xll.SNL.Clients.Office.Excel.Functions.SPG(A226, "IQ_PRIMARY_INDUSTRY")</f>
        <v>Technology Hardware, Storage and Peripherals</v>
      </c>
      <c r="K226" s="9" t="str">
        <f>_xll.SNL.Clients.Office.Excel.Functions.SPG(A226, "NAICS_CODE", "Primary")</f>
        <v>33411 - Computer and Peripheral Equipment Manufacturing</v>
      </c>
      <c r="L226" s="9" t="str">
        <f>_xll.SNL.Clients.Office.Excel.Functions.SPG(A226, "SP_TOPICTAG")</f>
        <v>Software Development; Video Chat; Cloud Storage; 3D Printing; Storage Management; Data Center Technology; Artificial Intelligence</v>
      </c>
      <c r="M226" s="5">
        <f>_xll.SNL.Clients.Office.Excel.Functions.SPG(A226, "SP_PCT_SHARES_OWNED_ALL_INSTITUTIONS")</f>
        <v>84.29</v>
      </c>
      <c r="N226" s="9" t="str">
        <f>_xll.SNL.Clients.Office.Excel.Functions.SPG(A226, "RD_CREDIT_RATING_GLOBAL", "Issuer Credit Rating", "Local Currency LT|0")</f>
        <v>BBB</v>
      </c>
      <c r="O226" s="9" t="str">
        <f>_xll.SNL.Clients.Office.Excel.Functions.SPG(A226, "RD_CWOL_GLOBAL", "Issuer Credit Rating", "Local Currency LT|0")</f>
        <v>Stable</v>
      </c>
      <c r="P226" s="9" t="str">
        <f>_xll.SNL.Clients.Office.Excel.Functions.SPG(A226, "RD_RATING_ACTION_GLOBAL", "Issuer Credit Rating", "Local Currency LT|0")</f>
        <v>Downgrade | CreditWatch/Outlook (10/30/2015)</v>
      </c>
      <c r="Q226" s="10">
        <f>_xll.SNL.Clients.Office.Excel.Functions.SPG(A226, "RD_LAST_REVIEW_DATE_GLOBAL", "Issuer Credit Rating", "Local Currency LT")</f>
        <v>45492</v>
      </c>
      <c r="R226" s="10">
        <f>_xll.SNL.Clients.Office.Excel.Functions.SPG(A226, "RD_CREDIT_RATING_DATE_GLOBAL", "Issuer Credit Rating", "Local Currency LT|0")</f>
        <v>42307</v>
      </c>
      <c r="S226" s="10">
        <f>_xll.SNL.Clients.Office.Excel.Functions.SPG(A226, "RD_CREDIT_WATCH_OUTLOOK_DATE_GLOBAL", "Issuer Credit Rating", "Local Currency LT|0")</f>
        <v>42307</v>
      </c>
    </row>
    <row r="227" spans="1:19">
      <c r="A227" t="s">
        <v>231</v>
      </c>
      <c r="B227" t="str">
        <f>_xll.SNL.Clients.Office.Excel.Functions.SPG(A227,"SP_IPO_DATE")</f>
        <v>#PEND</v>
      </c>
      <c r="G227" s="9" t="str">
        <f>_xll.SNL.Clients.Office.Excel.Functions.SPG(A227, "IQ_SECTOR")</f>
        <v>Industrials</v>
      </c>
      <c r="H227" s="9" t="str">
        <f>_xll.SNL.Clients.Office.Excel.Functions.SPG(A227, "IQ_INDUSTRY_GROUP")</f>
        <v>Capital Goods</v>
      </c>
      <c r="I227" s="9" t="str">
        <f>_xll.SNL.Clients.Office.Excel.Functions.SPG(A227, "IQ_INDUSTRY")</f>
        <v>Electrical Equipment</v>
      </c>
      <c r="J227" s="9" t="str">
        <f>_xll.SNL.Clients.Office.Excel.Functions.SPG(A227, "IQ_PRIMARY_INDUSTRY")</f>
        <v>Electrical Components and Equipment</v>
      </c>
      <c r="K227" s="9" t="str">
        <f>_xll.SNL.Clients.Office.Excel.Functions.SPG(A227, "NAICS_CODE", "Primary")</f>
        <v>3351 - Electric Lighting Equipment Manufacturing</v>
      </c>
      <c r="L227" s="9" t="str">
        <f>_xll.SNL.Clients.Office.Excel.Functions.SPG(A227, "SP_TOPICTAG")</f>
        <v>Energy Management; Industrial Automation; Sensors; Smart Building; Smart Energy; Data Center Technology</v>
      </c>
      <c r="M227" s="5">
        <f>_xll.SNL.Clients.Office.Excel.Functions.SPG(A227, "SP_PCT_SHARES_OWNED_ALL_INSTITUTIONS")</f>
        <v>94.77</v>
      </c>
      <c r="N227" s="9" t="str">
        <f>_xll.SNL.Clients.Office.Excel.Functions.SPG(A227, "RD_CREDIT_RATING_GLOBAL", "Issuer Credit Rating", "Local Currency LT|0")</f>
        <v>BBB+</v>
      </c>
      <c r="O227" s="9" t="str">
        <f>_xll.SNL.Clients.Office.Excel.Functions.SPG(A227, "RD_CWOL_GLOBAL", "Issuer Credit Rating", "Local Currency LT|0")</f>
        <v>Stable</v>
      </c>
      <c r="P227" s="9" t="str">
        <f>_xll.SNL.Clients.Office.Excel.Functions.SPG(A227, "RD_RATING_ACTION_GLOBAL", "Issuer Credit Rating", "Local Currency LT|0")</f>
        <v>Downgrade | CreditWatch/Outlook (01/31/2018)</v>
      </c>
      <c r="Q227" s="10">
        <f>_xll.SNL.Clients.Office.Excel.Functions.SPG(A227, "RD_LAST_REVIEW_DATE_GLOBAL", "Issuer Credit Rating", "Local Currency LT")</f>
        <v>45510</v>
      </c>
      <c r="R227" s="10">
        <f>_xll.SNL.Clients.Office.Excel.Functions.SPG(A227, "RD_CREDIT_RATING_DATE_GLOBAL", "Issuer Credit Rating", "Local Currency LT|0")</f>
        <v>43131</v>
      </c>
      <c r="S227" s="10">
        <f>_xll.SNL.Clients.Office.Excel.Functions.SPG(A227, "RD_CREDIT_WATCH_OUTLOOK_DATE_GLOBAL", "Issuer Credit Rating", "Local Currency LT|0")</f>
        <v>43131</v>
      </c>
    </row>
    <row r="228" spans="1:19">
      <c r="A228" t="s">
        <v>232</v>
      </c>
      <c r="B228" t="str">
        <f>_xll.SNL.Clients.Office.Excel.Functions.SPG(A228,"SP_IPO_DATE")</f>
        <v>#PEND</v>
      </c>
      <c r="G228" s="9" t="str">
        <f>_xll.SNL.Clients.Office.Excel.Functions.SPG(A228, "IQ_SECTOR")</f>
        <v>Health Care</v>
      </c>
      <c r="H228" s="9" t="str">
        <f>_xll.SNL.Clients.Office.Excel.Functions.SPG(A228, "IQ_INDUSTRY_GROUP")</f>
        <v>Health Care Equipment and Services</v>
      </c>
      <c r="I228" s="9" t="str">
        <f>_xll.SNL.Clients.Office.Excel.Functions.SPG(A228, "IQ_INDUSTRY")</f>
        <v>Health Care Providers and Services</v>
      </c>
      <c r="J228" s="9" t="str">
        <f>_xll.SNL.Clients.Office.Excel.Functions.SPG(A228, "IQ_PRIMARY_INDUSTRY")</f>
        <v>Managed Health Care</v>
      </c>
      <c r="K228" s="9" t="str">
        <f>_xll.SNL.Clients.Office.Excel.Functions.SPG(A228, "NAICS_CODE", "Primary")</f>
        <v>621491 - HMO Medical Centers</v>
      </c>
      <c r="L228" s="9" t="str">
        <f>_xll.SNL.Clients.Office.Excel.Functions.SPG(A228, "SP_TOPICTAG")</f>
        <v>Health Diagnostics; MHealth; Customer Relationship Management; Customer Analytics; Outpatient Care; Employee Benefits</v>
      </c>
      <c r="M228" s="5">
        <f>_xll.SNL.Clients.Office.Excel.Functions.SPG(A228, "SP_PCT_SHARES_OWNED_ALL_INSTITUTIONS")</f>
        <v>96.54</v>
      </c>
      <c r="N228" s="9" t="str">
        <f>_xll.SNL.Clients.Office.Excel.Functions.SPG(A228, "RD_CREDIT_RATING_GLOBAL", "Issuer Credit Rating", "Local Currency LT|0")</f>
        <v>BBB</v>
      </c>
      <c r="O228" s="9" t="str">
        <f>_xll.SNL.Clients.Office.Excel.Functions.SPG(A228, "RD_CWOL_GLOBAL", "Issuer Credit Rating", "Local Currency LT|0")</f>
        <v>Stable</v>
      </c>
      <c r="P228" s="9" t="str">
        <f>_xll.SNL.Clients.Office.Excel.Functions.SPG(A228, "RD_RATING_ACTION_GLOBAL", "Issuer Credit Rating", "Local Currency LT|0")</f>
        <v>Downgrade | CreditWatch/Outlook (03/06/2024)</v>
      </c>
      <c r="Q228" s="10">
        <f>_xll.SNL.Clients.Office.Excel.Functions.SPG(A228, "RD_LAST_REVIEW_DATE_GLOBAL", "Issuer Credit Rating", "Local Currency LT")</f>
        <v>45532</v>
      </c>
      <c r="R228" s="10">
        <f>_xll.SNL.Clients.Office.Excel.Functions.SPG(A228, "RD_CREDIT_RATING_DATE_GLOBAL", "Issuer Credit Rating", "Local Currency LT|0")</f>
        <v>45357</v>
      </c>
      <c r="S228" s="10">
        <f>_xll.SNL.Clients.Office.Excel.Functions.SPG(A228, "RD_CREDIT_WATCH_OUTLOOK_DATE_GLOBAL", "Issuer Credit Rating", "Local Currency LT|0")</f>
        <v>45357</v>
      </c>
    </row>
    <row r="229" spans="1:19">
      <c r="A229" t="s">
        <v>233</v>
      </c>
      <c r="B229" t="str">
        <f>_xll.SNL.Clients.Office.Excel.Functions.SPG(A229,"SP_IPO_DATE")</f>
        <v>#PEND</v>
      </c>
      <c r="G229" s="9" t="str">
        <f>_xll.SNL.Clients.Office.Excel.Functions.SPG(A229, "IQ_SECTOR")</f>
        <v>Financials</v>
      </c>
      <c r="H229" s="9" t="str">
        <f>_xll.SNL.Clients.Office.Excel.Functions.SPG(A229, "IQ_INDUSTRY_GROUP")</f>
        <v>Banks</v>
      </c>
      <c r="I229" s="9" t="str">
        <f>_xll.SNL.Clients.Office.Excel.Functions.SPG(A229, "IQ_INDUSTRY")</f>
        <v>Banks</v>
      </c>
      <c r="J229" s="9" t="str">
        <f>_xll.SNL.Clients.Office.Excel.Functions.SPG(A229, "IQ_PRIMARY_INDUSTRY")</f>
        <v>Regional Banks</v>
      </c>
      <c r="K229" s="9" t="str">
        <f>_xll.SNL.Clients.Office.Excel.Functions.SPG(A229, "NAICS_CODE", "Primary")</f>
        <v>522110 - Commercial Banking</v>
      </c>
      <c r="L229" s="9" t="str">
        <f>_xll.SNL.Clients.Office.Excel.Functions.SPG(A229, "SP_TOPICTAG")</f>
        <v>Consumer Lending; Digital Brokerage; Banking as a Service</v>
      </c>
      <c r="M229" s="5">
        <f>_xll.SNL.Clients.Office.Excel.Functions.SPG(A229, "SP_PCT_SHARES_OWNED_ALL_INSTITUTIONS")</f>
        <v>85.6</v>
      </c>
      <c r="N229" s="9" t="str">
        <f>_xll.SNL.Clients.Office.Excel.Functions.SPG(A229, "RD_CREDIT_RATING_GLOBAL", "Issuer Credit Rating", "Local Currency LT|0")</f>
        <v>BBB+</v>
      </c>
      <c r="O229" s="9" t="str">
        <f>_xll.SNL.Clients.Office.Excel.Functions.SPG(A229, "RD_CWOL_GLOBAL", "Issuer Credit Rating", "Local Currency LT|0")</f>
        <v>Stable</v>
      </c>
      <c r="P229" s="9" t="str">
        <f>_xll.SNL.Clients.Office.Excel.Functions.SPG(A229, "RD_RATING_ACTION_GLOBAL", "Issuer Credit Rating", "Local Currency LT|0")</f>
        <v>CreditWatch/Outlook (04/14/2022)</v>
      </c>
      <c r="Q229" s="10">
        <f>_xll.SNL.Clients.Office.Excel.Functions.SPG(A229, "RD_LAST_REVIEW_DATE_GLOBAL", "Issuer Credit Rating", "Local Currency LT")</f>
        <v>45400</v>
      </c>
      <c r="R229" s="10">
        <f>_xll.SNL.Clients.Office.Excel.Functions.SPG(A229, "RD_CREDIT_RATING_DATE_GLOBAL", "Issuer Credit Rating", "Local Currency LT|0")</f>
        <v>43217</v>
      </c>
      <c r="S229" s="10">
        <f>_xll.SNL.Clients.Office.Excel.Functions.SPG(A229, "RD_CREDIT_WATCH_OUTLOOK_DATE_GLOBAL", "Issuer Credit Rating", "Local Currency LT|0")</f>
        <v>44665</v>
      </c>
    </row>
    <row r="230" spans="1:19">
      <c r="A230" t="s">
        <v>234</v>
      </c>
      <c r="B230" t="str">
        <f>_xll.SNL.Clients.Office.Excel.Functions.SPG(A230,"SP_IPO_DATE")</f>
        <v>#PEND</v>
      </c>
      <c r="G230" s="9" t="str">
        <f>_xll.SNL.Clients.Office.Excel.Functions.SPG(A230, "IQ_SECTOR")</f>
        <v>Industrials</v>
      </c>
      <c r="H230" s="9" t="str">
        <f>_xll.SNL.Clients.Office.Excel.Functions.SPG(A230, "IQ_INDUSTRY_GROUP")</f>
        <v>Capital Goods</v>
      </c>
      <c r="I230" s="9" t="str">
        <f>_xll.SNL.Clients.Office.Excel.Functions.SPG(A230, "IQ_INDUSTRY")</f>
        <v>Aerospace and Defense</v>
      </c>
      <c r="J230" s="9" t="str">
        <f>_xll.SNL.Clients.Office.Excel.Functions.SPG(A230, "IQ_PRIMARY_INDUSTRY")</f>
        <v>Aerospace and Defense</v>
      </c>
      <c r="K230" s="9" t="str">
        <f>_xll.SNL.Clients.Office.Excel.Functions.SPG(A230, "NAICS_CODE", "Primary")</f>
        <v>336611 - Ship Building and Repairing</v>
      </c>
      <c r="L230" s="9" t="str">
        <f>_xll.SNL.Clients.Office.Excel.Functions.SPG(A230, "SP_TOPICTAG")</f>
        <v>Disaster Recovery; Fleet Management; Industrial Automation; Marine Transportation; Simulation; Conventional Nuclear; Passenger Aircraft Manufacturing</v>
      </c>
      <c r="M230" s="5">
        <f>_xll.SNL.Clients.Office.Excel.Functions.SPG(A230, "SP_PCT_SHARES_OWNED_ALL_INSTITUTIONS")</f>
        <v>94.86</v>
      </c>
      <c r="N230" s="9" t="str">
        <f>_xll.SNL.Clients.Office.Excel.Functions.SPG(A230, "RD_CREDIT_RATING_GLOBAL", "Issuer Credit Rating", "Local Currency LT|0")</f>
        <v>BBB-</v>
      </c>
      <c r="O230" s="9" t="str">
        <f>_xll.SNL.Clients.Office.Excel.Functions.SPG(A230, "RD_CWOL_GLOBAL", "Issuer Credit Rating", "Local Currency LT|0")</f>
        <v>Negative</v>
      </c>
      <c r="P230" s="9" t="str">
        <f>_xll.SNL.Clients.Office.Excel.Functions.SPG(A230, "RD_RATING_ACTION_GLOBAL", "Issuer Credit Rating", "Local Currency LT|0")</f>
        <v>CreditWatch/Outlook (11/07/2024)</v>
      </c>
      <c r="Q230" s="10">
        <f>_xll.SNL.Clients.Office.Excel.Functions.SPG(A230, "RD_LAST_REVIEW_DATE_GLOBAL", "Issuer Credit Rating", "Local Currency LT")</f>
        <v>45603</v>
      </c>
      <c r="R230" s="10">
        <f>_xll.SNL.Clients.Office.Excel.Functions.SPG(A230, "RD_CREDIT_RATING_DATE_GLOBAL", "Issuer Credit Rating", "Local Currency LT|0")</f>
        <v>44243</v>
      </c>
      <c r="S230" s="10">
        <f>_xll.SNL.Clients.Office.Excel.Functions.SPG(A230, "RD_CREDIT_WATCH_OUTLOOK_DATE_GLOBAL", "Issuer Credit Rating", "Local Currency LT|0")</f>
        <v>45603</v>
      </c>
    </row>
    <row r="231" spans="1:19">
      <c r="A231" t="s">
        <v>235</v>
      </c>
      <c r="B231" t="str">
        <f>_xll.SNL.Clients.Office.Excel.Functions.SPG(A231,"SP_IPO_DATE")</f>
        <v>#PEND</v>
      </c>
      <c r="G231" s="9" t="str">
        <f>_xll.SNL.Clients.Office.Excel.Functions.SPG(A231, "IQ_SECTOR")</f>
        <v>Industrials</v>
      </c>
      <c r="H231" s="9" t="str">
        <f>_xll.SNL.Clients.Office.Excel.Functions.SPG(A231, "IQ_INDUSTRY_GROUP")</f>
        <v>Capital Goods</v>
      </c>
      <c r="I231" s="9" t="str">
        <f>_xll.SNL.Clients.Office.Excel.Functions.SPG(A231, "IQ_INDUSTRY")</f>
        <v>Machinery</v>
      </c>
      <c r="J231" s="9" t="str">
        <f>_xll.SNL.Clients.Office.Excel.Functions.SPG(A231, "IQ_PRIMARY_INDUSTRY")</f>
        <v>Industrial Machinery and Supplies and Components</v>
      </c>
      <c r="K231" s="9" t="str">
        <f>_xll.SNL.Clients.Office.Excel.Functions.SPG(A231, "NAICS_CODE", "Primary")</f>
        <v>333914 - Measuring, Dispensing, and Other Pumping Equipment Manufacturing</v>
      </c>
      <c r="L231" s="9" t="str">
        <f>_xll.SNL.Clients.Office.Excel.Functions.SPG(A231, "SP_TOPICTAG")</f>
        <v>Environmental Engineering; Industrial Automation; Sensors; Water Purification; Process Automation</v>
      </c>
      <c r="M231" s="5">
        <f>_xll.SNL.Clients.Office.Excel.Functions.SPG(A231, "SP_PCT_SHARES_OWNED_ALL_INSTITUTIONS")</f>
        <v>100.23</v>
      </c>
      <c r="N231" s="9" t="str">
        <f>_xll.SNL.Clients.Office.Excel.Functions.SPG(A231, "RD_CREDIT_RATING_GLOBAL", "Issuer Credit Rating", "Local Currency LT|0")</f>
        <v>BBB</v>
      </c>
      <c r="O231" s="9" t="str">
        <f>_xll.SNL.Clients.Office.Excel.Functions.SPG(A231, "RD_CWOL_GLOBAL", "Issuer Credit Rating", "Local Currency LT|0")</f>
        <v>Stable</v>
      </c>
      <c r="P231" s="9" t="str">
        <f>_xll.SNL.Clients.Office.Excel.Functions.SPG(A231, "RD_RATING_ACTION_GLOBAL", "Issuer Credit Rating", "Local Currency LT|0")</f>
        <v>Upgrade | CreditWatch/Outlook (03/27/2003)</v>
      </c>
      <c r="Q231" s="10">
        <f>_xll.SNL.Clients.Office.Excel.Functions.SPG(A231, "RD_LAST_REVIEW_DATE_GLOBAL", "Issuer Credit Rating", "Local Currency LT")</f>
        <v>45553</v>
      </c>
      <c r="R231" s="10">
        <f>_xll.SNL.Clients.Office.Excel.Functions.SPG(A231, "RD_CREDIT_RATING_DATE_GLOBAL", "Issuer Credit Rating", "Local Currency LT|0")</f>
        <v>37707.041666666664</v>
      </c>
      <c r="S231" s="10">
        <f>_xll.SNL.Clients.Office.Excel.Functions.SPG(A231, "RD_CREDIT_WATCH_OUTLOOK_DATE_GLOBAL", "Issuer Credit Rating", "Local Currency LT|0")</f>
        <v>37707.041666666664</v>
      </c>
    </row>
    <row r="232" spans="1:19">
      <c r="A232" t="s">
        <v>236</v>
      </c>
      <c r="B232" t="str">
        <f>_xll.SNL.Clients.Office.Excel.Functions.SPG(A232,"SP_IPO_DATE")</f>
        <v>#PEND</v>
      </c>
      <c r="G232" s="9" t="str">
        <f>_xll.SNL.Clients.Office.Excel.Functions.SPG(A232, "IQ_SECTOR")</f>
        <v>Health Care</v>
      </c>
      <c r="H232" s="9" t="str">
        <f>_xll.SNL.Clients.Office.Excel.Functions.SPG(A232, "IQ_INDUSTRY_GROUP")</f>
        <v>Health Care Equipment and Services</v>
      </c>
      <c r="I232" s="9" t="str">
        <f>_xll.SNL.Clients.Office.Excel.Functions.SPG(A232, "IQ_INDUSTRY")</f>
        <v>Health Care Equipment and Supplies</v>
      </c>
      <c r="J232" s="9" t="str">
        <f>_xll.SNL.Clients.Office.Excel.Functions.SPG(A232, "IQ_PRIMARY_INDUSTRY")</f>
        <v>Health Care Equipment</v>
      </c>
      <c r="K232" s="9" t="str">
        <f>_xll.SNL.Clients.Office.Excel.Functions.SPG(A232, "NAICS_CODE", "Primary")</f>
        <v>339112 - Surgical and Medical Instrument Manufacturing</v>
      </c>
      <c r="L232" s="9" t="str">
        <f>_xll.SNL.Clients.Office.Excel.Functions.SPG(A232, "SP_TOPICTAG")</f>
        <v>Livestock; Cloud Storage; Infectious Diseases; Pet Care</v>
      </c>
      <c r="M232" s="5">
        <f>_xll.SNL.Clients.Office.Excel.Functions.SPG(A232, "SP_PCT_SHARES_OWNED_ALL_INSTITUTIONS")</f>
        <v>91.78</v>
      </c>
      <c r="N232" s="9" t="str">
        <f>_xll.SNL.Clients.Office.Excel.Functions.SPG(A232, "RD_CREDIT_RATING_GLOBAL", "Issuer Credit Rating", "Local Currency LT|0")</f>
        <v/>
      </c>
      <c r="O232" s="9" t="str">
        <f>_xll.SNL.Clients.Office.Excel.Functions.SPG(A232, "RD_CWOL_GLOBAL", "Issuer Credit Rating", "Local Currency LT|0")</f>
        <v/>
      </c>
      <c r="P232" s="9" t="str">
        <f>_xll.SNL.Clients.Office.Excel.Functions.SPG(A232, "RD_RATING_ACTION_GLOBAL", "Issuer Credit Rating", "Local Currency LT|0")</f>
        <v/>
      </c>
      <c r="Q232" s="10" t="str">
        <f>_xll.SNL.Clients.Office.Excel.Functions.SPG(A232, "RD_LAST_REVIEW_DATE_GLOBAL", "Issuer Credit Rating", "Local Currency LT")</f>
        <v/>
      </c>
      <c r="R232" s="10" t="str">
        <f>_xll.SNL.Clients.Office.Excel.Functions.SPG(A232, "RD_CREDIT_RATING_DATE_GLOBAL", "Issuer Credit Rating", "Local Currency LT|0")</f>
        <v/>
      </c>
      <c r="S232" s="10" t="str">
        <f>_xll.SNL.Clients.Office.Excel.Functions.SPG(A232, "RD_CREDIT_WATCH_OUTLOOK_DATE_GLOBAL", "Issuer Credit Rating", "Local Currency LT|0")</f>
        <v/>
      </c>
    </row>
    <row r="233" spans="1:19">
      <c r="A233" t="s">
        <v>237</v>
      </c>
      <c r="B233" t="str">
        <f>_xll.SNL.Clients.Office.Excel.Functions.SPG(A233,"SP_IPO_DATE")</f>
        <v>#PEND</v>
      </c>
      <c r="G233" s="9" t="str">
        <f>_xll.SNL.Clients.Office.Excel.Functions.SPG(A233, "IQ_SECTOR")</f>
        <v>Industrials</v>
      </c>
      <c r="H233" s="9" t="str">
        <f>_xll.SNL.Clients.Office.Excel.Functions.SPG(A233, "IQ_INDUSTRY_GROUP")</f>
        <v>Capital Goods</v>
      </c>
      <c r="I233" s="9" t="str">
        <f>_xll.SNL.Clients.Office.Excel.Functions.SPG(A233, "IQ_INDUSTRY")</f>
        <v>Machinery</v>
      </c>
      <c r="J233" s="9" t="str">
        <f>_xll.SNL.Clients.Office.Excel.Functions.SPG(A233, "IQ_PRIMARY_INDUSTRY")</f>
        <v>Industrial Machinery and Supplies and Components</v>
      </c>
      <c r="K233" s="9" t="str">
        <f>_xll.SNL.Clients.Office.Excel.Functions.SPG(A233, "NAICS_CODE", "Primary")</f>
        <v>3339 - Other General Purpose Machinery Manufacturing</v>
      </c>
      <c r="L233" s="9" t="str">
        <f>_xll.SNL.Clients.Office.Excel.Functions.SPG(A233, "SP_TOPICTAG")</f>
        <v>Home Improvement; Industrial Automation</v>
      </c>
      <c r="M233" s="5">
        <f>_xll.SNL.Clients.Office.Excel.Functions.SPG(A233, "SP_PCT_SHARES_OWNED_ALL_INSTITUTIONS")</f>
        <v>83.11</v>
      </c>
      <c r="N233" s="9" t="str">
        <f>_xll.SNL.Clients.Office.Excel.Functions.SPG(A233, "RD_CREDIT_RATING_GLOBAL", "Issuer Credit Rating", "Local Currency LT|0")</f>
        <v>A+</v>
      </c>
      <c r="O233" s="9" t="str">
        <f>_xll.SNL.Clients.Office.Excel.Functions.SPG(A233, "RD_CWOL_GLOBAL", "Issuer Credit Rating", "Local Currency LT|0")</f>
        <v>Stable</v>
      </c>
      <c r="P233" s="9" t="str">
        <f>_xll.SNL.Clients.Office.Excel.Functions.SPG(A233, "RD_RATING_ACTION_GLOBAL", "Issuer Credit Rating", "Local Currency LT|0")</f>
        <v>CreditWatch/Outlook (03/25/2010)</v>
      </c>
      <c r="Q233" s="10">
        <f>_xll.SNL.Clients.Office.Excel.Functions.SPG(A233, "RD_LAST_REVIEW_DATE_GLOBAL", "Issuer Credit Rating", "Local Currency LT")</f>
        <v>45621</v>
      </c>
      <c r="R233" s="10">
        <f>_xll.SNL.Clients.Office.Excel.Functions.SPG(A233, "RD_CREDIT_RATING_DATE_GLOBAL", "Issuer Credit Rating", "Local Currency LT|0")</f>
        <v>39882</v>
      </c>
      <c r="S233" s="10">
        <f>_xll.SNL.Clients.Office.Excel.Functions.SPG(A233, "RD_CREDIT_WATCH_OUTLOOK_DATE_GLOBAL", "Issuer Credit Rating", "Local Currency LT|0")</f>
        <v>40262</v>
      </c>
    </row>
    <row r="234" spans="1:19">
      <c r="A234" t="s">
        <v>238</v>
      </c>
      <c r="B234" t="str">
        <f>_xll.SNL.Clients.Office.Excel.Functions.SPG(A234,"SP_IPO_DATE")</f>
        <v>#PEND</v>
      </c>
      <c r="G234" s="9" t="str">
        <f>_xll.SNL.Clients.Office.Excel.Functions.SPG(A234, "IQ_SECTOR")</f>
        <v>Health Care</v>
      </c>
      <c r="H234" s="9" t="str">
        <f>_xll.SNL.Clients.Office.Excel.Functions.SPG(A234, "IQ_INDUSTRY_GROUP")</f>
        <v>Pharmaceuticals, Biotechnology and Life Sciences</v>
      </c>
      <c r="I234" s="9" t="str">
        <f>_xll.SNL.Clients.Office.Excel.Functions.SPG(A234, "IQ_INDUSTRY")</f>
        <v>Biotechnology</v>
      </c>
      <c r="J234" s="9" t="str">
        <f>_xll.SNL.Clients.Office.Excel.Functions.SPG(A234, "IQ_PRIMARY_INDUSTRY")</f>
        <v>Biotechnology</v>
      </c>
      <c r="K234" s="9" t="str">
        <f>_xll.SNL.Clients.Office.Excel.Functions.SPG(A234, "NAICS_CODE", "Primary")</f>
        <v>325414 - Biological Product (except Diagnostic) Manufacturing</v>
      </c>
      <c r="L234" s="9" t="str">
        <f>_xll.SNL.Clients.Office.Excel.Functions.SPG(A234, "SP_TOPICTAG")</f>
        <v>Genetics; Dermatology; Hematology; Immunology; Inflammation; Oncology; Respiratory</v>
      </c>
      <c r="M234" s="5">
        <f>_xll.SNL.Clients.Office.Excel.Functions.SPG(A234, "SP_PCT_SHARES_OWNED_ALL_INSTITUTIONS")</f>
        <v>80.569999999999993</v>
      </c>
      <c r="N234" s="9" t="str">
        <f>_xll.SNL.Clients.Office.Excel.Functions.SPG(A234, "RD_CREDIT_RATING_GLOBAL", "Issuer Credit Rating", "Local Currency LT|0")</f>
        <v>NR</v>
      </c>
      <c r="O234" s="9" t="str">
        <f>_xll.SNL.Clients.Office.Excel.Functions.SPG(A234, "RD_CWOL_GLOBAL", "Issuer Credit Rating", "Local Currency LT|0")</f>
        <v>NR</v>
      </c>
      <c r="P234" s="9" t="str">
        <f>_xll.SNL.Clients.Office.Excel.Functions.SPG(A234, "RD_RATING_ACTION_GLOBAL", "Issuer Credit Rating", "Local Currency LT|0")</f>
        <v>Not Rated | CreditWatch/Outlook (12/30/2002)</v>
      </c>
      <c r="Q234" s="10" t="str">
        <f>_xll.SNL.Clients.Office.Excel.Functions.SPG(A234, "RD_LAST_REVIEW_DATE_GLOBAL", "Issuer Credit Rating", "Local Currency LT")</f>
        <v/>
      </c>
      <c r="R234" s="10">
        <f>_xll.SNL.Clients.Office.Excel.Functions.SPG(A234, "RD_CREDIT_RATING_DATE_GLOBAL", "Issuer Credit Rating", "Local Currency LT|0")</f>
        <v>37620</v>
      </c>
      <c r="S234" s="10">
        <f>_xll.SNL.Clients.Office.Excel.Functions.SPG(A234, "RD_CREDIT_WATCH_OUTLOOK_DATE_GLOBAL", "Issuer Credit Rating", "Local Currency LT|0")</f>
        <v>37620</v>
      </c>
    </row>
    <row r="235" spans="1:19">
      <c r="A235" t="s">
        <v>239</v>
      </c>
      <c r="B235" t="str">
        <f>_xll.SNL.Clients.Office.Excel.Functions.SPG(A235,"SP_IPO_DATE")</f>
        <v>#PEND</v>
      </c>
      <c r="G235" s="9" t="str">
        <f>_xll.SNL.Clients.Office.Excel.Functions.SPG(A235, "IQ_SECTOR")</f>
        <v>Industrials</v>
      </c>
      <c r="H235" s="9" t="str">
        <f>_xll.SNL.Clients.Office.Excel.Functions.SPG(A235, "IQ_INDUSTRY_GROUP")</f>
        <v>Capital Goods</v>
      </c>
      <c r="I235" s="9" t="str">
        <f>_xll.SNL.Clients.Office.Excel.Functions.SPG(A235, "IQ_INDUSTRY")</f>
        <v>Machinery</v>
      </c>
      <c r="J235" s="9" t="str">
        <f>_xll.SNL.Clients.Office.Excel.Functions.SPG(A235, "IQ_PRIMARY_INDUSTRY")</f>
        <v>Industrial Machinery and Supplies and Components</v>
      </c>
      <c r="K235" s="9" t="str">
        <f>_xll.SNL.Clients.Office.Excel.Functions.SPG(A235, "NAICS_CODE", "Primary")</f>
        <v>3339 - Other General Purpose Machinery Manufacturing</v>
      </c>
      <c r="L235" s="9" t="str">
        <f>_xll.SNL.Clients.Office.Excel.Functions.SPG(A235, "SP_TOPICTAG")</f>
        <v>Environmental Engineering; Industrial Automation; Pollution Control; Process Automation</v>
      </c>
      <c r="M235" s="5">
        <f>_xll.SNL.Clients.Office.Excel.Functions.SPG(A235, "SP_PCT_SHARES_OWNED_ALL_INSTITUTIONS")</f>
        <v>100.96</v>
      </c>
      <c r="N235" s="9" t="str">
        <f>_xll.SNL.Clients.Office.Excel.Functions.SPG(A235, "RD_CREDIT_RATING_GLOBAL", "Issuer Credit Rating", "Local Currency LT|0")</f>
        <v>BBB</v>
      </c>
      <c r="O235" s="9" t="str">
        <f>_xll.SNL.Clients.Office.Excel.Functions.SPG(A235, "RD_CWOL_GLOBAL", "Issuer Credit Rating", "Local Currency LT|0")</f>
        <v>Stable</v>
      </c>
      <c r="P235" s="9" t="str">
        <f>_xll.SNL.Clients.Office.Excel.Functions.SPG(A235, "RD_RATING_ACTION_GLOBAL", "Issuer Credit Rating", "Local Currency LT|0")</f>
        <v>Upgrade | CreditWatch/Outlook (05/06/2024)</v>
      </c>
      <c r="Q235" s="10">
        <f>_xll.SNL.Clients.Office.Excel.Functions.SPG(A235, "RD_LAST_REVIEW_DATE_GLOBAL", "Issuer Credit Rating", "Local Currency LT")</f>
        <v>45418</v>
      </c>
      <c r="R235" s="10">
        <f>_xll.SNL.Clients.Office.Excel.Functions.SPG(A235, "RD_CREDIT_RATING_DATE_GLOBAL", "Issuer Credit Rating", "Local Currency LT|0")</f>
        <v>45418</v>
      </c>
      <c r="S235" s="10">
        <f>_xll.SNL.Clients.Office.Excel.Functions.SPG(A235, "RD_CREDIT_WATCH_OUTLOOK_DATE_GLOBAL", "Issuer Credit Rating", "Local Currency LT|0")</f>
        <v>45418</v>
      </c>
    </row>
    <row r="236" spans="1:19">
      <c r="A236" t="s">
        <v>240</v>
      </c>
      <c r="B236" t="str">
        <f>_xll.SNL.Clients.Office.Excel.Functions.SPG(A236,"SP_IPO_DATE")</f>
        <v>#PEND</v>
      </c>
      <c r="G236" s="9" t="str">
        <f>_xll.SNL.Clients.Office.Excel.Functions.SPG(A236, "IQ_SECTOR")</f>
        <v>Health Care</v>
      </c>
      <c r="H236" s="9" t="str">
        <f>_xll.SNL.Clients.Office.Excel.Functions.SPG(A236, "IQ_INDUSTRY_GROUP")</f>
        <v>Health Care Equipment and Services</v>
      </c>
      <c r="I236" s="9" t="str">
        <f>_xll.SNL.Clients.Office.Excel.Functions.SPG(A236, "IQ_INDUSTRY")</f>
        <v>Health Care Equipment and Supplies</v>
      </c>
      <c r="J236" s="9" t="str">
        <f>_xll.SNL.Clients.Office.Excel.Functions.SPG(A236, "IQ_PRIMARY_INDUSTRY")</f>
        <v>Health Care Equipment</v>
      </c>
      <c r="K236" s="9" t="str">
        <f>_xll.SNL.Clients.Office.Excel.Functions.SPG(A236, "NAICS_CODE", "Primary")</f>
        <v>334510 - Electromedical and Electrotherapeutic Apparatus Manufacturing</v>
      </c>
      <c r="L236" s="9" t="str">
        <f>_xll.SNL.Clients.Office.Excel.Functions.SPG(A236, "SP_TOPICTAG")</f>
        <v>Health Diagnostics; MHealth; Wearables; Cloud Storage; Diabetes</v>
      </c>
      <c r="M236" s="5">
        <f>_xll.SNL.Clients.Office.Excel.Functions.SPG(A236, "SP_PCT_SHARES_OWNED_ALL_INSTITUTIONS")</f>
        <v>103.59</v>
      </c>
      <c r="N236" s="9" t="str">
        <f>_xll.SNL.Clients.Office.Excel.Functions.SPG(A236, "RD_CREDIT_RATING_GLOBAL", "Issuer Credit Rating", "Local Currency LT|0")</f>
        <v>BB-</v>
      </c>
      <c r="O236" s="9" t="str">
        <f>_xll.SNL.Clients.Office.Excel.Functions.SPG(A236, "RD_CWOL_GLOBAL", "Issuer Credit Rating", "Local Currency LT|0")</f>
        <v>Stable</v>
      </c>
      <c r="P236" s="9" t="str">
        <f>_xll.SNL.Clients.Office.Excel.Functions.SPG(A236, "RD_RATING_ACTION_GLOBAL", "Issuer Credit Rating", "Local Currency LT|0")</f>
        <v>Upgrade | CreditWatch/Outlook (11/19/2024)</v>
      </c>
      <c r="Q236" s="10">
        <f>_xll.SNL.Clients.Office.Excel.Functions.SPG(A236, "RD_LAST_REVIEW_DATE_GLOBAL", "Issuer Credit Rating", "Local Currency LT")</f>
        <v>45617</v>
      </c>
      <c r="R236" s="10">
        <f>_xll.SNL.Clients.Office.Excel.Functions.SPG(A236, "RD_CREDIT_RATING_DATE_GLOBAL", "Issuer Credit Rating", "Local Currency LT|0")</f>
        <v>45615</v>
      </c>
      <c r="S236" s="10">
        <f>_xll.SNL.Clients.Office.Excel.Functions.SPG(A236, "RD_CREDIT_WATCH_OUTLOOK_DATE_GLOBAL", "Issuer Credit Rating", "Local Currency LT|0")</f>
        <v>45615</v>
      </c>
    </row>
    <row r="237" spans="1:19">
      <c r="A237" t="s">
        <v>241</v>
      </c>
      <c r="B237" t="str">
        <f>_xll.SNL.Clients.Office.Excel.Functions.SPG(A237,"SP_IPO_DATE")</f>
        <v>#PEND</v>
      </c>
      <c r="G237" s="9" t="str">
        <f>_xll.SNL.Clients.Office.Excel.Functions.SPG(A237, "IQ_SECTOR")</f>
        <v>Information Technology</v>
      </c>
      <c r="H237" s="9" t="str">
        <f>_xll.SNL.Clients.Office.Excel.Functions.SPG(A237, "IQ_INDUSTRY_GROUP")</f>
        <v>Semiconductors and Semiconductor Equipment</v>
      </c>
      <c r="I237" s="9" t="str">
        <f>_xll.SNL.Clients.Office.Excel.Functions.SPG(A237, "IQ_INDUSTRY")</f>
        <v>Semiconductors and Semiconductor Equipment</v>
      </c>
      <c r="J237" s="9" t="str">
        <f>_xll.SNL.Clients.Office.Excel.Functions.SPG(A237, "IQ_PRIMARY_INDUSTRY")</f>
        <v>Semiconductors</v>
      </c>
      <c r="K237" s="9" t="str">
        <f>_xll.SNL.Clients.Office.Excel.Functions.SPG(A237, "NAICS_CODE", "Primary")</f>
        <v>334413 - Semiconductor and Related Device Manufacturing</v>
      </c>
      <c r="L237" s="9" t="str">
        <f>_xll.SNL.Clients.Office.Excel.Functions.SPG(A237, "SP_TOPICTAG")</f>
        <v>Computer Vision; Machine Learning; Cloud Infrastructure; Edge Computing; Data Center Technology; Artificial Intelligence; 5G; Utility Scale Solar</v>
      </c>
      <c r="M237" s="5">
        <f>_xll.SNL.Clients.Office.Excel.Functions.SPG(A237, "SP_PCT_SHARES_OWNED_ALL_INSTITUTIONS")</f>
        <v>61.78</v>
      </c>
      <c r="N237" s="9" t="str">
        <f>_xll.SNL.Clients.Office.Excel.Functions.SPG(A237, "RD_CREDIT_RATING_GLOBAL", "Issuer Credit Rating", "Local Currency LT|0")</f>
        <v>BBB</v>
      </c>
      <c r="O237" s="9" t="str">
        <f>_xll.SNL.Clients.Office.Excel.Functions.SPG(A237, "RD_CWOL_GLOBAL", "Issuer Credit Rating", "Local Currency LT|0")</f>
        <v>Stable</v>
      </c>
      <c r="P237" s="9" t="str">
        <f>_xll.SNL.Clients.Office.Excel.Functions.SPG(A237, "RD_RATING_ACTION_GLOBAL", "Issuer Credit Rating", "Local Currency LT|0")</f>
        <v>Downgrade | CreditWatch/Outlook (12/10/2024)</v>
      </c>
      <c r="Q237" s="10">
        <f>_xll.SNL.Clients.Office.Excel.Functions.SPG(A237, "RD_LAST_REVIEW_DATE_GLOBAL", "Issuer Credit Rating", "Local Currency LT")</f>
        <v>45636</v>
      </c>
      <c r="R237" s="10">
        <f>_xll.SNL.Clients.Office.Excel.Functions.SPG(A237, "RD_CREDIT_RATING_DATE_GLOBAL", "Issuer Credit Rating", "Local Currency LT|0")</f>
        <v>45636</v>
      </c>
      <c r="S237" s="10">
        <f>_xll.SNL.Clients.Office.Excel.Functions.SPG(A237, "RD_CREDIT_WATCH_OUTLOOK_DATE_GLOBAL", "Issuer Credit Rating", "Local Currency LT|0")</f>
        <v>45636</v>
      </c>
    </row>
    <row r="238" spans="1:19">
      <c r="A238" t="s">
        <v>242</v>
      </c>
      <c r="B238" t="str">
        <f>_xll.SNL.Clients.Office.Excel.Functions.SPG(A238,"SP_IPO_DATE")</f>
        <v>#PEND</v>
      </c>
      <c r="G238" s="9" t="str">
        <f>_xll.SNL.Clients.Office.Excel.Functions.SPG(A238, "IQ_SECTOR")</f>
        <v>Financials</v>
      </c>
      <c r="H238" s="9" t="str">
        <f>_xll.SNL.Clients.Office.Excel.Functions.SPG(A238, "IQ_INDUSTRY_GROUP")</f>
        <v>Financial Services</v>
      </c>
      <c r="I238" s="9" t="str">
        <f>_xll.SNL.Clients.Office.Excel.Functions.SPG(A238, "IQ_INDUSTRY")</f>
        <v>Capital Markets</v>
      </c>
      <c r="J238" s="9" t="str">
        <f>_xll.SNL.Clients.Office.Excel.Functions.SPG(A238, "IQ_PRIMARY_INDUSTRY")</f>
        <v>Financial Exchanges and Data</v>
      </c>
      <c r="K238" s="9" t="str">
        <f>_xll.SNL.Clients.Office.Excel.Functions.SPG(A238, "NAICS_CODE", "Primary")</f>
        <v>523210 - Securities and Commodity Exchanges</v>
      </c>
      <c r="L238" s="9" t="str">
        <f>_xll.SNL.Clients.Office.Excel.Functions.SPG(A238, "SP_TOPICTAG")</f>
        <v>Data Integration; Fintech; Data Protection; Cloud Data Services; Cloud Infrastructure; Process Automation; Digital Brokerage</v>
      </c>
      <c r="M238" s="5">
        <f>_xll.SNL.Clients.Office.Excel.Functions.SPG(A238, "SP_PCT_SHARES_OWNED_ALL_INSTITUTIONS")</f>
        <v>94.29</v>
      </c>
      <c r="N238" s="9" t="str">
        <f>_xll.SNL.Clients.Office.Excel.Functions.SPG(A238, "RD_CREDIT_RATING_GLOBAL", "Issuer Credit Rating", "Local Currency LT|0")</f>
        <v>A-</v>
      </c>
      <c r="O238" s="9" t="str">
        <f>_xll.SNL.Clients.Office.Excel.Functions.SPG(A238, "RD_CWOL_GLOBAL", "Issuer Credit Rating", "Local Currency LT|0")</f>
        <v>Stable</v>
      </c>
      <c r="P238" s="9" t="str">
        <f>_xll.SNL.Clients.Office.Excel.Functions.SPG(A238, "RD_RATING_ACTION_GLOBAL", "Issuer Credit Rating", "Local Currency LT|0")</f>
        <v>Upgrade | CreditWatch/Outlook (11/29/2021)</v>
      </c>
      <c r="Q238" s="10">
        <f>_xll.SNL.Clients.Office.Excel.Functions.SPG(A238, "RD_LAST_REVIEW_DATE_GLOBAL", "Issuer Credit Rating", "Local Currency LT")</f>
        <v>45348</v>
      </c>
      <c r="R238" s="10">
        <f>_xll.SNL.Clients.Office.Excel.Functions.SPG(A238, "RD_CREDIT_RATING_DATE_GLOBAL", "Issuer Credit Rating", "Local Currency LT|0")</f>
        <v>44529</v>
      </c>
      <c r="S238" s="10">
        <f>_xll.SNL.Clients.Office.Excel.Functions.SPG(A238, "RD_CREDIT_WATCH_OUTLOOK_DATE_GLOBAL", "Issuer Credit Rating", "Local Currency LT|0")</f>
        <v>44529</v>
      </c>
    </row>
    <row r="239" spans="1:19">
      <c r="A239" t="s">
        <v>243</v>
      </c>
      <c r="B239" t="str">
        <f>_xll.SNL.Clients.Office.Excel.Functions.SPG(A239,"SP_IPO_DATE")</f>
        <v>#PEND</v>
      </c>
      <c r="G239" s="9" t="str">
        <f>_xll.SNL.Clients.Office.Excel.Functions.SPG(A239, "IQ_SECTOR")</f>
        <v>Information Technology</v>
      </c>
      <c r="H239" s="9" t="str">
        <f>_xll.SNL.Clients.Office.Excel.Functions.SPG(A239, "IQ_INDUSTRY_GROUP")</f>
        <v>Software and Services</v>
      </c>
      <c r="I239" s="9" t="str">
        <f>_xll.SNL.Clients.Office.Excel.Functions.SPG(A239, "IQ_INDUSTRY")</f>
        <v>IT Services</v>
      </c>
      <c r="J239" s="9" t="str">
        <f>_xll.SNL.Clients.Office.Excel.Functions.SPG(A239, "IQ_PRIMARY_INDUSTRY")</f>
        <v>IT Consulting and Other Services</v>
      </c>
      <c r="K239" s="9" t="str">
        <f>_xll.SNL.Clients.Office.Excel.Functions.SPG(A239, "NAICS_CODE", "Primary")</f>
        <v>54151 - Computer Systems Design and Related Services</v>
      </c>
      <c r="L239" s="9" t="str">
        <f>_xll.SNL.Clients.Office.Excel.Functions.SPG(A239, "SP_TOPICTAG")</f>
        <v>Invoice Management Software; Software Development; Cloud Management; Machine Learning; IaaS (Infrastructure as a Service); Cloud Infrastructure; Cloud Security; Artificial Intelligence; GenAI</v>
      </c>
      <c r="M239" s="5">
        <f>_xll.SNL.Clients.Office.Excel.Functions.SPG(A239, "SP_PCT_SHARES_OWNED_ALL_INSTITUTIONS")</f>
        <v>62.75</v>
      </c>
      <c r="N239" s="9" t="str">
        <f>_xll.SNL.Clients.Office.Excel.Functions.SPG(A239, "RD_CREDIT_RATING_GLOBAL", "Issuer Credit Rating", "Local Currency LT|0")</f>
        <v>A-</v>
      </c>
      <c r="O239" s="9" t="str">
        <f>_xll.SNL.Clients.Office.Excel.Functions.SPG(A239, "RD_CWOL_GLOBAL", "Issuer Credit Rating", "Local Currency LT|0")</f>
        <v>Stable</v>
      </c>
      <c r="P239" s="9" t="str">
        <f>_xll.SNL.Clients.Office.Excel.Functions.SPG(A239, "RD_RATING_ACTION_GLOBAL", "Issuer Credit Rating", "Local Currency LT|0")</f>
        <v>Downgrade | CreditWatch/Outlook (05/06/2021)</v>
      </c>
      <c r="Q239" s="10">
        <f>_xll.SNL.Clients.Office.Excel.Functions.SPG(A239, "RD_LAST_REVIEW_DATE_GLOBAL", "Issuer Credit Rating", "Local Currency LT")</f>
        <v>45681</v>
      </c>
      <c r="R239" s="10">
        <f>_xll.SNL.Clients.Office.Excel.Functions.SPG(A239, "RD_CREDIT_RATING_DATE_GLOBAL", "Issuer Credit Rating", "Local Currency LT|0")</f>
        <v>44322</v>
      </c>
      <c r="S239" s="10">
        <f>_xll.SNL.Clients.Office.Excel.Functions.SPG(A239, "RD_CREDIT_WATCH_OUTLOOK_DATE_GLOBAL", "Issuer Credit Rating", "Local Currency LT|0")</f>
        <v>44322</v>
      </c>
    </row>
    <row r="240" spans="1:19">
      <c r="A240" t="s">
        <v>244</v>
      </c>
      <c r="B240" t="str">
        <f>_xll.SNL.Clients.Office.Excel.Functions.SPG(A240,"SP_IPO_DATE")</f>
        <v>#PEND</v>
      </c>
      <c r="G240" s="9" t="str">
        <f>_xll.SNL.Clients.Office.Excel.Functions.SPG(A240, "IQ_SECTOR")</f>
        <v>Materials</v>
      </c>
      <c r="H240" s="9" t="str">
        <f>_xll.SNL.Clients.Office.Excel.Functions.SPG(A240, "IQ_INDUSTRY_GROUP")</f>
        <v>Materials</v>
      </c>
      <c r="I240" s="9" t="str">
        <f>_xll.SNL.Clients.Office.Excel.Functions.SPG(A240, "IQ_INDUSTRY")</f>
        <v>Chemicals</v>
      </c>
      <c r="J240" s="9" t="str">
        <f>_xll.SNL.Clients.Office.Excel.Functions.SPG(A240, "IQ_PRIMARY_INDUSTRY")</f>
        <v>Specialty Chemicals</v>
      </c>
      <c r="K240" s="9" t="str">
        <f>_xll.SNL.Clients.Office.Excel.Functions.SPG(A240, "NAICS_CODE", "Primary")</f>
        <v>325199 - All Other Basic Organic Chemical Manufacturing</v>
      </c>
      <c r="L240" s="9" t="str">
        <f>_xll.SNL.Clients.Office.Excel.Functions.SPG(A240, "SP_TOPICTAG")</f>
        <v>Organic; Biofuel; Nutraceutical; Alternative Protein; Onshore and Offshore Wind</v>
      </c>
      <c r="M240" s="5">
        <f>_xll.SNL.Clients.Office.Excel.Functions.SPG(A240, "SP_PCT_SHARES_OWNED_ALL_INSTITUTIONS")</f>
        <v>92.32</v>
      </c>
      <c r="N240" s="9" t="str">
        <f>_xll.SNL.Clients.Office.Excel.Functions.SPG(A240, "RD_CREDIT_RATING_GLOBAL", "Issuer Credit Rating", "Local Currency LT|0")</f>
        <v>BBB-</v>
      </c>
      <c r="O240" s="9" t="str">
        <f>_xll.SNL.Clients.Office.Excel.Functions.SPG(A240, "RD_CWOL_GLOBAL", "Issuer Credit Rating", "Local Currency LT|0")</f>
        <v>Stable</v>
      </c>
      <c r="P240" s="9" t="str">
        <f>_xll.SNL.Clients.Office.Excel.Functions.SPG(A240, "RD_RATING_ACTION_GLOBAL", "Issuer Credit Rating", "Local Currency LT|0")</f>
        <v>CreditWatch/Outlook (11/15/2024)</v>
      </c>
      <c r="Q240" s="10">
        <f>_xll.SNL.Clients.Office.Excel.Functions.SPG(A240, "RD_LAST_REVIEW_DATE_GLOBAL", "Issuer Credit Rating", "Local Currency LT")</f>
        <v>45611</v>
      </c>
      <c r="R240" s="10">
        <f>_xll.SNL.Clients.Office.Excel.Functions.SPG(A240, "RD_CREDIT_RATING_DATE_GLOBAL", "Issuer Credit Rating", "Local Currency LT|0")</f>
        <v>44847</v>
      </c>
      <c r="S240" s="10">
        <f>_xll.SNL.Clients.Office.Excel.Functions.SPG(A240, "RD_CREDIT_WATCH_OUTLOOK_DATE_GLOBAL", "Issuer Credit Rating", "Local Currency LT|0")</f>
        <v>45611</v>
      </c>
    </row>
    <row r="241" spans="1:19">
      <c r="A241" t="s">
        <v>245</v>
      </c>
      <c r="B241" t="str">
        <f>_xll.SNL.Clients.Office.Excel.Functions.SPG(A241,"SP_IPO_DATE")</f>
        <v>#PEND</v>
      </c>
      <c r="G241" s="9" t="str">
        <f>_xll.SNL.Clients.Office.Excel.Functions.SPG(A241, "IQ_SECTOR")</f>
        <v>Materials</v>
      </c>
      <c r="H241" s="9" t="str">
        <f>_xll.SNL.Clients.Office.Excel.Functions.SPG(A241, "IQ_INDUSTRY_GROUP")</f>
        <v>Materials</v>
      </c>
      <c r="I241" s="9" t="str">
        <f>_xll.SNL.Clients.Office.Excel.Functions.SPG(A241, "IQ_INDUSTRY")</f>
        <v>Containers and Packaging</v>
      </c>
      <c r="J241" s="9" t="str">
        <f>_xll.SNL.Clients.Office.Excel.Functions.SPG(A241, "IQ_PRIMARY_INDUSTRY")</f>
        <v>Paper and Plastic Packaging Products and Materials</v>
      </c>
      <c r="K241" s="9" t="str">
        <f>_xll.SNL.Clients.Office.Excel.Functions.SPG(A241, "NAICS_CODE", "Primary")</f>
        <v>32221 - Paperboard Container Manufacturing</v>
      </c>
      <c r="L241" s="9" t="str">
        <f>_xll.SNL.Clients.Office.Excel.Functions.SPG(A241, "SP_TOPICTAG")</f>
        <v>Packaging Services; Biomass Energy; Utility Scale Solar</v>
      </c>
      <c r="M241" s="5">
        <f>_xll.SNL.Clients.Office.Excel.Functions.SPG(A241, "SP_PCT_SHARES_OWNED_ALL_INSTITUTIONS")</f>
        <v>90.67</v>
      </c>
      <c r="N241" s="9" t="str">
        <f>_xll.SNL.Clients.Office.Excel.Functions.SPG(A241, "RD_CREDIT_RATING_GLOBAL", "Issuer Credit Rating", "Local Currency LT|0")</f>
        <v>BBB</v>
      </c>
      <c r="O241" s="9" t="str">
        <f>_xll.SNL.Clients.Office.Excel.Functions.SPG(A241, "RD_CWOL_GLOBAL", "Issuer Credit Rating", "Local Currency LT|0")</f>
        <v>Stable</v>
      </c>
      <c r="P241" s="9" t="str">
        <f>_xll.SNL.Clients.Office.Excel.Functions.SPG(A241, "RD_RATING_ACTION_GLOBAL", "Issuer Credit Rating", "Local Currency LT|0")</f>
        <v>CreditWatch/Outlook (03/15/2010)</v>
      </c>
      <c r="Q241" s="10">
        <f>_xll.SNL.Clients.Office.Excel.Functions.SPG(A241, "RD_LAST_REVIEW_DATE_GLOBAL", "Issuer Credit Rating", "Local Currency LT")</f>
        <v>45399</v>
      </c>
      <c r="R241" s="10">
        <f>_xll.SNL.Clients.Office.Excel.Functions.SPG(A241, "RD_CREDIT_RATING_DATE_GLOBAL", "Issuer Credit Rating", "Local Currency LT|0")</f>
        <v>37054</v>
      </c>
      <c r="S241" s="10">
        <f>_xll.SNL.Clients.Office.Excel.Functions.SPG(A241, "RD_CREDIT_WATCH_OUTLOOK_DATE_GLOBAL", "Issuer Credit Rating", "Local Currency LT|0")</f>
        <v>40252</v>
      </c>
    </row>
    <row r="242" spans="1:19">
      <c r="A242" t="s">
        <v>246</v>
      </c>
      <c r="B242" t="str">
        <f>_xll.SNL.Clients.Office.Excel.Functions.SPG(A242,"SP_IPO_DATE")</f>
        <v>#PEND</v>
      </c>
      <c r="G242" s="9" t="str">
        <f>_xll.SNL.Clients.Office.Excel.Functions.SPG(A242, "IQ_SECTOR")</f>
        <v>Information Technology</v>
      </c>
      <c r="H242" s="9" t="str">
        <f>_xll.SNL.Clients.Office.Excel.Functions.SPG(A242, "IQ_INDUSTRY_GROUP")</f>
        <v>Software and Services</v>
      </c>
      <c r="I242" s="9" t="str">
        <f>_xll.SNL.Clients.Office.Excel.Functions.SPG(A242, "IQ_INDUSTRY")</f>
        <v>Software</v>
      </c>
      <c r="J242" s="9" t="str">
        <f>_xll.SNL.Clients.Office.Excel.Functions.SPG(A242, "IQ_PRIMARY_INDUSTRY")</f>
        <v>Application Software</v>
      </c>
      <c r="K242" s="9" t="str">
        <f>_xll.SNL.Clients.Office.Excel.Functions.SPG(A242, "NAICS_CODE", "Primary")</f>
        <v>513210 - Software Publishers</v>
      </c>
      <c r="L242" s="9" t="str">
        <f>_xll.SNL.Clients.Office.Excel.Functions.SPG(A242, "SP_TOPICTAG")</f>
        <v>Software Development; Fintech; Marketing Automation; Customer Relationship Management; Process Automation; Online Payments</v>
      </c>
      <c r="M242" s="5">
        <f>_xll.SNL.Clients.Office.Excel.Functions.SPG(A242, "SP_PCT_SHARES_OWNED_ALL_INSTITUTIONS")</f>
        <v>84.88</v>
      </c>
      <c r="N242" s="9" t="str">
        <f>_xll.SNL.Clients.Office.Excel.Functions.SPG(A242, "RD_CREDIT_RATING_GLOBAL", "Issuer Credit Rating", "Local Currency LT|0")</f>
        <v>A-</v>
      </c>
      <c r="O242" s="9" t="str">
        <f>_xll.SNL.Clients.Office.Excel.Functions.SPG(A242, "RD_CWOL_GLOBAL", "Issuer Credit Rating", "Local Currency LT|0")</f>
        <v>Stable</v>
      </c>
      <c r="P242" s="9" t="str">
        <f>_xll.SNL.Clients.Office.Excel.Functions.SPG(A242, "RD_RATING_ACTION_GLOBAL", "Issuer Credit Rating", "Local Currency LT|0")</f>
        <v>Upgrade | CreditWatch/Outlook (03/30/2017)</v>
      </c>
      <c r="Q242" s="10">
        <f>_xll.SNL.Clients.Office.Excel.Functions.SPG(A242, "RD_LAST_REVIEW_DATE_GLOBAL", "Issuer Credit Rating", "Local Currency LT")</f>
        <v>45471</v>
      </c>
      <c r="R242" s="10">
        <f>_xll.SNL.Clients.Office.Excel.Functions.SPG(A242, "RD_CREDIT_RATING_DATE_GLOBAL", "Issuer Credit Rating", "Local Currency LT|0")</f>
        <v>42824</v>
      </c>
      <c r="S242" s="10">
        <f>_xll.SNL.Clients.Office.Excel.Functions.SPG(A242, "RD_CREDIT_WATCH_OUTLOOK_DATE_GLOBAL", "Issuer Credit Rating", "Local Currency LT|0")</f>
        <v>42824</v>
      </c>
    </row>
    <row r="243" spans="1:19">
      <c r="A243" t="s">
        <v>247</v>
      </c>
      <c r="B243" t="str">
        <f>_xll.SNL.Clients.Office.Excel.Functions.SPG(A243,"SP_IPO_DATE")</f>
        <v>#PEND</v>
      </c>
      <c r="G243" s="9" t="str">
        <f>_xll.SNL.Clients.Office.Excel.Functions.SPG(A243, "IQ_SECTOR")</f>
        <v>Health Care</v>
      </c>
      <c r="H243" s="9" t="str">
        <f>_xll.SNL.Clients.Office.Excel.Functions.SPG(A243, "IQ_INDUSTRY_GROUP")</f>
        <v>Health Care Equipment and Services</v>
      </c>
      <c r="I243" s="9" t="str">
        <f>_xll.SNL.Clients.Office.Excel.Functions.SPG(A243, "IQ_INDUSTRY")</f>
        <v>Health Care Equipment and Supplies</v>
      </c>
      <c r="J243" s="9" t="str">
        <f>_xll.SNL.Clients.Office.Excel.Functions.SPG(A243, "IQ_PRIMARY_INDUSTRY")</f>
        <v>Health Care Equipment</v>
      </c>
      <c r="K243" s="9" t="str">
        <f>_xll.SNL.Clients.Office.Excel.Functions.SPG(A243, "NAICS_CODE", "Primary")</f>
        <v>334510 - Electromedical and Electrotherapeutic Apparatus Manufacturing</v>
      </c>
      <c r="L243" s="9" t="str">
        <f>_xll.SNL.Clients.Office.Excel.Functions.SPG(A243, "SP_TOPICTAG")</f>
        <v>Health Diagnostics; Assistive Technology; Surgery; Urology</v>
      </c>
      <c r="M243" s="5">
        <f>_xll.SNL.Clients.Office.Excel.Functions.SPG(A243, "SP_PCT_SHARES_OWNED_ALL_INSTITUTIONS")</f>
        <v>86.82</v>
      </c>
      <c r="N243" s="9" t="str">
        <f>_xll.SNL.Clients.Office.Excel.Functions.SPG(A243, "RD_CREDIT_RATING_GLOBAL", "Issuer Credit Rating", "Local Currency LT|0")</f>
        <v/>
      </c>
      <c r="O243" s="9" t="str">
        <f>_xll.SNL.Clients.Office.Excel.Functions.SPG(A243, "RD_CWOL_GLOBAL", "Issuer Credit Rating", "Local Currency LT|0")</f>
        <v/>
      </c>
      <c r="P243" s="9" t="str">
        <f>_xll.SNL.Clients.Office.Excel.Functions.SPG(A243, "RD_RATING_ACTION_GLOBAL", "Issuer Credit Rating", "Local Currency LT|0")</f>
        <v/>
      </c>
      <c r="Q243" s="10" t="str">
        <f>_xll.SNL.Clients.Office.Excel.Functions.SPG(A243, "RD_LAST_REVIEW_DATE_GLOBAL", "Issuer Credit Rating", "Local Currency LT")</f>
        <v/>
      </c>
      <c r="R243" s="10" t="str">
        <f>_xll.SNL.Clients.Office.Excel.Functions.SPG(A243, "RD_CREDIT_RATING_DATE_GLOBAL", "Issuer Credit Rating", "Local Currency LT|0")</f>
        <v/>
      </c>
      <c r="S243" s="10" t="str">
        <f>_xll.SNL.Clients.Office.Excel.Functions.SPG(A243, "RD_CREDIT_WATCH_OUTLOOK_DATE_GLOBAL", "Issuer Credit Rating", "Local Currency LT|0")</f>
        <v/>
      </c>
    </row>
    <row r="244" spans="1:19">
      <c r="A244" t="s">
        <v>248</v>
      </c>
      <c r="B244" t="str">
        <f>_xll.SNL.Clients.Office.Excel.Functions.SPG(A244,"SP_IPO_DATE")</f>
        <v>#PEND</v>
      </c>
      <c r="G244" s="9" t="str">
        <f>_xll.SNL.Clients.Office.Excel.Functions.SPG(A244, "IQ_SECTOR")</f>
        <v>Financials</v>
      </c>
      <c r="H244" s="9" t="str">
        <f>_xll.SNL.Clients.Office.Excel.Functions.SPG(A244, "IQ_INDUSTRY_GROUP")</f>
        <v>Financial Services</v>
      </c>
      <c r="I244" s="9" t="str">
        <f>_xll.SNL.Clients.Office.Excel.Functions.SPG(A244, "IQ_INDUSTRY")</f>
        <v>Capital Markets</v>
      </c>
      <c r="J244" s="9" t="str">
        <f>_xll.SNL.Clients.Office.Excel.Functions.SPG(A244, "IQ_PRIMARY_INDUSTRY")</f>
        <v>Asset Management and Custody Banks</v>
      </c>
      <c r="K244" s="9" t="str">
        <f>_xll.SNL.Clients.Office.Excel.Functions.SPG(A244, "NAICS_CODE", "Primary")</f>
        <v>523940 - Portfolio Management and Investment Advice</v>
      </c>
      <c r="L244" s="9" t="str">
        <f>_xll.SNL.Clients.Office.Excel.Functions.SPG(A244, "SP_TOPICTAG")</f>
        <v/>
      </c>
      <c r="M244" s="5">
        <f>_xll.SNL.Clients.Office.Excel.Functions.SPG(A244, "SP_PCT_SHARES_OWNED_ALL_INSTITUTIONS")</f>
        <v>67.09</v>
      </c>
      <c r="N244" s="9" t="str">
        <f>_xll.SNL.Clients.Office.Excel.Functions.SPG(A244, "RD_CREDIT_RATING_GLOBAL", "Issuer Credit Rating", "Local Currency LT|0")</f>
        <v>BBB+</v>
      </c>
      <c r="O244" s="9" t="str">
        <f>_xll.SNL.Clients.Office.Excel.Functions.SPG(A244, "RD_CWOL_GLOBAL", "Issuer Credit Rating", "Local Currency LT|0")</f>
        <v>Stable</v>
      </c>
      <c r="P244" s="9" t="str">
        <f>_xll.SNL.Clients.Office.Excel.Functions.SPG(A244, "RD_RATING_ACTION_GLOBAL", "Issuer Credit Rating", "Local Currency LT|0")</f>
        <v>Downgrade | CreditWatch/Outlook (10/18/2018)</v>
      </c>
      <c r="Q244" s="10">
        <f>_xll.SNL.Clients.Office.Excel.Functions.SPG(A244, "RD_LAST_REVIEW_DATE_GLOBAL", "Issuer Credit Rating", "Local Currency LT")</f>
        <v>45464</v>
      </c>
      <c r="R244" s="10">
        <f>_xll.SNL.Clients.Office.Excel.Functions.SPG(A244, "RD_CREDIT_RATING_DATE_GLOBAL", "Issuer Credit Rating", "Local Currency LT|0")</f>
        <v>43391</v>
      </c>
      <c r="S244" s="10">
        <f>_xll.SNL.Clients.Office.Excel.Functions.SPG(A244, "RD_CREDIT_WATCH_OUTLOOK_DATE_GLOBAL", "Issuer Credit Rating", "Local Currency LT|0")</f>
        <v>43391</v>
      </c>
    </row>
    <row r="245" spans="1:19">
      <c r="A245" t="s">
        <v>249</v>
      </c>
      <c r="B245" t="str">
        <f>_xll.SNL.Clients.Office.Excel.Functions.SPG(A245,"SP_IPO_DATE")</f>
        <v>#PEND</v>
      </c>
      <c r="G245" s="9" t="str">
        <f>_xll.SNL.Clients.Office.Excel.Functions.SPG(A245, "IQ_SECTOR")</f>
        <v>Real Estate</v>
      </c>
      <c r="H245" s="9" t="str">
        <f>_xll.SNL.Clients.Office.Excel.Functions.SPG(A245, "IQ_INDUSTRY_GROUP")</f>
        <v>Equity Real Estate Investment Trusts (REITs)</v>
      </c>
      <c r="I245" s="9" t="str">
        <f>_xll.SNL.Clients.Office.Excel.Functions.SPG(A245, "IQ_INDUSTRY")</f>
        <v>Residential REITs</v>
      </c>
      <c r="J245" s="9" t="str">
        <f>_xll.SNL.Clients.Office.Excel.Functions.SPG(A245, "IQ_PRIMARY_INDUSTRY")</f>
        <v>Single-Family Residential REITs</v>
      </c>
      <c r="K245" s="9" t="str">
        <f>_xll.SNL.Clients.Office.Excel.Functions.SPG(A245, "NAICS_CODE", "Primary")</f>
        <v>531190 - Lessors of Other Real Estate Property</v>
      </c>
      <c r="L245" s="9" t="str">
        <f>_xll.SNL.Clients.Office.Excel.Functions.SPG(A245, "SP_TOPICTAG")</f>
        <v>Lifestyle</v>
      </c>
      <c r="M245" s="5">
        <f>_xll.SNL.Clients.Office.Excel.Functions.SPG(A245, "SP_PCT_SHARES_OWNED_ALL_INSTITUTIONS")</f>
        <v>92.22</v>
      </c>
      <c r="N245" s="9" t="str">
        <f>_xll.SNL.Clients.Office.Excel.Functions.SPG(A245, "RD_CREDIT_RATING_GLOBAL", "Issuer Credit Rating", "Local Currency LT|0")</f>
        <v>BBB</v>
      </c>
      <c r="O245" s="9" t="str">
        <f>_xll.SNL.Clients.Office.Excel.Functions.SPG(A245, "RD_CWOL_GLOBAL", "Issuer Credit Rating", "Local Currency LT|0")</f>
        <v>Stable</v>
      </c>
      <c r="P245" s="9" t="str">
        <f>_xll.SNL.Clients.Office.Excel.Functions.SPG(A245, "RD_RATING_ACTION_GLOBAL", "Issuer Credit Rating", "Local Currency LT|0")</f>
        <v>Upgrade | CreditWatch/Outlook (03/16/2023)</v>
      </c>
      <c r="Q245" s="10">
        <f>_xll.SNL.Clients.Office.Excel.Functions.SPG(A245, "RD_LAST_REVIEW_DATE_GLOBAL", "Issuer Credit Rating", "Local Currency LT")</f>
        <v>45383</v>
      </c>
      <c r="R245" s="10">
        <f>_xll.SNL.Clients.Office.Excel.Functions.SPG(A245, "RD_CREDIT_RATING_DATE_GLOBAL", "Issuer Credit Rating", "Local Currency LT|0")</f>
        <v>45001</v>
      </c>
      <c r="S245" s="10">
        <f>_xll.SNL.Clients.Office.Excel.Functions.SPG(A245, "RD_CREDIT_WATCH_OUTLOOK_DATE_GLOBAL", "Issuer Credit Rating", "Local Currency LT|0")</f>
        <v>45001</v>
      </c>
    </row>
    <row r="246" spans="1:19">
      <c r="A246" t="s">
        <v>250</v>
      </c>
      <c r="B246" t="str">
        <f>_xll.SNL.Clients.Office.Excel.Functions.SPG(A246,"SP_IPO_DATE")</f>
        <v>#PEND</v>
      </c>
      <c r="G246" s="9" t="str">
        <f>_xll.SNL.Clients.Office.Excel.Functions.SPG(A246, "IQ_SECTOR")</f>
        <v>Health Care</v>
      </c>
      <c r="H246" s="9" t="str">
        <f>_xll.SNL.Clients.Office.Excel.Functions.SPG(A246, "IQ_INDUSTRY_GROUP")</f>
        <v>Pharmaceuticals, Biotechnology and Life Sciences</v>
      </c>
      <c r="I246" s="9" t="str">
        <f>_xll.SNL.Clients.Office.Excel.Functions.SPG(A246, "IQ_INDUSTRY")</f>
        <v>Life Sciences Tools and Services</v>
      </c>
      <c r="J246" s="9" t="str">
        <f>_xll.SNL.Clients.Office.Excel.Functions.SPG(A246, "IQ_PRIMARY_INDUSTRY")</f>
        <v>Life Sciences Tools and Services</v>
      </c>
      <c r="K246" s="9" t="str">
        <f>_xll.SNL.Clients.Office.Excel.Functions.SPG(A246, "NAICS_CODE", "Primary")</f>
        <v>541715 - Research and Development in the Physical, Engineering, and Life Sciences (except Nanotechnology and Biotechnology)</v>
      </c>
      <c r="L246" s="9" t="str">
        <f>_xll.SNL.Clients.Office.Excel.Functions.SPG(A246, "SP_TOPICTAG")</f>
        <v>Data Integration; Health Diagnostics; Predictive Analytics; Text Analytics; Data Protection; Genetics</v>
      </c>
      <c r="M246" s="5">
        <f>_xll.SNL.Clients.Office.Excel.Functions.SPG(A246, "SP_PCT_SHARES_OWNED_ALL_INSTITUTIONS")</f>
        <v>92.67</v>
      </c>
      <c r="N246" s="9" t="str">
        <f>_xll.SNL.Clients.Office.Excel.Functions.SPG(A246, "RD_CREDIT_RATING_GLOBAL", "Issuer Credit Rating", "Local Currency LT|0")</f>
        <v>BB+</v>
      </c>
      <c r="O246" s="9" t="str">
        <f>_xll.SNL.Clients.Office.Excel.Functions.SPG(A246, "RD_CWOL_GLOBAL", "Issuer Credit Rating", "Local Currency LT|0")</f>
        <v>Stable</v>
      </c>
      <c r="P246" s="9" t="str">
        <f>_xll.SNL.Clients.Office.Excel.Functions.SPG(A246, "RD_RATING_ACTION_GLOBAL", "Issuer Credit Rating", "Local Currency LT|0")</f>
        <v>Downgrade | CreditWatch/Outlook (05/30/2018)</v>
      </c>
      <c r="Q246" s="10">
        <f>_xll.SNL.Clients.Office.Excel.Functions.SPG(A246, "RD_LAST_REVIEW_DATE_GLOBAL", "Issuer Credit Rating", "Local Currency LT")</f>
        <v>45385</v>
      </c>
      <c r="R246" s="10">
        <f>_xll.SNL.Clients.Office.Excel.Functions.SPG(A246, "RD_CREDIT_RATING_DATE_GLOBAL", "Issuer Credit Rating", "Local Currency LT|0")</f>
        <v>43250</v>
      </c>
      <c r="S246" s="10">
        <f>_xll.SNL.Clients.Office.Excel.Functions.SPG(A246, "RD_CREDIT_WATCH_OUTLOOK_DATE_GLOBAL", "Issuer Credit Rating", "Local Currency LT|0")</f>
        <v>43250</v>
      </c>
    </row>
    <row r="247" spans="1:19">
      <c r="A247" t="s">
        <v>251</v>
      </c>
      <c r="B247" t="str">
        <f>_xll.SNL.Clients.Office.Excel.Functions.SPG(A247,"SP_IPO_DATE")</f>
        <v>#PEND</v>
      </c>
      <c r="G247" s="9" t="str">
        <f>_xll.SNL.Clients.Office.Excel.Functions.SPG(A247, "IQ_SECTOR")</f>
        <v>Real Estate</v>
      </c>
      <c r="H247" s="9" t="str">
        <f>_xll.SNL.Clients.Office.Excel.Functions.SPG(A247, "IQ_INDUSTRY_GROUP")</f>
        <v>Equity Real Estate Investment Trusts (REITs)</v>
      </c>
      <c r="I247" s="9" t="str">
        <f>_xll.SNL.Clients.Office.Excel.Functions.SPG(A247, "IQ_INDUSTRY")</f>
        <v>Specialized REITs</v>
      </c>
      <c r="J247" s="9" t="str">
        <f>_xll.SNL.Clients.Office.Excel.Functions.SPG(A247, "IQ_PRIMARY_INDUSTRY")</f>
        <v>Other Specialized REITs</v>
      </c>
      <c r="K247" s="9" t="str">
        <f>_xll.SNL.Clients.Office.Excel.Functions.SPG(A247, "NAICS_CODE", "Primary")</f>
        <v>493190 - Other Warehousing and Storage</v>
      </c>
      <c r="L247" s="9" t="str">
        <f>_xll.SNL.Clients.Office.Excel.Functions.SPG(A247, "SP_TOPICTAG")</f>
        <v>Disaster Recovery; Backup and Recovery; Data Protection; Courier Service</v>
      </c>
      <c r="M247" s="5">
        <f>_xll.SNL.Clients.Office.Excel.Functions.SPG(A247, "SP_PCT_SHARES_OWNED_ALL_INSTITUTIONS")</f>
        <v>84.09</v>
      </c>
      <c r="N247" s="9" t="str">
        <f>_xll.SNL.Clients.Office.Excel.Functions.SPG(A247, "RD_CREDIT_RATING_GLOBAL", "Issuer Credit Rating", "Local Currency LT|0")</f>
        <v>BB-</v>
      </c>
      <c r="O247" s="9" t="str">
        <f>_xll.SNL.Clients.Office.Excel.Functions.SPG(A247, "RD_CWOL_GLOBAL", "Issuer Credit Rating", "Local Currency LT|0")</f>
        <v>Stable</v>
      </c>
      <c r="P247" s="9" t="str">
        <f>_xll.SNL.Clients.Office.Excel.Functions.SPG(A247, "RD_RATING_ACTION_GLOBAL", "Issuer Credit Rating", "Local Currency LT|0")</f>
        <v>CreditWatch/Outlook (12/13/2021)</v>
      </c>
      <c r="Q247" s="10">
        <f>_xll.SNL.Clients.Office.Excel.Functions.SPG(A247, "RD_LAST_REVIEW_DATE_GLOBAL", "Issuer Credit Rating", "Local Currency LT")</f>
        <v>45335</v>
      </c>
      <c r="R247" s="10">
        <f>_xll.SNL.Clients.Office.Excel.Functions.SPG(A247, "RD_CREDIT_RATING_DATE_GLOBAL", "Issuer Credit Rating", "Local Currency LT|0")</f>
        <v>42492</v>
      </c>
      <c r="S247" s="10">
        <f>_xll.SNL.Clients.Office.Excel.Functions.SPG(A247, "RD_CREDIT_WATCH_OUTLOOK_DATE_GLOBAL", "Issuer Credit Rating", "Local Currency LT|0")</f>
        <v>44543</v>
      </c>
    </row>
    <row r="248" spans="1:19">
      <c r="A248" t="s">
        <v>252</v>
      </c>
      <c r="B248" t="str">
        <f>_xll.SNL.Clients.Office.Excel.Functions.SPG(A248,"SP_IPO_DATE")</f>
        <v>#PEND</v>
      </c>
      <c r="G248" s="9" t="str">
        <f>_xll.SNL.Clients.Office.Excel.Functions.SPG(A248, "IQ_SECTOR")</f>
        <v>Industrials</v>
      </c>
      <c r="H248" s="9" t="str">
        <f>_xll.SNL.Clients.Office.Excel.Functions.SPG(A248, "IQ_INDUSTRY_GROUP")</f>
        <v>Transportation</v>
      </c>
      <c r="I248" s="9" t="str">
        <f>_xll.SNL.Clients.Office.Excel.Functions.SPG(A248, "IQ_INDUSTRY")</f>
        <v>Ground Transportation</v>
      </c>
      <c r="J248" s="9" t="str">
        <f>_xll.SNL.Clients.Office.Excel.Functions.SPG(A248, "IQ_PRIMARY_INDUSTRY")</f>
        <v>Cargo Ground Transportation</v>
      </c>
      <c r="K248" s="9" t="str">
        <f>_xll.SNL.Clients.Office.Excel.Functions.SPG(A248, "NAICS_CODE", "Primary")</f>
        <v>484 - Truck Transportation</v>
      </c>
      <c r="L248" s="9" t="str">
        <f>_xll.SNL.Clients.Office.Excel.Functions.SPG(A248, "SP_TOPICTAG")</f>
        <v>Fleet Management; Freight Service; Last Mile Transportation</v>
      </c>
      <c r="M248" s="5">
        <f>_xll.SNL.Clients.Office.Excel.Functions.SPG(A248, "SP_PCT_SHARES_OWNED_ALL_INSTITUTIONS")</f>
        <v>75.98</v>
      </c>
      <c r="N248" s="9" t="str">
        <f>_xll.SNL.Clients.Office.Excel.Functions.SPG(A248, "RD_CREDIT_RATING_GLOBAL", "Issuer Credit Rating", "Local Currency LT|0")</f>
        <v>BBB+</v>
      </c>
      <c r="O248" s="9" t="str">
        <f>_xll.SNL.Clients.Office.Excel.Functions.SPG(A248, "RD_CWOL_GLOBAL", "Issuer Credit Rating", "Local Currency LT|0")</f>
        <v>Stable</v>
      </c>
      <c r="P248" s="9" t="str">
        <f>_xll.SNL.Clients.Office.Excel.Functions.SPG(A248, "RD_RATING_ACTION_GLOBAL", "Issuer Credit Rating", "Local Currency LT|0")</f>
        <v>CreditWatch/Outlook (08/23/2024)</v>
      </c>
      <c r="Q248" s="10">
        <f>_xll.SNL.Clients.Office.Excel.Functions.SPG(A248, "RD_LAST_REVIEW_DATE_GLOBAL", "Issuer Credit Rating", "Local Currency LT")</f>
        <v>45527</v>
      </c>
      <c r="R248" s="10">
        <f>_xll.SNL.Clients.Office.Excel.Functions.SPG(A248, "RD_CREDIT_RATING_DATE_GLOBAL", "Issuer Credit Rating", "Local Currency LT|0")</f>
        <v>41110</v>
      </c>
      <c r="S248" s="10">
        <f>_xll.SNL.Clients.Office.Excel.Functions.SPG(A248, "RD_CREDIT_WATCH_OUTLOOK_DATE_GLOBAL", "Issuer Credit Rating", "Local Currency LT|0")</f>
        <v>45527</v>
      </c>
    </row>
    <row r="249" spans="1:19">
      <c r="A249" t="s">
        <v>253</v>
      </c>
      <c r="B249" t="str">
        <f>_xll.SNL.Clients.Office.Excel.Functions.SPG(A249,"SP_IPO_DATE")</f>
        <v>#PEND</v>
      </c>
      <c r="G249" s="9" t="str">
        <f>_xll.SNL.Clients.Office.Excel.Functions.SPG(A249, "IQ_SECTOR")</f>
        <v>Information Technology</v>
      </c>
      <c r="H249" s="9" t="str">
        <f>_xll.SNL.Clients.Office.Excel.Functions.SPG(A249, "IQ_INDUSTRY_GROUP")</f>
        <v>Technology Hardware and Equipment</v>
      </c>
      <c r="I249" s="9" t="str">
        <f>_xll.SNL.Clients.Office.Excel.Functions.SPG(A249, "IQ_INDUSTRY")</f>
        <v>Electronic Equipment, Instruments and Components</v>
      </c>
      <c r="J249" s="9" t="str">
        <f>_xll.SNL.Clients.Office.Excel.Functions.SPG(A249, "IQ_PRIMARY_INDUSTRY")</f>
        <v>Electronic Manufacturing Services</v>
      </c>
      <c r="K249" s="9" t="str">
        <f>_xll.SNL.Clients.Office.Excel.Functions.SPG(A249, "NAICS_CODE", "Primary")</f>
        <v>334419 - Other Electronic Component Manufacturing</v>
      </c>
      <c r="L249" s="9" t="str">
        <f>_xll.SNL.Clients.Office.Excel.Functions.SPG(A249, "SP_TOPICTAG")</f>
        <v>Software Development; Industrial Automation; RFID (Radio Frequency Identification); Process Automation; 3D Printing; Artificial Intelligence; Onshore and Offshore Wind</v>
      </c>
      <c r="M249" s="5">
        <f>_xll.SNL.Clients.Office.Excel.Functions.SPG(A249, "SP_PCT_SHARES_OWNED_ALL_INSTITUTIONS")</f>
        <v>96.53</v>
      </c>
      <c r="N249" s="9" t="str">
        <f>_xll.SNL.Clients.Office.Excel.Functions.SPG(A249, "RD_CREDIT_RATING_GLOBAL", "Issuer Credit Rating", "Local Currency LT|0")</f>
        <v>BBB-</v>
      </c>
      <c r="O249" s="9" t="str">
        <f>_xll.SNL.Clients.Office.Excel.Functions.SPG(A249, "RD_CWOL_GLOBAL", "Issuer Credit Rating", "Local Currency LT|0")</f>
        <v>Stable</v>
      </c>
      <c r="P249" s="9" t="str">
        <f>_xll.SNL.Clients.Office.Excel.Functions.SPG(A249, "RD_RATING_ACTION_GLOBAL", "Issuer Credit Rating", "Local Currency LT|0")</f>
        <v>Upgrade | CreditWatch/Outlook (12/10/2012)</v>
      </c>
      <c r="Q249" s="10">
        <f>_xll.SNL.Clients.Office.Excel.Functions.SPG(A249, "RD_LAST_REVIEW_DATE_GLOBAL", "Issuer Credit Rating", "Local Currency LT")</f>
        <v>45527</v>
      </c>
      <c r="R249" s="10">
        <f>_xll.SNL.Clients.Office.Excel.Functions.SPG(A249, "RD_CREDIT_RATING_DATE_GLOBAL", "Issuer Credit Rating", "Local Currency LT|0")</f>
        <v>41253</v>
      </c>
      <c r="S249" s="10">
        <f>_xll.SNL.Clients.Office.Excel.Functions.SPG(A249, "RD_CREDIT_WATCH_OUTLOOK_DATE_GLOBAL", "Issuer Credit Rating", "Local Currency LT|0")</f>
        <v>41253</v>
      </c>
    </row>
    <row r="250" spans="1:19">
      <c r="A250" t="s">
        <v>254</v>
      </c>
      <c r="B250" t="str">
        <f>_xll.SNL.Clients.Office.Excel.Functions.SPG(A250,"SP_IPO_DATE")</f>
        <v>#PEND</v>
      </c>
      <c r="G250" s="9" t="str">
        <f>_xll.SNL.Clients.Office.Excel.Functions.SPG(A250, "IQ_SECTOR")</f>
        <v>Financials</v>
      </c>
      <c r="H250" s="9" t="str">
        <f>_xll.SNL.Clients.Office.Excel.Functions.SPG(A250, "IQ_INDUSTRY_GROUP")</f>
        <v>Financial Services</v>
      </c>
      <c r="I250" s="9" t="str">
        <f>_xll.SNL.Clients.Office.Excel.Functions.SPG(A250, "IQ_INDUSTRY")</f>
        <v>Financial Services</v>
      </c>
      <c r="J250" s="9" t="str">
        <f>_xll.SNL.Clients.Office.Excel.Functions.SPG(A250, "IQ_PRIMARY_INDUSTRY")</f>
        <v>Transaction and Payment Processing Services</v>
      </c>
      <c r="K250" s="9" t="str">
        <f>_xll.SNL.Clients.Office.Excel.Functions.SPG(A250, "NAICS_CODE", "Primary")</f>
        <v>522320 - Financial Transactions Processing, Reserve, and Clearinghouse Activities</v>
      </c>
      <c r="L250" s="9" t="str">
        <f>_xll.SNL.Clients.Office.Excel.Functions.SPG(A250, "SP_TOPICTAG")</f>
        <v>Invoice Management Software; Software Development; Cloud Management; Data Integration; Fintech; Cloud Infrastructure; Process Automation</v>
      </c>
      <c r="M250" s="5">
        <f>_xll.SNL.Clients.Office.Excel.Functions.SPG(A250, "SP_PCT_SHARES_OWNED_ALL_INSTITUTIONS")</f>
        <v>101.24</v>
      </c>
      <c r="N250" s="9" t="str">
        <f>_xll.SNL.Clients.Office.Excel.Functions.SPG(A250, "RD_CREDIT_RATING_GLOBAL", "Issuer Credit Rating", "Local Currency LT|0")</f>
        <v/>
      </c>
      <c r="O250" s="9" t="str">
        <f>_xll.SNL.Clients.Office.Excel.Functions.SPG(A250, "RD_CWOL_GLOBAL", "Issuer Credit Rating", "Local Currency LT|0")</f>
        <v/>
      </c>
      <c r="P250" s="9" t="str">
        <f>_xll.SNL.Clients.Office.Excel.Functions.SPG(A250, "RD_RATING_ACTION_GLOBAL", "Issuer Credit Rating", "Local Currency LT|0")</f>
        <v/>
      </c>
      <c r="Q250" s="10" t="str">
        <f>_xll.SNL.Clients.Office.Excel.Functions.SPG(A250, "RD_LAST_REVIEW_DATE_GLOBAL", "Issuer Credit Rating", "Local Currency LT")</f>
        <v/>
      </c>
      <c r="R250" s="10" t="str">
        <f>_xll.SNL.Clients.Office.Excel.Functions.SPG(A250, "RD_CREDIT_RATING_DATE_GLOBAL", "Issuer Credit Rating", "Local Currency LT|0")</f>
        <v/>
      </c>
      <c r="S250" s="10" t="str">
        <f>_xll.SNL.Clients.Office.Excel.Functions.SPG(A250, "RD_CREDIT_WATCH_OUTLOOK_DATE_GLOBAL", "Issuer Credit Rating", "Local Currency LT|0")</f>
        <v/>
      </c>
    </row>
    <row r="251" spans="1:19">
      <c r="A251" t="s">
        <v>255</v>
      </c>
      <c r="B251" t="str">
        <f>_xll.SNL.Clients.Office.Excel.Functions.SPG(A251,"SP_IPO_DATE")</f>
        <v>#PEND</v>
      </c>
      <c r="G251" s="9" t="str">
        <f>_xll.SNL.Clients.Office.Excel.Functions.SPG(A251, "IQ_SECTOR")</f>
        <v>Industrials</v>
      </c>
      <c r="H251" s="9" t="str">
        <f>_xll.SNL.Clients.Office.Excel.Functions.SPG(A251, "IQ_INDUSTRY_GROUP")</f>
        <v>Commercial and Professional Services</v>
      </c>
      <c r="I251" s="9" t="str">
        <f>_xll.SNL.Clients.Office.Excel.Functions.SPG(A251, "IQ_INDUSTRY")</f>
        <v>Professional Services</v>
      </c>
      <c r="J251" s="9" t="str">
        <f>_xll.SNL.Clients.Office.Excel.Functions.SPG(A251, "IQ_PRIMARY_INDUSTRY")</f>
        <v>Research and Consulting Services</v>
      </c>
      <c r="K251" s="9" t="str">
        <f>_xll.SNL.Clients.Office.Excel.Functions.SPG(A251, "NAICS_CODE", "Primary")</f>
        <v>54151 - Computer Systems Design and Related Services</v>
      </c>
      <c r="L251" s="9" t="str">
        <f>_xll.SNL.Clients.Office.Excel.Functions.SPG(A251, "SP_TOPICTAG")</f>
        <v>Software Development; Data Integration; Environmental Engineering; Data Protection; Cloud Infrastructure; Process Automation</v>
      </c>
      <c r="M251" s="5">
        <f>_xll.SNL.Clients.Office.Excel.Functions.SPG(A251, "SP_PCT_SHARES_OWNED_ALL_INSTITUTIONS")</f>
        <v>87.44</v>
      </c>
      <c r="N251" s="9" t="str">
        <f>_xll.SNL.Clients.Office.Excel.Functions.SPG(A251, "RD_CREDIT_RATING_GLOBAL", "Issuer Credit Rating", "Local Currency LT|0")</f>
        <v>BBB-</v>
      </c>
      <c r="O251" s="9" t="str">
        <f>_xll.SNL.Clients.Office.Excel.Functions.SPG(A251, "RD_CWOL_GLOBAL", "Issuer Credit Rating", "Local Currency LT|0")</f>
        <v>Stable</v>
      </c>
      <c r="P251" s="9" t="str">
        <f>_xll.SNL.Clients.Office.Excel.Functions.SPG(A251, "RD_RATING_ACTION_GLOBAL", "Issuer Credit Rating", "Local Currency LT|0")</f>
        <v>New Rating | CreditWatch/Outlook (02/07/2023)</v>
      </c>
      <c r="Q251" s="10">
        <f>_xll.SNL.Clients.Office.Excel.Functions.SPG(A251, "RD_LAST_REVIEW_DATE_GLOBAL", "Issuer Credit Rating", "Local Currency LT")</f>
        <v>45513</v>
      </c>
      <c r="R251" s="10">
        <f>_xll.SNL.Clients.Office.Excel.Functions.SPG(A251, "RD_CREDIT_RATING_DATE_GLOBAL", "Issuer Credit Rating", "Local Currency LT|0")</f>
        <v>44964</v>
      </c>
      <c r="S251" s="10">
        <f>_xll.SNL.Clients.Office.Excel.Functions.SPG(A251, "RD_CREDIT_WATCH_OUTLOOK_DATE_GLOBAL", "Issuer Credit Rating", "Local Currency LT|0")</f>
        <v>44964</v>
      </c>
    </row>
    <row r="252" spans="1:19">
      <c r="A252" t="s">
        <v>256</v>
      </c>
      <c r="B252" t="str">
        <f>_xll.SNL.Clients.Office.Excel.Functions.SPG(A252,"SP_IPO_DATE")</f>
        <v>#PEND</v>
      </c>
      <c r="G252" s="9" t="str">
        <f>_xll.SNL.Clients.Office.Excel.Functions.SPG(A252, "IQ_SECTOR")</f>
        <v>Health Care</v>
      </c>
      <c r="H252" s="9" t="str">
        <f>_xll.SNL.Clients.Office.Excel.Functions.SPG(A252, "IQ_INDUSTRY_GROUP")</f>
        <v>Pharmaceuticals, Biotechnology and Life Sciences</v>
      </c>
      <c r="I252" s="9" t="str">
        <f>_xll.SNL.Clients.Office.Excel.Functions.SPG(A252, "IQ_INDUSTRY")</f>
        <v>Pharmaceuticals</v>
      </c>
      <c r="J252" s="9" t="str">
        <f>_xll.SNL.Clients.Office.Excel.Functions.SPG(A252, "IQ_PRIMARY_INDUSTRY")</f>
        <v>Pharmaceuticals</v>
      </c>
      <c r="K252" s="9" t="str">
        <f>_xll.SNL.Clients.Office.Excel.Functions.SPG(A252, "NAICS_CODE", "Primary")</f>
        <v>325412 - Pharmaceutical Preparation Manufacturing</v>
      </c>
      <c r="L252" s="9" t="str">
        <f>_xll.SNL.Clients.Office.Excel.Functions.SPG(A252, "SP_TOPICTAG")</f>
        <v>Cardiovascular; Dermatology; Immunology; Oncology; Pulmonology; Respiratory; Women's Health</v>
      </c>
      <c r="M252" s="5">
        <f>_xll.SNL.Clients.Office.Excel.Functions.SPG(A252, "SP_PCT_SHARES_OWNED_ALL_INSTITUTIONS")</f>
        <v>72.98</v>
      </c>
      <c r="N252" s="9" t="str">
        <f>_xll.SNL.Clients.Office.Excel.Functions.SPG(A252, "RD_CREDIT_RATING_GLOBAL", "Issuer Credit Rating", "Local Currency LT|0")</f>
        <v>AAA</v>
      </c>
      <c r="O252" s="9" t="str">
        <f>_xll.SNL.Clients.Office.Excel.Functions.SPG(A252, "RD_CWOL_GLOBAL", "Issuer Credit Rating", "Local Currency LT|0")</f>
        <v>Watch Neg</v>
      </c>
      <c r="P252" s="9" t="str">
        <f>_xll.SNL.Clients.Office.Excel.Functions.SPG(A252, "RD_RATING_ACTION_GLOBAL", "Issuer Credit Rating", "Local Currency LT|0")</f>
        <v>CreditWatch/Outlook (01/14/2025)</v>
      </c>
      <c r="Q252" s="10">
        <f>_xll.SNL.Clients.Office.Excel.Functions.SPG(A252, "RD_LAST_REVIEW_DATE_GLOBAL", "Issuer Credit Rating", "Local Currency LT")</f>
        <v>45679</v>
      </c>
      <c r="R252" s="10">
        <f>_xll.SNL.Clients.Office.Excel.Functions.SPG(A252, "RD_CREDIT_RATING_DATE_GLOBAL", "Issuer Credit Rating", "Local Currency LT|0")</f>
        <v>32037</v>
      </c>
      <c r="S252" s="10">
        <f>_xll.SNL.Clients.Office.Excel.Functions.SPG(A252, "RD_CREDIT_WATCH_OUTLOOK_DATE_GLOBAL", "Issuer Credit Rating", "Local Currency LT|0")</f>
        <v>45671</v>
      </c>
    </row>
    <row r="253" spans="1:19">
      <c r="A253" t="s">
        <v>257</v>
      </c>
      <c r="B253" t="str">
        <f>_xll.SNL.Clients.Office.Excel.Functions.SPG(A253,"SP_IPO_DATE")</f>
        <v>#PEND</v>
      </c>
      <c r="G253" s="9" t="str">
        <f>_xll.SNL.Clients.Office.Excel.Functions.SPG(A253, "IQ_SECTOR")</f>
        <v>Industrials</v>
      </c>
      <c r="H253" s="9" t="str">
        <f>_xll.SNL.Clients.Office.Excel.Functions.SPG(A253, "IQ_INDUSTRY_GROUP")</f>
        <v>Capital Goods</v>
      </c>
      <c r="I253" s="9" t="str">
        <f>_xll.SNL.Clients.Office.Excel.Functions.SPG(A253, "IQ_INDUSTRY")</f>
        <v>Building Products</v>
      </c>
      <c r="J253" s="9" t="str">
        <f>_xll.SNL.Clients.Office.Excel.Functions.SPG(A253, "IQ_PRIMARY_INDUSTRY")</f>
        <v>Building Products</v>
      </c>
      <c r="K253" s="9" t="str">
        <f>_xll.SNL.Clients.Office.Excel.Functions.SPG(A253, "NAICS_CODE", "Primary")</f>
        <v>33341 - Ventilation, Heating, Air-Conditioning, and Commercial Refrigeration Equipment Manufacturing</v>
      </c>
      <c r="L253" s="9" t="str">
        <f>_xll.SNL.Clients.Office.Excel.Functions.SPG(A253, "SP_TOPICTAG")</f>
        <v>Industrial Automation; Smart Building; Process Automation</v>
      </c>
      <c r="M253" s="5">
        <f>_xll.SNL.Clients.Office.Excel.Functions.SPG(A253, "SP_PCT_SHARES_OWNED_ALL_INSTITUTIONS")</f>
        <v>93.52</v>
      </c>
      <c r="N253" s="9" t="str">
        <f>_xll.SNL.Clients.Office.Excel.Functions.SPG(A253, "RD_CREDIT_RATING_GLOBAL", "Issuer Credit Rating", "Local Currency LT|0")</f>
        <v>BBB+</v>
      </c>
      <c r="O253" s="9" t="str">
        <f>_xll.SNL.Clients.Office.Excel.Functions.SPG(A253, "RD_CWOL_GLOBAL", "Issuer Credit Rating", "Local Currency LT|0")</f>
        <v>Stable</v>
      </c>
      <c r="P253" s="9" t="str">
        <f>_xll.SNL.Clients.Office.Excel.Functions.SPG(A253, "RD_RATING_ACTION_GLOBAL", "Issuer Credit Rating", "Local Currency LT|0")</f>
        <v>CreditWatch/Outlook (06/30/2021)</v>
      </c>
      <c r="Q253" s="10">
        <f>_xll.SNL.Clients.Office.Excel.Functions.SPG(A253, "RD_LAST_REVIEW_DATE_GLOBAL", "Issuer Credit Rating", "Local Currency LT")</f>
        <v>45544</v>
      </c>
      <c r="R253" s="10">
        <f>_xll.SNL.Clients.Office.Excel.Functions.SPG(A253, "RD_CREDIT_RATING_DATE_GLOBAL", "Issuer Credit Rating", "Local Currency LT|0")</f>
        <v>42607</v>
      </c>
      <c r="S253" s="10">
        <f>_xll.SNL.Clients.Office.Excel.Functions.SPG(A253, "RD_CREDIT_WATCH_OUTLOOK_DATE_GLOBAL", "Issuer Credit Rating", "Local Currency LT|0")</f>
        <v>44377</v>
      </c>
    </row>
    <row r="254" spans="1:19">
      <c r="A254" t="s">
        <v>258</v>
      </c>
      <c r="B254" t="str">
        <f>_xll.SNL.Clients.Office.Excel.Functions.SPG(A254,"SP_IPO_DATE")</f>
        <v>#PEND</v>
      </c>
      <c r="G254" s="9" t="str">
        <f>_xll.SNL.Clients.Office.Excel.Functions.SPG(A254, "IQ_SECTOR")</f>
        <v>Financials</v>
      </c>
      <c r="H254" s="9" t="str">
        <f>_xll.SNL.Clients.Office.Excel.Functions.SPG(A254, "IQ_INDUSTRY_GROUP")</f>
        <v>Banks</v>
      </c>
      <c r="I254" s="9" t="str">
        <f>_xll.SNL.Clients.Office.Excel.Functions.SPG(A254, "IQ_INDUSTRY")</f>
        <v>Banks</v>
      </c>
      <c r="J254" s="9" t="str">
        <f>_xll.SNL.Clients.Office.Excel.Functions.SPG(A254, "IQ_PRIMARY_INDUSTRY")</f>
        <v>Diversified Banks</v>
      </c>
      <c r="K254" s="9" t="str">
        <f>_xll.SNL.Clients.Office.Excel.Functions.SPG(A254, "NAICS_CODE", "Primary")</f>
        <v>522110 - Commercial Banking</v>
      </c>
      <c r="L254" s="9" t="str">
        <f>_xll.SNL.Clients.Office.Excel.Functions.SPG(A254, "SP_TOPICTAG")</f>
        <v>Consumer Lending; Digital Brokerage; Onshore and Offshore Wind</v>
      </c>
      <c r="M254" s="5">
        <f>_xll.SNL.Clients.Office.Excel.Functions.SPG(A254, "SP_PCT_SHARES_OWNED_ALL_INSTITUTIONS")</f>
        <v>73.959999999999994</v>
      </c>
      <c r="N254" s="9" t="str">
        <f>_xll.SNL.Clients.Office.Excel.Functions.SPG(A254, "RD_CREDIT_RATING_GLOBAL", "Issuer Credit Rating", "Local Currency LT|0")</f>
        <v>A</v>
      </c>
      <c r="O254" s="9" t="str">
        <f>_xll.SNL.Clients.Office.Excel.Functions.SPG(A254, "RD_CWOL_GLOBAL", "Issuer Credit Rating", "Local Currency LT|0")</f>
        <v>Stable</v>
      </c>
      <c r="P254" s="9" t="str">
        <f>_xll.SNL.Clients.Office.Excel.Functions.SPG(A254, "RD_RATING_ACTION_GLOBAL", "Issuer Credit Rating", "Local Currency LT|0")</f>
        <v>Upgrade | CreditWatch/Outlook (11/15/2024)</v>
      </c>
      <c r="Q254" s="10">
        <f>_xll.SNL.Clients.Office.Excel.Functions.SPG(A254, "RD_LAST_REVIEW_DATE_GLOBAL", "Issuer Credit Rating", "Local Currency LT")</f>
        <v>45611</v>
      </c>
      <c r="R254" s="10">
        <f>_xll.SNL.Clients.Office.Excel.Functions.SPG(A254, "RD_CREDIT_RATING_DATE_GLOBAL", "Issuer Credit Rating", "Local Currency LT|0")</f>
        <v>45611</v>
      </c>
      <c r="S254" s="10">
        <f>_xll.SNL.Clients.Office.Excel.Functions.SPG(A254, "RD_CREDIT_WATCH_OUTLOOK_DATE_GLOBAL", "Issuer Credit Rating", "Local Currency LT|0")</f>
        <v>45611</v>
      </c>
    </row>
    <row r="255" spans="1:19">
      <c r="A255" t="s">
        <v>259</v>
      </c>
      <c r="B255" t="str">
        <f>_xll.SNL.Clients.Office.Excel.Functions.SPG(A255,"SP_IPO_DATE")</f>
        <v>#PEND</v>
      </c>
      <c r="G255" s="9" t="str">
        <f>_xll.SNL.Clients.Office.Excel.Functions.SPG(A255, "IQ_SECTOR")</f>
        <v>Information Technology</v>
      </c>
      <c r="H255" s="9" t="str">
        <f>_xll.SNL.Clients.Office.Excel.Functions.SPG(A255, "IQ_INDUSTRY_GROUP")</f>
        <v>Technology Hardware and Equipment</v>
      </c>
      <c r="I255" s="9" t="str">
        <f>_xll.SNL.Clients.Office.Excel.Functions.SPG(A255, "IQ_INDUSTRY")</f>
        <v>Communications Equipment</v>
      </c>
      <c r="J255" s="9" t="str">
        <f>_xll.SNL.Clients.Office.Excel.Functions.SPG(A255, "IQ_PRIMARY_INDUSTRY")</f>
        <v>Communications Equipment</v>
      </c>
      <c r="K255" s="9" t="str">
        <f>_xll.SNL.Clients.Office.Excel.Functions.SPG(A255, "NAICS_CODE", "Primary")</f>
        <v>334290 - Other Communications Equipment Manufacturing</v>
      </c>
      <c r="L255" s="9" t="str">
        <f>_xll.SNL.Clients.Office.Excel.Functions.SPG(A255, "SP_TOPICTAG")</f>
        <v>Cloud Management; Cloud Infrastructure; Cloud Security; Process Automation; Network Security</v>
      </c>
      <c r="M255" s="5">
        <f>_xll.SNL.Clients.Office.Excel.Functions.SPG(A255, "SP_PCT_SHARES_OWNED_ALL_INSTITUTIONS")</f>
        <v>86.37</v>
      </c>
      <c r="N255" s="9" t="str">
        <f>_xll.SNL.Clients.Office.Excel.Functions.SPG(A255, "RD_CREDIT_RATING_GLOBAL", "Issuer Credit Rating", "Local Currency LT|0")</f>
        <v>BBB</v>
      </c>
      <c r="O255" s="9" t="str">
        <f>_xll.SNL.Clients.Office.Excel.Functions.SPG(A255, "RD_CWOL_GLOBAL", "Issuer Credit Rating", "Local Currency LT|0")</f>
        <v>Negative</v>
      </c>
      <c r="P255" s="9" t="str">
        <f>_xll.SNL.Clients.Office.Excel.Functions.SPG(A255, "RD_RATING_ACTION_GLOBAL", "Issuer Credit Rating", "Local Currency LT|0")</f>
        <v>CreditWatch/Outlook (01/12/2024)</v>
      </c>
      <c r="Q255" s="10">
        <f>_xll.SNL.Clients.Office.Excel.Functions.SPG(A255, "RD_LAST_REVIEW_DATE_GLOBAL", "Issuer Credit Rating", "Local Currency LT")</f>
        <v>45678</v>
      </c>
      <c r="R255" s="10">
        <f>_xll.SNL.Clients.Office.Excel.Functions.SPG(A255, "RD_CREDIT_RATING_DATE_GLOBAL", "Issuer Credit Rating", "Local Currency LT|0")</f>
        <v>40602</v>
      </c>
      <c r="S255" s="10">
        <f>_xll.SNL.Clients.Office.Excel.Functions.SPG(A255, "RD_CREDIT_WATCH_OUTLOOK_DATE_GLOBAL", "Issuer Credit Rating", "Local Currency LT|0")</f>
        <v>45303</v>
      </c>
    </row>
    <row r="256" spans="1:19">
      <c r="A256" t="s">
        <v>260</v>
      </c>
      <c r="B256" t="str">
        <f>_xll.SNL.Clients.Office.Excel.Functions.SPG(A256,"SP_IPO_DATE")</f>
        <v>#PEND</v>
      </c>
      <c r="G256" s="9" t="str">
        <f>_xll.SNL.Clients.Office.Excel.Functions.SPG(A256, "IQ_SECTOR")</f>
        <v>Consumer Staples</v>
      </c>
      <c r="H256" s="9" t="str">
        <f>_xll.SNL.Clients.Office.Excel.Functions.SPG(A256, "IQ_INDUSTRY_GROUP")</f>
        <v>Food, Beverage and Tobacco</v>
      </c>
      <c r="I256" s="9" t="str">
        <f>_xll.SNL.Clients.Office.Excel.Functions.SPG(A256, "IQ_INDUSTRY")</f>
        <v>Food Products</v>
      </c>
      <c r="J256" s="9" t="str">
        <f>_xll.SNL.Clients.Office.Excel.Functions.SPG(A256, "IQ_PRIMARY_INDUSTRY")</f>
        <v>Packaged Foods and Meats</v>
      </c>
      <c r="K256" s="9" t="str">
        <f>_xll.SNL.Clients.Office.Excel.Functions.SPG(A256, "NAICS_CODE", "Primary")</f>
        <v>31191 - Snack Food Manufacturing</v>
      </c>
      <c r="L256" s="9" t="str">
        <f>_xll.SNL.Clients.Office.Excel.Functions.SPG(A256, "SP_TOPICTAG")</f>
        <v>Alternative Protein</v>
      </c>
      <c r="M256" s="5">
        <f>_xll.SNL.Clients.Office.Excel.Functions.SPG(A256, "SP_PCT_SHARES_OWNED_ALL_INSTITUTIONS")</f>
        <v>96.31</v>
      </c>
      <c r="N256" s="9" t="str">
        <f>_xll.SNL.Clients.Office.Excel.Functions.SPG(A256, "RD_CREDIT_RATING_GLOBAL", "Issuer Credit Rating", "Local Currency LT|0")</f>
        <v>NR</v>
      </c>
      <c r="O256" s="9" t="str">
        <f>_xll.SNL.Clients.Office.Excel.Functions.SPG(A256, "RD_CWOL_GLOBAL", "Issuer Credit Rating", "Local Currency LT|0")</f>
        <v>NR</v>
      </c>
      <c r="P256" s="9" t="str">
        <f>_xll.SNL.Clients.Office.Excel.Functions.SPG(A256, "RD_RATING_ACTION_GLOBAL", "Issuer Credit Rating", "Local Currency LT|0")</f>
        <v>Not Rated | CreditWatch/Outlook (02/15/2024)</v>
      </c>
      <c r="Q256" s="10">
        <f>_xll.SNL.Clients.Office.Excel.Functions.SPG(A256, "RD_LAST_REVIEW_DATE_GLOBAL", "Issuer Credit Rating", "Local Currency LT")</f>
        <v>45337</v>
      </c>
      <c r="R256" s="10">
        <f>_xll.SNL.Clients.Office.Excel.Functions.SPG(A256, "RD_CREDIT_RATING_DATE_GLOBAL", "Issuer Credit Rating", "Local Currency LT|0")</f>
        <v>45337</v>
      </c>
      <c r="S256" s="10">
        <f>_xll.SNL.Clients.Office.Excel.Functions.SPG(A256, "RD_CREDIT_WATCH_OUTLOOK_DATE_GLOBAL", "Issuer Credit Rating", "Local Currency LT|0")</f>
        <v>45337</v>
      </c>
    </row>
    <row r="257" spans="1:19">
      <c r="A257" t="s">
        <v>261</v>
      </c>
      <c r="B257" t="str">
        <f>_xll.SNL.Clients.Office.Excel.Functions.SPG(A257,"SP_IPO_DATE")</f>
        <v>#PEND</v>
      </c>
      <c r="G257" s="9" t="str">
        <f>_xll.SNL.Clients.Office.Excel.Functions.SPG(A257, "IQ_SECTOR")</f>
        <v>Consumer Staples</v>
      </c>
      <c r="H257" s="9" t="str">
        <f>_xll.SNL.Clients.Office.Excel.Functions.SPG(A257, "IQ_INDUSTRY_GROUP")</f>
        <v>Household and Personal Products</v>
      </c>
      <c r="I257" s="9" t="str">
        <f>_xll.SNL.Clients.Office.Excel.Functions.SPG(A257, "IQ_INDUSTRY")</f>
        <v>Personal Care Products</v>
      </c>
      <c r="J257" s="9" t="str">
        <f>_xll.SNL.Clients.Office.Excel.Functions.SPG(A257, "IQ_PRIMARY_INDUSTRY")</f>
        <v>Personal Care Products</v>
      </c>
      <c r="K257" s="9" t="str">
        <f>_xll.SNL.Clients.Office.Excel.Functions.SPG(A257, "NAICS_CODE", "Primary")</f>
        <v>325620 - Toilet Preparation Manufacturing</v>
      </c>
      <c r="L257" s="9" t="str">
        <f>_xll.SNL.Clients.Office.Excel.Functions.SPG(A257, "SP_TOPICTAG")</f>
        <v>Addiction; Dermatology; Allergy</v>
      </c>
      <c r="M257" s="5">
        <f>_xll.SNL.Clients.Office.Excel.Functions.SPG(A257, "SP_PCT_SHARES_OWNED_ALL_INSTITUTIONS")</f>
        <v>100.39</v>
      </c>
      <c r="N257" s="9" t="str">
        <f>_xll.SNL.Clients.Office.Excel.Functions.SPG(A257, "RD_CREDIT_RATING_GLOBAL", "Issuer Credit Rating", "Local Currency LT|0")</f>
        <v>A</v>
      </c>
      <c r="O257" s="9" t="str">
        <f>_xll.SNL.Clients.Office.Excel.Functions.SPG(A257, "RD_CWOL_GLOBAL", "Issuer Credit Rating", "Local Currency LT|0")</f>
        <v>Stable</v>
      </c>
      <c r="P257" s="9" t="str">
        <f>_xll.SNL.Clients.Office.Excel.Functions.SPG(A257, "RD_RATING_ACTION_GLOBAL", "Issuer Credit Rating", "Local Currency LT|0")</f>
        <v>New Rating | CreditWatch/Outlook (04/07/2023)</v>
      </c>
      <c r="Q257" s="10">
        <f>_xll.SNL.Clients.Office.Excel.Functions.SPG(A257, "RD_LAST_REVIEW_DATE_GLOBAL", "Issuer Credit Rating", "Local Currency LT")</f>
        <v>45407</v>
      </c>
      <c r="R257" s="10">
        <f>_xll.SNL.Clients.Office.Excel.Functions.SPG(A257, "RD_CREDIT_RATING_DATE_GLOBAL", "Issuer Credit Rating", "Local Currency LT|0")</f>
        <v>45023</v>
      </c>
      <c r="S257" s="10">
        <f>_xll.SNL.Clients.Office.Excel.Functions.SPG(A257, "RD_CREDIT_WATCH_OUTLOOK_DATE_GLOBAL", "Issuer Credit Rating", "Local Currency LT|0")</f>
        <v>45023</v>
      </c>
    </row>
    <row r="258" spans="1:19">
      <c r="A258" t="s">
        <v>262</v>
      </c>
      <c r="B258" t="str">
        <f>_xll.SNL.Clients.Office.Excel.Functions.SPG(A258,"SP_IPO_DATE")</f>
        <v>#PEND</v>
      </c>
      <c r="G258" s="9" t="str">
        <f>_xll.SNL.Clients.Office.Excel.Functions.SPG(A258, "IQ_SECTOR")</f>
        <v>Consumer Staples</v>
      </c>
      <c r="H258" s="9" t="str">
        <f>_xll.SNL.Clients.Office.Excel.Functions.SPG(A258, "IQ_INDUSTRY_GROUP")</f>
        <v>Food, Beverage and Tobacco</v>
      </c>
      <c r="I258" s="9" t="str">
        <f>_xll.SNL.Clients.Office.Excel.Functions.SPG(A258, "IQ_INDUSTRY")</f>
        <v>Beverages</v>
      </c>
      <c r="J258" s="9" t="str">
        <f>_xll.SNL.Clients.Office.Excel.Functions.SPG(A258, "IQ_PRIMARY_INDUSTRY")</f>
        <v>Soft Drinks and Non-alcoholic Beverages</v>
      </c>
      <c r="K258" s="9" t="str">
        <f>_xll.SNL.Clients.Office.Excel.Functions.SPG(A258, "NAICS_CODE", "Primary")</f>
        <v>311920 - Coffee and Tea Manufacturing</v>
      </c>
      <c r="L258" s="9" t="str">
        <f>_xll.SNL.Clients.Office.Excel.Functions.SPG(A258, "SP_TOPICTAG")</f>
        <v>Coffee; Organic</v>
      </c>
      <c r="M258" s="5">
        <f>_xll.SNL.Clients.Office.Excel.Functions.SPG(A258, "SP_PCT_SHARES_OWNED_ALL_INSTITUTIONS")</f>
        <v>75.099999999999994</v>
      </c>
      <c r="N258" s="9" t="str">
        <f>_xll.SNL.Clients.Office.Excel.Functions.SPG(A258, "RD_CREDIT_RATING_GLOBAL", "Issuer Credit Rating", "Local Currency LT|0")</f>
        <v>BBB</v>
      </c>
      <c r="O258" s="9" t="str">
        <f>_xll.SNL.Clients.Office.Excel.Functions.SPG(A258, "RD_CWOL_GLOBAL", "Issuer Credit Rating", "Local Currency LT|0")</f>
        <v>Stable</v>
      </c>
      <c r="P258" s="9" t="str">
        <f>_xll.SNL.Clients.Office.Excel.Functions.SPG(A258, "RD_RATING_ACTION_GLOBAL", "Issuer Credit Rating", "Local Currency LT|0")</f>
        <v>Downgrade | CreditWatch/Outlook (05/14/2018)</v>
      </c>
      <c r="Q258" s="10">
        <f>_xll.SNL.Clients.Office.Excel.Functions.SPG(A258, "RD_LAST_REVIEW_DATE_GLOBAL", "Issuer Credit Rating", "Local Currency LT")</f>
        <v>45399</v>
      </c>
      <c r="R258" s="10">
        <f>_xll.SNL.Clients.Office.Excel.Functions.SPG(A258, "RD_CREDIT_RATING_DATE_GLOBAL", "Issuer Credit Rating", "Local Currency LT|0")</f>
        <v>43234</v>
      </c>
      <c r="S258" s="10">
        <f>_xll.SNL.Clients.Office.Excel.Functions.SPG(A258, "RD_CREDIT_WATCH_OUTLOOK_DATE_GLOBAL", "Issuer Credit Rating", "Local Currency LT|0")</f>
        <v>43234</v>
      </c>
    </row>
    <row r="259" spans="1:19">
      <c r="A259" t="s">
        <v>263</v>
      </c>
      <c r="B259" t="str">
        <f>_xll.SNL.Clients.Office.Excel.Functions.SPG(A259,"SP_IPO_DATE")</f>
        <v>#PEND</v>
      </c>
      <c r="G259" s="9" t="str">
        <f>_xll.SNL.Clients.Office.Excel.Functions.SPG(A259, "IQ_SECTOR")</f>
        <v>Financials</v>
      </c>
      <c r="H259" s="9" t="str">
        <f>_xll.SNL.Clients.Office.Excel.Functions.SPG(A259, "IQ_INDUSTRY_GROUP")</f>
        <v>Banks</v>
      </c>
      <c r="I259" s="9" t="str">
        <f>_xll.SNL.Clients.Office.Excel.Functions.SPG(A259, "IQ_INDUSTRY")</f>
        <v>Banks</v>
      </c>
      <c r="J259" s="9" t="str">
        <f>_xll.SNL.Clients.Office.Excel.Functions.SPG(A259, "IQ_PRIMARY_INDUSTRY")</f>
        <v>Diversified Banks</v>
      </c>
      <c r="K259" s="9" t="str">
        <f>_xll.SNL.Clients.Office.Excel.Functions.SPG(A259, "NAICS_CODE", "Primary")</f>
        <v>522110 - Commercial Banking</v>
      </c>
      <c r="L259" s="9" t="str">
        <f>_xll.SNL.Clients.Office.Excel.Functions.SPG(A259, "SP_TOPICTAG")</f>
        <v>Consumer Lending; Digital Brokerage</v>
      </c>
      <c r="M259" s="5">
        <f>_xll.SNL.Clients.Office.Excel.Functions.SPG(A259, "SP_PCT_SHARES_OWNED_ALL_INSTITUTIONS")</f>
        <v>72.14</v>
      </c>
      <c r="N259" s="9" t="str">
        <f>_xll.SNL.Clients.Office.Excel.Functions.SPG(A259, "RD_CREDIT_RATING_GLOBAL", "Issuer Credit Rating", "Local Currency LT|0")</f>
        <v>BBB</v>
      </c>
      <c r="O259" s="9" t="str">
        <f>_xll.SNL.Clients.Office.Excel.Functions.SPG(A259, "RD_CWOL_GLOBAL", "Issuer Credit Rating", "Local Currency LT|0")</f>
        <v>Stable</v>
      </c>
      <c r="P259" s="9" t="str">
        <f>_xll.SNL.Clients.Office.Excel.Functions.SPG(A259, "RD_RATING_ACTION_GLOBAL", "Issuer Credit Rating", "Local Currency LT|0")</f>
        <v>Downgrade | CreditWatch/Outlook (08/21/2023)</v>
      </c>
      <c r="Q259" s="10">
        <f>_xll.SNL.Clients.Office.Excel.Functions.SPG(A259, "RD_LAST_REVIEW_DATE_GLOBAL", "Issuer Credit Rating", "Local Currency LT")</f>
        <v>45467</v>
      </c>
      <c r="R259" s="10">
        <f>_xll.SNL.Clients.Office.Excel.Functions.SPG(A259, "RD_CREDIT_RATING_DATE_GLOBAL", "Issuer Credit Rating", "Local Currency LT|0")</f>
        <v>45159</v>
      </c>
      <c r="S259" s="10">
        <f>_xll.SNL.Clients.Office.Excel.Functions.SPG(A259, "RD_CREDIT_WATCH_OUTLOOK_DATE_GLOBAL", "Issuer Credit Rating", "Local Currency LT|0")</f>
        <v>45159</v>
      </c>
    </row>
    <row r="260" spans="1:19">
      <c r="A260" t="s">
        <v>264</v>
      </c>
      <c r="B260" t="str">
        <f>_xll.SNL.Clients.Office.Excel.Functions.SPG(A260,"SP_IPO_DATE")</f>
        <v>#PEND</v>
      </c>
      <c r="G260" s="9" t="str">
        <f>_xll.SNL.Clients.Office.Excel.Functions.SPG(A260, "IQ_SECTOR")</f>
        <v>Information Technology</v>
      </c>
      <c r="H260" s="9" t="str">
        <f>_xll.SNL.Clients.Office.Excel.Functions.SPG(A260, "IQ_INDUSTRY_GROUP")</f>
        <v>Technology Hardware and Equipment</v>
      </c>
      <c r="I260" s="9" t="str">
        <f>_xll.SNL.Clients.Office.Excel.Functions.SPG(A260, "IQ_INDUSTRY")</f>
        <v>Electronic Equipment, Instruments and Components</v>
      </c>
      <c r="J260" s="9" t="str">
        <f>_xll.SNL.Clients.Office.Excel.Functions.SPG(A260, "IQ_PRIMARY_INDUSTRY")</f>
        <v>Electronic Equipment and Instruments</v>
      </c>
      <c r="K260" s="9" t="str">
        <f>_xll.SNL.Clients.Office.Excel.Functions.SPG(A260, "NAICS_CODE", "Primary")</f>
        <v>33451 - Navigational, Measuring, Electromedical, and Control Instruments Manufacturing</v>
      </c>
      <c r="L260" s="9" t="str">
        <f>_xll.SNL.Clients.Office.Excel.Functions.SPG(A260, "SP_TOPICTAG")</f>
        <v>Software Development; Simulation; Encryption; Process Automation; Network Security; Artificial Intelligence</v>
      </c>
      <c r="M260" s="5">
        <f>_xll.SNL.Clients.Office.Excel.Functions.SPG(A260, "SP_PCT_SHARES_OWNED_ALL_INSTITUTIONS")</f>
        <v>87.62</v>
      </c>
      <c r="N260" s="9" t="str">
        <f>_xll.SNL.Clients.Office.Excel.Functions.SPG(A260, "RD_CREDIT_RATING_GLOBAL", "Issuer Credit Rating", "Local Currency LT|0")</f>
        <v>BBB</v>
      </c>
      <c r="O260" s="9" t="str">
        <f>_xll.SNL.Clients.Office.Excel.Functions.SPG(A260, "RD_CWOL_GLOBAL", "Issuer Credit Rating", "Local Currency LT|0")</f>
        <v>Stable</v>
      </c>
      <c r="P260" s="9" t="str">
        <f>_xll.SNL.Clients.Office.Excel.Functions.SPG(A260, "RD_RATING_ACTION_GLOBAL", "Issuer Credit Rating", "Local Currency LT|0")</f>
        <v>Upgrade | CreditWatch/Outlook (08/07/2019)</v>
      </c>
      <c r="Q260" s="10">
        <f>_xll.SNL.Clients.Office.Excel.Functions.SPG(A260, "RD_LAST_REVIEW_DATE_GLOBAL", "Issuer Credit Rating", "Local Currency LT")</f>
        <v>45406</v>
      </c>
      <c r="R260" s="10">
        <f>_xll.SNL.Clients.Office.Excel.Functions.SPG(A260, "RD_CREDIT_RATING_DATE_GLOBAL", "Issuer Credit Rating", "Local Currency LT|0")</f>
        <v>43684</v>
      </c>
      <c r="S260" s="10">
        <f>_xll.SNL.Clients.Office.Excel.Functions.SPG(A260, "RD_CREDIT_WATCH_OUTLOOK_DATE_GLOBAL", "Issuer Credit Rating", "Local Currency LT|0")</f>
        <v>43684</v>
      </c>
    </row>
    <row r="261" spans="1:19">
      <c r="A261" t="s">
        <v>265</v>
      </c>
      <c r="B261" t="str">
        <f>_xll.SNL.Clients.Office.Excel.Functions.SPG(A261,"SP_IPO_DATE")</f>
        <v>#PEND</v>
      </c>
      <c r="G261" s="9" t="str">
        <f>_xll.SNL.Clients.Office.Excel.Functions.SPG(A261, "IQ_SECTOR")</f>
        <v>Consumer Staples</v>
      </c>
      <c r="H261" s="9" t="str">
        <f>_xll.SNL.Clients.Office.Excel.Functions.SPG(A261, "IQ_INDUSTRY_GROUP")</f>
        <v>Household and Personal Products</v>
      </c>
      <c r="I261" s="9" t="str">
        <f>_xll.SNL.Clients.Office.Excel.Functions.SPG(A261, "IQ_INDUSTRY")</f>
        <v>Household Products</v>
      </c>
      <c r="J261" s="9" t="str">
        <f>_xll.SNL.Clients.Office.Excel.Functions.SPG(A261, "IQ_PRIMARY_INDUSTRY")</f>
        <v>Household Products</v>
      </c>
      <c r="K261" s="9" t="str">
        <f>_xll.SNL.Clients.Office.Excel.Functions.SPG(A261, "NAICS_CODE", "Primary")</f>
        <v>322291 - Sanitary Paper Product Manufacturing</v>
      </c>
      <c r="L261" s="9" t="str">
        <f>_xll.SNL.Clients.Office.Excel.Functions.SPG(A261, "SP_TOPICTAG")</f>
        <v>Biomass Energy</v>
      </c>
      <c r="M261" s="5">
        <f>_xll.SNL.Clients.Office.Excel.Functions.SPG(A261, "SP_PCT_SHARES_OWNED_ALL_INSTITUTIONS")</f>
        <v>79.77</v>
      </c>
      <c r="N261" s="9" t="str">
        <f>_xll.SNL.Clients.Office.Excel.Functions.SPG(A261, "RD_CREDIT_RATING_GLOBAL", "Issuer Credit Rating", "Local Currency LT|0")</f>
        <v>A</v>
      </c>
      <c r="O261" s="9" t="str">
        <f>_xll.SNL.Clients.Office.Excel.Functions.SPG(A261, "RD_CWOL_GLOBAL", "Issuer Credit Rating", "Local Currency LT|0")</f>
        <v>Stable</v>
      </c>
      <c r="P261" s="9" t="str">
        <f>_xll.SNL.Clients.Office.Excel.Functions.SPG(A261, "RD_RATING_ACTION_GLOBAL", "Issuer Credit Rating", "Local Currency LT|0")</f>
        <v>CreditWatch/Outlook (09/05/2023)</v>
      </c>
      <c r="Q261" s="10">
        <f>_xll.SNL.Clients.Office.Excel.Functions.SPG(A261, "RD_LAST_REVIEW_DATE_GLOBAL", "Issuer Credit Rating", "Local Currency LT")</f>
        <v>45572</v>
      </c>
      <c r="R261" s="10">
        <f>_xll.SNL.Clients.Office.Excel.Functions.SPG(A261, "RD_CREDIT_RATING_DATE_GLOBAL", "Issuer Credit Rating", "Local Currency LT|0")</f>
        <v>39679</v>
      </c>
      <c r="S261" s="10">
        <f>_xll.SNL.Clients.Office.Excel.Functions.SPG(A261, "RD_CREDIT_WATCH_OUTLOOK_DATE_GLOBAL", "Issuer Credit Rating", "Local Currency LT|0")</f>
        <v>45174</v>
      </c>
    </row>
    <row r="262" spans="1:19">
      <c r="A262" t="s">
        <v>266</v>
      </c>
      <c r="B262" t="str">
        <f>_xll.SNL.Clients.Office.Excel.Functions.SPG(A262,"SP_IPO_DATE")</f>
        <v>#PEND</v>
      </c>
      <c r="G262" s="9" t="str">
        <f>_xll.SNL.Clients.Office.Excel.Functions.SPG(A262, "IQ_SECTOR")</f>
        <v>Real Estate</v>
      </c>
      <c r="H262" s="9" t="str">
        <f>_xll.SNL.Clients.Office.Excel.Functions.SPG(A262, "IQ_INDUSTRY_GROUP")</f>
        <v>Equity Real Estate Investment Trusts (REITs)</v>
      </c>
      <c r="I262" s="9" t="str">
        <f>_xll.SNL.Clients.Office.Excel.Functions.SPG(A262, "IQ_INDUSTRY")</f>
        <v>Retail REITs</v>
      </c>
      <c r="J262" s="9" t="str">
        <f>_xll.SNL.Clients.Office.Excel.Functions.SPG(A262, "IQ_PRIMARY_INDUSTRY")</f>
        <v>Retail REITs</v>
      </c>
      <c r="K262" s="9" t="str">
        <f>_xll.SNL.Clients.Office.Excel.Functions.SPG(A262, "NAICS_CODE", "Primary")</f>
        <v>531110 - Lessors of Residential Buildings and Dwellings</v>
      </c>
      <c r="L262" s="9" t="str">
        <f>_xll.SNL.Clients.Office.Excel.Functions.SPG(A262, "SP_TOPICTAG")</f>
        <v/>
      </c>
      <c r="M262" s="5">
        <f>_xll.SNL.Clients.Office.Excel.Functions.SPG(A262, "SP_PCT_SHARES_OWNED_ALL_INSTITUTIONS")</f>
        <v>92.84</v>
      </c>
      <c r="N262" s="9" t="str">
        <f>_xll.SNL.Clients.Office.Excel.Functions.SPG(A262, "RD_CREDIT_RATING_GLOBAL", "Issuer Credit Rating", "Local Currency LT|0")</f>
        <v>BBB+</v>
      </c>
      <c r="O262" s="9" t="str">
        <f>_xll.SNL.Clients.Office.Excel.Functions.SPG(A262, "RD_CWOL_GLOBAL", "Issuer Credit Rating", "Local Currency LT|0")</f>
        <v>Positive</v>
      </c>
      <c r="P262" s="9" t="str">
        <f>_xll.SNL.Clients.Office.Excel.Functions.SPG(A262, "RD_RATING_ACTION_GLOBAL", "Issuer Credit Rating", "Local Currency LT|0")</f>
        <v>CreditWatch/Outlook (09/11/2024)</v>
      </c>
      <c r="Q262" s="10">
        <f>_xll.SNL.Clients.Office.Excel.Functions.SPG(A262, "RD_LAST_REVIEW_DATE_GLOBAL", "Issuer Credit Rating", "Local Currency LT")</f>
        <v>45546</v>
      </c>
      <c r="R262" s="10">
        <f>_xll.SNL.Clients.Office.Excel.Functions.SPG(A262, "RD_CREDIT_RATING_DATE_GLOBAL", "Issuer Credit Rating", "Local Currency LT|0")</f>
        <v>44932</v>
      </c>
      <c r="S262" s="10">
        <f>_xll.SNL.Clients.Office.Excel.Functions.SPG(A262, "RD_CREDIT_WATCH_OUTLOOK_DATE_GLOBAL", "Issuer Credit Rating", "Local Currency LT|0")</f>
        <v>45546</v>
      </c>
    </row>
    <row r="263" spans="1:19">
      <c r="A263" t="s">
        <v>267</v>
      </c>
      <c r="B263" t="str">
        <f>_xll.SNL.Clients.Office.Excel.Functions.SPG(A263,"SP_IPO_DATE")</f>
        <v>#PEND</v>
      </c>
      <c r="G263" s="9" t="str">
        <f>_xll.SNL.Clients.Office.Excel.Functions.SPG(A263, "IQ_SECTOR")</f>
        <v>Energy</v>
      </c>
      <c r="H263" s="9" t="str">
        <f>_xll.SNL.Clients.Office.Excel.Functions.SPG(A263, "IQ_INDUSTRY_GROUP")</f>
        <v>Energy</v>
      </c>
      <c r="I263" s="9" t="str">
        <f>_xll.SNL.Clients.Office.Excel.Functions.SPG(A263, "IQ_INDUSTRY")</f>
        <v>Oil, Gas and Consumable Fuels</v>
      </c>
      <c r="J263" s="9" t="str">
        <f>_xll.SNL.Clients.Office.Excel.Functions.SPG(A263, "IQ_PRIMARY_INDUSTRY")</f>
        <v>Oil and Gas Storage and Transportation</v>
      </c>
      <c r="K263" s="9" t="str">
        <f>_xll.SNL.Clients.Office.Excel.Functions.SPG(A263, "NAICS_CODE", "Primary")</f>
        <v>486210 - Pipeline Transportation of Natural Gas</v>
      </c>
      <c r="L263" s="9" t="str">
        <f>_xll.SNL.Clients.Office.Excel.Functions.SPG(A263, "SP_TOPICTAG")</f>
        <v>Clean Energy; Energy Storage; Freight Service; Marine Transportation</v>
      </c>
      <c r="M263" s="5">
        <f>_xll.SNL.Clients.Office.Excel.Functions.SPG(A263, "SP_PCT_SHARES_OWNED_ALL_INSTITUTIONS")</f>
        <v>67.12</v>
      </c>
      <c r="N263" s="9" t="str">
        <f>_xll.SNL.Clients.Office.Excel.Functions.SPG(A263, "RD_CREDIT_RATING_GLOBAL", "Issuer Credit Rating", "Local Currency LT|0")</f>
        <v>BBB</v>
      </c>
      <c r="O263" s="9" t="str">
        <f>_xll.SNL.Clients.Office.Excel.Functions.SPG(A263, "RD_CWOL_GLOBAL", "Issuer Credit Rating", "Local Currency LT|0")</f>
        <v>Stable</v>
      </c>
      <c r="P263" s="9" t="str">
        <f>_xll.SNL.Clients.Office.Excel.Functions.SPG(A263, "RD_RATING_ACTION_GLOBAL", "Issuer Credit Rating", "Local Currency LT|0")</f>
        <v>Upgrade | CreditWatch/Outlook (01/07/2019)</v>
      </c>
      <c r="Q263" s="10">
        <f>_xll.SNL.Clients.Office.Excel.Functions.SPG(A263, "RD_LAST_REVIEW_DATE_GLOBAL", "Issuer Credit Rating", "Local Currency LT")</f>
        <v>45412</v>
      </c>
      <c r="R263" s="10">
        <f>_xll.SNL.Clients.Office.Excel.Functions.SPG(A263, "RD_CREDIT_RATING_DATE_GLOBAL", "Issuer Credit Rating", "Local Currency LT|0")</f>
        <v>43472</v>
      </c>
      <c r="S263" s="10">
        <f>_xll.SNL.Clients.Office.Excel.Functions.SPG(A263, "RD_CREDIT_WATCH_OUTLOOK_DATE_GLOBAL", "Issuer Credit Rating", "Local Currency LT|0")</f>
        <v>43472</v>
      </c>
    </row>
    <row r="264" spans="1:19">
      <c r="A264" t="s">
        <v>268</v>
      </c>
      <c r="B264" t="str">
        <f>_xll.SNL.Clients.Office.Excel.Functions.SPG(A264,"SP_IPO_DATE")</f>
        <v>#PEND</v>
      </c>
      <c r="G264" s="9" t="str">
        <f>_xll.SNL.Clients.Office.Excel.Functions.SPG(A264, "IQ_SECTOR")</f>
        <v>Financials</v>
      </c>
      <c r="H264" s="9" t="str">
        <f>_xll.SNL.Clients.Office.Excel.Functions.SPG(A264, "IQ_INDUSTRY_GROUP")</f>
        <v>Financial Services</v>
      </c>
      <c r="I264" s="9" t="str">
        <f>_xll.SNL.Clients.Office.Excel.Functions.SPG(A264, "IQ_INDUSTRY")</f>
        <v>Capital Markets</v>
      </c>
      <c r="J264" s="9" t="str">
        <f>_xll.SNL.Clients.Office.Excel.Functions.SPG(A264, "IQ_PRIMARY_INDUSTRY")</f>
        <v>Asset Management and Custody Banks</v>
      </c>
      <c r="K264" s="9" t="str">
        <f>_xll.SNL.Clients.Office.Excel.Functions.SPG(A264, "NAICS_CODE", "Primary")</f>
        <v>523940 - Portfolio Management and Investment Advice</v>
      </c>
      <c r="L264" s="9" t="str">
        <f>_xll.SNL.Clients.Office.Excel.Functions.SPG(A264, "SP_TOPICTAG")</f>
        <v/>
      </c>
      <c r="M264" s="5">
        <f>_xll.SNL.Clients.Office.Excel.Functions.SPG(A264, "SP_PCT_SHARES_OWNED_ALL_INSTITUTIONS")</f>
        <v>61.59</v>
      </c>
      <c r="N264" s="9" t="str">
        <f>_xll.SNL.Clients.Office.Excel.Functions.SPG(A264, "RD_CREDIT_RATING_GLOBAL", "Issuer Credit Rating", "Local Currency LT|0")</f>
        <v>A</v>
      </c>
      <c r="O264" s="9" t="str">
        <f>_xll.SNL.Clients.Office.Excel.Functions.SPG(A264, "RD_CWOL_GLOBAL", "Issuer Credit Rating", "Local Currency LT|0")</f>
        <v>Stable</v>
      </c>
      <c r="P264" s="9" t="str">
        <f>_xll.SNL.Clients.Office.Excel.Functions.SPG(A264, "RD_RATING_ACTION_GLOBAL", "Issuer Credit Rating", "Local Currency LT|0")</f>
        <v>CreditWatch/Outlook (02/03/2021)</v>
      </c>
      <c r="Q264" s="10">
        <f>_xll.SNL.Clients.Office.Excel.Functions.SPG(A264, "RD_LAST_REVIEW_DATE_GLOBAL", "Issuer Credit Rating", "Local Currency LT")</f>
        <v>45674</v>
      </c>
      <c r="R264" s="10">
        <f>_xll.SNL.Clients.Office.Excel.Functions.SPG(A264, "RD_CREDIT_RATING_DATE_GLOBAL", "Issuer Credit Rating", "Local Currency LT|0")</f>
        <v>41625</v>
      </c>
      <c r="S264" s="10">
        <f>_xll.SNL.Clients.Office.Excel.Functions.SPG(A264, "RD_CREDIT_WATCH_OUTLOOK_DATE_GLOBAL", "Issuer Credit Rating", "Local Currency LT|0")</f>
        <v>44230</v>
      </c>
    </row>
    <row r="265" spans="1:19">
      <c r="A265" t="s">
        <v>269</v>
      </c>
      <c r="B265" t="str">
        <f>_xll.SNL.Clients.Office.Excel.Functions.SPG(A265,"SP_IPO_DATE")</f>
        <v>#PEND</v>
      </c>
      <c r="G265" s="9" t="str">
        <f>_xll.SNL.Clients.Office.Excel.Functions.SPG(A265, "IQ_SECTOR")</f>
        <v>Information Technology</v>
      </c>
      <c r="H265" s="9" t="str">
        <f>_xll.SNL.Clients.Office.Excel.Functions.SPG(A265, "IQ_INDUSTRY_GROUP")</f>
        <v>Semiconductors and Semiconductor Equipment</v>
      </c>
      <c r="I265" s="9" t="str">
        <f>_xll.SNL.Clients.Office.Excel.Functions.SPG(A265, "IQ_INDUSTRY")</f>
        <v>Semiconductors and Semiconductor Equipment</v>
      </c>
      <c r="J265" s="9" t="str">
        <f>_xll.SNL.Clients.Office.Excel.Functions.SPG(A265, "IQ_PRIMARY_INDUSTRY")</f>
        <v>Semiconductor Materials and Equipment</v>
      </c>
      <c r="K265" s="9" t="str">
        <f>_xll.SNL.Clients.Office.Excel.Functions.SPG(A265, "NAICS_CODE", "Primary")</f>
        <v>333242 - Semiconductor Machinery Manufacturing</v>
      </c>
      <c r="L265" s="9" t="str">
        <f>_xll.SNL.Clients.Office.Excel.Functions.SPG(A265, "SP_TOPICTAG")</f>
        <v>Sensors; 3D Printing; Artificial Intelligence</v>
      </c>
      <c r="M265" s="5">
        <f>_xll.SNL.Clients.Office.Excel.Functions.SPG(A265, "SP_PCT_SHARES_OWNED_ALL_INSTITUTIONS")</f>
        <v>88.92</v>
      </c>
      <c r="N265" s="9" t="str">
        <f>_xll.SNL.Clients.Office.Excel.Functions.SPG(A265, "RD_CREDIT_RATING_GLOBAL", "Issuer Credit Rating", "Local Currency LT|0")</f>
        <v>A-</v>
      </c>
      <c r="O265" s="9" t="str">
        <f>_xll.SNL.Clients.Office.Excel.Functions.SPG(A265, "RD_CWOL_GLOBAL", "Issuer Credit Rating", "Local Currency LT|0")</f>
        <v>Stable</v>
      </c>
      <c r="P265" s="9" t="str">
        <f>_xll.SNL.Clients.Office.Excel.Functions.SPG(A265, "RD_RATING_ACTION_GLOBAL", "Issuer Credit Rating", "Local Currency LT|0")</f>
        <v>Upgrade | CreditWatch/Outlook (06/21/2022)</v>
      </c>
      <c r="Q265" s="10">
        <f>_xll.SNL.Clients.Office.Excel.Functions.SPG(A265, "RD_LAST_REVIEW_DATE_GLOBAL", "Issuer Credit Rating", "Local Currency LT")</f>
        <v>45399</v>
      </c>
      <c r="R265" s="10">
        <f>_xll.SNL.Clients.Office.Excel.Functions.SPG(A265, "RD_CREDIT_RATING_DATE_GLOBAL", "Issuer Credit Rating", "Local Currency LT|0")</f>
        <v>44733</v>
      </c>
      <c r="S265" s="10">
        <f>_xll.SNL.Clients.Office.Excel.Functions.SPG(A265, "RD_CREDIT_WATCH_OUTLOOK_DATE_GLOBAL", "Issuer Credit Rating", "Local Currency LT|0")</f>
        <v>44733</v>
      </c>
    </row>
    <row r="266" spans="1:19">
      <c r="A266" t="s">
        <v>270</v>
      </c>
      <c r="B266" t="str">
        <f>_xll.SNL.Clients.Office.Excel.Functions.SPG(A266,"SP_IPO_DATE")</f>
        <v>#PEND</v>
      </c>
      <c r="G266" s="9" t="str">
        <f>_xll.SNL.Clients.Office.Excel.Functions.SPG(A266, "IQ_SECTOR")</f>
        <v>Industrials</v>
      </c>
      <c r="H266" s="9" t="str">
        <f>_xll.SNL.Clients.Office.Excel.Functions.SPG(A266, "IQ_INDUSTRY_GROUP")</f>
        <v>Capital Goods</v>
      </c>
      <c r="I266" s="9" t="str">
        <f>_xll.SNL.Clients.Office.Excel.Functions.SPG(A266, "IQ_INDUSTRY")</f>
        <v>Aerospace and Defense</v>
      </c>
      <c r="J266" s="9" t="str">
        <f>_xll.SNL.Clients.Office.Excel.Functions.SPG(A266, "IQ_PRIMARY_INDUSTRY")</f>
        <v>Aerospace and Defense</v>
      </c>
      <c r="K266" s="9" t="str">
        <f>_xll.SNL.Clients.Office.Excel.Functions.SPG(A266, "NAICS_CODE", "Primary")</f>
        <v>334511 - Search, Detection, Navigation, Guidance, Aeronautical, and Nautical System and Instrument Manufacturing</v>
      </c>
      <c r="L266" s="9" t="str">
        <f>_xll.SNL.Clients.Office.Excel.Functions.SPG(A266, "SP_TOPICTAG")</f>
        <v>Computer Vision; Fleet Management; Industrial Automation; Navigation; Physical Security; Sensors; Process Automation</v>
      </c>
      <c r="M266" s="5">
        <f>_xll.SNL.Clients.Office.Excel.Functions.SPG(A266, "SP_PCT_SHARES_OWNED_ALL_INSTITUTIONS")</f>
        <v>86.03</v>
      </c>
      <c r="N266" s="9" t="str">
        <f>_xll.SNL.Clients.Office.Excel.Functions.SPG(A266, "RD_CREDIT_RATING_GLOBAL", "Issuer Credit Rating", "Local Currency LT|0")</f>
        <v>BBB</v>
      </c>
      <c r="O266" s="9" t="str">
        <f>_xll.SNL.Clients.Office.Excel.Functions.SPG(A266, "RD_CWOL_GLOBAL", "Issuer Credit Rating", "Local Currency LT|0")</f>
        <v>Stable</v>
      </c>
      <c r="P266" s="9" t="str">
        <f>_xll.SNL.Clients.Office.Excel.Functions.SPG(A266, "RD_RATING_ACTION_GLOBAL", "Issuer Credit Rating", "Local Currency LT|0")</f>
        <v>CreditWatch/Outlook (08/20/2024)</v>
      </c>
      <c r="Q266" s="10">
        <f>_xll.SNL.Clients.Office.Excel.Functions.SPG(A266, "RD_LAST_REVIEW_DATE_GLOBAL", "Issuer Credit Rating", "Local Currency LT")</f>
        <v>45524</v>
      </c>
      <c r="R266" s="10">
        <f>_xll.SNL.Clients.Office.Excel.Functions.SPG(A266, "RD_CREDIT_RATING_DATE_GLOBAL", "Issuer Credit Rating", "Local Currency LT|0")</f>
        <v>43647</v>
      </c>
      <c r="S266" s="10">
        <f>_xll.SNL.Clients.Office.Excel.Functions.SPG(A266, "RD_CREDIT_WATCH_OUTLOOK_DATE_GLOBAL", "Issuer Credit Rating", "Local Currency LT|0")</f>
        <v>45524</v>
      </c>
    </row>
    <row r="267" spans="1:19">
      <c r="A267" t="s">
        <v>271</v>
      </c>
      <c r="B267" t="str">
        <f>_xll.SNL.Clients.Office.Excel.Functions.SPG(A267,"SP_IPO_DATE")</f>
        <v>#PEND</v>
      </c>
      <c r="G267" s="9" t="str">
        <f>_xll.SNL.Clients.Office.Excel.Functions.SPG(A267, "IQ_SECTOR")</f>
        <v>Health Care</v>
      </c>
      <c r="H267" s="9" t="str">
        <f>_xll.SNL.Clients.Office.Excel.Functions.SPG(A267, "IQ_INDUSTRY_GROUP")</f>
        <v>Health Care Equipment and Services</v>
      </c>
      <c r="I267" s="9" t="str">
        <f>_xll.SNL.Clients.Office.Excel.Functions.SPG(A267, "IQ_INDUSTRY")</f>
        <v>Health Care Providers and Services</v>
      </c>
      <c r="J267" s="9" t="str">
        <f>_xll.SNL.Clients.Office.Excel.Functions.SPG(A267, "IQ_PRIMARY_INDUSTRY")</f>
        <v>Health Care Services</v>
      </c>
      <c r="K267" s="9" t="str">
        <f>_xll.SNL.Clients.Office.Excel.Functions.SPG(A267, "NAICS_CODE", "Primary")</f>
        <v>621511 - Medical Laboratories</v>
      </c>
      <c r="L267" s="9" t="str">
        <f>_xll.SNL.Clients.Office.Excel.Functions.SPG(A267, "SP_TOPICTAG")</f>
        <v>Health Diagnostics; Genetics; Cardiovascular; Chronic Diseases; Endocrinology; Infectious Diseases; Oncology</v>
      </c>
      <c r="M267" s="5">
        <f>_xll.SNL.Clients.Office.Excel.Functions.SPG(A267, "SP_PCT_SHARES_OWNED_ALL_INSTITUTIONS")</f>
        <v>95.03</v>
      </c>
      <c r="N267" s="9" t="str">
        <f>_xll.SNL.Clients.Office.Excel.Functions.SPG(A267, "RD_CREDIT_RATING_GLOBAL", "Issuer Credit Rating", "Local Currency LT|0")</f>
        <v>BBB</v>
      </c>
      <c r="O267" s="9" t="str">
        <f>_xll.SNL.Clients.Office.Excel.Functions.SPG(A267, "RD_CWOL_GLOBAL", "Issuer Credit Rating", "Local Currency LT|0")</f>
        <v>Stable</v>
      </c>
      <c r="P267" s="9" t="str">
        <f>_xll.SNL.Clients.Office.Excel.Functions.SPG(A267, "RD_RATING_ACTION_GLOBAL", "Issuer Credit Rating", "Local Currency LT|0")</f>
        <v>Downgrade | CreditWatch/Outlook (01/21/2015)</v>
      </c>
      <c r="Q267" s="10">
        <f>_xll.SNL.Clients.Office.Excel.Functions.SPG(A267, "RD_LAST_REVIEW_DATE_GLOBAL", "Issuer Credit Rating", "Local Currency LT")</f>
        <v>45512</v>
      </c>
      <c r="R267" s="10">
        <f>_xll.SNL.Clients.Office.Excel.Functions.SPG(A267, "RD_CREDIT_RATING_DATE_GLOBAL", "Issuer Credit Rating", "Local Currency LT|0")</f>
        <v>42025</v>
      </c>
      <c r="S267" s="10">
        <f>_xll.SNL.Clients.Office.Excel.Functions.SPG(A267, "RD_CREDIT_WATCH_OUTLOOK_DATE_GLOBAL", "Issuer Credit Rating", "Local Currency LT|0")</f>
        <v>42025</v>
      </c>
    </row>
    <row r="268" spans="1:19">
      <c r="A268" t="s">
        <v>272</v>
      </c>
      <c r="B268" t="str">
        <f>_xll.SNL.Clients.Office.Excel.Functions.SPG(A268,"SP_IPO_DATE")</f>
        <v>#PEND</v>
      </c>
      <c r="G268" s="9" t="str">
        <f>_xll.SNL.Clients.Office.Excel.Functions.SPG(A268, "IQ_SECTOR")</f>
        <v>Information Technology</v>
      </c>
      <c r="H268" s="9" t="str">
        <f>_xll.SNL.Clients.Office.Excel.Functions.SPG(A268, "IQ_INDUSTRY_GROUP")</f>
        <v>Semiconductors and Semiconductor Equipment</v>
      </c>
      <c r="I268" s="9" t="str">
        <f>_xll.SNL.Clients.Office.Excel.Functions.SPG(A268, "IQ_INDUSTRY")</f>
        <v>Semiconductors and Semiconductor Equipment</v>
      </c>
      <c r="J268" s="9" t="str">
        <f>_xll.SNL.Clients.Office.Excel.Functions.SPG(A268, "IQ_PRIMARY_INDUSTRY")</f>
        <v>Semiconductor Materials and Equipment</v>
      </c>
      <c r="K268" s="9" t="str">
        <f>_xll.SNL.Clients.Office.Excel.Functions.SPG(A268, "NAICS_CODE", "Primary")</f>
        <v>333242 - Semiconductor Machinery Manufacturing</v>
      </c>
      <c r="L268" s="9" t="str">
        <f>_xll.SNL.Clients.Office.Excel.Functions.SPG(A268, "SP_TOPICTAG")</f>
        <v>Software Development; Computer Vision; Industrial Automation; Sensors; 3D Printing; Artificial Intelligence</v>
      </c>
      <c r="M268" s="5">
        <f>_xll.SNL.Clients.Office.Excel.Functions.SPG(A268, "SP_PCT_SHARES_OWNED_ALL_INSTITUTIONS")</f>
        <v>78.45</v>
      </c>
      <c r="N268" s="9" t="str">
        <f>_xll.SNL.Clients.Office.Excel.Functions.SPG(A268, "RD_CREDIT_RATING_GLOBAL", "Issuer Credit Rating", "Local Currency LT|0")</f>
        <v>A-</v>
      </c>
      <c r="O268" s="9" t="str">
        <f>_xll.SNL.Clients.Office.Excel.Functions.SPG(A268, "RD_CWOL_GLOBAL", "Issuer Credit Rating", "Local Currency LT|0")</f>
        <v>Stable</v>
      </c>
      <c r="P268" s="9" t="str">
        <f>_xll.SNL.Clients.Office.Excel.Functions.SPG(A268, "RD_RATING_ACTION_GLOBAL", "Issuer Credit Rating", "Local Currency LT|0")</f>
        <v>Upgrade | CreditWatch/Outlook (03/12/2020)</v>
      </c>
      <c r="Q268" s="10">
        <f>_xll.SNL.Clients.Office.Excel.Functions.SPG(A268, "RD_LAST_REVIEW_DATE_GLOBAL", "Issuer Credit Rating", "Local Currency LT")</f>
        <v>45498</v>
      </c>
      <c r="R268" s="10">
        <f>_xll.SNL.Clients.Office.Excel.Functions.SPG(A268, "RD_CREDIT_RATING_DATE_GLOBAL", "Issuer Credit Rating", "Local Currency LT|0")</f>
        <v>43902</v>
      </c>
      <c r="S268" s="10">
        <f>_xll.SNL.Clients.Office.Excel.Functions.SPG(A268, "RD_CREDIT_WATCH_OUTLOOK_DATE_GLOBAL", "Issuer Credit Rating", "Local Currency LT|0")</f>
        <v>43902</v>
      </c>
    </row>
    <row r="269" spans="1:19">
      <c r="A269" t="s">
        <v>273</v>
      </c>
      <c r="B269" t="str">
        <f>_xll.SNL.Clients.Office.Excel.Functions.SPG(A269,"SP_IPO_DATE")</f>
        <v>#PEND</v>
      </c>
      <c r="G269" s="9" t="str">
        <f>_xll.SNL.Clients.Office.Excel.Functions.SPG(A269, "IQ_SECTOR")</f>
        <v>Consumer Staples</v>
      </c>
      <c r="H269" s="9" t="str">
        <f>_xll.SNL.Clients.Office.Excel.Functions.SPG(A269, "IQ_INDUSTRY_GROUP")</f>
        <v>Food, Beverage and Tobacco</v>
      </c>
      <c r="I269" s="9" t="str">
        <f>_xll.SNL.Clients.Office.Excel.Functions.SPG(A269, "IQ_INDUSTRY")</f>
        <v>Food Products</v>
      </c>
      <c r="J269" s="9" t="str">
        <f>_xll.SNL.Clients.Office.Excel.Functions.SPG(A269, "IQ_PRIMARY_INDUSTRY")</f>
        <v>Packaged Foods and Meats</v>
      </c>
      <c r="K269" s="9" t="str">
        <f>_xll.SNL.Clients.Office.Excel.Functions.SPG(A269, "NAICS_CODE", "Primary")</f>
        <v>311411 - Frozen Fruit, Juice, and Vegetable Manufacturing</v>
      </c>
      <c r="L269" s="9" t="str">
        <f>_xll.SNL.Clients.Office.Excel.Functions.SPG(A269, "SP_TOPICTAG")</f>
        <v>Animal Feed; Farming; Horticulture; Livestock</v>
      </c>
      <c r="M269" s="5">
        <f>_xll.SNL.Clients.Office.Excel.Functions.SPG(A269, "SP_PCT_SHARES_OWNED_ALL_INSTITUTIONS")</f>
        <v>91.45</v>
      </c>
      <c r="N269" s="9" t="str">
        <f>_xll.SNL.Clients.Office.Excel.Functions.SPG(A269, "RD_CREDIT_RATING_GLOBAL", "Issuer Credit Rating", "Local Currency LT|0")</f>
        <v>BB+</v>
      </c>
      <c r="O269" s="9" t="str">
        <f>_xll.SNL.Clients.Office.Excel.Functions.SPG(A269, "RD_CWOL_GLOBAL", "Issuer Credit Rating", "Local Currency LT|0")</f>
        <v>Stable</v>
      </c>
      <c r="P269" s="9" t="str">
        <f>_xll.SNL.Clients.Office.Excel.Functions.SPG(A269, "RD_RATING_ACTION_GLOBAL", "Issuer Credit Rating", "Local Currency LT|0")</f>
        <v>Upgrade | CreditWatch/Outlook (08/09/2019)</v>
      </c>
      <c r="Q269" s="10">
        <f>_xll.SNL.Clients.Office.Excel.Functions.SPG(A269, "RD_LAST_REVIEW_DATE_GLOBAL", "Issuer Credit Rating", "Local Currency LT")</f>
        <v>45574</v>
      </c>
      <c r="R269" s="10">
        <f>_xll.SNL.Clients.Office.Excel.Functions.SPG(A269, "RD_CREDIT_RATING_DATE_GLOBAL", "Issuer Credit Rating", "Local Currency LT|0")</f>
        <v>43686</v>
      </c>
      <c r="S269" s="10">
        <f>_xll.SNL.Clients.Office.Excel.Functions.SPG(A269, "RD_CREDIT_WATCH_OUTLOOK_DATE_GLOBAL", "Issuer Credit Rating", "Local Currency LT|0")</f>
        <v>43686</v>
      </c>
    </row>
    <row r="270" spans="1:19">
      <c r="A270" t="s">
        <v>274</v>
      </c>
      <c r="B270" t="str">
        <f>_xll.SNL.Clients.Office.Excel.Functions.SPG(A270,"SP_IPO_DATE")</f>
        <v>#PEND</v>
      </c>
      <c r="G270" s="9" t="str">
        <f>_xll.SNL.Clients.Office.Excel.Functions.SPG(A270, "IQ_SECTOR")</f>
        <v>Consumer Discretionary</v>
      </c>
      <c r="H270" s="9" t="str">
        <f>_xll.SNL.Clients.Office.Excel.Functions.SPG(A270, "IQ_INDUSTRY_GROUP")</f>
        <v>Consumer Services</v>
      </c>
      <c r="I270" s="9" t="str">
        <f>_xll.SNL.Clients.Office.Excel.Functions.SPG(A270, "IQ_INDUSTRY")</f>
        <v>Hotels, Restaurants and Leisure</v>
      </c>
      <c r="J270" s="9" t="str">
        <f>_xll.SNL.Clients.Office.Excel.Functions.SPG(A270, "IQ_PRIMARY_INDUSTRY")</f>
        <v>Casinos and Gaming</v>
      </c>
      <c r="K270" s="9" t="str">
        <f>_xll.SNL.Clients.Office.Excel.Functions.SPG(A270, "NAICS_CODE", "Primary")</f>
        <v>721120 - Casino Hotels</v>
      </c>
      <c r="L270" s="9" t="str">
        <f>_xll.SNL.Clients.Office.Excel.Functions.SPG(A270, "SP_TOPICTAG")</f>
        <v>Travel Accommodations</v>
      </c>
      <c r="M270" s="5">
        <f>_xll.SNL.Clients.Office.Excel.Functions.SPG(A270, "SP_PCT_SHARES_OWNED_ALL_INSTITUTIONS")</f>
        <v>48.12</v>
      </c>
      <c r="N270" s="9" t="str">
        <f>_xll.SNL.Clients.Office.Excel.Functions.SPG(A270, "RD_CREDIT_RATING_GLOBAL", "Issuer Credit Rating", "Local Currency LT|0")</f>
        <v>BBB-</v>
      </c>
      <c r="O270" s="9" t="str">
        <f>_xll.SNL.Clients.Office.Excel.Functions.SPG(A270, "RD_CWOL_GLOBAL", "Issuer Credit Rating", "Local Currency LT|0")</f>
        <v>Stable</v>
      </c>
      <c r="P270" s="9" t="str">
        <f>_xll.SNL.Clients.Office.Excel.Functions.SPG(A270, "RD_RATING_ACTION_GLOBAL", "Issuer Credit Rating", "Local Currency LT|0")</f>
        <v>Upgrade | CreditWatch/Outlook (07/26/2023)</v>
      </c>
      <c r="Q270" s="10">
        <f>_xll.SNL.Clients.Office.Excel.Functions.SPG(A270, "RD_LAST_REVIEW_DATE_GLOBAL", "Issuer Credit Rating", "Local Currency LT")</f>
        <v>45498</v>
      </c>
      <c r="R270" s="10">
        <f>_xll.SNL.Clients.Office.Excel.Functions.SPG(A270, "RD_CREDIT_RATING_DATE_GLOBAL", "Issuer Credit Rating", "Local Currency LT|0")</f>
        <v>45133</v>
      </c>
      <c r="S270" s="10">
        <f>_xll.SNL.Clients.Office.Excel.Functions.SPG(A270, "RD_CREDIT_WATCH_OUTLOOK_DATE_GLOBAL", "Issuer Credit Rating", "Local Currency LT|0")</f>
        <v>45133</v>
      </c>
    </row>
    <row r="271" spans="1:19">
      <c r="A271" t="s">
        <v>275</v>
      </c>
      <c r="B271" t="str">
        <f>_xll.SNL.Clients.Office.Excel.Functions.SPG(A271,"SP_IPO_DATE")</f>
        <v>#PEND</v>
      </c>
      <c r="G271" s="9" t="str">
        <f>_xll.SNL.Clients.Office.Excel.Functions.SPG(A271, "IQ_SECTOR")</f>
        <v>Industrials</v>
      </c>
      <c r="H271" s="9" t="str">
        <f>_xll.SNL.Clients.Office.Excel.Functions.SPG(A271, "IQ_INDUSTRY_GROUP")</f>
        <v>Commercial and Professional Services</v>
      </c>
      <c r="I271" s="9" t="str">
        <f>_xll.SNL.Clients.Office.Excel.Functions.SPG(A271, "IQ_INDUSTRY")</f>
        <v>Professional Services</v>
      </c>
      <c r="J271" s="9" t="str">
        <f>_xll.SNL.Clients.Office.Excel.Functions.SPG(A271, "IQ_PRIMARY_INDUSTRY")</f>
        <v>Research and Consulting Services</v>
      </c>
      <c r="K271" s="9" t="str">
        <f>_xll.SNL.Clients.Office.Excel.Functions.SPG(A271, "NAICS_CODE", "Primary")</f>
        <v>54151 - Computer Systems Design and Related Services</v>
      </c>
      <c r="L271" s="9" t="str">
        <f>_xll.SNL.Clients.Office.Excel.Functions.SPG(A271, "SP_TOPICTAG")</f>
        <v>Software Development; Data Integration; Data Protection; Cloud Infrastructure; Cloud Security; Process Automation</v>
      </c>
      <c r="M271" s="5">
        <f>_xll.SNL.Clients.Office.Excel.Functions.SPG(A271, "SP_PCT_SHARES_OWNED_ALL_INSTITUTIONS")</f>
        <v>75.55</v>
      </c>
      <c r="N271" s="9" t="str">
        <f>_xll.SNL.Clients.Office.Excel.Functions.SPG(A271, "RD_CREDIT_RATING_GLOBAL", "Issuer Credit Rating", "Local Currency LT|0")</f>
        <v>BBB</v>
      </c>
      <c r="O271" s="9" t="str">
        <f>_xll.SNL.Clients.Office.Excel.Functions.SPG(A271, "RD_CWOL_GLOBAL", "Issuer Credit Rating", "Local Currency LT|0")</f>
        <v>Stable</v>
      </c>
      <c r="P271" s="9" t="str">
        <f>_xll.SNL.Clients.Office.Excel.Functions.SPG(A271, "RD_RATING_ACTION_GLOBAL", "Issuer Credit Rating", "Local Currency LT|0")</f>
        <v>Upgrade | CreditWatch/Outlook (11/25/2024)</v>
      </c>
      <c r="Q271" s="10">
        <f>_xll.SNL.Clients.Office.Excel.Functions.SPG(A271, "RD_LAST_REVIEW_DATE_GLOBAL", "Issuer Credit Rating", "Local Currency LT")</f>
        <v>45621</v>
      </c>
      <c r="R271" s="10">
        <f>_xll.SNL.Clients.Office.Excel.Functions.SPG(A271, "RD_CREDIT_RATING_DATE_GLOBAL", "Issuer Credit Rating", "Local Currency LT|0")</f>
        <v>45621</v>
      </c>
      <c r="S271" s="10">
        <f>_xll.SNL.Clients.Office.Excel.Functions.SPG(A271, "RD_CREDIT_WATCH_OUTLOOK_DATE_GLOBAL", "Issuer Credit Rating", "Local Currency LT|0")</f>
        <v>45621</v>
      </c>
    </row>
    <row r="272" spans="1:19">
      <c r="A272" t="s">
        <v>276</v>
      </c>
      <c r="B272" t="str">
        <f>_xll.SNL.Clients.Office.Excel.Functions.SPG(A272,"SP_IPO_DATE")</f>
        <v>#PEND</v>
      </c>
      <c r="G272" s="9" t="str">
        <f>_xll.SNL.Clients.Office.Excel.Functions.SPG(A272, "IQ_SECTOR")</f>
        <v>Consumer Discretionary</v>
      </c>
      <c r="H272" s="9" t="str">
        <f>_xll.SNL.Clients.Office.Excel.Functions.SPG(A272, "IQ_INDUSTRY_GROUP")</f>
        <v>Consumer Durables and Apparel</v>
      </c>
      <c r="I272" s="9" t="str">
        <f>_xll.SNL.Clients.Office.Excel.Functions.SPG(A272, "IQ_INDUSTRY")</f>
        <v>Household Durables</v>
      </c>
      <c r="J272" s="9" t="str">
        <f>_xll.SNL.Clients.Office.Excel.Functions.SPG(A272, "IQ_PRIMARY_INDUSTRY")</f>
        <v>Homebuilding</v>
      </c>
      <c r="K272" s="9" t="str">
        <f>_xll.SNL.Clients.Office.Excel.Functions.SPG(A272, "NAICS_CODE", "Primary")</f>
        <v>23611 - Residential Building Construction</v>
      </c>
      <c r="L272" s="9" t="str">
        <f>_xll.SNL.Clients.Office.Excel.Functions.SPG(A272, "SP_TOPICTAG")</f>
        <v>Marketing Automation; Predictive Analytics; Smart Building; Real Estate Technology</v>
      </c>
      <c r="M272" s="5">
        <f>_xll.SNL.Clients.Office.Excel.Functions.SPG(A272, "SP_PCT_SHARES_OWNED_ALL_INSTITUTIONS")</f>
        <v>88.22</v>
      </c>
      <c r="N272" s="9" t="str">
        <f>_xll.SNL.Clients.Office.Excel.Functions.SPG(A272, "RD_CREDIT_RATING_GLOBAL", "Issuer Credit Rating", "Local Currency LT|0")</f>
        <v>BBB</v>
      </c>
      <c r="O272" s="9" t="str">
        <f>_xll.SNL.Clients.Office.Excel.Functions.SPG(A272, "RD_CWOL_GLOBAL", "Issuer Credit Rating", "Local Currency LT|0")</f>
        <v>Stable</v>
      </c>
      <c r="P272" s="9" t="str">
        <f>_xll.SNL.Clients.Office.Excel.Functions.SPG(A272, "RD_RATING_ACTION_GLOBAL", "Issuer Credit Rating", "Local Currency LT|0")</f>
        <v>Upgrade | CreditWatch/Outlook (07/27/2023)</v>
      </c>
      <c r="Q272" s="10">
        <f>_xll.SNL.Clients.Office.Excel.Functions.SPG(A272, "RD_LAST_REVIEW_DATE_GLOBAL", "Issuer Credit Rating", "Local Currency LT")</f>
        <v>45491</v>
      </c>
      <c r="R272" s="10">
        <f>_xll.SNL.Clients.Office.Excel.Functions.SPG(A272, "RD_CREDIT_RATING_DATE_GLOBAL", "Issuer Credit Rating", "Local Currency LT|0")</f>
        <v>45134</v>
      </c>
      <c r="S272" s="10">
        <f>_xll.SNL.Clients.Office.Excel.Functions.SPG(A272, "RD_CREDIT_WATCH_OUTLOOK_DATE_GLOBAL", "Issuer Credit Rating", "Local Currency LT|0")</f>
        <v>45134</v>
      </c>
    </row>
    <row r="273" spans="1:19">
      <c r="A273" t="s">
        <v>277</v>
      </c>
      <c r="B273" t="str">
        <f>_xll.SNL.Clients.Office.Excel.Functions.SPG(A273,"SP_IPO_DATE")</f>
        <v>#PEND</v>
      </c>
      <c r="G273" s="9" t="str">
        <f>_xll.SNL.Clients.Office.Excel.Functions.SPG(A273, "IQ_SECTOR")</f>
        <v>Industrials</v>
      </c>
      <c r="H273" s="9" t="str">
        <f>_xll.SNL.Clients.Office.Excel.Functions.SPG(A273, "IQ_INDUSTRY_GROUP")</f>
        <v>Capital Goods</v>
      </c>
      <c r="I273" s="9" t="str">
        <f>_xll.SNL.Clients.Office.Excel.Functions.SPG(A273, "IQ_INDUSTRY")</f>
        <v>Building Products</v>
      </c>
      <c r="J273" s="9" t="str">
        <f>_xll.SNL.Clients.Office.Excel.Functions.SPG(A273, "IQ_PRIMARY_INDUSTRY")</f>
        <v>Building Products</v>
      </c>
      <c r="K273" s="9" t="str">
        <f>_xll.SNL.Clients.Office.Excel.Functions.SPG(A273, "NAICS_CODE", "Primary")</f>
        <v>333415 - Air-Conditioning and Warm Air Heating Equipment and Commercial and Industrial Refrigeration Equipment Manufacturing</v>
      </c>
      <c r="L273" s="9" t="str">
        <f>_xll.SNL.Clients.Office.Excel.Functions.SPG(A273, "SP_TOPICTAG")</f>
        <v>Energy Management; Data Center Technology; ClimateTech</v>
      </c>
      <c r="M273" s="5">
        <f>_xll.SNL.Clients.Office.Excel.Functions.SPG(A273, "SP_PCT_SHARES_OWNED_ALL_INSTITUTIONS")</f>
        <v>67.569999999999993</v>
      </c>
      <c r="N273" s="9" t="str">
        <f>_xll.SNL.Clients.Office.Excel.Functions.SPG(A273, "RD_CREDIT_RATING_GLOBAL", "Issuer Credit Rating", "Local Currency LT|0")</f>
        <v>BBB</v>
      </c>
      <c r="O273" s="9" t="str">
        <f>_xll.SNL.Clients.Office.Excel.Functions.SPG(A273, "RD_CWOL_GLOBAL", "Issuer Credit Rating", "Local Currency LT|0")</f>
        <v>Stable</v>
      </c>
      <c r="P273" s="9" t="str">
        <f>_xll.SNL.Clients.Office.Excel.Functions.SPG(A273, "RD_RATING_ACTION_GLOBAL", "Issuer Credit Rating", "Local Currency LT|0")</f>
        <v>Upgrade | CreditWatch/Outlook (03/12/2014)</v>
      </c>
      <c r="Q273" s="10">
        <f>_xll.SNL.Clients.Office.Excel.Functions.SPG(A273, "RD_LAST_REVIEW_DATE_GLOBAL", "Issuer Credit Rating", "Local Currency LT")</f>
        <v>45404</v>
      </c>
      <c r="R273" s="10">
        <f>_xll.SNL.Clients.Office.Excel.Functions.SPG(A273, "RD_CREDIT_RATING_DATE_GLOBAL", "Issuer Credit Rating", "Local Currency LT|0")</f>
        <v>41710</v>
      </c>
      <c r="S273" s="10">
        <f>_xll.SNL.Clients.Office.Excel.Functions.SPG(A273, "RD_CREDIT_WATCH_OUTLOOK_DATE_GLOBAL", "Issuer Credit Rating", "Local Currency LT|0")</f>
        <v>41710</v>
      </c>
    </row>
    <row r="274" spans="1:19">
      <c r="A274" t="s">
        <v>278</v>
      </c>
      <c r="B274" t="str">
        <f>_xll.SNL.Clients.Office.Excel.Functions.SPG(A274,"SP_IPO_DATE")</f>
        <v>#PEND</v>
      </c>
      <c r="G274" s="9" t="str">
        <f>_xll.SNL.Clients.Office.Excel.Functions.SPG(A274, "IQ_SECTOR")</f>
        <v>Materials</v>
      </c>
      <c r="H274" s="9" t="str">
        <f>_xll.SNL.Clients.Office.Excel.Functions.SPG(A274, "IQ_INDUSTRY_GROUP")</f>
        <v>Materials</v>
      </c>
      <c r="I274" s="9" t="str">
        <f>_xll.SNL.Clients.Office.Excel.Functions.SPG(A274, "IQ_INDUSTRY")</f>
        <v>Chemicals</v>
      </c>
      <c r="J274" s="9" t="str">
        <f>_xll.SNL.Clients.Office.Excel.Functions.SPG(A274, "IQ_PRIMARY_INDUSTRY")</f>
        <v>Industrial Gases</v>
      </c>
      <c r="K274" s="9" t="str">
        <f>_xll.SNL.Clients.Office.Excel.Functions.SPG(A274, "NAICS_CODE", "Primary")</f>
        <v>325120 - Industrial Gas Manufacturing</v>
      </c>
      <c r="L274" s="9" t="str">
        <f>_xll.SNL.Clients.Office.Excel.Functions.SPG(A274, "SP_TOPICTAG")</f>
        <v>Clean Energy; Environmental Engineering; Fuel Cells; CleanTech; ClimateTech</v>
      </c>
      <c r="M274" s="5">
        <f>_xll.SNL.Clients.Office.Excel.Functions.SPG(A274, "SP_PCT_SHARES_OWNED_ALL_INSTITUTIONS")</f>
        <v>83.96</v>
      </c>
      <c r="N274" s="9" t="str">
        <f>_xll.SNL.Clients.Office.Excel.Functions.SPG(A274, "RD_CREDIT_RATING_GLOBAL", "Issuer Credit Rating", "Local Currency LT|0")</f>
        <v>A</v>
      </c>
      <c r="O274" s="9" t="str">
        <f>_xll.SNL.Clients.Office.Excel.Functions.SPG(A274, "RD_CWOL_GLOBAL", "Issuer Credit Rating", "Local Currency LT|0")</f>
        <v>Stable</v>
      </c>
      <c r="P274" s="9" t="str">
        <f>_xll.SNL.Clients.Office.Excel.Functions.SPG(A274, "RD_RATING_ACTION_GLOBAL", "Issuer Credit Rating", "Local Currency LT|0")</f>
        <v>New Rating | CreditWatch/Outlook (03/05/2019)</v>
      </c>
      <c r="Q274" s="10">
        <f>_xll.SNL.Clients.Office.Excel.Functions.SPG(A274, "RD_LAST_REVIEW_DATE_GLOBAL", "Issuer Credit Rating", "Local Currency LT")</f>
        <v>45439</v>
      </c>
      <c r="R274" s="10">
        <f>_xll.SNL.Clients.Office.Excel.Functions.SPG(A274, "RD_CREDIT_RATING_DATE_GLOBAL", "Issuer Credit Rating", "Local Currency LT|0")</f>
        <v>43529</v>
      </c>
      <c r="S274" s="10">
        <f>_xll.SNL.Clients.Office.Excel.Functions.SPG(A274, "RD_CREDIT_WATCH_OUTLOOK_DATE_GLOBAL", "Issuer Credit Rating", "Local Currency LT|0")</f>
        <v>43529</v>
      </c>
    </row>
    <row r="275" spans="1:19">
      <c r="A275" t="s">
        <v>279</v>
      </c>
      <c r="B275" t="str">
        <f>_xll.SNL.Clients.Office.Excel.Functions.SPG(A275,"SP_IPO_DATE")</f>
        <v>#PEND</v>
      </c>
      <c r="G275" s="9" t="str">
        <f>_xll.SNL.Clients.Office.Excel.Functions.SPG(A275, "IQ_SECTOR")</f>
        <v>Communication Services</v>
      </c>
      <c r="H275" s="9" t="str">
        <f>_xll.SNL.Clients.Office.Excel.Functions.SPG(A275, "IQ_INDUSTRY_GROUP")</f>
        <v>Media and Entertainment</v>
      </c>
      <c r="I275" s="9" t="str">
        <f>_xll.SNL.Clients.Office.Excel.Functions.SPG(A275, "IQ_INDUSTRY")</f>
        <v>Entertainment</v>
      </c>
      <c r="J275" s="9" t="str">
        <f>_xll.SNL.Clients.Office.Excel.Functions.SPG(A275, "IQ_PRIMARY_INDUSTRY")</f>
        <v>Movies and Entertainment</v>
      </c>
      <c r="K275" s="9" t="str">
        <f>_xll.SNL.Clients.Office.Excel.Functions.SPG(A275, "NAICS_CODE", "Primary")</f>
        <v>7111 - Performing Arts Companies</v>
      </c>
      <c r="L275" s="9" t="str">
        <f>_xll.SNL.Clients.Office.Excel.Functions.SPG(A275, "SP_TOPICTAG")</f>
        <v>Tourism; Video Streaming; Amateur Sports</v>
      </c>
      <c r="M275" s="5">
        <f>_xll.SNL.Clients.Office.Excel.Functions.SPG(A275, "SP_PCT_SHARES_OWNED_ALL_INSTITUTIONS")</f>
        <v>71.38</v>
      </c>
      <c r="N275" s="9" t="str">
        <f>_xll.SNL.Clients.Office.Excel.Functions.SPG(A275, "RD_CREDIT_RATING_GLOBAL", "Issuer Credit Rating", "Local Currency LT|0")</f>
        <v>BB-</v>
      </c>
      <c r="O275" s="9" t="str">
        <f>_xll.SNL.Clients.Office.Excel.Functions.SPG(A275, "RD_CWOL_GLOBAL", "Issuer Credit Rating", "Local Currency LT|0")</f>
        <v>Negative</v>
      </c>
      <c r="P275" s="9" t="str">
        <f>_xll.SNL.Clients.Office.Excel.Functions.SPG(A275, "RD_RATING_ACTION_GLOBAL", "Issuer Credit Rating", "Local Currency LT|0")</f>
        <v>CreditWatch/Outlook (05/29/2024)</v>
      </c>
      <c r="Q275" s="10">
        <f>_xll.SNL.Clients.Office.Excel.Functions.SPG(A275, "RD_LAST_REVIEW_DATE_GLOBAL", "Issuer Credit Rating", "Local Currency LT")</f>
        <v>45616</v>
      </c>
      <c r="R275" s="10">
        <f>_xll.SNL.Clients.Office.Excel.Functions.SPG(A275, "RD_CREDIT_RATING_DATE_GLOBAL", "Issuer Credit Rating", "Local Currency LT|0")</f>
        <v>45091</v>
      </c>
      <c r="S275" s="10">
        <f>_xll.SNL.Clients.Office.Excel.Functions.SPG(A275, "RD_CREDIT_WATCH_OUTLOOK_DATE_GLOBAL", "Issuer Credit Rating", "Local Currency LT|0")</f>
        <v>45441</v>
      </c>
    </row>
    <row r="276" spans="1:19">
      <c r="A276" t="s">
        <v>280</v>
      </c>
      <c r="B276" t="str">
        <f>_xll.SNL.Clients.Office.Excel.Functions.SPG(A276,"SP_IPO_DATE")</f>
        <v>#PEND</v>
      </c>
      <c r="G276" s="9" t="str">
        <f>_xll.SNL.Clients.Office.Excel.Functions.SPG(A276, "IQ_SECTOR")</f>
        <v>Consumer Discretionary</v>
      </c>
      <c r="H276" s="9" t="str">
        <f>_xll.SNL.Clients.Office.Excel.Functions.SPG(A276, "IQ_INDUSTRY_GROUP")</f>
        <v>Consumer Discretionary Distribution and Retail</v>
      </c>
      <c r="I276" s="9" t="str">
        <f>_xll.SNL.Clients.Office.Excel.Functions.SPG(A276, "IQ_INDUSTRY")</f>
        <v>Distributors</v>
      </c>
      <c r="J276" s="9" t="str">
        <f>_xll.SNL.Clients.Office.Excel.Functions.SPG(A276, "IQ_PRIMARY_INDUSTRY")</f>
        <v>Distributors</v>
      </c>
      <c r="K276" s="9" t="str">
        <f>_xll.SNL.Clients.Office.Excel.Functions.SPG(A276, "NAICS_CODE", "Primary")</f>
        <v>4231 - Motor Vehicle and Motor Vehicle Parts and Supplies Merchant Wholesalers</v>
      </c>
      <c r="L276" s="9" t="str">
        <f>_xll.SNL.Clients.Office.Excel.Functions.SPG(A276, "SP_TOPICTAG")</f>
        <v>Fleet Management; Freight Service; Industrial Automation; Last Mile Transportation; Sensors; Process Automation; Artificial Intelligence</v>
      </c>
      <c r="M276" s="5">
        <f>_xll.SNL.Clients.Office.Excel.Functions.SPG(A276, "SP_PCT_SHARES_OWNED_ALL_INSTITUTIONS")</f>
        <v>98.2</v>
      </c>
      <c r="N276" s="9" t="str">
        <f>_xll.SNL.Clients.Office.Excel.Functions.SPG(A276, "RD_CREDIT_RATING_GLOBAL", "Issuer Credit Rating", "Local Currency LT|0")</f>
        <v>BBB-</v>
      </c>
      <c r="O276" s="9" t="str">
        <f>_xll.SNL.Clients.Office.Excel.Functions.SPG(A276, "RD_CWOL_GLOBAL", "Issuer Credit Rating", "Local Currency LT|0")</f>
        <v>Stable</v>
      </c>
      <c r="P276" s="9" t="str">
        <f>_xll.SNL.Clients.Office.Excel.Functions.SPG(A276, "RD_RATING_ACTION_GLOBAL", "Issuer Credit Rating", "Local Currency LT|0")</f>
        <v>Upgrade | CreditWatch/Outlook (04/18/2022)</v>
      </c>
      <c r="Q276" s="10">
        <f>_xll.SNL.Clients.Office.Excel.Functions.SPG(A276, "RD_LAST_REVIEW_DATE_GLOBAL", "Issuer Credit Rating", "Local Currency LT")</f>
        <v>45428</v>
      </c>
      <c r="R276" s="10">
        <f>_xll.SNL.Clients.Office.Excel.Functions.SPG(A276, "RD_CREDIT_RATING_DATE_GLOBAL", "Issuer Credit Rating", "Local Currency LT|0")</f>
        <v>44669</v>
      </c>
      <c r="S276" s="10">
        <f>_xll.SNL.Clients.Office.Excel.Functions.SPG(A276, "RD_CREDIT_WATCH_OUTLOOK_DATE_GLOBAL", "Issuer Credit Rating", "Local Currency LT|0")</f>
        <v>44669</v>
      </c>
    </row>
    <row r="277" spans="1:19">
      <c r="A277" t="s">
        <v>281</v>
      </c>
      <c r="B277" t="str">
        <f>_xll.SNL.Clients.Office.Excel.Functions.SPG(A277,"SP_IPO_DATE")</f>
        <v>#PEND</v>
      </c>
      <c r="G277" s="9" t="str">
        <f>_xll.SNL.Clients.Office.Excel.Functions.SPG(A277, "IQ_SECTOR")</f>
        <v>Industrials</v>
      </c>
      <c r="H277" s="9" t="str">
        <f>_xll.SNL.Clients.Office.Excel.Functions.SPG(A277, "IQ_INDUSTRY_GROUP")</f>
        <v>Capital Goods</v>
      </c>
      <c r="I277" s="9" t="str">
        <f>_xll.SNL.Clients.Office.Excel.Functions.SPG(A277, "IQ_INDUSTRY")</f>
        <v>Aerospace and Defense</v>
      </c>
      <c r="J277" s="9" t="str">
        <f>_xll.SNL.Clients.Office.Excel.Functions.SPG(A277, "IQ_PRIMARY_INDUSTRY")</f>
        <v>Aerospace and Defense</v>
      </c>
      <c r="K277" s="9" t="str">
        <f>_xll.SNL.Clients.Office.Excel.Functions.SPG(A277, "NAICS_CODE", "Primary")</f>
        <v>336411 - Aircraft Manufacturing</v>
      </c>
      <c r="L277" s="9" t="str">
        <f>_xll.SNL.Clients.Office.Excel.Functions.SPG(A277, "SP_TOPICTAG")</f>
        <v>Energy Storage; Homeland Security; Industrial Automation; Physical Security; Simulation; Network Security; Security Management; Commercial Space Launch; Utility Scale Solar</v>
      </c>
      <c r="M277" s="5">
        <f>_xll.SNL.Clients.Office.Excel.Functions.SPG(A277, "SP_PCT_SHARES_OWNED_ALL_INSTITUTIONS")</f>
        <v>74.89</v>
      </c>
      <c r="N277" s="9" t="str">
        <f>_xll.SNL.Clients.Office.Excel.Functions.SPG(A277, "RD_CREDIT_RATING_GLOBAL", "Issuer Credit Rating", "Local Currency LT|0")</f>
        <v>A-</v>
      </c>
      <c r="O277" s="9" t="str">
        <f>_xll.SNL.Clients.Office.Excel.Functions.SPG(A277, "RD_CWOL_GLOBAL", "Issuer Credit Rating", "Local Currency LT|0")</f>
        <v>Stable</v>
      </c>
      <c r="P277" s="9" t="str">
        <f>_xll.SNL.Clients.Office.Excel.Functions.SPG(A277, "RD_RATING_ACTION_GLOBAL", "Issuer Credit Rating", "Local Currency LT|0")</f>
        <v>Upgrade | CreditWatch/Outlook (05/02/2019)</v>
      </c>
      <c r="Q277" s="10">
        <f>_xll.SNL.Clients.Office.Excel.Functions.SPG(A277, "RD_LAST_REVIEW_DATE_GLOBAL", "Issuer Credit Rating", "Local Currency LT")</f>
        <v>45434</v>
      </c>
      <c r="R277" s="10">
        <f>_xll.SNL.Clients.Office.Excel.Functions.SPG(A277, "RD_CREDIT_RATING_DATE_GLOBAL", "Issuer Credit Rating", "Local Currency LT|0")</f>
        <v>43587</v>
      </c>
      <c r="S277" s="10">
        <f>_xll.SNL.Clients.Office.Excel.Functions.SPG(A277, "RD_CREDIT_WATCH_OUTLOOK_DATE_GLOBAL", "Issuer Credit Rating", "Local Currency LT|0")</f>
        <v>43587</v>
      </c>
    </row>
    <row r="278" spans="1:19">
      <c r="A278" t="s">
        <v>282</v>
      </c>
      <c r="B278" t="str">
        <f>_xll.SNL.Clients.Office.Excel.Functions.SPG(A278,"SP_IPO_DATE")</f>
        <v>#PEND</v>
      </c>
      <c r="G278" s="9" t="str">
        <f>_xll.SNL.Clients.Office.Excel.Functions.SPG(A278, "IQ_SECTOR")</f>
        <v>Financials</v>
      </c>
      <c r="H278" s="9" t="str">
        <f>_xll.SNL.Clients.Office.Excel.Functions.SPG(A278, "IQ_INDUSTRY_GROUP")</f>
        <v>Insurance</v>
      </c>
      <c r="I278" s="9" t="str">
        <f>_xll.SNL.Clients.Office.Excel.Functions.SPG(A278, "IQ_INDUSTRY")</f>
        <v>Insurance</v>
      </c>
      <c r="J278" s="9" t="str">
        <f>_xll.SNL.Clients.Office.Excel.Functions.SPG(A278, "IQ_PRIMARY_INDUSTRY")</f>
        <v>Property and Casualty Insurance</v>
      </c>
      <c r="K278" s="9" t="str">
        <f>_xll.SNL.Clients.Office.Excel.Functions.SPG(A278, "NAICS_CODE", "Primary")</f>
        <v>524126 - Direct Property and Casualty Insurance Carriers</v>
      </c>
      <c r="L278" s="9" t="str">
        <f>_xll.SNL.Clients.Office.Excel.Functions.SPG(A278, "SP_TOPICTAG")</f>
        <v>Nutraceutical</v>
      </c>
      <c r="M278" s="5">
        <f>_xll.SNL.Clients.Office.Excel.Functions.SPG(A278, "SP_PCT_SHARES_OWNED_ALL_INSTITUTIONS")</f>
        <v>59.67</v>
      </c>
      <c r="N278" s="9" t="str">
        <f>_xll.SNL.Clients.Office.Excel.Functions.SPG(A278, "RD_CREDIT_RATING_GLOBAL", "Issuer Credit Rating", "Local Currency LT|0")</f>
        <v>A</v>
      </c>
      <c r="O278" s="9" t="str">
        <f>_xll.SNL.Clients.Office.Excel.Functions.SPG(A278, "RD_CWOL_GLOBAL", "Issuer Credit Rating", "Local Currency LT|0")</f>
        <v>Stable</v>
      </c>
      <c r="P278" s="9" t="str">
        <f>_xll.SNL.Clients.Office.Excel.Functions.SPG(A278, "RD_RATING_ACTION_GLOBAL", "Issuer Credit Rating", "Local Currency LT|0")</f>
        <v>Downgrade | CreditWatch/Outlook (06/05/2017)</v>
      </c>
      <c r="Q278" s="10">
        <f>_xll.SNL.Clients.Office.Excel.Functions.SPG(A278, "RD_LAST_REVIEW_DATE_GLOBAL", "Issuer Credit Rating", "Local Currency LT")</f>
        <v>45623</v>
      </c>
      <c r="R278" s="10">
        <f>_xll.SNL.Clients.Office.Excel.Functions.SPG(A278, "RD_CREDIT_RATING_DATE_GLOBAL", "Issuer Credit Rating", "Local Currency LT|0")</f>
        <v>42891</v>
      </c>
      <c r="S278" s="10">
        <f>_xll.SNL.Clients.Office.Excel.Functions.SPG(A278, "RD_CREDIT_WATCH_OUTLOOK_DATE_GLOBAL", "Issuer Credit Rating", "Local Currency LT|0")</f>
        <v>42891</v>
      </c>
    </row>
    <row r="279" spans="1:19">
      <c r="A279" t="s">
        <v>283</v>
      </c>
      <c r="B279" t="str">
        <f>_xll.SNL.Clients.Office.Excel.Functions.SPG(A279,"SP_IPO_DATE")</f>
        <v>#PEND</v>
      </c>
      <c r="G279" s="9" t="str">
        <f>_xll.SNL.Clients.Office.Excel.Functions.SPG(A279, "IQ_SECTOR")</f>
        <v>Consumer Discretionary</v>
      </c>
      <c r="H279" s="9" t="str">
        <f>_xll.SNL.Clients.Office.Excel.Functions.SPG(A279, "IQ_INDUSTRY_GROUP")</f>
        <v>Consumer Discretionary Distribution and Retail</v>
      </c>
      <c r="I279" s="9" t="str">
        <f>_xll.SNL.Clients.Office.Excel.Functions.SPG(A279, "IQ_INDUSTRY")</f>
        <v>Specialty Retail</v>
      </c>
      <c r="J279" s="9" t="str">
        <f>_xll.SNL.Clients.Office.Excel.Functions.SPG(A279, "IQ_PRIMARY_INDUSTRY")</f>
        <v>Home Improvement Retail</v>
      </c>
      <c r="K279" s="9" t="str">
        <f>_xll.SNL.Clients.Office.Excel.Functions.SPG(A279, "NAICS_CODE", "Primary")</f>
        <v>444 - Building Material and Garden Equipment and Supplies Dealers</v>
      </c>
      <c r="L279" s="9" t="str">
        <f>_xll.SNL.Clients.Office.Excel.Functions.SPG(A279, "SP_TOPICTAG")</f>
        <v>Home Improvement; Team Collaboration</v>
      </c>
      <c r="M279" s="5">
        <f>_xll.SNL.Clients.Office.Excel.Functions.SPG(A279, "SP_PCT_SHARES_OWNED_ALL_INSTITUTIONS")</f>
        <v>77.13</v>
      </c>
      <c r="N279" s="9" t="str">
        <f>_xll.SNL.Clients.Office.Excel.Functions.SPG(A279, "RD_CREDIT_RATING_GLOBAL", "Issuer Credit Rating", "Local Currency LT|0")</f>
        <v>BBB+</v>
      </c>
      <c r="O279" s="9" t="str">
        <f>_xll.SNL.Clients.Office.Excel.Functions.SPG(A279, "RD_CWOL_GLOBAL", "Issuer Credit Rating", "Local Currency LT|0")</f>
        <v>Stable</v>
      </c>
      <c r="P279" s="9" t="str">
        <f>_xll.SNL.Clients.Office.Excel.Functions.SPG(A279, "RD_RATING_ACTION_GLOBAL", "Issuer Credit Rating", "Local Currency LT|0")</f>
        <v>Downgrade | CreditWatch/Outlook (12/12/2018)</v>
      </c>
      <c r="Q279" s="10">
        <f>_xll.SNL.Clients.Office.Excel.Functions.SPG(A279, "RD_LAST_REVIEW_DATE_GLOBAL", "Issuer Credit Rating", "Local Currency LT")</f>
        <v>45467</v>
      </c>
      <c r="R279" s="10">
        <f>_xll.SNL.Clients.Office.Excel.Functions.SPG(A279, "RD_CREDIT_RATING_DATE_GLOBAL", "Issuer Credit Rating", "Local Currency LT|0")</f>
        <v>43446</v>
      </c>
      <c r="S279" s="10">
        <f>_xll.SNL.Clients.Office.Excel.Functions.SPG(A279, "RD_CREDIT_WATCH_OUTLOOK_DATE_GLOBAL", "Issuer Credit Rating", "Local Currency LT|0")</f>
        <v>43446</v>
      </c>
    </row>
    <row r="280" spans="1:19">
      <c r="A280" t="s">
        <v>284</v>
      </c>
      <c r="B280" t="str">
        <f>_xll.SNL.Clients.Office.Excel.Functions.SPG(A280,"SP_IPO_DATE")</f>
        <v>#PEND</v>
      </c>
      <c r="G280" s="9" t="str">
        <f>_xll.SNL.Clients.Office.Excel.Functions.SPG(A280, "IQ_SECTOR")</f>
        <v>Consumer Discretionary</v>
      </c>
      <c r="H280" s="9" t="str">
        <f>_xll.SNL.Clients.Office.Excel.Functions.SPG(A280, "IQ_INDUSTRY_GROUP")</f>
        <v>Consumer Durables and Apparel</v>
      </c>
      <c r="I280" s="9" t="str">
        <f>_xll.SNL.Clients.Office.Excel.Functions.SPG(A280, "IQ_INDUSTRY")</f>
        <v>Textiles, Apparel and Luxury Goods</v>
      </c>
      <c r="J280" s="9" t="str">
        <f>_xll.SNL.Clients.Office.Excel.Functions.SPG(A280, "IQ_PRIMARY_INDUSTRY")</f>
        <v>Apparel, Accessories and Luxury Goods</v>
      </c>
      <c r="K280" s="9" t="str">
        <f>_xll.SNL.Clients.Office.Excel.Functions.SPG(A280, "NAICS_CODE", "Primary")</f>
        <v>315 - Apparel Manufacturing</v>
      </c>
      <c r="L280" s="9" t="str">
        <f>_xll.SNL.Clients.Office.Excel.Functions.SPG(A280, "SP_TOPICTAG")</f>
        <v>Fitness; Lifestyle; Smart Clothing</v>
      </c>
      <c r="M280" s="5">
        <f>_xll.SNL.Clients.Office.Excel.Functions.SPG(A280, "SP_PCT_SHARES_OWNED_ALL_INSTITUTIONS")</f>
        <v>84.54</v>
      </c>
      <c r="N280" s="9" t="str">
        <f>_xll.SNL.Clients.Office.Excel.Functions.SPG(A280, "RD_CREDIT_RATING_GLOBAL", "Issuer Credit Rating", "Local Currency LT|0")</f>
        <v/>
      </c>
      <c r="O280" s="9" t="str">
        <f>_xll.SNL.Clients.Office.Excel.Functions.SPG(A280, "RD_CWOL_GLOBAL", "Issuer Credit Rating", "Local Currency LT|0")</f>
        <v/>
      </c>
      <c r="P280" s="9" t="str">
        <f>_xll.SNL.Clients.Office.Excel.Functions.SPG(A280, "RD_RATING_ACTION_GLOBAL", "Issuer Credit Rating", "Local Currency LT|0")</f>
        <v/>
      </c>
      <c r="Q280" s="10" t="str">
        <f>_xll.SNL.Clients.Office.Excel.Functions.SPG(A280, "RD_LAST_REVIEW_DATE_GLOBAL", "Issuer Credit Rating", "Local Currency LT")</f>
        <v/>
      </c>
      <c r="R280" s="10" t="str">
        <f>_xll.SNL.Clients.Office.Excel.Functions.SPG(A280, "RD_CREDIT_RATING_DATE_GLOBAL", "Issuer Credit Rating", "Local Currency LT|0")</f>
        <v/>
      </c>
      <c r="S280" s="10" t="str">
        <f>_xll.SNL.Clients.Office.Excel.Functions.SPG(A280, "RD_CREDIT_WATCH_OUTLOOK_DATE_GLOBAL", "Issuer Credit Rating", "Local Currency LT|0")</f>
        <v/>
      </c>
    </row>
    <row r="281" spans="1:19">
      <c r="A281" t="s">
        <v>285</v>
      </c>
      <c r="B281" t="str">
        <f>_xll.SNL.Clients.Office.Excel.Functions.SPG(A281,"SP_IPO_DATE")</f>
        <v>#PEND</v>
      </c>
      <c r="G281" s="9" t="str">
        <f>_xll.SNL.Clients.Office.Excel.Functions.SPG(A281, "IQ_SECTOR")</f>
        <v>Materials</v>
      </c>
      <c r="H281" s="9" t="str">
        <f>_xll.SNL.Clients.Office.Excel.Functions.SPG(A281, "IQ_INDUSTRY_GROUP")</f>
        <v>Materials</v>
      </c>
      <c r="I281" s="9" t="str">
        <f>_xll.SNL.Clients.Office.Excel.Functions.SPG(A281, "IQ_INDUSTRY")</f>
        <v>Chemicals</v>
      </c>
      <c r="J281" s="9" t="str">
        <f>_xll.SNL.Clients.Office.Excel.Functions.SPG(A281, "IQ_PRIMARY_INDUSTRY")</f>
        <v>Commodity Chemicals</v>
      </c>
      <c r="K281" s="9" t="str">
        <f>_xll.SNL.Clients.Office.Excel.Functions.SPG(A281, "NAICS_CODE", "Primary")</f>
        <v>3252 - Resin, Synthetic Rubber, and Artificial and Synthetic Fibers and Filaments Manufacturing</v>
      </c>
      <c r="L281" s="9" t="str">
        <f>_xll.SNL.Clients.Office.Excel.Functions.SPG(A281, "SP_TOPICTAG")</f>
        <v>Disposal and Recycling</v>
      </c>
      <c r="M281" s="5">
        <f>_xll.SNL.Clients.Office.Excel.Functions.SPG(A281, "SP_PCT_SHARES_OWNED_ALL_INSTITUTIONS")</f>
        <v>73.930000000000007</v>
      </c>
      <c r="N281" s="9" t="str">
        <f>_xll.SNL.Clients.Office.Excel.Functions.SPG(A281, "RD_CREDIT_RATING_GLOBAL", "Issuer Credit Rating", "Local Currency LT|0")</f>
        <v>BBB</v>
      </c>
      <c r="O281" s="9" t="str">
        <f>_xll.SNL.Clients.Office.Excel.Functions.SPG(A281, "RD_CWOL_GLOBAL", "Issuer Credit Rating", "Local Currency LT|0")</f>
        <v>Stable</v>
      </c>
      <c r="P281" s="9" t="str">
        <f>_xll.SNL.Clients.Office.Excel.Functions.SPG(A281, "RD_RATING_ACTION_GLOBAL", "Issuer Credit Rating", "Local Currency LT|0")</f>
        <v>Upgrade | CreditWatch/Outlook (07/22/2021)</v>
      </c>
      <c r="Q281" s="10">
        <f>_xll.SNL.Clients.Office.Excel.Functions.SPG(A281, "RD_LAST_REVIEW_DATE_GLOBAL", "Issuer Credit Rating", "Local Currency LT")</f>
        <v>45681</v>
      </c>
      <c r="R281" s="10">
        <f>_xll.SNL.Clients.Office.Excel.Functions.SPG(A281, "RD_CREDIT_RATING_DATE_GLOBAL", "Issuer Credit Rating", "Local Currency LT|0")</f>
        <v>44399</v>
      </c>
      <c r="S281" s="10">
        <f>_xll.SNL.Clients.Office.Excel.Functions.SPG(A281, "RD_CREDIT_WATCH_OUTLOOK_DATE_GLOBAL", "Issuer Credit Rating", "Local Currency LT|0")</f>
        <v>44399</v>
      </c>
    </row>
    <row r="282" spans="1:19">
      <c r="A282" t="s">
        <v>286</v>
      </c>
      <c r="B282" t="str">
        <f>_xll.SNL.Clients.Office.Excel.Functions.SPG(A282,"SP_IPO_DATE")</f>
        <v>#PEND</v>
      </c>
      <c r="G282" s="9" t="str">
        <f>_xll.SNL.Clients.Office.Excel.Functions.SPG(A282, "IQ_SECTOR")</f>
        <v>Financials</v>
      </c>
      <c r="H282" s="9" t="str">
        <f>_xll.SNL.Clients.Office.Excel.Functions.SPG(A282, "IQ_INDUSTRY_GROUP")</f>
        <v>Banks</v>
      </c>
      <c r="I282" s="9" t="str">
        <f>_xll.SNL.Clients.Office.Excel.Functions.SPG(A282, "IQ_INDUSTRY")</f>
        <v>Banks</v>
      </c>
      <c r="J282" s="9" t="str">
        <f>_xll.SNL.Clients.Office.Excel.Functions.SPG(A282, "IQ_PRIMARY_INDUSTRY")</f>
        <v>Regional Banks</v>
      </c>
      <c r="K282" s="9" t="str">
        <f>_xll.SNL.Clients.Office.Excel.Functions.SPG(A282, "NAICS_CODE", "Primary")</f>
        <v>522110 - Commercial Banking</v>
      </c>
      <c r="L282" s="9" t="str">
        <f>_xll.SNL.Clients.Office.Excel.Functions.SPG(A282, "SP_TOPICTAG")</f>
        <v>Consumer Lending; Digital Brokerage</v>
      </c>
      <c r="M282" s="5">
        <f>_xll.SNL.Clients.Office.Excel.Functions.SPG(A282, "SP_PCT_SHARES_OWNED_ALL_INSTITUTIONS")</f>
        <v>88.85</v>
      </c>
      <c r="N282" s="9" t="str">
        <f>_xll.SNL.Clients.Office.Excel.Functions.SPG(A282, "RD_CREDIT_RATING_GLOBAL", "Issuer Credit Rating", "Local Currency LT|0")</f>
        <v>BBB+</v>
      </c>
      <c r="O282" s="9" t="str">
        <f>_xll.SNL.Clients.Office.Excel.Functions.SPG(A282, "RD_CWOL_GLOBAL", "Issuer Credit Rating", "Local Currency LT|0")</f>
        <v>Negative</v>
      </c>
      <c r="P282" s="9" t="str">
        <f>_xll.SNL.Clients.Office.Excel.Functions.SPG(A282, "RD_RATING_ACTION_GLOBAL", "Issuer Credit Rating", "Local Currency LT|0")</f>
        <v>CreditWatch/Outlook (03/26/2024)</v>
      </c>
      <c r="Q282" s="10">
        <f>_xll.SNL.Clients.Office.Excel.Functions.SPG(A282, "RD_LAST_REVIEW_DATE_GLOBAL", "Issuer Credit Rating", "Local Currency LT")</f>
        <v>45434</v>
      </c>
      <c r="R282" s="10">
        <f>_xll.SNL.Clients.Office.Excel.Functions.SPG(A282, "RD_CREDIT_RATING_DATE_GLOBAL", "Issuer Credit Rating", "Local Currency LT|0")</f>
        <v>44449</v>
      </c>
      <c r="S282" s="10">
        <f>_xll.SNL.Clients.Office.Excel.Functions.SPG(A282, "RD_CREDIT_WATCH_OUTLOOK_DATE_GLOBAL", "Issuer Credit Rating", "Local Currency LT|0")</f>
        <v>45377</v>
      </c>
    </row>
    <row r="283" spans="1:19">
      <c r="A283" t="s">
        <v>287</v>
      </c>
      <c r="B283" t="str">
        <f>_xll.SNL.Clients.Office.Excel.Functions.SPG(A283,"SP_IPO_DATE")</f>
        <v>#PEND</v>
      </c>
      <c r="G283" s="9" t="str">
        <f>_xll.SNL.Clients.Office.Excel.Functions.SPG(A283, "IQ_SECTOR")</f>
        <v>Energy</v>
      </c>
      <c r="H283" s="9" t="str">
        <f>_xll.SNL.Clients.Office.Excel.Functions.SPG(A283, "IQ_INDUSTRY_GROUP")</f>
        <v>Energy</v>
      </c>
      <c r="I283" s="9" t="str">
        <f>_xll.SNL.Clients.Office.Excel.Functions.SPG(A283, "IQ_INDUSTRY")</f>
        <v>Oil, Gas and Consumable Fuels</v>
      </c>
      <c r="J283" s="9" t="str">
        <f>_xll.SNL.Clients.Office.Excel.Functions.SPG(A283, "IQ_PRIMARY_INDUSTRY")</f>
        <v>Oil and Gas Refining and Marketing</v>
      </c>
      <c r="K283" s="9" t="str">
        <f>_xll.SNL.Clients.Office.Excel.Functions.SPG(A283, "NAICS_CODE", "Primary")</f>
        <v>324110 - Petroleum Refineries</v>
      </c>
      <c r="L283" s="9" t="str">
        <f>_xll.SNL.Clients.Office.Excel.Functions.SPG(A283, "SP_TOPICTAG")</f>
        <v>CleanTech; Biofuel; Biomass Energy; ClimateTech</v>
      </c>
      <c r="M283" s="5">
        <f>_xll.SNL.Clients.Office.Excel.Functions.SPG(A283, "SP_PCT_SHARES_OWNED_ALL_INSTITUTIONS")</f>
        <v>76.41</v>
      </c>
      <c r="N283" s="9" t="str">
        <f>_xll.SNL.Clients.Office.Excel.Functions.SPG(A283, "RD_CREDIT_RATING_GLOBAL", "Issuer Credit Rating", "Local Currency LT|0")</f>
        <v>BBB</v>
      </c>
      <c r="O283" s="9" t="str">
        <f>_xll.SNL.Clients.Office.Excel.Functions.SPG(A283, "RD_CWOL_GLOBAL", "Issuer Credit Rating", "Local Currency LT|0")</f>
        <v>Stable</v>
      </c>
      <c r="P283" s="9" t="str">
        <f>_xll.SNL.Clients.Office.Excel.Functions.SPG(A283, "RD_RATING_ACTION_GLOBAL", "Issuer Credit Rating", "Local Currency LT|0")</f>
        <v>CreditWatch/Outlook (11/23/2021)</v>
      </c>
      <c r="Q283" s="10">
        <f>_xll.SNL.Clients.Office.Excel.Functions.SPG(A283, "RD_LAST_REVIEW_DATE_GLOBAL", "Issuer Credit Rating", "Local Currency LT")</f>
        <v>45666</v>
      </c>
      <c r="R283" s="10">
        <f>_xll.SNL.Clients.Office.Excel.Functions.SPG(A283, "RD_CREDIT_RATING_DATE_GLOBAL", "Issuer Credit Rating", "Local Currency LT|0")</f>
        <v>40570</v>
      </c>
      <c r="S283" s="10">
        <f>_xll.SNL.Clients.Office.Excel.Functions.SPG(A283, "RD_CREDIT_WATCH_OUTLOOK_DATE_GLOBAL", "Issuer Credit Rating", "Local Currency LT|0")</f>
        <v>44523</v>
      </c>
    </row>
    <row r="284" spans="1:19">
      <c r="A284" t="s">
        <v>288</v>
      </c>
      <c r="B284" t="str">
        <f>_xll.SNL.Clients.Office.Excel.Functions.SPG(A284,"SP_IPO_DATE")</f>
        <v>#PEND</v>
      </c>
      <c r="G284" s="9" t="str">
        <f>_xll.SNL.Clients.Office.Excel.Functions.SPG(A284, "IQ_SECTOR")</f>
        <v>Financials</v>
      </c>
      <c r="H284" s="9" t="str">
        <f>_xll.SNL.Clients.Office.Excel.Functions.SPG(A284, "IQ_INDUSTRY_GROUP")</f>
        <v>Financial Services</v>
      </c>
      <c r="I284" s="9" t="str">
        <f>_xll.SNL.Clients.Office.Excel.Functions.SPG(A284, "IQ_INDUSTRY")</f>
        <v>Capital Markets</v>
      </c>
      <c r="J284" s="9" t="str">
        <f>_xll.SNL.Clients.Office.Excel.Functions.SPG(A284, "IQ_PRIMARY_INDUSTRY")</f>
        <v>Financial Exchanges and Data</v>
      </c>
      <c r="K284" s="9" t="str">
        <f>_xll.SNL.Clients.Office.Excel.Functions.SPG(A284, "NAICS_CODE", "Primary")</f>
        <v>523210 - Securities and Commodity Exchanges</v>
      </c>
      <c r="L284" s="9" t="str">
        <f>_xll.SNL.Clients.Office.Excel.Functions.SPG(A284, "SP_TOPICTAG")</f>
        <v>Data Integration; Predictive Analytics; Digital Brokerage; RegTech</v>
      </c>
      <c r="M284" s="5">
        <f>_xll.SNL.Clients.Office.Excel.Functions.SPG(A284, "SP_PCT_SHARES_OWNED_ALL_INSTITUTIONS")</f>
        <v>99.63</v>
      </c>
      <c r="N284" s="9" t="str">
        <f>_xll.SNL.Clients.Office.Excel.Functions.SPG(A284, "RD_CREDIT_RATING_GLOBAL", "Issuer Credit Rating", "Local Currency LT|0")</f>
        <v/>
      </c>
      <c r="O284" s="9" t="str">
        <f>_xll.SNL.Clients.Office.Excel.Functions.SPG(A284, "RD_CWOL_GLOBAL", "Issuer Credit Rating", "Local Currency LT|0")</f>
        <v/>
      </c>
      <c r="P284" s="9" t="str">
        <f>_xll.SNL.Clients.Office.Excel.Functions.SPG(A284, "RD_RATING_ACTION_GLOBAL", "Issuer Credit Rating", "Local Currency LT|0")</f>
        <v/>
      </c>
      <c r="Q284" s="10" t="str">
        <f>_xll.SNL.Clients.Office.Excel.Functions.SPG(A284, "RD_LAST_REVIEW_DATE_GLOBAL", "Issuer Credit Rating", "Local Currency LT")</f>
        <v/>
      </c>
      <c r="R284" s="10" t="str">
        <f>_xll.SNL.Clients.Office.Excel.Functions.SPG(A284, "RD_CREDIT_RATING_DATE_GLOBAL", "Issuer Credit Rating", "Local Currency LT|0")</f>
        <v/>
      </c>
      <c r="S284" s="10" t="str">
        <f>_xll.SNL.Clients.Office.Excel.Functions.SPG(A284, "RD_CREDIT_WATCH_OUTLOOK_DATE_GLOBAL", "Issuer Credit Rating", "Local Currency LT|0")</f>
        <v/>
      </c>
    </row>
    <row r="285" spans="1:19">
      <c r="A285" t="s">
        <v>289</v>
      </c>
      <c r="B285" t="str">
        <f>_xll.SNL.Clients.Office.Excel.Functions.SPG(A285,"SP_IPO_DATE")</f>
        <v>#PEND</v>
      </c>
      <c r="G285" s="9" t="str">
        <f>_xll.SNL.Clients.Office.Excel.Functions.SPG(A285, "IQ_SECTOR")</f>
        <v>Consumer Discretionary</v>
      </c>
      <c r="H285" s="9" t="str">
        <f>_xll.SNL.Clients.Office.Excel.Functions.SPG(A285, "IQ_INDUSTRY_GROUP")</f>
        <v>Consumer Services</v>
      </c>
      <c r="I285" s="9" t="str">
        <f>_xll.SNL.Clients.Office.Excel.Functions.SPG(A285, "IQ_INDUSTRY")</f>
        <v>Hotels, Restaurants and Leisure</v>
      </c>
      <c r="J285" s="9" t="str">
        <f>_xll.SNL.Clients.Office.Excel.Functions.SPG(A285, "IQ_PRIMARY_INDUSTRY")</f>
        <v>Hotels, Resorts and Cruise Lines</v>
      </c>
      <c r="K285" s="9" t="str">
        <f>_xll.SNL.Clients.Office.Excel.Functions.SPG(A285, "NAICS_CODE", "Primary")</f>
        <v>721110 - Hotels (except Casino Hotels) and Motels</v>
      </c>
      <c r="L285" s="9" t="str">
        <f>_xll.SNL.Clients.Office.Excel.Functions.SPG(A285, "SP_TOPICTAG")</f>
        <v>Travel Accommodations</v>
      </c>
      <c r="M285" s="5">
        <f>_xll.SNL.Clients.Office.Excel.Functions.SPG(A285, "SP_PCT_SHARES_OWNED_ALL_INSTITUTIONS")</f>
        <v>63.78</v>
      </c>
      <c r="N285" s="9" t="str">
        <f>_xll.SNL.Clients.Office.Excel.Functions.SPG(A285, "RD_CREDIT_RATING_GLOBAL", "Issuer Credit Rating", "Local Currency LT|0")</f>
        <v>BBB</v>
      </c>
      <c r="O285" s="9" t="str">
        <f>_xll.SNL.Clients.Office.Excel.Functions.SPG(A285, "RD_CWOL_GLOBAL", "Issuer Credit Rating", "Local Currency LT|0")</f>
        <v>Stable</v>
      </c>
      <c r="P285" s="9" t="str">
        <f>_xll.SNL.Clients.Office.Excel.Functions.SPG(A285, "RD_RATING_ACTION_GLOBAL", "Issuer Credit Rating", "Local Currency LT|0")</f>
        <v>Upgrade | CreditWatch/Outlook (05/12/2022)</v>
      </c>
      <c r="Q285" s="10">
        <f>_xll.SNL.Clients.Office.Excel.Functions.SPG(A285, "RD_LAST_REVIEW_DATE_GLOBAL", "Issuer Credit Rating", "Local Currency LT")</f>
        <v>45404</v>
      </c>
      <c r="R285" s="10">
        <f>_xll.SNL.Clients.Office.Excel.Functions.SPG(A285, "RD_CREDIT_RATING_DATE_GLOBAL", "Issuer Credit Rating", "Local Currency LT|0")</f>
        <v>44693</v>
      </c>
      <c r="S285" s="10">
        <f>_xll.SNL.Clients.Office.Excel.Functions.SPG(A285, "RD_CREDIT_WATCH_OUTLOOK_DATE_GLOBAL", "Issuer Credit Rating", "Local Currency LT|0")</f>
        <v>44693</v>
      </c>
    </row>
    <row r="286" spans="1:19">
      <c r="A286" t="s">
        <v>290</v>
      </c>
      <c r="B286" t="str">
        <f>_xll.SNL.Clients.Office.Excel.Functions.SPG(A286,"SP_IPO_DATE")</f>
        <v>#PEND</v>
      </c>
      <c r="G286" s="9" t="str">
        <f>_xll.SNL.Clients.Office.Excel.Functions.SPG(A286, "IQ_SECTOR")</f>
        <v>Financials</v>
      </c>
      <c r="H286" s="9" t="str">
        <f>_xll.SNL.Clients.Office.Excel.Functions.SPG(A286, "IQ_INDUSTRY_GROUP")</f>
        <v>Insurance</v>
      </c>
      <c r="I286" s="9" t="str">
        <f>_xll.SNL.Clients.Office.Excel.Functions.SPG(A286, "IQ_INDUSTRY")</f>
        <v>Insurance</v>
      </c>
      <c r="J286" s="9" t="str">
        <f>_xll.SNL.Clients.Office.Excel.Functions.SPG(A286, "IQ_PRIMARY_INDUSTRY")</f>
        <v>Insurance Brokers</v>
      </c>
      <c r="K286" s="9" t="str">
        <f>_xll.SNL.Clients.Office.Excel.Functions.SPG(A286, "NAICS_CODE", "Primary")</f>
        <v>524210 - Insurance Agencies and Brokerages</v>
      </c>
      <c r="L286" s="9" t="str">
        <f>_xll.SNL.Clients.Office.Excel.Functions.SPG(A286, "SP_TOPICTAG")</f>
        <v>Employee Benefits</v>
      </c>
      <c r="M286" s="5">
        <f>_xll.SNL.Clients.Office.Excel.Functions.SPG(A286, "SP_PCT_SHARES_OWNED_ALL_INSTITUTIONS")</f>
        <v>90.95</v>
      </c>
      <c r="N286" s="9" t="str">
        <f>_xll.SNL.Clients.Office.Excel.Functions.SPG(A286, "RD_CREDIT_RATING_GLOBAL", "Issuer Credit Rating", "Local Currency LT|0")</f>
        <v>A-</v>
      </c>
      <c r="O286" s="9" t="str">
        <f>_xll.SNL.Clients.Office.Excel.Functions.SPG(A286, "RD_CWOL_GLOBAL", "Issuer Credit Rating", "Local Currency LT|0")</f>
        <v>Stable</v>
      </c>
      <c r="P286" s="9" t="str">
        <f>_xll.SNL.Clients.Office.Excel.Functions.SPG(A286, "RD_RATING_ACTION_GLOBAL", "Issuer Credit Rating", "Local Currency LT|0")</f>
        <v>CreditWatch/Outlook (02/09/2021)</v>
      </c>
      <c r="Q286" s="10">
        <f>_xll.SNL.Clients.Office.Excel.Functions.SPG(A286, "RD_LAST_REVIEW_DATE_GLOBAL", "Issuer Credit Rating", "Local Currency LT")</f>
        <v>45614</v>
      </c>
      <c r="R286" s="10">
        <f>_xll.SNL.Clients.Office.Excel.Functions.SPG(A286, "RD_CREDIT_RATING_DATE_GLOBAL", "Issuer Credit Rating", "Local Currency LT|0")</f>
        <v>41598</v>
      </c>
      <c r="S286" s="10">
        <f>_xll.SNL.Clients.Office.Excel.Functions.SPG(A286, "RD_CREDIT_WATCH_OUTLOOK_DATE_GLOBAL", "Issuer Credit Rating", "Local Currency LT|0")</f>
        <v>44236</v>
      </c>
    </row>
    <row r="287" spans="1:19">
      <c r="A287" t="s">
        <v>291</v>
      </c>
      <c r="B287" t="str">
        <f>_xll.SNL.Clients.Office.Excel.Functions.SPG(A287,"SP_IPO_DATE")</f>
        <v>#PEND</v>
      </c>
      <c r="G287" s="9" t="str">
        <f>_xll.SNL.Clients.Office.Excel.Functions.SPG(A287, "IQ_SECTOR")</f>
        <v>Materials</v>
      </c>
      <c r="H287" s="9" t="str">
        <f>_xll.SNL.Clients.Office.Excel.Functions.SPG(A287, "IQ_INDUSTRY_GROUP")</f>
        <v>Materials</v>
      </c>
      <c r="I287" s="9" t="str">
        <f>_xll.SNL.Clients.Office.Excel.Functions.SPG(A287, "IQ_INDUSTRY")</f>
        <v>Construction Materials</v>
      </c>
      <c r="J287" s="9" t="str">
        <f>_xll.SNL.Clients.Office.Excel.Functions.SPG(A287, "IQ_PRIMARY_INDUSTRY")</f>
        <v>Construction Materials</v>
      </c>
      <c r="K287" s="9" t="str">
        <f>_xll.SNL.Clients.Office.Excel.Functions.SPG(A287, "NAICS_CODE", "Primary")</f>
        <v>2123 - Nonmetallic Mineral Mining and Quarrying</v>
      </c>
      <c r="L287" s="9" t="str">
        <f>_xll.SNL.Clients.Office.Excel.Functions.SPG(A287, "SP_TOPICTAG")</f>
        <v/>
      </c>
      <c r="M287" s="5">
        <f>_xll.SNL.Clients.Office.Excel.Functions.SPG(A287, "SP_PCT_SHARES_OWNED_ALL_INSTITUTIONS")</f>
        <v>102.91</v>
      </c>
      <c r="N287" s="9" t="str">
        <f>_xll.SNL.Clients.Office.Excel.Functions.SPG(A287, "RD_CREDIT_RATING_GLOBAL", "Issuer Credit Rating", "Local Currency LT|0")</f>
        <v>BBB+</v>
      </c>
      <c r="O287" s="9" t="str">
        <f>_xll.SNL.Clients.Office.Excel.Functions.SPG(A287, "RD_CWOL_GLOBAL", "Issuer Credit Rating", "Local Currency LT|0")</f>
        <v>Stable</v>
      </c>
      <c r="P287" s="9" t="str">
        <f>_xll.SNL.Clients.Office.Excel.Functions.SPG(A287, "RD_RATING_ACTION_GLOBAL", "Issuer Credit Rating", "Local Currency LT|0")</f>
        <v>CreditWatch/Outlook (12/04/2017)</v>
      </c>
      <c r="Q287" s="10">
        <f>_xll.SNL.Clients.Office.Excel.Functions.SPG(A287, "RD_LAST_REVIEW_DATE_GLOBAL", "Issuer Credit Rating", "Local Currency LT")</f>
        <v>45436</v>
      </c>
      <c r="R287" s="10">
        <f>_xll.SNL.Clients.Office.Excel.Functions.SPG(A287, "RD_CREDIT_RATING_DATE_GLOBAL", "Issuer Credit Rating", "Local Currency LT|0")</f>
        <v>42521</v>
      </c>
      <c r="S287" s="10">
        <f>_xll.SNL.Clients.Office.Excel.Functions.SPG(A287, "RD_CREDIT_WATCH_OUTLOOK_DATE_GLOBAL", "Issuer Credit Rating", "Local Currency LT|0")</f>
        <v>43073</v>
      </c>
    </row>
    <row r="288" spans="1:19">
      <c r="A288" t="s">
        <v>292</v>
      </c>
      <c r="B288" t="str">
        <f>_xll.SNL.Clients.Office.Excel.Functions.SPG(A288,"SP_IPO_DATE")</f>
        <v>#PEND</v>
      </c>
      <c r="G288" s="9" t="str">
        <f>_xll.SNL.Clients.Office.Excel.Functions.SPG(A288, "IQ_SECTOR")</f>
        <v>Industrials</v>
      </c>
      <c r="H288" s="9" t="str">
        <f>_xll.SNL.Clients.Office.Excel.Functions.SPG(A288, "IQ_INDUSTRY_GROUP")</f>
        <v>Capital Goods</v>
      </c>
      <c r="I288" s="9" t="str">
        <f>_xll.SNL.Clients.Office.Excel.Functions.SPG(A288, "IQ_INDUSTRY")</f>
        <v>Building Products</v>
      </c>
      <c r="J288" s="9" t="str">
        <f>_xll.SNL.Clients.Office.Excel.Functions.SPG(A288, "IQ_PRIMARY_INDUSTRY")</f>
        <v>Building Products</v>
      </c>
      <c r="K288" s="9" t="str">
        <f>_xll.SNL.Clients.Office.Excel.Functions.SPG(A288, "NAICS_CODE", "Primary")</f>
        <v>332913 - Plumbing Fixture Fitting and Trim Manufacturing</v>
      </c>
      <c r="L288" s="9" t="str">
        <f>_xll.SNL.Clients.Office.Excel.Functions.SPG(A288, "SP_TOPICTAG")</f>
        <v>Home Improvement; Speech Recognition; Water Purification; Artificial Intelligence</v>
      </c>
      <c r="M288" s="5">
        <f>_xll.SNL.Clients.Office.Excel.Functions.SPG(A288, "SP_PCT_SHARES_OWNED_ALL_INSTITUTIONS")</f>
        <v>94.9</v>
      </c>
      <c r="N288" s="9" t="str">
        <f>_xll.SNL.Clients.Office.Excel.Functions.SPG(A288, "RD_CREDIT_RATING_GLOBAL", "Issuer Credit Rating", "Local Currency LT|0")</f>
        <v>BBB</v>
      </c>
      <c r="O288" s="9" t="str">
        <f>_xll.SNL.Clients.Office.Excel.Functions.SPG(A288, "RD_CWOL_GLOBAL", "Issuer Credit Rating", "Local Currency LT|0")</f>
        <v>Stable</v>
      </c>
      <c r="P288" s="9" t="str">
        <f>_xll.SNL.Clients.Office.Excel.Functions.SPG(A288, "RD_RATING_ACTION_GLOBAL", "Issuer Credit Rating", "Local Currency LT|0")</f>
        <v>Upgrade | CreditWatch/Outlook (12/19/2014)</v>
      </c>
      <c r="Q288" s="10">
        <f>_xll.SNL.Clients.Office.Excel.Functions.SPG(A288, "RD_LAST_REVIEW_DATE_GLOBAL", "Issuer Credit Rating", "Local Currency LT")</f>
        <v>45356</v>
      </c>
      <c r="R288" s="10">
        <f>_xll.SNL.Clients.Office.Excel.Functions.SPG(A288, "RD_CREDIT_RATING_DATE_GLOBAL", "Issuer Credit Rating", "Local Currency LT|0")</f>
        <v>41992</v>
      </c>
      <c r="S288" s="10">
        <f>_xll.SNL.Clients.Office.Excel.Functions.SPG(A288, "RD_CREDIT_WATCH_OUTLOOK_DATE_GLOBAL", "Issuer Credit Rating", "Local Currency LT|0")</f>
        <v>41992</v>
      </c>
    </row>
    <row r="289" spans="1:19">
      <c r="A289" t="s">
        <v>293</v>
      </c>
      <c r="B289" t="str">
        <f>_xll.SNL.Clients.Office.Excel.Functions.SPG(A289,"SP_IPO_DATE")</f>
        <v>#PEND</v>
      </c>
      <c r="G289" s="9" t="str">
        <f>_xll.SNL.Clients.Office.Excel.Functions.SPG(A289, "IQ_SECTOR")</f>
        <v>Financials</v>
      </c>
      <c r="H289" s="9" t="str">
        <f>_xll.SNL.Clients.Office.Excel.Functions.SPG(A289, "IQ_INDUSTRY_GROUP")</f>
        <v>Financial Services</v>
      </c>
      <c r="I289" s="9" t="str">
        <f>_xll.SNL.Clients.Office.Excel.Functions.SPG(A289, "IQ_INDUSTRY")</f>
        <v>Financial Services</v>
      </c>
      <c r="J289" s="9" t="str">
        <f>_xll.SNL.Clients.Office.Excel.Functions.SPG(A289, "IQ_PRIMARY_INDUSTRY")</f>
        <v>Transaction and Payment Processing Services</v>
      </c>
      <c r="K289" s="9" t="str">
        <f>_xll.SNL.Clients.Office.Excel.Functions.SPG(A289, "NAICS_CODE", "Primary")</f>
        <v>522320 - Financial Transactions Processing, Reserve, and Clearinghouse Activities</v>
      </c>
      <c r="L289" s="9" t="str">
        <f>_xll.SNL.Clients.Office.Excel.Functions.SPG(A289, "SP_TOPICTAG")</f>
        <v>Anti-Fraud; Invoice Management Software; Fintech; Authentication; Data Protection; Cloud Security; Payment Facilitator Enablers; Online Payments</v>
      </c>
      <c r="M289" s="5">
        <f>_xll.SNL.Clients.Office.Excel.Functions.SPG(A289, "SP_PCT_SHARES_OWNED_ALL_INSTITUTIONS")</f>
        <v>89.1</v>
      </c>
      <c r="N289" s="9" t="str">
        <f>_xll.SNL.Clients.Office.Excel.Functions.SPG(A289, "RD_CREDIT_RATING_GLOBAL", "Issuer Credit Rating", "Local Currency LT|0")</f>
        <v>A+</v>
      </c>
      <c r="O289" s="9" t="str">
        <f>_xll.SNL.Clients.Office.Excel.Functions.SPG(A289, "RD_CWOL_GLOBAL", "Issuer Credit Rating", "Local Currency LT|0")</f>
        <v>Stable</v>
      </c>
      <c r="P289" s="9" t="str">
        <f>_xll.SNL.Clients.Office.Excel.Functions.SPG(A289, "RD_RATING_ACTION_GLOBAL", "Issuer Credit Rating", "Local Currency LT|0")</f>
        <v>Upgrade | CreditWatch/Outlook (11/20/2018)</v>
      </c>
      <c r="Q289" s="10">
        <f>_xll.SNL.Clients.Office.Excel.Functions.SPG(A289, "RD_LAST_REVIEW_DATE_GLOBAL", "Issuer Credit Rating", "Local Currency LT")</f>
        <v>45454</v>
      </c>
      <c r="R289" s="10">
        <f>_xll.SNL.Clients.Office.Excel.Functions.SPG(A289, "RD_CREDIT_RATING_DATE_GLOBAL", "Issuer Credit Rating", "Local Currency LT|0")</f>
        <v>43424</v>
      </c>
      <c r="S289" s="10">
        <f>_xll.SNL.Clients.Office.Excel.Functions.SPG(A289, "RD_CREDIT_WATCH_OUTLOOK_DATE_GLOBAL", "Issuer Credit Rating", "Local Currency LT|0")</f>
        <v>43424</v>
      </c>
    </row>
    <row r="290" spans="1:19">
      <c r="A290" t="s">
        <v>294</v>
      </c>
      <c r="B290" t="str">
        <f>_xll.SNL.Clients.Office.Excel.Functions.SPG(A290,"SP_IPO_DATE")</f>
        <v>#PEND</v>
      </c>
      <c r="G290" s="9" t="str">
        <f>_xll.SNL.Clients.Office.Excel.Functions.SPG(A290, "IQ_SECTOR")</f>
        <v>Communication Services</v>
      </c>
      <c r="H290" s="9" t="str">
        <f>_xll.SNL.Clients.Office.Excel.Functions.SPG(A290, "IQ_INDUSTRY_GROUP")</f>
        <v>Media and Entertainment</v>
      </c>
      <c r="I290" s="9" t="str">
        <f>_xll.SNL.Clients.Office.Excel.Functions.SPG(A290, "IQ_INDUSTRY")</f>
        <v>Interactive Media and Services</v>
      </c>
      <c r="J290" s="9" t="str">
        <f>_xll.SNL.Clients.Office.Excel.Functions.SPG(A290, "IQ_PRIMARY_INDUSTRY")</f>
        <v>Interactive Media and Services</v>
      </c>
      <c r="K290" s="9" t="str">
        <f>_xll.SNL.Clients.Office.Excel.Functions.SPG(A290, "NAICS_CODE", "Primary")</f>
        <v>519290 - Web Search Portals and All Other Information Services</v>
      </c>
      <c r="L290" s="9" t="str">
        <f>_xll.SNL.Clients.Office.Excel.Functions.SPG(A290, "SP_TOPICTAG")</f>
        <v>Digital Media; Social Media Marketing; Video Streaming; Social Networking and Collaboration; Data Protection</v>
      </c>
      <c r="M290" s="5">
        <f>_xll.SNL.Clients.Office.Excel.Functions.SPG(A290, "SP_PCT_SHARES_OWNED_ALL_INSTITUTIONS")</f>
        <v>110.09</v>
      </c>
      <c r="N290" s="9" t="str">
        <f>_xll.SNL.Clients.Office.Excel.Functions.SPG(A290, "RD_CREDIT_RATING_GLOBAL", "Issuer Credit Rating", "Local Currency LT|0")</f>
        <v>BB</v>
      </c>
      <c r="O290" s="9" t="str">
        <f>_xll.SNL.Clients.Office.Excel.Functions.SPG(A290, "RD_CWOL_GLOBAL", "Issuer Credit Rating", "Local Currency LT|0")</f>
        <v>Stable</v>
      </c>
      <c r="P290" s="9" t="str">
        <f>_xll.SNL.Clients.Office.Excel.Functions.SPG(A290, "RD_RATING_ACTION_GLOBAL", "Issuer Credit Rating", "Local Currency LT|0")</f>
        <v>CreditWatch/Outlook (01/21/2025)</v>
      </c>
      <c r="Q290" s="10">
        <f>_xll.SNL.Clients.Office.Excel.Functions.SPG(A290, "RD_LAST_REVIEW_DATE_GLOBAL", "Issuer Credit Rating", "Local Currency LT")</f>
        <v>45684</v>
      </c>
      <c r="R290" s="10">
        <f>_xll.SNL.Clients.Office.Excel.Functions.SPG(A290, "RD_CREDIT_RATING_DATE_GLOBAL", "Issuer Credit Rating", "Local Currency LT|0")</f>
        <v>42296</v>
      </c>
      <c r="S290" s="10">
        <f>_xll.SNL.Clients.Office.Excel.Functions.SPG(A290, "RD_CREDIT_WATCH_OUTLOOK_DATE_GLOBAL", "Issuer Credit Rating", "Local Currency LT|0")</f>
        <v>45678</v>
      </c>
    </row>
    <row r="291" spans="1:19">
      <c r="A291" t="s">
        <v>295</v>
      </c>
      <c r="B291" t="str">
        <f>_xll.SNL.Clients.Office.Excel.Functions.SPG(A291,"SP_IPO_DATE")</f>
        <v>#PEND</v>
      </c>
      <c r="G291" s="9" t="str">
        <f>_xll.SNL.Clients.Office.Excel.Functions.SPG(A291, "IQ_SECTOR")</f>
        <v>Consumer Staples</v>
      </c>
      <c r="H291" s="9" t="str">
        <f>_xll.SNL.Clients.Office.Excel.Functions.SPG(A291, "IQ_INDUSTRY_GROUP")</f>
        <v>Food, Beverage and Tobacco</v>
      </c>
      <c r="I291" s="9" t="str">
        <f>_xll.SNL.Clients.Office.Excel.Functions.SPG(A291, "IQ_INDUSTRY")</f>
        <v>Food Products</v>
      </c>
      <c r="J291" s="9" t="str">
        <f>_xll.SNL.Clients.Office.Excel.Functions.SPG(A291, "IQ_PRIMARY_INDUSTRY")</f>
        <v>Packaged Foods and Meats</v>
      </c>
      <c r="K291" s="9" t="str">
        <f>_xll.SNL.Clients.Office.Excel.Functions.SPG(A291, "NAICS_CODE", "Primary")</f>
        <v>31194 - Seasoning and Dressing Manufacturing</v>
      </c>
      <c r="L291" s="9" t="str">
        <f>_xll.SNL.Clients.Office.Excel.Functions.SPG(A291, "SP_TOPICTAG")</f>
        <v>Green Consumer Goods; Organic</v>
      </c>
      <c r="M291" s="5">
        <f>_xll.SNL.Clients.Office.Excel.Functions.SPG(A291, "SP_PCT_SHARES_OWNED_ALL_INSTITUTIONS")</f>
        <v>82.17</v>
      </c>
      <c r="N291" s="9" t="str">
        <f>_xll.SNL.Clients.Office.Excel.Functions.SPG(A291, "RD_CREDIT_RATING_GLOBAL", "Issuer Credit Rating", "Local Currency LT|0")</f>
        <v>BBB</v>
      </c>
      <c r="O291" s="9" t="str">
        <f>_xll.SNL.Clients.Office.Excel.Functions.SPG(A291, "RD_CWOL_GLOBAL", "Issuer Credit Rating", "Local Currency LT|0")</f>
        <v>Stable</v>
      </c>
      <c r="P291" s="9" t="str">
        <f>_xll.SNL.Clients.Office.Excel.Functions.SPG(A291, "RD_RATING_ACTION_GLOBAL", "Issuer Credit Rating", "Local Currency LT|0")</f>
        <v>CreditWatch/Outlook (02/13/2024)</v>
      </c>
      <c r="Q291" s="10">
        <f>_xll.SNL.Clients.Office.Excel.Functions.SPG(A291, "RD_LAST_REVIEW_DATE_GLOBAL", "Issuer Credit Rating", "Local Currency LT")</f>
        <v>45454</v>
      </c>
      <c r="R291" s="10">
        <f>_xll.SNL.Clients.Office.Excel.Functions.SPG(A291, "RD_CREDIT_RATING_DATE_GLOBAL", "Issuer Credit Rating", "Local Currency LT|0")</f>
        <v>42956</v>
      </c>
      <c r="S291" s="10">
        <f>_xll.SNL.Clients.Office.Excel.Functions.SPG(A291, "RD_CREDIT_WATCH_OUTLOOK_DATE_GLOBAL", "Issuer Credit Rating", "Local Currency LT|0")</f>
        <v>45335</v>
      </c>
    </row>
    <row r="292" spans="1:19">
      <c r="A292" t="s">
        <v>296</v>
      </c>
      <c r="B292" t="str">
        <f>_xll.SNL.Clients.Office.Excel.Functions.SPG(A292,"SP_IPO_DATE")</f>
        <v>#PEND</v>
      </c>
      <c r="G292" s="9" t="str">
        <f>_xll.SNL.Clients.Office.Excel.Functions.SPG(A292, "IQ_SECTOR")</f>
        <v>Consumer Discretionary</v>
      </c>
      <c r="H292" s="9" t="str">
        <f>_xll.SNL.Clients.Office.Excel.Functions.SPG(A292, "IQ_INDUSTRY_GROUP")</f>
        <v>Consumer Services</v>
      </c>
      <c r="I292" s="9" t="str">
        <f>_xll.SNL.Clients.Office.Excel.Functions.SPG(A292, "IQ_INDUSTRY")</f>
        <v>Hotels, Restaurants and Leisure</v>
      </c>
      <c r="J292" s="9" t="str">
        <f>_xll.SNL.Clients.Office.Excel.Functions.SPG(A292, "IQ_PRIMARY_INDUSTRY")</f>
        <v>Restaurants</v>
      </c>
      <c r="K292" s="9" t="str">
        <f>_xll.SNL.Clients.Office.Excel.Functions.SPG(A292, "NAICS_CODE", "Primary")</f>
        <v>722513 - Limited-Service Restaurants</v>
      </c>
      <c r="L292" s="9" t="str">
        <f>_xll.SNL.Clients.Office.Excel.Functions.SPG(A292, "SP_TOPICTAG")</f>
        <v/>
      </c>
      <c r="M292" s="5">
        <f>_xll.SNL.Clients.Office.Excel.Functions.SPG(A292, "SP_PCT_SHARES_OWNED_ALL_INSTITUTIONS")</f>
        <v>73.03</v>
      </c>
      <c r="N292" s="9" t="str">
        <f>_xll.SNL.Clients.Office.Excel.Functions.SPG(A292, "RD_CREDIT_RATING_GLOBAL", "Issuer Credit Rating", "Local Currency LT|0")</f>
        <v>BBB+</v>
      </c>
      <c r="O292" s="9" t="str">
        <f>_xll.SNL.Clients.Office.Excel.Functions.SPG(A292, "RD_CWOL_GLOBAL", "Issuer Credit Rating", "Local Currency LT|0")</f>
        <v>Stable</v>
      </c>
      <c r="P292" s="9" t="str">
        <f>_xll.SNL.Clients.Office.Excel.Functions.SPG(A292, "RD_RATING_ACTION_GLOBAL", "Issuer Credit Rating", "Local Currency LT|0")</f>
        <v>CreditWatch/Outlook (04/26/2021)</v>
      </c>
      <c r="Q292" s="10">
        <f>_xll.SNL.Clients.Office.Excel.Functions.SPG(A292, "RD_LAST_REVIEW_DATE_GLOBAL", "Issuer Credit Rating", "Local Currency LT")</f>
        <v>45397</v>
      </c>
      <c r="R292" s="10">
        <f>_xll.SNL.Clients.Office.Excel.Functions.SPG(A292, "RD_CREDIT_RATING_DATE_GLOBAL", "Issuer Credit Rating", "Local Currency LT|0")</f>
        <v>42318</v>
      </c>
      <c r="S292" s="10">
        <f>_xll.SNL.Clients.Office.Excel.Functions.SPG(A292, "RD_CREDIT_WATCH_OUTLOOK_DATE_GLOBAL", "Issuer Credit Rating", "Local Currency LT|0")</f>
        <v>44312</v>
      </c>
    </row>
    <row r="293" spans="1:19">
      <c r="A293" t="s">
        <v>297</v>
      </c>
      <c r="B293" t="str">
        <f>_xll.SNL.Clients.Office.Excel.Functions.SPG(A293,"SP_IPO_DATE")</f>
        <v>#PEND</v>
      </c>
      <c r="G293" s="9" t="str">
        <f>_xll.SNL.Clients.Office.Excel.Functions.SPG(A293, "IQ_SECTOR")</f>
        <v>Health Care</v>
      </c>
      <c r="H293" s="9" t="str">
        <f>_xll.SNL.Clients.Office.Excel.Functions.SPG(A293, "IQ_INDUSTRY_GROUP")</f>
        <v>Health Care Equipment and Services</v>
      </c>
      <c r="I293" s="9" t="str">
        <f>_xll.SNL.Clients.Office.Excel.Functions.SPG(A293, "IQ_INDUSTRY")</f>
        <v>Health Care Providers and Services</v>
      </c>
      <c r="J293" s="9" t="str">
        <f>_xll.SNL.Clients.Office.Excel.Functions.SPG(A293, "IQ_PRIMARY_INDUSTRY")</f>
        <v>Health Care Distributors</v>
      </c>
      <c r="K293" s="9" t="str">
        <f>_xll.SNL.Clients.Office.Excel.Functions.SPG(A293, "NAICS_CODE", "Primary")</f>
        <v>424210 - Drugs and Druggists' Sundries Merchant Wholesalers</v>
      </c>
      <c r="L293" s="9" t="str">
        <f>_xll.SNL.Clients.Office.Excel.Functions.SPG(A293, "SP_TOPICTAG")</f>
        <v>Health Diagnostics; MHealth; Genetics; Oncology; Ophthalmology; Rheumatology</v>
      </c>
      <c r="M293" s="5">
        <f>_xll.SNL.Clients.Office.Excel.Functions.SPG(A293, "SP_PCT_SHARES_OWNED_ALL_INSTITUTIONS")</f>
        <v>88.91</v>
      </c>
      <c r="N293" s="9" t="str">
        <f>_xll.SNL.Clients.Office.Excel.Functions.SPG(A293, "RD_CREDIT_RATING_GLOBAL", "Issuer Credit Rating", "Local Currency LT|0")</f>
        <v>BBB+</v>
      </c>
      <c r="O293" s="9" t="str">
        <f>_xll.SNL.Clients.Office.Excel.Functions.SPG(A293, "RD_CWOL_GLOBAL", "Issuer Credit Rating", "Local Currency LT|0")</f>
        <v>Positive</v>
      </c>
      <c r="P293" s="9" t="str">
        <f>_xll.SNL.Clients.Office.Excel.Functions.SPG(A293, "RD_RATING_ACTION_GLOBAL", "Issuer Credit Rating", "Local Currency LT|0")</f>
        <v>CreditWatch/Outlook (02/06/2025)</v>
      </c>
      <c r="Q293" s="10">
        <f>_xll.SNL.Clients.Office.Excel.Functions.SPG(A293, "RD_LAST_REVIEW_DATE_GLOBAL", "Issuer Credit Rating", "Local Currency LT")</f>
        <v>45694</v>
      </c>
      <c r="R293" s="10">
        <f>_xll.SNL.Clients.Office.Excel.Functions.SPG(A293, "RD_CREDIT_RATING_DATE_GLOBAL", "Issuer Credit Rating", "Local Currency LT|0")</f>
        <v>41703</v>
      </c>
      <c r="S293" s="10">
        <f>_xll.SNL.Clients.Office.Excel.Functions.SPG(A293, "RD_CREDIT_WATCH_OUTLOOK_DATE_GLOBAL", "Issuer Credit Rating", "Local Currency LT|0")</f>
        <v>45694</v>
      </c>
    </row>
    <row r="294" spans="1:19">
      <c r="A294" t="s">
        <v>298</v>
      </c>
      <c r="B294" t="str">
        <f>_xll.SNL.Clients.Office.Excel.Functions.SPG(A294,"SP_IPO_DATE")</f>
        <v>#PEND</v>
      </c>
      <c r="G294" s="9" t="str">
        <f>_xll.SNL.Clients.Office.Excel.Functions.SPG(A294, "IQ_SECTOR")</f>
        <v>Health Care</v>
      </c>
      <c r="H294" s="9" t="str">
        <f>_xll.SNL.Clients.Office.Excel.Functions.SPG(A294, "IQ_INDUSTRY_GROUP")</f>
        <v>Health Care Equipment and Services</v>
      </c>
      <c r="I294" s="9" t="str">
        <f>_xll.SNL.Clients.Office.Excel.Functions.SPG(A294, "IQ_INDUSTRY")</f>
        <v>Health Care Equipment and Supplies</v>
      </c>
      <c r="J294" s="9" t="str">
        <f>_xll.SNL.Clients.Office.Excel.Functions.SPG(A294, "IQ_PRIMARY_INDUSTRY")</f>
        <v>Health Care Equipment</v>
      </c>
      <c r="K294" s="9" t="str">
        <f>_xll.SNL.Clients.Office.Excel.Functions.SPG(A294, "NAICS_CODE", "Primary")</f>
        <v>334510 - Electromedical and Electrotherapeutic Apparatus Manufacturing</v>
      </c>
      <c r="L294" s="9" t="str">
        <f>_xll.SNL.Clients.Office.Excel.Functions.SPG(A294, "SP_TOPICTAG")</f>
        <v>Health Diagnostics; Neuroscience; Cardiovascular; Ear Nose &amp; Throat (ENT); Neurology; Surgery</v>
      </c>
      <c r="M294" s="5">
        <f>_xll.SNL.Clients.Office.Excel.Functions.SPG(A294, "SP_PCT_SHARES_OWNED_ALL_INSTITUTIONS")</f>
        <v>84.98</v>
      </c>
      <c r="N294" s="9" t="str">
        <f>_xll.SNL.Clients.Office.Excel.Functions.SPG(A294, "RD_CREDIT_RATING_GLOBAL", "Issuer Credit Rating", "Local Currency LT|0")</f>
        <v>A</v>
      </c>
      <c r="O294" s="9" t="str">
        <f>_xll.SNL.Clients.Office.Excel.Functions.SPG(A294, "RD_CWOL_GLOBAL", "Issuer Credit Rating", "Local Currency LT|0")</f>
        <v>Stable</v>
      </c>
      <c r="P294" s="9" t="str">
        <f>_xll.SNL.Clients.Office.Excel.Functions.SPG(A294, "RD_RATING_ACTION_GLOBAL", "Issuer Credit Rating", "Local Currency LT|0")</f>
        <v>New Rating | CreditWatch/Outlook (01/26/2015)</v>
      </c>
      <c r="Q294" s="10">
        <f>_xll.SNL.Clients.Office.Excel.Functions.SPG(A294, "RD_LAST_REVIEW_DATE_GLOBAL", "Issuer Credit Rating", "Local Currency LT")</f>
        <v>45527</v>
      </c>
      <c r="R294" s="10">
        <f>_xll.SNL.Clients.Office.Excel.Functions.SPG(A294, "RD_CREDIT_RATING_DATE_GLOBAL", "Issuer Credit Rating", "Local Currency LT|0")</f>
        <v>42030</v>
      </c>
      <c r="S294" s="10">
        <f>_xll.SNL.Clients.Office.Excel.Functions.SPG(A294, "RD_CREDIT_WATCH_OUTLOOK_DATE_GLOBAL", "Issuer Credit Rating", "Local Currency LT|0")</f>
        <v>42030</v>
      </c>
    </row>
    <row r="295" spans="1:19">
      <c r="A295" t="s">
        <v>299</v>
      </c>
      <c r="B295" t="str">
        <f>_xll.SNL.Clients.Office.Excel.Functions.SPG(A295,"SP_IPO_DATE")</f>
        <v>#PEND</v>
      </c>
      <c r="G295" s="9" t="str">
        <f>_xll.SNL.Clients.Office.Excel.Functions.SPG(A295, "IQ_SECTOR")</f>
        <v>Health Care</v>
      </c>
      <c r="H295" s="9" t="str">
        <f>_xll.SNL.Clients.Office.Excel.Functions.SPG(A295, "IQ_INDUSTRY_GROUP")</f>
        <v>Pharmaceuticals, Biotechnology and Life Sciences</v>
      </c>
      <c r="I295" s="9" t="str">
        <f>_xll.SNL.Clients.Office.Excel.Functions.SPG(A295, "IQ_INDUSTRY")</f>
        <v>Pharmaceuticals</v>
      </c>
      <c r="J295" s="9" t="str">
        <f>_xll.SNL.Clients.Office.Excel.Functions.SPG(A295, "IQ_PRIMARY_INDUSTRY")</f>
        <v>Pharmaceuticals</v>
      </c>
      <c r="K295" s="9" t="str">
        <f>_xll.SNL.Clients.Office.Excel.Functions.SPG(A295, "NAICS_CODE", "Primary")</f>
        <v>325412 - Pharmaceutical Preparation Manufacturing</v>
      </c>
      <c r="L295" s="9" t="str">
        <f>_xll.SNL.Clients.Office.Excel.Functions.SPG(A295, "SP_TOPICTAG")</f>
        <v>Cardiovascular; Infectious Diseases; Neurology; Oncology; Respiratory; Vaccines; Utility Scale Solar</v>
      </c>
      <c r="M295" s="5">
        <f>_xll.SNL.Clients.Office.Excel.Functions.SPG(A295, "SP_PCT_SHARES_OWNED_ALL_INSTITUTIONS")</f>
        <v>79.16</v>
      </c>
      <c r="N295" s="9" t="str">
        <f>_xll.SNL.Clients.Office.Excel.Functions.SPG(A295, "RD_CREDIT_RATING_GLOBAL", "Issuer Credit Rating", "Local Currency LT|0")</f>
        <v>A+</v>
      </c>
      <c r="O295" s="9" t="str">
        <f>_xll.SNL.Clients.Office.Excel.Functions.SPG(A295, "RD_CWOL_GLOBAL", "Issuer Credit Rating", "Local Currency LT|0")</f>
        <v>Stable</v>
      </c>
      <c r="P295" s="9" t="str">
        <f>_xll.SNL.Clients.Office.Excel.Functions.SPG(A295, "RD_RATING_ACTION_GLOBAL", "Issuer Credit Rating", "Local Currency LT|0")</f>
        <v>Downgrade | CreditWatch/Outlook (06/03/2021)</v>
      </c>
      <c r="Q295" s="10">
        <f>_xll.SNL.Clients.Office.Excel.Functions.SPG(A295, "RD_LAST_REVIEW_DATE_GLOBAL", "Issuer Credit Rating", "Local Currency LT")</f>
        <v>45440</v>
      </c>
      <c r="R295" s="10">
        <f>_xll.SNL.Clients.Office.Excel.Functions.SPG(A295, "RD_CREDIT_RATING_DATE_GLOBAL", "Issuer Credit Rating", "Local Currency LT|0")</f>
        <v>44350</v>
      </c>
      <c r="S295" s="10">
        <f>_xll.SNL.Clients.Office.Excel.Functions.SPG(A295, "RD_CREDIT_WATCH_OUTLOOK_DATE_GLOBAL", "Issuer Credit Rating", "Local Currency LT|0")</f>
        <v>44350</v>
      </c>
    </row>
    <row r="296" spans="1:19">
      <c r="A296" t="s">
        <v>300</v>
      </c>
      <c r="B296" t="str">
        <f>_xll.SNL.Clients.Office.Excel.Functions.SPG(A296,"SP_IPO_DATE")</f>
        <v>#PEND</v>
      </c>
      <c r="G296" s="9" t="str">
        <f>_xll.SNL.Clients.Office.Excel.Functions.SPG(A296, "IQ_SECTOR")</f>
        <v>Communication Services</v>
      </c>
      <c r="H296" s="9" t="str">
        <f>_xll.SNL.Clients.Office.Excel.Functions.SPG(A296, "IQ_INDUSTRY_GROUP")</f>
        <v>Media and Entertainment</v>
      </c>
      <c r="I296" s="9" t="str">
        <f>_xll.SNL.Clients.Office.Excel.Functions.SPG(A296, "IQ_INDUSTRY")</f>
        <v>Interactive Media and Services</v>
      </c>
      <c r="J296" s="9" t="str">
        <f>_xll.SNL.Clients.Office.Excel.Functions.SPG(A296, "IQ_PRIMARY_INDUSTRY")</f>
        <v>Interactive Media and Services</v>
      </c>
      <c r="K296" s="9" t="str">
        <f>_xll.SNL.Clients.Office.Excel.Functions.SPG(A296, "NAICS_CODE", "Primary")</f>
        <v>519290 - Web Search Portals and All Other Information Services</v>
      </c>
      <c r="L296" s="9" t="str">
        <f>_xll.SNL.Clients.Office.Excel.Functions.SPG(A296, "SP_TOPICTAG")</f>
        <v>Social Networking and Collaboration; E-learning; Video Chat; Wearables; Augmented Reality; Content Creation; Artificial Intelligence; GenAI</v>
      </c>
      <c r="M296" s="5">
        <f>_xll.SNL.Clients.Office.Excel.Functions.SPG(A296, "SP_PCT_SHARES_OWNED_ALL_INSTITUTIONS")</f>
        <v>67.11</v>
      </c>
      <c r="N296" s="9" t="str">
        <f>_xll.SNL.Clients.Office.Excel.Functions.SPG(A296, "RD_CREDIT_RATING_GLOBAL", "Issuer Credit Rating", "Local Currency LT|0")</f>
        <v>AA-</v>
      </c>
      <c r="O296" s="9" t="str">
        <f>_xll.SNL.Clients.Office.Excel.Functions.SPG(A296, "RD_CWOL_GLOBAL", "Issuer Credit Rating", "Local Currency LT|0")</f>
        <v>Stable</v>
      </c>
      <c r="P296" s="9" t="str">
        <f>_xll.SNL.Clients.Office.Excel.Functions.SPG(A296, "RD_RATING_ACTION_GLOBAL", "Issuer Credit Rating", "Local Currency LT|0")</f>
        <v>New Rating | CreditWatch/Outlook (08/03/2022)</v>
      </c>
      <c r="Q296" s="10">
        <f>_xll.SNL.Clients.Office.Excel.Functions.SPG(A296, "RD_LAST_REVIEW_DATE_GLOBAL", "Issuer Credit Rating", "Local Currency LT")</f>
        <v>45693</v>
      </c>
      <c r="R296" s="10">
        <f>_xll.SNL.Clients.Office.Excel.Functions.SPG(A296, "RD_CREDIT_RATING_DATE_GLOBAL", "Issuer Credit Rating", "Local Currency LT|0")</f>
        <v>44776</v>
      </c>
      <c r="S296" s="10">
        <f>_xll.SNL.Clients.Office.Excel.Functions.SPG(A296, "RD_CREDIT_WATCH_OUTLOOK_DATE_GLOBAL", "Issuer Credit Rating", "Local Currency LT|0")</f>
        <v>44776</v>
      </c>
    </row>
    <row r="297" spans="1:19">
      <c r="A297" t="s">
        <v>301</v>
      </c>
      <c r="B297" t="str">
        <f>_xll.SNL.Clients.Office.Excel.Functions.SPG(A297,"SP_IPO_DATE")</f>
        <v>#PEND</v>
      </c>
      <c r="G297" s="9" t="str">
        <f>_xll.SNL.Clients.Office.Excel.Functions.SPG(A297, "IQ_SECTOR")</f>
        <v>Financials</v>
      </c>
      <c r="H297" s="9" t="str">
        <f>_xll.SNL.Clients.Office.Excel.Functions.SPG(A297, "IQ_INDUSTRY_GROUP")</f>
        <v>Insurance</v>
      </c>
      <c r="I297" s="9" t="str">
        <f>_xll.SNL.Clients.Office.Excel.Functions.SPG(A297, "IQ_INDUSTRY")</f>
        <v>Insurance</v>
      </c>
      <c r="J297" s="9" t="str">
        <f>_xll.SNL.Clients.Office.Excel.Functions.SPG(A297, "IQ_PRIMARY_INDUSTRY")</f>
        <v>Life and Health Insurance</v>
      </c>
      <c r="K297" s="9" t="str">
        <f>_xll.SNL.Clients.Office.Excel.Functions.SPG(A297, "NAICS_CODE", "Primary")</f>
        <v>5241 - Insurance Carriers</v>
      </c>
      <c r="L297" s="9" t="str">
        <f>_xll.SNL.Clients.Office.Excel.Functions.SPG(A297, "SP_TOPICTAG")</f>
        <v>Employee Benefits; End-of-Life Planning; Utility Scale Solar</v>
      </c>
      <c r="M297" s="5">
        <f>_xll.SNL.Clients.Office.Excel.Functions.SPG(A297, "SP_PCT_SHARES_OWNED_ALL_INSTITUTIONS")</f>
        <v>75.94</v>
      </c>
      <c r="N297" s="9" t="str">
        <f>_xll.SNL.Clients.Office.Excel.Functions.SPG(A297, "RD_CREDIT_RATING_GLOBAL", "Issuer Credit Rating", "Local Currency LT|0")</f>
        <v>A-</v>
      </c>
      <c r="O297" s="9" t="str">
        <f>_xll.SNL.Clients.Office.Excel.Functions.SPG(A297, "RD_CWOL_GLOBAL", "Issuer Credit Rating", "Local Currency LT|0")</f>
        <v>Stable</v>
      </c>
      <c r="P297" s="9" t="str">
        <f>_xll.SNL.Clients.Office.Excel.Functions.SPG(A297, "RD_RATING_ACTION_GLOBAL", "Issuer Credit Rating", "Local Currency LT|0")</f>
        <v>CreditWatch/Outlook (02/25/2016)</v>
      </c>
      <c r="Q297" s="10">
        <f>_xll.SNL.Clients.Office.Excel.Functions.SPG(A297, "RD_LAST_REVIEW_DATE_GLOBAL", "Issuer Credit Rating", "Local Currency LT")</f>
        <v>45345</v>
      </c>
      <c r="R297" s="10">
        <f>_xll.SNL.Clients.Office.Excel.Functions.SPG(A297, "RD_CREDIT_RATING_DATE_GLOBAL", "Issuer Credit Rating", "Local Currency LT|0")</f>
        <v>39870</v>
      </c>
      <c r="S297" s="10">
        <f>_xll.SNL.Clients.Office.Excel.Functions.SPG(A297, "RD_CREDIT_WATCH_OUTLOOK_DATE_GLOBAL", "Issuer Credit Rating", "Local Currency LT|0")</f>
        <v>42425</v>
      </c>
    </row>
    <row r="298" spans="1:19">
      <c r="A298" t="s">
        <v>302</v>
      </c>
      <c r="B298" t="str">
        <f>_xll.SNL.Clients.Office.Excel.Functions.SPG(A298,"SP_IPO_DATE")</f>
        <v>#PEND</v>
      </c>
      <c r="G298" s="9" t="str">
        <f>_xll.SNL.Clients.Office.Excel.Functions.SPG(A298, "IQ_SECTOR")</f>
        <v>Health Care</v>
      </c>
      <c r="H298" s="9" t="str">
        <f>_xll.SNL.Clients.Office.Excel.Functions.SPG(A298, "IQ_INDUSTRY_GROUP")</f>
        <v>Pharmaceuticals, Biotechnology and Life Sciences</v>
      </c>
      <c r="I298" s="9" t="str">
        <f>_xll.SNL.Clients.Office.Excel.Functions.SPG(A298, "IQ_INDUSTRY")</f>
        <v>Life Sciences Tools and Services</v>
      </c>
      <c r="J298" s="9" t="str">
        <f>_xll.SNL.Clients.Office.Excel.Functions.SPG(A298, "IQ_PRIMARY_INDUSTRY")</f>
        <v>Life Sciences Tools and Services</v>
      </c>
      <c r="K298" s="9" t="str">
        <f>_xll.SNL.Clients.Office.Excel.Functions.SPG(A298, "NAICS_CODE", "Primary")</f>
        <v>334516 - Analytical Laboratory Instrument Manufacturing</v>
      </c>
      <c r="L298" s="9" t="str">
        <f>_xll.SNL.Clients.Office.Excel.Functions.SPG(A298, "SP_TOPICTAG")</f>
        <v>Software Development; Data Integration; Industrial Automation; Sensors; Process Automation; Artificial Intelligence</v>
      </c>
      <c r="M298" s="5">
        <f>_xll.SNL.Clients.Office.Excel.Functions.SPG(A298, "SP_PCT_SHARES_OWNED_ALL_INSTITUTIONS")</f>
        <v>95.52</v>
      </c>
      <c r="N298" s="9" t="str">
        <f>_xll.SNL.Clients.Office.Excel.Functions.SPG(A298, "RD_CREDIT_RATING_GLOBAL", "Issuer Credit Rating", "Local Currency LT|0")</f>
        <v>NR</v>
      </c>
      <c r="O298" s="9" t="str">
        <f>_xll.SNL.Clients.Office.Excel.Functions.SPG(A298, "RD_CWOL_GLOBAL", "Issuer Credit Rating", "Local Currency LT|0")</f>
        <v>NR</v>
      </c>
      <c r="P298" s="9" t="str">
        <f>_xll.SNL.Clients.Office.Excel.Functions.SPG(A298, "RD_RATING_ACTION_GLOBAL", "Issuer Credit Rating", "Local Currency LT|0")</f>
        <v>Not Rated | CreditWatch/Outlook (09/17/2012)</v>
      </c>
      <c r="Q298" s="10" t="str">
        <f>_xll.SNL.Clients.Office.Excel.Functions.SPG(A298, "RD_LAST_REVIEW_DATE_GLOBAL", "Issuer Credit Rating", "Local Currency LT")</f>
        <v/>
      </c>
      <c r="R298" s="10">
        <f>_xll.SNL.Clients.Office.Excel.Functions.SPG(A298, "RD_CREDIT_RATING_DATE_GLOBAL", "Issuer Credit Rating", "Local Currency LT|0")</f>
        <v>41169</v>
      </c>
      <c r="S298" s="10">
        <f>_xll.SNL.Clients.Office.Excel.Functions.SPG(A298, "RD_CREDIT_WATCH_OUTLOOK_DATE_GLOBAL", "Issuer Credit Rating", "Local Currency LT|0")</f>
        <v>41169</v>
      </c>
    </row>
    <row r="299" spans="1:19">
      <c r="A299" t="s">
        <v>303</v>
      </c>
      <c r="B299" t="str">
        <f>_xll.SNL.Clients.Office.Excel.Functions.SPG(A299,"SP_IPO_DATE")</f>
        <v>#PEND</v>
      </c>
      <c r="G299" s="9" t="str">
        <f>_xll.SNL.Clients.Office.Excel.Functions.SPG(A299, "IQ_SECTOR")</f>
        <v>Consumer Discretionary</v>
      </c>
      <c r="H299" s="9" t="str">
        <f>_xll.SNL.Clients.Office.Excel.Functions.SPG(A299, "IQ_INDUSTRY_GROUP")</f>
        <v>Consumer Services</v>
      </c>
      <c r="I299" s="9" t="str">
        <f>_xll.SNL.Clients.Office.Excel.Functions.SPG(A299, "IQ_INDUSTRY")</f>
        <v>Hotels, Restaurants and Leisure</v>
      </c>
      <c r="J299" s="9" t="str">
        <f>_xll.SNL.Clients.Office.Excel.Functions.SPG(A299, "IQ_PRIMARY_INDUSTRY")</f>
        <v>Casinos and Gaming</v>
      </c>
      <c r="K299" s="9" t="str">
        <f>_xll.SNL.Clients.Office.Excel.Functions.SPG(A299, "NAICS_CODE", "Primary")</f>
        <v>721120 - Casino Hotels</v>
      </c>
      <c r="L299" s="9" t="str">
        <f>_xll.SNL.Clients.Office.Excel.Functions.SPG(A299, "SP_TOPICTAG")</f>
        <v>Entertainment Systems; Business Travel; Video Games</v>
      </c>
      <c r="M299" s="5">
        <f>_xll.SNL.Clients.Office.Excel.Functions.SPG(A299, "SP_PCT_SHARES_OWNED_ALL_INSTITUTIONS")</f>
        <v>69.150000000000006</v>
      </c>
      <c r="N299" s="9" t="str">
        <f>_xll.SNL.Clients.Office.Excel.Functions.SPG(A299, "RD_CREDIT_RATING_GLOBAL", "Issuer Credit Rating", "Local Currency LT|0")</f>
        <v>B+</v>
      </c>
      <c r="O299" s="9" t="str">
        <f>_xll.SNL.Clients.Office.Excel.Functions.SPG(A299, "RD_CWOL_GLOBAL", "Issuer Credit Rating", "Local Currency LT|0")</f>
        <v>Stable</v>
      </c>
      <c r="P299" s="9" t="str">
        <f>_xll.SNL.Clients.Office.Excel.Functions.SPG(A299, "RD_RATING_ACTION_GLOBAL", "Issuer Credit Rating", "Local Currency LT|0")</f>
        <v>CreditWatch/Outlook (05/11/2023)</v>
      </c>
      <c r="Q299" s="10">
        <f>_xll.SNL.Clients.Office.Excel.Functions.SPG(A299, "RD_LAST_REVIEW_DATE_GLOBAL", "Issuer Credit Rating", "Local Currency LT")</f>
        <v>45460</v>
      </c>
      <c r="R299" s="10">
        <f>_xll.SNL.Clients.Office.Excel.Functions.SPG(A299, "RD_CREDIT_RATING_DATE_GLOBAL", "Issuer Credit Rating", "Local Currency LT|0")</f>
        <v>44259</v>
      </c>
      <c r="S299" s="10">
        <f>_xll.SNL.Clients.Office.Excel.Functions.SPG(A299, "RD_CREDIT_WATCH_OUTLOOK_DATE_GLOBAL", "Issuer Credit Rating", "Local Currency LT|0")</f>
        <v>45057</v>
      </c>
    </row>
    <row r="300" spans="1:19">
      <c r="A300" t="s">
        <v>304</v>
      </c>
      <c r="B300" t="str">
        <f>_xll.SNL.Clients.Office.Excel.Functions.SPG(A300,"SP_IPO_DATE")</f>
        <v>#PEND</v>
      </c>
      <c r="G300" s="9" t="str">
        <f>_xll.SNL.Clients.Office.Excel.Functions.SPG(A300, "IQ_SECTOR")</f>
        <v>Information Technology</v>
      </c>
      <c r="H300" s="9" t="str">
        <f>_xll.SNL.Clients.Office.Excel.Functions.SPG(A300, "IQ_INDUSTRY_GROUP")</f>
        <v>Semiconductors and Semiconductor Equipment</v>
      </c>
      <c r="I300" s="9" t="str">
        <f>_xll.SNL.Clients.Office.Excel.Functions.SPG(A300, "IQ_INDUSTRY")</f>
        <v>Semiconductors and Semiconductor Equipment</v>
      </c>
      <c r="J300" s="9" t="str">
        <f>_xll.SNL.Clients.Office.Excel.Functions.SPG(A300, "IQ_PRIMARY_INDUSTRY")</f>
        <v>Semiconductors</v>
      </c>
      <c r="K300" s="9" t="str">
        <f>_xll.SNL.Clients.Office.Excel.Functions.SPG(A300, "NAICS_CODE", "Primary")</f>
        <v>334413 - Semiconductor and Related Device Manufacturing</v>
      </c>
      <c r="L300" s="9" t="str">
        <f>_xll.SNL.Clients.Office.Excel.Functions.SPG(A300, "SP_TOPICTAG")</f>
        <v>RFID (Radio Frequency Identification); Smart Building; Smart Energy; Edge Computing; Artificial Intelligence; 5G</v>
      </c>
      <c r="M300" s="5">
        <f>_xll.SNL.Clients.Office.Excel.Functions.SPG(A300, "SP_PCT_SHARES_OWNED_ALL_INSTITUTIONS")</f>
        <v>95.83</v>
      </c>
      <c r="N300" s="9" t="str">
        <f>_xll.SNL.Clients.Office.Excel.Functions.SPG(A300, "RD_CREDIT_RATING_GLOBAL", "Issuer Credit Rating", "Local Currency LT|0")</f>
        <v>NR</v>
      </c>
      <c r="O300" s="9" t="str">
        <f>_xll.SNL.Clients.Office.Excel.Functions.SPG(A300, "RD_CWOL_GLOBAL", "Issuer Credit Rating", "Local Currency LT|0")</f>
        <v>NR</v>
      </c>
      <c r="P300" s="9" t="str">
        <f>_xll.SNL.Clients.Office.Excel.Functions.SPG(A300, "RD_RATING_ACTION_GLOBAL", "Issuer Credit Rating", "Local Currency LT|0")</f>
        <v>Not Rated | CreditWatch/Outlook (08/26/2020)</v>
      </c>
      <c r="Q300" s="10">
        <f>_xll.SNL.Clients.Office.Excel.Functions.SPG(A300, "RD_LAST_REVIEW_DATE_GLOBAL", "Issuer Credit Rating", "Local Currency LT")</f>
        <v>44069</v>
      </c>
      <c r="R300" s="10">
        <f>_xll.SNL.Clients.Office.Excel.Functions.SPG(A300, "RD_CREDIT_RATING_DATE_GLOBAL", "Issuer Credit Rating", "Local Currency LT|0")</f>
        <v>44069</v>
      </c>
      <c r="S300" s="10">
        <f>_xll.SNL.Clients.Office.Excel.Functions.SPG(A300, "RD_CREDIT_WATCH_OUTLOOK_DATE_GLOBAL", "Issuer Credit Rating", "Local Currency LT|0")</f>
        <v>44069</v>
      </c>
    </row>
    <row r="301" spans="1:19">
      <c r="A301" t="s">
        <v>305</v>
      </c>
      <c r="B301" t="str">
        <f>_xll.SNL.Clients.Office.Excel.Functions.SPG(A301,"SP_IPO_DATE")</f>
        <v>#PEND</v>
      </c>
      <c r="G301" s="9" t="str">
        <f>_xll.SNL.Clients.Office.Excel.Functions.SPG(A301, "IQ_SECTOR")</f>
        <v>Information Technology</v>
      </c>
      <c r="H301" s="9" t="str">
        <f>_xll.SNL.Clients.Office.Excel.Functions.SPG(A301, "IQ_INDUSTRY_GROUP")</f>
        <v>Semiconductors and Semiconductor Equipment</v>
      </c>
      <c r="I301" s="9" t="str">
        <f>_xll.SNL.Clients.Office.Excel.Functions.SPG(A301, "IQ_INDUSTRY")</f>
        <v>Semiconductors and Semiconductor Equipment</v>
      </c>
      <c r="J301" s="9" t="str">
        <f>_xll.SNL.Clients.Office.Excel.Functions.SPG(A301, "IQ_PRIMARY_INDUSTRY")</f>
        <v>Semiconductors</v>
      </c>
      <c r="K301" s="9" t="str">
        <f>_xll.SNL.Clients.Office.Excel.Functions.SPG(A301, "NAICS_CODE", "Primary")</f>
        <v>334413 - Semiconductor and Related Device Manufacturing</v>
      </c>
      <c r="L301" s="9" t="str">
        <f>_xll.SNL.Clients.Office.Excel.Functions.SPG(A301, "SP_TOPICTAG")</f>
        <v>Machine Learning; Augmented Reality; Cloud Storage; Data Centers and Facilities; Storage Management; Data Center Technology; Artificial Intelligence</v>
      </c>
      <c r="M301" s="5">
        <f>_xll.SNL.Clients.Office.Excel.Functions.SPG(A301, "SP_PCT_SHARES_OWNED_ALL_INSTITUTIONS")</f>
        <v>77.58</v>
      </c>
      <c r="N301" s="9" t="str">
        <f>_xll.SNL.Clients.Office.Excel.Functions.SPG(A301, "RD_CREDIT_RATING_GLOBAL", "Issuer Credit Rating", "Local Currency LT|0")</f>
        <v>BBB-</v>
      </c>
      <c r="O301" s="9" t="str">
        <f>_xll.SNL.Clients.Office.Excel.Functions.SPG(A301, "RD_CWOL_GLOBAL", "Issuer Credit Rating", "Local Currency LT|0")</f>
        <v>Stable</v>
      </c>
      <c r="P301" s="9" t="str">
        <f>_xll.SNL.Clients.Office.Excel.Functions.SPG(A301, "RD_RATING_ACTION_GLOBAL", "Issuer Credit Rating", "Local Currency LT|0")</f>
        <v>CreditWatch/Outlook (12/13/2022)</v>
      </c>
      <c r="Q301" s="10">
        <f>_xll.SNL.Clients.Office.Excel.Functions.SPG(A301, "RD_LAST_REVIEW_DATE_GLOBAL", "Issuer Credit Rating", "Local Currency LT")</f>
        <v>45429</v>
      </c>
      <c r="R301" s="10">
        <f>_xll.SNL.Clients.Office.Excel.Functions.SPG(A301, "RD_CREDIT_RATING_DATE_GLOBAL", "Issuer Credit Rating", "Local Currency LT|0")</f>
        <v>43796</v>
      </c>
      <c r="S301" s="10">
        <f>_xll.SNL.Clients.Office.Excel.Functions.SPG(A301, "RD_CREDIT_WATCH_OUTLOOK_DATE_GLOBAL", "Issuer Credit Rating", "Local Currency LT|0")</f>
        <v>44908</v>
      </c>
    </row>
    <row r="302" spans="1:19">
      <c r="A302" t="s">
        <v>306</v>
      </c>
      <c r="B302" t="str">
        <f>_xll.SNL.Clients.Office.Excel.Functions.SPG(A302,"SP_IPO_DATE")</f>
        <v>#PEND</v>
      </c>
      <c r="G302" s="9" t="str">
        <f>_xll.SNL.Clients.Office.Excel.Functions.SPG(A302, "IQ_SECTOR")</f>
        <v>Information Technology</v>
      </c>
      <c r="H302" s="9" t="str">
        <f>_xll.SNL.Clients.Office.Excel.Functions.SPG(A302, "IQ_INDUSTRY_GROUP")</f>
        <v>Software and Services</v>
      </c>
      <c r="I302" s="9" t="str">
        <f>_xll.SNL.Clients.Office.Excel.Functions.SPG(A302, "IQ_INDUSTRY")</f>
        <v>Software</v>
      </c>
      <c r="J302" s="9" t="str">
        <f>_xll.SNL.Clients.Office.Excel.Functions.SPG(A302, "IQ_PRIMARY_INDUSTRY")</f>
        <v>Systems Software</v>
      </c>
      <c r="K302" s="9" t="str">
        <f>_xll.SNL.Clients.Office.Excel.Functions.SPG(A302, "NAICS_CODE", "Primary")</f>
        <v>513210 - Software Publishers</v>
      </c>
      <c r="L302" s="9" t="str">
        <f>_xll.SNL.Clients.Office.Excel.Functions.SPG(A302, "SP_TOPICTAG")</f>
        <v>Software Development; Cloud Management; Machine Learning; Customer Relationship Management; Cloud Infrastructure; Cloud Security; Cloud Storage; Chatbot; Artificial Intelligence; GenAI</v>
      </c>
      <c r="M302" s="5">
        <f>_xll.SNL.Clients.Office.Excel.Functions.SPG(A302, "SP_PCT_SHARES_OWNED_ALL_INSTITUTIONS")</f>
        <v>72.84</v>
      </c>
      <c r="N302" s="9" t="str">
        <f>_xll.SNL.Clients.Office.Excel.Functions.SPG(A302, "RD_CREDIT_RATING_GLOBAL", "Issuer Credit Rating", "Local Currency LT|0")</f>
        <v>AAA</v>
      </c>
      <c r="O302" s="9" t="str">
        <f>_xll.SNL.Clients.Office.Excel.Functions.SPG(A302, "RD_CWOL_GLOBAL", "Issuer Credit Rating", "Local Currency LT|0")</f>
        <v>Stable</v>
      </c>
      <c r="P302" s="9" t="str">
        <f>_xll.SNL.Clients.Office.Excel.Functions.SPG(A302, "RD_RATING_ACTION_GLOBAL", "Issuer Credit Rating", "Local Currency LT|0")</f>
        <v>New Rating | CreditWatch/Outlook (09/22/2008)</v>
      </c>
      <c r="Q302" s="10">
        <f>_xll.SNL.Clients.Office.Excel.Functions.SPG(A302, "RD_LAST_REVIEW_DATE_GLOBAL", "Issuer Credit Rating", "Local Currency LT")</f>
        <v>45490</v>
      </c>
      <c r="R302" s="10">
        <f>_xll.SNL.Clients.Office.Excel.Functions.SPG(A302, "RD_CREDIT_RATING_DATE_GLOBAL", "Issuer Credit Rating", "Local Currency LT|0")</f>
        <v>39713</v>
      </c>
      <c r="S302" s="10">
        <f>_xll.SNL.Clients.Office.Excel.Functions.SPG(A302, "RD_CREDIT_WATCH_OUTLOOK_DATE_GLOBAL", "Issuer Credit Rating", "Local Currency LT|0")</f>
        <v>39713</v>
      </c>
    </row>
    <row r="303" spans="1:19">
      <c r="A303" t="s">
        <v>307</v>
      </c>
      <c r="B303" t="str">
        <f>_xll.SNL.Clients.Office.Excel.Functions.SPG(A303,"SP_IPO_DATE")</f>
        <v>#PEND</v>
      </c>
      <c r="G303" s="9" t="str">
        <f>_xll.SNL.Clients.Office.Excel.Functions.SPG(A303, "IQ_SECTOR")</f>
        <v>Real Estate</v>
      </c>
      <c r="H303" s="9" t="str">
        <f>_xll.SNL.Clients.Office.Excel.Functions.SPG(A303, "IQ_INDUSTRY_GROUP")</f>
        <v>Equity Real Estate Investment Trusts (REITs)</v>
      </c>
      <c r="I303" s="9" t="str">
        <f>_xll.SNL.Clients.Office.Excel.Functions.SPG(A303, "IQ_INDUSTRY")</f>
        <v>Residential REITs</v>
      </c>
      <c r="J303" s="9" t="str">
        <f>_xll.SNL.Clients.Office.Excel.Functions.SPG(A303, "IQ_PRIMARY_INDUSTRY")</f>
        <v>Multi-Family Residential REITs</v>
      </c>
      <c r="K303" s="9" t="str">
        <f>_xll.SNL.Clients.Office.Excel.Functions.SPG(A303, "NAICS_CODE", "Primary")</f>
        <v>531110 - Lessors of Residential Buildings and Dwellings</v>
      </c>
      <c r="L303" s="9" t="str">
        <f>_xll.SNL.Clients.Office.Excel.Functions.SPG(A303, "SP_TOPICTAG")</f>
        <v/>
      </c>
      <c r="M303" s="5">
        <f>_xll.SNL.Clients.Office.Excel.Functions.SPG(A303, "SP_PCT_SHARES_OWNED_ALL_INSTITUTIONS")</f>
        <v>94.38</v>
      </c>
      <c r="N303" s="9" t="str">
        <f>_xll.SNL.Clients.Office.Excel.Functions.SPG(A303, "RD_CREDIT_RATING_GLOBAL", "Issuer Credit Rating", "Local Currency LT|0")</f>
        <v>A-</v>
      </c>
      <c r="O303" s="9" t="str">
        <f>_xll.SNL.Clients.Office.Excel.Functions.SPG(A303, "RD_CWOL_GLOBAL", "Issuer Credit Rating", "Local Currency LT|0")</f>
        <v>Stable</v>
      </c>
      <c r="P303" s="9" t="str">
        <f>_xll.SNL.Clients.Office.Excel.Functions.SPG(A303, "RD_RATING_ACTION_GLOBAL", "Issuer Credit Rating", "Local Currency LT|0")</f>
        <v>Upgrade | CreditWatch/Outlook (08/24/2022)</v>
      </c>
      <c r="Q303" s="10">
        <f>_xll.SNL.Clients.Office.Excel.Functions.SPG(A303, "RD_LAST_REVIEW_DATE_GLOBAL", "Issuer Credit Rating", "Local Currency LT")</f>
        <v>45688</v>
      </c>
      <c r="R303" s="10">
        <f>_xll.SNL.Clients.Office.Excel.Functions.SPG(A303, "RD_CREDIT_RATING_DATE_GLOBAL", "Issuer Credit Rating", "Local Currency LT|0")</f>
        <v>44797</v>
      </c>
      <c r="S303" s="10">
        <f>_xll.SNL.Clients.Office.Excel.Functions.SPG(A303, "RD_CREDIT_WATCH_OUTLOOK_DATE_GLOBAL", "Issuer Credit Rating", "Local Currency LT|0")</f>
        <v>44797</v>
      </c>
    </row>
    <row r="304" spans="1:19">
      <c r="A304" t="s">
        <v>308</v>
      </c>
      <c r="B304" t="str">
        <f>_xll.SNL.Clients.Office.Excel.Functions.SPG(A304,"SP_IPO_DATE")</f>
        <v>#PEND</v>
      </c>
      <c r="G304" s="9" t="str">
        <f>_xll.SNL.Clients.Office.Excel.Functions.SPG(A304, "IQ_SECTOR")</f>
        <v>Health Care</v>
      </c>
      <c r="H304" s="9" t="str">
        <f>_xll.SNL.Clients.Office.Excel.Functions.SPG(A304, "IQ_INDUSTRY_GROUP")</f>
        <v>Pharmaceuticals, Biotechnology and Life Sciences</v>
      </c>
      <c r="I304" s="9" t="str">
        <f>_xll.SNL.Clients.Office.Excel.Functions.SPG(A304, "IQ_INDUSTRY")</f>
        <v>Biotechnology</v>
      </c>
      <c r="J304" s="9" t="str">
        <f>_xll.SNL.Clients.Office.Excel.Functions.SPG(A304, "IQ_PRIMARY_INDUSTRY")</f>
        <v>Biotechnology</v>
      </c>
      <c r="K304" s="9" t="str">
        <f>_xll.SNL.Clients.Office.Excel.Functions.SPG(A304, "NAICS_CODE", "Primary")</f>
        <v>325414 - Biological Product (except Diagnostic) Manufacturing</v>
      </c>
      <c r="L304" s="9" t="str">
        <f>_xll.SNL.Clients.Office.Excel.Functions.SPG(A304, "SP_TOPICTAG")</f>
        <v>Genetics; Genetic Disorder; Infectious Diseases; Oncology; Respiratory; Vaccines</v>
      </c>
      <c r="M304" s="5">
        <f>_xll.SNL.Clients.Office.Excel.Functions.SPG(A304, "SP_PCT_SHARES_OWNED_ALL_INSTITUTIONS")</f>
        <v>67.19</v>
      </c>
      <c r="N304" s="9" t="str">
        <f>_xll.SNL.Clients.Office.Excel.Functions.SPG(A304, "RD_CREDIT_RATING_GLOBAL", "Issuer Credit Rating", "Local Currency LT|0")</f>
        <v/>
      </c>
      <c r="O304" s="9" t="str">
        <f>_xll.SNL.Clients.Office.Excel.Functions.SPG(A304, "RD_CWOL_GLOBAL", "Issuer Credit Rating", "Local Currency LT|0")</f>
        <v/>
      </c>
      <c r="P304" s="9" t="str">
        <f>_xll.SNL.Clients.Office.Excel.Functions.SPG(A304, "RD_RATING_ACTION_GLOBAL", "Issuer Credit Rating", "Local Currency LT|0")</f>
        <v/>
      </c>
      <c r="Q304" s="10" t="str">
        <f>_xll.SNL.Clients.Office.Excel.Functions.SPG(A304, "RD_LAST_REVIEW_DATE_GLOBAL", "Issuer Credit Rating", "Local Currency LT")</f>
        <v/>
      </c>
      <c r="R304" s="10" t="str">
        <f>_xll.SNL.Clients.Office.Excel.Functions.SPG(A304, "RD_CREDIT_RATING_DATE_GLOBAL", "Issuer Credit Rating", "Local Currency LT|0")</f>
        <v/>
      </c>
      <c r="S304" s="10" t="str">
        <f>_xll.SNL.Clients.Office.Excel.Functions.SPG(A304, "RD_CREDIT_WATCH_OUTLOOK_DATE_GLOBAL", "Issuer Credit Rating", "Local Currency LT|0")</f>
        <v/>
      </c>
    </row>
    <row r="305" spans="1:19">
      <c r="A305" t="s">
        <v>309</v>
      </c>
      <c r="B305" t="str">
        <f>_xll.SNL.Clients.Office.Excel.Functions.SPG(A305,"SP_IPO_DATE")</f>
        <v>#PEND</v>
      </c>
      <c r="G305" s="9" t="str">
        <f>_xll.SNL.Clients.Office.Excel.Functions.SPG(A305, "IQ_SECTOR")</f>
        <v>Consumer Discretionary</v>
      </c>
      <c r="H305" s="9" t="str">
        <f>_xll.SNL.Clients.Office.Excel.Functions.SPG(A305, "IQ_INDUSTRY_GROUP")</f>
        <v>Consumer Durables and Apparel</v>
      </c>
      <c r="I305" s="9" t="str">
        <f>_xll.SNL.Clients.Office.Excel.Functions.SPG(A305, "IQ_INDUSTRY")</f>
        <v>Household Durables</v>
      </c>
      <c r="J305" s="9" t="str">
        <f>_xll.SNL.Clients.Office.Excel.Functions.SPG(A305, "IQ_PRIMARY_INDUSTRY")</f>
        <v>Home Furnishings</v>
      </c>
      <c r="K305" s="9" t="str">
        <f>_xll.SNL.Clients.Office.Excel.Functions.SPG(A305, "NAICS_CODE", "Primary")</f>
        <v>314110 - Carpet and Rug Mills</v>
      </c>
      <c r="L305" s="9" t="str">
        <f>_xll.SNL.Clients.Office.Excel.Functions.SPG(A305, "SP_TOPICTAG")</f>
        <v/>
      </c>
      <c r="M305" s="5">
        <f>_xll.SNL.Clients.Office.Excel.Functions.SPG(A305, "SP_PCT_SHARES_OWNED_ALL_INSTITUTIONS")</f>
        <v>81.08</v>
      </c>
      <c r="N305" s="9" t="str">
        <f>_xll.SNL.Clients.Office.Excel.Functions.SPG(A305, "RD_CREDIT_RATING_GLOBAL", "Issuer Credit Rating", "Local Currency LT|0")</f>
        <v>BBB+</v>
      </c>
      <c r="O305" s="9" t="str">
        <f>_xll.SNL.Clients.Office.Excel.Functions.SPG(A305, "RD_CWOL_GLOBAL", "Issuer Credit Rating", "Local Currency LT|0")</f>
        <v>Stable</v>
      </c>
      <c r="P305" s="9" t="str">
        <f>_xll.SNL.Clients.Office.Excel.Functions.SPG(A305, "RD_RATING_ACTION_GLOBAL", "Issuer Credit Rating", "Local Currency LT|0")</f>
        <v>CreditWatch/Outlook (07/01/2021)</v>
      </c>
      <c r="Q305" s="10">
        <f>_xll.SNL.Clients.Office.Excel.Functions.SPG(A305, "RD_LAST_REVIEW_DATE_GLOBAL", "Issuer Credit Rating", "Local Currency LT")</f>
        <v>45406</v>
      </c>
      <c r="R305" s="10">
        <f>_xll.SNL.Clients.Office.Excel.Functions.SPG(A305, "RD_CREDIT_RATING_DATE_GLOBAL", "Issuer Credit Rating", "Local Currency LT|0")</f>
        <v>42592</v>
      </c>
      <c r="S305" s="10">
        <f>_xll.SNL.Clients.Office.Excel.Functions.SPG(A305, "RD_CREDIT_WATCH_OUTLOOK_DATE_GLOBAL", "Issuer Credit Rating", "Local Currency LT|0")</f>
        <v>44378</v>
      </c>
    </row>
    <row r="306" spans="1:19">
      <c r="A306" t="s">
        <v>310</v>
      </c>
      <c r="B306" t="str">
        <f>_xll.SNL.Clients.Office.Excel.Functions.SPG(A306,"SP_IPO_DATE")</f>
        <v>#PEND</v>
      </c>
      <c r="G306" s="9" t="str">
        <f>_xll.SNL.Clients.Office.Excel.Functions.SPG(A306, "IQ_SECTOR")</f>
        <v>Health Care</v>
      </c>
      <c r="H306" s="9" t="str">
        <f>_xll.SNL.Clients.Office.Excel.Functions.SPG(A306, "IQ_INDUSTRY_GROUP")</f>
        <v>Health Care Equipment and Services</v>
      </c>
      <c r="I306" s="9" t="str">
        <f>_xll.SNL.Clients.Office.Excel.Functions.SPG(A306, "IQ_INDUSTRY")</f>
        <v>Health Care Providers and Services</v>
      </c>
      <c r="J306" s="9" t="str">
        <f>_xll.SNL.Clients.Office.Excel.Functions.SPG(A306, "IQ_PRIMARY_INDUSTRY")</f>
        <v>Managed Health Care</v>
      </c>
      <c r="K306" s="9" t="str">
        <f>_xll.SNL.Clients.Office.Excel.Functions.SPG(A306, "NAICS_CODE", "Primary")</f>
        <v>621491 - HMO Medical Centers</v>
      </c>
      <c r="L306" s="9" t="str">
        <f>_xll.SNL.Clients.Office.Excel.Functions.SPG(A306, "SP_TOPICTAG")</f>
        <v>MHealth; Employee Benefits</v>
      </c>
      <c r="M306" s="5">
        <f>_xll.SNL.Clients.Office.Excel.Functions.SPG(A306, "SP_PCT_SHARES_OWNED_ALL_INSTITUTIONS")</f>
        <v>100.95</v>
      </c>
      <c r="N306" s="9" t="str">
        <f>_xll.SNL.Clients.Office.Excel.Functions.SPG(A306, "RD_CREDIT_RATING_GLOBAL", "Issuer Credit Rating", "Local Currency LT|0")</f>
        <v>BB</v>
      </c>
      <c r="O306" s="9" t="str">
        <f>_xll.SNL.Clients.Office.Excel.Functions.SPG(A306, "RD_CWOL_GLOBAL", "Issuer Credit Rating", "Local Currency LT|0")</f>
        <v>Stable</v>
      </c>
      <c r="P306" s="9" t="str">
        <f>_xll.SNL.Clients.Office.Excel.Functions.SPG(A306, "RD_RATING_ACTION_GLOBAL", "Issuer Credit Rating", "Local Currency LT|0")</f>
        <v>Upgrade | CreditWatch/Outlook (03/05/2024)</v>
      </c>
      <c r="Q306" s="10">
        <f>_xll.SNL.Clients.Office.Excel.Functions.SPG(A306, "RD_LAST_REVIEW_DATE_GLOBAL", "Issuer Credit Rating", "Local Currency LT")</f>
        <v>45595</v>
      </c>
      <c r="R306" s="10">
        <f>_xll.SNL.Clients.Office.Excel.Functions.SPG(A306, "RD_CREDIT_RATING_DATE_GLOBAL", "Issuer Credit Rating", "Local Currency LT|0")</f>
        <v>45356</v>
      </c>
      <c r="S306" s="10">
        <f>_xll.SNL.Clients.Office.Excel.Functions.SPG(A306, "RD_CREDIT_WATCH_OUTLOOK_DATE_GLOBAL", "Issuer Credit Rating", "Local Currency LT|0")</f>
        <v>45356</v>
      </c>
    </row>
    <row r="307" spans="1:19">
      <c r="A307" t="s">
        <v>311</v>
      </c>
      <c r="B307" t="str">
        <f>_xll.SNL.Clients.Office.Excel.Functions.SPG(A307,"SP_IPO_DATE")</f>
        <v>#PEND</v>
      </c>
      <c r="G307" s="9" t="str">
        <f>_xll.SNL.Clients.Office.Excel.Functions.SPG(A307, "IQ_SECTOR")</f>
        <v>Consumer Staples</v>
      </c>
      <c r="H307" s="9" t="str">
        <f>_xll.SNL.Clients.Office.Excel.Functions.SPG(A307, "IQ_INDUSTRY_GROUP")</f>
        <v>Food, Beverage and Tobacco</v>
      </c>
      <c r="I307" s="9" t="str">
        <f>_xll.SNL.Clients.Office.Excel.Functions.SPG(A307, "IQ_INDUSTRY")</f>
        <v>Beverages</v>
      </c>
      <c r="J307" s="9" t="str">
        <f>_xll.SNL.Clients.Office.Excel.Functions.SPG(A307, "IQ_PRIMARY_INDUSTRY")</f>
        <v>Brewers</v>
      </c>
      <c r="K307" s="9" t="str">
        <f>_xll.SNL.Clients.Office.Excel.Functions.SPG(A307, "NAICS_CODE", "Primary")</f>
        <v>312120 - Breweries</v>
      </c>
      <c r="L307" s="9" t="str">
        <f>_xll.SNL.Clients.Office.Excel.Functions.SPG(A307, "SP_TOPICTAG")</f>
        <v>Distillery; Biomass Energy; Utility Scale Solar</v>
      </c>
      <c r="M307" s="5">
        <f>_xll.SNL.Clients.Office.Excel.Functions.SPG(A307, "SP_PCT_SHARES_OWNED_ALL_INSTITUTIONS")</f>
        <v>82.76</v>
      </c>
      <c r="N307" s="9" t="str">
        <f>_xll.SNL.Clients.Office.Excel.Functions.SPG(A307, "RD_CREDIT_RATING_GLOBAL", "Issuer Credit Rating", "Local Currency LT|0")</f>
        <v>BBB</v>
      </c>
      <c r="O307" s="9" t="str">
        <f>_xll.SNL.Clients.Office.Excel.Functions.SPG(A307, "RD_CWOL_GLOBAL", "Issuer Credit Rating", "Local Currency LT|0")</f>
        <v>Stable</v>
      </c>
      <c r="P307" s="9" t="str">
        <f>_xll.SNL.Clients.Office.Excel.Functions.SPG(A307, "RD_RATING_ACTION_GLOBAL", "Issuer Credit Rating", "Local Currency LT|0")</f>
        <v>Upgrade | CreditWatch/Outlook (10/05/2023)</v>
      </c>
      <c r="Q307" s="10">
        <f>_xll.SNL.Clients.Office.Excel.Functions.SPG(A307, "RD_LAST_REVIEW_DATE_GLOBAL", "Issuer Credit Rating", "Local Currency LT")</f>
        <v>45525</v>
      </c>
      <c r="R307" s="10">
        <f>_xll.SNL.Clients.Office.Excel.Functions.SPG(A307, "RD_CREDIT_RATING_DATE_GLOBAL", "Issuer Credit Rating", "Local Currency LT|0")</f>
        <v>45204</v>
      </c>
      <c r="S307" s="10">
        <f>_xll.SNL.Clients.Office.Excel.Functions.SPG(A307, "RD_CREDIT_WATCH_OUTLOOK_DATE_GLOBAL", "Issuer Credit Rating", "Local Currency LT|0")</f>
        <v>45204</v>
      </c>
    </row>
    <row r="308" spans="1:19">
      <c r="A308" t="s">
        <v>312</v>
      </c>
      <c r="B308" t="str">
        <f>_xll.SNL.Clients.Office.Excel.Functions.SPG(A308,"SP_IPO_DATE")</f>
        <v>#PEND</v>
      </c>
      <c r="G308" s="9" t="str">
        <f>_xll.SNL.Clients.Office.Excel.Functions.SPG(A308, "IQ_SECTOR")</f>
        <v>Consumer Staples</v>
      </c>
      <c r="H308" s="9" t="str">
        <f>_xll.SNL.Clients.Office.Excel.Functions.SPG(A308, "IQ_INDUSTRY_GROUP")</f>
        <v>Food, Beverage and Tobacco</v>
      </c>
      <c r="I308" s="9" t="str">
        <f>_xll.SNL.Clients.Office.Excel.Functions.SPG(A308, "IQ_INDUSTRY")</f>
        <v>Food Products</v>
      </c>
      <c r="J308" s="9" t="str">
        <f>_xll.SNL.Clients.Office.Excel.Functions.SPG(A308, "IQ_PRIMARY_INDUSTRY")</f>
        <v>Packaged Foods and Meats</v>
      </c>
      <c r="K308" s="9" t="str">
        <f>_xll.SNL.Clients.Office.Excel.Functions.SPG(A308, "NAICS_CODE", "Primary")</f>
        <v>311821 - Cookie and Cracker Manufacturing</v>
      </c>
      <c r="L308" s="9" t="str">
        <f>_xll.SNL.Clients.Office.Excel.Functions.SPG(A308, "SP_TOPICTAG")</f>
        <v>Fast-Moving Consumer Goods; Online Grocery</v>
      </c>
      <c r="M308" s="5">
        <f>_xll.SNL.Clients.Office.Excel.Functions.SPG(A308, "SP_PCT_SHARES_OWNED_ALL_INSTITUTIONS")</f>
        <v>82.65</v>
      </c>
      <c r="N308" s="9" t="str">
        <f>_xll.SNL.Clients.Office.Excel.Functions.SPG(A308, "RD_CREDIT_RATING_GLOBAL", "Issuer Credit Rating", "Local Currency LT|0")</f>
        <v>BBB</v>
      </c>
      <c r="O308" s="9" t="str">
        <f>_xll.SNL.Clients.Office.Excel.Functions.SPG(A308, "RD_CWOL_GLOBAL", "Issuer Credit Rating", "Local Currency LT|0")</f>
        <v>Stable</v>
      </c>
      <c r="P308" s="9" t="str">
        <f>_xll.SNL.Clients.Office.Excel.Functions.SPG(A308, "RD_RATING_ACTION_GLOBAL", "Issuer Credit Rating", "Local Currency LT|0")</f>
        <v>CreditWatch/Outlook (05/10/2016)</v>
      </c>
      <c r="Q308" s="10">
        <f>_xll.SNL.Clients.Office.Excel.Functions.SPG(A308, "RD_LAST_REVIEW_DATE_GLOBAL", "Issuer Credit Rating", "Local Currency LT")</f>
        <v>45610</v>
      </c>
      <c r="R308" s="10">
        <f>_xll.SNL.Clients.Office.Excel.Functions.SPG(A308, "RD_CREDIT_RATING_DATE_GLOBAL", "Issuer Credit Rating", "Local Currency LT|0")</f>
        <v>40211</v>
      </c>
      <c r="S308" s="10">
        <f>_xll.SNL.Clients.Office.Excel.Functions.SPG(A308, "RD_CREDIT_WATCH_OUTLOOK_DATE_GLOBAL", "Issuer Credit Rating", "Local Currency LT|0")</f>
        <v>42500</v>
      </c>
    </row>
    <row r="309" spans="1:19">
      <c r="A309" t="s">
        <v>313</v>
      </c>
      <c r="B309" t="str">
        <f>_xll.SNL.Clients.Office.Excel.Functions.SPG(A309,"SP_IPO_DATE")</f>
        <v>#PEND</v>
      </c>
      <c r="G309" s="9" t="str">
        <f>_xll.SNL.Clients.Office.Excel.Functions.SPG(A309, "IQ_SECTOR")</f>
        <v>Information Technology</v>
      </c>
      <c r="H309" s="9" t="str">
        <f>_xll.SNL.Clients.Office.Excel.Functions.SPG(A309, "IQ_INDUSTRY_GROUP")</f>
        <v>Semiconductors and Semiconductor Equipment</v>
      </c>
      <c r="I309" s="9" t="str">
        <f>_xll.SNL.Clients.Office.Excel.Functions.SPG(A309, "IQ_INDUSTRY")</f>
        <v>Semiconductors and Semiconductor Equipment</v>
      </c>
      <c r="J309" s="9" t="str">
        <f>_xll.SNL.Clients.Office.Excel.Functions.SPG(A309, "IQ_PRIMARY_INDUSTRY")</f>
        <v>Semiconductors</v>
      </c>
      <c r="K309" s="9" t="str">
        <f>_xll.SNL.Clients.Office.Excel.Functions.SPG(A309, "NAICS_CODE", "Primary")</f>
        <v>334413 - Semiconductor and Related Device Manufacturing</v>
      </c>
      <c r="L309" s="9" t="str">
        <f>_xll.SNL.Clients.Office.Excel.Functions.SPG(A309, "SP_TOPICTAG")</f>
        <v>Sensors</v>
      </c>
      <c r="M309" s="5">
        <f>_xll.SNL.Clients.Office.Excel.Functions.SPG(A309, "SP_PCT_SHARES_OWNED_ALL_INSTITUTIONS")</f>
        <v>98.22</v>
      </c>
      <c r="N309" s="9" t="str">
        <f>_xll.SNL.Clients.Office.Excel.Functions.SPG(A309, "RD_CREDIT_RATING_GLOBAL", "Issuer Credit Rating", "Local Currency LT|0")</f>
        <v/>
      </c>
      <c r="O309" s="9" t="str">
        <f>_xll.SNL.Clients.Office.Excel.Functions.SPG(A309, "RD_CWOL_GLOBAL", "Issuer Credit Rating", "Local Currency LT|0")</f>
        <v/>
      </c>
      <c r="P309" s="9" t="str">
        <f>_xll.SNL.Clients.Office.Excel.Functions.SPG(A309, "RD_RATING_ACTION_GLOBAL", "Issuer Credit Rating", "Local Currency LT|0")</f>
        <v/>
      </c>
      <c r="Q309" s="10" t="str">
        <f>_xll.SNL.Clients.Office.Excel.Functions.SPG(A309, "RD_LAST_REVIEW_DATE_GLOBAL", "Issuer Credit Rating", "Local Currency LT")</f>
        <v/>
      </c>
      <c r="R309" s="10" t="str">
        <f>_xll.SNL.Clients.Office.Excel.Functions.SPG(A309, "RD_CREDIT_RATING_DATE_GLOBAL", "Issuer Credit Rating", "Local Currency LT|0")</f>
        <v/>
      </c>
      <c r="S309" s="10" t="str">
        <f>_xll.SNL.Clients.Office.Excel.Functions.SPG(A309, "RD_CREDIT_WATCH_OUTLOOK_DATE_GLOBAL", "Issuer Credit Rating", "Local Currency LT|0")</f>
        <v/>
      </c>
    </row>
    <row r="310" spans="1:19">
      <c r="A310" t="s">
        <v>314</v>
      </c>
      <c r="B310" t="str">
        <f>_xll.SNL.Clients.Office.Excel.Functions.SPG(A310,"SP_IPO_DATE")</f>
        <v>#PEND</v>
      </c>
      <c r="G310" s="9" t="str">
        <f>_xll.SNL.Clients.Office.Excel.Functions.SPG(A310, "IQ_SECTOR")</f>
        <v>Consumer Staples</v>
      </c>
      <c r="H310" s="9" t="str">
        <f>_xll.SNL.Clients.Office.Excel.Functions.SPG(A310, "IQ_INDUSTRY_GROUP")</f>
        <v>Food, Beverage and Tobacco</v>
      </c>
      <c r="I310" s="9" t="str">
        <f>_xll.SNL.Clients.Office.Excel.Functions.SPG(A310, "IQ_INDUSTRY")</f>
        <v>Beverages</v>
      </c>
      <c r="J310" s="9" t="str">
        <f>_xll.SNL.Clients.Office.Excel.Functions.SPG(A310, "IQ_PRIMARY_INDUSTRY")</f>
        <v>Soft Drinks and Non-alcoholic Beverages</v>
      </c>
      <c r="K310" s="9" t="str">
        <f>_xll.SNL.Clients.Office.Excel.Functions.SPG(A310, "NAICS_CODE", "Primary")</f>
        <v>312111 - Soft Drink Manufacturing</v>
      </c>
      <c r="L310" s="9" t="str">
        <f>_xll.SNL.Clients.Office.Excel.Functions.SPG(A310, "SP_TOPICTAG")</f>
        <v>Coffee; Distillery; Green Consumer Goods</v>
      </c>
      <c r="M310" s="5">
        <f>_xll.SNL.Clients.Office.Excel.Functions.SPG(A310, "SP_PCT_SHARES_OWNED_ALL_INSTITUTIONS")</f>
        <v>66.040000000000006</v>
      </c>
      <c r="N310" s="9" t="str">
        <f>_xll.SNL.Clients.Office.Excel.Functions.SPG(A310, "RD_CREDIT_RATING_GLOBAL", "Issuer Credit Rating", "Local Currency LT|0")</f>
        <v/>
      </c>
      <c r="O310" s="9" t="str">
        <f>_xll.SNL.Clients.Office.Excel.Functions.SPG(A310, "RD_CWOL_GLOBAL", "Issuer Credit Rating", "Local Currency LT|0")</f>
        <v/>
      </c>
      <c r="P310" s="9" t="str">
        <f>_xll.SNL.Clients.Office.Excel.Functions.SPG(A310, "RD_RATING_ACTION_GLOBAL", "Issuer Credit Rating", "Local Currency LT|0")</f>
        <v/>
      </c>
      <c r="Q310" s="10" t="str">
        <f>_xll.SNL.Clients.Office.Excel.Functions.SPG(A310, "RD_LAST_REVIEW_DATE_GLOBAL", "Issuer Credit Rating", "Local Currency LT")</f>
        <v/>
      </c>
      <c r="R310" s="10" t="str">
        <f>_xll.SNL.Clients.Office.Excel.Functions.SPG(A310, "RD_CREDIT_RATING_DATE_GLOBAL", "Issuer Credit Rating", "Local Currency LT|0")</f>
        <v/>
      </c>
      <c r="S310" s="10" t="str">
        <f>_xll.SNL.Clients.Office.Excel.Functions.SPG(A310, "RD_CREDIT_WATCH_OUTLOOK_DATE_GLOBAL", "Issuer Credit Rating", "Local Currency LT|0")</f>
        <v/>
      </c>
    </row>
    <row r="311" spans="1:19">
      <c r="A311" t="s">
        <v>315</v>
      </c>
      <c r="B311" t="str">
        <f>_xll.SNL.Clients.Office.Excel.Functions.SPG(A311,"SP_IPO_DATE")</f>
        <v>#PEND</v>
      </c>
      <c r="G311" s="9" t="str">
        <f>_xll.SNL.Clients.Office.Excel.Functions.SPG(A311, "IQ_SECTOR")</f>
        <v>Financials</v>
      </c>
      <c r="H311" s="9" t="str">
        <f>_xll.SNL.Clients.Office.Excel.Functions.SPG(A311, "IQ_INDUSTRY_GROUP")</f>
        <v>Financial Services</v>
      </c>
      <c r="I311" s="9" t="str">
        <f>_xll.SNL.Clients.Office.Excel.Functions.SPG(A311, "IQ_INDUSTRY")</f>
        <v>Capital Markets</v>
      </c>
      <c r="J311" s="9" t="str">
        <f>_xll.SNL.Clients.Office.Excel.Functions.SPG(A311, "IQ_PRIMARY_INDUSTRY")</f>
        <v>Financial Exchanges and Data</v>
      </c>
      <c r="K311" s="9" t="str">
        <f>_xll.SNL.Clients.Office.Excel.Functions.SPG(A311, "NAICS_CODE", "Primary")</f>
        <v>561450 - Credit Bureaus</v>
      </c>
      <c r="L311" s="9" t="str">
        <f>_xll.SNL.Clients.Office.Excel.Functions.SPG(A311, "SP_TOPICTAG")</f>
        <v>Online Analysis and Reference; Data Integration; Predictive Analytics; Customer Analytics; Text Analytics; DaaS</v>
      </c>
      <c r="M311" s="5">
        <f>_xll.SNL.Clients.Office.Excel.Functions.SPG(A311, "SP_PCT_SHARES_OWNED_ALL_INSTITUTIONS")</f>
        <v>71.08</v>
      </c>
      <c r="N311" s="9" t="str">
        <f>_xll.SNL.Clients.Office.Excel.Functions.SPG(A311, "RD_CREDIT_RATING_GLOBAL", "Issuer Credit Rating", "Local Currency LT|0")</f>
        <v>BBB+</v>
      </c>
      <c r="O311" s="9" t="str">
        <f>_xll.SNL.Clients.Office.Excel.Functions.SPG(A311, "RD_CWOL_GLOBAL", "Issuer Credit Rating", "Local Currency LT|0")</f>
        <v>Stable</v>
      </c>
      <c r="P311" s="9" t="str">
        <f>_xll.SNL.Clients.Office.Excel.Functions.SPG(A311, "RD_RATING_ACTION_GLOBAL", "Issuer Credit Rating", "Local Currency LT|0")</f>
        <v>CreditWatch/Outlook (05/17/2018)</v>
      </c>
      <c r="Q311" s="10">
        <f>_xll.SNL.Clients.Office.Excel.Functions.SPG(A311, "RD_LAST_REVIEW_DATE_GLOBAL", "Issuer Credit Rating", "Local Currency LT")</f>
        <v>45432</v>
      </c>
      <c r="R311" s="10">
        <f>_xll.SNL.Clients.Office.Excel.Functions.SPG(A311, "RD_CREDIT_RATING_DATE_GLOBAL", "Issuer Credit Rating", "Local Currency LT|0")</f>
        <v>40393</v>
      </c>
      <c r="S311" s="10">
        <f>_xll.SNL.Clients.Office.Excel.Functions.SPG(A311, "RD_CREDIT_WATCH_OUTLOOK_DATE_GLOBAL", "Issuer Credit Rating", "Local Currency LT|0")</f>
        <v>43237</v>
      </c>
    </row>
    <row r="312" spans="1:19">
      <c r="A312" t="s">
        <v>316</v>
      </c>
      <c r="B312" t="str">
        <f>_xll.SNL.Clients.Office.Excel.Functions.SPG(A312,"SP_IPO_DATE")</f>
        <v>#PEND</v>
      </c>
      <c r="G312" s="9" t="str">
        <f>_xll.SNL.Clients.Office.Excel.Functions.SPG(A312, "IQ_SECTOR")</f>
        <v>Financials</v>
      </c>
      <c r="H312" s="9" t="str">
        <f>_xll.SNL.Clients.Office.Excel.Functions.SPG(A312, "IQ_INDUSTRY_GROUP")</f>
        <v>Financial Services</v>
      </c>
      <c r="I312" s="9" t="str">
        <f>_xll.SNL.Clients.Office.Excel.Functions.SPG(A312, "IQ_INDUSTRY")</f>
        <v>Capital Markets</v>
      </c>
      <c r="J312" s="9" t="str">
        <f>_xll.SNL.Clients.Office.Excel.Functions.SPG(A312, "IQ_PRIMARY_INDUSTRY")</f>
        <v>Investment Banking and Brokerage</v>
      </c>
      <c r="K312" s="9" t="str">
        <f>_xll.SNL.Clients.Office.Excel.Functions.SPG(A312, "NAICS_CODE", "Primary")</f>
        <v>517121 - Telecommunications Resellers</v>
      </c>
      <c r="L312" s="9" t="str">
        <f>_xll.SNL.Clients.Office.Excel.Functions.SPG(A312, "SP_TOPICTAG")</f>
        <v/>
      </c>
      <c r="M312" s="5">
        <f>_xll.SNL.Clients.Office.Excel.Functions.SPG(A312, "SP_PCT_SHARES_OWNED_ALL_INSTITUTIONS")</f>
        <v>62.26</v>
      </c>
      <c r="N312" s="9" t="str">
        <f>_xll.SNL.Clients.Office.Excel.Functions.SPG(A312, "RD_CREDIT_RATING_GLOBAL", "Issuer Credit Rating", "Local Currency LT|0")</f>
        <v>A-</v>
      </c>
      <c r="O312" s="9" t="str">
        <f>_xll.SNL.Clients.Office.Excel.Functions.SPG(A312, "RD_CWOL_GLOBAL", "Issuer Credit Rating", "Local Currency LT|0")</f>
        <v>Stable</v>
      </c>
      <c r="P312" s="9" t="str">
        <f>_xll.SNL.Clients.Office.Excel.Functions.SPG(A312, "RD_RATING_ACTION_GLOBAL", "Issuer Credit Rating", "Local Currency LT|0")</f>
        <v>Upgrade | CreditWatch/Outlook (05/17/2022)</v>
      </c>
      <c r="Q312" s="10">
        <f>_xll.SNL.Clients.Office.Excel.Functions.SPG(A312, "RD_LAST_REVIEW_DATE_GLOBAL", "Issuer Credit Rating", "Local Currency LT")</f>
        <v>45435</v>
      </c>
      <c r="R312" s="10">
        <f>_xll.SNL.Clients.Office.Excel.Functions.SPG(A312, "RD_CREDIT_RATING_DATE_GLOBAL", "Issuer Credit Rating", "Local Currency LT|0")</f>
        <v>44698</v>
      </c>
      <c r="S312" s="10">
        <f>_xll.SNL.Clients.Office.Excel.Functions.SPG(A312, "RD_CREDIT_WATCH_OUTLOOK_DATE_GLOBAL", "Issuer Credit Rating", "Local Currency LT|0")</f>
        <v>44698</v>
      </c>
    </row>
    <row r="313" spans="1:19">
      <c r="A313" t="s">
        <v>317</v>
      </c>
      <c r="B313" t="str">
        <f>_xll.SNL.Clients.Office.Excel.Functions.SPG(A313,"SP_IPO_DATE")</f>
        <v>#PEND</v>
      </c>
      <c r="G313" s="9" t="str">
        <f>_xll.SNL.Clients.Office.Excel.Functions.SPG(A313, "IQ_SECTOR")</f>
        <v>Information Technology</v>
      </c>
      <c r="H313" s="9" t="str">
        <f>_xll.SNL.Clients.Office.Excel.Functions.SPG(A313, "IQ_INDUSTRY_GROUP")</f>
        <v>Technology Hardware and Equipment</v>
      </c>
      <c r="I313" s="9" t="str">
        <f>_xll.SNL.Clients.Office.Excel.Functions.SPG(A313, "IQ_INDUSTRY")</f>
        <v>Communications Equipment</v>
      </c>
      <c r="J313" s="9" t="str">
        <f>_xll.SNL.Clients.Office.Excel.Functions.SPG(A313, "IQ_PRIMARY_INDUSTRY")</f>
        <v>Communications Equipment</v>
      </c>
      <c r="K313" s="9" t="str">
        <f>_xll.SNL.Clients.Office.Excel.Functions.SPG(A313, "NAICS_CODE", "Primary")</f>
        <v>334220 - Radio and Television Broadcasting and Wireless Communications Equipment Manufacturing</v>
      </c>
      <c r="L313" s="9" t="str">
        <f>_xll.SNL.Clients.Office.Excel.Functions.SPG(A313, "SP_TOPICTAG")</f>
        <v>Physical Security; Video Streaming; Authorization and Access Control; Video Chat; Network Security</v>
      </c>
      <c r="M313" s="5">
        <f>_xll.SNL.Clients.Office.Excel.Functions.SPG(A313, "SP_PCT_SHARES_OWNED_ALL_INSTITUTIONS")</f>
        <v>87.23</v>
      </c>
      <c r="N313" s="9" t="str">
        <f>_xll.SNL.Clients.Office.Excel.Functions.SPG(A313, "RD_CREDIT_RATING_GLOBAL", "Issuer Credit Rating", "Local Currency LT|0")</f>
        <v>BBB</v>
      </c>
      <c r="O313" s="9" t="str">
        <f>_xll.SNL.Clients.Office.Excel.Functions.SPG(A313, "RD_CWOL_GLOBAL", "Issuer Credit Rating", "Local Currency LT|0")</f>
        <v>Stable</v>
      </c>
      <c r="P313" s="9" t="str">
        <f>_xll.SNL.Clients.Office.Excel.Functions.SPG(A313, "RD_RATING_ACTION_GLOBAL", "Issuer Credit Rating", "Local Currency LT|0")</f>
        <v>Upgrade | CreditWatch/Outlook (03/05/2024)</v>
      </c>
      <c r="Q313" s="10">
        <f>_xll.SNL.Clients.Office.Excel.Functions.SPG(A313, "RD_LAST_REVIEW_DATE_GLOBAL", "Issuer Credit Rating", "Local Currency LT")</f>
        <v>45356</v>
      </c>
      <c r="R313" s="10">
        <f>_xll.SNL.Clients.Office.Excel.Functions.SPG(A313, "RD_CREDIT_RATING_DATE_GLOBAL", "Issuer Credit Rating", "Local Currency LT|0")</f>
        <v>45356</v>
      </c>
      <c r="S313" s="10">
        <f>_xll.SNL.Clients.Office.Excel.Functions.SPG(A313, "RD_CREDIT_WATCH_OUTLOOK_DATE_GLOBAL", "Issuer Credit Rating", "Local Currency LT|0")</f>
        <v>45356</v>
      </c>
    </row>
    <row r="314" spans="1:19">
      <c r="A314" t="s">
        <v>318</v>
      </c>
      <c r="B314" t="str">
        <f>_xll.SNL.Clients.Office.Excel.Functions.SPG(A314,"SP_IPO_DATE")</f>
        <v>#PEND</v>
      </c>
      <c r="G314" s="9" t="str">
        <f>_xll.SNL.Clients.Office.Excel.Functions.SPG(A314, "IQ_SECTOR")</f>
        <v>Financials</v>
      </c>
      <c r="H314" s="9" t="str">
        <f>_xll.SNL.Clients.Office.Excel.Functions.SPG(A314, "IQ_INDUSTRY_GROUP")</f>
        <v>Financial Services</v>
      </c>
      <c r="I314" s="9" t="str">
        <f>_xll.SNL.Clients.Office.Excel.Functions.SPG(A314, "IQ_INDUSTRY")</f>
        <v>Capital Markets</v>
      </c>
      <c r="J314" s="9" t="str">
        <f>_xll.SNL.Clients.Office.Excel.Functions.SPG(A314, "IQ_PRIMARY_INDUSTRY")</f>
        <v>Financial Exchanges and Data</v>
      </c>
      <c r="K314" s="9" t="str">
        <f>_xll.SNL.Clients.Office.Excel.Functions.SPG(A314, "NAICS_CODE", "Primary")</f>
        <v>523210 - Securities and Commodity Exchanges</v>
      </c>
      <c r="L314" s="9" t="str">
        <f>_xll.SNL.Clients.Office.Excel.Functions.SPG(A314, "SP_TOPICTAG")</f>
        <v>Online Analysis and Reference; Data Integration; Predictive Analytics; Customer Analytics; Text Analytics; Data Protection; Cloud Data Services</v>
      </c>
      <c r="M314" s="5">
        <f>_xll.SNL.Clients.Office.Excel.Functions.SPG(A314, "SP_PCT_SHARES_OWNED_ALL_INSTITUTIONS")</f>
        <v>92.04</v>
      </c>
      <c r="N314" s="9" t="str">
        <f>_xll.SNL.Clients.Office.Excel.Functions.SPG(A314, "RD_CREDIT_RATING_GLOBAL", "Issuer Credit Rating", "Local Currency LT|0")</f>
        <v>BBB-</v>
      </c>
      <c r="O314" s="9" t="str">
        <f>_xll.SNL.Clients.Office.Excel.Functions.SPG(A314, "RD_CWOL_GLOBAL", "Issuer Credit Rating", "Local Currency LT|0")</f>
        <v>Stable</v>
      </c>
      <c r="P314" s="9" t="str">
        <f>_xll.SNL.Clients.Office.Excel.Functions.SPG(A314, "RD_RATING_ACTION_GLOBAL", "Issuer Credit Rating", "Local Currency LT|0")</f>
        <v>Upgrade | CreditWatch/Outlook (02/23/2023)</v>
      </c>
      <c r="Q314" s="10">
        <f>_xll.SNL.Clients.Office.Excel.Functions.SPG(A314, "RD_LAST_REVIEW_DATE_GLOBAL", "Issuer Credit Rating", "Local Currency LT")</f>
        <v>45371</v>
      </c>
      <c r="R314" s="10">
        <f>_xll.SNL.Clients.Office.Excel.Functions.SPG(A314, "RD_CREDIT_RATING_DATE_GLOBAL", "Issuer Credit Rating", "Local Currency LT|0")</f>
        <v>44980</v>
      </c>
      <c r="S314" s="10">
        <f>_xll.SNL.Clients.Office.Excel.Functions.SPG(A314, "RD_CREDIT_WATCH_OUTLOOK_DATE_GLOBAL", "Issuer Credit Rating", "Local Currency LT|0")</f>
        <v>44980</v>
      </c>
    </row>
    <row r="315" spans="1:19">
      <c r="A315" t="s">
        <v>319</v>
      </c>
      <c r="B315" t="str">
        <f>_xll.SNL.Clients.Office.Excel.Functions.SPG(A315,"SP_IPO_DATE")</f>
        <v>#PEND</v>
      </c>
      <c r="G315" s="9" t="str">
        <f>_xll.SNL.Clients.Office.Excel.Functions.SPG(A315, "IQ_SECTOR")</f>
        <v>Financials</v>
      </c>
      <c r="H315" s="9" t="str">
        <f>_xll.SNL.Clients.Office.Excel.Functions.SPG(A315, "IQ_INDUSTRY_GROUP")</f>
        <v>Financial Services</v>
      </c>
      <c r="I315" s="9" t="str">
        <f>_xll.SNL.Clients.Office.Excel.Functions.SPG(A315, "IQ_INDUSTRY")</f>
        <v>Capital Markets</v>
      </c>
      <c r="J315" s="9" t="str">
        <f>_xll.SNL.Clients.Office.Excel.Functions.SPG(A315, "IQ_PRIMARY_INDUSTRY")</f>
        <v>Financial Exchanges and Data</v>
      </c>
      <c r="K315" s="9" t="str">
        <f>_xll.SNL.Clients.Office.Excel.Functions.SPG(A315, "NAICS_CODE", "Primary")</f>
        <v>523210 - Securities and Commodity Exchanges</v>
      </c>
      <c r="L315" s="9" t="str">
        <f>_xll.SNL.Clients.Office.Excel.Functions.SPG(A315, "SP_TOPICTAG")</f>
        <v>Online Analysis and Reference; Cloud Management; Data Integration; Fintech; Data Protection; Cloud Infrastructure</v>
      </c>
      <c r="M315" s="5">
        <f>_xll.SNL.Clients.Office.Excel.Functions.SPG(A315, "SP_PCT_SHARES_OWNED_ALL_INSTITUTIONS")</f>
        <v>78.430000000000007</v>
      </c>
      <c r="N315" s="9" t="str">
        <f>_xll.SNL.Clients.Office.Excel.Functions.SPG(A315, "RD_CREDIT_RATING_GLOBAL", "Issuer Credit Rating", "Local Currency LT|0")</f>
        <v>BBB</v>
      </c>
      <c r="O315" s="9" t="str">
        <f>_xll.SNL.Clients.Office.Excel.Functions.SPG(A315, "RD_CWOL_GLOBAL", "Issuer Credit Rating", "Local Currency LT|0")</f>
        <v>Positive</v>
      </c>
      <c r="P315" s="9" t="str">
        <f>_xll.SNL.Clients.Office.Excel.Functions.SPG(A315, "RD_RATING_ACTION_GLOBAL", "Issuer Credit Rating", "Local Currency LT|0")</f>
        <v>CreditWatch/Outlook (11/20/2024)</v>
      </c>
      <c r="Q315" s="10">
        <f>_xll.SNL.Clients.Office.Excel.Functions.SPG(A315, "RD_LAST_REVIEW_DATE_GLOBAL", "Issuer Credit Rating", "Local Currency LT")</f>
        <v>45616</v>
      </c>
      <c r="R315" s="10">
        <f>_xll.SNL.Clients.Office.Excel.Functions.SPG(A315, "RD_CREDIT_RATING_DATE_GLOBAL", "Issuer Credit Rating", "Local Currency LT|0")</f>
        <v>45089</v>
      </c>
      <c r="S315" s="10">
        <f>_xll.SNL.Clients.Office.Excel.Functions.SPG(A315, "RD_CREDIT_WATCH_OUTLOOK_DATE_GLOBAL", "Issuer Credit Rating", "Local Currency LT|0")</f>
        <v>45616</v>
      </c>
    </row>
    <row r="316" spans="1:19">
      <c r="A316" t="s">
        <v>320</v>
      </c>
      <c r="B316" t="str">
        <f>_xll.SNL.Clients.Office.Excel.Functions.SPG(A316,"SP_IPO_DATE")</f>
        <v>#PEND</v>
      </c>
      <c r="G316" s="9" t="str">
        <f>_xll.SNL.Clients.Office.Excel.Functions.SPG(A316, "IQ_SECTOR")</f>
        <v>Information Technology</v>
      </c>
      <c r="H316" s="9" t="str">
        <f>_xll.SNL.Clients.Office.Excel.Functions.SPG(A316, "IQ_INDUSTRY_GROUP")</f>
        <v>Technology Hardware and Equipment</v>
      </c>
      <c r="I316" s="9" t="str">
        <f>_xll.SNL.Clients.Office.Excel.Functions.SPG(A316, "IQ_INDUSTRY")</f>
        <v>Technology Hardware, Storage and Peripherals</v>
      </c>
      <c r="J316" s="9" t="str">
        <f>_xll.SNL.Clients.Office.Excel.Functions.SPG(A316, "IQ_PRIMARY_INDUSTRY")</f>
        <v>Technology Hardware, Storage and Peripherals</v>
      </c>
      <c r="K316" s="9" t="str">
        <f>_xll.SNL.Clients.Office.Excel.Functions.SPG(A316, "NAICS_CODE", "Primary")</f>
        <v>334112 - Computer Storage Device Manufacturing</v>
      </c>
      <c r="L316" s="9" t="str">
        <f>_xll.SNL.Clients.Office.Excel.Functions.SPG(A316, "SP_TOPICTAG")</f>
        <v>Cloud Management; Data Integration; Data Protection; Cloud Infrastructure; Cloud Storage; Storage Management; Data Center Technology</v>
      </c>
      <c r="M316" s="5">
        <f>_xll.SNL.Clients.Office.Excel.Functions.SPG(A316, "SP_PCT_SHARES_OWNED_ALL_INSTITUTIONS")</f>
        <v>95.73</v>
      </c>
      <c r="N316" s="9" t="str">
        <f>_xll.SNL.Clients.Office.Excel.Functions.SPG(A316, "RD_CREDIT_RATING_GLOBAL", "Issuer Credit Rating", "Local Currency LT|0")</f>
        <v>BBB+</v>
      </c>
      <c r="O316" s="9" t="str">
        <f>_xll.SNL.Clients.Office.Excel.Functions.SPG(A316, "RD_CWOL_GLOBAL", "Issuer Credit Rating", "Local Currency LT|0")</f>
        <v>Stable</v>
      </c>
      <c r="P316" s="9" t="str">
        <f>_xll.SNL.Clients.Office.Excel.Functions.SPG(A316, "RD_RATING_ACTION_GLOBAL", "Issuer Credit Rating", "Local Currency LT|0")</f>
        <v>New Rating | CreditWatch/Outlook (12/04/2012)</v>
      </c>
      <c r="Q316" s="10">
        <f>_xll.SNL.Clients.Office.Excel.Functions.SPG(A316, "RD_LAST_REVIEW_DATE_GLOBAL", "Issuer Credit Rating", "Local Currency LT")</f>
        <v>45495</v>
      </c>
      <c r="R316" s="10">
        <f>_xll.SNL.Clients.Office.Excel.Functions.SPG(A316, "RD_CREDIT_RATING_DATE_GLOBAL", "Issuer Credit Rating", "Local Currency LT|0")</f>
        <v>41247</v>
      </c>
      <c r="S316" s="10">
        <f>_xll.SNL.Clients.Office.Excel.Functions.SPG(A316, "RD_CREDIT_WATCH_OUTLOOK_DATE_GLOBAL", "Issuer Credit Rating", "Local Currency LT|0")</f>
        <v>41247</v>
      </c>
    </row>
    <row r="317" spans="1:19">
      <c r="A317" t="s">
        <v>321</v>
      </c>
      <c r="B317" t="str">
        <f>_xll.SNL.Clients.Office.Excel.Functions.SPG(A317,"SP_IPO_DATE")</f>
        <v>#PEND</v>
      </c>
      <c r="G317" s="9" t="str">
        <f>_xll.SNL.Clients.Office.Excel.Functions.SPG(A317, "IQ_SECTOR")</f>
        <v>Communication Services</v>
      </c>
      <c r="H317" s="9" t="str">
        <f>_xll.SNL.Clients.Office.Excel.Functions.SPG(A317, "IQ_INDUSTRY_GROUP")</f>
        <v>Media and Entertainment</v>
      </c>
      <c r="I317" s="9" t="str">
        <f>_xll.SNL.Clients.Office.Excel.Functions.SPG(A317, "IQ_INDUSTRY")</f>
        <v>Entertainment</v>
      </c>
      <c r="J317" s="9" t="str">
        <f>_xll.SNL.Clients.Office.Excel.Functions.SPG(A317, "IQ_PRIMARY_INDUSTRY")</f>
        <v>Movies and Entertainment</v>
      </c>
      <c r="K317" s="9" t="str">
        <f>_xll.SNL.Clients.Office.Excel.Functions.SPG(A317, "NAICS_CODE", "Primary")</f>
        <v>512110 - Motion Picture and Video Production</v>
      </c>
      <c r="L317" s="9" t="str">
        <f>_xll.SNL.Clients.Office.Excel.Functions.SPG(A317, "SP_TOPICTAG")</f>
        <v>Streaming Media</v>
      </c>
      <c r="M317" s="5">
        <f>_xll.SNL.Clients.Office.Excel.Functions.SPG(A317, "SP_PCT_SHARES_OWNED_ALL_INSTITUTIONS")</f>
        <v>83.79</v>
      </c>
      <c r="N317" s="9" t="str">
        <f>_xll.SNL.Clients.Office.Excel.Functions.SPG(A317, "RD_CREDIT_RATING_GLOBAL", "Issuer Credit Rating", "Local Currency LT|0")</f>
        <v>A</v>
      </c>
      <c r="O317" s="9" t="str">
        <f>_xll.SNL.Clients.Office.Excel.Functions.SPG(A317, "RD_CWOL_GLOBAL", "Issuer Credit Rating", "Local Currency LT|0")</f>
        <v>Stable</v>
      </c>
      <c r="P317" s="9" t="str">
        <f>_xll.SNL.Clients.Office.Excel.Functions.SPG(A317, "RD_RATING_ACTION_GLOBAL", "Issuer Credit Rating", "Local Currency LT|0")</f>
        <v>Upgrade | CreditWatch/Outlook (07/22/2024)</v>
      </c>
      <c r="Q317" s="10">
        <f>_xll.SNL.Clients.Office.Excel.Functions.SPG(A317, "RD_LAST_REVIEW_DATE_GLOBAL", "Issuer Credit Rating", "Local Currency LT")</f>
        <v>45509</v>
      </c>
      <c r="R317" s="10">
        <f>_xll.SNL.Clients.Office.Excel.Functions.SPG(A317, "RD_CREDIT_RATING_DATE_GLOBAL", "Issuer Credit Rating", "Local Currency LT|0")</f>
        <v>45495</v>
      </c>
      <c r="S317" s="10">
        <f>_xll.SNL.Clients.Office.Excel.Functions.SPG(A317, "RD_CREDIT_WATCH_OUTLOOK_DATE_GLOBAL", "Issuer Credit Rating", "Local Currency LT|0")</f>
        <v>45495</v>
      </c>
    </row>
    <row r="318" spans="1:19">
      <c r="A318" t="s">
        <v>322</v>
      </c>
      <c r="B318" t="str">
        <f>_xll.SNL.Clients.Office.Excel.Functions.SPG(A318,"SP_IPO_DATE")</f>
        <v>#PEND</v>
      </c>
      <c r="G318" s="9" t="str">
        <f>_xll.SNL.Clients.Office.Excel.Functions.SPG(A318, "IQ_SECTOR")</f>
        <v>Materials</v>
      </c>
      <c r="H318" s="9" t="str">
        <f>_xll.SNL.Clients.Office.Excel.Functions.SPG(A318, "IQ_INDUSTRY_GROUP")</f>
        <v>Materials</v>
      </c>
      <c r="I318" s="9" t="str">
        <f>_xll.SNL.Clients.Office.Excel.Functions.SPG(A318, "IQ_INDUSTRY")</f>
        <v>Metals and Mining</v>
      </c>
      <c r="J318" s="9" t="str">
        <f>_xll.SNL.Clients.Office.Excel.Functions.SPG(A318, "IQ_PRIMARY_INDUSTRY")</f>
        <v>Gold</v>
      </c>
      <c r="K318" s="9" t="str">
        <f>_xll.SNL.Clients.Office.Excel.Functions.SPG(A318, "NAICS_CODE", "Primary")</f>
        <v>212220 - Gold Ore and Silver Ore Mining</v>
      </c>
      <c r="L318" s="9" t="str">
        <f>_xll.SNL.Clients.Office.Excel.Functions.SPG(A318, "SP_TOPICTAG")</f>
        <v>Environmental Engineering; Farming; Utility Scale Solar</v>
      </c>
      <c r="M318" s="5">
        <f>_xll.SNL.Clients.Office.Excel.Functions.SPG(A318, "SP_PCT_SHARES_OWNED_ALL_INSTITUTIONS")</f>
        <v>74.78</v>
      </c>
      <c r="N318" s="9" t="str">
        <f>_xll.SNL.Clients.Office.Excel.Functions.SPG(A318, "RD_CREDIT_RATING_GLOBAL", "Issuer Credit Rating", "Local Currency LT|0")</f>
        <v>BBB+</v>
      </c>
      <c r="O318" s="9" t="str">
        <f>_xll.SNL.Clients.Office.Excel.Functions.SPG(A318, "RD_CWOL_GLOBAL", "Issuer Credit Rating", "Local Currency LT|0")</f>
        <v>Stable</v>
      </c>
      <c r="P318" s="9" t="str">
        <f>_xll.SNL.Clients.Office.Excel.Functions.SPG(A318, "RD_RATING_ACTION_GLOBAL", "Issuer Credit Rating", "Local Currency LT|0")</f>
        <v>Upgrade | CreditWatch/Outlook (03/29/2022)</v>
      </c>
      <c r="Q318" s="10">
        <f>_xll.SNL.Clients.Office.Excel.Functions.SPG(A318, "RD_LAST_REVIEW_DATE_GLOBAL", "Issuer Credit Rating", "Local Currency LT")</f>
        <v>45558</v>
      </c>
      <c r="R318" s="10">
        <f>_xll.SNL.Clients.Office.Excel.Functions.SPG(A318, "RD_CREDIT_RATING_DATE_GLOBAL", "Issuer Credit Rating", "Local Currency LT|0")</f>
        <v>44649</v>
      </c>
      <c r="S318" s="10">
        <f>_xll.SNL.Clients.Office.Excel.Functions.SPG(A318, "RD_CREDIT_WATCH_OUTLOOK_DATE_GLOBAL", "Issuer Credit Rating", "Local Currency LT|0")</f>
        <v>44649</v>
      </c>
    </row>
    <row r="319" spans="1:19">
      <c r="A319" t="s">
        <v>323</v>
      </c>
      <c r="B319" t="str">
        <f>_xll.SNL.Clients.Office.Excel.Functions.SPG(A319,"SP_IPO_DATE")</f>
        <v>#PEND</v>
      </c>
      <c r="G319" s="9" t="str">
        <f>_xll.SNL.Clients.Office.Excel.Functions.SPG(A319, "IQ_SECTOR")</f>
        <v>Communication Services</v>
      </c>
      <c r="H319" s="9" t="str">
        <f>_xll.SNL.Clients.Office.Excel.Functions.SPG(A319, "IQ_INDUSTRY_GROUP")</f>
        <v>Media and Entertainment</v>
      </c>
      <c r="I319" s="9" t="str">
        <f>_xll.SNL.Clients.Office.Excel.Functions.SPG(A319, "IQ_INDUSTRY")</f>
        <v>Media</v>
      </c>
      <c r="J319" s="9" t="str">
        <f>_xll.SNL.Clients.Office.Excel.Functions.SPG(A319, "IQ_PRIMARY_INDUSTRY")</f>
        <v>Publishing</v>
      </c>
      <c r="K319" s="9" t="str">
        <f>_xll.SNL.Clients.Office.Excel.Functions.SPG(A319, "NAICS_CODE", "Primary")</f>
        <v>513110 - Newspaper Publishers</v>
      </c>
      <c r="L319" s="9" t="str">
        <f>_xll.SNL.Clients.Office.Excel.Functions.SPG(A319, "SP_TOPICTAG")</f>
        <v>Digital Media; Social Media Advertising; Video Streaming; Text Analytics; Podcast; Content Creation</v>
      </c>
      <c r="M319" s="5">
        <f>_xll.SNL.Clients.Office.Excel.Functions.SPG(A319, "SP_PCT_SHARES_OWNED_ALL_INSTITUTIONS")</f>
        <v>82.39</v>
      </c>
      <c r="N319" s="9" t="str">
        <f>_xll.SNL.Clients.Office.Excel.Functions.SPG(A319, "RD_CREDIT_RATING_GLOBAL", "Issuer Credit Rating", "Local Currency LT|0")</f>
        <v>BBB-</v>
      </c>
      <c r="O319" s="9" t="str">
        <f>_xll.SNL.Clients.Office.Excel.Functions.SPG(A319, "RD_CWOL_GLOBAL", "Issuer Credit Rating", "Local Currency LT|0")</f>
        <v>Stable</v>
      </c>
      <c r="P319" s="9" t="str">
        <f>_xll.SNL.Clients.Office.Excel.Functions.SPG(A319, "RD_RATING_ACTION_GLOBAL", "Issuer Credit Rating", "Local Currency LT|0")</f>
        <v>Upgrade | CreditWatch/Outlook (01/08/2025)</v>
      </c>
      <c r="Q319" s="10">
        <f>_xll.SNL.Clients.Office.Excel.Functions.SPG(A319, "RD_LAST_REVIEW_DATE_GLOBAL", "Issuer Credit Rating", "Local Currency LT")</f>
        <v>45665</v>
      </c>
      <c r="R319" s="10">
        <f>_xll.SNL.Clients.Office.Excel.Functions.SPG(A319, "RD_CREDIT_RATING_DATE_GLOBAL", "Issuer Credit Rating", "Local Currency LT|0")</f>
        <v>45665</v>
      </c>
      <c r="S319" s="10">
        <f>_xll.SNL.Clients.Office.Excel.Functions.SPG(A319, "RD_CREDIT_WATCH_OUTLOOK_DATE_GLOBAL", "Issuer Credit Rating", "Local Currency LT|0")</f>
        <v>45665</v>
      </c>
    </row>
    <row r="320" spans="1:19">
      <c r="A320" t="s">
        <v>324</v>
      </c>
      <c r="B320" t="str">
        <f>_xll.SNL.Clients.Office.Excel.Functions.SPG(A320,"SP_IPO_DATE")</f>
        <v>#PEND</v>
      </c>
      <c r="G320" s="9" t="str">
        <f>_xll.SNL.Clients.Office.Excel.Functions.SPG(A320, "IQ_SECTOR")</f>
        <v>Communication Services</v>
      </c>
      <c r="H320" s="9" t="str">
        <f>_xll.SNL.Clients.Office.Excel.Functions.SPG(A320, "IQ_INDUSTRY_GROUP")</f>
        <v>Media and Entertainment</v>
      </c>
      <c r="I320" s="9" t="str">
        <f>_xll.SNL.Clients.Office.Excel.Functions.SPG(A320, "IQ_INDUSTRY")</f>
        <v>Media</v>
      </c>
      <c r="J320" s="9" t="str">
        <f>_xll.SNL.Clients.Office.Excel.Functions.SPG(A320, "IQ_PRIMARY_INDUSTRY")</f>
        <v>Publishing</v>
      </c>
      <c r="K320" s="9" t="str">
        <f>_xll.SNL.Clients.Office.Excel.Functions.SPG(A320, "NAICS_CODE", "Primary")</f>
        <v>513110 - Newspaper Publishers</v>
      </c>
      <c r="L320" s="9" t="str">
        <f>_xll.SNL.Clients.Office.Excel.Functions.SPG(A320, "SP_TOPICTAG")</f>
        <v>Digital Media; Social Media Advertising; Video Streaming; Text Analytics; Podcast; Content Creation</v>
      </c>
      <c r="M320" s="5">
        <f>_xll.SNL.Clients.Office.Excel.Functions.SPG(A320, "SP_PCT_SHARES_OWNED_ALL_INSTITUTIONS")</f>
        <v>82.39</v>
      </c>
      <c r="N320" s="9" t="str">
        <f>_xll.SNL.Clients.Office.Excel.Functions.SPG(A320, "RD_CREDIT_RATING_GLOBAL", "Issuer Credit Rating", "Local Currency LT|0")</f>
        <v>BBB-</v>
      </c>
      <c r="O320" s="9" t="str">
        <f>_xll.SNL.Clients.Office.Excel.Functions.SPG(A320, "RD_CWOL_GLOBAL", "Issuer Credit Rating", "Local Currency LT|0")</f>
        <v>Stable</v>
      </c>
      <c r="P320" s="9" t="str">
        <f>_xll.SNL.Clients.Office.Excel.Functions.SPG(A320, "RD_RATING_ACTION_GLOBAL", "Issuer Credit Rating", "Local Currency LT|0")</f>
        <v>Upgrade | CreditWatch/Outlook (01/08/2025)</v>
      </c>
      <c r="Q320" s="10">
        <f>_xll.SNL.Clients.Office.Excel.Functions.SPG(A320, "RD_LAST_REVIEW_DATE_GLOBAL", "Issuer Credit Rating", "Local Currency LT")</f>
        <v>45665</v>
      </c>
      <c r="R320" s="10">
        <f>_xll.SNL.Clients.Office.Excel.Functions.SPG(A320, "RD_CREDIT_RATING_DATE_GLOBAL", "Issuer Credit Rating", "Local Currency LT|0")</f>
        <v>45665</v>
      </c>
      <c r="S320" s="10">
        <f>_xll.SNL.Clients.Office.Excel.Functions.SPG(A320, "RD_CREDIT_WATCH_OUTLOOK_DATE_GLOBAL", "Issuer Credit Rating", "Local Currency LT|0")</f>
        <v>45665</v>
      </c>
    </row>
    <row r="321" spans="1:19">
      <c r="A321" t="s">
        <v>325</v>
      </c>
      <c r="B321" t="str">
        <f>_xll.SNL.Clients.Office.Excel.Functions.SPG(A321,"SP_IPO_DATE")</f>
        <v>#PEND</v>
      </c>
      <c r="G321" s="9" t="str">
        <f>_xll.SNL.Clients.Office.Excel.Functions.SPG(A321, "IQ_SECTOR")</f>
        <v>Utilities</v>
      </c>
      <c r="H321" s="9" t="str">
        <f>_xll.SNL.Clients.Office.Excel.Functions.SPG(A321, "IQ_INDUSTRY_GROUP")</f>
        <v>Utilities</v>
      </c>
      <c r="I321" s="9" t="str">
        <f>_xll.SNL.Clients.Office.Excel.Functions.SPG(A321, "IQ_INDUSTRY")</f>
        <v>Electric Utilities</v>
      </c>
      <c r="J321" s="9" t="str">
        <f>_xll.SNL.Clients.Office.Excel.Functions.SPG(A321, "IQ_PRIMARY_INDUSTRY")</f>
        <v>Electric Utilities</v>
      </c>
      <c r="K321" s="9" t="str">
        <f>_xll.SNL.Clients.Office.Excel.Functions.SPG(A321, "NAICS_CODE", "Primary")</f>
        <v>2211 - Electric Power Generation, Transmission and Distribution</v>
      </c>
      <c r="L321" s="9" t="str">
        <f>_xll.SNL.Clients.Office.Excel.Functions.SPG(A321, "SP_TOPICTAG")</f>
        <v>Clean Energy; Energy Efficiency; Energy Management; Energy Storage; Conventional Nuclear; Smart Energy; Power Grid; Utility Scale Solar; Onshore and Offshore Wind</v>
      </c>
      <c r="M321" s="5">
        <f>_xll.SNL.Clients.Office.Excel.Functions.SPG(A321, "SP_PCT_SHARES_OWNED_ALL_INSTITUTIONS")</f>
        <v>82.11</v>
      </c>
      <c r="N321" s="9" t="str">
        <f>_xll.SNL.Clients.Office.Excel.Functions.SPG(A321, "RD_CREDIT_RATING_GLOBAL", "Issuer Credit Rating", "Local Currency LT|0")</f>
        <v>A-</v>
      </c>
      <c r="O321" s="9" t="str">
        <f>_xll.SNL.Clients.Office.Excel.Functions.SPG(A321, "RD_CWOL_GLOBAL", "Issuer Credit Rating", "Local Currency LT|0")</f>
        <v>Stable</v>
      </c>
      <c r="P321" s="9" t="str">
        <f>_xll.SNL.Clients.Office.Excel.Functions.SPG(A321, "RD_RATING_ACTION_GLOBAL", "Issuer Credit Rating", "Local Currency LT|0")</f>
        <v>Downgrade | CreditWatch/Outlook (03/11/2010)</v>
      </c>
      <c r="Q321" s="10">
        <f>_xll.SNL.Clients.Office.Excel.Functions.SPG(A321, "RD_LAST_REVIEW_DATE_GLOBAL", "Issuer Credit Rating", "Local Currency LT")</f>
        <v>45468</v>
      </c>
      <c r="R321" s="10">
        <f>_xll.SNL.Clients.Office.Excel.Functions.SPG(A321, "RD_CREDIT_RATING_DATE_GLOBAL", "Issuer Credit Rating", "Local Currency LT|0")</f>
        <v>40248</v>
      </c>
      <c r="S321" s="10">
        <f>_xll.SNL.Clients.Office.Excel.Functions.SPG(A321, "RD_CREDIT_WATCH_OUTLOOK_DATE_GLOBAL", "Issuer Credit Rating", "Local Currency LT|0")</f>
        <v>40248</v>
      </c>
    </row>
    <row r="322" spans="1:19">
      <c r="A322" t="s">
        <v>326</v>
      </c>
      <c r="B322" t="str">
        <f>_xll.SNL.Clients.Office.Excel.Functions.SPG(A322,"SP_IPO_DATE")</f>
        <v>#PEND</v>
      </c>
      <c r="G322" s="9" t="str">
        <f>_xll.SNL.Clients.Office.Excel.Functions.SPG(A322, "IQ_SECTOR")</f>
        <v>Consumer Discretionary</v>
      </c>
      <c r="H322" s="9" t="str">
        <f>_xll.SNL.Clients.Office.Excel.Functions.SPG(A322, "IQ_INDUSTRY_GROUP")</f>
        <v>Consumer Durables and Apparel</v>
      </c>
      <c r="I322" s="9" t="str">
        <f>_xll.SNL.Clients.Office.Excel.Functions.SPG(A322, "IQ_INDUSTRY")</f>
        <v>Textiles, Apparel and Luxury Goods</v>
      </c>
      <c r="J322" s="9" t="str">
        <f>_xll.SNL.Clients.Office.Excel.Functions.SPG(A322, "IQ_PRIMARY_INDUSTRY")</f>
        <v>Footwear</v>
      </c>
      <c r="K322" s="9" t="str">
        <f>_xll.SNL.Clients.Office.Excel.Functions.SPG(A322, "NAICS_CODE", "Primary")</f>
        <v>316210 - Footwear Manufacturing</v>
      </c>
      <c r="L322" s="9" t="str">
        <f>_xll.SNL.Clients.Office.Excel.Functions.SPG(A322, "SP_TOPICTAG")</f>
        <v>Fitness; Lifestyle</v>
      </c>
      <c r="M322" s="5">
        <f>_xll.SNL.Clients.Office.Excel.Functions.SPG(A322, "SP_PCT_SHARES_OWNED_ALL_INSTITUTIONS")</f>
        <v>65.989999999999995</v>
      </c>
      <c r="N322" s="9" t="str">
        <f>_xll.SNL.Clients.Office.Excel.Functions.SPG(A322, "RD_CREDIT_RATING_GLOBAL", "Issuer Credit Rating", "Local Currency LT|0")</f>
        <v>AA-</v>
      </c>
      <c r="O322" s="9" t="str">
        <f>_xll.SNL.Clients.Office.Excel.Functions.SPG(A322, "RD_CWOL_GLOBAL", "Issuer Credit Rating", "Local Currency LT|0")</f>
        <v>Negative</v>
      </c>
      <c r="P322" s="9" t="str">
        <f>_xll.SNL.Clients.Office.Excel.Functions.SPG(A322, "RD_RATING_ACTION_GLOBAL", "Issuer Credit Rating", "Local Currency LT|0")</f>
        <v>CreditWatch/Outlook (10/17/2024)</v>
      </c>
      <c r="Q322" s="10">
        <f>_xll.SNL.Clients.Office.Excel.Functions.SPG(A322, "RD_LAST_REVIEW_DATE_GLOBAL", "Issuer Credit Rating", "Local Currency LT")</f>
        <v>45588</v>
      </c>
      <c r="R322" s="10">
        <f>_xll.SNL.Clients.Office.Excel.Functions.SPG(A322, "RD_CREDIT_RATING_DATE_GLOBAL", "Issuer Credit Rating", "Local Currency LT|0")</f>
        <v>41584</v>
      </c>
      <c r="S322" s="10">
        <f>_xll.SNL.Clients.Office.Excel.Functions.SPG(A322, "RD_CREDIT_WATCH_OUTLOOK_DATE_GLOBAL", "Issuer Credit Rating", "Local Currency LT|0")</f>
        <v>45582</v>
      </c>
    </row>
    <row r="323" spans="1:19">
      <c r="A323" t="s">
        <v>327</v>
      </c>
      <c r="B323" t="str">
        <f>_xll.SNL.Clients.Office.Excel.Functions.SPG(A323,"SP_IPO_DATE")</f>
        <v>#PEND</v>
      </c>
      <c r="G323" s="9" t="str">
        <f>_xll.SNL.Clients.Office.Excel.Functions.SPG(A323, "IQ_SECTOR")</f>
        <v>Utilities</v>
      </c>
      <c r="H323" s="9" t="str">
        <f>_xll.SNL.Clients.Office.Excel.Functions.SPG(A323, "IQ_INDUSTRY_GROUP")</f>
        <v>Utilities</v>
      </c>
      <c r="I323" s="9" t="str">
        <f>_xll.SNL.Clients.Office.Excel.Functions.SPG(A323, "IQ_INDUSTRY")</f>
        <v>Multi-Utilities</v>
      </c>
      <c r="J323" s="9" t="str">
        <f>_xll.SNL.Clients.Office.Excel.Functions.SPG(A323, "IQ_PRIMARY_INDUSTRY")</f>
        <v>Multi-Utilities</v>
      </c>
      <c r="K323" s="9" t="str">
        <f>_xll.SNL.Clients.Office.Excel.Functions.SPG(A323, "NAICS_CODE", "Primary")</f>
        <v>221210 - Natural Gas Distribution</v>
      </c>
      <c r="L323" s="9" t="str">
        <f>_xll.SNL.Clients.Office.Excel.Functions.SPG(A323, "SP_TOPICTAG")</f>
        <v>Energy Efficiency; Energy Storage; ClimateTech</v>
      </c>
      <c r="M323" s="5">
        <f>_xll.SNL.Clients.Office.Excel.Functions.SPG(A323, "SP_PCT_SHARES_OWNED_ALL_INSTITUTIONS")</f>
        <v>98.39</v>
      </c>
      <c r="N323" s="9" t="str">
        <f>_xll.SNL.Clients.Office.Excel.Functions.SPG(A323, "RD_CREDIT_RATING_GLOBAL", "Issuer Credit Rating", "Local Currency LT|0")</f>
        <v>BBB+</v>
      </c>
      <c r="O323" s="9" t="str">
        <f>_xll.SNL.Clients.Office.Excel.Functions.SPG(A323, "RD_CWOL_GLOBAL", "Issuer Credit Rating", "Local Currency LT|0")</f>
        <v>Stable</v>
      </c>
      <c r="P323" s="9" t="str">
        <f>_xll.SNL.Clients.Office.Excel.Functions.SPG(A323, "RD_RATING_ACTION_GLOBAL", "Issuer Credit Rating", "Local Currency LT|0")</f>
        <v>CreditWatch/Outlook (02/28/2020)</v>
      </c>
      <c r="Q323" s="10">
        <f>_xll.SNL.Clients.Office.Excel.Functions.SPG(A323, "RD_LAST_REVIEW_DATE_GLOBAL", "Issuer Credit Rating", "Local Currency LT")</f>
        <v>45344</v>
      </c>
      <c r="R323" s="10">
        <f>_xll.SNL.Clients.Office.Excel.Functions.SPG(A323, "RD_CREDIT_RATING_DATE_GLOBAL", "Issuer Credit Rating", "Local Currency LT|0")</f>
        <v>42173</v>
      </c>
      <c r="S323" s="10">
        <f>_xll.SNL.Clients.Office.Excel.Functions.SPG(A323, "RD_CREDIT_WATCH_OUTLOOK_DATE_GLOBAL", "Issuer Credit Rating", "Local Currency LT|0")</f>
        <v>43889</v>
      </c>
    </row>
    <row r="324" spans="1:19">
      <c r="A324" t="s">
        <v>328</v>
      </c>
      <c r="B324" t="str">
        <f>_xll.SNL.Clients.Office.Excel.Functions.SPG(A324,"SP_IPO_DATE")</f>
        <v>#PEND</v>
      </c>
      <c r="G324" s="9" t="str">
        <f>_xll.SNL.Clients.Office.Excel.Functions.SPG(A324, "IQ_SECTOR")</f>
        <v>Industrials</v>
      </c>
      <c r="H324" s="9" t="str">
        <f>_xll.SNL.Clients.Office.Excel.Functions.SPG(A324, "IQ_INDUSTRY_GROUP")</f>
        <v>Capital Goods</v>
      </c>
      <c r="I324" s="9" t="str">
        <f>_xll.SNL.Clients.Office.Excel.Functions.SPG(A324, "IQ_INDUSTRY")</f>
        <v>Machinery</v>
      </c>
      <c r="J324" s="9" t="str">
        <f>_xll.SNL.Clients.Office.Excel.Functions.SPG(A324, "IQ_PRIMARY_INDUSTRY")</f>
        <v>Industrial Machinery and Supplies and Components</v>
      </c>
      <c r="K324" s="9" t="str">
        <f>_xll.SNL.Clients.Office.Excel.Functions.SPG(A324, "NAICS_CODE", "Primary")</f>
        <v>333998 - All Other Miscellaneous General Purpose Machinery Manufacturing</v>
      </c>
      <c r="L324" s="9" t="str">
        <f>_xll.SNL.Clients.Office.Excel.Functions.SPG(A324, "SP_TOPICTAG")</f>
        <v>Computer Vision; Industrial Automation; Sensors; Process Automation; 3D Printing; Artificial Intelligence</v>
      </c>
      <c r="M324" s="5">
        <f>_xll.SNL.Clients.Office.Excel.Functions.SPG(A324, "SP_PCT_SHARES_OWNED_ALL_INSTITUTIONS")</f>
        <v>75.02</v>
      </c>
      <c r="N324" s="9" t="str">
        <f>_xll.SNL.Clients.Office.Excel.Functions.SPG(A324, "RD_CREDIT_RATING_GLOBAL", "Issuer Credit Rating", "Local Currency LT|0")</f>
        <v>BBB</v>
      </c>
      <c r="O324" s="9" t="str">
        <f>_xll.SNL.Clients.Office.Excel.Functions.SPG(A324, "RD_CWOL_GLOBAL", "Issuer Credit Rating", "Local Currency LT|0")</f>
        <v>Stable</v>
      </c>
      <c r="P324" s="9" t="str">
        <f>_xll.SNL.Clients.Office.Excel.Functions.SPG(A324, "RD_RATING_ACTION_GLOBAL", "Issuer Credit Rating", "Local Currency LT|0")</f>
        <v>New Rating | CreditWatch/Outlook (09/13/2023)</v>
      </c>
      <c r="Q324" s="10">
        <f>_xll.SNL.Clients.Office.Excel.Functions.SPG(A324, "RD_LAST_REVIEW_DATE_GLOBAL", "Issuer Credit Rating", "Local Currency LT")</f>
        <v>45560</v>
      </c>
      <c r="R324" s="10">
        <f>_xll.SNL.Clients.Office.Excel.Functions.SPG(A324, "RD_CREDIT_RATING_DATE_GLOBAL", "Issuer Credit Rating", "Local Currency LT|0")</f>
        <v>45182</v>
      </c>
      <c r="S324" s="10">
        <f>_xll.SNL.Clients.Office.Excel.Functions.SPG(A324, "RD_CREDIT_WATCH_OUTLOOK_DATE_GLOBAL", "Issuer Credit Rating", "Local Currency LT|0")</f>
        <v>45182</v>
      </c>
    </row>
    <row r="325" spans="1:19">
      <c r="A325" t="s">
        <v>329</v>
      </c>
      <c r="B325" t="str">
        <f>_xll.SNL.Clients.Office.Excel.Functions.SPG(A325,"SP_IPO_DATE")</f>
        <v>#PEND</v>
      </c>
      <c r="G325" s="9" t="str">
        <f>_xll.SNL.Clients.Office.Excel.Functions.SPG(A325, "IQ_SECTOR")</f>
        <v>Industrials</v>
      </c>
      <c r="H325" s="9" t="str">
        <f>_xll.SNL.Clients.Office.Excel.Functions.SPG(A325, "IQ_INDUSTRY_GROUP")</f>
        <v>Transportation</v>
      </c>
      <c r="I325" s="9" t="str">
        <f>_xll.SNL.Clients.Office.Excel.Functions.SPG(A325, "IQ_INDUSTRY")</f>
        <v>Ground Transportation</v>
      </c>
      <c r="J325" s="9" t="str">
        <f>_xll.SNL.Clients.Office.Excel.Functions.SPG(A325, "IQ_PRIMARY_INDUSTRY")</f>
        <v>Rail Transportation</v>
      </c>
      <c r="K325" s="9" t="str">
        <f>_xll.SNL.Clients.Office.Excel.Functions.SPG(A325, "NAICS_CODE", "Primary")</f>
        <v>482111 - Line-Haul Railroads</v>
      </c>
      <c r="L325" s="9" t="str">
        <f>_xll.SNL.Clients.Office.Excel.Functions.SPG(A325, "SP_TOPICTAG")</f>
        <v>Animal Feed; Farming; Fleet Management; Freight Service; GPS; Homeland Security; Livestock</v>
      </c>
      <c r="M325" s="5">
        <f>_xll.SNL.Clients.Office.Excel.Functions.SPG(A325, "SP_PCT_SHARES_OWNED_ALL_INSTITUTIONS")</f>
        <v>77.430000000000007</v>
      </c>
      <c r="N325" s="9" t="str">
        <f>_xll.SNL.Clients.Office.Excel.Functions.SPG(A325, "RD_CREDIT_RATING_GLOBAL", "Issuer Credit Rating", "Local Currency LT|0")</f>
        <v>BBB+</v>
      </c>
      <c r="O325" s="9" t="str">
        <f>_xll.SNL.Clients.Office.Excel.Functions.SPG(A325, "RD_CWOL_GLOBAL", "Issuer Credit Rating", "Local Currency LT|0")</f>
        <v>Stable</v>
      </c>
      <c r="P325" s="9" t="str">
        <f>_xll.SNL.Clients.Office.Excel.Functions.SPG(A325, "RD_RATING_ACTION_GLOBAL", "Issuer Credit Rating", "Local Currency LT|0")</f>
        <v>Upgrade | CreditWatch/Outlook (07/18/2005)</v>
      </c>
      <c r="Q325" s="10">
        <f>_xll.SNL.Clients.Office.Excel.Functions.SPG(A325, "RD_LAST_REVIEW_DATE_GLOBAL", "Issuer Credit Rating", "Local Currency LT")</f>
        <v>45541</v>
      </c>
      <c r="R325" s="10">
        <f>_xll.SNL.Clients.Office.Excel.Functions.SPG(A325, "RD_CREDIT_RATING_DATE_GLOBAL", "Issuer Credit Rating", "Local Currency LT|0")</f>
        <v>38551</v>
      </c>
      <c r="S325" s="10">
        <f>_xll.SNL.Clients.Office.Excel.Functions.SPG(A325, "RD_CREDIT_WATCH_OUTLOOK_DATE_GLOBAL", "Issuer Credit Rating", "Local Currency LT|0")</f>
        <v>38551</v>
      </c>
    </row>
    <row r="326" spans="1:19">
      <c r="A326" t="s">
        <v>330</v>
      </c>
      <c r="B326" t="str">
        <f>_xll.SNL.Clients.Office.Excel.Functions.SPG(A326,"SP_IPO_DATE")</f>
        <v>#PEND</v>
      </c>
      <c r="G326" s="9" t="str">
        <f>_xll.SNL.Clients.Office.Excel.Functions.SPG(A326, "IQ_SECTOR")</f>
        <v>Financials</v>
      </c>
      <c r="H326" s="9" t="str">
        <f>_xll.SNL.Clients.Office.Excel.Functions.SPG(A326, "IQ_INDUSTRY_GROUP")</f>
        <v>Financial Services</v>
      </c>
      <c r="I326" s="9" t="str">
        <f>_xll.SNL.Clients.Office.Excel.Functions.SPG(A326, "IQ_INDUSTRY")</f>
        <v>Capital Markets</v>
      </c>
      <c r="J326" s="9" t="str">
        <f>_xll.SNL.Clients.Office.Excel.Functions.SPG(A326, "IQ_PRIMARY_INDUSTRY")</f>
        <v>Asset Management and Custody Banks</v>
      </c>
      <c r="K326" s="9" t="str">
        <f>_xll.SNL.Clients.Office.Excel.Functions.SPG(A326, "NAICS_CODE", "Primary")</f>
        <v>5239 - Other Financial Investment Activities</v>
      </c>
      <c r="L326" s="9" t="str">
        <f>_xll.SNL.Clients.Office.Excel.Functions.SPG(A326, "SP_TOPICTAG")</f>
        <v/>
      </c>
      <c r="M326" s="5">
        <f>_xll.SNL.Clients.Office.Excel.Functions.SPG(A326, "SP_PCT_SHARES_OWNED_ALL_INSTITUTIONS")</f>
        <v>87.78</v>
      </c>
      <c r="N326" s="9" t="str">
        <f>_xll.SNL.Clients.Office.Excel.Functions.SPG(A326, "RD_CREDIT_RATING_GLOBAL", "Issuer Credit Rating", "Local Currency LT|0")</f>
        <v>A+</v>
      </c>
      <c r="O326" s="9" t="str">
        <f>_xll.SNL.Clients.Office.Excel.Functions.SPG(A326, "RD_CWOL_GLOBAL", "Issuer Credit Rating", "Local Currency LT|0")</f>
        <v>Stable</v>
      </c>
      <c r="P326" s="9" t="str">
        <f>_xll.SNL.Clients.Office.Excel.Functions.SPG(A326, "RD_RATING_ACTION_GLOBAL", "Issuer Credit Rating", "Local Currency LT|0")</f>
        <v>Downgrade | CreditWatch/Outlook (12/06/2011)</v>
      </c>
      <c r="Q326" s="10">
        <f>_xll.SNL.Clients.Office.Excel.Functions.SPG(A326, "RD_LAST_REVIEW_DATE_GLOBAL", "Issuer Credit Rating", "Local Currency LT")</f>
        <v>45617</v>
      </c>
      <c r="R326" s="10">
        <f>_xll.SNL.Clients.Office.Excel.Functions.SPG(A326, "RD_CREDIT_RATING_DATE_GLOBAL", "Issuer Credit Rating", "Local Currency LT|0")</f>
        <v>40883</v>
      </c>
      <c r="S326" s="10">
        <f>_xll.SNL.Clients.Office.Excel.Functions.SPG(A326, "RD_CREDIT_WATCH_OUTLOOK_DATE_GLOBAL", "Issuer Credit Rating", "Local Currency LT|0")</f>
        <v>40883</v>
      </c>
    </row>
    <row r="327" spans="1:19">
      <c r="A327" t="s">
        <v>331</v>
      </c>
      <c r="B327" t="str">
        <f>_xll.SNL.Clients.Office.Excel.Functions.SPG(A327,"SP_IPO_DATE")</f>
        <v>#PEND</v>
      </c>
      <c r="G327" s="9" t="str">
        <f>_xll.SNL.Clients.Office.Excel.Functions.SPG(A327, "IQ_SECTOR")</f>
        <v>Industrials</v>
      </c>
      <c r="H327" s="9" t="str">
        <f>_xll.SNL.Clients.Office.Excel.Functions.SPG(A327, "IQ_INDUSTRY_GROUP")</f>
        <v>Capital Goods</v>
      </c>
      <c r="I327" s="9" t="str">
        <f>_xll.SNL.Clients.Office.Excel.Functions.SPG(A327, "IQ_INDUSTRY")</f>
        <v>Aerospace and Defense</v>
      </c>
      <c r="J327" s="9" t="str">
        <f>_xll.SNL.Clients.Office.Excel.Functions.SPG(A327, "IQ_PRIMARY_INDUSTRY")</f>
        <v>Aerospace and Defense</v>
      </c>
      <c r="K327" s="9" t="str">
        <f>_xll.SNL.Clients.Office.Excel.Functions.SPG(A327, "NAICS_CODE", "Primary")</f>
        <v>334511 - Search, Detection, Navigation, Guidance, Aeronautical, and Nautical System and Instrument Manufacturing</v>
      </c>
      <c r="L327" s="9" t="str">
        <f>_xll.SNL.Clients.Office.Excel.Functions.SPG(A327, "SP_TOPICTAG")</f>
        <v>Computer Vision; Industrial Automation; Sensors; Simulation; Process Automation; Commercial Space Launch; Autonomous Vehicles</v>
      </c>
      <c r="M327" s="5">
        <f>_xll.SNL.Clients.Office.Excel.Functions.SPG(A327, "SP_PCT_SHARES_OWNED_ALL_INSTITUTIONS")</f>
        <v>83.17</v>
      </c>
      <c r="N327" s="9" t="str">
        <f>_xll.SNL.Clients.Office.Excel.Functions.SPG(A327, "RD_CREDIT_RATING_GLOBAL", "Issuer Credit Rating", "Local Currency LT|0")</f>
        <v>BBB+</v>
      </c>
      <c r="O327" s="9" t="str">
        <f>_xll.SNL.Clients.Office.Excel.Functions.SPG(A327, "RD_CWOL_GLOBAL", "Issuer Credit Rating", "Local Currency LT|0")</f>
        <v>Stable</v>
      </c>
      <c r="P327" s="9" t="str">
        <f>_xll.SNL.Clients.Office.Excel.Functions.SPG(A327, "RD_RATING_ACTION_GLOBAL", "Issuer Credit Rating", "Local Currency LT|0")</f>
        <v>Upgrade | CreditWatch/Outlook (03/18/2021)</v>
      </c>
      <c r="Q327" s="10">
        <f>_xll.SNL.Clients.Office.Excel.Functions.SPG(A327, "RD_LAST_REVIEW_DATE_GLOBAL", "Issuer Credit Rating", "Local Currency LT")</f>
        <v>45371</v>
      </c>
      <c r="R327" s="10">
        <f>_xll.SNL.Clients.Office.Excel.Functions.SPG(A327, "RD_CREDIT_RATING_DATE_GLOBAL", "Issuer Credit Rating", "Local Currency LT|0")</f>
        <v>44273</v>
      </c>
      <c r="S327" s="10">
        <f>_xll.SNL.Clients.Office.Excel.Functions.SPG(A327, "RD_CREDIT_WATCH_OUTLOOK_DATE_GLOBAL", "Issuer Credit Rating", "Local Currency LT|0")</f>
        <v>44273</v>
      </c>
    </row>
    <row r="328" spans="1:19">
      <c r="A328" t="s">
        <v>332</v>
      </c>
      <c r="B328" t="str">
        <f>_xll.SNL.Clients.Office.Excel.Functions.SPG(A328,"SP_IPO_DATE")</f>
        <v>#PEND</v>
      </c>
      <c r="G328" s="9" t="str">
        <f>_xll.SNL.Clients.Office.Excel.Functions.SPG(A328, "IQ_SECTOR")</f>
        <v>Consumer Discretionary</v>
      </c>
      <c r="H328" s="9" t="str">
        <f>_xll.SNL.Clients.Office.Excel.Functions.SPG(A328, "IQ_INDUSTRY_GROUP")</f>
        <v>Consumer Services</v>
      </c>
      <c r="I328" s="9" t="str">
        <f>_xll.SNL.Clients.Office.Excel.Functions.SPG(A328, "IQ_INDUSTRY")</f>
        <v>Hotels, Restaurants and Leisure</v>
      </c>
      <c r="J328" s="9" t="str">
        <f>_xll.SNL.Clients.Office.Excel.Functions.SPG(A328, "IQ_PRIMARY_INDUSTRY")</f>
        <v>Hotels, Resorts and Cruise Lines</v>
      </c>
      <c r="K328" s="9" t="str">
        <f>_xll.SNL.Clients.Office.Excel.Functions.SPG(A328, "NAICS_CODE", "Primary")</f>
        <v>483112 - Deep Sea Passenger Transportation</v>
      </c>
      <c r="L328" s="9" t="str">
        <f>_xll.SNL.Clients.Office.Excel.Functions.SPG(A328, "SP_TOPICTAG")</f>
        <v>Adventure Travel; Tourism; Travel Accommodations</v>
      </c>
      <c r="M328" s="5">
        <f>_xll.SNL.Clients.Office.Excel.Functions.SPG(A328, "SP_PCT_SHARES_OWNED_ALL_INSTITUTIONS")</f>
        <v>75.150000000000006</v>
      </c>
      <c r="N328" s="9" t="str">
        <f>_xll.SNL.Clients.Office.Excel.Functions.SPG(A328, "RD_CREDIT_RATING_GLOBAL", "Issuer Credit Rating", "Local Currency LT|0")</f>
        <v>NR</v>
      </c>
      <c r="O328" s="9" t="str">
        <f>_xll.SNL.Clients.Office.Excel.Functions.SPG(A328, "RD_CWOL_GLOBAL", "Issuer Credit Rating", "Local Currency LT|0")</f>
        <v>NR</v>
      </c>
      <c r="P328" s="9" t="str">
        <f>_xll.SNL.Clients.Office.Excel.Functions.SPG(A328, "RD_RATING_ACTION_GLOBAL", "Issuer Credit Rating", "Local Currency LT|0")</f>
        <v>Not Rated | CreditWatch/Outlook (06/20/2000)</v>
      </c>
      <c r="Q328" s="10" t="str">
        <f>_xll.SNL.Clients.Office.Excel.Functions.SPG(A328, "RD_LAST_REVIEW_DATE_GLOBAL", "Issuer Credit Rating", "Local Currency LT")</f>
        <v/>
      </c>
      <c r="R328" s="10">
        <f>_xll.SNL.Clients.Office.Excel.Functions.SPG(A328, "RD_CREDIT_RATING_DATE_GLOBAL", "Issuer Credit Rating", "Local Currency LT|0")</f>
        <v>36697</v>
      </c>
      <c r="S328" s="10">
        <f>_xll.SNL.Clients.Office.Excel.Functions.SPG(A328, "RD_CREDIT_WATCH_OUTLOOK_DATE_GLOBAL", "Issuer Credit Rating", "Local Currency LT|0")</f>
        <v>36697</v>
      </c>
    </row>
    <row r="329" spans="1:19">
      <c r="A329" t="s">
        <v>333</v>
      </c>
      <c r="B329" t="str">
        <f>_xll.SNL.Clients.Office.Excel.Functions.SPG(A329,"SP_IPO_DATE")</f>
        <v>#PEND</v>
      </c>
      <c r="G329" s="9" t="str">
        <f>_xll.SNL.Clients.Office.Excel.Functions.SPG(A329, "IQ_SECTOR")</f>
        <v>Utilities</v>
      </c>
      <c r="H329" s="9" t="str">
        <f>_xll.SNL.Clients.Office.Excel.Functions.SPG(A329, "IQ_INDUSTRY_GROUP")</f>
        <v>Utilities</v>
      </c>
      <c r="I329" s="9" t="str">
        <f>_xll.SNL.Clients.Office.Excel.Functions.SPG(A329, "IQ_INDUSTRY")</f>
        <v>Electric Utilities</v>
      </c>
      <c r="J329" s="9" t="str">
        <f>_xll.SNL.Clients.Office.Excel.Functions.SPG(A329, "IQ_PRIMARY_INDUSTRY")</f>
        <v>Electric Utilities</v>
      </c>
      <c r="K329" s="9" t="str">
        <f>_xll.SNL.Clients.Office.Excel.Functions.SPG(A329, "NAICS_CODE", "Primary")</f>
        <v>22111 - Electric Power Generation</v>
      </c>
      <c r="L329" s="9" t="str">
        <f>_xll.SNL.Clients.Office.Excel.Functions.SPG(A329, "SP_TOPICTAG")</f>
        <v>Clean Energy; Energy Efficiency; Energy Management; Energy Storage; Conventional Nuclear; Smart Energy; Utility Scale Solar</v>
      </c>
      <c r="M329" s="5">
        <f>_xll.SNL.Clients.Office.Excel.Functions.SPG(A329, "SP_PCT_SHARES_OWNED_ALL_INSTITUTIONS")</f>
        <v>101.4</v>
      </c>
      <c r="N329" s="9" t="str">
        <f>_xll.SNL.Clients.Office.Excel.Functions.SPG(A329, "RD_CREDIT_RATING_GLOBAL", "Issuer Credit Rating", "Local Currency LT|0")</f>
        <v>BB</v>
      </c>
      <c r="O329" s="9" t="str">
        <f>_xll.SNL.Clients.Office.Excel.Functions.SPG(A329, "RD_CWOL_GLOBAL", "Issuer Credit Rating", "Local Currency LT|0")</f>
        <v>Positive</v>
      </c>
      <c r="P329" s="9" t="str">
        <f>_xll.SNL.Clients.Office.Excel.Functions.SPG(A329, "RD_RATING_ACTION_GLOBAL", "Issuer Credit Rating", "Local Currency LT|0")</f>
        <v>CreditWatch/Outlook (03/18/2024)</v>
      </c>
      <c r="Q329" s="10">
        <f>_xll.SNL.Clients.Office.Excel.Functions.SPG(A329, "RD_LAST_REVIEW_DATE_GLOBAL", "Issuer Credit Rating", "Local Currency LT")</f>
        <v>45580</v>
      </c>
      <c r="R329" s="10">
        <f>_xll.SNL.Clients.Office.Excel.Functions.SPG(A329, "RD_CREDIT_RATING_DATE_GLOBAL", "Issuer Credit Rating", "Local Currency LT|0")</f>
        <v>44986</v>
      </c>
      <c r="S329" s="10">
        <f>_xll.SNL.Clients.Office.Excel.Functions.SPG(A329, "RD_CREDIT_WATCH_OUTLOOK_DATE_GLOBAL", "Issuer Credit Rating", "Local Currency LT|0")</f>
        <v>45369</v>
      </c>
    </row>
    <row r="330" spans="1:19">
      <c r="A330" t="s">
        <v>334</v>
      </c>
      <c r="B330" t="str">
        <f>_xll.SNL.Clients.Office.Excel.Functions.SPG(A330,"SP_IPO_DATE")</f>
        <v>#PEND</v>
      </c>
      <c r="G330" s="9" t="str">
        <f>_xll.SNL.Clients.Office.Excel.Functions.SPG(A330, "IQ_SECTOR")</f>
        <v>Materials</v>
      </c>
      <c r="H330" s="9" t="str">
        <f>_xll.SNL.Clients.Office.Excel.Functions.SPG(A330, "IQ_INDUSTRY_GROUP")</f>
        <v>Materials</v>
      </c>
      <c r="I330" s="9" t="str">
        <f>_xll.SNL.Clients.Office.Excel.Functions.SPG(A330, "IQ_INDUSTRY")</f>
        <v>Metals and Mining</v>
      </c>
      <c r="J330" s="9" t="str">
        <f>_xll.SNL.Clients.Office.Excel.Functions.SPG(A330, "IQ_PRIMARY_INDUSTRY")</f>
        <v>Steel</v>
      </c>
      <c r="K330" s="9" t="str">
        <f>_xll.SNL.Clients.Office.Excel.Functions.SPG(A330, "NAICS_CODE", "Primary")</f>
        <v>331110 - Iron and Steel Mills and Ferroalloy Manufacturing</v>
      </c>
      <c r="L330" s="9" t="str">
        <f>_xll.SNL.Clients.Office.Excel.Functions.SPG(A330, "SP_TOPICTAG")</f>
        <v>Clean Energy; Environmental Engineering; Disposal and Recycling; CleanTech; Pollution Control; Green Steel</v>
      </c>
      <c r="M330" s="5">
        <f>_xll.SNL.Clients.Office.Excel.Functions.SPG(A330, "SP_PCT_SHARES_OWNED_ALL_INSTITUTIONS")</f>
        <v>77.17</v>
      </c>
      <c r="N330" s="9" t="str">
        <f>_xll.SNL.Clients.Office.Excel.Functions.SPG(A330, "RD_CREDIT_RATING_GLOBAL", "Issuer Credit Rating", "Local Currency LT|0")</f>
        <v>A-</v>
      </c>
      <c r="O330" s="9" t="str">
        <f>_xll.SNL.Clients.Office.Excel.Functions.SPG(A330, "RD_CWOL_GLOBAL", "Issuer Credit Rating", "Local Currency LT|0")</f>
        <v>Stable</v>
      </c>
      <c r="P330" s="9" t="str">
        <f>_xll.SNL.Clients.Office.Excel.Functions.SPG(A330, "RD_RATING_ACTION_GLOBAL", "Issuer Credit Rating", "Local Currency LT|0")</f>
        <v>Downgrade | CreditWatch/Outlook (09/29/2015)</v>
      </c>
      <c r="Q330" s="10">
        <f>_xll.SNL.Clients.Office.Excel.Functions.SPG(A330, "RD_LAST_REVIEW_DATE_GLOBAL", "Issuer Credit Rating", "Local Currency LT")</f>
        <v>45467</v>
      </c>
      <c r="R330" s="10">
        <f>_xll.SNL.Clients.Office.Excel.Functions.SPG(A330, "RD_CREDIT_RATING_DATE_GLOBAL", "Issuer Credit Rating", "Local Currency LT|0")</f>
        <v>42276</v>
      </c>
      <c r="S330" s="10">
        <f>_xll.SNL.Clients.Office.Excel.Functions.SPG(A330, "RD_CREDIT_WATCH_OUTLOOK_DATE_GLOBAL", "Issuer Credit Rating", "Local Currency LT|0")</f>
        <v>42276</v>
      </c>
    </row>
    <row r="331" spans="1:19">
      <c r="A331" t="s">
        <v>335</v>
      </c>
      <c r="B331" t="str">
        <f>_xll.SNL.Clients.Office.Excel.Functions.SPG(A331,"SP_IPO_DATE")</f>
        <v>#PEND</v>
      </c>
      <c r="G331" s="9" t="str">
        <f>_xll.SNL.Clients.Office.Excel.Functions.SPG(A331, "IQ_SECTOR")</f>
        <v>Information Technology</v>
      </c>
      <c r="H331" s="9" t="str">
        <f>_xll.SNL.Clients.Office.Excel.Functions.SPG(A331, "IQ_INDUSTRY_GROUP")</f>
        <v>Semiconductors and Semiconductor Equipment</v>
      </c>
      <c r="I331" s="9" t="str">
        <f>_xll.SNL.Clients.Office.Excel.Functions.SPG(A331, "IQ_INDUSTRY")</f>
        <v>Semiconductors and Semiconductor Equipment</v>
      </c>
      <c r="J331" s="9" t="str">
        <f>_xll.SNL.Clients.Office.Excel.Functions.SPG(A331, "IQ_PRIMARY_INDUSTRY")</f>
        <v>Semiconductors</v>
      </c>
      <c r="K331" s="9" t="str">
        <f>_xll.SNL.Clients.Office.Excel.Functions.SPG(A331, "NAICS_CODE", "Primary")</f>
        <v>334413 - Semiconductor and Related Device Manufacturing</v>
      </c>
      <c r="L331" s="9" t="str">
        <f>_xll.SNL.Clients.Office.Excel.Functions.SPG(A331, "SP_TOPICTAG")</f>
        <v>Computer Vision; Natural Language Processing; Simulation; Machine Learning; Data Center Technology; Artificial Intelligence; Autonomous Vehicles</v>
      </c>
      <c r="M331" s="5">
        <f>_xll.SNL.Clients.Office.Excel.Functions.SPG(A331, "SP_PCT_SHARES_OWNED_ALL_INSTITUTIONS")</f>
        <v>65.739999999999995</v>
      </c>
      <c r="N331" s="9" t="str">
        <f>_xll.SNL.Clients.Office.Excel.Functions.SPG(A331, "RD_CREDIT_RATING_GLOBAL", "Issuer Credit Rating", "Local Currency LT|0")</f>
        <v>AA-</v>
      </c>
      <c r="O331" s="9" t="str">
        <f>_xll.SNL.Clients.Office.Excel.Functions.SPG(A331, "RD_CWOL_GLOBAL", "Issuer Credit Rating", "Local Currency LT|0")</f>
        <v>Stable</v>
      </c>
      <c r="P331" s="9" t="str">
        <f>_xll.SNL.Clients.Office.Excel.Functions.SPG(A331, "RD_RATING_ACTION_GLOBAL", "Issuer Credit Rating", "Local Currency LT|0")</f>
        <v>Upgrade | CreditWatch/Outlook (04/30/2024)</v>
      </c>
      <c r="Q331" s="10">
        <f>_xll.SNL.Clients.Office.Excel.Functions.SPG(A331, "RD_LAST_REVIEW_DATE_GLOBAL", "Issuer Credit Rating", "Local Currency LT")</f>
        <v>45412</v>
      </c>
      <c r="R331" s="10">
        <f>_xll.SNL.Clients.Office.Excel.Functions.SPG(A331, "RD_CREDIT_RATING_DATE_GLOBAL", "Issuer Credit Rating", "Local Currency LT|0")</f>
        <v>45412</v>
      </c>
      <c r="S331" s="10">
        <f>_xll.SNL.Clients.Office.Excel.Functions.SPG(A331, "RD_CREDIT_WATCH_OUTLOOK_DATE_GLOBAL", "Issuer Credit Rating", "Local Currency LT|0")</f>
        <v>45412</v>
      </c>
    </row>
    <row r="332" spans="1:19">
      <c r="A332" t="s">
        <v>336</v>
      </c>
      <c r="B332" t="str">
        <f>_xll.SNL.Clients.Office.Excel.Functions.SPG(A332,"SP_IPO_DATE")</f>
        <v>#PEND</v>
      </c>
      <c r="G332" s="9" t="str">
        <f>_xll.SNL.Clients.Office.Excel.Functions.SPG(A332, "IQ_SECTOR")</f>
        <v>Consumer Discretionary</v>
      </c>
      <c r="H332" s="9" t="str">
        <f>_xll.SNL.Clients.Office.Excel.Functions.SPG(A332, "IQ_INDUSTRY_GROUP")</f>
        <v>Consumer Durables and Apparel</v>
      </c>
      <c r="I332" s="9" t="str">
        <f>_xll.SNL.Clients.Office.Excel.Functions.SPG(A332, "IQ_INDUSTRY")</f>
        <v>Household Durables</v>
      </c>
      <c r="J332" s="9" t="str">
        <f>_xll.SNL.Clients.Office.Excel.Functions.SPG(A332, "IQ_PRIMARY_INDUSTRY")</f>
        <v>Homebuilding</v>
      </c>
      <c r="K332" s="9" t="str">
        <f>_xll.SNL.Clients.Office.Excel.Functions.SPG(A332, "NAICS_CODE", "Primary")</f>
        <v>23611 - Residential Building Construction</v>
      </c>
      <c r="L332" s="9" t="str">
        <f>_xll.SNL.Clients.Office.Excel.Functions.SPG(A332, "SP_TOPICTAG")</f>
        <v/>
      </c>
      <c r="M332" s="5">
        <f>_xll.SNL.Clients.Office.Excel.Functions.SPG(A332, "SP_PCT_SHARES_OWNED_ALL_INSTITUTIONS")</f>
        <v>86.64</v>
      </c>
      <c r="N332" s="9" t="str">
        <f>_xll.SNL.Clients.Office.Excel.Functions.SPG(A332, "RD_CREDIT_RATING_GLOBAL", "Issuer Credit Rating", "Local Currency LT|0")</f>
        <v>BBB+</v>
      </c>
      <c r="O332" s="9" t="str">
        <f>_xll.SNL.Clients.Office.Excel.Functions.SPG(A332, "RD_CWOL_GLOBAL", "Issuer Credit Rating", "Local Currency LT|0")</f>
        <v>Stable</v>
      </c>
      <c r="P332" s="9" t="str">
        <f>_xll.SNL.Clients.Office.Excel.Functions.SPG(A332, "RD_RATING_ACTION_GLOBAL", "Issuer Credit Rating", "Local Currency LT|0")</f>
        <v>Upgrade | CreditWatch/Outlook (05/12/2015)</v>
      </c>
      <c r="Q332" s="10">
        <f>_xll.SNL.Clients.Office.Excel.Functions.SPG(A332, "RD_LAST_REVIEW_DATE_GLOBAL", "Issuer Credit Rating", "Local Currency LT")</f>
        <v>45375</v>
      </c>
      <c r="R332" s="10">
        <f>_xll.SNL.Clients.Office.Excel.Functions.SPG(A332, "RD_CREDIT_RATING_DATE_GLOBAL", "Issuer Credit Rating", "Local Currency LT|0")</f>
        <v>42136</v>
      </c>
      <c r="S332" s="10">
        <f>_xll.SNL.Clients.Office.Excel.Functions.SPG(A332, "RD_CREDIT_WATCH_OUTLOOK_DATE_GLOBAL", "Issuer Credit Rating", "Local Currency LT|0")</f>
        <v>42136</v>
      </c>
    </row>
    <row r="333" spans="1:19">
      <c r="A333" t="s">
        <v>337</v>
      </c>
      <c r="B333" t="str">
        <f>_xll.SNL.Clients.Office.Excel.Functions.SPG(A333,"SP_IPO_DATE")</f>
        <v>#PEND</v>
      </c>
      <c r="G333" s="9" t="str">
        <f>_xll.SNL.Clients.Office.Excel.Functions.SPG(A333, "IQ_SECTOR")</f>
        <v>Information Technology</v>
      </c>
      <c r="H333" s="9" t="str">
        <f>_xll.SNL.Clients.Office.Excel.Functions.SPG(A333, "IQ_INDUSTRY_GROUP")</f>
        <v>Semiconductors and Semiconductor Equipment</v>
      </c>
      <c r="I333" s="9" t="str">
        <f>_xll.SNL.Clients.Office.Excel.Functions.SPG(A333, "IQ_INDUSTRY")</f>
        <v>Semiconductors and Semiconductor Equipment</v>
      </c>
      <c r="J333" s="9" t="str">
        <f>_xll.SNL.Clients.Office.Excel.Functions.SPG(A333, "IQ_PRIMARY_INDUSTRY")</f>
        <v>Semiconductors</v>
      </c>
      <c r="K333" s="9" t="str">
        <f>_xll.SNL.Clients.Office.Excel.Functions.SPG(A333, "NAICS_CODE", "Primary")</f>
        <v>334413 - Semiconductor and Related Device Manufacturing</v>
      </c>
      <c r="L333" s="9" t="str">
        <f>_xll.SNL.Clients.Office.Excel.Functions.SPG(A333, "SP_TOPICTAG")</f>
        <v>Computer Vision; Sensors; Encryption; Process Automation; Artificial Intelligence</v>
      </c>
      <c r="M333" s="5">
        <f>_xll.SNL.Clients.Office.Excel.Functions.SPG(A333, "SP_PCT_SHARES_OWNED_ALL_INSTITUTIONS")</f>
        <v>94.52</v>
      </c>
      <c r="N333" s="9" t="str">
        <f>_xll.SNL.Clients.Office.Excel.Functions.SPG(A333, "RD_CREDIT_RATING_GLOBAL", "Issuer Credit Rating", "Local Currency LT|0")</f>
        <v>BBB+</v>
      </c>
      <c r="O333" s="9" t="str">
        <f>_xll.SNL.Clients.Office.Excel.Functions.SPG(A333, "RD_CWOL_GLOBAL", "Issuer Credit Rating", "Local Currency LT|0")</f>
        <v>Stable</v>
      </c>
      <c r="P333" s="9" t="str">
        <f>_xll.SNL.Clients.Office.Excel.Functions.SPG(A333, "RD_RATING_ACTION_GLOBAL", "Issuer Credit Rating", "Local Currency LT|0")</f>
        <v>Upgrade | CreditWatch/Outlook (05/10/2023)</v>
      </c>
      <c r="Q333" s="10">
        <f>_xll.SNL.Clients.Office.Excel.Functions.SPG(A333, "RD_LAST_REVIEW_DATE_GLOBAL", "Issuer Credit Rating", "Local Currency LT")</f>
        <v>45618</v>
      </c>
      <c r="R333" s="10">
        <f>_xll.SNL.Clients.Office.Excel.Functions.SPG(A333, "RD_CREDIT_RATING_DATE_GLOBAL", "Issuer Credit Rating", "Local Currency LT|0")</f>
        <v>45056</v>
      </c>
      <c r="S333" s="10">
        <f>_xll.SNL.Clients.Office.Excel.Functions.SPG(A333, "RD_CREDIT_WATCH_OUTLOOK_DATE_GLOBAL", "Issuer Credit Rating", "Local Currency LT|0")</f>
        <v>45056</v>
      </c>
    </row>
    <row r="334" spans="1:19">
      <c r="A334" t="s">
        <v>338</v>
      </c>
      <c r="B334" t="str">
        <f>_xll.SNL.Clients.Office.Excel.Functions.SPG(A334,"SP_IPO_DATE")</f>
        <v>#PEND</v>
      </c>
      <c r="G334" s="9" t="str">
        <f>_xll.SNL.Clients.Office.Excel.Functions.SPG(A334, "IQ_SECTOR")</f>
        <v>Consumer Discretionary</v>
      </c>
      <c r="H334" s="9" t="str">
        <f>_xll.SNL.Clients.Office.Excel.Functions.SPG(A334, "IQ_INDUSTRY_GROUP")</f>
        <v>Consumer Discretionary Distribution and Retail</v>
      </c>
      <c r="I334" s="9" t="str">
        <f>_xll.SNL.Clients.Office.Excel.Functions.SPG(A334, "IQ_INDUSTRY")</f>
        <v>Specialty Retail</v>
      </c>
      <c r="J334" s="9" t="str">
        <f>_xll.SNL.Clients.Office.Excel.Functions.SPG(A334, "IQ_PRIMARY_INDUSTRY")</f>
        <v>Automotive Retail</v>
      </c>
      <c r="K334" s="9" t="str">
        <f>_xll.SNL.Clients.Office.Excel.Functions.SPG(A334, "NAICS_CODE", "Primary")</f>
        <v>441330 - Automotive Parts and Accessories Retailers</v>
      </c>
      <c r="L334" s="9" t="str">
        <f>_xll.SNL.Clients.Office.Excel.Functions.SPG(A334, "SP_TOPICTAG")</f>
        <v>Industrial Automation</v>
      </c>
      <c r="M334" s="5">
        <f>_xll.SNL.Clients.Office.Excel.Functions.SPG(A334, "SP_PCT_SHARES_OWNED_ALL_INSTITUTIONS")</f>
        <v>86.71</v>
      </c>
      <c r="N334" s="9" t="str">
        <f>_xll.SNL.Clients.Office.Excel.Functions.SPG(A334, "RD_CREDIT_RATING_GLOBAL", "Issuer Credit Rating", "Local Currency LT|0")</f>
        <v>BBB</v>
      </c>
      <c r="O334" s="9" t="str">
        <f>_xll.SNL.Clients.Office.Excel.Functions.SPG(A334, "RD_CWOL_GLOBAL", "Issuer Credit Rating", "Local Currency LT|0")</f>
        <v>Stable</v>
      </c>
      <c r="P334" s="9" t="str">
        <f>_xll.SNL.Clients.Office.Excel.Functions.SPG(A334, "RD_RATING_ACTION_GLOBAL", "Issuer Credit Rating", "Local Currency LT|0")</f>
        <v>Downgrade | CreditWatch/Outlook (05/09/2018)</v>
      </c>
      <c r="Q334" s="10">
        <f>_xll.SNL.Clients.Office.Excel.Functions.SPG(A334, "RD_LAST_REVIEW_DATE_GLOBAL", "Issuer Credit Rating", "Local Currency LT")</f>
        <v>45575</v>
      </c>
      <c r="R334" s="10">
        <f>_xll.SNL.Clients.Office.Excel.Functions.SPG(A334, "RD_CREDIT_RATING_DATE_GLOBAL", "Issuer Credit Rating", "Local Currency LT|0")</f>
        <v>43229</v>
      </c>
      <c r="S334" s="10">
        <f>_xll.SNL.Clients.Office.Excel.Functions.SPG(A334, "RD_CREDIT_WATCH_OUTLOOK_DATE_GLOBAL", "Issuer Credit Rating", "Local Currency LT|0")</f>
        <v>43229</v>
      </c>
    </row>
    <row r="335" spans="1:19">
      <c r="A335" t="s">
        <v>339</v>
      </c>
      <c r="B335" t="str">
        <f>_xll.SNL.Clients.Office.Excel.Functions.SPG(A335,"SP_IPO_DATE")</f>
        <v>#PEND</v>
      </c>
      <c r="G335" s="9" t="str">
        <f>_xll.SNL.Clients.Office.Excel.Functions.SPG(A335, "IQ_SECTOR")</f>
        <v>Energy</v>
      </c>
      <c r="H335" s="9" t="str">
        <f>_xll.SNL.Clients.Office.Excel.Functions.SPG(A335, "IQ_INDUSTRY_GROUP")</f>
        <v>Energy</v>
      </c>
      <c r="I335" s="9" t="str">
        <f>_xll.SNL.Clients.Office.Excel.Functions.SPG(A335, "IQ_INDUSTRY")</f>
        <v>Oil, Gas and Consumable Fuels</v>
      </c>
      <c r="J335" s="9" t="str">
        <f>_xll.SNL.Clients.Office.Excel.Functions.SPG(A335, "IQ_PRIMARY_INDUSTRY")</f>
        <v>Integrated Oil and Gas</v>
      </c>
      <c r="K335" s="9" t="str">
        <f>_xll.SNL.Clients.Office.Excel.Functions.SPG(A335, "NAICS_CODE", "Primary")</f>
        <v>2111 - Oil and Gas Extraction</v>
      </c>
      <c r="L335" s="9" t="str">
        <f>_xll.SNL.Clients.Office.Excel.Functions.SPG(A335, "SP_TOPICTAG")</f>
        <v>Environmental Engineering; Marine Transportation</v>
      </c>
      <c r="M335" s="5">
        <f>_xll.SNL.Clients.Office.Excel.Functions.SPG(A335, "SP_PCT_SHARES_OWNED_ALL_INSTITUTIONS")</f>
        <v>50.48</v>
      </c>
      <c r="N335" s="9" t="str">
        <f>_xll.SNL.Clients.Office.Excel.Functions.SPG(A335, "RD_CREDIT_RATING_GLOBAL", "Issuer Credit Rating", "Local Currency LT|0")</f>
        <v>BB+</v>
      </c>
      <c r="O335" s="9" t="str">
        <f>_xll.SNL.Clients.Office.Excel.Functions.SPG(A335, "RD_CWOL_GLOBAL", "Issuer Credit Rating", "Local Currency LT|0")</f>
        <v>Stable</v>
      </c>
      <c r="P335" s="9" t="str">
        <f>_xll.SNL.Clients.Office.Excel.Functions.SPG(A335, "RD_RATING_ACTION_GLOBAL", "Issuer Credit Rating", "Local Currency LT|0")</f>
        <v>Upgrade | CreditWatch/Outlook (01/25/2022)</v>
      </c>
      <c r="Q335" s="10">
        <f>_xll.SNL.Clients.Office.Excel.Functions.SPG(A335, "RD_LAST_REVIEW_DATE_GLOBAL", "Issuer Credit Rating", "Local Currency LT")</f>
        <v>45593</v>
      </c>
      <c r="R335" s="10">
        <f>_xll.SNL.Clients.Office.Excel.Functions.SPG(A335, "RD_CREDIT_RATING_DATE_GLOBAL", "Issuer Credit Rating", "Local Currency LT|0")</f>
        <v>44586</v>
      </c>
      <c r="S335" s="10">
        <f>_xll.SNL.Clients.Office.Excel.Functions.SPG(A335, "RD_CREDIT_WATCH_OUTLOOK_DATE_GLOBAL", "Issuer Credit Rating", "Local Currency LT|0")</f>
        <v>44586</v>
      </c>
    </row>
    <row r="336" spans="1:19">
      <c r="A336" t="s">
        <v>340</v>
      </c>
      <c r="B336" t="str">
        <f>_xll.SNL.Clients.Office.Excel.Functions.SPG(A336,"SP_IPO_DATE")</f>
        <v>#PEND</v>
      </c>
      <c r="G336" s="9" t="str">
        <f>_xll.SNL.Clients.Office.Excel.Functions.SPG(A336, "IQ_SECTOR")</f>
        <v>Industrials</v>
      </c>
      <c r="H336" s="9" t="str">
        <f>_xll.SNL.Clients.Office.Excel.Functions.SPG(A336, "IQ_INDUSTRY_GROUP")</f>
        <v>Transportation</v>
      </c>
      <c r="I336" s="9" t="str">
        <f>_xll.SNL.Clients.Office.Excel.Functions.SPG(A336, "IQ_INDUSTRY")</f>
        <v>Ground Transportation</v>
      </c>
      <c r="J336" s="9" t="str">
        <f>_xll.SNL.Clients.Office.Excel.Functions.SPG(A336, "IQ_PRIMARY_INDUSTRY")</f>
        <v>Cargo Ground Transportation</v>
      </c>
      <c r="K336" s="9" t="str">
        <f>_xll.SNL.Clients.Office.Excel.Functions.SPG(A336, "NAICS_CODE", "Primary")</f>
        <v>4841 - General Freight Trucking</v>
      </c>
      <c r="L336" s="9" t="str">
        <f>_xll.SNL.Clients.Office.Excel.Functions.SPG(A336, "SP_TOPICTAG")</f>
        <v>Fleet Management; Freight Service; Utility Scale Solar</v>
      </c>
      <c r="M336" s="5">
        <f>_xll.SNL.Clients.Office.Excel.Functions.SPG(A336, "SP_PCT_SHARES_OWNED_ALL_INSTITUTIONS")</f>
        <v>79.44</v>
      </c>
      <c r="N336" s="9" t="str">
        <f>_xll.SNL.Clients.Office.Excel.Functions.SPG(A336, "RD_CREDIT_RATING_GLOBAL", "Issuer Credit Rating", "Local Currency LT|0")</f>
        <v/>
      </c>
      <c r="O336" s="9" t="str">
        <f>_xll.SNL.Clients.Office.Excel.Functions.SPG(A336, "RD_CWOL_GLOBAL", "Issuer Credit Rating", "Local Currency LT|0")</f>
        <v/>
      </c>
      <c r="P336" s="9" t="str">
        <f>_xll.SNL.Clients.Office.Excel.Functions.SPG(A336, "RD_RATING_ACTION_GLOBAL", "Issuer Credit Rating", "Local Currency LT|0")</f>
        <v/>
      </c>
      <c r="Q336" s="10" t="str">
        <f>_xll.SNL.Clients.Office.Excel.Functions.SPG(A336, "RD_LAST_REVIEW_DATE_GLOBAL", "Issuer Credit Rating", "Local Currency LT")</f>
        <v/>
      </c>
      <c r="R336" s="10" t="str">
        <f>_xll.SNL.Clients.Office.Excel.Functions.SPG(A336, "RD_CREDIT_RATING_DATE_GLOBAL", "Issuer Credit Rating", "Local Currency LT|0")</f>
        <v/>
      </c>
      <c r="S336" s="10" t="str">
        <f>_xll.SNL.Clients.Office.Excel.Functions.SPG(A336, "RD_CREDIT_WATCH_OUTLOOK_DATE_GLOBAL", "Issuer Credit Rating", "Local Currency LT|0")</f>
        <v/>
      </c>
    </row>
    <row r="337" spans="1:19">
      <c r="A337" t="s">
        <v>341</v>
      </c>
      <c r="B337" t="str">
        <f>_xll.SNL.Clients.Office.Excel.Functions.SPG(A337,"SP_IPO_DATE")</f>
        <v>#PEND</v>
      </c>
      <c r="G337" s="9" t="str">
        <f>_xll.SNL.Clients.Office.Excel.Functions.SPG(A337, "IQ_SECTOR")</f>
        <v>Communication Services</v>
      </c>
      <c r="H337" s="9" t="str">
        <f>_xll.SNL.Clients.Office.Excel.Functions.SPG(A337, "IQ_INDUSTRY_GROUP")</f>
        <v>Media and Entertainment</v>
      </c>
      <c r="I337" s="9" t="str">
        <f>_xll.SNL.Clients.Office.Excel.Functions.SPG(A337, "IQ_INDUSTRY")</f>
        <v>Media</v>
      </c>
      <c r="J337" s="9" t="str">
        <f>_xll.SNL.Clients.Office.Excel.Functions.SPG(A337, "IQ_PRIMARY_INDUSTRY")</f>
        <v>Advertising</v>
      </c>
      <c r="K337" s="9" t="str">
        <f>_xll.SNL.Clients.Office.Excel.Functions.SPG(A337, "NAICS_CODE", "Primary")</f>
        <v>541810 - Advertising Agencies</v>
      </c>
      <c r="L337" s="9" t="str">
        <f>_xll.SNL.Clients.Office.Excel.Functions.SPG(A337, "SP_TOPICTAG")</f>
        <v>Ad Network; Social Media Marketing; Customer Analytics; Ad Targeting; Text Analytics; Brand Marketing; Content Creation</v>
      </c>
      <c r="M337" s="5">
        <f>_xll.SNL.Clients.Office.Excel.Functions.SPG(A337, "SP_PCT_SHARES_OWNED_ALL_INSTITUTIONS")</f>
        <v>98.91</v>
      </c>
      <c r="N337" s="9" t="str">
        <f>_xll.SNL.Clients.Office.Excel.Functions.SPG(A337, "RD_CREDIT_RATING_GLOBAL", "Issuer Credit Rating", "Local Currency LT|0")</f>
        <v>BBB+</v>
      </c>
      <c r="O337" s="9" t="str">
        <f>_xll.SNL.Clients.Office.Excel.Functions.SPG(A337, "RD_CWOL_GLOBAL", "Issuer Credit Rating", "Local Currency LT|0")</f>
        <v>Stable</v>
      </c>
      <c r="P337" s="9" t="str">
        <f>_xll.SNL.Clients.Office.Excel.Functions.SPG(A337, "RD_RATING_ACTION_GLOBAL", "Issuer Credit Rating", "Local Currency LT|0")</f>
        <v>Downgrade | CreditWatch/Outlook (08/02/2010)</v>
      </c>
      <c r="Q337" s="10">
        <f>_xll.SNL.Clients.Office.Excel.Functions.SPG(A337, "RD_LAST_REVIEW_DATE_GLOBAL", "Issuer Credit Rating", "Local Currency LT")</f>
        <v>45582</v>
      </c>
      <c r="R337" s="10">
        <f>_xll.SNL.Clients.Office.Excel.Functions.SPG(A337, "RD_CREDIT_RATING_DATE_GLOBAL", "Issuer Credit Rating", "Local Currency LT|0")</f>
        <v>40392</v>
      </c>
      <c r="S337" s="10">
        <f>_xll.SNL.Clients.Office.Excel.Functions.SPG(A337, "RD_CREDIT_WATCH_OUTLOOK_DATE_GLOBAL", "Issuer Credit Rating", "Local Currency LT|0")</f>
        <v>40392</v>
      </c>
    </row>
    <row r="338" spans="1:19">
      <c r="A338" t="s">
        <v>342</v>
      </c>
      <c r="B338" t="str">
        <f>_xll.SNL.Clients.Office.Excel.Functions.SPG(A338,"SP_IPO_DATE")</f>
        <v>#PEND</v>
      </c>
      <c r="G338" s="9" t="str">
        <f>_xll.SNL.Clients.Office.Excel.Functions.SPG(A338, "IQ_SECTOR")</f>
        <v>Information Technology</v>
      </c>
      <c r="H338" s="9" t="str">
        <f>_xll.SNL.Clients.Office.Excel.Functions.SPG(A338, "IQ_INDUSTRY_GROUP")</f>
        <v>Semiconductors and Semiconductor Equipment</v>
      </c>
      <c r="I338" s="9" t="str">
        <f>_xll.SNL.Clients.Office.Excel.Functions.SPG(A338, "IQ_INDUSTRY")</f>
        <v>Semiconductors and Semiconductor Equipment</v>
      </c>
      <c r="J338" s="9" t="str">
        <f>_xll.SNL.Clients.Office.Excel.Functions.SPG(A338, "IQ_PRIMARY_INDUSTRY")</f>
        <v>Semiconductors</v>
      </c>
      <c r="K338" s="9" t="str">
        <f>_xll.SNL.Clients.Office.Excel.Functions.SPG(A338, "NAICS_CODE", "Primary")</f>
        <v>334413 - Semiconductor and Related Device Manufacturing</v>
      </c>
      <c r="L338" s="9" t="str">
        <f>_xll.SNL.Clients.Office.Excel.Functions.SPG(A338, "SP_TOPICTAG")</f>
        <v>Computer Vision; Image Recognition; Sensors; Smart Cities; Smart Energy; Edge Computing; Autonomous Vehicles; Battery Energy Storage System (BESS)</v>
      </c>
      <c r="M338" s="5">
        <f>_xll.SNL.Clients.Office.Excel.Functions.SPG(A338, "SP_PCT_SHARES_OWNED_ALL_INSTITUTIONS")</f>
        <v>101.34</v>
      </c>
      <c r="N338" s="9" t="str">
        <f>_xll.SNL.Clients.Office.Excel.Functions.SPG(A338, "RD_CREDIT_RATING_GLOBAL", "Issuer Credit Rating", "Local Currency LT|0")</f>
        <v>BB+</v>
      </c>
      <c r="O338" s="9" t="str">
        <f>_xll.SNL.Clients.Office.Excel.Functions.SPG(A338, "RD_CWOL_GLOBAL", "Issuer Credit Rating", "Local Currency LT|0")</f>
        <v>Positive</v>
      </c>
      <c r="P338" s="9" t="str">
        <f>_xll.SNL.Clients.Office.Excel.Functions.SPG(A338, "RD_RATING_ACTION_GLOBAL", "Issuer Credit Rating", "Local Currency LT|0")</f>
        <v>CreditWatch/Outlook (11/13/2024)</v>
      </c>
      <c r="Q338" s="10">
        <f>_xll.SNL.Clients.Office.Excel.Functions.SPG(A338, "RD_LAST_REVIEW_DATE_GLOBAL", "Issuer Credit Rating", "Local Currency LT")</f>
        <v>45614</v>
      </c>
      <c r="R338" s="10">
        <f>_xll.SNL.Clients.Office.Excel.Functions.SPG(A338, "RD_CREDIT_RATING_DATE_GLOBAL", "Issuer Credit Rating", "Local Currency LT|0")</f>
        <v>44060</v>
      </c>
      <c r="S338" s="10">
        <f>_xll.SNL.Clients.Office.Excel.Functions.SPG(A338, "RD_CREDIT_WATCH_OUTLOOK_DATE_GLOBAL", "Issuer Credit Rating", "Local Currency LT|0")</f>
        <v>45609</v>
      </c>
    </row>
    <row r="339" spans="1:19">
      <c r="A339" t="s">
        <v>343</v>
      </c>
      <c r="B339" t="str">
        <f>_xll.SNL.Clients.Office.Excel.Functions.SPG(A339,"SP_IPO_DATE")</f>
        <v>#PEND</v>
      </c>
      <c r="G339" s="9" t="str">
        <f>_xll.SNL.Clients.Office.Excel.Functions.SPG(A339, "IQ_SECTOR")</f>
        <v>Energy</v>
      </c>
      <c r="H339" s="9" t="str">
        <f>_xll.SNL.Clients.Office.Excel.Functions.SPG(A339, "IQ_INDUSTRY_GROUP")</f>
        <v>Energy</v>
      </c>
      <c r="I339" s="9" t="str">
        <f>_xll.SNL.Clients.Office.Excel.Functions.SPG(A339, "IQ_INDUSTRY")</f>
        <v>Oil, Gas and Consumable Fuels</v>
      </c>
      <c r="J339" s="9" t="str">
        <f>_xll.SNL.Clients.Office.Excel.Functions.SPG(A339, "IQ_PRIMARY_INDUSTRY")</f>
        <v>Oil and Gas Storage and Transportation</v>
      </c>
      <c r="K339" s="9" t="str">
        <f>_xll.SNL.Clients.Office.Excel.Functions.SPG(A339, "NAICS_CODE", "Primary")</f>
        <v>486 - Pipeline Transportation</v>
      </c>
      <c r="L339" s="9" t="str">
        <f>_xll.SNL.Clients.Office.Excel.Functions.SPG(A339, "SP_TOPICTAG")</f>
        <v>Freight Service; Marine Transportation</v>
      </c>
      <c r="M339" s="5">
        <f>_xll.SNL.Clients.Office.Excel.Functions.SPG(A339, "SP_PCT_SHARES_OWNED_ALL_INSTITUTIONS")</f>
        <v>72.5</v>
      </c>
      <c r="N339" s="9" t="str">
        <f>_xll.SNL.Clients.Office.Excel.Functions.SPG(A339, "RD_CREDIT_RATING_GLOBAL", "Issuer Credit Rating", "Local Currency LT|0")</f>
        <v>BBB</v>
      </c>
      <c r="O339" s="9" t="str">
        <f>_xll.SNL.Clients.Office.Excel.Functions.SPG(A339, "RD_CWOL_GLOBAL", "Issuer Credit Rating", "Local Currency LT|0")</f>
        <v>Stable</v>
      </c>
      <c r="P339" s="9" t="str">
        <f>_xll.SNL.Clients.Office.Excel.Functions.SPG(A339, "RD_RATING_ACTION_GLOBAL", "Issuer Credit Rating", "Local Currency LT|0")</f>
        <v>Upgrade | CreditWatch/Outlook (06/30/2017)</v>
      </c>
      <c r="Q339" s="10">
        <f>_xll.SNL.Clients.Office.Excel.Functions.SPG(A339, "RD_LAST_REVIEW_DATE_GLOBAL", "Issuer Credit Rating", "Local Currency LT")</f>
        <v>45533</v>
      </c>
      <c r="R339" s="10">
        <f>_xll.SNL.Clients.Office.Excel.Functions.SPG(A339, "RD_CREDIT_RATING_DATE_GLOBAL", "Issuer Credit Rating", "Local Currency LT|0")</f>
        <v>42916</v>
      </c>
      <c r="S339" s="10">
        <f>_xll.SNL.Clients.Office.Excel.Functions.SPG(A339, "RD_CREDIT_WATCH_OUTLOOK_DATE_GLOBAL", "Issuer Credit Rating", "Local Currency LT|0")</f>
        <v>42916</v>
      </c>
    </row>
    <row r="340" spans="1:19">
      <c r="A340" t="s">
        <v>344</v>
      </c>
      <c r="B340" t="str">
        <f>_xll.SNL.Clients.Office.Excel.Functions.SPG(A340,"SP_IPO_DATE")</f>
        <v>#PEND</v>
      </c>
      <c r="G340" s="9" t="str">
        <f>_xll.SNL.Clients.Office.Excel.Functions.SPG(A340, "IQ_SECTOR")</f>
        <v>Information Technology</v>
      </c>
      <c r="H340" s="9" t="str">
        <f>_xll.SNL.Clients.Office.Excel.Functions.SPG(A340, "IQ_INDUSTRY_GROUP")</f>
        <v>Software and Services</v>
      </c>
      <c r="I340" s="9" t="str">
        <f>_xll.SNL.Clients.Office.Excel.Functions.SPG(A340, "IQ_INDUSTRY")</f>
        <v>Software</v>
      </c>
      <c r="J340" s="9" t="str">
        <f>_xll.SNL.Clients.Office.Excel.Functions.SPG(A340, "IQ_PRIMARY_INDUSTRY")</f>
        <v>Systems Software</v>
      </c>
      <c r="K340" s="9" t="str">
        <f>_xll.SNL.Clients.Office.Excel.Functions.SPG(A340, "NAICS_CODE", "Primary")</f>
        <v>513210 - Software Publishers</v>
      </c>
      <c r="L340" s="9" t="str">
        <f>_xll.SNL.Clients.Office.Excel.Functions.SPG(A340, "SP_TOPICTAG")</f>
        <v>Software Development; Cloud Management; Data Integration; Data Protection; Cloud Infrastructure; Cloud Security; Cloud Storage</v>
      </c>
      <c r="M340" s="5">
        <f>_xll.SNL.Clients.Office.Excel.Functions.SPG(A340, "SP_PCT_SHARES_OWNED_ALL_INSTITUTIONS")</f>
        <v>44.46</v>
      </c>
      <c r="N340" s="9" t="str">
        <f>_xll.SNL.Clients.Office.Excel.Functions.SPG(A340, "RD_CREDIT_RATING_GLOBAL", "Issuer Credit Rating", "Local Currency LT|0")</f>
        <v>BBB</v>
      </c>
      <c r="O340" s="9" t="str">
        <f>_xll.SNL.Clients.Office.Excel.Functions.SPG(A340, "RD_CWOL_GLOBAL", "Issuer Credit Rating", "Local Currency LT|0")</f>
        <v>Stable</v>
      </c>
      <c r="P340" s="9" t="str">
        <f>_xll.SNL.Clients.Office.Excel.Functions.SPG(A340, "RD_RATING_ACTION_GLOBAL", "Issuer Credit Rating", "Local Currency LT|0")</f>
        <v>CreditWatch/Outlook (11/07/2022)</v>
      </c>
      <c r="Q340" s="10">
        <f>_xll.SNL.Clients.Office.Excel.Functions.SPG(A340, "RD_LAST_REVIEW_DATE_GLOBAL", "Issuer Credit Rating", "Local Currency LT")</f>
        <v>45469</v>
      </c>
      <c r="R340" s="10">
        <f>_xll.SNL.Clients.Office.Excel.Functions.SPG(A340, "RD_CREDIT_RATING_DATE_GLOBAL", "Issuer Credit Rating", "Local Currency LT|0")</f>
        <v>44720</v>
      </c>
      <c r="S340" s="10">
        <f>_xll.SNL.Clients.Office.Excel.Functions.SPG(A340, "RD_CREDIT_WATCH_OUTLOOK_DATE_GLOBAL", "Issuer Credit Rating", "Local Currency LT|0")</f>
        <v>44872</v>
      </c>
    </row>
    <row r="341" spans="1:19">
      <c r="A341" t="s">
        <v>345</v>
      </c>
      <c r="B341" t="str">
        <f>_xll.SNL.Clients.Office.Excel.Functions.SPG(A341,"SP_IPO_DATE")</f>
        <v>#PEND</v>
      </c>
      <c r="G341" s="9" t="str">
        <f>_xll.SNL.Clients.Office.Excel.Functions.SPG(A341, "IQ_SECTOR")</f>
        <v>Industrials</v>
      </c>
      <c r="H341" s="9" t="str">
        <f>_xll.SNL.Clients.Office.Excel.Functions.SPG(A341, "IQ_INDUSTRY_GROUP")</f>
        <v>Capital Goods</v>
      </c>
      <c r="I341" s="9" t="str">
        <f>_xll.SNL.Clients.Office.Excel.Functions.SPG(A341, "IQ_INDUSTRY")</f>
        <v>Machinery</v>
      </c>
      <c r="J341" s="9" t="str">
        <f>_xll.SNL.Clients.Office.Excel.Functions.SPG(A341, "IQ_PRIMARY_INDUSTRY")</f>
        <v>Industrial Machinery and Supplies and Components</v>
      </c>
      <c r="K341" s="9" t="str">
        <f>_xll.SNL.Clients.Office.Excel.Functions.SPG(A341, "NAICS_CODE", "Primary")</f>
        <v>333921 - Elevator and Moving Stairway Manufacturing</v>
      </c>
      <c r="L341" s="9" t="str">
        <f>_xll.SNL.Clients.Office.Excel.Functions.SPG(A341, "SP_TOPICTAG")</f>
        <v>Computer Vision; Industrial Automation; Sensors; Smart Building; Process Automation; Utility Scale Solar</v>
      </c>
      <c r="M341" s="5">
        <f>_xll.SNL.Clients.Office.Excel.Functions.SPG(A341, "SP_PCT_SHARES_OWNED_ALL_INSTITUTIONS")</f>
        <v>92.25</v>
      </c>
      <c r="N341" s="9" t="str">
        <f>_xll.SNL.Clients.Office.Excel.Functions.SPG(A341, "RD_CREDIT_RATING_GLOBAL", "Issuer Credit Rating", "Local Currency LT|0")</f>
        <v>BBB</v>
      </c>
      <c r="O341" s="9" t="str">
        <f>_xll.SNL.Clients.Office.Excel.Functions.SPG(A341, "RD_CWOL_GLOBAL", "Issuer Credit Rating", "Local Currency LT|0")</f>
        <v>Stable</v>
      </c>
      <c r="P341" s="9" t="str">
        <f>_xll.SNL.Clients.Office.Excel.Functions.SPG(A341, "RD_RATING_ACTION_GLOBAL", "Issuer Credit Rating", "Local Currency LT|0")</f>
        <v>CreditWatch/Outlook (02/08/2021)</v>
      </c>
      <c r="Q341" s="10">
        <f>_xll.SNL.Clients.Office.Excel.Functions.SPG(A341, "RD_LAST_REVIEW_DATE_GLOBAL", "Issuer Credit Rating", "Local Currency LT")</f>
        <v>45680</v>
      </c>
      <c r="R341" s="10">
        <f>_xll.SNL.Clients.Office.Excel.Functions.SPG(A341, "RD_CREDIT_RATING_DATE_GLOBAL", "Issuer Credit Rating", "Local Currency LT|0")</f>
        <v>43868</v>
      </c>
      <c r="S341" s="10">
        <f>_xll.SNL.Clients.Office.Excel.Functions.SPG(A341, "RD_CREDIT_WATCH_OUTLOOK_DATE_GLOBAL", "Issuer Credit Rating", "Local Currency LT|0")</f>
        <v>44235</v>
      </c>
    </row>
    <row r="342" spans="1:19">
      <c r="A342" t="s">
        <v>346</v>
      </c>
      <c r="B342" t="str">
        <f>_xll.SNL.Clients.Office.Excel.Functions.SPG(A342,"SP_IPO_DATE")</f>
        <v>#PEND</v>
      </c>
      <c r="G342" s="9" t="str">
        <f>_xll.SNL.Clients.Office.Excel.Functions.SPG(A342, "IQ_SECTOR")</f>
        <v>Industrials</v>
      </c>
      <c r="H342" s="9" t="str">
        <f>_xll.SNL.Clients.Office.Excel.Functions.SPG(A342, "IQ_INDUSTRY_GROUP")</f>
        <v>Capital Goods</v>
      </c>
      <c r="I342" s="9" t="str">
        <f>_xll.SNL.Clients.Office.Excel.Functions.SPG(A342, "IQ_INDUSTRY")</f>
        <v>Machinery</v>
      </c>
      <c r="J342" s="9" t="str">
        <f>_xll.SNL.Clients.Office.Excel.Functions.SPG(A342, "IQ_PRIMARY_INDUSTRY")</f>
        <v>Construction Machinery and Heavy Transportation Equipment</v>
      </c>
      <c r="K342" s="9" t="str">
        <f>_xll.SNL.Clients.Office.Excel.Functions.SPG(A342, "NAICS_CODE", "Primary")</f>
        <v>336120 - Heavy Duty Truck Manufacturing</v>
      </c>
      <c r="L342" s="9" t="str">
        <f>_xll.SNL.Clients.Office.Excel.Functions.SPG(A342, "SP_TOPICTAG")</f>
        <v>Fleet Management; Freight Service; Industrial Automation; Passenger Aircraft Manufacturing</v>
      </c>
      <c r="M342" s="5">
        <f>_xll.SNL.Clients.Office.Excel.Functions.SPG(A342, "SP_PCT_SHARES_OWNED_ALL_INSTITUTIONS")</f>
        <v>69.28</v>
      </c>
      <c r="N342" s="9" t="str">
        <f>_xll.SNL.Clients.Office.Excel.Functions.SPG(A342, "RD_CREDIT_RATING_GLOBAL", "Issuer Credit Rating", "Local Currency LT|0")</f>
        <v>A+</v>
      </c>
      <c r="O342" s="9" t="str">
        <f>_xll.SNL.Clients.Office.Excel.Functions.SPG(A342, "RD_CWOL_GLOBAL", "Issuer Credit Rating", "Local Currency LT|0")</f>
        <v>Stable</v>
      </c>
      <c r="P342" s="9" t="str">
        <f>_xll.SNL.Clients.Office.Excel.Functions.SPG(A342, "RD_RATING_ACTION_GLOBAL", "Issuer Credit Rating", "Local Currency LT|0")</f>
        <v>Downgrade | CreditWatch/Outlook (04/29/2010)</v>
      </c>
      <c r="Q342" s="10">
        <f>_xll.SNL.Clients.Office.Excel.Functions.SPG(A342, "RD_LAST_REVIEW_DATE_GLOBAL", "Issuer Credit Rating", "Local Currency LT")</f>
        <v>45414</v>
      </c>
      <c r="R342" s="10">
        <f>_xll.SNL.Clients.Office.Excel.Functions.SPG(A342, "RD_CREDIT_RATING_DATE_GLOBAL", "Issuer Credit Rating", "Local Currency LT|0")</f>
        <v>40297</v>
      </c>
      <c r="S342" s="10">
        <f>_xll.SNL.Clients.Office.Excel.Functions.SPG(A342, "RD_CREDIT_WATCH_OUTLOOK_DATE_GLOBAL", "Issuer Credit Rating", "Local Currency LT|0")</f>
        <v>40297</v>
      </c>
    </row>
    <row r="343" spans="1:19">
      <c r="A343" t="s">
        <v>347</v>
      </c>
      <c r="B343" t="str">
        <f>_xll.SNL.Clients.Office.Excel.Functions.SPG(A343,"SP_IPO_DATE")</f>
        <v>#PEND</v>
      </c>
      <c r="G343" s="9" t="str">
        <f>_xll.SNL.Clients.Office.Excel.Functions.SPG(A343, "IQ_SECTOR")</f>
        <v>Materials</v>
      </c>
      <c r="H343" s="9" t="str">
        <f>_xll.SNL.Clients.Office.Excel.Functions.SPG(A343, "IQ_INDUSTRY_GROUP")</f>
        <v>Materials</v>
      </c>
      <c r="I343" s="9" t="str">
        <f>_xll.SNL.Clients.Office.Excel.Functions.SPG(A343, "IQ_INDUSTRY")</f>
        <v>Containers and Packaging</v>
      </c>
      <c r="J343" s="9" t="str">
        <f>_xll.SNL.Clients.Office.Excel.Functions.SPG(A343, "IQ_PRIMARY_INDUSTRY")</f>
        <v>Paper and Plastic Packaging Products and Materials</v>
      </c>
      <c r="K343" s="9" t="str">
        <f>_xll.SNL.Clients.Office.Excel.Functions.SPG(A343, "NAICS_CODE", "Primary")</f>
        <v>322130 - Paperboard Mills</v>
      </c>
      <c r="L343" s="9" t="str">
        <f>_xll.SNL.Clients.Office.Excel.Functions.SPG(A343, "SP_TOPICTAG")</f>
        <v>Packaging Services; Biomass Energy</v>
      </c>
      <c r="M343" s="5">
        <f>_xll.SNL.Clients.Office.Excel.Functions.SPG(A343, "SP_PCT_SHARES_OWNED_ALL_INSTITUTIONS")</f>
        <v>93.12</v>
      </c>
      <c r="N343" s="9" t="str">
        <f>_xll.SNL.Clients.Office.Excel.Functions.SPG(A343, "RD_CREDIT_RATING_GLOBAL", "Issuer Credit Rating", "Local Currency LT|0")</f>
        <v>BBB</v>
      </c>
      <c r="O343" s="9" t="str">
        <f>_xll.SNL.Clients.Office.Excel.Functions.SPG(A343, "RD_CWOL_GLOBAL", "Issuer Credit Rating", "Local Currency LT|0")</f>
        <v>Positive</v>
      </c>
      <c r="P343" s="9" t="str">
        <f>_xll.SNL.Clients.Office.Excel.Functions.SPG(A343, "RD_RATING_ACTION_GLOBAL", "Issuer Credit Rating", "Local Currency LT|0")</f>
        <v>CreditWatch/Outlook (07/26/2024)</v>
      </c>
      <c r="Q343" s="10">
        <f>_xll.SNL.Clients.Office.Excel.Functions.SPG(A343, "RD_LAST_REVIEW_DATE_GLOBAL", "Issuer Credit Rating", "Local Currency LT")</f>
        <v>45499</v>
      </c>
      <c r="R343" s="10">
        <f>_xll.SNL.Clients.Office.Excel.Functions.SPG(A343, "RD_CREDIT_RATING_DATE_GLOBAL", "Issuer Credit Rating", "Local Currency LT|0")</f>
        <v>37825</v>
      </c>
      <c r="S343" s="10">
        <f>_xll.SNL.Clients.Office.Excel.Functions.SPG(A343, "RD_CREDIT_WATCH_OUTLOOK_DATE_GLOBAL", "Issuer Credit Rating", "Local Currency LT|0")</f>
        <v>45499</v>
      </c>
    </row>
    <row r="344" spans="1:19">
      <c r="A344" t="s">
        <v>348</v>
      </c>
      <c r="B344" t="str">
        <f>_xll.SNL.Clients.Office.Excel.Functions.SPG(A344,"SP_IPO_DATE")</f>
        <v>#PEND</v>
      </c>
      <c r="G344" s="9" t="str">
        <f>_xll.SNL.Clients.Office.Excel.Functions.SPG(A344, "IQ_SECTOR")</f>
        <v>Information Technology</v>
      </c>
      <c r="H344" s="9" t="str">
        <f>_xll.SNL.Clients.Office.Excel.Functions.SPG(A344, "IQ_INDUSTRY_GROUP")</f>
        <v>Software and Services</v>
      </c>
      <c r="I344" s="9" t="str">
        <f>_xll.SNL.Clients.Office.Excel.Functions.SPG(A344, "IQ_INDUSTRY")</f>
        <v>Software</v>
      </c>
      <c r="J344" s="9" t="str">
        <f>_xll.SNL.Clients.Office.Excel.Functions.SPG(A344, "IQ_PRIMARY_INDUSTRY")</f>
        <v>Application Software</v>
      </c>
      <c r="K344" s="9" t="str">
        <f>_xll.SNL.Clients.Office.Excel.Functions.SPG(A344, "NAICS_CODE", "Primary")</f>
        <v>513210 - Software Publishers</v>
      </c>
      <c r="L344" s="9" t="str">
        <f>_xll.SNL.Clients.Office.Excel.Functions.SPG(A344, "SP_TOPICTAG")</f>
        <v>Software Development; Cloud Management; Data Integration; Machine Learning; Data Protection; Cloud Infrastructure; Artificial Intelligence</v>
      </c>
      <c r="M344" s="5">
        <f>_xll.SNL.Clients.Office.Excel.Functions.SPG(A344, "SP_PCT_SHARES_OWNED_ALL_INSTITUTIONS")</f>
        <v>48.92</v>
      </c>
      <c r="N344" s="9" t="str">
        <f>_xll.SNL.Clients.Office.Excel.Functions.SPG(A344, "RD_CREDIT_RATING_GLOBAL", "Issuer Credit Rating", "Local Currency LT|0")</f>
        <v/>
      </c>
      <c r="O344" s="9" t="str">
        <f>_xll.SNL.Clients.Office.Excel.Functions.SPG(A344, "RD_CWOL_GLOBAL", "Issuer Credit Rating", "Local Currency LT|0")</f>
        <v/>
      </c>
      <c r="P344" s="9" t="str">
        <f>_xll.SNL.Clients.Office.Excel.Functions.SPG(A344, "RD_RATING_ACTION_GLOBAL", "Issuer Credit Rating", "Local Currency LT|0")</f>
        <v/>
      </c>
      <c r="Q344" s="10" t="str">
        <f>_xll.SNL.Clients.Office.Excel.Functions.SPG(A344, "RD_LAST_REVIEW_DATE_GLOBAL", "Issuer Credit Rating", "Local Currency LT")</f>
        <v/>
      </c>
      <c r="R344" s="10" t="str">
        <f>_xll.SNL.Clients.Office.Excel.Functions.SPG(A344, "RD_CREDIT_RATING_DATE_GLOBAL", "Issuer Credit Rating", "Local Currency LT|0")</f>
        <v/>
      </c>
      <c r="S344" s="10" t="str">
        <f>_xll.SNL.Clients.Office.Excel.Functions.SPG(A344, "RD_CREDIT_WATCH_OUTLOOK_DATE_GLOBAL", "Issuer Credit Rating", "Local Currency LT|0")</f>
        <v/>
      </c>
    </row>
    <row r="345" spans="1:19">
      <c r="A345" t="s">
        <v>349</v>
      </c>
      <c r="B345" t="str">
        <f>_xll.SNL.Clients.Office.Excel.Functions.SPG(A345,"SP_IPO_DATE")</f>
        <v>#PEND</v>
      </c>
      <c r="G345" s="9" t="str">
        <f>_xll.SNL.Clients.Office.Excel.Functions.SPG(A345, "IQ_SECTOR")</f>
        <v>Information Technology</v>
      </c>
      <c r="H345" s="9" t="str">
        <f>_xll.SNL.Clients.Office.Excel.Functions.SPG(A345, "IQ_INDUSTRY_GROUP")</f>
        <v>Software and Services</v>
      </c>
      <c r="I345" s="9" t="str">
        <f>_xll.SNL.Clients.Office.Excel.Functions.SPG(A345, "IQ_INDUSTRY")</f>
        <v>Software</v>
      </c>
      <c r="J345" s="9" t="str">
        <f>_xll.SNL.Clients.Office.Excel.Functions.SPG(A345, "IQ_PRIMARY_INDUSTRY")</f>
        <v>Systems Software</v>
      </c>
      <c r="K345" s="9" t="str">
        <f>_xll.SNL.Clients.Office.Excel.Functions.SPG(A345, "NAICS_CODE", "Primary")</f>
        <v>513210 - Software Publishers</v>
      </c>
      <c r="L345" s="9" t="str">
        <f>_xll.SNL.Clients.Office.Excel.Functions.SPG(A345, "SP_TOPICTAG")</f>
        <v>Cloud Management; Authentication; Endpoint Security Integrity; Data Protection; Cloud Infrastructure; Cloud Security; Network Security</v>
      </c>
      <c r="M345" s="5">
        <f>_xll.SNL.Clients.Office.Excel.Functions.SPG(A345, "SP_PCT_SHARES_OWNED_ALL_INSTITUTIONS")</f>
        <v>77.64</v>
      </c>
      <c r="N345" s="9" t="str">
        <f>_xll.SNL.Clients.Office.Excel.Functions.SPG(A345, "RD_CREDIT_RATING_GLOBAL", "Issuer Credit Rating", "Local Currency LT|0")</f>
        <v/>
      </c>
      <c r="O345" s="9" t="str">
        <f>_xll.SNL.Clients.Office.Excel.Functions.SPG(A345, "RD_CWOL_GLOBAL", "Issuer Credit Rating", "Local Currency LT|0")</f>
        <v/>
      </c>
      <c r="P345" s="9" t="str">
        <f>_xll.SNL.Clients.Office.Excel.Functions.SPG(A345, "RD_RATING_ACTION_GLOBAL", "Issuer Credit Rating", "Local Currency LT|0")</f>
        <v/>
      </c>
      <c r="Q345" s="10" t="str">
        <f>_xll.SNL.Clients.Office.Excel.Functions.SPG(A345, "RD_LAST_REVIEW_DATE_GLOBAL", "Issuer Credit Rating", "Local Currency LT")</f>
        <v/>
      </c>
      <c r="R345" s="10" t="str">
        <f>_xll.SNL.Clients.Office.Excel.Functions.SPG(A345, "RD_CREDIT_RATING_DATE_GLOBAL", "Issuer Credit Rating", "Local Currency LT|0")</f>
        <v/>
      </c>
      <c r="S345" s="10" t="str">
        <f>_xll.SNL.Clients.Office.Excel.Functions.SPG(A345, "RD_CREDIT_WATCH_OUTLOOK_DATE_GLOBAL", "Issuer Credit Rating", "Local Currency LT|0")</f>
        <v/>
      </c>
    </row>
    <row r="346" spans="1:19">
      <c r="A346" t="s">
        <v>350</v>
      </c>
      <c r="B346" t="str">
        <f>_xll.SNL.Clients.Office.Excel.Functions.SPG(A346,"SP_IPO_DATE")</f>
        <v>#PEND</v>
      </c>
      <c r="G346" s="9" t="str">
        <f>_xll.SNL.Clients.Office.Excel.Functions.SPG(A346, "IQ_SECTOR")</f>
        <v>Communication Services</v>
      </c>
      <c r="H346" s="9" t="str">
        <f>_xll.SNL.Clients.Office.Excel.Functions.SPG(A346, "IQ_INDUSTRY_GROUP")</f>
        <v>Media and Entertainment</v>
      </c>
      <c r="I346" s="9" t="str">
        <f>_xll.SNL.Clients.Office.Excel.Functions.SPG(A346, "IQ_INDUSTRY")</f>
        <v>Media</v>
      </c>
      <c r="J346" s="9" t="str">
        <f>_xll.SNL.Clients.Office.Excel.Functions.SPG(A346, "IQ_PRIMARY_INDUSTRY")</f>
        <v>Broadcasting</v>
      </c>
      <c r="K346" s="9" t="str">
        <f>_xll.SNL.Clients.Office.Excel.Functions.SPG(A346, "NAICS_CODE", "Primary")</f>
        <v>516120 - Television Broadcasting Stations</v>
      </c>
      <c r="L346" s="9" t="str">
        <f>_xll.SNL.Clients.Office.Excel.Functions.SPG(A346, "SP_TOPICTAG")</f>
        <v>Digital Media; Video Streaming; Animation/av Workstations; Video Advertising; Streaming Media; Video-on-Demand Servers; Content Creation</v>
      </c>
      <c r="M346" s="5">
        <f>_xll.SNL.Clients.Office.Excel.Functions.SPG(A346, "SP_PCT_SHARES_OWNED_ALL_INSTITUTIONS")</f>
        <v>71.61</v>
      </c>
      <c r="N346" s="9" t="str">
        <f>_xll.SNL.Clients.Office.Excel.Functions.SPG(A346, "RD_CREDIT_RATING_GLOBAL", "Issuer Credit Rating", "Local Currency LT|0")</f>
        <v>BB+</v>
      </c>
      <c r="O346" s="9" t="str">
        <f>_xll.SNL.Clients.Office.Excel.Functions.SPG(A346, "RD_CWOL_GLOBAL", "Issuer Credit Rating", "Local Currency LT|0")</f>
        <v>Stable</v>
      </c>
      <c r="P346" s="9" t="str">
        <f>_xll.SNL.Clients.Office.Excel.Functions.SPG(A346, "RD_RATING_ACTION_GLOBAL", "Issuer Credit Rating", "Local Currency LT|0")</f>
        <v>Downgrade | CreditWatch/Outlook (03/27/2024)</v>
      </c>
      <c r="Q346" s="10">
        <f>_xll.SNL.Clients.Office.Excel.Functions.SPG(A346, "RD_LAST_REVIEW_DATE_GLOBAL", "Issuer Credit Rating", "Local Currency LT")</f>
        <v>45378</v>
      </c>
      <c r="R346" s="10">
        <f>_xll.SNL.Clients.Office.Excel.Functions.SPG(A346, "RD_CREDIT_RATING_DATE_GLOBAL", "Issuer Credit Rating", "Local Currency LT|0")</f>
        <v>45378</v>
      </c>
      <c r="S346" s="10">
        <f>_xll.SNL.Clients.Office.Excel.Functions.SPG(A346, "RD_CREDIT_WATCH_OUTLOOK_DATE_GLOBAL", "Issuer Credit Rating", "Local Currency LT|0")</f>
        <v>45378</v>
      </c>
    </row>
    <row r="347" spans="1:19">
      <c r="A347" t="s">
        <v>351</v>
      </c>
      <c r="B347" t="str">
        <f>_xll.SNL.Clients.Office.Excel.Functions.SPG(A347,"SP_IPO_DATE")</f>
        <v>#PEND</v>
      </c>
      <c r="G347" s="9" t="str">
        <f>_xll.SNL.Clients.Office.Excel.Functions.SPG(A347, "IQ_SECTOR")</f>
        <v>Industrials</v>
      </c>
      <c r="H347" s="9" t="str">
        <f>_xll.SNL.Clients.Office.Excel.Functions.SPG(A347, "IQ_INDUSTRY_GROUP")</f>
        <v>Capital Goods</v>
      </c>
      <c r="I347" s="9" t="str">
        <f>_xll.SNL.Clients.Office.Excel.Functions.SPG(A347, "IQ_INDUSTRY")</f>
        <v>Machinery</v>
      </c>
      <c r="J347" s="9" t="str">
        <f>_xll.SNL.Clients.Office.Excel.Functions.SPG(A347, "IQ_PRIMARY_INDUSTRY")</f>
        <v>Industrial Machinery and Supplies and Components</v>
      </c>
      <c r="K347" s="9" t="str">
        <f>_xll.SNL.Clients.Office.Excel.Functions.SPG(A347, "NAICS_CODE", "Primary")</f>
        <v>332912 - Fluid Power Valve and Hose Fitting Manufacturing</v>
      </c>
      <c r="L347" s="9" t="str">
        <f>_xll.SNL.Clients.Office.Excel.Functions.SPG(A347, "SP_TOPICTAG")</f>
        <v>Energy Management; Environmental Engineering; Industrial Automation; Sensors; Process Automation</v>
      </c>
      <c r="M347" s="5">
        <f>_xll.SNL.Clients.Office.Excel.Functions.SPG(A347, "SP_PCT_SHARES_OWNED_ALL_INSTITUTIONS")</f>
        <v>86.99</v>
      </c>
      <c r="N347" s="9" t="str">
        <f>_xll.SNL.Clients.Office.Excel.Functions.SPG(A347, "RD_CREDIT_RATING_GLOBAL", "Issuer Credit Rating", "Local Currency LT|0")</f>
        <v>BBB+</v>
      </c>
      <c r="O347" s="9" t="str">
        <f>_xll.SNL.Clients.Office.Excel.Functions.SPG(A347, "RD_CWOL_GLOBAL", "Issuer Credit Rating", "Local Currency LT|0")</f>
        <v>Stable</v>
      </c>
      <c r="P347" s="9" t="str">
        <f>_xll.SNL.Clients.Office.Excel.Functions.SPG(A347, "RD_RATING_ACTION_GLOBAL", "Issuer Credit Rating", "Local Currency LT|0")</f>
        <v>CreditWatch/Outlook (09/29/2023)</v>
      </c>
      <c r="Q347" s="10">
        <f>_xll.SNL.Clients.Office.Excel.Functions.SPG(A347, "RD_LAST_REVIEW_DATE_GLOBAL", "Issuer Credit Rating", "Local Currency LT")</f>
        <v>45343</v>
      </c>
      <c r="R347" s="10">
        <f>_xll.SNL.Clients.Office.Excel.Functions.SPG(A347, "RD_CREDIT_RATING_DATE_GLOBAL", "Issuer Credit Rating", "Local Currency LT|0")</f>
        <v>43913</v>
      </c>
      <c r="S347" s="10">
        <f>_xll.SNL.Clients.Office.Excel.Functions.SPG(A347, "RD_CREDIT_WATCH_OUTLOOK_DATE_GLOBAL", "Issuer Credit Rating", "Local Currency LT|0")</f>
        <v>45198</v>
      </c>
    </row>
    <row r="348" spans="1:19">
      <c r="A348" t="s">
        <v>352</v>
      </c>
      <c r="B348" t="str">
        <f>_xll.SNL.Clients.Office.Excel.Functions.SPG(A348,"SP_IPO_DATE")</f>
        <v>#PEND</v>
      </c>
      <c r="G348" s="9" t="str">
        <f>_xll.SNL.Clients.Office.Excel.Functions.SPG(A348, "IQ_SECTOR")</f>
        <v>Industrials</v>
      </c>
      <c r="H348" s="9" t="str">
        <f>_xll.SNL.Clients.Office.Excel.Functions.SPG(A348, "IQ_INDUSTRY_GROUP")</f>
        <v>Commercial and Professional Services</v>
      </c>
      <c r="I348" s="9" t="str">
        <f>_xll.SNL.Clients.Office.Excel.Functions.SPG(A348, "IQ_INDUSTRY")</f>
        <v>Professional Services</v>
      </c>
      <c r="J348" s="9" t="str">
        <f>_xll.SNL.Clients.Office.Excel.Functions.SPG(A348, "IQ_PRIMARY_INDUSTRY")</f>
        <v>Human Resource and Employment Services</v>
      </c>
      <c r="K348" s="9" t="str">
        <f>_xll.SNL.Clients.Office.Excel.Functions.SPG(A348, "NAICS_CODE", "Primary")</f>
        <v>541214 - Payroll Services</v>
      </c>
      <c r="L348" s="9" t="str">
        <f>_xll.SNL.Clients.Office.Excel.Functions.SPG(A348, "SP_TOPICTAG")</f>
        <v>Software Development; Customer Relationship Management; Cloud Infrastructure; Employee Benefits; Process Automation; Team Collaboration</v>
      </c>
      <c r="M348" s="5">
        <f>_xll.SNL.Clients.Office.Excel.Functions.SPG(A348, "SP_PCT_SHARES_OWNED_ALL_INSTITUTIONS")</f>
        <v>77.989999999999995</v>
      </c>
      <c r="N348" s="9" t="str">
        <f>_xll.SNL.Clients.Office.Excel.Functions.SPG(A348, "RD_CREDIT_RATING_GLOBAL", "Issuer Credit Rating", "Local Currency LT|0")</f>
        <v/>
      </c>
      <c r="O348" s="9" t="str">
        <f>_xll.SNL.Clients.Office.Excel.Functions.SPG(A348, "RD_CWOL_GLOBAL", "Issuer Credit Rating", "Local Currency LT|0")</f>
        <v/>
      </c>
      <c r="P348" s="9" t="str">
        <f>_xll.SNL.Clients.Office.Excel.Functions.SPG(A348, "RD_RATING_ACTION_GLOBAL", "Issuer Credit Rating", "Local Currency LT|0")</f>
        <v/>
      </c>
      <c r="Q348" s="10" t="str">
        <f>_xll.SNL.Clients.Office.Excel.Functions.SPG(A348, "RD_LAST_REVIEW_DATE_GLOBAL", "Issuer Credit Rating", "Local Currency LT")</f>
        <v/>
      </c>
      <c r="R348" s="10" t="str">
        <f>_xll.SNL.Clients.Office.Excel.Functions.SPG(A348, "RD_CREDIT_RATING_DATE_GLOBAL", "Issuer Credit Rating", "Local Currency LT|0")</f>
        <v/>
      </c>
      <c r="S348" s="10" t="str">
        <f>_xll.SNL.Clients.Office.Excel.Functions.SPG(A348, "RD_CREDIT_WATCH_OUTLOOK_DATE_GLOBAL", "Issuer Credit Rating", "Local Currency LT|0")</f>
        <v/>
      </c>
    </row>
    <row r="349" spans="1:19">
      <c r="A349" t="s">
        <v>353</v>
      </c>
      <c r="B349" t="str">
        <f>_xll.SNL.Clients.Office.Excel.Functions.SPG(A349,"SP_IPO_DATE")</f>
        <v>#PEND</v>
      </c>
      <c r="G349" s="9" t="str">
        <f>_xll.SNL.Clients.Office.Excel.Functions.SPG(A349, "IQ_SECTOR")</f>
        <v>Industrials</v>
      </c>
      <c r="H349" s="9" t="str">
        <f>_xll.SNL.Clients.Office.Excel.Functions.SPG(A349, "IQ_INDUSTRY_GROUP")</f>
        <v>Commercial and Professional Services</v>
      </c>
      <c r="I349" s="9" t="str">
        <f>_xll.SNL.Clients.Office.Excel.Functions.SPG(A349, "IQ_INDUSTRY")</f>
        <v>Professional Services</v>
      </c>
      <c r="J349" s="9" t="str">
        <f>_xll.SNL.Clients.Office.Excel.Functions.SPG(A349, "IQ_PRIMARY_INDUSTRY")</f>
        <v>Human Resource and Employment Services</v>
      </c>
      <c r="K349" s="9" t="str">
        <f>_xll.SNL.Clients.Office.Excel.Functions.SPG(A349, "NAICS_CODE", "Primary")</f>
        <v>561311 - Employment Placement Agencies</v>
      </c>
      <c r="L349" s="9" t="str">
        <f>_xll.SNL.Clients.Office.Excel.Functions.SPG(A349, "SP_TOPICTAG")</f>
        <v>Software Development; Customer Relationship Management; Text Analytics; Data Protection; Employee Benefits; Process Automation; Artificial Intelligence</v>
      </c>
      <c r="M349" s="5">
        <f>_xll.SNL.Clients.Office.Excel.Functions.SPG(A349, "SP_PCT_SHARES_OWNED_ALL_INSTITUTIONS")</f>
        <v>86.71</v>
      </c>
      <c r="N349" s="9" t="str">
        <f>_xll.SNL.Clients.Office.Excel.Functions.SPG(A349, "RD_CREDIT_RATING_GLOBAL", "Issuer Credit Rating", "Local Currency LT|0")</f>
        <v/>
      </c>
      <c r="O349" s="9" t="str">
        <f>_xll.SNL.Clients.Office.Excel.Functions.SPG(A349, "RD_CWOL_GLOBAL", "Issuer Credit Rating", "Local Currency LT|0")</f>
        <v/>
      </c>
      <c r="P349" s="9" t="str">
        <f>_xll.SNL.Clients.Office.Excel.Functions.SPG(A349, "RD_RATING_ACTION_GLOBAL", "Issuer Credit Rating", "Local Currency LT|0")</f>
        <v/>
      </c>
      <c r="Q349" s="10" t="str">
        <f>_xll.SNL.Clients.Office.Excel.Functions.SPG(A349, "RD_LAST_REVIEW_DATE_GLOBAL", "Issuer Credit Rating", "Local Currency LT")</f>
        <v/>
      </c>
      <c r="R349" s="10" t="str">
        <f>_xll.SNL.Clients.Office.Excel.Functions.SPG(A349, "RD_CREDIT_RATING_DATE_GLOBAL", "Issuer Credit Rating", "Local Currency LT|0")</f>
        <v/>
      </c>
      <c r="S349" s="10" t="str">
        <f>_xll.SNL.Clients.Office.Excel.Functions.SPG(A349, "RD_CREDIT_WATCH_OUTLOOK_DATE_GLOBAL", "Issuer Credit Rating", "Local Currency LT|0")</f>
        <v/>
      </c>
    </row>
    <row r="350" spans="1:19">
      <c r="A350" t="s">
        <v>354</v>
      </c>
      <c r="B350" t="str">
        <f>_xll.SNL.Clients.Office.Excel.Functions.SPG(A350,"SP_IPO_DATE")</f>
        <v>#PEND</v>
      </c>
      <c r="G350" s="9" t="str">
        <f>_xll.SNL.Clients.Office.Excel.Functions.SPG(A350, "IQ_SECTOR")</f>
        <v>Financials</v>
      </c>
      <c r="H350" s="9" t="str">
        <f>_xll.SNL.Clients.Office.Excel.Functions.SPG(A350, "IQ_INDUSTRY_GROUP")</f>
        <v>Financial Services</v>
      </c>
      <c r="I350" s="9" t="str">
        <f>_xll.SNL.Clients.Office.Excel.Functions.SPG(A350, "IQ_INDUSTRY")</f>
        <v>Financial Services</v>
      </c>
      <c r="J350" s="9" t="str">
        <f>_xll.SNL.Clients.Office.Excel.Functions.SPG(A350, "IQ_PRIMARY_INDUSTRY")</f>
        <v>Transaction and Payment Processing Services</v>
      </c>
      <c r="K350" s="9" t="str">
        <f>_xll.SNL.Clients.Office.Excel.Functions.SPG(A350, "NAICS_CODE", "Primary")</f>
        <v>52232 - Financial Transactions Processing, Reserve, and Clearinghouse Activities</v>
      </c>
      <c r="L350" s="9" t="str">
        <f>_xll.SNL.Clients.Office.Excel.Functions.SPG(A350, "SP_TOPICTAG")</f>
        <v>Anti-Fraud; Fintech; Data Protection; Cloud Security; Cryptocurrency; Online Payments</v>
      </c>
      <c r="M350" s="5">
        <f>_xll.SNL.Clients.Office.Excel.Functions.SPG(A350, "SP_PCT_SHARES_OWNED_ALL_INSTITUTIONS")</f>
        <v>73.84</v>
      </c>
      <c r="N350" s="9" t="str">
        <f>_xll.SNL.Clients.Office.Excel.Functions.SPG(A350, "RD_CREDIT_RATING_GLOBAL", "Issuer Credit Rating", "Local Currency LT|0")</f>
        <v>A-</v>
      </c>
      <c r="O350" s="9" t="str">
        <f>_xll.SNL.Clients.Office.Excel.Functions.SPG(A350, "RD_CWOL_GLOBAL", "Issuer Credit Rating", "Local Currency LT|0")</f>
        <v>Stable</v>
      </c>
      <c r="P350" s="9" t="str">
        <f>_xll.SNL.Clients.Office.Excel.Functions.SPG(A350, "RD_RATING_ACTION_GLOBAL", "Issuer Credit Rating", "Local Currency LT|0")</f>
        <v>Upgrade | CreditWatch/Outlook (06/03/2021)</v>
      </c>
      <c r="Q350" s="10">
        <f>_xll.SNL.Clients.Office.Excel.Functions.SPG(A350, "RD_LAST_REVIEW_DATE_GLOBAL", "Issuer Credit Rating", "Local Currency LT")</f>
        <v>45467</v>
      </c>
      <c r="R350" s="10">
        <f>_xll.SNL.Clients.Office.Excel.Functions.SPG(A350, "RD_CREDIT_RATING_DATE_GLOBAL", "Issuer Credit Rating", "Local Currency LT|0")</f>
        <v>44350</v>
      </c>
      <c r="S350" s="10">
        <f>_xll.SNL.Clients.Office.Excel.Functions.SPG(A350, "RD_CREDIT_WATCH_OUTLOOK_DATE_GLOBAL", "Issuer Credit Rating", "Local Currency LT|0")</f>
        <v>44350</v>
      </c>
    </row>
    <row r="351" spans="1:19">
      <c r="A351" t="s">
        <v>355</v>
      </c>
      <c r="B351" t="str">
        <f>_xll.SNL.Clients.Office.Excel.Functions.SPG(A351,"SP_IPO_DATE")</f>
        <v>#PEND</v>
      </c>
      <c r="G351" s="9" t="str">
        <f>_xll.SNL.Clients.Office.Excel.Functions.SPG(A351, "IQ_SECTOR")</f>
        <v>Industrials</v>
      </c>
      <c r="H351" s="9" t="str">
        <f>_xll.SNL.Clients.Office.Excel.Functions.SPG(A351, "IQ_INDUSTRY_GROUP")</f>
        <v>Capital Goods</v>
      </c>
      <c r="I351" s="9" t="str">
        <f>_xll.SNL.Clients.Office.Excel.Functions.SPG(A351, "IQ_INDUSTRY")</f>
        <v>Machinery</v>
      </c>
      <c r="J351" s="9" t="str">
        <f>_xll.SNL.Clients.Office.Excel.Functions.SPG(A351, "IQ_PRIMARY_INDUSTRY")</f>
        <v>Industrial Machinery and Supplies and Components</v>
      </c>
      <c r="K351" s="9" t="str">
        <f>_xll.SNL.Clients.Office.Excel.Functions.SPG(A351, "NAICS_CODE", "Primary")</f>
        <v>333914 - Measuring, Dispensing, and Other Pumping Equipment Manufacturing</v>
      </c>
      <c r="L351" s="9" t="str">
        <f>_xll.SNL.Clients.Office.Excel.Functions.SPG(A351, "SP_TOPICTAG")</f>
        <v>Aquaculture; Environmental Engineering; Farming; Water Purification; CleanTech</v>
      </c>
      <c r="M351" s="5">
        <f>_xll.SNL.Clients.Office.Excel.Functions.SPG(A351, "SP_PCT_SHARES_OWNED_ALL_INSTITUTIONS")</f>
        <v>93.1</v>
      </c>
      <c r="N351" s="9" t="str">
        <f>_xll.SNL.Clients.Office.Excel.Functions.SPG(A351, "RD_CREDIT_RATING_GLOBAL", "Issuer Credit Rating", "Local Currency LT|0")</f>
        <v>BBB-</v>
      </c>
      <c r="O351" s="9" t="str">
        <f>_xll.SNL.Clients.Office.Excel.Functions.SPG(A351, "RD_CWOL_GLOBAL", "Issuer Credit Rating", "Local Currency LT|0")</f>
        <v>Stable</v>
      </c>
      <c r="P351" s="9" t="str">
        <f>_xll.SNL.Clients.Office.Excel.Functions.SPG(A351, "RD_RATING_ACTION_GLOBAL", "Issuer Credit Rating", "Local Currency LT|0")</f>
        <v>CreditWatch/Outlook (02/27/2018)</v>
      </c>
      <c r="Q351" s="10">
        <f>_xll.SNL.Clients.Office.Excel.Functions.SPG(A351, "RD_LAST_REVIEW_DATE_GLOBAL", "Issuer Credit Rating", "Local Currency LT")</f>
        <v>45464</v>
      </c>
      <c r="R351" s="10">
        <f>_xll.SNL.Clients.Office.Excel.Functions.SPG(A351, "RD_CREDIT_RATING_DATE_GLOBAL", "Issuer Credit Rating", "Local Currency LT|0")</f>
        <v>42454</v>
      </c>
      <c r="S351" s="10">
        <f>_xll.SNL.Clients.Office.Excel.Functions.SPG(A351, "RD_CREDIT_WATCH_OUTLOOK_DATE_GLOBAL", "Issuer Credit Rating", "Local Currency LT|0")</f>
        <v>43158</v>
      </c>
    </row>
    <row r="352" spans="1:19">
      <c r="A352" t="s">
        <v>356</v>
      </c>
      <c r="B352" t="str">
        <f>_xll.SNL.Clients.Office.Excel.Functions.SPG(A352,"SP_IPO_DATE")</f>
        <v>#PEND</v>
      </c>
      <c r="G352" s="9" t="str">
        <f>_xll.SNL.Clients.Office.Excel.Functions.SPG(A352, "IQ_SECTOR")</f>
        <v>Consumer Staples</v>
      </c>
      <c r="H352" s="9" t="str">
        <f>_xll.SNL.Clients.Office.Excel.Functions.SPG(A352, "IQ_INDUSTRY_GROUP")</f>
        <v>Food, Beverage and Tobacco</v>
      </c>
      <c r="I352" s="9" t="str">
        <f>_xll.SNL.Clients.Office.Excel.Functions.SPG(A352, "IQ_INDUSTRY")</f>
        <v>Beverages</v>
      </c>
      <c r="J352" s="9" t="str">
        <f>_xll.SNL.Clients.Office.Excel.Functions.SPG(A352, "IQ_PRIMARY_INDUSTRY")</f>
        <v>Soft Drinks and Non-alcoholic Beverages</v>
      </c>
      <c r="K352" s="9" t="str">
        <f>_xll.SNL.Clients.Office.Excel.Functions.SPG(A352, "NAICS_CODE", "Primary")</f>
        <v>31211 - Soft Drink and Ice Manufacturing</v>
      </c>
      <c r="L352" s="9" t="str">
        <f>_xll.SNL.Clients.Office.Excel.Functions.SPG(A352, "SP_TOPICTAG")</f>
        <v>Coffee</v>
      </c>
      <c r="M352" s="5">
        <f>_xll.SNL.Clients.Office.Excel.Functions.SPG(A352, "SP_PCT_SHARES_OWNED_ALL_INSTITUTIONS")</f>
        <v>75.97</v>
      </c>
      <c r="N352" s="9" t="str">
        <f>_xll.SNL.Clients.Office.Excel.Functions.SPG(A352, "RD_CREDIT_RATING_GLOBAL", "Issuer Credit Rating", "Local Currency LT|0")</f>
        <v>A+</v>
      </c>
      <c r="O352" s="9" t="str">
        <f>_xll.SNL.Clients.Office.Excel.Functions.SPG(A352, "RD_CWOL_GLOBAL", "Issuer Credit Rating", "Local Currency LT|0")</f>
        <v>Stable</v>
      </c>
      <c r="P352" s="9" t="str">
        <f>_xll.SNL.Clients.Office.Excel.Functions.SPG(A352, "RD_RATING_ACTION_GLOBAL", "Issuer Credit Rating", "Local Currency LT|0")</f>
        <v>Upgrade | CreditWatch/Outlook (04/26/2017)</v>
      </c>
      <c r="Q352" s="10">
        <f>_xll.SNL.Clients.Office.Excel.Functions.SPG(A352, "RD_LAST_REVIEW_DATE_GLOBAL", "Issuer Credit Rating", "Local Currency LT")</f>
        <v>45586</v>
      </c>
      <c r="R352" s="10">
        <f>_xll.SNL.Clients.Office.Excel.Functions.SPG(A352, "RD_CREDIT_RATING_DATE_GLOBAL", "Issuer Credit Rating", "Local Currency LT|0")</f>
        <v>42851</v>
      </c>
      <c r="S352" s="10">
        <f>_xll.SNL.Clients.Office.Excel.Functions.SPG(A352, "RD_CREDIT_WATCH_OUTLOOK_DATE_GLOBAL", "Issuer Credit Rating", "Local Currency LT|0")</f>
        <v>42851</v>
      </c>
    </row>
    <row r="353" spans="1:19">
      <c r="A353" t="s">
        <v>357</v>
      </c>
      <c r="B353" t="str">
        <f>_xll.SNL.Clients.Office.Excel.Functions.SPG(A353,"SP_IPO_DATE")</f>
        <v>#PEND</v>
      </c>
      <c r="G353" s="9" t="str">
        <f>_xll.SNL.Clients.Office.Excel.Functions.SPG(A353, "IQ_SECTOR")</f>
        <v>Health Care</v>
      </c>
      <c r="H353" s="9" t="str">
        <f>_xll.SNL.Clients.Office.Excel.Functions.SPG(A353, "IQ_INDUSTRY_GROUP")</f>
        <v>Pharmaceuticals, Biotechnology and Life Sciences</v>
      </c>
      <c r="I353" s="9" t="str">
        <f>_xll.SNL.Clients.Office.Excel.Functions.SPG(A353, "IQ_INDUSTRY")</f>
        <v>Pharmaceuticals</v>
      </c>
      <c r="J353" s="9" t="str">
        <f>_xll.SNL.Clients.Office.Excel.Functions.SPG(A353, "IQ_PRIMARY_INDUSTRY")</f>
        <v>Pharmaceuticals</v>
      </c>
      <c r="K353" s="9" t="str">
        <f>_xll.SNL.Clients.Office.Excel.Functions.SPG(A353, "NAICS_CODE", "Primary")</f>
        <v>325412 - Pharmaceutical Preparation Manufacturing</v>
      </c>
      <c r="L353" s="9" t="str">
        <f>_xll.SNL.Clients.Office.Excel.Functions.SPG(A353, "SP_TOPICTAG")</f>
        <v>Cardiovascular; Endocrinology; Hematology; Infectious Diseases; Inflammation; Vaccines</v>
      </c>
      <c r="M353" s="5">
        <f>_xll.SNL.Clients.Office.Excel.Functions.SPG(A353, "SP_PCT_SHARES_OWNED_ALL_INSTITUTIONS")</f>
        <v>68.180000000000007</v>
      </c>
      <c r="N353" s="9" t="str">
        <f>_xll.SNL.Clients.Office.Excel.Functions.SPG(A353, "RD_CREDIT_RATING_GLOBAL", "Issuer Credit Rating", "Local Currency LT|0")</f>
        <v>A</v>
      </c>
      <c r="O353" s="9" t="str">
        <f>_xll.SNL.Clients.Office.Excel.Functions.SPG(A353, "RD_CWOL_GLOBAL", "Issuer Credit Rating", "Local Currency LT|0")</f>
        <v>Stable</v>
      </c>
      <c r="P353" s="9" t="str">
        <f>_xll.SNL.Clients.Office.Excel.Functions.SPG(A353, "RD_RATING_ACTION_GLOBAL", "Issuer Credit Rating", "Local Currency LT|0")</f>
        <v>Downgrade | CreditWatch/Outlook (12/13/2023)</v>
      </c>
      <c r="Q353" s="10">
        <f>_xll.SNL.Clients.Office.Excel.Functions.SPG(A353, "RD_LAST_REVIEW_DATE_GLOBAL", "Issuer Credit Rating", "Local Currency LT")</f>
        <v>45617</v>
      </c>
      <c r="R353" s="10">
        <f>_xll.SNL.Clients.Office.Excel.Functions.SPG(A353, "RD_CREDIT_RATING_DATE_GLOBAL", "Issuer Credit Rating", "Local Currency LT|0")</f>
        <v>45273</v>
      </c>
      <c r="S353" s="10">
        <f>_xll.SNL.Clients.Office.Excel.Functions.SPG(A353, "RD_CREDIT_WATCH_OUTLOOK_DATE_GLOBAL", "Issuer Credit Rating", "Local Currency LT|0")</f>
        <v>45273</v>
      </c>
    </row>
    <row r="354" spans="1:19">
      <c r="A354" t="s">
        <v>358</v>
      </c>
      <c r="B354" t="str">
        <f>_xll.SNL.Clients.Office.Excel.Functions.SPG(A354,"SP_IPO_DATE")</f>
        <v>#PEND</v>
      </c>
      <c r="G354" s="9" t="str">
        <f>_xll.SNL.Clients.Office.Excel.Functions.SPG(A354, "IQ_SECTOR")</f>
        <v>Utilities</v>
      </c>
      <c r="H354" s="9" t="str">
        <f>_xll.SNL.Clients.Office.Excel.Functions.SPG(A354, "IQ_INDUSTRY_GROUP")</f>
        <v>Utilities</v>
      </c>
      <c r="I354" s="9" t="str">
        <f>_xll.SNL.Clients.Office.Excel.Functions.SPG(A354, "IQ_INDUSTRY")</f>
        <v>Electric Utilities</v>
      </c>
      <c r="J354" s="9" t="str">
        <f>_xll.SNL.Clients.Office.Excel.Functions.SPG(A354, "IQ_PRIMARY_INDUSTRY")</f>
        <v>Electric Utilities</v>
      </c>
      <c r="K354" s="9" t="str">
        <f>_xll.SNL.Clients.Office.Excel.Functions.SPG(A354, "NAICS_CODE", "Primary")</f>
        <v>2211 - Electric Power Generation, Transmission and Distribution</v>
      </c>
      <c r="L354" s="9" t="str">
        <f>_xll.SNL.Clients.Office.Excel.Functions.SPG(A354, "SP_TOPICTAG")</f>
        <v>Clean Energy; Energy Efficiency; Energy Management; Energy Storage; Environmental Engineering; Smart Energy; Power Grid; Utility Scale Solar</v>
      </c>
      <c r="M354" s="5">
        <f>_xll.SNL.Clients.Office.Excel.Functions.SPG(A354, "SP_PCT_SHARES_OWNED_ALL_INSTITUTIONS")</f>
        <v>93.75</v>
      </c>
      <c r="N354" s="9" t="str">
        <f>_xll.SNL.Clients.Office.Excel.Functions.SPG(A354, "RD_CREDIT_RATING_GLOBAL", "Issuer Credit Rating", "Local Currency LT|0")</f>
        <v>BB</v>
      </c>
      <c r="O354" s="9" t="str">
        <f>_xll.SNL.Clients.Office.Excel.Functions.SPG(A354, "RD_CWOL_GLOBAL", "Issuer Credit Rating", "Local Currency LT|0")</f>
        <v>Positive</v>
      </c>
      <c r="P354" s="9" t="str">
        <f>_xll.SNL.Clients.Office.Excel.Functions.SPG(A354, "RD_RATING_ACTION_GLOBAL", "Issuer Credit Rating", "Local Currency LT|0")</f>
        <v>CreditWatch/Outlook (12/03/2024)</v>
      </c>
      <c r="Q354" s="10">
        <f>_xll.SNL.Clients.Office.Excel.Functions.SPG(A354, "RD_LAST_REVIEW_DATE_GLOBAL", "Issuer Credit Rating", "Local Currency LT")</f>
        <v>45670</v>
      </c>
      <c r="R354" s="10">
        <f>_xll.SNL.Clients.Office.Excel.Functions.SPG(A354, "RD_CREDIT_RATING_DATE_GLOBAL", "Issuer Credit Rating", "Local Currency LT|0")</f>
        <v>45345</v>
      </c>
      <c r="S354" s="10">
        <f>_xll.SNL.Clients.Office.Excel.Functions.SPG(A354, "RD_CREDIT_WATCH_OUTLOOK_DATE_GLOBAL", "Issuer Credit Rating", "Local Currency LT|0")</f>
        <v>45629</v>
      </c>
    </row>
    <row r="355" spans="1:19">
      <c r="A355" t="s">
        <v>359</v>
      </c>
      <c r="B355" t="str">
        <f>_xll.SNL.Clients.Office.Excel.Functions.SPG(A355,"SP_IPO_DATE")</f>
        <v>#PEND</v>
      </c>
      <c r="G355" s="9" t="str">
        <f>_xll.SNL.Clients.Office.Excel.Functions.SPG(A355, "IQ_SECTOR")</f>
        <v>Consumer Staples</v>
      </c>
      <c r="H355" s="9" t="str">
        <f>_xll.SNL.Clients.Office.Excel.Functions.SPG(A355, "IQ_INDUSTRY_GROUP")</f>
        <v>Food, Beverage and Tobacco</v>
      </c>
      <c r="I355" s="9" t="str">
        <f>_xll.SNL.Clients.Office.Excel.Functions.SPG(A355, "IQ_INDUSTRY")</f>
        <v>Tobacco</v>
      </c>
      <c r="J355" s="9" t="str">
        <f>_xll.SNL.Clients.Office.Excel.Functions.SPG(A355, "IQ_PRIMARY_INDUSTRY")</f>
        <v>Tobacco</v>
      </c>
      <c r="K355" s="9" t="str">
        <f>_xll.SNL.Clients.Office.Excel.Functions.SPG(A355, "NAICS_CODE", "Primary")</f>
        <v>312230 - Tobacco Manufacturing</v>
      </c>
      <c r="L355" s="9" t="str">
        <f>_xll.SNL.Clients.Office.Excel.Functions.SPG(A355, "SP_TOPICTAG")</f>
        <v>Fast-Moving Consumer Goods</v>
      </c>
      <c r="M355" s="5">
        <f>_xll.SNL.Clients.Office.Excel.Functions.SPG(A355, "SP_PCT_SHARES_OWNED_ALL_INSTITUTIONS")</f>
        <v>80.97</v>
      </c>
      <c r="N355" s="9" t="str">
        <f>_xll.SNL.Clients.Office.Excel.Functions.SPG(A355, "RD_CREDIT_RATING_GLOBAL", "Issuer Credit Rating", "Local Currency LT|0")</f>
        <v>A-</v>
      </c>
      <c r="O355" s="9" t="str">
        <f>_xll.SNL.Clients.Office.Excel.Functions.SPG(A355, "RD_CWOL_GLOBAL", "Issuer Credit Rating", "Local Currency LT|0")</f>
        <v>Stable</v>
      </c>
      <c r="P355" s="9" t="str">
        <f>_xll.SNL.Clients.Office.Excel.Functions.SPG(A355, "RD_RATING_ACTION_GLOBAL", "Issuer Credit Rating", "Local Currency LT|0")</f>
        <v>Downgrade | CreditWatch/Outlook (11/11/2022)</v>
      </c>
      <c r="Q355" s="10">
        <f>_xll.SNL.Clients.Office.Excel.Functions.SPG(A355, "RD_LAST_REVIEW_DATE_GLOBAL", "Issuer Credit Rating", "Local Currency LT")</f>
        <v>45378</v>
      </c>
      <c r="R355" s="10">
        <f>_xll.SNL.Clients.Office.Excel.Functions.SPG(A355, "RD_CREDIT_RATING_DATE_GLOBAL", "Issuer Credit Rating", "Local Currency LT|0")</f>
        <v>44876</v>
      </c>
      <c r="S355" s="10">
        <f>_xll.SNL.Clients.Office.Excel.Functions.SPG(A355, "RD_CREDIT_WATCH_OUTLOOK_DATE_GLOBAL", "Issuer Credit Rating", "Local Currency LT|0")</f>
        <v>44876</v>
      </c>
    </row>
    <row r="356" spans="1:19">
      <c r="A356" t="s">
        <v>360</v>
      </c>
      <c r="B356" t="str">
        <f>_xll.SNL.Clients.Office.Excel.Functions.SPG(A356,"SP_IPO_DATE")</f>
        <v>#PEND</v>
      </c>
      <c r="G356" s="9" t="str">
        <f>_xll.SNL.Clients.Office.Excel.Functions.SPG(A356, "IQ_SECTOR")</f>
        <v>Energy</v>
      </c>
      <c r="H356" s="9" t="str">
        <f>_xll.SNL.Clients.Office.Excel.Functions.SPG(A356, "IQ_INDUSTRY_GROUP")</f>
        <v>Energy</v>
      </c>
      <c r="I356" s="9" t="str">
        <f>_xll.SNL.Clients.Office.Excel.Functions.SPG(A356, "IQ_INDUSTRY")</f>
        <v>Oil, Gas and Consumable Fuels</v>
      </c>
      <c r="J356" s="9" t="str">
        <f>_xll.SNL.Clients.Office.Excel.Functions.SPG(A356, "IQ_PRIMARY_INDUSTRY")</f>
        <v>Oil and Gas Refining and Marketing</v>
      </c>
      <c r="K356" s="9" t="str">
        <f>_xll.SNL.Clients.Office.Excel.Functions.SPG(A356, "NAICS_CODE", "Primary")</f>
        <v>324110 - Petroleum Refineries</v>
      </c>
      <c r="L356" s="9" t="str">
        <f>_xll.SNL.Clients.Office.Excel.Functions.SPG(A356, "SP_TOPICTAG")</f>
        <v>Freight Service; Fuel Cells; Marine Transportation; CleanTech</v>
      </c>
      <c r="M356" s="5">
        <f>_xll.SNL.Clients.Office.Excel.Functions.SPG(A356, "SP_PCT_SHARES_OWNED_ALL_INSTITUTIONS")</f>
        <v>74.78</v>
      </c>
      <c r="N356" s="9" t="str">
        <f>_xll.SNL.Clients.Office.Excel.Functions.SPG(A356, "RD_CREDIT_RATING_GLOBAL", "Issuer Credit Rating", "Local Currency LT|0")</f>
        <v>BBB+</v>
      </c>
      <c r="O356" s="9" t="str">
        <f>_xll.SNL.Clients.Office.Excel.Functions.SPG(A356, "RD_CWOL_GLOBAL", "Issuer Credit Rating", "Local Currency LT|0")</f>
        <v>Stable</v>
      </c>
      <c r="P356" s="9" t="str">
        <f>_xll.SNL.Clients.Office.Excel.Functions.SPG(A356, "RD_RATING_ACTION_GLOBAL", "Issuer Credit Rating", "Local Currency LT|0")</f>
        <v>CreditWatch/Outlook (11/09/2021)</v>
      </c>
      <c r="Q356" s="10">
        <f>_xll.SNL.Clients.Office.Excel.Functions.SPG(A356, "RD_LAST_REVIEW_DATE_GLOBAL", "Issuer Credit Rating", "Local Currency LT")</f>
        <v>45551</v>
      </c>
      <c r="R356" s="10">
        <f>_xll.SNL.Clients.Office.Excel.Functions.SPG(A356, "RD_CREDIT_RATING_DATE_GLOBAL", "Issuer Credit Rating", "Local Currency LT|0")</f>
        <v>41955</v>
      </c>
      <c r="S356" s="10">
        <f>_xll.SNL.Clients.Office.Excel.Functions.SPG(A356, "RD_CREDIT_WATCH_OUTLOOK_DATE_GLOBAL", "Issuer Credit Rating", "Local Currency LT|0")</f>
        <v>44509</v>
      </c>
    </row>
    <row r="357" spans="1:19">
      <c r="A357" t="s">
        <v>361</v>
      </c>
      <c r="B357" t="str">
        <f>_xll.SNL.Clients.Office.Excel.Functions.SPG(A357,"SP_IPO_DATE")</f>
        <v>#PEND</v>
      </c>
      <c r="G357" s="9" t="str">
        <f>_xll.SNL.Clients.Office.Excel.Functions.SPG(A357, "IQ_SECTOR")</f>
        <v>Utilities</v>
      </c>
      <c r="H357" s="9" t="str">
        <f>_xll.SNL.Clients.Office.Excel.Functions.SPG(A357, "IQ_INDUSTRY_GROUP")</f>
        <v>Utilities</v>
      </c>
      <c r="I357" s="9" t="str">
        <f>_xll.SNL.Clients.Office.Excel.Functions.SPG(A357, "IQ_INDUSTRY")</f>
        <v>Electric Utilities</v>
      </c>
      <c r="J357" s="9" t="str">
        <f>_xll.SNL.Clients.Office.Excel.Functions.SPG(A357, "IQ_PRIMARY_INDUSTRY")</f>
        <v>Electric Utilities</v>
      </c>
      <c r="K357" s="9" t="str">
        <f>_xll.SNL.Clients.Office.Excel.Functions.SPG(A357, "NAICS_CODE", "Primary")</f>
        <v>221118 - Other Electric Power Generation</v>
      </c>
      <c r="L357" s="9" t="str">
        <f>_xll.SNL.Clients.Office.Excel.Functions.SPG(A357, "SP_TOPICTAG")</f>
        <v>Clean Energy; Energy Efficiency; Energy Management; Energy Storage; Conventional Nuclear; Smart Energy; Power Grid</v>
      </c>
      <c r="M357" s="5">
        <f>_xll.SNL.Clients.Office.Excel.Functions.SPG(A357, "SP_PCT_SHARES_OWNED_ALL_INSTITUTIONS")</f>
        <v>108.79</v>
      </c>
      <c r="N357" s="9" t="str">
        <f>_xll.SNL.Clients.Office.Excel.Functions.SPG(A357, "RD_CREDIT_RATING_GLOBAL", "Issuer Credit Rating", "Local Currency LT|0")</f>
        <v>BBB+</v>
      </c>
      <c r="O357" s="9" t="str">
        <f>_xll.SNL.Clients.Office.Excel.Functions.SPG(A357, "RD_CWOL_GLOBAL", "Issuer Credit Rating", "Local Currency LT|0")</f>
        <v>Stable</v>
      </c>
      <c r="P357" s="9" t="str">
        <f>_xll.SNL.Clients.Office.Excel.Functions.SPG(A357, "RD_RATING_ACTION_GLOBAL", "Issuer Credit Rating", "Local Currency LT|0")</f>
        <v>CreditWatch/Outlook (03/07/2024)</v>
      </c>
      <c r="Q357" s="10">
        <f>_xll.SNL.Clients.Office.Excel.Functions.SPG(A357, "RD_LAST_REVIEW_DATE_GLOBAL", "Issuer Credit Rating", "Local Currency LT")</f>
        <v>45560</v>
      </c>
      <c r="R357" s="10">
        <f>_xll.SNL.Clients.Office.Excel.Functions.SPG(A357, "RD_CREDIT_RATING_DATE_GLOBAL", "Issuer Credit Rating", "Local Currency LT|0")</f>
        <v>44509</v>
      </c>
      <c r="S357" s="10">
        <f>_xll.SNL.Clients.Office.Excel.Functions.SPG(A357, "RD_CREDIT_WATCH_OUTLOOK_DATE_GLOBAL", "Issuer Credit Rating", "Local Currency LT|0")</f>
        <v>45358</v>
      </c>
    </row>
    <row r="358" spans="1:19">
      <c r="A358" t="s">
        <v>362</v>
      </c>
      <c r="B358" t="str">
        <f>_xll.SNL.Clients.Office.Excel.Functions.SPG(A358,"SP_IPO_DATE")</f>
        <v>#PEND</v>
      </c>
      <c r="G358" s="9" t="str">
        <f>_xll.SNL.Clients.Office.Excel.Functions.SPG(A358, "IQ_SECTOR")</f>
        <v>Consumer Discretionary</v>
      </c>
      <c r="H358" s="9" t="str">
        <f>_xll.SNL.Clients.Office.Excel.Functions.SPG(A358, "IQ_INDUSTRY_GROUP")</f>
        <v>Consumer Discretionary Distribution and Retail</v>
      </c>
      <c r="I358" s="9" t="str">
        <f>_xll.SNL.Clients.Office.Excel.Functions.SPG(A358, "IQ_INDUSTRY")</f>
        <v>Distributors</v>
      </c>
      <c r="J358" s="9" t="str">
        <f>_xll.SNL.Clients.Office.Excel.Functions.SPG(A358, "IQ_PRIMARY_INDUSTRY")</f>
        <v>Distributors</v>
      </c>
      <c r="K358" s="9" t="str">
        <f>_xll.SNL.Clients.Office.Excel.Functions.SPG(A358, "NAICS_CODE", "Primary")</f>
        <v>423910 - Sporting and Recreational Goods and Supplies Merchant Wholesalers</v>
      </c>
      <c r="L358" s="9" t="str">
        <f>_xll.SNL.Clients.Office.Excel.Functions.SPG(A358, "SP_TOPICTAG")</f>
        <v>Fast-Moving Consumer Goods; Horticulture; Social Media Advertising; Ad Targeting; Brand Marketing</v>
      </c>
      <c r="M358" s="5">
        <f>_xll.SNL.Clients.Office.Excel.Functions.SPG(A358, "SP_PCT_SHARES_OWNED_ALL_INSTITUTIONS")</f>
        <v>100.08</v>
      </c>
      <c r="N358" s="9" t="str">
        <f>_xll.SNL.Clients.Office.Excel.Functions.SPG(A358, "RD_CREDIT_RATING_GLOBAL", "Issuer Credit Rating", "Local Currency LT|0")</f>
        <v/>
      </c>
      <c r="O358" s="9" t="str">
        <f>_xll.SNL.Clients.Office.Excel.Functions.SPG(A358, "RD_CWOL_GLOBAL", "Issuer Credit Rating", "Local Currency LT|0")</f>
        <v/>
      </c>
      <c r="P358" s="9" t="str">
        <f>_xll.SNL.Clients.Office.Excel.Functions.SPG(A358, "RD_RATING_ACTION_GLOBAL", "Issuer Credit Rating", "Local Currency LT|0")</f>
        <v/>
      </c>
      <c r="Q358" s="10" t="str">
        <f>_xll.SNL.Clients.Office.Excel.Functions.SPG(A358, "RD_LAST_REVIEW_DATE_GLOBAL", "Issuer Credit Rating", "Local Currency LT")</f>
        <v/>
      </c>
      <c r="R358" s="10" t="str">
        <f>_xll.SNL.Clients.Office.Excel.Functions.SPG(A358, "RD_CREDIT_RATING_DATE_GLOBAL", "Issuer Credit Rating", "Local Currency LT|0")</f>
        <v/>
      </c>
      <c r="S358" s="10" t="str">
        <f>_xll.SNL.Clients.Office.Excel.Functions.SPG(A358, "RD_CREDIT_WATCH_OUTLOOK_DATE_GLOBAL", "Issuer Credit Rating", "Local Currency LT|0")</f>
        <v/>
      </c>
    </row>
    <row r="359" spans="1:19">
      <c r="A359" t="s">
        <v>363</v>
      </c>
      <c r="B359" t="str">
        <f>_xll.SNL.Clients.Office.Excel.Functions.SPG(A359,"SP_IPO_DATE")</f>
        <v>#PEND</v>
      </c>
      <c r="G359" s="9" t="str">
        <f>_xll.SNL.Clients.Office.Excel.Functions.SPG(A359, "IQ_SECTOR")</f>
        <v>Materials</v>
      </c>
      <c r="H359" s="9" t="str">
        <f>_xll.SNL.Clients.Office.Excel.Functions.SPG(A359, "IQ_INDUSTRY_GROUP")</f>
        <v>Materials</v>
      </c>
      <c r="I359" s="9" t="str">
        <f>_xll.SNL.Clients.Office.Excel.Functions.SPG(A359, "IQ_INDUSTRY")</f>
        <v>Chemicals</v>
      </c>
      <c r="J359" s="9" t="str">
        <f>_xll.SNL.Clients.Office.Excel.Functions.SPG(A359, "IQ_PRIMARY_INDUSTRY")</f>
        <v>Specialty Chemicals</v>
      </c>
      <c r="K359" s="9" t="str">
        <f>_xll.SNL.Clients.Office.Excel.Functions.SPG(A359, "NAICS_CODE", "Primary")</f>
        <v>325510 - Paint and Coating Manufacturing</v>
      </c>
      <c r="L359" s="9" t="str">
        <f>_xll.SNL.Clients.Office.Excel.Functions.SPG(A359, "SP_TOPICTAG")</f>
        <v>Passenger Aircraft Manufacturing</v>
      </c>
      <c r="M359" s="5">
        <f>_xll.SNL.Clients.Office.Excel.Functions.SPG(A359, "SP_PCT_SHARES_OWNED_ALL_INSTITUTIONS")</f>
        <v>85.31</v>
      </c>
      <c r="N359" s="9" t="str">
        <f>_xll.SNL.Clients.Office.Excel.Functions.SPG(A359, "RD_CREDIT_RATING_GLOBAL", "Issuer Credit Rating", "Local Currency LT|0")</f>
        <v>BBB+</v>
      </c>
      <c r="O359" s="9" t="str">
        <f>_xll.SNL.Clients.Office.Excel.Functions.SPG(A359, "RD_CWOL_GLOBAL", "Issuer Credit Rating", "Local Currency LT|0")</f>
        <v>Stable</v>
      </c>
      <c r="P359" s="9" t="str">
        <f>_xll.SNL.Clients.Office.Excel.Functions.SPG(A359, "RD_RATING_ACTION_GLOBAL", "Issuer Credit Rating", "Local Currency LT|0")</f>
        <v>CreditWatch/Outlook (11/06/2023)</v>
      </c>
      <c r="Q359" s="10">
        <f>_xll.SNL.Clients.Office.Excel.Functions.SPG(A359, "RD_LAST_REVIEW_DATE_GLOBAL", "Issuer Credit Rating", "Local Currency LT")</f>
        <v>45618</v>
      </c>
      <c r="R359" s="10">
        <f>_xll.SNL.Clients.Office.Excel.Functions.SPG(A359, "RD_CREDIT_RATING_DATE_GLOBAL", "Issuer Credit Rating", "Local Currency LT|0")</f>
        <v>43914</v>
      </c>
      <c r="S359" s="10">
        <f>_xll.SNL.Clients.Office.Excel.Functions.SPG(A359, "RD_CREDIT_WATCH_OUTLOOK_DATE_GLOBAL", "Issuer Credit Rating", "Local Currency LT|0")</f>
        <v>45236</v>
      </c>
    </row>
    <row r="360" spans="1:19">
      <c r="A360" t="s">
        <v>364</v>
      </c>
      <c r="B360" t="str">
        <f>_xll.SNL.Clients.Office.Excel.Functions.SPG(A360,"SP_IPO_DATE")</f>
        <v>#PEND</v>
      </c>
      <c r="G360" s="9" t="str">
        <f>_xll.SNL.Clients.Office.Excel.Functions.SPG(A360, "IQ_SECTOR")</f>
        <v>Utilities</v>
      </c>
      <c r="H360" s="9" t="str">
        <f>_xll.SNL.Clients.Office.Excel.Functions.SPG(A360, "IQ_INDUSTRY_GROUP")</f>
        <v>Utilities</v>
      </c>
      <c r="I360" s="9" t="str">
        <f>_xll.SNL.Clients.Office.Excel.Functions.SPG(A360, "IQ_INDUSTRY")</f>
        <v>Electric Utilities</v>
      </c>
      <c r="J360" s="9" t="str">
        <f>_xll.SNL.Clients.Office.Excel.Functions.SPG(A360, "IQ_PRIMARY_INDUSTRY")</f>
        <v>Electric Utilities</v>
      </c>
      <c r="K360" s="9" t="str">
        <f>_xll.SNL.Clients.Office.Excel.Functions.SPG(A360, "NAICS_CODE", "Primary")</f>
        <v>2211 - Electric Power Generation, Transmission and Distribution</v>
      </c>
      <c r="L360" s="9" t="str">
        <f>_xll.SNL.Clients.Office.Excel.Functions.SPG(A360, "SP_TOPICTAG")</f>
        <v>Clean Energy; Energy Efficiency; Energy Management; Energy Storage; Power Grid; Utility Scale Solar</v>
      </c>
      <c r="M360" s="5">
        <f>_xll.SNL.Clients.Office.Excel.Functions.SPG(A360, "SP_PCT_SHARES_OWNED_ALL_INSTITUTIONS")</f>
        <v>79.319999999999993</v>
      </c>
      <c r="N360" s="9" t="str">
        <f>_xll.SNL.Clients.Office.Excel.Functions.SPG(A360, "RD_CREDIT_RATING_GLOBAL", "Issuer Credit Rating", "Local Currency LT|0")</f>
        <v>A-</v>
      </c>
      <c r="O360" s="9" t="str">
        <f>_xll.SNL.Clients.Office.Excel.Functions.SPG(A360, "RD_CWOL_GLOBAL", "Issuer Credit Rating", "Local Currency LT|0")</f>
        <v>Stable</v>
      </c>
      <c r="P360" s="9" t="str">
        <f>_xll.SNL.Clients.Office.Excel.Functions.SPG(A360, "RD_RATING_ACTION_GLOBAL", "Issuer Credit Rating", "Local Currency LT|0")</f>
        <v>Upgrade | CreditWatch/Outlook (06/01/2015)</v>
      </c>
      <c r="Q360" s="10">
        <f>_xll.SNL.Clients.Office.Excel.Functions.SPG(A360, "RD_LAST_REVIEW_DATE_GLOBAL", "Issuer Credit Rating", "Local Currency LT")</f>
        <v>45531</v>
      </c>
      <c r="R360" s="10">
        <f>_xll.SNL.Clients.Office.Excel.Functions.SPG(A360, "RD_CREDIT_RATING_DATE_GLOBAL", "Issuer Credit Rating", "Local Currency LT|0")</f>
        <v>42156</v>
      </c>
      <c r="S360" s="10">
        <f>_xll.SNL.Clients.Office.Excel.Functions.SPG(A360, "RD_CREDIT_WATCH_OUTLOOK_DATE_GLOBAL", "Issuer Credit Rating", "Local Currency LT|0")</f>
        <v>42156</v>
      </c>
    </row>
    <row r="361" spans="1:19">
      <c r="A361" t="s">
        <v>365</v>
      </c>
      <c r="B361" t="str">
        <f>_xll.SNL.Clients.Office.Excel.Functions.SPG(A361,"SP_IPO_DATE")</f>
        <v>#PEND</v>
      </c>
      <c r="G361" s="9" t="str">
        <f>_xll.SNL.Clients.Office.Excel.Functions.SPG(A361, "IQ_SECTOR")</f>
        <v>Financials</v>
      </c>
      <c r="H361" s="9" t="str">
        <f>_xll.SNL.Clients.Office.Excel.Functions.SPG(A361, "IQ_INDUSTRY_GROUP")</f>
        <v>Insurance</v>
      </c>
      <c r="I361" s="9" t="str">
        <f>_xll.SNL.Clients.Office.Excel.Functions.SPG(A361, "IQ_INDUSTRY")</f>
        <v>Insurance</v>
      </c>
      <c r="J361" s="9" t="str">
        <f>_xll.SNL.Clients.Office.Excel.Functions.SPG(A361, "IQ_PRIMARY_INDUSTRY")</f>
        <v>Life and Health Insurance</v>
      </c>
      <c r="K361" s="9" t="str">
        <f>_xll.SNL.Clients.Office.Excel.Functions.SPG(A361, "NAICS_CODE", "Primary")</f>
        <v>524113 - Direct Life Insurance Carriers</v>
      </c>
      <c r="L361" s="9" t="str">
        <f>_xll.SNL.Clients.Office.Excel.Functions.SPG(A361, "SP_TOPICTAG")</f>
        <v>Employee Benefits; Digital Brokerage; Income Share Agreements; End-of-Life Planning</v>
      </c>
      <c r="M361" s="5">
        <f>_xll.SNL.Clients.Office.Excel.Functions.SPG(A361, "SP_PCT_SHARES_OWNED_ALL_INSTITUTIONS")</f>
        <v>73.42</v>
      </c>
      <c r="N361" s="9" t="str">
        <f>_xll.SNL.Clients.Office.Excel.Functions.SPG(A361, "RD_CREDIT_RATING_GLOBAL", "Issuer Credit Rating", "Local Currency LT|0")</f>
        <v>A-</v>
      </c>
      <c r="O361" s="9" t="str">
        <f>_xll.SNL.Clients.Office.Excel.Functions.SPG(A361, "RD_CWOL_GLOBAL", "Issuer Credit Rating", "Local Currency LT|0")</f>
        <v>Stable</v>
      </c>
      <c r="P361" s="9" t="str">
        <f>_xll.SNL.Clients.Office.Excel.Functions.SPG(A361, "RD_RATING_ACTION_GLOBAL", "Issuer Credit Rating", "Local Currency LT|0")</f>
        <v>CreditWatch/Outlook (06/28/2021)</v>
      </c>
      <c r="Q361" s="10">
        <f>_xll.SNL.Clients.Office.Excel.Functions.SPG(A361, "RD_LAST_REVIEW_DATE_GLOBAL", "Issuer Credit Rating", "Local Currency LT")</f>
        <v>45411</v>
      </c>
      <c r="R361" s="10">
        <f>_xll.SNL.Clients.Office.Excel.Functions.SPG(A361, "RD_CREDIT_RATING_DATE_GLOBAL", "Issuer Credit Rating", "Local Currency LT|0")</f>
        <v>43207</v>
      </c>
      <c r="S361" s="10">
        <f>_xll.SNL.Clients.Office.Excel.Functions.SPG(A361, "RD_CREDIT_WATCH_OUTLOOK_DATE_GLOBAL", "Issuer Credit Rating", "Local Currency LT|0")</f>
        <v>44375</v>
      </c>
    </row>
    <row r="362" spans="1:19">
      <c r="A362" t="s">
        <v>366</v>
      </c>
      <c r="B362" t="str">
        <f>_xll.SNL.Clients.Office.Excel.Functions.SPG(A362,"SP_IPO_DATE")</f>
        <v>#PEND</v>
      </c>
      <c r="G362" s="9" t="str">
        <f>_xll.SNL.Clients.Office.Excel.Functions.SPG(A362, "IQ_SECTOR")</f>
        <v>Real Estate</v>
      </c>
      <c r="H362" s="9" t="str">
        <f>_xll.SNL.Clients.Office.Excel.Functions.SPG(A362, "IQ_INDUSTRY_GROUP")</f>
        <v>Equity Real Estate Investment Trusts (REITs)</v>
      </c>
      <c r="I362" s="9" t="str">
        <f>_xll.SNL.Clients.Office.Excel.Functions.SPG(A362, "IQ_INDUSTRY")</f>
        <v>Industrial REITs</v>
      </c>
      <c r="J362" s="9" t="str">
        <f>_xll.SNL.Clients.Office.Excel.Functions.SPG(A362, "IQ_PRIMARY_INDUSTRY")</f>
        <v>Industrial REITs</v>
      </c>
      <c r="K362" s="9" t="str">
        <f>_xll.SNL.Clients.Office.Excel.Functions.SPG(A362, "NAICS_CODE", "Primary")</f>
        <v>531110 - Lessors of Residential Buildings and Dwellings</v>
      </c>
      <c r="L362" s="9" t="str">
        <f>_xll.SNL.Clients.Office.Excel.Functions.SPG(A362, "SP_TOPICTAG")</f>
        <v>Utility Scale Solar</v>
      </c>
      <c r="M362" s="5">
        <f>_xll.SNL.Clients.Office.Excel.Functions.SPG(A362, "SP_PCT_SHARES_OWNED_ALL_INSTITUTIONS")</f>
        <v>94.47</v>
      </c>
      <c r="N362" s="9" t="str">
        <f>_xll.SNL.Clients.Office.Excel.Functions.SPG(A362, "RD_CREDIT_RATING_GLOBAL", "Issuer Credit Rating", "Local Currency LT|0")</f>
        <v>A</v>
      </c>
      <c r="O362" s="9" t="str">
        <f>_xll.SNL.Clients.Office.Excel.Functions.SPG(A362, "RD_CWOL_GLOBAL", "Issuer Credit Rating", "Local Currency LT|0")</f>
        <v>Stable</v>
      </c>
      <c r="P362" s="9" t="str">
        <f>_xll.SNL.Clients.Office.Excel.Functions.SPG(A362, "RD_RATING_ACTION_GLOBAL", "Issuer Credit Rating", "Local Currency LT|0")</f>
        <v>Upgrade | CreditWatch/Outlook (08/02/2022)</v>
      </c>
      <c r="Q362" s="10">
        <f>_xll.SNL.Clients.Office.Excel.Functions.SPG(A362, "RD_LAST_REVIEW_DATE_GLOBAL", "Issuer Credit Rating", "Local Currency LT")</f>
        <v>45371</v>
      </c>
      <c r="R362" s="10">
        <f>_xll.SNL.Clients.Office.Excel.Functions.SPG(A362, "RD_CREDIT_RATING_DATE_GLOBAL", "Issuer Credit Rating", "Local Currency LT|0")</f>
        <v>44775</v>
      </c>
      <c r="S362" s="10">
        <f>_xll.SNL.Clients.Office.Excel.Functions.SPG(A362, "RD_CREDIT_WATCH_OUTLOOK_DATE_GLOBAL", "Issuer Credit Rating", "Local Currency LT|0")</f>
        <v>44775</v>
      </c>
    </row>
    <row r="363" spans="1:19">
      <c r="A363" t="s">
        <v>367</v>
      </c>
      <c r="B363" t="str">
        <f>_xll.SNL.Clients.Office.Excel.Functions.SPG(A363,"SP_IPO_DATE")</f>
        <v>#PEND</v>
      </c>
      <c r="G363" s="9" t="str">
        <f>_xll.SNL.Clients.Office.Excel.Functions.SPG(A363, "IQ_SECTOR")</f>
        <v>Financials</v>
      </c>
      <c r="H363" s="9" t="str">
        <f>_xll.SNL.Clients.Office.Excel.Functions.SPG(A363, "IQ_INDUSTRY_GROUP")</f>
        <v>Insurance</v>
      </c>
      <c r="I363" s="9" t="str">
        <f>_xll.SNL.Clients.Office.Excel.Functions.SPG(A363, "IQ_INDUSTRY")</f>
        <v>Insurance</v>
      </c>
      <c r="J363" s="9" t="str">
        <f>_xll.SNL.Clients.Office.Excel.Functions.SPG(A363, "IQ_PRIMARY_INDUSTRY")</f>
        <v>Life and Health Insurance</v>
      </c>
      <c r="K363" s="9" t="str">
        <f>_xll.SNL.Clients.Office.Excel.Functions.SPG(A363, "NAICS_CODE", "Primary")</f>
        <v>524113 - Direct Life Insurance Carriers</v>
      </c>
      <c r="L363" s="9" t="str">
        <f>_xll.SNL.Clients.Office.Excel.Functions.SPG(A363, "SP_TOPICTAG")</f>
        <v>Text Analytics; Employee Benefits; Digital Brokerage</v>
      </c>
      <c r="M363" s="5">
        <f>_xll.SNL.Clients.Office.Excel.Functions.SPG(A363, "SP_PCT_SHARES_OWNED_ALL_INSTITUTIONS")</f>
        <v>59.92</v>
      </c>
      <c r="N363" s="9" t="str">
        <f>_xll.SNL.Clients.Office.Excel.Functions.SPG(A363, "RD_CREDIT_RATING_GLOBAL", "Issuer Credit Rating", "Local Currency LT|0")</f>
        <v>A</v>
      </c>
      <c r="O363" s="9" t="str">
        <f>_xll.SNL.Clients.Office.Excel.Functions.SPG(A363, "RD_CWOL_GLOBAL", "Issuer Credit Rating", "Local Currency LT|0")</f>
        <v>Stable</v>
      </c>
      <c r="P363" s="9" t="str">
        <f>_xll.SNL.Clients.Office.Excel.Functions.SPG(A363, "RD_RATING_ACTION_GLOBAL", "Issuer Credit Rating", "Local Currency LT|0")</f>
        <v>CreditWatch/Outlook (02/16/2024)</v>
      </c>
      <c r="Q363" s="10">
        <f>_xll.SNL.Clients.Office.Excel.Functions.SPG(A363, "RD_LAST_REVIEW_DATE_GLOBAL", "Issuer Credit Rating", "Local Currency LT")</f>
        <v>45620</v>
      </c>
      <c r="R363" s="10">
        <f>_xll.SNL.Clients.Office.Excel.Functions.SPG(A363, "RD_CREDIT_RATING_DATE_GLOBAL", "Issuer Credit Rating", "Local Currency LT|0")</f>
        <v>39861</v>
      </c>
      <c r="S363" s="10">
        <f>_xll.SNL.Clients.Office.Excel.Functions.SPG(A363, "RD_CREDIT_WATCH_OUTLOOK_DATE_GLOBAL", "Issuer Credit Rating", "Local Currency LT|0")</f>
        <v>45338</v>
      </c>
    </row>
    <row r="364" spans="1:19">
      <c r="A364" t="s">
        <v>368</v>
      </c>
      <c r="B364" t="str">
        <f>_xll.SNL.Clients.Office.Excel.Functions.SPG(A364,"SP_IPO_DATE")</f>
        <v>#PEND</v>
      </c>
      <c r="G364" s="9" t="str">
        <f>_xll.SNL.Clients.Office.Excel.Functions.SPG(A364, "IQ_SECTOR")</f>
        <v>Information Technology</v>
      </c>
      <c r="H364" s="9" t="str">
        <f>_xll.SNL.Clients.Office.Excel.Functions.SPG(A364, "IQ_INDUSTRY_GROUP")</f>
        <v>Software and Services</v>
      </c>
      <c r="I364" s="9" t="str">
        <f>_xll.SNL.Clients.Office.Excel.Functions.SPG(A364, "IQ_INDUSTRY")</f>
        <v>Software</v>
      </c>
      <c r="J364" s="9" t="str">
        <f>_xll.SNL.Clients.Office.Excel.Functions.SPG(A364, "IQ_PRIMARY_INDUSTRY")</f>
        <v>Application Software</v>
      </c>
      <c r="K364" s="9" t="str">
        <f>_xll.SNL.Clients.Office.Excel.Functions.SPG(A364, "NAICS_CODE", "Primary")</f>
        <v>513210 - Software Publishers</v>
      </c>
      <c r="L364" s="9" t="str">
        <f>_xll.SNL.Clients.Office.Excel.Functions.SPG(A364, "SP_TOPICTAG")</f>
        <v>Software Development; Cloud Management; Machine Learning; Cloud Infrastructure; Cloud Storage; Process Automation; Artificial Intelligence</v>
      </c>
      <c r="M364" s="5">
        <f>_xll.SNL.Clients.Office.Excel.Functions.SPG(A364, "SP_PCT_SHARES_OWNED_ALL_INSTITUTIONS")</f>
        <v>97.75</v>
      </c>
      <c r="N364" s="9" t="str">
        <f>_xll.SNL.Clients.Office.Excel.Functions.SPG(A364, "RD_CREDIT_RATING_GLOBAL", "Issuer Credit Rating", "Local Currency LT|0")</f>
        <v>BB+</v>
      </c>
      <c r="O364" s="9" t="str">
        <f>_xll.SNL.Clients.Office.Excel.Functions.SPG(A364, "RD_CWOL_GLOBAL", "Issuer Credit Rating", "Local Currency LT|0")</f>
        <v>Stable</v>
      </c>
      <c r="P364" s="9" t="str">
        <f>_xll.SNL.Clients.Office.Excel.Functions.SPG(A364, "RD_RATING_ACTION_GLOBAL", "Issuer Credit Rating", "Local Currency LT|0")</f>
        <v>Upgrade | CreditWatch/Outlook (12/04/2020)</v>
      </c>
      <c r="Q364" s="10">
        <f>_xll.SNL.Clients.Office.Excel.Functions.SPG(A364, "RD_LAST_REVIEW_DATE_GLOBAL", "Issuer Credit Rating", "Local Currency LT")</f>
        <v>45400</v>
      </c>
      <c r="R364" s="10">
        <f>_xll.SNL.Clients.Office.Excel.Functions.SPG(A364, "RD_CREDIT_RATING_DATE_GLOBAL", "Issuer Credit Rating", "Local Currency LT|0")</f>
        <v>44169</v>
      </c>
      <c r="S364" s="10">
        <f>_xll.SNL.Clients.Office.Excel.Functions.SPG(A364, "RD_CREDIT_WATCH_OUTLOOK_DATE_GLOBAL", "Issuer Credit Rating", "Local Currency LT|0")</f>
        <v>44169</v>
      </c>
    </row>
    <row r="365" spans="1:19">
      <c r="A365" t="s">
        <v>369</v>
      </c>
      <c r="B365" t="str">
        <f>_xll.SNL.Clients.Office.Excel.Functions.SPG(A365,"SP_IPO_DATE")</f>
        <v>#PEND</v>
      </c>
      <c r="G365" s="9" t="str">
        <f>_xll.SNL.Clients.Office.Excel.Functions.SPG(A365, "IQ_SECTOR")</f>
        <v>Utilities</v>
      </c>
      <c r="H365" s="9" t="str">
        <f>_xll.SNL.Clients.Office.Excel.Functions.SPG(A365, "IQ_INDUSTRY_GROUP")</f>
        <v>Utilities</v>
      </c>
      <c r="I365" s="9" t="str">
        <f>_xll.SNL.Clients.Office.Excel.Functions.SPG(A365, "IQ_INDUSTRY")</f>
        <v>Multi-Utilities</v>
      </c>
      <c r="J365" s="9" t="str">
        <f>_xll.SNL.Clients.Office.Excel.Functions.SPG(A365, "IQ_PRIMARY_INDUSTRY")</f>
        <v>Multi-Utilities</v>
      </c>
      <c r="K365" s="9" t="str">
        <f>_xll.SNL.Clients.Office.Excel.Functions.SPG(A365, "NAICS_CODE", "Primary")</f>
        <v>2211 - Electric Power Generation, Transmission and Distribution</v>
      </c>
      <c r="L365" s="9" t="str">
        <f>_xll.SNL.Clients.Office.Excel.Functions.SPG(A365, "SP_TOPICTAG")</f>
        <v>Clean Energy; Energy Efficiency; Energy Management; Energy Storage; Fuel Cells; Smart Energy; Power Grid; Utility Scale Solar</v>
      </c>
      <c r="M365" s="5">
        <f>_xll.SNL.Clients.Office.Excel.Functions.SPG(A365, "SP_PCT_SHARES_OWNED_ALL_INSTITUTIONS")</f>
        <v>76.959999999999994</v>
      </c>
      <c r="N365" s="9" t="str">
        <f>_xll.SNL.Clients.Office.Excel.Functions.SPG(A365, "RD_CREDIT_RATING_GLOBAL", "Issuer Credit Rating", "Local Currency LT|0")</f>
        <v>BBB+</v>
      </c>
      <c r="O365" s="9" t="str">
        <f>_xll.SNL.Clients.Office.Excel.Functions.SPG(A365, "RD_CWOL_GLOBAL", "Issuer Credit Rating", "Local Currency LT|0")</f>
        <v>Stable</v>
      </c>
      <c r="P365" s="9" t="str">
        <f>_xll.SNL.Clients.Office.Excel.Functions.SPG(A365, "RD_RATING_ACTION_GLOBAL", "Issuer Credit Rating", "Local Currency LT|0")</f>
        <v>CreditWatch/Outlook (05/05/2015)</v>
      </c>
      <c r="Q365" s="10">
        <f>_xll.SNL.Clients.Office.Excel.Functions.SPG(A365, "RD_LAST_REVIEW_DATE_GLOBAL", "Issuer Credit Rating", "Local Currency LT")</f>
        <v>45400</v>
      </c>
      <c r="R365" s="10">
        <f>_xll.SNL.Clients.Office.Excel.Functions.SPG(A365, "RD_CREDIT_RATING_DATE_GLOBAL", "Issuer Credit Rating", "Local Currency LT|0")</f>
        <v>41387</v>
      </c>
      <c r="S365" s="10">
        <f>_xll.SNL.Clients.Office.Excel.Functions.SPG(A365, "RD_CREDIT_WATCH_OUTLOOK_DATE_GLOBAL", "Issuer Credit Rating", "Local Currency LT|0")</f>
        <v>42129</v>
      </c>
    </row>
    <row r="366" spans="1:19">
      <c r="A366" t="s">
        <v>370</v>
      </c>
      <c r="B366" t="str">
        <f>_xll.SNL.Clients.Office.Excel.Functions.SPG(A366,"SP_IPO_DATE")</f>
        <v>#PEND</v>
      </c>
      <c r="G366" s="9" t="str">
        <f>_xll.SNL.Clients.Office.Excel.Functions.SPG(A366, "IQ_SECTOR")</f>
        <v>Real Estate</v>
      </c>
      <c r="H366" s="9" t="str">
        <f>_xll.SNL.Clients.Office.Excel.Functions.SPG(A366, "IQ_INDUSTRY_GROUP")</f>
        <v>Equity Real Estate Investment Trusts (REITs)</v>
      </c>
      <c r="I366" s="9" t="str">
        <f>_xll.SNL.Clients.Office.Excel.Functions.SPG(A366, "IQ_INDUSTRY")</f>
        <v>Specialized REITs</v>
      </c>
      <c r="J366" s="9" t="str">
        <f>_xll.SNL.Clients.Office.Excel.Functions.SPG(A366, "IQ_PRIMARY_INDUSTRY")</f>
        <v>Self-Storage REITs</v>
      </c>
      <c r="K366" s="9" t="str">
        <f>_xll.SNL.Clients.Office.Excel.Functions.SPG(A366, "NAICS_CODE", "Primary")</f>
        <v>531110 - Lessors of Residential Buildings and Dwellings</v>
      </c>
      <c r="L366" s="9" t="str">
        <f>_xll.SNL.Clients.Office.Excel.Functions.SPG(A366, "SP_TOPICTAG")</f>
        <v/>
      </c>
      <c r="M366" s="5">
        <f>_xll.SNL.Clients.Office.Excel.Functions.SPG(A366, "SP_PCT_SHARES_OWNED_ALL_INSTITUTIONS")</f>
        <v>82.49</v>
      </c>
      <c r="N366" s="9" t="str">
        <f>_xll.SNL.Clients.Office.Excel.Functions.SPG(A366, "RD_CREDIT_RATING_GLOBAL", "Issuer Credit Rating", "Local Currency LT|0")</f>
        <v>A</v>
      </c>
      <c r="O366" s="9" t="str">
        <f>_xll.SNL.Clients.Office.Excel.Functions.SPG(A366, "RD_CWOL_GLOBAL", "Issuer Credit Rating", "Local Currency LT|0")</f>
        <v>Stable</v>
      </c>
      <c r="P366" s="9" t="str">
        <f>_xll.SNL.Clients.Office.Excel.Functions.SPG(A366, "RD_RATING_ACTION_GLOBAL", "Issuer Credit Rating", "Local Currency LT|0")</f>
        <v>Upgrade | CreditWatch/Outlook (12/10/2010)</v>
      </c>
      <c r="Q366" s="10">
        <f>_xll.SNL.Clients.Office.Excel.Functions.SPG(A366, "RD_LAST_REVIEW_DATE_GLOBAL", "Issuer Credit Rating", "Local Currency LT")</f>
        <v>45538</v>
      </c>
      <c r="R366" s="10">
        <f>_xll.SNL.Clients.Office.Excel.Functions.SPG(A366, "RD_CREDIT_RATING_DATE_GLOBAL", "Issuer Credit Rating", "Local Currency LT|0")</f>
        <v>40522</v>
      </c>
      <c r="S366" s="10">
        <f>_xll.SNL.Clients.Office.Excel.Functions.SPG(A366, "RD_CREDIT_WATCH_OUTLOOK_DATE_GLOBAL", "Issuer Credit Rating", "Local Currency LT|0")</f>
        <v>40522</v>
      </c>
    </row>
    <row r="367" spans="1:19">
      <c r="A367" t="s">
        <v>371</v>
      </c>
      <c r="B367" t="str">
        <f>_xll.SNL.Clients.Office.Excel.Functions.SPG(A367,"SP_IPO_DATE")</f>
        <v>#PEND</v>
      </c>
      <c r="G367" s="9" t="str">
        <f>_xll.SNL.Clients.Office.Excel.Functions.SPG(A367, "IQ_SECTOR")</f>
        <v>Consumer Discretionary</v>
      </c>
      <c r="H367" s="9" t="str">
        <f>_xll.SNL.Clients.Office.Excel.Functions.SPG(A367, "IQ_INDUSTRY_GROUP")</f>
        <v>Consumer Durables and Apparel</v>
      </c>
      <c r="I367" s="9" t="str">
        <f>_xll.SNL.Clients.Office.Excel.Functions.SPG(A367, "IQ_INDUSTRY")</f>
        <v>Household Durables</v>
      </c>
      <c r="J367" s="9" t="str">
        <f>_xll.SNL.Clients.Office.Excel.Functions.SPG(A367, "IQ_PRIMARY_INDUSTRY")</f>
        <v>Homebuilding</v>
      </c>
      <c r="K367" s="9" t="str">
        <f>_xll.SNL.Clients.Office.Excel.Functions.SPG(A367, "NAICS_CODE", "Primary")</f>
        <v>23611 - Residential Building Construction</v>
      </c>
      <c r="L367" s="9" t="str">
        <f>_xll.SNL.Clients.Office.Excel.Functions.SPG(A367, "SP_TOPICTAG")</f>
        <v>Home Improvement</v>
      </c>
      <c r="M367" s="5">
        <f>_xll.SNL.Clients.Office.Excel.Functions.SPG(A367, "SP_PCT_SHARES_OWNED_ALL_INSTITUTIONS")</f>
        <v>94.67</v>
      </c>
      <c r="N367" s="9" t="str">
        <f>_xll.SNL.Clients.Office.Excel.Functions.SPG(A367, "RD_CREDIT_RATING_GLOBAL", "Issuer Credit Rating", "Local Currency LT|0")</f>
        <v>BBB</v>
      </c>
      <c r="O367" s="9" t="str">
        <f>_xll.SNL.Clients.Office.Excel.Functions.SPG(A367, "RD_CWOL_GLOBAL", "Issuer Credit Rating", "Local Currency LT|0")</f>
        <v>Positive</v>
      </c>
      <c r="P367" s="9" t="str">
        <f>_xll.SNL.Clients.Office.Excel.Functions.SPG(A367, "RD_RATING_ACTION_GLOBAL", "Issuer Credit Rating", "Local Currency LT|0")</f>
        <v>CreditWatch/Outlook (08/26/2024)</v>
      </c>
      <c r="Q367" s="10">
        <f>_xll.SNL.Clients.Office.Excel.Functions.SPG(A367, "RD_LAST_REVIEW_DATE_GLOBAL", "Issuer Credit Rating", "Local Currency LT")</f>
        <v>45530</v>
      </c>
      <c r="R367" s="10">
        <f>_xll.SNL.Clients.Office.Excel.Functions.SPG(A367, "RD_CREDIT_RATING_DATE_GLOBAL", "Issuer Credit Rating", "Local Currency LT|0")</f>
        <v>45134</v>
      </c>
      <c r="S367" s="10">
        <f>_xll.SNL.Clients.Office.Excel.Functions.SPG(A367, "RD_CREDIT_WATCH_OUTLOOK_DATE_GLOBAL", "Issuer Credit Rating", "Local Currency LT|0")</f>
        <v>45530</v>
      </c>
    </row>
    <row r="368" spans="1:19">
      <c r="A368" t="s">
        <v>372</v>
      </c>
      <c r="B368" t="str">
        <f>_xll.SNL.Clients.Office.Excel.Functions.SPG(A368,"SP_IPO_DATE")</f>
        <v>#PEND</v>
      </c>
      <c r="G368" s="9" t="str">
        <f>_xll.SNL.Clients.Office.Excel.Functions.SPG(A368, "IQ_SECTOR")</f>
        <v>Information Technology</v>
      </c>
      <c r="H368" s="9" t="str">
        <f>_xll.SNL.Clients.Office.Excel.Functions.SPG(A368, "IQ_INDUSTRY_GROUP")</f>
        <v>Semiconductors and Semiconductor Equipment</v>
      </c>
      <c r="I368" s="9" t="str">
        <f>_xll.SNL.Clients.Office.Excel.Functions.SPG(A368, "IQ_INDUSTRY")</f>
        <v>Semiconductors and Semiconductor Equipment</v>
      </c>
      <c r="J368" s="9" t="str">
        <f>_xll.SNL.Clients.Office.Excel.Functions.SPG(A368, "IQ_PRIMARY_INDUSTRY")</f>
        <v>Semiconductors</v>
      </c>
      <c r="K368" s="9" t="str">
        <f>_xll.SNL.Clients.Office.Excel.Functions.SPG(A368, "NAICS_CODE", "Primary")</f>
        <v>334413 - Semiconductor and Related Device Manufacturing</v>
      </c>
      <c r="L368" s="9" t="str">
        <f>_xll.SNL.Clients.Office.Excel.Functions.SPG(A368, "SP_TOPICTAG")</f>
        <v>Computer Vision; GPS; Sensors; Smart Cities; Artificial Intelligence; 5G</v>
      </c>
      <c r="M368" s="5">
        <f>_xll.SNL.Clients.Office.Excel.Functions.SPG(A368, "SP_PCT_SHARES_OWNED_ALL_INSTITUTIONS")</f>
        <v>78.290000000000006</v>
      </c>
      <c r="N368" s="9" t="str">
        <f>_xll.SNL.Clients.Office.Excel.Functions.SPG(A368, "RD_CREDIT_RATING_GLOBAL", "Issuer Credit Rating", "Local Currency LT|0")</f>
        <v>A</v>
      </c>
      <c r="O368" s="9" t="str">
        <f>_xll.SNL.Clients.Office.Excel.Functions.SPG(A368, "RD_CWOL_GLOBAL", "Issuer Credit Rating", "Local Currency LT|0")</f>
        <v>Stable</v>
      </c>
      <c r="P368" s="9" t="str">
        <f>_xll.SNL.Clients.Office.Excel.Functions.SPG(A368, "RD_RATING_ACTION_GLOBAL", "Issuer Credit Rating", "Local Currency LT|0")</f>
        <v>Upgrade | CreditWatch/Outlook (12/09/2021)</v>
      </c>
      <c r="Q368" s="10">
        <f>_xll.SNL.Clients.Office.Excel.Functions.SPG(A368, "RD_LAST_REVIEW_DATE_GLOBAL", "Issuer Credit Rating", "Local Currency LT")</f>
        <v>45359</v>
      </c>
      <c r="R368" s="10">
        <f>_xll.SNL.Clients.Office.Excel.Functions.SPG(A368, "RD_CREDIT_RATING_DATE_GLOBAL", "Issuer Credit Rating", "Local Currency LT|0")</f>
        <v>44539</v>
      </c>
      <c r="S368" s="10">
        <f>_xll.SNL.Clients.Office.Excel.Functions.SPG(A368, "RD_CREDIT_WATCH_OUTLOOK_DATE_GLOBAL", "Issuer Credit Rating", "Local Currency LT|0")</f>
        <v>44539</v>
      </c>
    </row>
    <row r="369" spans="1:19">
      <c r="A369" t="s">
        <v>373</v>
      </c>
      <c r="B369" t="str">
        <f>_xll.SNL.Clients.Office.Excel.Functions.SPG(A369,"SP_IPO_DATE")</f>
        <v>#PEND</v>
      </c>
      <c r="G369" s="9" t="str">
        <f>_xll.SNL.Clients.Office.Excel.Functions.SPG(A369, "IQ_SECTOR")</f>
        <v>Industrials</v>
      </c>
      <c r="H369" s="9" t="str">
        <f>_xll.SNL.Clients.Office.Excel.Functions.SPG(A369, "IQ_INDUSTRY_GROUP")</f>
        <v>Capital Goods</v>
      </c>
      <c r="I369" s="9" t="str">
        <f>_xll.SNL.Clients.Office.Excel.Functions.SPG(A369, "IQ_INDUSTRY")</f>
        <v>Construction and Engineering</v>
      </c>
      <c r="J369" s="9" t="str">
        <f>_xll.SNL.Clients.Office.Excel.Functions.SPG(A369, "IQ_PRIMARY_INDUSTRY")</f>
        <v>Construction and Engineering</v>
      </c>
      <c r="K369" s="9" t="str">
        <f>_xll.SNL.Clients.Office.Excel.Functions.SPG(A369, "NAICS_CODE", "Primary")</f>
        <v>238 - Specialty Trade Contractors</v>
      </c>
      <c r="L369" s="9" t="str">
        <f>_xll.SNL.Clients.Office.Excel.Functions.SPG(A369, "SP_TOPICTAG")</f>
        <v>Clean Energy; Energy Efficiency; Energy Management; Energy Storage; Environmental Engineering; Smart Energy; Utility Scale Solar</v>
      </c>
      <c r="M369" s="5">
        <f>_xll.SNL.Clients.Office.Excel.Functions.SPG(A369, "SP_PCT_SHARES_OWNED_ALL_INSTITUTIONS")</f>
        <v>92.32</v>
      </c>
      <c r="N369" s="9" t="str">
        <f>_xll.SNL.Clients.Office.Excel.Functions.SPG(A369, "RD_CREDIT_RATING_GLOBAL", "Issuer Credit Rating", "Local Currency LT|0")</f>
        <v>BBB-</v>
      </c>
      <c r="O369" s="9" t="str">
        <f>_xll.SNL.Clients.Office.Excel.Functions.SPG(A369, "RD_CWOL_GLOBAL", "Issuer Credit Rating", "Local Currency LT|0")</f>
        <v>Positive</v>
      </c>
      <c r="P369" s="9" t="str">
        <f>_xll.SNL.Clients.Office.Excel.Functions.SPG(A369, "RD_RATING_ACTION_GLOBAL", "Issuer Credit Rating", "Local Currency LT|0")</f>
        <v>CreditWatch/Outlook (05/21/2024)</v>
      </c>
      <c r="Q369" s="10">
        <f>_xll.SNL.Clients.Office.Excel.Functions.SPG(A369, "RD_LAST_REVIEW_DATE_GLOBAL", "Issuer Credit Rating", "Local Currency LT")</f>
        <v>45447</v>
      </c>
      <c r="R369" s="10">
        <f>_xll.SNL.Clients.Office.Excel.Functions.SPG(A369, "RD_CREDIT_RATING_DATE_GLOBAL", "Issuer Credit Rating", "Local Currency LT|0")</f>
        <v>44088</v>
      </c>
      <c r="S369" s="10">
        <f>_xll.SNL.Clients.Office.Excel.Functions.SPG(A369, "RD_CREDIT_WATCH_OUTLOOK_DATE_GLOBAL", "Issuer Credit Rating", "Local Currency LT|0")</f>
        <v>45433</v>
      </c>
    </row>
    <row r="370" spans="1:19">
      <c r="A370" t="s">
        <v>374</v>
      </c>
      <c r="B370" t="str">
        <f>_xll.SNL.Clients.Office.Excel.Functions.SPG(A370,"SP_IPO_DATE")</f>
        <v>#PEND</v>
      </c>
      <c r="G370" s="9" t="str">
        <f>_xll.SNL.Clients.Office.Excel.Functions.SPG(A370, "IQ_SECTOR")</f>
        <v>Health Care</v>
      </c>
      <c r="H370" s="9" t="str">
        <f>_xll.SNL.Clients.Office.Excel.Functions.SPG(A370, "IQ_INDUSTRY_GROUP")</f>
        <v>Health Care Equipment and Services</v>
      </c>
      <c r="I370" s="9" t="str">
        <f>_xll.SNL.Clients.Office.Excel.Functions.SPG(A370, "IQ_INDUSTRY")</f>
        <v>Health Care Providers and Services</v>
      </c>
      <c r="J370" s="9" t="str">
        <f>_xll.SNL.Clients.Office.Excel.Functions.SPG(A370, "IQ_PRIMARY_INDUSTRY")</f>
        <v>Health Care Services</v>
      </c>
      <c r="K370" s="9" t="str">
        <f>_xll.SNL.Clients.Office.Excel.Functions.SPG(A370, "NAICS_CODE", "Primary")</f>
        <v>621511 - Medical Laboratories</v>
      </c>
      <c r="L370" s="9" t="str">
        <f>_xll.SNL.Clients.Office.Excel.Functions.SPG(A370, "SP_TOPICTAG")</f>
        <v>Health Diagnostics; MHealth; Chronic Diseases; Infectious Diseases; Neurology; Oncology</v>
      </c>
      <c r="M370" s="5">
        <f>_xll.SNL.Clients.Office.Excel.Functions.SPG(A370, "SP_PCT_SHARES_OWNED_ALL_INSTITUTIONS")</f>
        <v>90.97</v>
      </c>
      <c r="N370" s="9" t="str">
        <f>_xll.SNL.Clients.Office.Excel.Functions.SPG(A370, "RD_CREDIT_RATING_GLOBAL", "Issuer Credit Rating", "Local Currency LT|0")</f>
        <v>BBB+</v>
      </c>
      <c r="O370" s="9" t="str">
        <f>_xll.SNL.Clients.Office.Excel.Functions.SPG(A370, "RD_CWOL_GLOBAL", "Issuer Credit Rating", "Local Currency LT|0")</f>
        <v>Stable</v>
      </c>
      <c r="P370" s="9" t="str">
        <f>_xll.SNL.Clients.Office.Excel.Functions.SPG(A370, "RD_RATING_ACTION_GLOBAL", "Issuer Credit Rating", "Local Currency LT|0")</f>
        <v>CreditWatch/Outlook (04/30/2015)</v>
      </c>
      <c r="Q370" s="10">
        <f>_xll.SNL.Clients.Office.Excel.Functions.SPG(A370, "RD_LAST_REVIEW_DATE_GLOBAL", "Issuer Credit Rating", "Local Currency LT")</f>
        <v>45461</v>
      </c>
      <c r="R370" s="10">
        <f>_xll.SNL.Clients.Office.Excel.Functions.SPG(A370, "RD_CREDIT_RATING_DATE_GLOBAL", "Issuer Credit Rating", "Local Currency LT|0")</f>
        <v>38649</v>
      </c>
      <c r="S370" s="10">
        <f>_xll.SNL.Clients.Office.Excel.Functions.SPG(A370, "RD_CREDIT_WATCH_OUTLOOK_DATE_GLOBAL", "Issuer Credit Rating", "Local Currency LT|0")</f>
        <v>42124</v>
      </c>
    </row>
    <row r="371" spans="1:19">
      <c r="A371" t="s">
        <v>375</v>
      </c>
      <c r="B371" t="str">
        <f>_xll.SNL.Clients.Office.Excel.Functions.SPG(A371,"SP_IPO_DATE")</f>
        <v>#PEND</v>
      </c>
      <c r="G371" s="9" t="str">
        <f>_xll.SNL.Clients.Office.Excel.Functions.SPG(A371, "IQ_SECTOR")</f>
        <v>Consumer Discretionary</v>
      </c>
      <c r="H371" s="9" t="str">
        <f>_xll.SNL.Clients.Office.Excel.Functions.SPG(A371, "IQ_INDUSTRY_GROUP")</f>
        <v>Consumer Durables and Apparel</v>
      </c>
      <c r="I371" s="9" t="str">
        <f>_xll.SNL.Clients.Office.Excel.Functions.SPG(A371, "IQ_INDUSTRY")</f>
        <v>Textiles, Apparel and Luxury Goods</v>
      </c>
      <c r="J371" s="9" t="str">
        <f>_xll.SNL.Clients.Office.Excel.Functions.SPG(A371, "IQ_PRIMARY_INDUSTRY")</f>
        <v>Apparel, Accessories and Luxury Goods</v>
      </c>
      <c r="K371" s="9" t="str">
        <f>_xll.SNL.Clients.Office.Excel.Functions.SPG(A371, "NAICS_CODE", "Primary")</f>
        <v>315 - Apparel Manufacturing</v>
      </c>
      <c r="L371" s="9" t="str">
        <f>_xll.SNL.Clients.Office.Excel.Functions.SPG(A371, "SP_TOPICTAG")</f>
        <v>Fast-Moving Consumer Goods; Lifestyle; Virtual Goods; Brand Marketing; Smart Clothing</v>
      </c>
      <c r="M371" s="5">
        <f>_xll.SNL.Clients.Office.Excel.Functions.SPG(A371, "SP_PCT_SHARES_OWNED_ALL_INSTITUTIONS")</f>
        <v>67.239999999999995</v>
      </c>
      <c r="N371" s="9" t="str">
        <f>_xll.SNL.Clients.Office.Excel.Functions.SPG(A371, "RD_CREDIT_RATING_GLOBAL", "Issuer Credit Rating", "Local Currency LT|0")</f>
        <v>A-</v>
      </c>
      <c r="O371" s="9" t="str">
        <f>_xll.SNL.Clients.Office.Excel.Functions.SPG(A371, "RD_CWOL_GLOBAL", "Issuer Credit Rating", "Local Currency LT|0")</f>
        <v>Stable</v>
      </c>
      <c r="P371" s="9" t="str">
        <f>_xll.SNL.Clients.Office.Excel.Functions.SPG(A371, "RD_RATING_ACTION_GLOBAL", "Issuer Credit Rating", "Local Currency LT|0")</f>
        <v>CreditWatch/Outlook (06/09/2022)</v>
      </c>
      <c r="Q371" s="10">
        <f>_xll.SNL.Clients.Office.Excel.Functions.SPG(A371, "RD_LAST_REVIEW_DATE_GLOBAL", "Issuer Credit Rating", "Local Currency LT")</f>
        <v>45622</v>
      </c>
      <c r="R371" s="10">
        <f>_xll.SNL.Clients.Office.Excel.Functions.SPG(A371, "RD_CREDIT_RATING_DATE_GLOBAL", "Issuer Credit Rating", "Local Currency LT|0")</f>
        <v>42930</v>
      </c>
      <c r="S371" s="10">
        <f>_xll.SNL.Clients.Office.Excel.Functions.SPG(A371, "RD_CREDIT_WATCH_OUTLOOK_DATE_GLOBAL", "Issuer Credit Rating", "Local Currency LT|0")</f>
        <v>44721</v>
      </c>
    </row>
    <row r="372" spans="1:19">
      <c r="A372" t="s">
        <v>376</v>
      </c>
      <c r="B372" t="str">
        <f>_xll.SNL.Clients.Office.Excel.Functions.SPG(A372,"SP_IPO_DATE")</f>
        <v>#PEND</v>
      </c>
      <c r="G372" s="9" t="str">
        <f>_xll.SNL.Clients.Office.Excel.Functions.SPG(A372, "IQ_SECTOR")</f>
        <v>Financials</v>
      </c>
      <c r="H372" s="9" t="str">
        <f>_xll.SNL.Clients.Office.Excel.Functions.SPG(A372, "IQ_INDUSTRY_GROUP")</f>
        <v>Financial Services</v>
      </c>
      <c r="I372" s="9" t="str">
        <f>_xll.SNL.Clients.Office.Excel.Functions.SPG(A372, "IQ_INDUSTRY")</f>
        <v>Capital Markets</v>
      </c>
      <c r="J372" s="9" t="str">
        <f>_xll.SNL.Clients.Office.Excel.Functions.SPG(A372, "IQ_PRIMARY_INDUSTRY")</f>
        <v>Investment Banking and Brokerage</v>
      </c>
      <c r="K372" s="9" t="str">
        <f>_xll.SNL.Clients.Office.Excel.Functions.SPG(A372, "NAICS_CODE", "Primary")</f>
        <v>523150 - Investment Banking and Securities Intermediation</v>
      </c>
      <c r="L372" s="9" t="str">
        <f>_xll.SNL.Clients.Office.Excel.Functions.SPG(A372, "SP_TOPICTAG")</f>
        <v/>
      </c>
      <c r="M372" s="5">
        <f>_xll.SNL.Clients.Office.Excel.Functions.SPG(A372, "SP_PCT_SHARES_OWNED_ALL_INSTITUTIONS")</f>
        <v>77.91</v>
      </c>
      <c r="N372" s="9" t="str">
        <f>_xll.SNL.Clients.Office.Excel.Functions.SPG(A372, "RD_CREDIT_RATING_GLOBAL", "Issuer Credit Rating", "Local Currency LT|0")</f>
        <v>A-</v>
      </c>
      <c r="O372" s="9" t="str">
        <f>_xll.SNL.Clients.Office.Excel.Functions.SPG(A372, "RD_CWOL_GLOBAL", "Issuer Credit Rating", "Local Currency LT|0")</f>
        <v>Stable</v>
      </c>
      <c r="P372" s="9" t="str">
        <f>_xll.SNL.Clients.Office.Excel.Functions.SPG(A372, "RD_RATING_ACTION_GLOBAL", "Issuer Credit Rating", "Local Currency LT|0")</f>
        <v>Upgrade | CreditWatch/Outlook (02/13/2023)</v>
      </c>
      <c r="Q372" s="10">
        <f>_xll.SNL.Clients.Office.Excel.Functions.SPG(A372, "RD_LAST_REVIEW_DATE_GLOBAL", "Issuer Credit Rating", "Local Currency LT")</f>
        <v>45691</v>
      </c>
      <c r="R372" s="10">
        <f>_xll.SNL.Clients.Office.Excel.Functions.SPG(A372, "RD_CREDIT_RATING_DATE_GLOBAL", "Issuer Credit Rating", "Local Currency LT|0")</f>
        <v>44970</v>
      </c>
      <c r="S372" s="10">
        <f>_xll.SNL.Clients.Office.Excel.Functions.SPG(A372, "RD_CREDIT_WATCH_OUTLOOK_DATE_GLOBAL", "Issuer Credit Rating", "Local Currency LT|0")</f>
        <v>44970</v>
      </c>
    </row>
    <row r="373" spans="1:19">
      <c r="A373" t="s">
        <v>377</v>
      </c>
      <c r="B373" t="str">
        <f>_xll.SNL.Clients.Office.Excel.Functions.SPG(A373,"SP_IPO_DATE")</f>
        <v>#PEND</v>
      </c>
      <c r="G373" s="9" t="str">
        <f>_xll.SNL.Clients.Office.Excel.Functions.SPG(A373, "IQ_SECTOR")</f>
        <v>Real Estate</v>
      </c>
      <c r="H373" s="9" t="str">
        <f>_xll.SNL.Clients.Office.Excel.Functions.SPG(A373, "IQ_INDUSTRY_GROUP")</f>
        <v>Equity Real Estate Investment Trusts (REITs)</v>
      </c>
      <c r="I373" s="9" t="str">
        <f>_xll.SNL.Clients.Office.Excel.Functions.SPG(A373, "IQ_INDUSTRY")</f>
        <v>Retail REITs</v>
      </c>
      <c r="J373" s="9" t="str">
        <f>_xll.SNL.Clients.Office.Excel.Functions.SPG(A373, "IQ_PRIMARY_INDUSTRY")</f>
        <v>Retail REITs</v>
      </c>
      <c r="K373" s="9" t="str">
        <f>_xll.SNL.Clients.Office.Excel.Functions.SPG(A373, "NAICS_CODE", "Primary")</f>
        <v>531312 - Nonresidential Property Managers</v>
      </c>
      <c r="L373" s="9" t="str">
        <f>_xll.SNL.Clients.Office.Excel.Functions.SPG(A373, "SP_TOPICTAG")</f>
        <v/>
      </c>
      <c r="M373" s="5">
        <f>_xll.SNL.Clients.Office.Excel.Functions.SPG(A373, "SP_PCT_SHARES_OWNED_ALL_INSTITUTIONS")</f>
        <v>80.06</v>
      </c>
      <c r="N373" s="9" t="str">
        <f>_xll.SNL.Clients.Office.Excel.Functions.SPG(A373, "RD_CREDIT_RATING_GLOBAL", "Issuer Credit Rating", "Local Currency LT|0")</f>
        <v>A-</v>
      </c>
      <c r="O373" s="9" t="str">
        <f>_xll.SNL.Clients.Office.Excel.Functions.SPG(A373, "RD_CWOL_GLOBAL", "Issuer Credit Rating", "Local Currency LT|0")</f>
        <v>Stable</v>
      </c>
      <c r="P373" s="9" t="str">
        <f>_xll.SNL.Clients.Office.Excel.Functions.SPG(A373, "RD_RATING_ACTION_GLOBAL", "Issuer Credit Rating", "Local Currency LT|0")</f>
        <v>Upgrade | CreditWatch/Outlook (08/16/2018)</v>
      </c>
      <c r="Q373" s="10">
        <f>_xll.SNL.Clients.Office.Excel.Functions.SPG(A373, "RD_LAST_REVIEW_DATE_GLOBAL", "Issuer Credit Rating", "Local Currency LT")</f>
        <v>45464</v>
      </c>
      <c r="R373" s="10">
        <f>_xll.SNL.Clients.Office.Excel.Functions.SPG(A373, "RD_CREDIT_RATING_DATE_GLOBAL", "Issuer Credit Rating", "Local Currency LT|0")</f>
        <v>43328</v>
      </c>
      <c r="S373" s="10">
        <f>_xll.SNL.Clients.Office.Excel.Functions.SPG(A373, "RD_CREDIT_WATCH_OUTLOOK_DATE_GLOBAL", "Issuer Credit Rating", "Local Currency LT|0")</f>
        <v>43328</v>
      </c>
    </row>
    <row r="374" spans="1:19">
      <c r="A374" t="s">
        <v>378</v>
      </c>
      <c r="B374" t="str">
        <f>_xll.SNL.Clients.Office.Excel.Functions.SPG(A374,"SP_IPO_DATE")</f>
        <v>#PEND</v>
      </c>
      <c r="G374" s="9" t="str">
        <f>_xll.SNL.Clients.Office.Excel.Functions.SPG(A374, "IQ_SECTOR")</f>
        <v>Real Estate</v>
      </c>
      <c r="H374" s="9" t="str">
        <f>_xll.SNL.Clients.Office.Excel.Functions.SPG(A374, "IQ_INDUSTRY_GROUP")</f>
        <v>Equity Real Estate Investment Trusts (REITs)</v>
      </c>
      <c r="I374" s="9" t="str">
        <f>_xll.SNL.Clients.Office.Excel.Functions.SPG(A374, "IQ_INDUSTRY")</f>
        <v>Retail REITs</v>
      </c>
      <c r="J374" s="9" t="str">
        <f>_xll.SNL.Clients.Office.Excel.Functions.SPG(A374, "IQ_PRIMARY_INDUSTRY")</f>
        <v>Retail REITs</v>
      </c>
      <c r="K374" s="9" t="str">
        <f>_xll.SNL.Clients.Office.Excel.Functions.SPG(A374, "NAICS_CODE", "Primary")</f>
        <v>531110 - Lessors of Residential Buildings and Dwellings</v>
      </c>
      <c r="L374" s="9" t="str">
        <f>_xll.SNL.Clients.Office.Excel.Functions.SPG(A374, "SP_TOPICTAG")</f>
        <v/>
      </c>
      <c r="M374" s="5">
        <f>_xll.SNL.Clients.Office.Excel.Functions.SPG(A374, "SP_PCT_SHARES_OWNED_ALL_INSTITUTIONS")</f>
        <v>89.77</v>
      </c>
      <c r="N374" s="9" t="str">
        <f>_xll.SNL.Clients.Office.Excel.Functions.SPG(A374, "RD_CREDIT_RATING_GLOBAL", "Issuer Credit Rating", "Local Currency LT|0")</f>
        <v>BBB+</v>
      </c>
      <c r="O374" s="9" t="str">
        <f>_xll.SNL.Clients.Office.Excel.Functions.SPG(A374, "RD_CWOL_GLOBAL", "Issuer Credit Rating", "Local Currency LT|0")</f>
        <v>Positive</v>
      </c>
      <c r="P374" s="9" t="str">
        <f>_xll.SNL.Clients.Office.Excel.Functions.SPG(A374, "RD_RATING_ACTION_GLOBAL", "Issuer Credit Rating", "Local Currency LT|0")</f>
        <v>CreditWatch/Outlook (05/16/2024)</v>
      </c>
      <c r="Q374" s="10">
        <f>_xll.SNL.Clients.Office.Excel.Functions.SPG(A374, "RD_LAST_REVIEW_DATE_GLOBAL", "Issuer Credit Rating", "Local Currency LT")</f>
        <v>45428</v>
      </c>
      <c r="R374" s="10">
        <f>_xll.SNL.Clients.Office.Excel.Functions.SPG(A374, "RD_CREDIT_RATING_DATE_GLOBAL", "Issuer Credit Rating", "Local Currency LT|0")</f>
        <v>42517</v>
      </c>
      <c r="S374" s="10">
        <f>_xll.SNL.Clients.Office.Excel.Functions.SPG(A374, "RD_CREDIT_WATCH_OUTLOOK_DATE_GLOBAL", "Issuer Credit Rating", "Local Currency LT|0")</f>
        <v>45428</v>
      </c>
    </row>
    <row r="375" spans="1:19">
      <c r="A375" t="s">
        <v>379</v>
      </c>
      <c r="B375" t="str">
        <f>_xll.SNL.Clients.Office.Excel.Functions.SPG(A375,"SP_IPO_DATE")</f>
        <v>#PEND</v>
      </c>
      <c r="G375" s="9" t="str">
        <f>_xll.SNL.Clients.Office.Excel.Functions.SPG(A375, "IQ_SECTOR")</f>
        <v>Health Care</v>
      </c>
      <c r="H375" s="9" t="str">
        <f>_xll.SNL.Clients.Office.Excel.Functions.SPG(A375, "IQ_INDUSTRY_GROUP")</f>
        <v>Pharmaceuticals, Biotechnology and Life Sciences</v>
      </c>
      <c r="I375" s="9" t="str">
        <f>_xll.SNL.Clients.Office.Excel.Functions.SPG(A375, "IQ_INDUSTRY")</f>
        <v>Biotechnology</v>
      </c>
      <c r="J375" s="9" t="str">
        <f>_xll.SNL.Clients.Office.Excel.Functions.SPG(A375, "IQ_PRIMARY_INDUSTRY")</f>
        <v>Biotechnology</v>
      </c>
      <c r="K375" s="9" t="str">
        <f>_xll.SNL.Clients.Office.Excel.Functions.SPG(A375, "NAICS_CODE", "Primary")</f>
        <v>325412 - Pharmaceutical Preparation Manufacturing</v>
      </c>
      <c r="L375" s="9" t="str">
        <f>_xll.SNL.Clients.Office.Excel.Functions.SPG(A375, "SP_TOPICTAG")</f>
        <v>Dermatology; Hematology; Infectious Diseases; Inflammation; Oncology; Ophthalmology</v>
      </c>
      <c r="M375" s="5">
        <f>_xll.SNL.Clients.Office.Excel.Functions.SPG(A375, "SP_PCT_SHARES_OWNED_ALL_INSTITUTIONS")</f>
        <v>89.6</v>
      </c>
      <c r="N375" s="9" t="str">
        <f>_xll.SNL.Clients.Office.Excel.Functions.SPG(A375, "RD_CREDIT_RATING_GLOBAL", "Issuer Credit Rating", "Local Currency LT|0")</f>
        <v>BBB+</v>
      </c>
      <c r="O375" s="9" t="str">
        <f>_xll.SNL.Clients.Office.Excel.Functions.SPG(A375, "RD_CWOL_GLOBAL", "Issuer Credit Rating", "Local Currency LT|0")</f>
        <v>Stable</v>
      </c>
      <c r="P375" s="9" t="str">
        <f>_xll.SNL.Clients.Office.Excel.Functions.SPG(A375, "RD_RATING_ACTION_GLOBAL", "Issuer Credit Rating", "Local Currency LT|0")</f>
        <v>New Rating | CreditWatch/Outlook (08/05/2020)</v>
      </c>
      <c r="Q375" s="10">
        <f>_xll.SNL.Clients.Office.Excel.Functions.SPG(A375, "RD_LAST_REVIEW_DATE_GLOBAL", "Issuer Credit Rating", "Local Currency LT")</f>
        <v>45527</v>
      </c>
      <c r="R375" s="10">
        <f>_xll.SNL.Clients.Office.Excel.Functions.SPG(A375, "RD_CREDIT_RATING_DATE_GLOBAL", "Issuer Credit Rating", "Local Currency LT|0")</f>
        <v>44048</v>
      </c>
      <c r="S375" s="10">
        <f>_xll.SNL.Clients.Office.Excel.Functions.SPG(A375, "RD_CREDIT_WATCH_OUTLOOK_DATE_GLOBAL", "Issuer Credit Rating", "Local Currency LT|0")</f>
        <v>44048</v>
      </c>
    </row>
    <row r="376" spans="1:19">
      <c r="A376" t="s">
        <v>380</v>
      </c>
      <c r="B376" t="str">
        <f>_xll.SNL.Clients.Office.Excel.Functions.SPG(A376,"SP_IPO_DATE")</f>
        <v>#PEND</v>
      </c>
      <c r="G376" s="9" t="str">
        <f>_xll.SNL.Clients.Office.Excel.Functions.SPG(A376, "IQ_SECTOR")</f>
        <v>Financials</v>
      </c>
      <c r="H376" s="9" t="str">
        <f>_xll.SNL.Clients.Office.Excel.Functions.SPG(A376, "IQ_INDUSTRY_GROUP")</f>
        <v>Banks</v>
      </c>
      <c r="I376" s="9" t="str">
        <f>_xll.SNL.Clients.Office.Excel.Functions.SPG(A376, "IQ_INDUSTRY")</f>
        <v>Banks</v>
      </c>
      <c r="J376" s="9" t="str">
        <f>_xll.SNL.Clients.Office.Excel.Functions.SPG(A376, "IQ_PRIMARY_INDUSTRY")</f>
        <v>Regional Banks</v>
      </c>
      <c r="K376" s="9" t="str">
        <f>_xll.SNL.Clients.Office.Excel.Functions.SPG(A376, "NAICS_CODE", "Primary")</f>
        <v>522110 - Commercial Banking</v>
      </c>
      <c r="L376" s="9" t="str">
        <f>_xll.SNL.Clients.Office.Excel.Functions.SPG(A376, "SP_TOPICTAG")</f>
        <v>Consumer Lending; Digital Brokerage</v>
      </c>
      <c r="M376" s="5">
        <f>_xll.SNL.Clients.Office.Excel.Functions.SPG(A376, "SP_PCT_SHARES_OWNED_ALL_INSTITUTIONS")</f>
        <v>81.650000000000006</v>
      </c>
      <c r="N376" s="9" t="str">
        <f>_xll.SNL.Clients.Office.Excel.Functions.SPG(A376, "RD_CREDIT_RATING_GLOBAL", "Issuer Credit Rating", "Local Currency LT|0")</f>
        <v>BBB+</v>
      </c>
      <c r="O376" s="9" t="str">
        <f>_xll.SNL.Clients.Office.Excel.Functions.SPG(A376, "RD_CWOL_GLOBAL", "Issuer Credit Rating", "Local Currency LT|0")</f>
        <v>Stable</v>
      </c>
      <c r="P376" s="9" t="str">
        <f>_xll.SNL.Clients.Office.Excel.Functions.SPG(A376, "RD_RATING_ACTION_GLOBAL", "Issuer Credit Rating", "Local Currency LT|0")</f>
        <v>Upgrade | CreditWatch/Outlook (11/13/2017)</v>
      </c>
      <c r="Q376" s="10">
        <f>_xll.SNL.Clients.Office.Excel.Functions.SPG(A376, "RD_LAST_REVIEW_DATE_GLOBAL", "Issuer Credit Rating", "Local Currency LT")</f>
        <v>45590</v>
      </c>
      <c r="R376" s="10">
        <f>_xll.SNL.Clients.Office.Excel.Functions.SPG(A376, "RD_CREDIT_RATING_DATE_GLOBAL", "Issuer Credit Rating", "Local Currency LT|0")</f>
        <v>43052</v>
      </c>
      <c r="S376" s="10">
        <f>_xll.SNL.Clients.Office.Excel.Functions.SPG(A376, "RD_CREDIT_WATCH_OUTLOOK_DATE_GLOBAL", "Issuer Credit Rating", "Local Currency LT|0")</f>
        <v>43052</v>
      </c>
    </row>
    <row r="377" spans="1:19">
      <c r="A377" t="s">
        <v>381</v>
      </c>
      <c r="B377" t="str">
        <f>_xll.SNL.Clients.Office.Excel.Functions.SPG(A377,"SP_IPO_DATE")</f>
        <v>#PEND</v>
      </c>
      <c r="G377" s="9" t="str">
        <f>_xll.SNL.Clients.Office.Excel.Functions.SPG(A377, "IQ_SECTOR")</f>
        <v>Industrials</v>
      </c>
      <c r="H377" s="9" t="str">
        <f>_xll.SNL.Clients.Office.Excel.Functions.SPG(A377, "IQ_INDUSTRY_GROUP")</f>
        <v>Commercial and Professional Services</v>
      </c>
      <c r="I377" s="9" t="str">
        <f>_xll.SNL.Clients.Office.Excel.Functions.SPG(A377, "IQ_INDUSTRY")</f>
        <v>Commercial Services and Supplies</v>
      </c>
      <c r="J377" s="9" t="str">
        <f>_xll.SNL.Clients.Office.Excel.Functions.SPG(A377, "IQ_PRIMARY_INDUSTRY")</f>
        <v>Environmental and Facilities Services</v>
      </c>
      <c r="K377" s="9" t="str">
        <f>_xll.SNL.Clients.Office.Excel.Functions.SPG(A377, "NAICS_CODE", "Primary")</f>
        <v>56211 - Waste Collection</v>
      </c>
      <c r="L377" s="9" t="str">
        <f>_xll.SNL.Clients.Office.Excel.Functions.SPG(A377, "SP_TOPICTAG")</f>
        <v>Environmental Consulting; Environmental Engineering; Disposal and Recycling; CleanTech; Pollution Control; Biofuel; Utility Scale Solar</v>
      </c>
      <c r="M377" s="5">
        <f>_xll.SNL.Clients.Office.Excel.Functions.SPG(A377, "SP_PCT_SHARES_OWNED_ALL_INSTITUTIONS")</f>
        <v>94.51</v>
      </c>
      <c r="N377" s="9" t="str">
        <f>_xll.SNL.Clients.Office.Excel.Functions.SPG(A377, "RD_CREDIT_RATING_GLOBAL", "Issuer Credit Rating", "Local Currency LT|0")</f>
        <v>BBB+</v>
      </c>
      <c r="O377" s="9" t="str">
        <f>_xll.SNL.Clients.Office.Excel.Functions.SPG(A377, "RD_CWOL_GLOBAL", "Issuer Credit Rating", "Local Currency LT|0")</f>
        <v>Stable</v>
      </c>
      <c r="P377" s="9" t="str">
        <f>_xll.SNL.Clients.Office.Excel.Functions.SPG(A377, "RD_RATING_ACTION_GLOBAL", "Issuer Credit Rating", "Local Currency LT|0")</f>
        <v>Upgrade | CreditWatch/Outlook (12/12/2013)</v>
      </c>
      <c r="Q377" s="10">
        <f>_xll.SNL.Clients.Office.Excel.Functions.SPG(A377, "RD_LAST_REVIEW_DATE_GLOBAL", "Issuer Credit Rating", "Local Currency LT")</f>
        <v>45464</v>
      </c>
      <c r="R377" s="10">
        <f>_xll.SNL.Clients.Office.Excel.Functions.SPG(A377, "RD_CREDIT_RATING_DATE_GLOBAL", "Issuer Credit Rating", "Local Currency LT|0")</f>
        <v>41620</v>
      </c>
      <c r="S377" s="10">
        <f>_xll.SNL.Clients.Office.Excel.Functions.SPG(A377, "RD_CREDIT_WATCH_OUTLOOK_DATE_GLOBAL", "Issuer Credit Rating", "Local Currency LT|0")</f>
        <v>41620</v>
      </c>
    </row>
    <row r="378" spans="1:19">
      <c r="A378" t="s">
        <v>382</v>
      </c>
      <c r="B378" t="str">
        <f>_xll.SNL.Clients.Office.Excel.Functions.SPG(A378,"SP_IPO_DATE")</f>
        <v>#PEND</v>
      </c>
      <c r="G378" s="9" t="str">
        <f>_xll.SNL.Clients.Office.Excel.Functions.SPG(A378, "IQ_SECTOR")</f>
        <v>Health Care</v>
      </c>
      <c r="H378" s="9" t="str">
        <f>_xll.SNL.Clients.Office.Excel.Functions.SPG(A378, "IQ_INDUSTRY_GROUP")</f>
        <v>Health Care Equipment and Services</v>
      </c>
      <c r="I378" s="9" t="str">
        <f>_xll.SNL.Clients.Office.Excel.Functions.SPG(A378, "IQ_INDUSTRY")</f>
        <v>Health Care Equipment and Supplies</v>
      </c>
      <c r="J378" s="9" t="str">
        <f>_xll.SNL.Clients.Office.Excel.Functions.SPG(A378, "IQ_PRIMARY_INDUSTRY")</f>
        <v>Health Care Equipment</v>
      </c>
      <c r="K378" s="9" t="str">
        <f>_xll.SNL.Clients.Office.Excel.Functions.SPG(A378, "NAICS_CODE", "Primary")</f>
        <v>334510 - Electromedical and Electrotherapeutic Apparatus Manufacturing</v>
      </c>
      <c r="L378" s="9" t="str">
        <f>_xll.SNL.Clients.Office.Excel.Functions.SPG(A378, "SP_TOPICTAG")</f>
        <v>Health Diagnostics; MHealth; Sensors; Outpatient Care; Sleep Technology; Artificial Intelligence; Respiratory</v>
      </c>
      <c r="M378" s="5">
        <f>_xll.SNL.Clients.Office.Excel.Functions.SPG(A378, "SP_PCT_SHARES_OWNED_ALL_INSTITUTIONS")</f>
        <v>69.56</v>
      </c>
      <c r="N378" s="9" t="str">
        <f>_xll.SNL.Clients.Office.Excel.Functions.SPG(A378, "RD_CREDIT_RATING_GLOBAL", "Issuer Credit Rating", "Local Currency LT|0")</f>
        <v>NR</v>
      </c>
      <c r="O378" s="9" t="str">
        <f>_xll.SNL.Clients.Office.Excel.Functions.SPG(A378, "RD_CWOL_GLOBAL", "Issuer Credit Rating", "Local Currency LT|0")</f>
        <v>NR</v>
      </c>
      <c r="P378" s="9" t="str">
        <f>_xll.SNL.Clients.Office.Excel.Functions.SPG(A378, "RD_RATING_ACTION_GLOBAL", "Issuer Credit Rating", "Local Currency LT|0")</f>
        <v>Not Rated | CreditWatch/Outlook (06/20/2006)</v>
      </c>
      <c r="Q378" s="10" t="str">
        <f>_xll.SNL.Clients.Office.Excel.Functions.SPG(A378, "RD_LAST_REVIEW_DATE_GLOBAL", "Issuer Credit Rating", "Local Currency LT")</f>
        <v/>
      </c>
      <c r="R378" s="10">
        <f>_xll.SNL.Clients.Office.Excel.Functions.SPG(A378, "RD_CREDIT_RATING_DATE_GLOBAL", "Issuer Credit Rating", "Local Currency LT|0")</f>
        <v>38888</v>
      </c>
      <c r="S378" s="10">
        <f>_xll.SNL.Clients.Office.Excel.Functions.SPG(A378, "RD_CREDIT_WATCH_OUTLOOK_DATE_GLOBAL", "Issuer Credit Rating", "Local Currency LT|0")</f>
        <v>38888</v>
      </c>
    </row>
    <row r="379" spans="1:19">
      <c r="A379" t="s">
        <v>383</v>
      </c>
      <c r="B379" t="str">
        <f>_xll.SNL.Clients.Office.Excel.Functions.SPG(A379,"SP_IPO_DATE")</f>
        <v>#PEND</v>
      </c>
      <c r="G379" s="9" t="str">
        <f>_xll.SNL.Clients.Office.Excel.Functions.SPG(A379, "IQ_SECTOR")</f>
        <v>Health Care</v>
      </c>
      <c r="H379" s="9" t="str">
        <f>_xll.SNL.Clients.Office.Excel.Functions.SPG(A379, "IQ_INDUSTRY_GROUP")</f>
        <v>Pharmaceuticals, Biotechnology and Life Sciences</v>
      </c>
      <c r="I379" s="9" t="str">
        <f>_xll.SNL.Clients.Office.Excel.Functions.SPG(A379, "IQ_INDUSTRY")</f>
        <v>Life Sciences Tools and Services</v>
      </c>
      <c r="J379" s="9" t="str">
        <f>_xll.SNL.Clients.Office.Excel.Functions.SPG(A379, "IQ_PRIMARY_INDUSTRY")</f>
        <v>Life Sciences Tools and Services</v>
      </c>
      <c r="K379" s="9" t="str">
        <f>_xll.SNL.Clients.Office.Excel.Functions.SPG(A379, "NAICS_CODE", "Primary")</f>
        <v>334516 - Analytical Laboratory Instrument Manufacturing</v>
      </c>
      <c r="L379" s="9" t="str">
        <f>_xll.SNL.Clients.Office.Excel.Functions.SPG(A379, "SP_TOPICTAG")</f>
        <v>Health Diagnostics; Neuroscience; Machine Learning; Genetics; Artificial Intelligence; Infectious Diseases</v>
      </c>
      <c r="M379" s="5">
        <f>_xll.SNL.Clients.Office.Excel.Functions.SPG(A379, "SP_PCT_SHARES_OWNED_ALL_INSTITUTIONS")</f>
        <v>91.59</v>
      </c>
      <c r="N379" s="9" t="str">
        <f>_xll.SNL.Clients.Office.Excel.Functions.SPG(A379, "RD_CREDIT_RATING_GLOBAL", "Issuer Credit Rating", "Local Currency LT|0")</f>
        <v>BBB</v>
      </c>
      <c r="O379" s="9" t="str">
        <f>_xll.SNL.Clients.Office.Excel.Functions.SPG(A379, "RD_CWOL_GLOBAL", "Issuer Credit Rating", "Local Currency LT|0")</f>
        <v>Negative</v>
      </c>
      <c r="P379" s="9" t="str">
        <f>_xll.SNL.Clients.Office.Excel.Functions.SPG(A379, "RD_RATING_ACTION_GLOBAL", "Issuer Credit Rating", "Local Currency LT|0")</f>
        <v>CreditWatch/Outlook (05/31/2024)</v>
      </c>
      <c r="Q379" s="10">
        <f>_xll.SNL.Clients.Office.Excel.Functions.SPG(A379, "RD_LAST_REVIEW_DATE_GLOBAL", "Issuer Credit Rating", "Local Currency LT")</f>
        <v>45475</v>
      </c>
      <c r="R379" s="10">
        <f>_xll.SNL.Clients.Office.Excel.Functions.SPG(A379, "RD_CREDIT_RATING_DATE_GLOBAL", "Issuer Credit Rating", "Local Currency LT|0")</f>
        <v>39304</v>
      </c>
      <c r="S379" s="10">
        <f>_xll.SNL.Clients.Office.Excel.Functions.SPG(A379, "RD_CREDIT_WATCH_OUTLOOK_DATE_GLOBAL", "Issuer Credit Rating", "Local Currency LT|0")</f>
        <v>45443</v>
      </c>
    </row>
    <row r="380" spans="1:19">
      <c r="A380" t="s">
        <v>384</v>
      </c>
      <c r="B380" t="str">
        <f>_xll.SNL.Clients.Office.Excel.Functions.SPG(A380,"SP_IPO_DATE")</f>
        <v>#PEND</v>
      </c>
      <c r="G380" s="9" t="str">
        <f>_xll.SNL.Clients.Office.Excel.Functions.SPG(A380, "IQ_SECTOR")</f>
        <v>Industrials</v>
      </c>
      <c r="H380" s="9" t="str">
        <f>_xll.SNL.Clients.Office.Excel.Functions.SPG(A380, "IQ_INDUSTRY_GROUP")</f>
        <v>Capital Goods</v>
      </c>
      <c r="I380" s="9" t="str">
        <f>_xll.SNL.Clients.Office.Excel.Functions.SPG(A380, "IQ_INDUSTRY")</f>
        <v>Electrical Equipment</v>
      </c>
      <c r="J380" s="9" t="str">
        <f>_xll.SNL.Clients.Office.Excel.Functions.SPG(A380, "IQ_PRIMARY_INDUSTRY")</f>
        <v>Electrical Components and Equipment</v>
      </c>
      <c r="K380" s="9" t="str">
        <f>_xll.SNL.Clients.Office.Excel.Functions.SPG(A380, "NAICS_CODE", "Primary")</f>
        <v>335314 - Relay and Industrial Control Manufacturing</v>
      </c>
      <c r="L380" s="9" t="str">
        <f>_xll.SNL.Clients.Office.Excel.Functions.SPG(A380, "SP_TOPICTAG")</f>
        <v>Industrial Automation; Sensors; Data Protection; Electric Vehicle; Process Automation; Network Security</v>
      </c>
      <c r="M380" s="5">
        <f>_xll.SNL.Clients.Office.Excel.Functions.SPG(A380, "SP_PCT_SHARES_OWNED_ALL_INSTITUTIONS")</f>
        <v>82.19</v>
      </c>
      <c r="N380" s="9" t="str">
        <f>_xll.SNL.Clients.Office.Excel.Functions.SPG(A380, "RD_CREDIT_RATING_GLOBAL", "Issuer Credit Rating", "Local Currency LT|0")</f>
        <v>A-</v>
      </c>
      <c r="O380" s="9" t="str">
        <f>_xll.SNL.Clients.Office.Excel.Functions.SPG(A380, "RD_CWOL_GLOBAL", "Issuer Credit Rating", "Local Currency LT|0")</f>
        <v>Stable</v>
      </c>
      <c r="P380" s="9" t="str">
        <f>_xll.SNL.Clients.Office.Excel.Functions.SPG(A380, "RD_RATING_ACTION_GLOBAL", "Issuer Credit Rating", "Local Currency LT|0")</f>
        <v>Downgrade | CreditWatch/Outlook (07/02/2024)</v>
      </c>
      <c r="Q380" s="10">
        <f>_xll.SNL.Clients.Office.Excel.Functions.SPG(A380, "RD_LAST_REVIEW_DATE_GLOBAL", "Issuer Credit Rating", "Local Currency LT")</f>
        <v>45475</v>
      </c>
      <c r="R380" s="10">
        <f>_xll.SNL.Clients.Office.Excel.Functions.SPG(A380, "RD_CREDIT_RATING_DATE_GLOBAL", "Issuer Credit Rating", "Local Currency LT|0")</f>
        <v>45475</v>
      </c>
      <c r="S380" s="10">
        <f>_xll.SNL.Clients.Office.Excel.Functions.SPG(A380, "RD_CREDIT_WATCH_OUTLOOK_DATE_GLOBAL", "Issuer Credit Rating", "Local Currency LT|0")</f>
        <v>45475</v>
      </c>
    </row>
    <row r="381" spans="1:19">
      <c r="A381" t="s">
        <v>385</v>
      </c>
      <c r="B381" t="str">
        <f>_xll.SNL.Clients.Office.Excel.Functions.SPG(A381,"SP_IPO_DATE")</f>
        <v>#PEND</v>
      </c>
      <c r="G381" s="9" t="str">
        <f>_xll.SNL.Clients.Office.Excel.Functions.SPG(A381, "IQ_SECTOR")</f>
        <v>Industrials</v>
      </c>
      <c r="H381" s="9" t="str">
        <f>_xll.SNL.Clients.Office.Excel.Functions.SPG(A381, "IQ_INDUSTRY_GROUP")</f>
        <v>Commercial and Professional Services</v>
      </c>
      <c r="I381" s="9" t="str">
        <f>_xll.SNL.Clients.Office.Excel.Functions.SPG(A381, "IQ_INDUSTRY")</f>
        <v>Commercial Services and Supplies</v>
      </c>
      <c r="J381" s="9" t="str">
        <f>_xll.SNL.Clients.Office.Excel.Functions.SPG(A381, "IQ_PRIMARY_INDUSTRY")</f>
        <v>Environmental and Facilities Services</v>
      </c>
      <c r="K381" s="9" t="str">
        <f>_xll.SNL.Clients.Office.Excel.Functions.SPG(A381, "NAICS_CODE", "Primary")</f>
        <v>561710 - Exterminating and Pest Control Services</v>
      </c>
      <c r="L381" s="9" t="str">
        <f>_xll.SNL.Clients.Office.Excel.Functions.SPG(A381, "SP_TOPICTAG")</f>
        <v/>
      </c>
      <c r="M381" s="5">
        <f>_xll.SNL.Clients.Office.Excel.Functions.SPG(A381, "SP_PCT_SHARES_OWNED_ALL_INSTITUTIONS")</f>
        <v>54.02</v>
      </c>
      <c r="N381" s="9" t="str">
        <f>_xll.SNL.Clients.Office.Excel.Functions.SPG(A381, "RD_CREDIT_RATING_GLOBAL", "Issuer Credit Rating", "Local Currency LT|0")</f>
        <v/>
      </c>
      <c r="O381" s="9" t="str">
        <f>_xll.SNL.Clients.Office.Excel.Functions.SPG(A381, "RD_CWOL_GLOBAL", "Issuer Credit Rating", "Local Currency LT|0")</f>
        <v/>
      </c>
      <c r="P381" s="9" t="str">
        <f>_xll.SNL.Clients.Office.Excel.Functions.SPG(A381, "RD_RATING_ACTION_GLOBAL", "Issuer Credit Rating", "Local Currency LT|0")</f>
        <v/>
      </c>
      <c r="Q381" s="10" t="str">
        <f>_xll.SNL.Clients.Office.Excel.Functions.SPG(A381, "RD_LAST_REVIEW_DATE_GLOBAL", "Issuer Credit Rating", "Local Currency LT")</f>
        <v/>
      </c>
      <c r="R381" s="10" t="str">
        <f>_xll.SNL.Clients.Office.Excel.Functions.SPG(A381, "RD_CREDIT_RATING_DATE_GLOBAL", "Issuer Credit Rating", "Local Currency LT|0")</f>
        <v/>
      </c>
      <c r="S381" s="10" t="str">
        <f>_xll.SNL.Clients.Office.Excel.Functions.SPG(A381, "RD_CREDIT_WATCH_OUTLOOK_DATE_GLOBAL", "Issuer Credit Rating", "Local Currency LT|0")</f>
        <v/>
      </c>
    </row>
    <row r="382" spans="1:19">
      <c r="A382" t="s">
        <v>386</v>
      </c>
      <c r="B382" t="str">
        <f>_xll.SNL.Clients.Office.Excel.Functions.SPG(A382,"SP_IPO_DATE")</f>
        <v>#PEND</v>
      </c>
      <c r="G382" s="9" t="str">
        <f>_xll.SNL.Clients.Office.Excel.Functions.SPG(A382, "IQ_SECTOR")</f>
        <v>Information Technology</v>
      </c>
      <c r="H382" s="9" t="str">
        <f>_xll.SNL.Clients.Office.Excel.Functions.SPG(A382, "IQ_INDUSTRY_GROUP")</f>
        <v>Software and Services</v>
      </c>
      <c r="I382" s="9" t="str">
        <f>_xll.SNL.Clients.Office.Excel.Functions.SPG(A382, "IQ_INDUSTRY")</f>
        <v>Software</v>
      </c>
      <c r="J382" s="9" t="str">
        <f>_xll.SNL.Clients.Office.Excel.Functions.SPG(A382, "IQ_PRIMARY_INDUSTRY")</f>
        <v>Application Software</v>
      </c>
      <c r="K382" s="9" t="str">
        <f>_xll.SNL.Clients.Office.Excel.Functions.SPG(A382, "NAICS_CODE", "Primary")</f>
        <v>513210 - Software Publishers</v>
      </c>
      <c r="L382" s="9" t="str">
        <f>_xll.SNL.Clients.Office.Excel.Functions.SPG(A382, "SP_TOPICTAG")</f>
        <v>Software Development; Data Integration; RFID (Radio Frequency Identification); Sensors; Cloud Infrastructure; Cloud Storage</v>
      </c>
      <c r="M382" s="5">
        <f>_xll.SNL.Clients.Office.Excel.Functions.SPG(A382, "SP_PCT_SHARES_OWNED_ALL_INSTITUTIONS")</f>
        <v>93.62</v>
      </c>
      <c r="N382" s="9" t="str">
        <f>_xll.SNL.Clients.Office.Excel.Functions.SPG(A382, "RD_CREDIT_RATING_GLOBAL", "Issuer Credit Rating", "Local Currency LT|0")</f>
        <v>BBB+</v>
      </c>
      <c r="O382" s="9" t="str">
        <f>_xll.SNL.Clients.Office.Excel.Functions.SPG(A382, "RD_CWOL_GLOBAL", "Issuer Credit Rating", "Local Currency LT|0")</f>
        <v>Stable</v>
      </c>
      <c r="P382" s="9" t="str">
        <f>_xll.SNL.Clients.Office.Excel.Functions.SPG(A382, "RD_RATING_ACTION_GLOBAL", "Issuer Credit Rating", "Local Currency LT|0")</f>
        <v>Upgrade | CreditWatch/Outlook (02/21/2018)</v>
      </c>
      <c r="Q382" s="10">
        <f>_xll.SNL.Clients.Office.Excel.Functions.SPG(A382, "RD_LAST_REVIEW_DATE_GLOBAL", "Issuer Credit Rating", "Local Currency LT")</f>
        <v>45680</v>
      </c>
      <c r="R382" s="10">
        <f>_xll.SNL.Clients.Office.Excel.Functions.SPG(A382, "RD_CREDIT_RATING_DATE_GLOBAL", "Issuer Credit Rating", "Local Currency LT|0")</f>
        <v>43152</v>
      </c>
      <c r="S382" s="10">
        <f>_xll.SNL.Clients.Office.Excel.Functions.SPG(A382, "RD_CREDIT_WATCH_OUTLOOK_DATE_GLOBAL", "Issuer Credit Rating", "Local Currency LT|0")</f>
        <v>43152</v>
      </c>
    </row>
    <row r="383" spans="1:19">
      <c r="A383" t="s">
        <v>387</v>
      </c>
      <c r="B383" t="str">
        <f>_xll.SNL.Clients.Office.Excel.Functions.SPG(A383,"SP_IPO_DATE")</f>
        <v>#PEND</v>
      </c>
      <c r="G383" s="9" t="str">
        <f>_xll.SNL.Clients.Office.Excel.Functions.SPG(A383, "IQ_SECTOR")</f>
        <v>Consumer Discretionary</v>
      </c>
      <c r="H383" s="9" t="str">
        <f>_xll.SNL.Clients.Office.Excel.Functions.SPG(A383, "IQ_INDUSTRY_GROUP")</f>
        <v>Consumer Discretionary Distribution and Retail</v>
      </c>
      <c r="I383" s="9" t="str">
        <f>_xll.SNL.Clients.Office.Excel.Functions.SPG(A383, "IQ_INDUSTRY")</f>
        <v>Specialty Retail</v>
      </c>
      <c r="J383" s="9" t="str">
        <f>_xll.SNL.Clients.Office.Excel.Functions.SPG(A383, "IQ_PRIMARY_INDUSTRY")</f>
        <v>Apparel Retail</v>
      </c>
      <c r="K383" s="9" t="str">
        <f>_xll.SNL.Clients.Office.Excel.Functions.SPG(A383, "NAICS_CODE", "Primary")</f>
        <v>458110 - Clothing and Clothing Accessories Retailers</v>
      </c>
      <c r="L383" s="9" t="str">
        <f>_xll.SNL.Clients.Office.Excel.Functions.SPG(A383, "SP_TOPICTAG")</f>
        <v>Lifestyle; Brand Marketing</v>
      </c>
      <c r="M383" s="5">
        <f>_xll.SNL.Clients.Office.Excel.Functions.SPG(A383, "SP_PCT_SHARES_OWNED_ALL_INSTITUTIONS")</f>
        <v>89.79</v>
      </c>
      <c r="N383" s="9" t="str">
        <f>_xll.SNL.Clients.Office.Excel.Functions.SPG(A383, "RD_CREDIT_RATING_GLOBAL", "Issuer Credit Rating", "Local Currency LT|0")</f>
        <v>BBB+</v>
      </c>
      <c r="O383" s="9" t="str">
        <f>_xll.SNL.Clients.Office.Excel.Functions.SPG(A383, "RD_CWOL_GLOBAL", "Issuer Credit Rating", "Local Currency LT|0")</f>
        <v>Stable</v>
      </c>
      <c r="P383" s="9" t="str">
        <f>_xll.SNL.Clients.Office.Excel.Functions.SPG(A383, "RD_RATING_ACTION_GLOBAL", "Issuer Credit Rating", "Local Currency LT|0")</f>
        <v>CreditWatch/Outlook (03/19/2021)</v>
      </c>
      <c r="Q383" s="10">
        <f>_xll.SNL.Clients.Office.Excel.Functions.SPG(A383, "RD_LAST_REVIEW_DATE_GLOBAL", "Issuer Credit Rating", "Local Currency LT")</f>
        <v>45373</v>
      </c>
      <c r="R383" s="10">
        <f>_xll.SNL.Clients.Office.Excel.Functions.SPG(A383, "RD_CREDIT_RATING_DATE_GLOBAL", "Issuer Credit Rating", "Local Currency LT|0")</f>
        <v>43917</v>
      </c>
      <c r="S383" s="10">
        <f>_xll.SNL.Clients.Office.Excel.Functions.SPG(A383, "RD_CREDIT_WATCH_OUTLOOK_DATE_GLOBAL", "Issuer Credit Rating", "Local Currency LT|0")</f>
        <v>44274</v>
      </c>
    </row>
    <row r="384" spans="1:19">
      <c r="A384" t="s">
        <v>388</v>
      </c>
      <c r="B384" t="str">
        <f>_xll.SNL.Clients.Office.Excel.Functions.SPG(A384,"SP_IPO_DATE")</f>
        <v>#PEND</v>
      </c>
      <c r="G384" s="9" t="str">
        <f>_xll.SNL.Clients.Office.Excel.Functions.SPG(A384, "IQ_SECTOR")</f>
        <v>Consumer Discretionary</v>
      </c>
      <c r="H384" s="9" t="str">
        <f>_xll.SNL.Clients.Office.Excel.Functions.SPG(A384, "IQ_INDUSTRY_GROUP")</f>
        <v>Consumer Services</v>
      </c>
      <c r="I384" s="9" t="str">
        <f>_xll.SNL.Clients.Office.Excel.Functions.SPG(A384, "IQ_INDUSTRY")</f>
        <v>Hotels, Restaurants and Leisure</v>
      </c>
      <c r="J384" s="9" t="str">
        <f>_xll.SNL.Clients.Office.Excel.Functions.SPG(A384, "IQ_PRIMARY_INDUSTRY")</f>
        <v>Hotels, Resorts and Cruise Lines</v>
      </c>
      <c r="K384" s="9" t="str">
        <f>_xll.SNL.Clients.Office.Excel.Functions.SPG(A384, "NAICS_CODE", "Primary")</f>
        <v>483112 - Deep Sea Passenger Transportation</v>
      </c>
      <c r="L384" s="9" t="str">
        <f>_xll.SNL.Clients.Office.Excel.Functions.SPG(A384, "SP_TOPICTAG")</f>
        <v>Adventure Travel; Business Travel; Tourism; Travel Accommodations</v>
      </c>
      <c r="M384" s="5">
        <f>_xll.SNL.Clients.Office.Excel.Functions.SPG(A384, "SP_PCT_SHARES_OWNED_ALL_INSTITUTIONS")</f>
        <v>81.760000000000005</v>
      </c>
      <c r="N384" s="9" t="str">
        <f>_xll.SNL.Clients.Office.Excel.Functions.SPG(A384, "RD_CREDIT_RATING_GLOBAL", "Issuer Credit Rating", "Local Currency LT|0")</f>
        <v>BBB-</v>
      </c>
      <c r="O384" s="9" t="str">
        <f>_xll.SNL.Clients.Office.Excel.Functions.SPG(A384, "RD_CWOL_GLOBAL", "Issuer Credit Rating", "Local Currency LT|0")</f>
        <v>Stable</v>
      </c>
      <c r="P384" s="9" t="str">
        <f>_xll.SNL.Clients.Office.Excel.Functions.SPG(A384, "RD_RATING_ACTION_GLOBAL", "Issuer Credit Rating", "Local Currency LT|0")</f>
        <v>Upgrade | CreditWatch/Outlook (02/04/2025)</v>
      </c>
      <c r="Q384" s="10">
        <f>_xll.SNL.Clients.Office.Excel.Functions.SPG(A384, "RD_LAST_REVIEW_DATE_GLOBAL", "Issuer Credit Rating", "Local Currency LT")</f>
        <v>45698</v>
      </c>
      <c r="R384" s="10">
        <f>_xll.SNL.Clients.Office.Excel.Functions.SPG(A384, "RD_CREDIT_RATING_DATE_GLOBAL", "Issuer Credit Rating", "Local Currency LT|0")</f>
        <v>45692</v>
      </c>
      <c r="S384" s="10">
        <f>_xll.SNL.Clients.Office.Excel.Functions.SPG(A384, "RD_CREDIT_WATCH_OUTLOOK_DATE_GLOBAL", "Issuer Credit Rating", "Local Currency LT|0")</f>
        <v>45692</v>
      </c>
    </row>
    <row r="385" spans="1:19">
      <c r="A385" t="s">
        <v>389</v>
      </c>
      <c r="B385" t="str">
        <f>_xll.SNL.Clients.Office.Excel.Functions.SPG(A385,"SP_IPO_DATE")</f>
        <v>#PEND</v>
      </c>
      <c r="G385" s="9" t="str">
        <f>_xll.SNL.Clients.Office.Excel.Functions.SPG(A385, "IQ_SECTOR")</f>
        <v>Industrials</v>
      </c>
      <c r="H385" s="9" t="str">
        <f>_xll.SNL.Clients.Office.Excel.Functions.SPG(A385, "IQ_INDUSTRY_GROUP")</f>
        <v>Capital Goods</v>
      </c>
      <c r="I385" s="9" t="str">
        <f>_xll.SNL.Clients.Office.Excel.Functions.SPG(A385, "IQ_INDUSTRY")</f>
        <v>Aerospace and Defense</v>
      </c>
      <c r="J385" s="9" t="str">
        <f>_xll.SNL.Clients.Office.Excel.Functions.SPG(A385, "IQ_PRIMARY_INDUSTRY")</f>
        <v>Aerospace and Defense</v>
      </c>
      <c r="K385" s="9" t="str">
        <f>_xll.SNL.Clients.Office.Excel.Functions.SPG(A385, "NAICS_CODE", "Primary")</f>
        <v>33641 - Aerospace Product and Parts Manufacturing</v>
      </c>
      <c r="L385" s="9" t="str">
        <f>_xll.SNL.Clients.Office.Excel.Functions.SPG(A385, "SP_TOPICTAG")</f>
        <v>Fleet Management; Industrial Automation; Navigation; Simulation; Network Security; Commercial Space Launch; Passenger Aircraft Manufacturing</v>
      </c>
      <c r="M385" s="5">
        <f>_xll.SNL.Clients.Office.Excel.Functions.SPG(A385, "SP_PCT_SHARES_OWNED_ALL_INSTITUTIONS")</f>
        <v>81.05</v>
      </c>
      <c r="N385" s="9" t="str">
        <f>_xll.SNL.Clients.Office.Excel.Functions.SPG(A385, "RD_CREDIT_RATING_GLOBAL", "Issuer Credit Rating", "Local Currency LT|0")</f>
        <v>BBB+</v>
      </c>
      <c r="O385" s="9" t="str">
        <f>_xll.SNL.Clients.Office.Excel.Functions.SPG(A385, "RD_CWOL_GLOBAL", "Issuer Credit Rating", "Local Currency LT|0")</f>
        <v>Negative</v>
      </c>
      <c r="P385" s="9" t="str">
        <f>_xll.SNL.Clients.Office.Excel.Functions.SPG(A385, "RD_RATING_ACTION_GLOBAL", "Issuer Credit Rating", "Local Currency LT|0")</f>
        <v>CreditWatch/Outlook (10/27/2023)</v>
      </c>
      <c r="Q385" s="10">
        <f>_xll.SNL.Clients.Office.Excel.Functions.SPG(A385, "RD_LAST_REVIEW_DATE_GLOBAL", "Issuer Credit Rating", "Local Currency LT")</f>
        <v>45553</v>
      </c>
      <c r="R385" s="10">
        <f>_xll.SNL.Clients.Office.Excel.Functions.SPG(A385, "RD_CREDIT_RATING_DATE_GLOBAL", "Issuer Credit Rating", "Local Currency LT|0")</f>
        <v>45141</v>
      </c>
      <c r="S385" s="10">
        <f>_xll.SNL.Clients.Office.Excel.Functions.SPG(A385, "RD_CREDIT_WATCH_OUTLOOK_DATE_GLOBAL", "Issuer Credit Rating", "Local Currency LT|0")</f>
        <v>45226</v>
      </c>
    </row>
    <row r="386" spans="1:19">
      <c r="A386" t="s">
        <v>390</v>
      </c>
      <c r="B386" t="str">
        <f>_xll.SNL.Clients.Office.Excel.Functions.SPG(A386,"SP_IPO_DATE")</f>
        <v>#PEND</v>
      </c>
      <c r="G386" s="9" t="str">
        <f>_xll.SNL.Clients.Office.Excel.Functions.SPG(A386, "IQ_SECTOR")</f>
        <v>Financials</v>
      </c>
      <c r="H386" s="9" t="str">
        <f>_xll.SNL.Clients.Office.Excel.Functions.SPG(A386, "IQ_INDUSTRY_GROUP")</f>
        <v>Financial Services</v>
      </c>
      <c r="I386" s="9" t="str">
        <f>_xll.SNL.Clients.Office.Excel.Functions.SPG(A386, "IQ_INDUSTRY")</f>
        <v>Capital Markets</v>
      </c>
      <c r="J386" s="9" t="str">
        <f>_xll.SNL.Clients.Office.Excel.Functions.SPG(A386, "IQ_PRIMARY_INDUSTRY")</f>
        <v>Financial Exchanges and Data</v>
      </c>
      <c r="K386" s="9" t="str">
        <f>_xll.SNL.Clients.Office.Excel.Functions.SPG(A386, "NAICS_CODE", "Primary")</f>
        <v>523 - Securities, Commodity Contracts, and Other Financial Investments and Related Activities</v>
      </c>
      <c r="L386" s="9" t="str">
        <f>_xll.SNL.Clients.Office.Excel.Functions.SPG(A386, "SP_TOPICTAG")</f>
        <v>Online Analysis and Reference; Fintech; Predictive Analytics; Text Analytics; DaaS</v>
      </c>
      <c r="M386" s="5">
        <f>_xll.SNL.Clients.Office.Excel.Functions.SPG(A386, "SP_PCT_SHARES_OWNED_ALL_INSTITUTIONS")</f>
        <v>89.75</v>
      </c>
      <c r="N386" s="9" t="str">
        <f>_xll.SNL.Clients.Office.Excel.Functions.SPG(A386, "RD_CREDIT_RATING_GLOBAL", "Issuer Credit Rating", "Local Currency LT|0")</f>
        <v/>
      </c>
      <c r="O386" s="9" t="str">
        <f>_xll.SNL.Clients.Office.Excel.Functions.SPG(A386, "RD_CWOL_GLOBAL", "Issuer Credit Rating", "Local Currency LT|0")</f>
        <v/>
      </c>
      <c r="P386" s="9" t="str">
        <f>_xll.SNL.Clients.Office.Excel.Functions.SPG(A386, "RD_RATING_ACTION_GLOBAL", "Issuer Credit Rating", "Local Currency LT|0")</f>
        <v/>
      </c>
      <c r="Q386" s="10" t="str">
        <f>_xll.SNL.Clients.Office.Excel.Functions.SPG(A386, "RD_LAST_REVIEW_DATE_GLOBAL", "Issuer Credit Rating", "Local Currency LT")</f>
        <v/>
      </c>
      <c r="R386" s="10" t="str">
        <f>_xll.SNL.Clients.Office.Excel.Functions.SPG(A386, "RD_CREDIT_RATING_DATE_GLOBAL", "Issuer Credit Rating", "Local Currency LT|0")</f>
        <v/>
      </c>
      <c r="S386" s="10" t="str">
        <f>_xll.SNL.Clients.Office.Excel.Functions.SPG(A386, "RD_CREDIT_WATCH_OUTLOOK_DATE_GLOBAL", "Issuer Credit Rating", "Local Currency LT|0")</f>
        <v/>
      </c>
    </row>
    <row r="387" spans="1:19">
      <c r="A387" t="s">
        <v>391</v>
      </c>
      <c r="B387" t="str">
        <f>_xll.SNL.Clients.Office.Excel.Functions.SPG(A387,"SP_IPO_DATE")</f>
        <v>#PEND</v>
      </c>
      <c r="G387" s="9" t="str">
        <f>_xll.SNL.Clients.Office.Excel.Functions.SPG(A387, "IQ_SECTOR")</f>
        <v>Information Technology</v>
      </c>
      <c r="H387" s="9" t="str">
        <f>_xll.SNL.Clients.Office.Excel.Functions.SPG(A387, "IQ_INDUSTRY_GROUP")</f>
        <v>Software and Services</v>
      </c>
      <c r="I387" s="9" t="str">
        <f>_xll.SNL.Clients.Office.Excel.Functions.SPG(A387, "IQ_INDUSTRY")</f>
        <v>Software</v>
      </c>
      <c r="J387" s="9" t="str">
        <f>_xll.SNL.Clients.Office.Excel.Functions.SPG(A387, "IQ_PRIMARY_INDUSTRY")</f>
        <v>Application Software</v>
      </c>
      <c r="K387" s="9" t="str">
        <f>_xll.SNL.Clients.Office.Excel.Functions.SPG(A387, "NAICS_CODE", "Primary")</f>
        <v>513210 - Software Publishers</v>
      </c>
      <c r="L387" s="9" t="str">
        <f>_xll.SNL.Clients.Office.Excel.Functions.SPG(A387, "SP_TOPICTAG")</f>
        <v>Software Development; Marketing Automation; Salesforce Automation; Customer Relationship Management; Cloud Infrastructure; Process Automation; Artificial Intelligence</v>
      </c>
      <c r="M387" s="5">
        <f>_xll.SNL.Clients.Office.Excel.Functions.SPG(A387, "SP_PCT_SHARES_OWNED_ALL_INSTITUTIONS")</f>
        <v>82.1</v>
      </c>
      <c r="N387" s="9" t="str">
        <f>_xll.SNL.Clients.Office.Excel.Functions.SPG(A387, "RD_CREDIT_RATING_GLOBAL", "Issuer Credit Rating", "Local Currency LT|0")</f>
        <v>A+</v>
      </c>
      <c r="O387" s="9" t="str">
        <f>_xll.SNL.Clients.Office.Excel.Functions.SPG(A387, "RD_CWOL_GLOBAL", "Issuer Credit Rating", "Local Currency LT|0")</f>
        <v>Stable</v>
      </c>
      <c r="P387" s="9" t="str">
        <f>_xll.SNL.Clients.Office.Excel.Functions.SPG(A387, "RD_RATING_ACTION_GLOBAL", "Issuer Credit Rating", "Local Currency LT|0")</f>
        <v>Upgrade | CreditWatch/Outlook (06/29/2021)</v>
      </c>
      <c r="Q387" s="10">
        <f>_xll.SNL.Clients.Office.Excel.Functions.SPG(A387, "RD_LAST_REVIEW_DATE_GLOBAL", "Issuer Credit Rating", "Local Currency LT")</f>
        <v>45401</v>
      </c>
      <c r="R387" s="10">
        <f>_xll.SNL.Clients.Office.Excel.Functions.SPG(A387, "RD_CREDIT_RATING_DATE_GLOBAL", "Issuer Credit Rating", "Local Currency LT|0")</f>
        <v>44376</v>
      </c>
      <c r="S387" s="10">
        <f>_xll.SNL.Clients.Office.Excel.Functions.SPG(A387, "RD_CREDIT_WATCH_OUTLOOK_DATE_GLOBAL", "Issuer Credit Rating", "Local Currency LT|0")</f>
        <v>44376</v>
      </c>
    </row>
    <row r="388" spans="1:19">
      <c r="A388" t="s">
        <v>392</v>
      </c>
      <c r="B388" t="str">
        <f>_xll.SNL.Clients.Office.Excel.Functions.SPG(A388,"SP_IPO_DATE")</f>
        <v>#PEND</v>
      </c>
      <c r="G388" s="9" t="str">
        <f>_xll.SNL.Clients.Office.Excel.Functions.SPG(A388, "IQ_SECTOR")</f>
        <v>Real Estate</v>
      </c>
      <c r="H388" s="9" t="str">
        <f>_xll.SNL.Clients.Office.Excel.Functions.SPG(A388, "IQ_INDUSTRY_GROUP")</f>
        <v>Equity Real Estate Investment Trusts (REITs)</v>
      </c>
      <c r="I388" s="9" t="str">
        <f>_xll.SNL.Clients.Office.Excel.Functions.SPG(A388, "IQ_INDUSTRY")</f>
        <v>Specialized REITs</v>
      </c>
      <c r="J388" s="9" t="str">
        <f>_xll.SNL.Clients.Office.Excel.Functions.SPG(A388, "IQ_PRIMARY_INDUSTRY")</f>
        <v>Telecom Tower REITs</v>
      </c>
      <c r="K388" s="9" t="str">
        <f>_xll.SNL.Clients.Office.Excel.Functions.SPG(A388, "NAICS_CODE", "Primary")</f>
        <v>517810 - All Other Telecommunications</v>
      </c>
      <c r="L388" s="9" t="str">
        <f>_xll.SNL.Clients.Office.Excel.Functions.SPG(A388, "SP_TOPICTAG")</f>
        <v/>
      </c>
      <c r="M388" s="5">
        <f>_xll.SNL.Clients.Office.Excel.Functions.SPG(A388, "SP_PCT_SHARES_OWNED_ALL_INSTITUTIONS")</f>
        <v>97.21</v>
      </c>
      <c r="N388" s="9" t="str">
        <f>_xll.SNL.Clients.Office.Excel.Functions.SPG(A388, "RD_CREDIT_RATING_GLOBAL", "Issuer Credit Rating", "Local Currency LT|0")</f>
        <v>BB+</v>
      </c>
      <c r="O388" s="9" t="str">
        <f>_xll.SNL.Clients.Office.Excel.Functions.SPG(A388, "RD_CWOL_GLOBAL", "Issuer Credit Rating", "Local Currency LT|0")</f>
        <v>Stable</v>
      </c>
      <c r="P388" s="9" t="str">
        <f>_xll.SNL.Clients.Office.Excel.Functions.SPG(A388, "RD_RATING_ACTION_GLOBAL", "Issuer Credit Rating", "Local Currency LT|0")</f>
        <v>Upgrade | CreditWatch/Outlook (12/02/2022)</v>
      </c>
      <c r="Q388" s="10">
        <f>_xll.SNL.Clients.Office.Excel.Functions.SPG(A388, "RD_LAST_REVIEW_DATE_GLOBAL", "Issuer Credit Rating", "Local Currency LT")</f>
        <v>45679</v>
      </c>
      <c r="R388" s="10">
        <f>_xll.SNL.Clients.Office.Excel.Functions.SPG(A388, "RD_CREDIT_RATING_DATE_GLOBAL", "Issuer Credit Rating", "Local Currency LT|0")</f>
        <v>44897</v>
      </c>
      <c r="S388" s="10">
        <f>_xll.SNL.Clients.Office.Excel.Functions.SPG(A388, "RD_CREDIT_WATCH_OUTLOOK_DATE_GLOBAL", "Issuer Credit Rating", "Local Currency LT|0")</f>
        <v>44897</v>
      </c>
    </row>
    <row r="389" spans="1:19">
      <c r="A389" t="s">
        <v>393</v>
      </c>
      <c r="B389" t="str">
        <f>_xll.SNL.Clients.Office.Excel.Functions.SPG(A389,"SP_IPO_DATE")</f>
        <v>#PEND</v>
      </c>
      <c r="G389" s="9" t="str">
        <f>_xll.SNL.Clients.Office.Excel.Functions.SPG(A389, "IQ_SECTOR")</f>
        <v>Energy</v>
      </c>
      <c r="H389" s="9" t="str">
        <f>_xll.SNL.Clients.Office.Excel.Functions.SPG(A389, "IQ_INDUSTRY_GROUP")</f>
        <v>Energy</v>
      </c>
      <c r="I389" s="9" t="str">
        <f>_xll.SNL.Clients.Office.Excel.Functions.SPG(A389, "IQ_INDUSTRY")</f>
        <v>Energy Equipment and Services</v>
      </c>
      <c r="J389" s="9" t="str">
        <f>_xll.SNL.Clients.Office.Excel.Functions.SPG(A389, "IQ_PRIMARY_INDUSTRY")</f>
        <v>Oil and Gas Equipment and Services</v>
      </c>
      <c r="K389" s="9" t="str">
        <f>_xll.SNL.Clients.Office.Excel.Functions.SPG(A389, "NAICS_CODE", "Primary")</f>
        <v>213112 - Support Activities for Oil and Gas Operations</v>
      </c>
      <c r="L389" s="9" t="str">
        <f>_xll.SNL.Clients.Office.Excel.Functions.SPG(A389, "SP_TOPICTAG")</f>
        <v>Clean Energy; Data Integration; Energy Management; Energy Storage; CleanTech; Process Automation; Utility Scale Solar</v>
      </c>
      <c r="M389" s="5">
        <f>_xll.SNL.Clients.Office.Excel.Functions.SPG(A389, "SP_PCT_SHARES_OWNED_ALL_INSTITUTIONS")</f>
        <v>85.91</v>
      </c>
      <c r="N389" s="9" t="str">
        <f>_xll.SNL.Clients.Office.Excel.Functions.SPG(A389, "RD_CREDIT_RATING_GLOBAL", "Issuer Credit Rating", "Local Currency LT|0")</f>
        <v>A</v>
      </c>
      <c r="O389" s="9" t="str">
        <f>_xll.SNL.Clients.Office.Excel.Functions.SPG(A389, "RD_CWOL_GLOBAL", "Issuer Credit Rating", "Local Currency LT|0")</f>
        <v>Positive</v>
      </c>
      <c r="P389" s="9" t="str">
        <f>_xll.SNL.Clients.Office.Excel.Functions.SPG(A389, "RD_RATING_ACTION_GLOBAL", "Issuer Credit Rating", "Local Currency LT|0")</f>
        <v>CreditWatch/Outlook (11/17/2023)</v>
      </c>
      <c r="Q389" s="10">
        <f>_xll.SNL.Clients.Office.Excel.Functions.SPG(A389, "RD_LAST_REVIEW_DATE_GLOBAL", "Issuer Credit Rating", "Local Currency LT")</f>
        <v>45617</v>
      </c>
      <c r="R389" s="10">
        <f>_xll.SNL.Clients.Office.Excel.Functions.SPG(A389, "RD_CREDIT_RATING_DATE_GLOBAL", "Issuer Credit Rating", "Local Currency LT|0")</f>
        <v>43916</v>
      </c>
      <c r="S389" s="10">
        <f>_xll.SNL.Clients.Office.Excel.Functions.SPG(A389, "RD_CREDIT_WATCH_OUTLOOK_DATE_GLOBAL", "Issuer Credit Rating", "Local Currency LT|0")</f>
        <v>45247</v>
      </c>
    </row>
    <row r="390" spans="1:19">
      <c r="A390" t="s">
        <v>394</v>
      </c>
      <c r="B390" t="str">
        <f>_xll.SNL.Clients.Office.Excel.Functions.SPG(A390,"SP_IPO_DATE")</f>
        <v>#PEND</v>
      </c>
      <c r="G390" s="9" t="str">
        <f>_xll.SNL.Clients.Office.Excel.Functions.SPG(A390, "IQ_SECTOR")</f>
        <v>Information Technology</v>
      </c>
      <c r="H390" s="9" t="str">
        <f>_xll.SNL.Clients.Office.Excel.Functions.SPG(A390, "IQ_INDUSTRY_GROUP")</f>
        <v>Technology Hardware and Equipment</v>
      </c>
      <c r="I390" s="9" t="str">
        <f>_xll.SNL.Clients.Office.Excel.Functions.SPG(A390, "IQ_INDUSTRY")</f>
        <v>Technology Hardware, Storage and Peripherals</v>
      </c>
      <c r="J390" s="9" t="str">
        <f>_xll.SNL.Clients.Office.Excel.Functions.SPG(A390, "IQ_PRIMARY_INDUSTRY")</f>
        <v>Technology Hardware, Storage and Peripherals</v>
      </c>
      <c r="K390" s="9" t="str">
        <f>_xll.SNL.Clients.Office.Excel.Functions.SPG(A390, "NAICS_CODE", "Primary")</f>
        <v>334112 - Computer Storage Device Manufacturing</v>
      </c>
      <c r="L390" s="9" t="str">
        <f>_xll.SNL.Clients.Office.Excel.Functions.SPG(A390, "SP_TOPICTAG")</f>
        <v>Data Integration; Flash Storage; Data Protection; Cloud Infrastructure; Cloud Storage; Storage Management; Data Center Technology</v>
      </c>
      <c r="M390" s="5">
        <f>_xll.SNL.Clients.Office.Excel.Functions.SPG(A390, "SP_PCT_SHARES_OWNED_ALL_INSTITUTIONS")</f>
        <v>90.82</v>
      </c>
      <c r="N390" s="9" t="str">
        <f>_xll.SNL.Clients.Office.Excel.Functions.SPG(A390, "RD_CREDIT_RATING_GLOBAL", "Issuer Credit Rating", "Local Currency LT|0")</f>
        <v>BB</v>
      </c>
      <c r="O390" s="9" t="str">
        <f>_xll.SNL.Clients.Office.Excel.Functions.SPG(A390, "RD_CWOL_GLOBAL", "Issuer Credit Rating", "Local Currency LT|0")</f>
        <v>Positive</v>
      </c>
      <c r="P390" s="9" t="str">
        <f>_xll.SNL.Clients.Office.Excel.Functions.SPG(A390, "RD_RATING_ACTION_GLOBAL", "Issuer Credit Rating", "Local Currency LT|0")</f>
        <v>CreditWatch/Outlook (10/23/2024)</v>
      </c>
      <c r="Q390" s="10">
        <f>_xll.SNL.Clients.Office.Excel.Functions.SPG(A390, "RD_LAST_REVIEW_DATE_GLOBAL", "Issuer Credit Rating", "Local Currency LT")</f>
        <v>45618</v>
      </c>
      <c r="R390" s="10">
        <f>_xll.SNL.Clients.Office.Excel.Functions.SPG(A390, "RD_CREDIT_RATING_DATE_GLOBAL", "Issuer Credit Rating", "Local Currency LT|0")</f>
        <v>45042</v>
      </c>
      <c r="S390" s="10">
        <f>_xll.SNL.Clients.Office.Excel.Functions.SPG(A390, "RD_CREDIT_WATCH_OUTLOOK_DATE_GLOBAL", "Issuer Credit Rating", "Local Currency LT|0")</f>
        <v>45588</v>
      </c>
    </row>
    <row r="391" spans="1:19">
      <c r="A391" t="s">
        <v>395</v>
      </c>
      <c r="B391" t="str">
        <f>_xll.SNL.Clients.Office.Excel.Functions.SPG(A391,"SP_IPO_DATE")</f>
        <v>#PEND</v>
      </c>
      <c r="G391" s="9" t="str">
        <f>_xll.SNL.Clients.Office.Excel.Functions.SPG(A391, "IQ_SECTOR")</f>
        <v>Utilities</v>
      </c>
      <c r="H391" s="9" t="str">
        <f>_xll.SNL.Clients.Office.Excel.Functions.SPG(A391, "IQ_INDUSTRY_GROUP")</f>
        <v>Utilities</v>
      </c>
      <c r="I391" s="9" t="str">
        <f>_xll.SNL.Clients.Office.Excel.Functions.SPG(A391, "IQ_INDUSTRY")</f>
        <v>Multi-Utilities</v>
      </c>
      <c r="J391" s="9" t="str">
        <f>_xll.SNL.Clients.Office.Excel.Functions.SPG(A391, "IQ_PRIMARY_INDUSTRY")</f>
        <v>Multi-Utilities</v>
      </c>
      <c r="K391" s="9" t="str">
        <f>_xll.SNL.Clients.Office.Excel.Functions.SPG(A391, "NAICS_CODE", "Primary")</f>
        <v>2211 - Electric Power Generation, Transmission and Distribution</v>
      </c>
      <c r="L391" s="9" t="str">
        <f>_xll.SNL.Clients.Office.Excel.Functions.SPG(A391, "SP_TOPICTAG")</f>
        <v>Clean Energy; Energy Efficiency; Energy Management; Energy Storage; CleanTech; Smart Energy; Power Grid</v>
      </c>
      <c r="M391" s="5">
        <f>_xll.SNL.Clients.Office.Excel.Functions.SPG(A391, "SP_PCT_SHARES_OWNED_ALL_INSTITUTIONS")</f>
        <v>92.99</v>
      </c>
      <c r="N391" s="9" t="str">
        <f>_xll.SNL.Clients.Office.Excel.Functions.SPG(A391, "RD_CREDIT_RATING_GLOBAL", "Issuer Credit Rating", "Local Currency LT|0")</f>
        <v>BBB+</v>
      </c>
      <c r="O391" s="9" t="str">
        <f>_xll.SNL.Clients.Office.Excel.Functions.SPG(A391, "RD_CWOL_GLOBAL", "Issuer Credit Rating", "Local Currency LT|0")</f>
        <v>Negative</v>
      </c>
      <c r="P391" s="9" t="str">
        <f>_xll.SNL.Clients.Office.Excel.Functions.SPG(A391, "RD_RATING_ACTION_GLOBAL", "Issuer Credit Rating", "Local Currency LT|0")</f>
        <v>CreditWatch/Outlook (01/09/2025)</v>
      </c>
      <c r="Q391" s="10">
        <f>_xll.SNL.Clients.Office.Excel.Functions.SPG(A391, "RD_LAST_REVIEW_DATE_GLOBAL", "Issuer Credit Rating", "Local Currency LT")</f>
        <v>45666</v>
      </c>
      <c r="R391" s="10">
        <f>_xll.SNL.Clients.Office.Excel.Functions.SPG(A391, "RD_CREDIT_RATING_DATE_GLOBAL", "Issuer Credit Rating", "Local Currency LT|0")</f>
        <v>37901</v>
      </c>
      <c r="S391" s="10">
        <f>_xll.SNL.Clients.Office.Excel.Functions.SPG(A391, "RD_CREDIT_WATCH_OUTLOOK_DATE_GLOBAL", "Issuer Credit Rating", "Local Currency LT|0")</f>
        <v>45666</v>
      </c>
    </row>
    <row r="392" spans="1:19">
      <c r="A392" t="s">
        <v>396</v>
      </c>
      <c r="B392" t="str">
        <f>_xll.SNL.Clients.Office.Excel.Functions.SPG(A392,"SP_IPO_DATE")</f>
        <v>#PEND</v>
      </c>
      <c r="G392" s="9" t="str">
        <f>_xll.SNL.Clients.Office.Excel.Functions.SPG(A392, "IQ_SECTOR")</f>
        <v>Information Technology</v>
      </c>
      <c r="H392" s="9" t="str">
        <f>_xll.SNL.Clients.Office.Excel.Functions.SPG(A392, "IQ_INDUSTRY_GROUP")</f>
        <v>Software and Services</v>
      </c>
      <c r="I392" s="9" t="str">
        <f>_xll.SNL.Clients.Office.Excel.Functions.SPG(A392, "IQ_INDUSTRY")</f>
        <v>Software</v>
      </c>
      <c r="J392" s="9" t="str">
        <f>_xll.SNL.Clients.Office.Excel.Functions.SPG(A392, "IQ_PRIMARY_INDUSTRY")</f>
        <v>Systems Software</v>
      </c>
      <c r="K392" s="9" t="str">
        <f>_xll.SNL.Clients.Office.Excel.Functions.SPG(A392, "NAICS_CODE", "Primary")</f>
        <v>513210 - Software Publishers</v>
      </c>
      <c r="L392" s="9" t="str">
        <f>_xll.SNL.Clients.Office.Excel.Functions.SPG(A392, "SP_TOPICTAG")</f>
        <v>Software Development; Machine Learning; Customer Relationship Management; Cloud Infrastructure; Process Automation; Artificial Intelligence; GenAI</v>
      </c>
      <c r="M392" s="5">
        <f>_xll.SNL.Clients.Office.Excel.Functions.SPG(A392, "SP_PCT_SHARES_OWNED_ALL_INSTITUTIONS")</f>
        <v>91.8</v>
      </c>
      <c r="N392" s="9" t="str">
        <f>_xll.SNL.Clients.Office.Excel.Functions.SPG(A392, "RD_CREDIT_RATING_GLOBAL", "Issuer Credit Rating", "Local Currency LT|0")</f>
        <v>A</v>
      </c>
      <c r="O392" s="9" t="str">
        <f>_xll.SNL.Clients.Office.Excel.Functions.SPG(A392, "RD_CWOL_GLOBAL", "Issuer Credit Rating", "Local Currency LT|0")</f>
        <v>Stable</v>
      </c>
      <c r="P392" s="9" t="str">
        <f>_xll.SNL.Clients.Office.Excel.Functions.SPG(A392, "RD_RATING_ACTION_GLOBAL", "Issuer Credit Rating", "Local Currency LT|0")</f>
        <v>Upgrade | CreditWatch/Outlook (08/12/2024)</v>
      </c>
      <c r="Q392" s="10">
        <f>_xll.SNL.Clients.Office.Excel.Functions.SPG(A392, "RD_LAST_REVIEW_DATE_GLOBAL", "Issuer Credit Rating", "Local Currency LT")</f>
        <v>45687</v>
      </c>
      <c r="R392" s="10">
        <f>_xll.SNL.Clients.Office.Excel.Functions.SPG(A392, "RD_CREDIT_RATING_DATE_GLOBAL", "Issuer Credit Rating", "Local Currency LT|0")</f>
        <v>45516</v>
      </c>
      <c r="S392" s="10">
        <f>_xll.SNL.Clients.Office.Excel.Functions.SPG(A392, "RD_CREDIT_WATCH_OUTLOOK_DATE_GLOBAL", "Issuer Credit Rating", "Local Currency LT|0")</f>
        <v>45516</v>
      </c>
    </row>
    <row r="393" spans="1:19">
      <c r="A393" t="s">
        <v>397</v>
      </c>
      <c r="B393" t="str">
        <f>_xll.SNL.Clients.Office.Excel.Functions.SPG(A393,"SP_IPO_DATE")</f>
        <v>#PEND</v>
      </c>
      <c r="G393" s="9" t="str">
        <f>_xll.SNL.Clients.Office.Excel.Functions.SPG(A393, "IQ_SECTOR")</f>
        <v>Real Estate</v>
      </c>
      <c r="H393" s="9" t="str">
        <f>_xll.SNL.Clients.Office.Excel.Functions.SPG(A393, "IQ_INDUSTRY_GROUP")</f>
        <v>Equity Real Estate Investment Trusts (REITs)</v>
      </c>
      <c r="I393" s="9" t="str">
        <f>_xll.SNL.Clients.Office.Excel.Functions.SPG(A393, "IQ_INDUSTRY")</f>
        <v>Retail REITs</v>
      </c>
      <c r="J393" s="9" t="str">
        <f>_xll.SNL.Clients.Office.Excel.Functions.SPG(A393, "IQ_PRIMARY_INDUSTRY")</f>
        <v>Retail REITs</v>
      </c>
      <c r="K393" s="9" t="str">
        <f>_xll.SNL.Clients.Office.Excel.Functions.SPG(A393, "NAICS_CODE", "Primary")</f>
        <v>531110 - Lessors of Residential Buildings and Dwellings</v>
      </c>
      <c r="L393" s="9" t="str">
        <f>_xll.SNL.Clients.Office.Excel.Functions.SPG(A393, "SP_TOPICTAG")</f>
        <v/>
      </c>
      <c r="M393" s="5">
        <f>_xll.SNL.Clients.Office.Excel.Functions.SPG(A393, "SP_PCT_SHARES_OWNED_ALL_INSTITUTIONS")</f>
        <v>86.6</v>
      </c>
      <c r="N393" s="9" t="str">
        <f>_xll.SNL.Clients.Office.Excel.Functions.SPG(A393, "RD_CREDIT_RATING_GLOBAL", "Issuer Credit Rating", "Local Currency LT|0")</f>
        <v>A-</v>
      </c>
      <c r="O393" s="9" t="str">
        <f>_xll.SNL.Clients.Office.Excel.Functions.SPG(A393, "RD_CWOL_GLOBAL", "Issuer Credit Rating", "Local Currency LT|0")</f>
        <v>Positive</v>
      </c>
      <c r="P393" s="9" t="str">
        <f>_xll.SNL.Clients.Office.Excel.Functions.SPG(A393, "RD_RATING_ACTION_GLOBAL", "Issuer Credit Rating", "Local Currency LT|0")</f>
        <v>CreditWatch/Outlook (02/06/2025)</v>
      </c>
      <c r="Q393" s="10">
        <f>_xll.SNL.Clients.Office.Excel.Functions.SPG(A393, "RD_LAST_REVIEW_DATE_GLOBAL", "Issuer Credit Rating", "Local Currency LT")</f>
        <v>45694</v>
      </c>
      <c r="R393" s="10">
        <f>_xll.SNL.Clients.Office.Excel.Functions.SPG(A393, "RD_CREDIT_RATING_DATE_GLOBAL", "Issuer Credit Rating", "Local Currency LT|0")</f>
        <v>44335</v>
      </c>
      <c r="S393" s="10">
        <f>_xll.SNL.Clients.Office.Excel.Functions.SPG(A393, "RD_CREDIT_WATCH_OUTLOOK_DATE_GLOBAL", "Issuer Credit Rating", "Local Currency LT|0")</f>
        <v>45694</v>
      </c>
    </row>
    <row r="394" spans="1:19">
      <c r="A394" t="s">
        <v>398</v>
      </c>
      <c r="B394" t="str">
        <f>_xll.SNL.Clients.Office.Excel.Functions.SPG(A394,"SP_IPO_DATE")</f>
        <v>#PEND</v>
      </c>
      <c r="G394" s="9" t="str">
        <f>_xll.SNL.Clients.Office.Excel.Functions.SPG(A394, "IQ_SECTOR")</f>
        <v>Information Technology</v>
      </c>
      <c r="H394" s="9" t="str">
        <f>_xll.SNL.Clients.Office.Excel.Functions.SPG(A394, "IQ_INDUSTRY_GROUP")</f>
        <v>Semiconductors and Semiconductor Equipment</v>
      </c>
      <c r="I394" s="9" t="str">
        <f>_xll.SNL.Clients.Office.Excel.Functions.SPG(A394, "IQ_INDUSTRY")</f>
        <v>Semiconductors and Semiconductor Equipment</v>
      </c>
      <c r="J394" s="9" t="str">
        <f>_xll.SNL.Clients.Office.Excel.Functions.SPG(A394, "IQ_PRIMARY_INDUSTRY")</f>
        <v>Semiconductors</v>
      </c>
      <c r="K394" s="9" t="str">
        <f>_xll.SNL.Clients.Office.Excel.Functions.SPG(A394, "NAICS_CODE", "Primary")</f>
        <v>334413 - Semiconductor and Related Device Manufacturing</v>
      </c>
      <c r="L394" s="9" t="str">
        <f>_xll.SNL.Clients.Office.Excel.Functions.SPG(A394, "SP_TOPICTAG")</f>
        <v>RFID (Radio Frequency Identification); Sensors; Edge Computing; Network Security; Data Center Technology</v>
      </c>
      <c r="M394" s="5">
        <f>_xll.SNL.Clients.Office.Excel.Functions.SPG(A394, "SP_PCT_SHARES_OWNED_ALL_INSTITUTIONS")</f>
        <v>93.57</v>
      </c>
      <c r="N394" s="9" t="str">
        <f>_xll.SNL.Clients.Office.Excel.Functions.SPG(A394, "RD_CREDIT_RATING_GLOBAL", "Issuer Credit Rating", "Local Currency LT|0")</f>
        <v>BBB-</v>
      </c>
      <c r="O394" s="9" t="str">
        <f>_xll.SNL.Clients.Office.Excel.Functions.SPG(A394, "RD_CWOL_GLOBAL", "Issuer Credit Rating", "Local Currency LT|0")</f>
        <v>Stable</v>
      </c>
      <c r="P394" s="9" t="str">
        <f>_xll.SNL.Clients.Office.Excel.Functions.SPG(A394, "RD_RATING_ACTION_GLOBAL", "Issuer Credit Rating", "Local Currency LT|0")</f>
        <v>New Rating | CreditWatch/Outlook (04/22/2021)</v>
      </c>
      <c r="Q394" s="10">
        <f>_xll.SNL.Clients.Office.Excel.Functions.SPG(A394, "RD_LAST_REVIEW_DATE_GLOBAL", "Issuer Credit Rating", "Local Currency LT")</f>
        <v>45394</v>
      </c>
      <c r="R394" s="10">
        <f>_xll.SNL.Clients.Office.Excel.Functions.SPG(A394, "RD_CREDIT_RATING_DATE_GLOBAL", "Issuer Credit Rating", "Local Currency LT|0")</f>
        <v>44308</v>
      </c>
      <c r="S394" s="10">
        <f>_xll.SNL.Clients.Office.Excel.Functions.SPG(A394, "RD_CREDIT_WATCH_OUTLOOK_DATE_GLOBAL", "Issuer Credit Rating", "Local Currency LT|0")</f>
        <v>44308</v>
      </c>
    </row>
    <row r="395" spans="1:19">
      <c r="A395" t="s">
        <v>399</v>
      </c>
      <c r="B395" t="str">
        <f>_xll.SNL.Clients.Office.Excel.Functions.SPG(A395,"SP_IPO_DATE")</f>
        <v>#PEND</v>
      </c>
      <c r="G395" s="9" t="str">
        <f>_xll.SNL.Clients.Office.Excel.Functions.SPG(A395, "IQ_SECTOR")</f>
        <v>Materials</v>
      </c>
      <c r="H395" s="9" t="str">
        <f>_xll.SNL.Clients.Office.Excel.Functions.SPG(A395, "IQ_INDUSTRY_GROUP")</f>
        <v>Materials</v>
      </c>
      <c r="I395" s="9" t="str">
        <f>_xll.SNL.Clients.Office.Excel.Functions.SPG(A395, "IQ_INDUSTRY")</f>
        <v>Containers and Packaging</v>
      </c>
      <c r="J395" s="9" t="str">
        <f>_xll.SNL.Clients.Office.Excel.Functions.SPG(A395, "IQ_PRIMARY_INDUSTRY")</f>
        <v>Paper and Plastic Packaging Products and Materials</v>
      </c>
      <c r="K395" s="9" t="str">
        <f>_xll.SNL.Clients.Office.Excel.Functions.SPG(A395, "NAICS_CODE", "Primary")</f>
        <v>3222 - Converted Paper Product Manufacturing</v>
      </c>
      <c r="L395" s="9" t="str">
        <f>_xll.SNL.Clients.Office.Excel.Functions.SPG(A395, "SP_TOPICTAG")</f>
        <v>Packaging Services</v>
      </c>
      <c r="M395" s="5">
        <f>_xll.SNL.Clients.Office.Excel.Functions.SPG(A395, "SP_PCT_SHARES_OWNED_ALL_INSTITUTIONS")</f>
        <v>85.58</v>
      </c>
      <c r="N395" s="9" t="str">
        <f>_xll.SNL.Clients.Office.Excel.Functions.SPG(A395, "RD_CREDIT_RATING_GLOBAL", "Issuer Credit Rating", "Local Currency LT|0")</f>
        <v>BBB</v>
      </c>
      <c r="O395" s="9" t="str">
        <f>_xll.SNL.Clients.Office.Excel.Functions.SPG(A395, "RD_CWOL_GLOBAL", "Issuer Credit Rating", "Local Currency LT|0")</f>
        <v>Stable</v>
      </c>
      <c r="P395" s="9" t="str">
        <f>_xll.SNL.Clients.Office.Excel.Functions.SPG(A395, "RD_RATING_ACTION_GLOBAL", "Issuer Credit Rating", "Local Currency LT|0")</f>
        <v>New Rating | CreditWatch/Outlook (07/05/2024)</v>
      </c>
      <c r="Q395" s="10">
        <f>_xll.SNL.Clients.Office.Excel.Functions.SPG(A395, "RD_LAST_REVIEW_DATE_GLOBAL", "Issuer Credit Rating", "Local Currency LT")</f>
        <v>45478</v>
      </c>
      <c r="R395" s="10">
        <f>_xll.SNL.Clients.Office.Excel.Functions.SPG(A395, "RD_CREDIT_RATING_DATE_GLOBAL", "Issuer Credit Rating", "Local Currency LT|0")</f>
        <v>45478</v>
      </c>
      <c r="S395" s="10">
        <f>_xll.SNL.Clients.Office.Excel.Functions.SPG(A395, "RD_CREDIT_WATCH_OUTLOOK_DATE_GLOBAL", "Issuer Credit Rating", "Local Currency LT|0")</f>
        <v>45478</v>
      </c>
    </row>
    <row r="396" spans="1:19">
      <c r="A396" t="s">
        <v>400</v>
      </c>
      <c r="B396" t="str">
        <f>_xll.SNL.Clients.Office.Excel.Functions.SPG(A396,"SP_IPO_DATE")</f>
        <v>#PEND</v>
      </c>
      <c r="G396" s="9" t="str">
        <f>_xll.SNL.Clients.Office.Excel.Functions.SPG(A396, "IQ_SECTOR")</f>
        <v>Industrials</v>
      </c>
      <c r="H396" s="9" t="str">
        <f>_xll.SNL.Clients.Office.Excel.Functions.SPG(A396, "IQ_INDUSTRY_GROUP")</f>
        <v>Capital Goods</v>
      </c>
      <c r="I396" s="9" t="str">
        <f>_xll.SNL.Clients.Office.Excel.Functions.SPG(A396, "IQ_INDUSTRY")</f>
        <v>Machinery</v>
      </c>
      <c r="J396" s="9" t="str">
        <f>_xll.SNL.Clients.Office.Excel.Functions.SPG(A396, "IQ_PRIMARY_INDUSTRY")</f>
        <v>Industrial Machinery and Supplies and Components</v>
      </c>
      <c r="K396" s="9" t="str">
        <f>_xll.SNL.Clients.Office.Excel.Functions.SPG(A396, "NAICS_CODE", "Primary")</f>
        <v>33221 - Cutlery and Handtool Manufacturing</v>
      </c>
      <c r="L396" s="9" t="str">
        <f>_xll.SNL.Clients.Office.Excel.Functions.SPG(A396, "SP_TOPICTAG")</f>
        <v>Computer Vision; Fleet Management; Industrial Automation; Simulation; Process Automation</v>
      </c>
      <c r="M396" s="5">
        <f>_xll.SNL.Clients.Office.Excel.Functions.SPG(A396, "SP_PCT_SHARES_OWNED_ALL_INSTITUTIONS")</f>
        <v>92.47</v>
      </c>
      <c r="N396" s="9" t="str">
        <f>_xll.SNL.Clients.Office.Excel.Functions.SPG(A396, "RD_CREDIT_RATING_GLOBAL", "Issuer Credit Rating", "Local Currency LT|0")</f>
        <v>A-</v>
      </c>
      <c r="O396" s="9" t="str">
        <f>_xll.SNL.Clients.Office.Excel.Functions.SPG(A396, "RD_CWOL_GLOBAL", "Issuer Credit Rating", "Local Currency LT|0")</f>
        <v>Stable</v>
      </c>
      <c r="P396" s="9" t="str">
        <f>_xll.SNL.Clients.Office.Excel.Functions.SPG(A396, "RD_RATING_ACTION_GLOBAL", "Issuer Credit Rating", "Local Currency LT|0")</f>
        <v>CreditWatch/Outlook (12/03/2010)</v>
      </c>
      <c r="Q396" s="10">
        <f>_xll.SNL.Clients.Office.Excel.Functions.SPG(A396, "RD_LAST_REVIEW_DATE_GLOBAL", "Issuer Credit Rating", "Local Currency LT")</f>
        <v>45383</v>
      </c>
      <c r="R396" s="10">
        <f>_xll.SNL.Clients.Office.Excel.Functions.SPG(A396, "RD_CREDIT_RATING_DATE_GLOBAL", "Issuer Credit Rating", "Local Currency LT|0")</f>
        <v>39051</v>
      </c>
      <c r="S396" s="10">
        <f>_xll.SNL.Clients.Office.Excel.Functions.SPG(A396, "RD_CREDIT_WATCH_OUTLOOK_DATE_GLOBAL", "Issuer Credit Rating", "Local Currency LT|0")</f>
        <v>40515</v>
      </c>
    </row>
    <row r="397" spans="1:19">
      <c r="A397" t="s">
        <v>401</v>
      </c>
      <c r="B397" t="str">
        <f>_xll.SNL.Clients.Office.Excel.Functions.SPG(A397,"SP_IPO_DATE")</f>
        <v>#PEND</v>
      </c>
      <c r="G397" s="9" t="str">
        <f>_xll.SNL.Clients.Office.Excel.Functions.SPG(A397, "IQ_SECTOR")</f>
        <v>Health Care</v>
      </c>
      <c r="H397" s="9" t="str">
        <f>_xll.SNL.Clients.Office.Excel.Functions.SPG(A397, "IQ_INDUSTRY_GROUP")</f>
        <v>Health Care Equipment and Services</v>
      </c>
      <c r="I397" s="9" t="str">
        <f>_xll.SNL.Clients.Office.Excel.Functions.SPG(A397, "IQ_INDUSTRY")</f>
        <v>Health Care Equipment and Supplies</v>
      </c>
      <c r="J397" s="9" t="str">
        <f>_xll.SNL.Clients.Office.Excel.Functions.SPG(A397, "IQ_PRIMARY_INDUSTRY")</f>
        <v>Health Care Supplies</v>
      </c>
      <c r="K397" s="9" t="str">
        <f>_xll.SNL.Clients.Office.Excel.Functions.SPG(A397, "NAICS_CODE", "Primary")</f>
        <v>33911 - Medical Equipment and Supplies Manufacturing</v>
      </c>
      <c r="L397" s="9" t="str">
        <f>_xll.SNL.Clients.Office.Excel.Functions.SPG(A397, "SP_TOPICTAG")</f>
        <v/>
      </c>
      <c r="M397" s="5">
        <f>_xll.SNL.Clients.Office.Excel.Functions.SPG(A397, "SP_PCT_SHARES_OWNED_ALL_INSTITUTIONS")</f>
        <v>62.87</v>
      </c>
      <c r="N397" s="9" t="str">
        <f>_xll.SNL.Clients.Office.Excel.Functions.SPG(A397, "RD_CREDIT_RATING_GLOBAL", "Issuer Credit Rating", "Local Currency LT|0")</f>
        <v>BBB-</v>
      </c>
      <c r="O397" s="9" t="str">
        <f>_xll.SNL.Clients.Office.Excel.Functions.SPG(A397, "RD_CWOL_GLOBAL", "Issuer Credit Rating", "Local Currency LT|0")</f>
        <v>Stable</v>
      </c>
      <c r="P397" s="9" t="str">
        <f>_xll.SNL.Clients.Office.Excel.Functions.SPG(A397, "RD_RATING_ACTION_GLOBAL", "Issuer Credit Rating", "Local Currency LT|0")</f>
        <v>New Rating | CreditWatch/Outlook (02/20/2024)</v>
      </c>
      <c r="Q397" s="10">
        <f>_xll.SNL.Clients.Office.Excel.Functions.SPG(A397, "RD_LAST_REVIEW_DATE_GLOBAL", "Issuer Credit Rating", "Local Currency LT")</f>
        <v>45342</v>
      </c>
      <c r="R397" s="10">
        <f>_xll.SNL.Clients.Office.Excel.Functions.SPG(A397, "RD_CREDIT_RATING_DATE_GLOBAL", "Issuer Credit Rating", "Local Currency LT|0")</f>
        <v>45342</v>
      </c>
      <c r="S397" s="10">
        <f>_xll.SNL.Clients.Office.Excel.Functions.SPG(A397, "RD_CREDIT_WATCH_OUTLOOK_DATE_GLOBAL", "Issuer Credit Rating", "Local Currency LT|0")</f>
        <v>45342</v>
      </c>
    </row>
    <row r="398" spans="1:19">
      <c r="A398" t="s">
        <v>402</v>
      </c>
      <c r="B398" t="str">
        <f>_xll.SNL.Clients.Office.Excel.Functions.SPG(A398,"SP_IPO_DATE")</f>
        <v>#PEND</v>
      </c>
      <c r="G398" s="9" t="str">
        <f>_xll.SNL.Clients.Office.Excel.Functions.SPG(A398, "IQ_SECTOR")</f>
        <v>Industrials</v>
      </c>
      <c r="H398" s="9" t="str">
        <f>_xll.SNL.Clients.Office.Excel.Functions.SPG(A398, "IQ_INDUSTRY_GROUP")</f>
        <v>Transportation</v>
      </c>
      <c r="I398" s="9" t="str">
        <f>_xll.SNL.Clients.Office.Excel.Functions.SPG(A398, "IQ_INDUSTRY")</f>
        <v>Passenger Airlines</v>
      </c>
      <c r="J398" s="9" t="str">
        <f>_xll.SNL.Clients.Office.Excel.Functions.SPG(A398, "IQ_PRIMARY_INDUSTRY")</f>
        <v>Passenger Airlines</v>
      </c>
      <c r="K398" s="9" t="str">
        <f>_xll.SNL.Clients.Office.Excel.Functions.SPG(A398, "NAICS_CODE", "Primary")</f>
        <v>481111 - Scheduled Passenger Air Transportation</v>
      </c>
      <c r="L398" s="9" t="str">
        <f>_xll.SNL.Clients.Office.Excel.Functions.SPG(A398, "SP_TOPICTAG")</f>
        <v>Adventure Travel; Business Travel; Customer Relationship Management</v>
      </c>
      <c r="M398" s="5">
        <f>_xll.SNL.Clients.Office.Excel.Functions.SPG(A398, "SP_PCT_SHARES_OWNED_ALL_INSTITUTIONS")</f>
        <v>81.34</v>
      </c>
      <c r="N398" s="9" t="str">
        <f>_xll.SNL.Clients.Office.Excel.Functions.SPG(A398, "RD_CREDIT_RATING_GLOBAL", "Issuer Credit Rating", "Local Currency LT|0")</f>
        <v>BBB</v>
      </c>
      <c r="O398" s="9" t="str">
        <f>_xll.SNL.Clients.Office.Excel.Functions.SPG(A398, "RD_CWOL_GLOBAL", "Issuer Credit Rating", "Local Currency LT|0")</f>
        <v>Negative</v>
      </c>
      <c r="P398" s="9" t="str">
        <f>_xll.SNL.Clients.Office.Excel.Functions.SPG(A398, "RD_RATING_ACTION_GLOBAL", "Issuer Credit Rating", "Local Currency LT|0")</f>
        <v>CreditWatch/Outlook (07/29/2024)</v>
      </c>
      <c r="Q398" s="10">
        <f>_xll.SNL.Clients.Office.Excel.Functions.SPG(A398, "RD_LAST_REVIEW_DATE_GLOBAL", "Issuer Credit Rating", "Local Currency LT")</f>
        <v>45503</v>
      </c>
      <c r="R398" s="10">
        <f>_xll.SNL.Clients.Office.Excel.Functions.SPG(A398, "RD_CREDIT_RATING_DATE_GLOBAL", "Issuer Credit Rating", "Local Currency LT|0")</f>
        <v>43908</v>
      </c>
      <c r="S398" s="10">
        <f>_xll.SNL.Clients.Office.Excel.Functions.SPG(A398, "RD_CREDIT_WATCH_OUTLOOK_DATE_GLOBAL", "Issuer Credit Rating", "Local Currency LT|0")</f>
        <v>45502</v>
      </c>
    </row>
    <row r="399" spans="1:19">
      <c r="A399" t="s">
        <v>403</v>
      </c>
      <c r="B399" t="str">
        <f>_xll.SNL.Clients.Office.Excel.Functions.SPG(A399,"SP_IPO_DATE")</f>
        <v>#PEND</v>
      </c>
      <c r="G399" s="9" t="str">
        <f>_xll.SNL.Clients.Office.Excel.Functions.SPG(A399, "IQ_SECTOR")</f>
        <v>Industrials</v>
      </c>
      <c r="H399" s="9" t="str">
        <f>_xll.SNL.Clients.Office.Excel.Functions.SPG(A399, "IQ_INDUSTRY_GROUP")</f>
        <v>Capital Goods</v>
      </c>
      <c r="I399" s="9" t="str">
        <f>_xll.SNL.Clients.Office.Excel.Functions.SPG(A399, "IQ_INDUSTRY")</f>
        <v>Machinery</v>
      </c>
      <c r="J399" s="9" t="str">
        <f>_xll.SNL.Clients.Office.Excel.Functions.SPG(A399, "IQ_PRIMARY_INDUSTRY")</f>
        <v>Industrial Machinery and Supplies and Components</v>
      </c>
      <c r="K399" s="9" t="str">
        <f>_xll.SNL.Clients.Office.Excel.Functions.SPG(A399, "NAICS_CODE", "Primary")</f>
        <v>332510 - Hardware Manufacturing</v>
      </c>
      <c r="L399" s="9" t="str">
        <f>_xll.SNL.Clients.Office.Excel.Functions.SPG(A399, "SP_TOPICTAG")</f>
        <v>Industrial Automation; Process Automation</v>
      </c>
      <c r="M399" s="5">
        <f>_xll.SNL.Clients.Office.Excel.Functions.SPG(A399, "SP_PCT_SHARES_OWNED_ALL_INSTITUTIONS")</f>
        <v>89.19</v>
      </c>
      <c r="N399" s="9" t="str">
        <f>_xll.SNL.Clients.Office.Excel.Functions.SPG(A399, "RD_CREDIT_RATING_GLOBAL", "Issuer Credit Rating", "Local Currency LT|0")</f>
        <v>A-</v>
      </c>
      <c r="O399" s="9" t="str">
        <f>_xll.SNL.Clients.Office.Excel.Functions.SPG(A399, "RD_CWOL_GLOBAL", "Issuer Credit Rating", "Local Currency LT|0")</f>
        <v>Negative</v>
      </c>
      <c r="P399" s="9" t="str">
        <f>_xll.SNL.Clients.Office.Excel.Functions.SPG(A399, "RD_RATING_ACTION_GLOBAL", "Issuer Credit Rating", "Local Currency LT|0")</f>
        <v>Downgrade | CreditWatch/Outlook (08/23/2023)</v>
      </c>
      <c r="Q399" s="10">
        <f>_xll.SNL.Clients.Office.Excel.Functions.SPG(A399, "RD_LAST_REVIEW_DATE_GLOBAL", "Issuer Credit Rating", "Local Currency LT")</f>
        <v>45463</v>
      </c>
      <c r="R399" s="10">
        <f>_xll.SNL.Clients.Office.Excel.Functions.SPG(A399, "RD_CREDIT_RATING_DATE_GLOBAL", "Issuer Credit Rating", "Local Currency LT|0")</f>
        <v>45161</v>
      </c>
      <c r="S399" s="10">
        <f>_xll.SNL.Clients.Office.Excel.Functions.SPG(A399, "RD_CREDIT_WATCH_OUTLOOK_DATE_GLOBAL", "Issuer Credit Rating", "Local Currency LT|0")</f>
        <v>45161</v>
      </c>
    </row>
    <row r="400" spans="1:19">
      <c r="A400" t="s">
        <v>404</v>
      </c>
      <c r="B400" t="str">
        <f>_xll.SNL.Clients.Office.Excel.Functions.SPG(A400,"SP_IPO_DATE")</f>
        <v>#PEND</v>
      </c>
      <c r="G400" s="9" t="str">
        <f>_xll.SNL.Clients.Office.Excel.Functions.SPG(A400, "IQ_SECTOR")</f>
        <v>Consumer Discretionary</v>
      </c>
      <c r="H400" s="9" t="str">
        <f>_xll.SNL.Clients.Office.Excel.Functions.SPG(A400, "IQ_INDUSTRY_GROUP")</f>
        <v>Consumer Services</v>
      </c>
      <c r="I400" s="9" t="str">
        <f>_xll.SNL.Clients.Office.Excel.Functions.SPG(A400, "IQ_INDUSTRY")</f>
        <v>Hotels, Restaurants and Leisure</v>
      </c>
      <c r="J400" s="9" t="str">
        <f>_xll.SNL.Clients.Office.Excel.Functions.SPG(A400, "IQ_PRIMARY_INDUSTRY")</f>
        <v>Restaurants</v>
      </c>
      <c r="K400" s="9" t="str">
        <f>_xll.SNL.Clients.Office.Excel.Functions.SPG(A400, "NAICS_CODE", "Primary")</f>
        <v>722515 - Snack and Nonalcoholic Beverage Bars</v>
      </c>
      <c r="L400" s="9" t="str">
        <f>_xll.SNL.Clients.Office.Excel.Functions.SPG(A400, "SP_TOPICTAG")</f>
        <v>Coffee; Location Based Services; Customer Relationship Management; App Marketing</v>
      </c>
      <c r="M400" s="5">
        <f>_xll.SNL.Clients.Office.Excel.Functions.SPG(A400, "SP_PCT_SHARES_OWNED_ALL_INSTITUTIONS")</f>
        <v>77.72</v>
      </c>
      <c r="N400" s="9" t="str">
        <f>_xll.SNL.Clients.Office.Excel.Functions.SPG(A400, "RD_CREDIT_RATING_GLOBAL", "Issuer Credit Rating", "Local Currency LT|0")</f>
        <v>BBB+</v>
      </c>
      <c r="O400" s="9" t="str">
        <f>_xll.SNL.Clients.Office.Excel.Functions.SPG(A400, "RD_CWOL_GLOBAL", "Issuer Credit Rating", "Local Currency LT|0")</f>
        <v>Negative</v>
      </c>
      <c r="P400" s="9" t="str">
        <f>_xll.SNL.Clients.Office.Excel.Functions.SPG(A400, "RD_RATING_ACTION_GLOBAL", "Issuer Credit Rating", "Local Currency LT|0")</f>
        <v>CreditWatch/Outlook (12/05/2024)</v>
      </c>
      <c r="Q400" s="10">
        <f>_xll.SNL.Clients.Office.Excel.Functions.SPG(A400, "RD_LAST_REVIEW_DATE_GLOBAL", "Issuer Credit Rating", "Local Currency LT")</f>
        <v>45631</v>
      </c>
      <c r="R400" s="10">
        <f>_xll.SNL.Clients.Office.Excel.Functions.SPG(A400, "RD_CREDIT_RATING_DATE_GLOBAL", "Issuer Credit Rating", "Local Currency LT|0")</f>
        <v>43271</v>
      </c>
      <c r="S400" s="10">
        <f>_xll.SNL.Clients.Office.Excel.Functions.SPG(A400, "RD_CREDIT_WATCH_OUTLOOK_DATE_GLOBAL", "Issuer Credit Rating", "Local Currency LT|0")</f>
        <v>45631</v>
      </c>
    </row>
    <row r="401" spans="1:19">
      <c r="A401" t="s">
        <v>405</v>
      </c>
      <c r="B401" t="str">
        <f>_xll.SNL.Clients.Office.Excel.Functions.SPG(A401,"SP_IPO_DATE")</f>
        <v>#PEND</v>
      </c>
      <c r="G401" s="9" t="str">
        <f>_xll.SNL.Clients.Office.Excel.Functions.SPG(A401, "IQ_SECTOR")</f>
        <v>Financials</v>
      </c>
      <c r="H401" s="9" t="str">
        <f>_xll.SNL.Clients.Office.Excel.Functions.SPG(A401, "IQ_INDUSTRY_GROUP")</f>
        <v>Financial Services</v>
      </c>
      <c r="I401" s="9" t="str">
        <f>_xll.SNL.Clients.Office.Excel.Functions.SPG(A401, "IQ_INDUSTRY")</f>
        <v>Capital Markets</v>
      </c>
      <c r="J401" s="9" t="str">
        <f>_xll.SNL.Clients.Office.Excel.Functions.SPG(A401, "IQ_PRIMARY_INDUSTRY")</f>
        <v>Asset Management and Custody Banks</v>
      </c>
      <c r="K401" s="9" t="str">
        <f>_xll.SNL.Clients.Office.Excel.Functions.SPG(A401, "NAICS_CODE", "Primary")</f>
        <v>525990 - Other Financial Vehicles</v>
      </c>
      <c r="L401" s="9" t="str">
        <f>_xll.SNL.Clients.Office.Excel.Functions.SPG(A401, "SP_TOPICTAG")</f>
        <v/>
      </c>
      <c r="M401" s="5">
        <f>_xll.SNL.Clients.Office.Excel.Functions.SPG(A401, "SP_PCT_SHARES_OWNED_ALL_INSTITUTIONS")</f>
        <v>91.02</v>
      </c>
      <c r="N401" s="9" t="str">
        <f>_xll.SNL.Clients.Office.Excel.Functions.SPG(A401, "RD_CREDIT_RATING_GLOBAL", "Issuer Credit Rating", "Local Currency LT|0")</f>
        <v>A</v>
      </c>
      <c r="O401" s="9" t="str">
        <f>_xll.SNL.Clients.Office.Excel.Functions.SPG(A401, "RD_CWOL_GLOBAL", "Issuer Credit Rating", "Local Currency LT|0")</f>
        <v>Stable</v>
      </c>
      <c r="P401" s="9" t="str">
        <f>_xll.SNL.Clients.Office.Excel.Functions.SPG(A401, "RD_RATING_ACTION_GLOBAL", "Issuer Credit Rating", "Local Currency LT|0")</f>
        <v>Downgrade | CreditWatch/Outlook (12/02/2015)</v>
      </c>
      <c r="Q401" s="10">
        <f>_xll.SNL.Clients.Office.Excel.Functions.SPG(A401, "RD_LAST_REVIEW_DATE_GLOBAL", "Issuer Credit Rating", "Local Currency LT")</f>
        <v>45401</v>
      </c>
      <c r="R401" s="10">
        <f>_xll.SNL.Clients.Office.Excel.Functions.SPG(A401, "RD_CREDIT_RATING_DATE_GLOBAL", "Issuer Credit Rating", "Local Currency LT|0")</f>
        <v>42340</v>
      </c>
      <c r="S401" s="10">
        <f>_xll.SNL.Clients.Office.Excel.Functions.SPG(A401, "RD_CREDIT_WATCH_OUTLOOK_DATE_GLOBAL", "Issuer Credit Rating", "Local Currency LT|0")</f>
        <v>42340</v>
      </c>
    </row>
    <row r="402" spans="1:19">
      <c r="A402" t="s">
        <v>406</v>
      </c>
      <c r="B402" t="str">
        <f>_xll.SNL.Clients.Office.Excel.Functions.SPG(A402,"SP_IPO_DATE")</f>
        <v>#PEND</v>
      </c>
      <c r="G402" s="9" t="str">
        <f>_xll.SNL.Clients.Office.Excel.Functions.SPG(A402, "IQ_SECTOR")</f>
        <v>Materials</v>
      </c>
      <c r="H402" s="9" t="str">
        <f>_xll.SNL.Clients.Office.Excel.Functions.SPG(A402, "IQ_INDUSTRY_GROUP")</f>
        <v>Materials</v>
      </c>
      <c r="I402" s="9" t="str">
        <f>_xll.SNL.Clients.Office.Excel.Functions.SPG(A402, "IQ_INDUSTRY")</f>
        <v>Metals and Mining</v>
      </c>
      <c r="J402" s="9" t="str">
        <f>_xll.SNL.Clients.Office.Excel.Functions.SPG(A402, "IQ_PRIMARY_INDUSTRY")</f>
        <v>Steel</v>
      </c>
      <c r="K402" s="9" t="str">
        <f>_xll.SNL.Clients.Office.Excel.Functions.SPG(A402, "NAICS_CODE", "Primary")</f>
        <v>3312 - Steel Product Manufacturing from Purchased Steel</v>
      </c>
      <c r="L402" s="9" t="str">
        <f>_xll.SNL.Clients.Office.Excel.Functions.SPG(A402, "SP_TOPICTAG")</f>
        <v>Environmental Engineering; Disposal and Recycling; CleanTech</v>
      </c>
      <c r="M402" s="5">
        <f>_xll.SNL.Clients.Office.Excel.Functions.SPG(A402, "SP_PCT_SHARES_OWNED_ALL_INSTITUTIONS")</f>
        <v>83.32</v>
      </c>
      <c r="N402" s="9" t="str">
        <f>_xll.SNL.Clients.Office.Excel.Functions.SPG(A402, "RD_CREDIT_RATING_GLOBAL", "Issuer Credit Rating", "Local Currency LT|0")</f>
        <v>BBB</v>
      </c>
      <c r="O402" s="9" t="str">
        <f>_xll.SNL.Clients.Office.Excel.Functions.SPG(A402, "RD_CWOL_GLOBAL", "Issuer Credit Rating", "Local Currency LT|0")</f>
        <v>Stable</v>
      </c>
      <c r="P402" s="9" t="str">
        <f>_xll.SNL.Clients.Office.Excel.Functions.SPG(A402, "RD_RATING_ACTION_GLOBAL", "Issuer Credit Rating", "Local Currency LT|0")</f>
        <v>Upgrade | CreditWatch/Outlook (06/15/2023)</v>
      </c>
      <c r="Q402" s="10">
        <f>_xll.SNL.Clients.Office.Excel.Functions.SPG(A402, "RD_LAST_REVIEW_DATE_GLOBAL", "Issuer Credit Rating", "Local Currency LT")</f>
        <v>45434</v>
      </c>
      <c r="R402" s="10">
        <f>_xll.SNL.Clients.Office.Excel.Functions.SPG(A402, "RD_CREDIT_RATING_DATE_GLOBAL", "Issuer Credit Rating", "Local Currency LT|0")</f>
        <v>45092</v>
      </c>
      <c r="S402" s="10">
        <f>_xll.SNL.Clients.Office.Excel.Functions.SPG(A402, "RD_CREDIT_WATCH_OUTLOOK_DATE_GLOBAL", "Issuer Credit Rating", "Local Currency LT|0")</f>
        <v>45092</v>
      </c>
    </row>
    <row r="403" spans="1:19">
      <c r="A403" t="s">
        <v>407</v>
      </c>
      <c r="B403" t="str">
        <f>_xll.SNL.Clients.Office.Excel.Functions.SPG(A403,"SP_IPO_DATE")</f>
        <v>#PEND</v>
      </c>
      <c r="G403" s="9" t="str">
        <f>_xll.SNL.Clients.Office.Excel.Functions.SPG(A403, "IQ_SECTOR")</f>
        <v>Health Care</v>
      </c>
      <c r="H403" s="9" t="str">
        <f>_xll.SNL.Clients.Office.Excel.Functions.SPG(A403, "IQ_INDUSTRY_GROUP")</f>
        <v>Health Care Equipment and Services</v>
      </c>
      <c r="I403" s="9" t="str">
        <f>_xll.SNL.Clients.Office.Excel.Functions.SPG(A403, "IQ_INDUSTRY")</f>
        <v>Health Care Equipment and Supplies</v>
      </c>
      <c r="J403" s="9" t="str">
        <f>_xll.SNL.Clients.Office.Excel.Functions.SPG(A403, "IQ_PRIMARY_INDUSTRY")</f>
        <v>Health Care Equipment</v>
      </c>
      <c r="K403" s="9" t="str">
        <f>_xll.SNL.Clients.Office.Excel.Functions.SPG(A403, "NAICS_CODE", "Primary")</f>
        <v>339112 - Surgical and Medical Instrument Manufacturing</v>
      </c>
      <c r="L403" s="9" t="str">
        <f>_xll.SNL.Clients.Office.Excel.Functions.SPG(A403, "SP_TOPICTAG")</f>
        <v>Health Diagnostics; Dentistry; Respiratory; Vaccines</v>
      </c>
      <c r="M403" s="5">
        <f>_xll.SNL.Clients.Office.Excel.Functions.SPG(A403, "SP_PCT_SHARES_OWNED_ALL_INSTITUTIONS")</f>
        <v>97.08</v>
      </c>
      <c r="N403" s="9" t="str">
        <f>_xll.SNL.Clients.Office.Excel.Functions.SPG(A403, "RD_CREDIT_RATING_GLOBAL", "Issuer Credit Rating", "Local Currency LT|0")</f>
        <v>BBB</v>
      </c>
      <c r="O403" s="9" t="str">
        <f>_xll.SNL.Clients.Office.Excel.Functions.SPG(A403, "RD_CWOL_GLOBAL", "Issuer Credit Rating", "Local Currency LT|0")</f>
        <v>Stable</v>
      </c>
      <c r="P403" s="9" t="str">
        <f>_xll.SNL.Clients.Office.Excel.Functions.SPG(A403, "RD_RATING_ACTION_GLOBAL", "Issuer Credit Rating", "Local Currency LT|0")</f>
        <v>Upgrade | CreditWatch/Outlook (05/18/2023)</v>
      </c>
      <c r="Q403" s="10">
        <f>_xll.SNL.Clients.Office.Excel.Functions.SPG(A403, "RD_LAST_REVIEW_DATE_GLOBAL", "Issuer Credit Rating", "Local Currency LT")</f>
        <v>45455</v>
      </c>
      <c r="R403" s="10">
        <f>_xll.SNL.Clients.Office.Excel.Functions.SPG(A403, "RD_CREDIT_RATING_DATE_GLOBAL", "Issuer Credit Rating", "Local Currency LT|0")</f>
        <v>45064</v>
      </c>
      <c r="S403" s="10">
        <f>_xll.SNL.Clients.Office.Excel.Functions.SPG(A403, "RD_CREDIT_WATCH_OUTLOOK_DATE_GLOBAL", "Issuer Credit Rating", "Local Currency LT|0")</f>
        <v>45064</v>
      </c>
    </row>
    <row r="404" spans="1:19">
      <c r="A404" t="s">
        <v>408</v>
      </c>
      <c r="B404" t="str">
        <f>_xll.SNL.Clients.Office.Excel.Functions.SPG(A404,"SP_IPO_DATE")</f>
        <v>#PEND</v>
      </c>
      <c r="G404" s="9" t="str">
        <f>_xll.SNL.Clients.Office.Excel.Functions.SPG(A404, "IQ_SECTOR")</f>
        <v>Health Care</v>
      </c>
      <c r="H404" s="9" t="str">
        <f>_xll.SNL.Clients.Office.Excel.Functions.SPG(A404, "IQ_INDUSTRY_GROUP")</f>
        <v>Health Care Equipment and Services</v>
      </c>
      <c r="I404" s="9" t="str">
        <f>_xll.SNL.Clients.Office.Excel.Functions.SPG(A404, "IQ_INDUSTRY")</f>
        <v>Health Care Equipment and Supplies</v>
      </c>
      <c r="J404" s="9" t="str">
        <f>_xll.SNL.Clients.Office.Excel.Functions.SPG(A404, "IQ_PRIMARY_INDUSTRY")</f>
        <v>Health Care Equipment</v>
      </c>
      <c r="K404" s="9" t="str">
        <f>_xll.SNL.Clients.Office.Excel.Functions.SPG(A404, "NAICS_CODE", "Primary")</f>
        <v>339112 - Surgical and Medical Instrument Manufacturing</v>
      </c>
      <c r="L404" s="9" t="str">
        <f>_xll.SNL.Clients.Office.Excel.Functions.SPG(A404, "SP_TOPICTAG")</f>
        <v>Health Diagnostics; Navigation; Neuroscience; Assistive Technology; Neurology; Orthopaedics; Surgery</v>
      </c>
      <c r="M404" s="5">
        <f>_xll.SNL.Clients.Office.Excel.Functions.SPG(A404, "SP_PCT_SHARES_OWNED_ALL_INSTITUTIONS")</f>
        <v>79.150000000000006</v>
      </c>
      <c r="N404" s="9" t="str">
        <f>_xll.SNL.Clients.Office.Excel.Functions.SPG(A404, "RD_CREDIT_RATING_GLOBAL", "Issuer Credit Rating", "Local Currency LT|0")</f>
        <v>BBB+</v>
      </c>
      <c r="O404" s="9" t="str">
        <f>_xll.SNL.Clients.Office.Excel.Functions.SPG(A404, "RD_CWOL_GLOBAL", "Issuer Credit Rating", "Local Currency LT|0")</f>
        <v>Stable</v>
      </c>
      <c r="P404" s="9" t="str">
        <f>_xll.SNL.Clients.Office.Excel.Functions.SPG(A404, "RD_RATING_ACTION_GLOBAL", "Issuer Credit Rating", "Local Currency LT|0")</f>
        <v>Downgrade | CreditWatch/Outlook (02/25/2022)</v>
      </c>
      <c r="Q404" s="10">
        <f>_xll.SNL.Clients.Office.Excel.Functions.SPG(A404, "RD_LAST_REVIEW_DATE_GLOBAL", "Issuer Credit Rating", "Local Currency LT")</f>
        <v>45408</v>
      </c>
      <c r="R404" s="10">
        <f>_xll.SNL.Clients.Office.Excel.Functions.SPG(A404, "RD_CREDIT_RATING_DATE_GLOBAL", "Issuer Credit Rating", "Local Currency LT|0")</f>
        <v>44617</v>
      </c>
      <c r="S404" s="10">
        <f>_xll.SNL.Clients.Office.Excel.Functions.SPG(A404, "RD_CREDIT_WATCH_OUTLOOK_DATE_GLOBAL", "Issuer Credit Rating", "Local Currency LT|0")</f>
        <v>44617</v>
      </c>
    </row>
    <row r="405" spans="1:19">
      <c r="A405" t="s">
        <v>409</v>
      </c>
      <c r="B405" t="str">
        <f>_xll.SNL.Clients.Office.Excel.Functions.SPG(A405,"SP_IPO_DATE")</f>
        <v>#PEND</v>
      </c>
      <c r="G405" s="9" t="str">
        <f>_xll.SNL.Clients.Office.Excel.Functions.SPG(A405, "IQ_SECTOR")</f>
        <v>Information Technology</v>
      </c>
      <c r="H405" s="9" t="str">
        <f>_xll.SNL.Clients.Office.Excel.Functions.SPG(A405, "IQ_INDUSTRY_GROUP")</f>
        <v>Technology Hardware and Equipment</v>
      </c>
      <c r="I405" s="9" t="str">
        <f>_xll.SNL.Clients.Office.Excel.Functions.SPG(A405, "IQ_INDUSTRY")</f>
        <v>Technology Hardware, Storage and Peripherals</v>
      </c>
      <c r="J405" s="9" t="str">
        <f>_xll.SNL.Clients.Office.Excel.Functions.SPG(A405, "IQ_PRIMARY_INDUSTRY")</f>
        <v>Technology Hardware, Storage and Peripherals</v>
      </c>
      <c r="K405" s="9" t="str">
        <f>_xll.SNL.Clients.Office.Excel.Functions.SPG(A405, "NAICS_CODE", "Primary")</f>
        <v>33411 - Computer and Peripheral Equipment Manufacturing</v>
      </c>
      <c r="L405" s="9" t="str">
        <f>_xll.SNL.Clients.Office.Excel.Functions.SPG(A405, "SP_TOPICTAG")</f>
        <v>Data Protection; Cloud Infrastructure; Cloud Storage; Edge Computing; Storage Management; Data Center Technology; Artificial Intelligence</v>
      </c>
      <c r="M405" s="5">
        <f>_xll.SNL.Clients.Office.Excel.Functions.SPG(A405, "SP_PCT_SHARES_OWNED_ALL_INSTITUTIONS")</f>
        <v>49.21</v>
      </c>
      <c r="N405" s="9" t="str">
        <f>_xll.SNL.Clients.Office.Excel.Functions.SPG(A405, "RD_CREDIT_RATING_GLOBAL", "Issuer Credit Rating", "Local Currency LT|0")</f>
        <v/>
      </c>
      <c r="O405" s="9" t="str">
        <f>_xll.SNL.Clients.Office.Excel.Functions.SPG(A405, "RD_CWOL_GLOBAL", "Issuer Credit Rating", "Local Currency LT|0")</f>
        <v/>
      </c>
      <c r="P405" s="9" t="str">
        <f>_xll.SNL.Clients.Office.Excel.Functions.SPG(A405, "RD_RATING_ACTION_GLOBAL", "Issuer Credit Rating", "Local Currency LT|0")</f>
        <v/>
      </c>
      <c r="Q405" s="10" t="str">
        <f>_xll.SNL.Clients.Office.Excel.Functions.SPG(A405, "RD_LAST_REVIEW_DATE_GLOBAL", "Issuer Credit Rating", "Local Currency LT")</f>
        <v/>
      </c>
      <c r="R405" s="10" t="str">
        <f>_xll.SNL.Clients.Office.Excel.Functions.SPG(A405, "RD_CREDIT_RATING_DATE_GLOBAL", "Issuer Credit Rating", "Local Currency LT|0")</f>
        <v/>
      </c>
      <c r="S405" s="10" t="str">
        <f>_xll.SNL.Clients.Office.Excel.Functions.SPG(A405, "RD_CREDIT_WATCH_OUTLOOK_DATE_GLOBAL", "Issuer Credit Rating", "Local Currency LT|0")</f>
        <v/>
      </c>
    </row>
    <row r="406" spans="1:19">
      <c r="A406" t="s">
        <v>410</v>
      </c>
      <c r="B406" t="str">
        <f>_xll.SNL.Clients.Office.Excel.Functions.SPG(A406,"SP_IPO_DATE")</f>
        <v>#PEND</v>
      </c>
      <c r="G406" s="9" t="str">
        <f>_xll.SNL.Clients.Office.Excel.Functions.SPG(A406, "IQ_SECTOR")</f>
        <v>Financials</v>
      </c>
      <c r="H406" s="9" t="str">
        <f>_xll.SNL.Clients.Office.Excel.Functions.SPG(A406, "IQ_INDUSTRY_GROUP")</f>
        <v>Financial Services</v>
      </c>
      <c r="I406" s="9" t="str">
        <f>_xll.SNL.Clients.Office.Excel.Functions.SPG(A406, "IQ_INDUSTRY")</f>
        <v>Consumer Finance</v>
      </c>
      <c r="J406" s="9" t="str">
        <f>_xll.SNL.Clients.Office.Excel.Functions.SPG(A406, "IQ_PRIMARY_INDUSTRY")</f>
        <v>Consumer Finance</v>
      </c>
      <c r="K406" s="9" t="str">
        <f>_xll.SNL.Clients.Office.Excel.Functions.SPG(A406, "NAICS_CODE", "Primary")</f>
        <v>522291 - Consumer Lending</v>
      </c>
      <c r="L406" s="9" t="str">
        <f>_xll.SNL.Clients.Office.Excel.Functions.SPG(A406, "SP_TOPICTAG")</f>
        <v>Consumer Lending; Data Protection; Digital Brokerage</v>
      </c>
      <c r="M406" s="5">
        <f>_xll.SNL.Clients.Office.Excel.Functions.SPG(A406, "SP_PCT_SHARES_OWNED_ALL_INSTITUTIONS")</f>
        <v>100.29</v>
      </c>
      <c r="N406" s="9" t="str">
        <f>_xll.SNL.Clients.Office.Excel.Functions.SPG(A406, "RD_CREDIT_RATING_GLOBAL", "Issuer Credit Rating", "Local Currency LT|0")</f>
        <v>BBB-</v>
      </c>
      <c r="O406" s="9" t="str">
        <f>_xll.SNL.Clients.Office.Excel.Functions.SPG(A406, "RD_CWOL_GLOBAL", "Issuer Credit Rating", "Local Currency LT|0")</f>
        <v>Stable</v>
      </c>
      <c r="P406" s="9" t="str">
        <f>_xll.SNL.Clients.Office.Excel.Functions.SPG(A406, "RD_RATING_ACTION_GLOBAL", "Issuer Credit Rating", "Local Currency LT|0")</f>
        <v>CreditWatch/Outlook (03/25/2021)</v>
      </c>
      <c r="Q406" s="10">
        <f>_xll.SNL.Clients.Office.Excel.Functions.SPG(A406, "RD_LAST_REVIEW_DATE_GLOBAL", "Issuer Credit Rating", "Local Currency LT")</f>
        <v>45369</v>
      </c>
      <c r="R406" s="10">
        <f>_xll.SNL.Clients.Office.Excel.Functions.SPG(A406, "RD_CREDIT_RATING_DATE_GLOBAL", "Issuer Credit Rating", "Local Currency LT|0")</f>
        <v>41835</v>
      </c>
      <c r="S406" s="10">
        <f>_xll.SNL.Clients.Office.Excel.Functions.SPG(A406, "RD_CREDIT_WATCH_OUTLOOK_DATE_GLOBAL", "Issuer Credit Rating", "Local Currency LT|0")</f>
        <v>44280</v>
      </c>
    </row>
    <row r="407" spans="1:19">
      <c r="A407" t="s">
        <v>411</v>
      </c>
      <c r="B407" t="str">
        <f>_xll.SNL.Clients.Office.Excel.Functions.SPG(A407,"SP_IPO_DATE")</f>
        <v>#PEND</v>
      </c>
      <c r="G407" s="9" t="str">
        <f>_xll.SNL.Clients.Office.Excel.Functions.SPG(A407, "IQ_SECTOR")</f>
        <v>Information Technology</v>
      </c>
      <c r="H407" s="9" t="str">
        <f>_xll.SNL.Clients.Office.Excel.Functions.SPG(A407, "IQ_INDUSTRY_GROUP")</f>
        <v>Software and Services</v>
      </c>
      <c r="I407" s="9" t="str">
        <f>_xll.SNL.Clients.Office.Excel.Functions.SPG(A407, "IQ_INDUSTRY")</f>
        <v>Software</v>
      </c>
      <c r="J407" s="9" t="str">
        <f>_xll.SNL.Clients.Office.Excel.Functions.SPG(A407, "IQ_PRIMARY_INDUSTRY")</f>
        <v>Application Software</v>
      </c>
      <c r="K407" s="9" t="str">
        <f>_xll.SNL.Clients.Office.Excel.Functions.SPG(A407, "NAICS_CODE", "Primary")</f>
        <v>513210 - Software Publishers</v>
      </c>
      <c r="L407" s="9" t="str">
        <f>_xll.SNL.Clients.Office.Excel.Functions.SPG(A407, "SP_TOPICTAG")</f>
        <v>Software Development; Data Integration; Machine Learning; Data Protection; Cloud Infrastructure; Process Automation; Artificial Intelligence</v>
      </c>
      <c r="M407" s="5">
        <f>_xll.SNL.Clients.Office.Excel.Functions.SPG(A407, "SP_PCT_SHARES_OWNED_ALL_INSTITUTIONS")</f>
        <v>88.01</v>
      </c>
      <c r="N407" s="9" t="str">
        <f>_xll.SNL.Clients.Office.Excel.Functions.SPG(A407, "RD_CREDIT_RATING_GLOBAL", "Issuer Credit Rating", "Local Currency LT|0")</f>
        <v/>
      </c>
      <c r="O407" s="9" t="str">
        <f>_xll.SNL.Clients.Office.Excel.Functions.SPG(A407, "RD_CWOL_GLOBAL", "Issuer Credit Rating", "Local Currency LT|0")</f>
        <v/>
      </c>
      <c r="P407" s="9" t="str">
        <f>_xll.SNL.Clients.Office.Excel.Functions.SPG(A407, "RD_RATING_ACTION_GLOBAL", "Issuer Credit Rating", "Local Currency LT|0")</f>
        <v/>
      </c>
      <c r="Q407" s="10" t="str">
        <f>_xll.SNL.Clients.Office.Excel.Functions.SPG(A407, "RD_LAST_REVIEW_DATE_GLOBAL", "Issuer Credit Rating", "Local Currency LT")</f>
        <v/>
      </c>
      <c r="R407" s="10" t="str">
        <f>_xll.SNL.Clients.Office.Excel.Functions.SPG(A407, "RD_CREDIT_RATING_DATE_GLOBAL", "Issuer Credit Rating", "Local Currency LT|0")</f>
        <v/>
      </c>
      <c r="S407" s="10" t="str">
        <f>_xll.SNL.Clients.Office.Excel.Functions.SPG(A407, "RD_CREDIT_WATCH_OUTLOOK_DATE_GLOBAL", "Issuer Credit Rating", "Local Currency LT|0")</f>
        <v/>
      </c>
    </row>
    <row r="408" spans="1:19">
      <c r="A408" t="s">
        <v>412</v>
      </c>
      <c r="B408" t="str">
        <f>_xll.SNL.Clients.Office.Excel.Functions.SPG(A408,"SP_IPO_DATE")</f>
        <v>#PEND</v>
      </c>
      <c r="G408" s="9" t="str">
        <f>_xll.SNL.Clients.Office.Excel.Functions.SPG(A408, "IQ_SECTOR")</f>
        <v>Consumer Staples</v>
      </c>
      <c r="H408" s="9" t="str">
        <f>_xll.SNL.Clients.Office.Excel.Functions.SPG(A408, "IQ_INDUSTRY_GROUP")</f>
        <v>Consumer Staples Distribution and Retail</v>
      </c>
      <c r="I408" s="9" t="str">
        <f>_xll.SNL.Clients.Office.Excel.Functions.SPG(A408, "IQ_INDUSTRY")</f>
        <v>Consumer Staples Distribution and Retail</v>
      </c>
      <c r="J408" s="9" t="str">
        <f>_xll.SNL.Clients.Office.Excel.Functions.SPG(A408, "IQ_PRIMARY_INDUSTRY")</f>
        <v>Food Distributors</v>
      </c>
      <c r="K408" s="9" t="str">
        <f>_xll.SNL.Clients.Office.Excel.Functions.SPG(A408, "NAICS_CODE", "Primary")</f>
        <v>4244 - Grocery and Related Product Merchant Wholesalers</v>
      </c>
      <c r="L408" s="9" t="str">
        <f>_xll.SNL.Clients.Office.Excel.Functions.SPG(A408, "SP_TOPICTAG")</f>
        <v>Aquaculture; Farming; Food Delivery; Livestock; Data Protection; Online Grocery</v>
      </c>
      <c r="M408" s="5">
        <f>_xll.SNL.Clients.Office.Excel.Functions.SPG(A408, "SP_PCT_SHARES_OWNED_ALL_INSTITUTIONS")</f>
        <v>87.93</v>
      </c>
      <c r="N408" s="9" t="str">
        <f>_xll.SNL.Clients.Office.Excel.Functions.SPG(A408, "RD_CREDIT_RATING_GLOBAL", "Issuer Credit Rating", "Local Currency LT|0")</f>
        <v>BBB</v>
      </c>
      <c r="O408" s="9" t="str">
        <f>_xll.SNL.Clients.Office.Excel.Functions.SPG(A408, "RD_CWOL_GLOBAL", "Issuer Credit Rating", "Local Currency LT|0")</f>
        <v>Stable</v>
      </c>
      <c r="P408" s="9" t="str">
        <f>_xll.SNL.Clients.Office.Excel.Functions.SPG(A408, "RD_RATING_ACTION_GLOBAL", "Issuer Credit Rating", "Local Currency LT|0")</f>
        <v>Upgrade | CreditWatch/Outlook (09/10/2021)</v>
      </c>
      <c r="Q408" s="10">
        <f>_xll.SNL.Clients.Office.Excel.Functions.SPG(A408, "RD_LAST_REVIEW_DATE_GLOBAL", "Issuer Credit Rating", "Local Currency LT")</f>
        <v>45490</v>
      </c>
      <c r="R408" s="10">
        <f>_xll.SNL.Clients.Office.Excel.Functions.SPG(A408, "RD_CREDIT_RATING_DATE_GLOBAL", "Issuer Credit Rating", "Local Currency LT|0")</f>
        <v>44449</v>
      </c>
      <c r="S408" s="10">
        <f>_xll.SNL.Clients.Office.Excel.Functions.SPG(A408, "RD_CREDIT_WATCH_OUTLOOK_DATE_GLOBAL", "Issuer Credit Rating", "Local Currency LT|0")</f>
        <v>44449</v>
      </c>
    </row>
    <row r="409" spans="1:19">
      <c r="A409" t="s">
        <v>413</v>
      </c>
      <c r="B409" t="str">
        <f>_xll.SNL.Clients.Office.Excel.Functions.SPG(A409,"SP_IPO_DATE")</f>
        <v>#PEND</v>
      </c>
      <c r="G409" s="9" t="str">
        <f>_xll.SNL.Clients.Office.Excel.Functions.SPG(A409, "IQ_SECTOR")</f>
        <v>Communication Services</v>
      </c>
      <c r="H409" s="9" t="str">
        <f>_xll.SNL.Clients.Office.Excel.Functions.SPG(A409, "IQ_INDUSTRY_GROUP")</f>
        <v>Telecommunication Services</v>
      </c>
      <c r="I409" s="9" t="str">
        <f>_xll.SNL.Clients.Office.Excel.Functions.SPG(A409, "IQ_INDUSTRY")</f>
        <v>Wireless Telecommunication Services</v>
      </c>
      <c r="J409" s="9" t="str">
        <f>_xll.SNL.Clients.Office.Excel.Functions.SPG(A409, "IQ_PRIMARY_INDUSTRY")</f>
        <v>Wireless Telecommunication Services</v>
      </c>
      <c r="K409" s="9" t="str">
        <f>_xll.SNL.Clients.Office.Excel.Functions.SPG(A409, "NAICS_CODE", "Primary")</f>
        <v>517112 - Wireless Telecommunications Carriers (except Satellite)</v>
      </c>
      <c r="L409" s="9" t="str">
        <f>_xll.SNL.Clients.Office.Excel.Functions.SPG(A409, "SP_TOPICTAG")</f>
        <v>Network Backbone; Location Based Services; VoIP; Wearables; Edge Computing; Network Security; 5G</v>
      </c>
      <c r="M409" s="5">
        <f>_xll.SNL.Clients.Office.Excel.Functions.SPG(A409, "SP_PCT_SHARES_OWNED_ALL_INSTITUTIONS")</f>
        <v>37.68</v>
      </c>
      <c r="N409" s="9" t="str">
        <f>_xll.SNL.Clients.Office.Excel.Functions.SPG(A409, "RD_CREDIT_RATING_GLOBAL", "Issuer Credit Rating", "Local Currency LT|0")</f>
        <v>BBB</v>
      </c>
      <c r="O409" s="9" t="str">
        <f>_xll.SNL.Clients.Office.Excel.Functions.SPG(A409, "RD_CWOL_GLOBAL", "Issuer Credit Rating", "Local Currency LT|0")</f>
        <v>Stable</v>
      </c>
      <c r="P409" s="9" t="str">
        <f>_xll.SNL.Clients.Office.Excel.Functions.SPG(A409, "RD_RATING_ACTION_GLOBAL", "Issuer Credit Rating", "Local Currency LT|0")</f>
        <v>Upgrade | CreditWatch/Outlook (05/19/2023)</v>
      </c>
      <c r="Q409" s="10">
        <f>_xll.SNL.Clients.Office.Excel.Functions.SPG(A409, "RD_LAST_REVIEW_DATE_GLOBAL", "Issuer Credit Rating", "Local Currency LT")</f>
        <v>45610</v>
      </c>
      <c r="R409" s="10">
        <f>_xll.SNL.Clients.Office.Excel.Functions.SPG(A409, "RD_CREDIT_RATING_DATE_GLOBAL", "Issuer Credit Rating", "Local Currency LT|0")</f>
        <v>45065</v>
      </c>
      <c r="S409" s="10">
        <f>_xll.SNL.Clients.Office.Excel.Functions.SPG(A409, "RD_CREDIT_WATCH_OUTLOOK_DATE_GLOBAL", "Issuer Credit Rating", "Local Currency LT|0")</f>
        <v>45065</v>
      </c>
    </row>
    <row r="410" spans="1:19">
      <c r="A410" t="s">
        <v>414</v>
      </c>
      <c r="B410" t="str">
        <f>_xll.SNL.Clients.Office.Excel.Functions.SPG(A410,"SP_IPO_DATE")</f>
        <v>#PEND</v>
      </c>
      <c r="G410" s="9" t="str">
        <f>_xll.SNL.Clients.Office.Excel.Functions.SPG(A410, "IQ_SECTOR")</f>
        <v>Financials</v>
      </c>
      <c r="H410" s="9" t="str">
        <f>_xll.SNL.Clients.Office.Excel.Functions.SPG(A410, "IQ_INDUSTRY_GROUP")</f>
        <v>Financial Services</v>
      </c>
      <c r="I410" s="9" t="str">
        <f>_xll.SNL.Clients.Office.Excel.Functions.SPG(A410, "IQ_INDUSTRY")</f>
        <v>Capital Markets</v>
      </c>
      <c r="J410" s="9" t="str">
        <f>_xll.SNL.Clients.Office.Excel.Functions.SPG(A410, "IQ_PRIMARY_INDUSTRY")</f>
        <v>Asset Management and Custody Banks</v>
      </c>
      <c r="K410" s="9" t="str">
        <f>_xll.SNL.Clients.Office.Excel.Functions.SPG(A410, "NAICS_CODE", "Primary")</f>
        <v>523940 - Portfolio Management and Investment Advice</v>
      </c>
      <c r="L410" s="9" t="str">
        <f>_xll.SNL.Clients.Office.Excel.Functions.SPG(A410, "SP_TOPICTAG")</f>
        <v/>
      </c>
      <c r="M410" s="5">
        <f>_xll.SNL.Clients.Office.Excel.Functions.SPG(A410, "SP_PCT_SHARES_OWNED_ALL_INSTITUTIONS")</f>
        <v>75.22</v>
      </c>
      <c r="N410" s="9" t="str">
        <f>_xll.SNL.Clients.Office.Excel.Functions.SPG(A410, "RD_CREDIT_RATING_GLOBAL", "Issuer Credit Rating", "Local Currency LT|0")</f>
        <v/>
      </c>
      <c r="O410" s="9" t="str">
        <f>_xll.SNL.Clients.Office.Excel.Functions.SPG(A410, "RD_CWOL_GLOBAL", "Issuer Credit Rating", "Local Currency LT|0")</f>
        <v/>
      </c>
      <c r="P410" s="9" t="str">
        <f>_xll.SNL.Clients.Office.Excel.Functions.SPG(A410, "RD_RATING_ACTION_GLOBAL", "Issuer Credit Rating", "Local Currency LT|0")</f>
        <v/>
      </c>
      <c r="Q410" s="10" t="str">
        <f>_xll.SNL.Clients.Office.Excel.Functions.SPG(A410, "RD_LAST_REVIEW_DATE_GLOBAL", "Issuer Credit Rating", "Local Currency LT")</f>
        <v/>
      </c>
      <c r="R410" s="10" t="str">
        <f>_xll.SNL.Clients.Office.Excel.Functions.SPG(A410, "RD_CREDIT_RATING_DATE_GLOBAL", "Issuer Credit Rating", "Local Currency LT|0")</f>
        <v/>
      </c>
      <c r="S410" s="10" t="str">
        <f>_xll.SNL.Clients.Office.Excel.Functions.SPG(A410, "RD_CREDIT_WATCH_OUTLOOK_DATE_GLOBAL", "Issuer Credit Rating", "Local Currency LT|0")</f>
        <v/>
      </c>
    </row>
    <row r="411" spans="1:19">
      <c r="A411" t="s">
        <v>415</v>
      </c>
      <c r="B411" t="str">
        <f>_xll.SNL.Clients.Office.Excel.Functions.SPG(A411,"SP_IPO_DATE")</f>
        <v>#PEND</v>
      </c>
      <c r="G411" s="9" t="str">
        <f>_xll.SNL.Clients.Office.Excel.Functions.SPG(A411, "IQ_SECTOR")</f>
        <v>Communication Services</v>
      </c>
      <c r="H411" s="9" t="str">
        <f>_xll.SNL.Clients.Office.Excel.Functions.SPG(A411, "IQ_INDUSTRY_GROUP")</f>
        <v>Media and Entertainment</v>
      </c>
      <c r="I411" s="9" t="str">
        <f>_xll.SNL.Clients.Office.Excel.Functions.SPG(A411, "IQ_INDUSTRY")</f>
        <v>Entertainment</v>
      </c>
      <c r="J411" s="9" t="str">
        <f>_xll.SNL.Clients.Office.Excel.Functions.SPG(A411, "IQ_PRIMARY_INDUSTRY")</f>
        <v>Interactive Home Entertainment</v>
      </c>
      <c r="K411" s="9" t="str">
        <f>_xll.SNL.Clients.Office.Excel.Functions.SPG(A411, "NAICS_CODE", "Primary")</f>
        <v>513210 - Software Publishers</v>
      </c>
      <c r="L411" s="9" t="str">
        <f>_xll.SNL.Clients.Office.Excel.Functions.SPG(A411, "SP_TOPICTAG")</f>
        <v>Social Networking and Collaboration; Cloud Infrastructure; Content Creation; Video Games; E-Sports</v>
      </c>
      <c r="M411" s="5">
        <f>_xll.SNL.Clients.Office.Excel.Functions.SPG(A411, "SP_PCT_SHARES_OWNED_ALL_INSTITUTIONS")</f>
        <v>90.86</v>
      </c>
      <c r="N411" s="9" t="str">
        <f>_xll.SNL.Clients.Office.Excel.Functions.SPG(A411, "RD_CREDIT_RATING_GLOBAL", "Issuer Credit Rating", "Local Currency LT|0")</f>
        <v>BBB</v>
      </c>
      <c r="O411" s="9" t="str">
        <f>_xll.SNL.Clients.Office.Excel.Functions.SPG(A411, "RD_CWOL_GLOBAL", "Issuer Credit Rating", "Local Currency LT|0")</f>
        <v>Negative</v>
      </c>
      <c r="P411" s="9" t="str">
        <f>_xll.SNL.Clients.Office.Excel.Functions.SPG(A411, "RD_RATING_ACTION_GLOBAL", "Issuer Credit Rating", "Local Currency LT|0")</f>
        <v>CreditWatch/Outlook (06/04/2024)</v>
      </c>
      <c r="Q411" s="10">
        <f>_xll.SNL.Clients.Office.Excel.Functions.SPG(A411, "RD_LAST_REVIEW_DATE_GLOBAL", "Issuer Credit Rating", "Local Currency LT")</f>
        <v>45447</v>
      </c>
      <c r="R411" s="10">
        <f>_xll.SNL.Clients.Office.Excel.Functions.SPG(A411, "RD_CREDIT_RATING_DATE_GLOBAL", "Issuer Credit Rating", "Local Currency LT|0")</f>
        <v>44656</v>
      </c>
      <c r="S411" s="10">
        <f>_xll.SNL.Clients.Office.Excel.Functions.SPG(A411, "RD_CREDIT_WATCH_OUTLOOK_DATE_GLOBAL", "Issuer Credit Rating", "Local Currency LT|0")</f>
        <v>45447</v>
      </c>
    </row>
    <row r="412" spans="1:19">
      <c r="A412" t="s">
        <v>416</v>
      </c>
      <c r="B412" t="str">
        <f>_xll.SNL.Clients.Office.Excel.Functions.SPG(A412,"SP_IPO_DATE")</f>
        <v>#PEND</v>
      </c>
      <c r="G412" s="9" t="str">
        <f>_xll.SNL.Clients.Office.Excel.Functions.SPG(A412, "IQ_SECTOR")</f>
        <v>Consumer Discretionary</v>
      </c>
      <c r="H412" s="9" t="str">
        <f>_xll.SNL.Clients.Office.Excel.Functions.SPG(A412, "IQ_INDUSTRY_GROUP")</f>
        <v>Consumer Durables and Apparel</v>
      </c>
      <c r="I412" s="9" t="str">
        <f>_xll.SNL.Clients.Office.Excel.Functions.SPG(A412, "IQ_INDUSTRY")</f>
        <v>Textiles, Apparel and Luxury Goods</v>
      </c>
      <c r="J412" s="9" t="str">
        <f>_xll.SNL.Clients.Office.Excel.Functions.SPG(A412, "IQ_PRIMARY_INDUSTRY")</f>
        <v>Apparel, Accessories and Luxury Goods</v>
      </c>
      <c r="K412" s="9" t="str">
        <f>_xll.SNL.Clients.Office.Excel.Functions.SPG(A412, "NAICS_CODE", "Primary")</f>
        <v>316990 - Other Leather and Allied Product Manufacturing</v>
      </c>
      <c r="L412" s="9" t="str">
        <f>_xll.SNL.Clients.Office.Excel.Functions.SPG(A412, "SP_TOPICTAG")</f>
        <v>Lifestyle</v>
      </c>
      <c r="M412" s="5">
        <f>_xll.SNL.Clients.Office.Excel.Functions.SPG(A412, "SP_PCT_SHARES_OWNED_ALL_INSTITUTIONS")</f>
        <v>98.67</v>
      </c>
      <c r="N412" s="9" t="str">
        <f>_xll.SNL.Clients.Office.Excel.Functions.SPG(A412, "RD_CREDIT_RATING_GLOBAL", "Issuer Credit Rating", "Local Currency LT|0")</f>
        <v>BBB</v>
      </c>
      <c r="O412" s="9" t="str">
        <f>_xll.SNL.Clients.Office.Excel.Functions.SPG(A412, "RD_CWOL_GLOBAL", "Issuer Credit Rating", "Local Currency LT|0")</f>
        <v>Stable</v>
      </c>
      <c r="P412" s="9" t="str">
        <f>_xll.SNL.Clients.Office.Excel.Functions.SPG(A412, "RD_RATING_ACTION_GLOBAL", "Issuer Credit Rating", "Local Currency LT|0")</f>
        <v>CreditWatch/Outlook (12/03/2024)</v>
      </c>
      <c r="Q412" s="10">
        <f>_xll.SNL.Clients.Office.Excel.Functions.SPG(A412, "RD_LAST_REVIEW_DATE_GLOBAL", "Issuer Credit Rating", "Local Currency LT")</f>
        <v>45629</v>
      </c>
      <c r="R412" s="10">
        <f>_xll.SNL.Clients.Office.Excel.Functions.SPG(A412, "RD_CREDIT_RATING_DATE_GLOBAL", "Issuer Credit Rating", "Local Currency LT|0")</f>
        <v>45099</v>
      </c>
      <c r="S412" s="10">
        <f>_xll.SNL.Clients.Office.Excel.Functions.SPG(A412, "RD_CREDIT_WATCH_OUTLOOK_DATE_GLOBAL", "Issuer Credit Rating", "Local Currency LT|0")</f>
        <v>45629</v>
      </c>
    </row>
    <row r="413" spans="1:19">
      <c r="A413" t="s">
        <v>417</v>
      </c>
      <c r="B413" t="str">
        <f>_xll.SNL.Clients.Office.Excel.Functions.SPG(A413,"SP_IPO_DATE")</f>
        <v>#PEND</v>
      </c>
      <c r="G413" s="9" t="str">
        <f>_xll.SNL.Clients.Office.Excel.Functions.SPG(A413, "IQ_SECTOR")</f>
        <v>Energy</v>
      </c>
      <c r="H413" s="9" t="str">
        <f>_xll.SNL.Clients.Office.Excel.Functions.SPG(A413, "IQ_INDUSTRY_GROUP")</f>
        <v>Energy</v>
      </c>
      <c r="I413" s="9" t="str">
        <f>_xll.SNL.Clients.Office.Excel.Functions.SPG(A413, "IQ_INDUSTRY")</f>
        <v>Oil, Gas and Consumable Fuels</v>
      </c>
      <c r="J413" s="9" t="str">
        <f>_xll.SNL.Clients.Office.Excel.Functions.SPG(A413, "IQ_PRIMARY_INDUSTRY")</f>
        <v>Oil and Gas Storage and Transportation</v>
      </c>
      <c r="K413" s="9" t="str">
        <f>_xll.SNL.Clients.Office.Excel.Functions.SPG(A413, "NAICS_CODE", "Primary")</f>
        <v>486210 - Pipeline Transportation of Natural Gas</v>
      </c>
      <c r="L413" s="9" t="str">
        <f>_xll.SNL.Clients.Office.Excel.Functions.SPG(A413, "SP_TOPICTAG")</f>
        <v>Freight Service; Marine Transportation</v>
      </c>
      <c r="M413" s="5">
        <f>_xll.SNL.Clients.Office.Excel.Functions.SPG(A413, "SP_PCT_SHARES_OWNED_ALL_INSTITUTIONS")</f>
        <v>91.81</v>
      </c>
      <c r="N413" s="9" t="str">
        <f>_xll.SNL.Clients.Office.Excel.Functions.SPG(A413, "RD_CREDIT_RATING_GLOBAL", "Issuer Credit Rating", "Local Currency LT|0")</f>
        <v>BBB</v>
      </c>
      <c r="O413" s="9" t="str">
        <f>_xll.SNL.Clients.Office.Excel.Functions.SPG(A413, "RD_CWOL_GLOBAL", "Issuer Credit Rating", "Local Currency LT|0")</f>
        <v>Stable</v>
      </c>
      <c r="P413" s="9" t="str">
        <f>_xll.SNL.Clients.Office.Excel.Functions.SPG(A413, "RD_RATING_ACTION_GLOBAL", "Issuer Credit Rating", "Local Currency LT|0")</f>
        <v>Upgrade | CreditWatch/Outlook (02/15/2024)</v>
      </c>
      <c r="Q413" s="10">
        <f>_xll.SNL.Clients.Office.Excel.Functions.SPG(A413, "RD_LAST_REVIEW_DATE_GLOBAL", "Issuer Credit Rating", "Local Currency LT")</f>
        <v>45463</v>
      </c>
      <c r="R413" s="10">
        <f>_xll.SNL.Clients.Office.Excel.Functions.SPG(A413, "RD_CREDIT_RATING_DATE_GLOBAL", "Issuer Credit Rating", "Local Currency LT|0")</f>
        <v>45337</v>
      </c>
      <c r="S413" s="10">
        <f>_xll.SNL.Clients.Office.Excel.Functions.SPG(A413, "RD_CREDIT_WATCH_OUTLOOK_DATE_GLOBAL", "Issuer Credit Rating", "Local Currency LT|0")</f>
        <v>45337</v>
      </c>
    </row>
    <row r="414" spans="1:19">
      <c r="A414" t="s">
        <v>418</v>
      </c>
      <c r="B414" t="str">
        <f>_xll.SNL.Clients.Office.Excel.Functions.SPG(A414,"SP_IPO_DATE")</f>
        <v>#PEND</v>
      </c>
      <c r="G414" s="9" t="str">
        <f>_xll.SNL.Clients.Office.Excel.Functions.SPG(A414, "IQ_SECTOR")</f>
        <v>Consumer Staples</v>
      </c>
      <c r="H414" s="9" t="str">
        <f>_xll.SNL.Clients.Office.Excel.Functions.SPG(A414, "IQ_INDUSTRY_GROUP")</f>
        <v>Consumer Staples Distribution and Retail</v>
      </c>
      <c r="I414" s="9" t="str">
        <f>_xll.SNL.Clients.Office.Excel.Functions.SPG(A414, "IQ_INDUSTRY")</f>
        <v>Consumer Staples Distribution and Retail</v>
      </c>
      <c r="J414" s="9" t="str">
        <f>_xll.SNL.Clients.Office.Excel.Functions.SPG(A414, "IQ_PRIMARY_INDUSTRY")</f>
        <v>Consumer Staples Merchandise Retail</v>
      </c>
      <c r="K414" s="9" t="str">
        <f>_xll.SNL.Clients.Office.Excel.Functions.SPG(A414, "NAICS_CODE", "Primary")</f>
        <v>455219 - All Other General Merchandise Retailers</v>
      </c>
      <c r="L414" s="9" t="str">
        <f>_xll.SNL.Clients.Office.Excel.Functions.SPG(A414, "SP_TOPICTAG")</f>
        <v>Fast-Moving Consumer Goods; Food Delivery; Home Improvement; Lifestyle; Online Grocery; Pet Care</v>
      </c>
      <c r="M414" s="5">
        <f>_xll.SNL.Clients.Office.Excel.Functions.SPG(A414, "SP_PCT_SHARES_OWNED_ALL_INSTITUTIONS")</f>
        <v>83.28</v>
      </c>
      <c r="N414" s="9" t="str">
        <f>_xll.SNL.Clients.Office.Excel.Functions.SPG(A414, "RD_CREDIT_RATING_GLOBAL", "Issuer Credit Rating", "Local Currency LT|0")</f>
        <v>A</v>
      </c>
      <c r="O414" s="9" t="str">
        <f>_xll.SNL.Clients.Office.Excel.Functions.SPG(A414, "RD_CWOL_GLOBAL", "Issuer Credit Rating", "Local Currency LT|0")</f>
        <v>Stable</v>
      </c>
      <c r="P414" s="9" t="str">
        <f>_xll.SNL.Clients.Office.Excel.Functions.SPG(A414, "RD_RATING_ACTION_GLOBAL", "Issuer Credit Rating", "Local Currency LT|0")</f>
        <v>Downgrade | CreditWatch/Outlook (03/28/2014)</v>
      </c>
      <c r="Q414" s="10">
        <f>_xll.SNL.Clients.Office.Excel.Functions.SPG(A414, "RD_LAST_REVIEW_DATE_GLOBAL", "Issuer Credit Rating", "Local Currency LT")</f>
        <v>45371</v>
      </c>
      <c r="R414" s="10">
        <f>_xll.SNL.Clients.Office.Excel.Functions.SPG(A414, "RD_CREDIT_RATING_DATE_GLOBAL", "Issuer Credit Rating", "Local Currency LT|0")</f>
        <v>41726</v>
      </c>
      <c r="S414" s="10">
        <f>_xll.SNL.Clients.Office.Excel.Functions.SPG(A414, "RD_CREDIT_WATCH_OUTLOOK_DATE_GLOBAL", "Issuer Credit Rating", "Local Currency LT|0")</f>
        <v>41726</v>
      </c>
    </row>
    <row r="415" spans="1:19">
      <c r="A415" t="s">
        <v>419</v>
      </c>
      <c r="B415" t="str">
        <f>_xll.SNL.Clients.Office.Excel.Functions.SPG(A415,"SP_IPO_DATE")</f>
        <v>#PEND</v>
      </c>
      <c r="G415" s="9" t="str">
        <f>_xll.SNL.Clients.Office.Excel.Functions.SPG(A415, "IQ_SECTOR")</f>
        <v>Information Technology</v>
      </c>
      <c r="H415" s="9" t="str">
        <f>_xll.SNL.Clients.Office.Excel.Functions.SPG(A415, "IQ_INDUSTRY_GROUP")</f>
        <v>Technology Hardware and Equipment</v>
      </c>
      <c r="I415" s="9" t="str">
        <f>_xll.SNL.Clients.Office.Excel.Functions.SPG(A415, "IQ_INDUSTRY")</f>
        <v>Electronic Equipment, Instruments and Components</v>
      </c>
      <c r="J415" s="9" t="str">
        <f>_xll.SNL.Clients.Office.Excel.Functions.SPG(A415, "IQ_PRIMARY_INDUSTRY")</f>
        <v>Electronic Manufacturing Services</v>
      </c>
      <c r="K415" s="9" t="str">
        <f>_xll.SNL.Clients.Office.Excel.Functions.SPG(A415, "NAICS_CODE", "Primary")</f>
        <v>334417 - Electronic Connector Manufacturing</v>
      </c>
      <c r="L415" s="9" t="str">
        <f>_xll.SNL.Clients.Office.Excel.Functions.SPG(A415, "SP_TOPICTAG")</f>
        <v>Environmental Engineering; Industrial Automation; RFID (Radio Frequency Identification); Sensors; Smart Building; Smart Cities</v>
      </c>
      <c r="M415" s="5">
        <f>_xll.SNL.Clients.Office.Excel.Functions.SPG(A415, "SP_PCT_SHARES_OWNED_ALL_INSTITUTIONS")</f>
        <v>87.57</v>
      </c>
      <c r="N415" s="9" t="str">
        <f>_xll.SNL.Clients.Office.Excel.Functions.SPG(A415, "RD_CREDIT_RATING_GLOBAL", "Issuer Credit Rating", "Local Currency LT|0")</f>
        <v>A-</v>
      </c>
      <c r="O415" s="9" t="str">
        <f>_xll.SNL.Clients.Office.Excel.Functions.SPG(A415, "RD_CWOL_GLOBAL", "Issuer Credit Rating", "Local Currency LT|0")</f>
        <v>Stable</v>
      </c>
      <c r="P415" s="9" t="str">
        <f>_xll.SNL.Clients.Office.Excel.Functions.SPG(A415, "RD_RATING_ACTION_GLOBAL", "Issuer Credit Rating", "Local Currency LT|0")</f>
        <v>CreditWatch/Outlook (01/27/2021)</v>
      </c>
      <c r="Q415" s="10">
        <f>_xll.SNL.Clients.Office.Excel.Functions.SPG(A415, "RD_LAST_REVIEW_DATE_GLOBAL", "Issuer Credit Rating", "Local Currency LT")</f>
        <v>45364</v>
      </c>
      <c r="R415" s="10">
        <f>_xll.SNL.Clients.Office.Excel.Functions.SPG(A415, "RD_CREDIT_RATING_DATE_GLOBAL", "Issuer Credit Rating", "Local Currency LT|0")</f>
        <v>41723</v>
      </c>
      <c r="S415" s="10">
        <f>_xll.SNL.Clients.Office.Excel.Functions.SPG(A415, "RD_CREDIT_WATCH_OUTLOOK_DATE_GLOBAL", "Issuer Credit Rating", "Local Currency LT|0")</f>
        <v>44223</v>
      </c>
    </row>
    <row r="416" spans="1:19">
      <c r="A416" t="s">
        <v>420</v>
      </c>
      <c r="B416" t="str">
        <f>_xll.SNL.Clients.Office.Excel.Functions.SPG(A416,"SP_IPO_DATE")</f>
        <v>#PEND</v>
      </c>
      <c r="G416" s="9" t="str">
        <f>_xll.SNL.Clients.Office.Excel.Functions.SPG(A416, "IQ_SECTOR")</f>
        <v>Information Technology</v>
      </c>
      <c r="H416" s="9" t="str">
        <f>_xll.SNL.Clients.Office.Excel.Functions.SPG(A416, "IQ_INDUSTRY_GROUP")</f>
        <v>Technology Hardware and Equipment</v>
      </c>
      <c r="I416" s="9" t="str">
        <f>_xll.SNL.Clients.Office.Excel.Functions.SPG(A416, "IQ_INDUSTRY")</f>
        <v>Electronic Equipment, Instruments and Components</v>
      </c>
      <c r="J416" s="9" t="str">
        <f>_xll.SNL.Clients.Office.Excel.Functions.SPG(A416, "IQ_PRIMARY_INDUSTRY")</f>
        <v>Electronic Equipment and Instruments</v>
      </c>
      <c r="K416" s="9" t="str">
        <f>_xll.SNL.Clients.Office.Excel.Functions.SPG(A416, "NAICS_CODE", "Primary")</f>
        <v>33451 - Navigational, Measuring, Electromedical, and Control Instruments Manufacturing</v>
      </c>
      <c r="L416" s="9" t="str">
        <f>_xll.SNL.Clients.Office.Excel.Functions.SPG(A416, "SP_TOPICTAG")</f>
        <v>Computer Vision; Industrial Automation; Sensors; Simulation; Data Protection; Process Automation</v>
      </c>
      <c r="M416" s="5">
        <f>_xll.SNL.Clients.Office.Excel.Functions.SPG(A416, "SP_PCT_SHARES_OWNED_ALL_INSTITUTIONS")</f>
        <v>95.12</v>
      </c>
      <c r="N416" s="9" t="str">
        <f>_xll.SNL.Clients.Office.Excel.Functions.SPG(A416, "RD_CREDIT_RATING_GLOBAL", "Issuer Credit Rating", "Local Currency LT|0")</f>
        <v>BBB</v>
      </c>
      <c r="O416" s="9" t="str">
        <f>_xll.SNL.Clients.Office.Excel.Functions.SPG(A416, "RD_CWOL_GLOBAL", "Issuer Credit Rating", "Local Currency LT|0")</f>
        <v>Stable</v>
      </c>
      <c r="P416" s="9" t="str">
        <f>_xll.SNL.Clients.Office.Excel.Functions.SPG(A416, "RD_RATING_ACTION_GLOBAL", "Issuer Credit Rating", "Local Currency LT|0")</f>
        <v>New Rating | CreditWatch/Outlook (03/04/2021)</v>
      </c>
      <c r="Q416" s="10">
        <f>_xll.SNL.Clients.Office.Excel.Functions.SPG(A416, "RD_LAST_REVIEW_DATE_GLOBAL", "Issuer Credit Rating", "Local Currency LT")</f>
        <v>45399</v>
      </c>
      <c r="R416" s="10">
        <f>_xll.SNL.Clients.Office.Excel.Functions.SPG(A416, "RD_CREDIT_RATING_DATE_GLOBAL", "Issuer Credit Rating", "Local Currency LT|0")</f>
        <v>44259</v>
      </c>
      <c r="S416" s="10">
        <f>_xll.SNL.Clients.Office.Excel.Functions.SPG(A416, "RD_CREDIT_WATCH_OUTLOOK_DATE_GLOBAL", "Issuer Credit Rating", "Local Currency LT|0")</f>
        <v>44259</v>
      </c>
    </row>
    <row r="417" spans="1:19">
      <c r="A417" t="s">
        <v>421</v>
      </c>
      <c r="B417" t="str">
        <f>_xll.SNL.Clients.Office.Excel.Functions.SPG(A417,"SP_IPO_DATE")</f>
        <v>#PEND</v>
      </c>
      <c r="G417" s="9" t="str">
        <f>_xll.SNL.Clients.Office.Excel.Functions.SPG(A417, "IQ_SECTOR")</f>
        <v>Health Care</v>
      </c>
      <c r="H417" s="9" t="str">
        <f>_xll.SNL.Clients.Office.Excel.Functions.SPG(A417, "IQ_INDUSTRY_GROUP")</f>
        <v>Health Care Equipment and Services</v>
      </c>
      <c r="I417" s="9" t="str">
        <f>_xll.SNL.Clients.Office.Excel.Functions.SPG(A417, "IQ_INDUSTRY")</f>
        <v>Health Care Equipment and Supplies</v>
      </c>
      <c r="J417" s="9" t="str">
        <f>_xll.SNL.Clients.Office.Excel.Functions.SPG(A417, "IQ_PRIMARY_INDUSTRY")</f>
        <v>Health Care Equipment</v>
      </c>
      <c r="K417" s="9" t="str">
        <f>_xll.SNL.Clients.Office.Excel.Functions.SPG(A417, "NAICS_CODE", "Primary")</f>
        <v>339112 - Surgical and Medical Instrument Manufacturing</v>
      </c>
      <c r="L417" s="9" t="str">
        <f>_xll.SNL.Clients.Office.Excel.Functions.SPG(A417, "SP_TOPICTAG")</f>
        <v>Health Diagnostics; Cardiovascular; Orthopaedics; Pain Management; Respiratory; Surgery; Urology</v>
      </c>
      <c r="M417" s="5">
        <f>_xll.SNL.Clients.Office.Excel.Functions.SPG(A417, "SP_PCT_SHARES_OWNED_ALL_INSTITUTIONS")</f>
        <v>99.73</v>
      </c>
      <c r="N417" s="9" t="str">
        <f>_xll.SNL.Clients.Office.Excel.Functions.SPG(A417, "RD_CREDIT_RATING_GLOBAL", "Issuer Credit Rating", "Local Currency LT|0")</f>
        <v>BB+</v>
      </c>
      <c r="O417" s="9" t="str">
        <f>_xll.SNL.Clients.Office.Excel.Functions.SPG(A417, "RD_CWOL_GLOBAL", "Issuer Credit Rating", "Local Currency LT|0")</f>
        <v>Stable</v>
      </c>
      <c r="P417" s="9" t="str">
        <f>_xll.SNL.Clients.Office.Excel.Functions.SPG(A417, "RD_RATING_ACTION_GLOBAL", "Issuer Credit Rating", "Local Currency LT|0")</f>
        <v>CreditWatch/Outlook (03/02/2020)</v>
      </c>
      <c r="Q417" s="10">
        <f>_xll.SNL.Clients.Office.Excel.Functions.SPG(A417, "RD_LAST_REVIEW_DATE_GLOBAL", "Issuer Credit Rating", "Local Currency LT")</f>
        <v>45370</v>
      </c>
      <c r="R417" s="10">
        <f>_xll.SNL.Clients.Office.Excel.Functions.SPG(A417, "RD_CREDIT_RATING_DATE_GLOBAL", "Issuer Credit Rating", "Local Currency LT|0")</f>
        <v>42461</v>
      </c>
      <c r="S417" s="10">
        <f>_xll.SNL.Clients.Office.Excel.Functions.SPG(A417, "RD_CREDIT_WATCH_OUTLOOK_DATE_GLOBAL", "Issuer Credit Rating", "Local Currency LT|0")</f>
        <v>43892</v>
      </c>
    </row>
    <row r="418" spans="1:19">
      <c r="A418" t="s">
        <v>422</v>
      </c>
      <c r="B418" t="str">
        <f>_xll.SNL.Clients.Office.Excel.Functions.SPG(A418,"SP_IPO_DATE")</f>
        <v>#PEND</v>
      </c>
      <c r="G418" s="9" t="str">
        <f>_xll.SNL.Clients.Office.Excel.Functions.SPG(A418, "IQ_SECTOR")</f>
        <v>Information Technology</v>
      </c>
      <c r="H418" s="9" t="str">
        <f>_xll.SNL.Clients.Office.Excel.Functions.SPG(A418, "IQ_INDUSTRY_GROUP")</f>
        <v>Semiconductors and Semiconductor Equipment</v>
      </c>
      <c r="I418" s="9" t="str">
        <f>_xll.SNL.Clients.Office.Excel.Functions.SPG(A418, "IQ_INDUSTRY")</f>
        <v>Semiconductors and Semiconductor Equipment</v>
      </c>
      <c r="J418" s="9" t="str">
        <f>_xll.SNL.Clients.Office.Excel.Functions.SPG(A418, "IQ_PRIMARY_INDUSTRY")</f>
        <v>Semiconductor Materials and Equipment</v>
      </c>
      <c r="K418" s="9" t="str">
        <f>_xll.SNL.Clients.Office.Excel.Functions.SPG(A418, "NAICS_CODE", "Primary")</f>
        <v>333242 - Semiconductor Machinery Manufacturing</v>
      </c>
      <c r="L418" s="9" t="str">
        <f>_xll.SNL.Clients.Office.Excel.Functions.SPG(A418, "SP_TOPICTAG")</f>
        <v>Industrial Automation; Sensors; Data Protection; Process Automation; Artificial Intelligence; Autonomous Vehicles; 5G</v>
      </c>
      <c r="M418" s="5">
        <f>_xll.SNL.Clients.Office.Excel.Functions.SPG(A418, "SP_PCT_SHARES_OWNED_ALL_INSTITUTIONS")</f>
        <v>102.08</v>
      </c>
      <c r="N418" s="9" t="str">
        <f>_xll.SNL.Clients.Office.Excel.Functions.SPG(A418, "RD_CREDIT_RATING_GLOBAL", "Issuer Credit Rating", "Local Currency LT|0")</f>
        <v>NR</v>
      </c>
      <c r="O418" s="9" t="str">
        <f>_xll.SNL.Clients.Office.Excel.Functions.SPG(A418, "RD_CWOL_GLOBAL", "Issuer Credit Rating", "Local Currency LT|0")</f>
        <v>NR</v>
      </c>
      <c r="P418" s="9" t="str">
        <f>_xll.SNL.Clients.Office.Excel.Functions.SPG(A418, "RD_RATING_ACTION_GLOBAL", "Issuer Credit Rating", "Local Currency LT|0")</f>
        <v>Not Rated | CreditWatch/Outlook (03/24/2005)</v>
      </c>
      <c r="Q418" s="10" t="str">
        <f>_xll.SNL.Clients.Office.Excel.Functions.SPG(A418, "RD_LAST_REVIEW_DATE_GLOBAL", "Issuer Credit Rating", "Local Currency LT")</f>
        <v/>
      </c>
      <c r="R418" s="10">
        <f>_xll.SNL.Clients.Office.Excel.Functions.SPG(A418, "RD_CREDIT_RATING_DATE_GLOBAL", "Issuer Credit Rating", "Local Currency LT|0")</f>
        <v>38435.041666666664</v>
      </c>
      <c r="S418" s="10">
        <f>_xll.SNL.Clients.Office.Excel.Functions.SPG(A418, "RD_CREDIT_WATCH_OUTLOOK_DATE_GLOBAL", "Issuer Credit Rating", "Local Currency LT|0")</f>
        <v>38435.041666666664</v>
      </c>
    </row>
    <row r="419" spans="1:19">
      <c r="A419" t="s">
        <v>423</v>
      </c>
      <c r="B419" t="str">
        <f>_xll.SNL.Clients.Office.Excel.Functions.SPG(A419,"SP_IPO_DATE")</f>
        <v>#PEND</v>
      </c>
      <c r="G419" s="9" t="str">
        <f>_xll.SNL.Clients.Office.Excel.Functions.SPG(A419, "IQ_SECTOR")</f>
        <v>Consumer Discretionary</v>
      </c>
      <c r="H419" s="9" t="str">
        <f>_xll.SNL.Clients.Office.Excel.Functions.SPG(A419, "IQ_INDUSTRY_GROUP")</f>
        <v>Automobiles and Components</v>
      </c>
      <c r="I419" s="9" t="str">
        <f>_xll.SNL.Clients.Office.Excel.Functions.SPG(A419, "IQ_INDUSTRY")</f>
        <v>Automobiles</v>
      </c>
      <c r="J419" s="9" t="str">
        <f>_xll.SNL.Clients.Office.Excel.Functions.SPG(A419, "IQ_PRIMARY_INDUSTRY")</f>
        <v>Automobile Manufacturers</v>
      </c>
      <c r="K419" s="9" t="str">
        <f>_xll.SNL.Clients.Office.Excel.Functions.SPG(A419, "NAICS_CODE", "Primary")</f>
        <v>336110 - Automobile and Light Duty Motor Vehicle Manufacturing</v>
      </c>
      <c r="L419" s="9" t="str">
        <f>_xll.SNL.Clients.Office.Excel.Functions.SPG(A419, "SP_TOPICTAG")</f>
        <v>Clean Energy; Energy Management; Energy Storage; Fleet Management; Industrial Automation; Electric Vehicle; Autonomous Vehicles; Utility Scale Solar; Battery Energy Storage System (BESS); Electric Vehicle Charging Infrastructure</v>
      </c>
      <c r="M419" s="5">
        <f>_xll.SNL.Clients.Office.Excel.Functions.SPG(A419, "SP_PCT_SHARES_OWNED_ALL_INSTITUTIONS")</f>
        <v>46.34</v>
      </c>
      <c r="N419" s="9" t="str">
        <f>_xll.SNL.Clients.Office.Excel.Functions.SPG(A419, "RD_CREDIT_RATING_GLOBAL", "Issuer Credit Rating", "Local Currency LT|0")</f>
        <v>BBB</v>
      </c>
      <c r="O419" s="9" t="str">
        <f>_xll.SNL.Clients.Office.Excel.Functions.SPG(A419, "RD_CWOL_GLOBAL", "Issuer Credit Rating", "Local Currency LT|0")</f>
        <v>Stable</v>
      </c>
      <c r="P419" s="9" t="str">
        <f>_xll.SNL.Clients.Office.Excel.Functions.SPG(A419, "RD_RATING_ACTION_GLOBAL", "Issuer Credit Rating", "Local Currency LT|0")</f>
        <v>Upgrade | CreditWatch/Outlook (10/06/2022)</v>
      </c>
      <c r="Q419" s="10">
        <f>_xll.SNL.Clients.Office.Excel.Functions.SPG(A419, "RD_LAST_REVIEW_DATE_GLOBAL", "Issuer Credit Rating", "Local Currency LT")</f>
        <v>45413</v>
      </c>
      <c r="R419" s="10">
        <f>_xll.SNL.Clients.Office.Excel.Functions.SPG(A419, "RD_CREDIT_RATING_DATE_GLOBAL", "Issuer Credit Rating", "Local Currency LT|0")</f>
        <v>44840</v>
      </c>
      <c r="S419" s="10">
        <f>_xll.SNL.Clients.Office.Excel.Functions.SPG(A419, "RD_CREDIT_WATCH_OUTLOOK_DATE_GLOBAL", "Issuer Credit Rating", "Local Currency LT|0")</f>
        <v>44840</v>
      </c>
    </row>
    <row r="420" spans="1:19">
      <c r="A420" t="s">
        <v>424</v>
      </c>
      <c r="B420" t="str">
        <f>_xll.SNL.Clients.Office.Excel.Functions.SPG(A420,"SP_IPO_DATE")</f>
        <v>#PEND</v>
      </c>
      <c r="G420" s="9" t="str">
        <f>_xll.SNL.Clients.Office.Excel.Functions.SPG(A420, "IQ_SECTOR")</f>
        <v>Information Technology</v>
      </c>
      <c r="H420" s="9" t="str">
        <f>_xll.SNL.Clients.Office.Excel.Functions.SPG(A420, "IQ_INDUSTRY_GROUP")</f>
        <v>Semiconductors and Semiconductor Equipment</v>
      </c>
      <c r="I420" s="9" t="str">
        <f>_xll.SNL.Clients.Office.Excel.Functions.SPG(A420, "IQ_INDUSTRY")</f>
        <v>Semiconductors and Semiconductor Equipment</v>
      </c>
      <c r="J420" s="9" t="str">
        <f>_xll.SNL.Clients.Office.Excel.Functions.SPG(A420, "IQ_PRIMARY_INDUSTRY")</f>
        <v>Semiconductors</v>
      </c>
      <c r="K420" s="9" t="str">
        <f>_xll.SNL.Clients.Office.Excel.Functions.SPG(A420, "NAICS_CODE", "Primary")</f>
        <v>334413 - Semiconductor and Related Device Manufacturing</v>
      </c>
      <c r="L420" s="9" t="str">
        <f>_xll.SNL.Clients.Office.Excel.Functions.SPG(A420, "SP_TOPICTAG")</f>
        <v>Software Development; Data Integration; Supercomputers; Process Automation; Online Payments</v>
      </c>
      <c r="M420" s="5">
        <f>_xll.SNL.Clients.Office.Excel.Functions.SPG(A420, "SP_PCT_SHARES_OWNED_ALL_INSTITUTIONS")</f>
        <v>89.45</v>
      </c>
      <c r="N420" s="9" t="str">
        <f>_xll.SNL.Clients.Office.Excel.Functions.SPG(A420, "RD_CREDIT_RATING_GLOBAL", "Issuer Credit Rating", "Local Currency LT|0")</f>
        <v>A+</v>
      </c>
      <c r="O420" s="9" t="str">
        <f>_xll.SNL.Clients.Office.Excel.Functions.SPG(A420, "RD_CWOL_GLOBAL", "Issuer Credit Rating", "Local Currency LT|0")</f>
        <v>Stable</v>
      </c>
      <c r="P420" s="9" t="str">
        <f>_xll.SNL.Clients.Office.Excel.Functions.SPG(A420, "RD_RATING_ACTION_GLOBAL", "Issuer Credit Rating", "Local Currency LT|0")</f>
        <v>Upgrade | CreditWatch/Outlook (09/23/2010)</v>
      </c>
      <c r="Q420" s="10">
        <f>_xll.SNL.Clients.Office.Excel.Functions.SPG(A420, "RD_LAST_REVIEW_DATE_GLOBAL", "Issuer Credit Rating", "Local Currency LT")</f>
        <v>45681</v>
      </c>
      <c r="R420" s="10">
        <f>_xll.SNL.Clients.Office.Excel.Functions.SPG(A420, "RD_CREDIT_RATING_DATE_GLOBAL", "Issuer Credit Rating", "Local Currency LT|0")</f>
        <v>40444</v>
      </c>
      <c r="S420" s="10">
        <f>_xll.SNL.Clients.Office.Excel.Functions.SPG(A420, "RD_CREDIT_WATCH_OUTLOOK_DATE_GLOBAL", "Issuer Credit Rating", "Local Currency LT|0")</f>
        <v>40444</v>
      </c>
    </row>
    <row r="421" spans="1:19">
      <c r="A421" t="s">
        <v>425</v>
      </c>
      <c r="B421" t="str">
        <f>_xll.SNL.Clients.Office.Excel.Functions.SPG(A421,"SP_IPO_DATE")</f>
        <v>#PEND</v>
      </c>
      <c r="G421" s="9" t="str">
        <f>_xll.SNL.Clients.Office.Excel.Functions.SPG(A421, "IQ_SECTOR")</f>
        <v>Energy</v>
      </c>
      <c r="H421" s="9" t="str">
        <f>_xll.SNL.Clients.Office.Excel.Functions.SPG(A421, "IQ_INDUSTRY_GROUP")</f>
        <v>Energy</v>
      </c>
      <c r="I421" s="9" t="str">
        <f>_xll.SNL.Clients.Office.Excel.Functions.SPG(A421, "IQ_INDUSTRY")</f>
        <v>Oil, Gas and Consumable Fuels</v>
      </c>
      <c r="J421" s="9" t="str">
        <f>_xll.SNL.Clients.Office.Excel.Functions.SPG(A421, "IQ_PRIMARY_INDUSTRY")</f>
        <v>Oil and Gas Exploration and Production</v>
      </c>
      <c r="K421" s="9" t="str">
        <f>_xll.SNL.Clients.Office.Excel.Functions.SPG(A421, "NAICS_CODE", "Primary")</f>
        <v>2111 - Oil and Gas Extraction</v>
      </c>
      <c r="L421" s="9" t="str">
        <f>_xll.SNL.Clients.Office.Excel.Functions.SPG(A421, "SP_TOPICTAG")</f>
        <v>Environmental Engineering</v>
      </c>
      <c r="M421" s="5">
        <f>_xll.SNL.Clients.Office.Excel.Functions.SPG(A421, "SP_PCT_SHARES_OWNED_ALL_INSTITUTIONS")</f>
        <v>67.599999999999994</v>
      </c>
      <c r="N421" s="9" t="str">
        <f>_xll.SNL.Clients.Office.Excel.Functions.SPG(A421, "RD_CREDIT_RATING_GLOBAL", "Issuer Credit Rating", "Local Currency LT|0")</f>
        <v/>
      </c>
      <c r="O421" s="9" t="str">
        <f>_xll.SNL.Clients.Office.Excel.Functions.SPG(A421, "RD_CWOL_GLOBAL", "Issuer Credit Rating", "Local Currency LT|0")</f>
        <v/>
      </c>
      <c r="P421" s="9" t="str">
        <f>_xll.SNL.Clients.Office.Excel.Functions.SPG(A421, "RD_RATING_ACTION_GLOBAL", "Issuer Credit Rating", "Local Currency LT|0")</f>
        <v/>
      </c>
      <c r="Q421" s="10" t="str">
        <f>_xll.SNL.Clients.Office.Excel.Functions.SPG(A421, "RD_LAST_REVIEW_DATE_GLOBAL", "Issuer Credit Rating", "Local Currency LT")</f>
        <v/>
      </c>
      <c r="R421" s="10" t="str">
        <f>_xll.SNL.Clients.Office.Excel.Functions.SPG(A421, "RD_CREDIT_RATING_DATE_GLOBAL", "Issuer Credit Rating", "Local Currency LT|0")</f>
        <v/>
      </c>
      <c r="S421" s="10" t="str">
        <f>_xll.SNL.Clients.Office.Excel.Functions.SPG(A421, "RD_CREDIT_WATCH_OUTLOOK_DATE_GLOBAL", "Issuer Credit Rating", "Local Currency LT|0")</f>
        <v/>
      </c>
    </row>
    <row r="422" spans="1:19">
      <c r="A422" t="s">
        <v>426</v>
      </c>
      <c r="B422" t="str">
        <f>_xll.SNL.Clients.Office.Excel.Functions.SPG(A422,"SP_IPO_DATE")</f>
        <v>#PEND</v>
      </c>
      <c r="G422" s="9" t="str">
        <f>_xll.SNL.Clients.Office.Excel.Functions.SPG(A422, "IQ_SECTOR")</f>
        <v>Industrials</v>
      </c>
      <c r="H422" s="9" t="str">
        <f>_xll.SNL.Clients.Office.Excel.Functions.SPG(A422, "IQ_INDUSTRY_GROUP")</f>
        <v>Capital Goods</v>
      </c>
      <c r="I422" s="9" t="str">
        <f>_xll.SNL.Clients.Office.Excel.Functions.SPG(A422, "IQ_INDUSTRY")</f>
        <v>Aerospace and Defense</v>
      </c>
      <c r="J422" s="9" t="str">
        <f>_xll.SNL.Clients.Office.Excel.Functions.SPG(A422, "IQ_PRIMARY_INDUSTRY")</f>
        <v>Aerospace and Defense</v>
      </c>
      <c r="K422" s="9" t="str">
        <f>_xll.SNL.Clients.Office.Excel.Functions.SPG(A422, "NAICS_CODE", "Primary")</f>
        <v>336411 - Aircraft Manufacturing</v>
      </c>
      <c r="L422" s="9" t="str">
        <f>_xll.SNL.Clients.Office.Excel.Functions.SPG(A422, "SP_TOPICTAG")</f>
        <v>Computer Vision; Fleet Management; Industrial Automation; Sensors; Commercial Space Launch; Passenger Aircraft Manufacturing; Autonomous Vehicles; Battery Energy Storage System (BESS)</v>
      </c>
      <c r="M422" s="5">
        <f>_xll.SNL.Clients.Office.Excel.Functions.SPG(A422, "SP_PCT_SHARES_OWNED_ALL_INSTITUTIONS")</f>
        <v>86.09</v>
      </c>
      <c r="N422" s="9" t="str">
        <f>_xll.SNL.Clients.Office.Excel.Functions.SPG(A422, "RD_CREDIT_RATING_GLOBAL", "Issuer Credit Rating", "Local Currency LT|0")</f>
        <v>BBB</v>
      </c>
      <c r="O422" s="9" t="str">
        <f>_xll.SNL.Clients.Office.Excel.Functions.SPG(A422, "RD_CWOL_GLOBAL", "Issuer Credit Rating", "Local Currency LT|0")</f>
        <v>Stable</v>
      </c>
      <c r="P422" s="9" t="str">
        <f>_xll.SNL.Clients.Office.Excel.Functions.SPG(A422, "RD_RATING_ACTION_GLOBAL", "Issuer Credit Rating", "Local Currency LT|0")</f>
        <v>CreditWatch/Outlook (03/09/2022)</v>
      </c>
      <c r="Q422" s="10">
        <f>_xll.SNL.Clients.Office.Excel.Functions.SPG(A422, "RD_LAST_REVIEW_DATE_GLOBAL", "Issuer Credit Rating", "Local Currency LT")</f>
        <v>45681</v>
      </c>
      <c r="R422" s="10">
        <f>_xll.SNL.Clients.Office.Excel.Functions.SPG(A422, "RD_CREDIT_RATING_DATE_GLOBAL", "Issuer Credit Rating", "Local Currency LT|0")</f>
        <v>42017</v>
      </c>
      <c r="S422" s="10">
        <f>_xll.SNL.Clients.Office.Excel.Functions.SPG(A422, "RD_CREDIT_WATCH_OUTLOOK_DATE_GLOBAL", "Issuer Credit Rating", "Local Currency LT|0")</f>
        <v>44629</v>
      </c>
    </row>
    <row r="423" spans="1:19">
      <c r="A423" t="s">
        <v>427</v>
      </c>
      <c r="B423" t="str">
        <f>_xll.SNL.Clients.Office.Excel.Functions.SPG(A423,"SP_IPO_DATE")</f>
        <v>#PEND</v>
      </c>
      <c r="G423" s="9" t="str">
        <f>_xll.SNL.Clients.Office.Excel.Functions.SPG(A423, "IQ_SECTOR")</f>
        <v>Utilities</v>
      </c>
      <c r="H423" s="9" t="str">
        <f>_xll.SNL.Clients.Office.Excel.Functions.SPG(A423, "IQ_INDUSTRY_GROUP")</f>
        <v>Utilities</v>
      </c>
      <c r="I423" s="9" t="str">
        <f>_xll.SNL.Clients.Office.Excel.Functions.SPG(A423, "IQ_INDUSTRY")</f>
        <v>Independent Power and Renewable Electricity Producers</v>
      </c>
      <c r="J423" s="9" t="str">
        <f>_xll.SNL.Clients.Office.Excel.Functions.SPG(A423, "IQ_PRIMARY_INDUSTRY")</f>
        <v>Independent Power Producers and Energy Traders</v>
      </c>
      <c r="K423" s="9" t="str">
        <f>_xll.SNL.Clients.Office.Excel.Functions.SPG(A423, "NAICS_CODE", "Primary")</f>
        <v>22111 - Electric Power Generation</v>
      </c>
      <c r="L423" s="9" t="str">
        <f>_xll.SNL.Clients.Office.Excel.Functions.SPG(A423, "SP_TOPICTAG")</f>
        <v>Clean Energy; Energy Efficiency; Energy Management; Energy Storage; CleanTech; Smart Energy; ClimateTech; Utility Scale Solar; Onshore and Offshore Wind; Battery Energy Storage System (BESS)</v>
      </c>
      <c r="M423" s="5">
        <f>_xll.SNL.Clients.Office.Excel.Functions.SPG(A423, "SP_PCT_SHARES_OWNED_ALL_INSTITUTIONS")</f>
        <v>89.44</v>
      </c>
      <c r="N423" s="9" t="str">
        <f>_xll.SNL.Clients.Office.Excel.Functions.SPG(A423, "RD_CREDIT_RATING_GLOBAL", "Issuer Credit Rating", "Local Currency LT|0")</f>
        <v>BBB-</v>
      </c>
      <c r="O423" s="9" t="str">
        <f>_xll.SNL.Clients.Office.Excel.Functions.SPG(A423, "RD_CWOL_GLOBAL", "Issuer Credit Rating", "Local Currency LT|0")</f>
        <v>Stable</v>
      </c>
      <c r="P423" s="9" t="str">
        <f>_xll.SNL.Clients.Office.Excel.Functions.SPG(A423, "RD_RATING_ACTION_GLOBAL", "Issuer Credit Rating", "Local Currency LT|0")</f>
        <v>Upgrade | CreditWatch/Outlook (11/02/2020)</v>
      </c>
      <c r="Q423" s="10">
        <f>_xll.SNL.Clients.Office.Excel.Functions.SPG(A423, "RD_LAST_REVIEW_DATE_GLOBAL", "Issuer Credit Rating", "Local Currency LT")</f>
        <v>45464</v>
      </c>
      <c r="R423" s="10">
        <f>_xll.SNL.Clients.Office.Excel.Functions.SPG(A423, "RD_CREDIT_RATING_DATE_GLOBAL", "Issuer Credit Rating", "Local Currency LT|0")</f>
        <v>44137</v>
      </c>
      <c r="S423" s="10">
        <f>_xll.SNL.Clients.Office.Excel.Functions.SPG(A423, "RD_CREDIT_WATCH_OUTLOOK_DATE_GLOBAL", "Issuer Credit Rating", "Local Currency LT|0")</f>
        <v>44137</v>
      </c>
    </row>
    <row r="424" spans="1:19">
      <c r="A424" t="s">
        <v>428</v>
      </c>
      <c r="B424" t="str">
        <f>_xll.SNL.Clients.Office.Excel.Functions.SPG(A424,"SP_IPO_DATE")</f>
        <v>#PEND</v>
      </c>
      <c r="G424" s="9" t="str">
        <f>_xll.SNL.Clients.Office.Excel.Functions.SPG(A424, "IQ_SECTOR")</f>
        <v>Financials</v>
      </c>
      <c r="H424" s="9" t="str">
        <f>_xll.SNL.Clients.Office.Excel.Functions.SPG(A424, "IQ_INDUSTRY_GROUP")</f>
        <v>Insurance</v>
      </c>
      <c r="I424" s="9" t="str">
        <f>_xll.SNL.Clients.Office.Excel.Functions.SPG(A424, "IQ_INDUSTRY")</f>
        <v>Insurance</v>
      </c>
      <c r="J424" s="9" t="str">
        <f>_xll.SNL.Clients.Office.Excel.Functions.SPG(A424, "IQ_PRIMARY_INDUSTRY")</f>
        <v>Property and Casualty Insurance</v>
      </c>
      <c r="K424" s="9" t="str">
        <f>_xll.SNL.Clients.Office.Excel.Functions.SPG(A424, "NAICS_CODE", "Primary")</f>
        <v>524126 - Direct Property and Casualty Insurance Carriers</v>
      </c>
      <c r="L424" s="9" t="str">
        <f>_xll.SNL.Clients.Office.Excel.Functions.SPG(A424, "SP_TOPICTAG")</f>
        <v>Employee Benefits</v>
      </c>
      <c r="M424" s="5">
        <f>_xll.SNL.Clients.Office.Excel.Functions.SPG(A424, "SP_PCT_SHARES_OWNED_ALL_INSTITUTIONS")</f>
        <v>78.23</v>
      </c>
      <c r="N424" s="9" t="str">
        <f>_xll.SNL.Clients.Office.Excel.Functions.SPG(A424, "RD_CREDIT_RATING_GLOBAL", "Issuer Credit Rating", "Local Currency LT|0")</f>
        <v>BBB+</v>
      </c>
      <c r="O424" s="9" t="str">
        <f>_xll.SNL.Clients.Office.Excel.Functions.SPG(A424, "RD_CWOL_GLOBAL", "Issuer Credit Rating", "Local Currency LT|0")</f>
        <v>Stable</v>
      </c>
      <c r="P424" s="9" t="str">
        <f>_xll.SNL.Clients.Office.Excel.Functions.SPG(A424, "RD_RATING_ACTION_GLOBAL", "Issuer Credit Rating", "Local Currency LT|0")</f>
        <v>Downgrade | CreditWatch/Outlook (08/11/2023)</v>
      </c>
      <c r="Q424" s="10">
        <f>_xll.SNL.Clients.Office.Excel.Functions.SPG(A424, "RD_LAST_REVIEW_DATE_GLOBAL", "Issuer Credit Rating", "Local Currency LT")</f>
        <v>45441</v>
      </c>
      <c r="R424" s="10">
        <f>_xll.SNL.Clients.Office.Excel.Functions.SPG(A424, "RD_CREDIT_RATING_DATE_GLOBAL", "Issuer Credit Rating", "Local Currency LT|0")</f>
        <v>45149</v>
      </c>
      <c r="S424" s="10">
        <f>_xll.SNL.Clients.Office.Excel.Functions.SPG(A424, "RD_CREDIT_WATCH_OUTLOOK_DATE_GLOBAL", "Issuer Credit Rating", "Local Currency LT|0")</f>
        <v>45149</v>
      </c>
    </row>
    <row r="425" spans="1:19">
      <c r="A425" t="s">
        <v>429</v>
      </c>
      <c r="B425" t="str">
        <f>_xll.SNL.Clients.Office.Excel.Functions.SPG(A425,"SP_IPO_DATE")</f>
        <v>#PEND</v>
      </c>
      <c r="G425" s="9" t="str">
        <f>_xll.SNL.Clients.Office.Excel.Functions.SPG(A425, "IQ_SECTOR")</f>
        <v>Financials</v>
      </c>
      <c r="H425" s="9" t="str">
        <f>_xll.SNL.Clients.Office.Excel.Functions.SPG(A425, "IQ_INDUSTRY_GROUP")</f>
        <v>Financial Services</v>
      </c>
      <c r="I425" s="9" t="str">
        <f>_xll.SNL.Clients.Office.Excel.Functions.SPG(A425, "IQ_INDUSTRY")</f>
        <v>Capital Markets</v>
      </c>
      <c r="J425" s="9" t="str">
        <f>_xll.SNL.Clients.Office.Excel.Functions.SPG(A425, "IQ_PRIMARY_INDUSTRY")</f>
        <v>Asset Management and Custody Banks</v>
      </c>
      <c r="K425" s="9" t="str">
        <f>_xll.SNL.Clients.Office.Excel.Functions.SPG(A425, "NAICS_CODE", "Primary")</f>
        <v>523999 - Miscellaneous Financial Investment Activities</v>
      </c>
      <c r="L425" s="9" t="str">
        <f>_xll.SNL.Clients.Office.Excel.Functions.SPG(A425, "SP_TOPICTAG")</f>
        <v/>
      </c>
      <c r="M425" s="5">
        <f>_xll.SNL.Clients.Office.Excel.Functions.SPG(A425, "SP_PCT_SHARES_OWNED_ALL_INSTITUTIONS")</f>
        <v>88.37</v>
      </c>
      <c r="N425" s="9" t="str">
        <f>_xll.SNL.Clients.Office.Excel.Functions.SPG(A425, "RD_CREDIT_RATING_GLOBAL", "Issuer Credit Rating", "Local Currency LT|0")</f>
        <v>A</v>
      </c>
      <c r="O425" s="9" t="str">
        <f>_xll.SNL.Clients.Office.Excel.Functions.SPG(A425, "RD_CWOL_GLOBAL", "Issuer Credit Rating", "Local Currency LT|0")</f>
        <v>Stable</v>
      </c>
      <c r="P425" s="9" t="str">
        <f>_xll.SNL.Clients.Office.Excel.Functions.SPG(A425, "RD_RATING_ACTION_GLOBAL", "Issuer Credit Rating", "Local Currency LT|0")</f>
        <v>Downgrade | CreditWatch/Outlook (12/02/2015)</v>
      </c>
      <c r="Q425" s="10">
        <f>_xll.SNL.Clients.Office.Excel.Functions.SPG(A425, "RD_LAST_REVIEW_DATE_GLOBAL", "Issuer Credit Rating", "Local Currency LT")</f>
        <v>45589</v>
      </c>
      <c r="R425" s="10">
        <f>_xll.SNL.Clients.Office.Excel.Functions.SPG(A425, "RD_CREDIT_RATING_DATE_GLOBAL", "Issuer Credit Rating", "Local Currency LT|0")</f>
        <v>42340</v>
      </c>
      <c r="S425" s="10">
        <f>_xll.SNL.Clients.Office.Excel.Functions.SPG(A425, "RD_CREDIT_WATCH_OUTLOOK_DATE_GLOBAL", "Issuer Credit Rating", "Local Currency LT|0")</f>
        <v>42340</v>
      </c>
    </row>
    <row r="426" spans="1:19">
      <c r="A426" t="s">
        <v>430</v>
      </c>
      <c r="B426" t="str">
        <f>_xll.SNL.Clients.Office.Excel.Functions.SPG(A426,"SP_IPO_DATE")</f>
        <v>#PEND</v>
      </c>
      <c r="G426" s="9" t="str">
        <f>_xll.SNL.Clients.Office.Excel.Functions.SPG(A426, "IQ_SECTOR")</f>
        <v>Industrials</v>
      </c>
      <c r="H426" s="9" t="str">
        <f>_xll.SNL.Clients.Office.Excel.Functions.SPG(A426, "IQ_INDUSTRY_GROUP")</f>
        <v>Capital Goods</v>
      </c>
      <c r="I426" s="9" t="str">
        <f>_xll.SNL.Clients.Office.Excel.Functions.SPG(A426, "IQ_INDUSTRY")</f>
        <v>Aerospace and Defense</v>
      </c>
      <c r="J426" s="9" t="str">
        <f>_xll.SNL.Clients.Office.Excel.Functions.SPG(A426, "IQ_PRIMARY_INDUSTRY")</f>
        <v>Aerospace and Defense</v>
      </c>
      <c r="K426" s="9" t="str">
        <f>_xll.SNL.Clients.Office.Excel.Functions.SPG(A426, "NAICS_CODE", "Primary")</f>
        <v>3364 - Aerospace Product and Parts Manufacturing</v>
      </c>
      <c r="L426" s="9" t="str">
        <f>_xll.SNL.Clients.Office.Excel.Functions.SPG(A426, "SP_TOPICTAG")</f>
        <v>Fleet Management; Industrial Automation; Commercial Space Launch; Passenger Aircraft Manufacturing</v>
      </c>
      <c r="M426" s="5">
        <f>_xll.SNL.Clients.Office.Excel.Functions.SPG(A426, "SP_PCT_SHARES_OWNED_ALL_INSTITUTIONS")</f>
        <v>53.66</v>
      </c>
      <c r="N426" s="9" t="str">
        <f>_xll.SNL.Clients.Office.Excel.Functions.SPG(A426, "RD_CREDIT_RATING_GLOBAL", "Issuer Credit Rating", "Local Currency LT|0")</f>
        <v>BBB-</v>
      </c>
      <c r="O426" s="9" t="str">
        <f>_xll.SNL.Clients.Office.Excel.Functions.SPG(A426, "RD_CWOL_GLOBAL", "Issuer Credit Rating", "Local Currency LT|0")</f>
        <v>Watch Neg</v>
      </c>
      <c r="P426" s="9" t="str">
        <f>_xll.SNL.Clients.Office.Excel.Functions.SPG(A426, "RD_RATING_ACTION_GLOBAL", "Issuer Credit Rating", "Local Currency LT|0")</f>
        <v>CreditWatch/Outlook (10/08/2024)</v>
      </c>
      <c r="Q426" s="10">
        <f>_xll.SNL.Clients.Office.Excel.Functions.SPG(A426, "RD_LAST_REVIEW_DATE_GLOBAL", "Issuer Credit Rating", "Local Currency LT")</f>
        <v>45597</v>
      </c>
      <c r="R426" s="10">
        <f>_xll.SNL.Clients.Office.Excel.Functions.SPG(A426, "RD_CREDIT_RATING_DATE_GLOBAL", "Issuer Credit Rating", "Local Currency LT|0")</f>
        <v>43950</v>
      </c>
      <c r="S426" s="10">
        <f>_xll.SNL.Clients.Office.Excel.Functions.SPG(A426, "RD_CREDIT_WATCH_OUTLOOK_DATE_GLOBAL", "Issuer Credit Rating", "Local Currency LT|0")</f>
        <v>45573</v>
      </c>
    </row>
    <row r="427" spans="1:19">
      <c r="A427" t="s">
        <v>431</v>
      </c>
      <c r="B427" t="str">
        <f>_xll.SNL.Clients.Office.Excel.Functions.SPG(A427,"SP_IPO_DATE")</f>
        <v>#PEND</v>
      </c>
      <c r="G427" s="9" t="str">
        <f>_xll.SNL.Clients.Office.Excel.Functions.SPG(A427, "IQ_SECTOR")</f>
        <v>Consumer Staples</v>
      </c>
      <c r="H427" s="9" t="str">
        <f>_xll.SNL.Clients.Office.Excel.Functions.SPG(A427, "IQ_INDUSTRY_GROUP")</f>
        <v>Food, Beverage and Tobacco</v>
      </c>
      <c r="I427" s="9" t="str">
        <f>_xll.SNL.Clients.Office.Excel.Functions.SPG(A427, "IQ_INDUSTRY")</f>
        <v>Food Products</v>
      </c>
      <c r="J427" s="9" t="str">
        <f>_xll.SNL.Clients.Office.Excel.Functions.SPG(A427, "IQ_PRIMARY_INDUSTRY")</f>
        <v>Packaged Foods and Meats</v>
      </c>
      <c r="K427" s="9" t="str">
        <f>_xll.SNL.Clients.Office.Excel.Functions.SPG(A427, "NAICS_CODE", "Primary")</f>
        <v>311 - Food Manufacturing</v>
      </c>
      <c r="L427" s="9" t="str">
        <f>_xll.SNL.Clients.Office.Excel.Functions.SPG(A427, "SP_TOPICTAG")</f>
        <v>Green Consumer Goods; Online Grocery</v>
      </c>
      <c r="M427" s="5">
        <f>_xll.SNL.Clients.Office.Excel.Functions.SPG(A427, "SP_PCT_SHARES_OWNED_ALL_INSTITUTIONS")</f>
        <v>54.57</v>
      </c>
      <c r="N427" s="9" t="str">
        <f>_xll.SNL.Clients.Office.Excel.Functions.SPG(A427, "RD_CREDIT_RATING_GLOBAL", "Issuer Credit Rating", "Local Currency LT|0")</f>
        <v>BBB-</v>
      </c>
      <c r="O427" s="9" t="str">
        <f>_xll.SNL.Clients.Office.Excel.Functions.SPG(A427, "RD_CWOL_GLOBAL", "Issuer Credit Rating", "Local Currency LT|0")</f>
        <v>Stable</v>
      </c>
      <c r="P427" s="9" t="str">
        <f>_xll.SNL.Clients.Office.Excel.Functions.SPG(A427, "RD_RATING_ACTION_GLOBAL", "Issuer Credit Rating", "Local Currency LT|0")</f>
        <v>Downgrade | CreditWatch/Outlook (08/07/2023)</v>
      </c>
      <c r="Q427" s="10">
        <f>_xll.SNL.Clients.Office.Excel.Functions.SPG(A427, "RD_LAST_REVIEW_DATE_GLOBAL", "Issuer Credit Rating", "Local Currency LT")</f>
        <v>45520</v>
      </c>
      <c r="R427" s="10">
        <f>_xll.SNL.Clients.Office.Excel.Functions.SPG(A427, "RD_CREDIT_RATING_DATE_GLOBAL", "Issuer Credit Rating", "Local Currency LT|0")</f>
        <v>45145</v>
      </c>
      <c r="S427" s="10">
        <f>_xll.SNL.Clients.Office.Excel.Functions.SPG(A427, "RD_CREDIT_WATCH_OUTLOOK_DATE_GLOBAL", "Issuer Credit Rating", "Local Currency LT|0")</f>
        <v>45145</v>
      </c>
    </row>
    <row r="428" spans="1:19">
      <c r="A428" t="s">
        <v>432</v>
      </c>
      <c r="B428" t="str">
        <f>_xll.SNL.Clients.Office.Excel.Functions.SPG(A428,"SP_IPO_DATE")</f>
        <v>#PEND</v>
      </c>
      <c r="G428" s="9" t="str">
        <f>_xll.SNL.Clients.Office.Excel.Functions.SPG(A428, "IQ_SECTOR")</f>
        <v>Financials</v>
      </c>
      <c r="H428" s="9" t="str">
        <f>_xll.SNL.Clients.Office.Excel.Functions.SPG(A428, "IQ_INDUSTRY_GROUP")</f>
        <v>Financial Services</v>
      </c>
      <c r="I428" s="9" t="str">
        <f>_xll.SNL.Clients.Office.Excel.Functions.SPG(A428, "IQ_INDUSTRY")</f>
        <v>Capital Markets</v>
      </c>
      <c r="J428" s="9" t="str">
        <f>_xll.SNL.Clients.Office.Excel.Functions.SPG(A428, "IQ_PRIMARY_INDUSTRY")</f>
        <v>Investment Banking and Brokerage</v>
      </c>
      <c r="K428" s="9" t="str">
        <f>_xll.SNL.Clients.Office.Excel.Functions.SPG(A428, "NAICS_CODE", "Primary")</f>
        <v>523150 - Investment Banking and Securities Intermediation</v>
      </c>
      <c r="L428" s="9" t="str">
        <f>_xll.SNL.Clients.Office.Excel.Functions.SPG(A428, "SP_TOPICTAG")</f>
        <v/>
      </c>
      <c r="M428" s="5">
        <f>_xll.SNL.Clients.Office.Excel.Functions.SPG(A428, "SP_PCT_SHARES_OWNED_ALL_INSTITUTIONS")</f>
        <v>72.11</v>
      </c>
      <c r="N428" s="9" t="str">
        <f>_xll.SNL.Clients.Office.Excel.Functions.SPG(A428, "RD_CREDIT_RATING_GLOBAL", "Issuer Credit Rating", "Local Currency LT|0")</f>
        <v>A-</v>
      </c>
      <c r="O428" s="9" t="str">
        <f>_xll.SNL.Clients.Office.Excel.Functions.SPG(A428, "RD_CWOL_GLOBAL", "Issuer Credit Rating", "Local Currency LT|0")</f>
        <v>Stable</v>
      </c>
      <c r="P428" s="9" t="str">
        <f>_xll.SNL.Clients.Office.Excel.Functions.SPG(A428, "RD_RATING_ACTION_GLOBAL", "Issuer Credit Rating", "Local Currency LT|0")</f>
        <v>Downgrade | CreditWatch/Outlook (04/19/2023)</v>
      </c>
      <c r="Q428" s="10">
        <f>_xll.SNL.Clients.Office.Excel.Functions.SPG(A428, "RD_LAST_REVIEW_DATE_GLOBAL", "Issuer Credit Rating", "Local Currency LT")</f>
        <v>45644</v>
      </c>
      <c r="R428" s="10">
        <f>_xll.SNL.Clients.Office.Excel.Functions.SPG(A428, "RD_CREDIT_RATING_DATE_GLOBAL", "Issuer Credit Rating", "Local Currency LT|0")</f>
        <v>45035</v>
      </c>
      <c r="S428" s="10">
        <f>_xll.SNL.Clients.Office.Excel.Functions.SPG(A428, "RD_CREDIT_WATCH_OUTLOOK_DATE_GLOBAL", "Issuer Credit Rating", "Local Currency LT|0")</f>
        <v>45035</v>
      </c>
    </row>
    <row r="429" spans="1:19">
      <c r="A429" t="s">
        <v>433</v>
      </c>
      <c r="B429" t="str">
        <f>_xll.SNL.Clients.Office.Excel.Functions.SPG(A429,"SP_IPO_DATE")</f>
        <v>#PEND</v>
      </c>
      <c r="G429" s="9" t="str">
        <f>_xll.SNL.Clients.Office.Excel.Functions.SPG(A429, "IQ_SECTOR")</f>
        <v>Health Care</v>
      </c>
      <c r="H429" s="9" t="str">
        <f>_xll.SNL.Clients.Office.Excel.Functions.SPG(A429, "IQ_INDUSTRY_GROUP")</f>
        <v>Health Care Equipment and Services</v>
      </c>
      <c r="I429" s="9" t="str">
        <f>_xll.SNL.Clients.Office.Excel.Functions.SPG(A429, "IQ_INDUSTRY")</f>
        <v>Health Care Providers and Services</v>
      </c>
      <c r="J429" s="9" t="str">
        <f>_xll.SNL.Clients.Office.Excel.Functions.SPG(A429, "IQ_PRIMARY_INDUSTRY")</f>
        <v>Health Care Services</v>
      </c>
      <c r="K429" s="9" t="str">
        <f>_xll.SNL.Clients.Office.Excel.Functions.SPG(A429, "NAICS_CODE", "Primary")</f>
        <v>62 - Health Care and Social Assistance</v>
      </c>
      <c r="L429" s="9" t="str">
        <f>_xll.SNL.Clients.Office.Excel.Functions.SPG(A429, "SP_TOPICTAG")</f>
        <v>MHealth; Predictive Analytics; Outpatient Care; Chronic Diseases</v>
      </c>
      <c r="M429" s="5">
        <f>_xll.SNL.Clients.Office.Excel.Functions.SPG(A429, "SP_PCT_SHARES_OWNED_ALL_INSTITUTIONS")</f>
        <v>89.14</v>
      </c>
      <c r="N429" s="9" t="str">
        <f>_xll.SNL.Clients.Office.Excel.Functions.SPG(A429, "RD_CREDIT_RATING_GLOBAL", "Issuer Credit Rating", "Local Currency LT|0")</f>
        <v>A-</v>
      </c>
      <c r="O429" s="9" t="str">
        <f>_xll.SNL.Clients.Office.Excel.Functions.SPG(A429, "RD_CWOL_GLOBAL", "Issuer Credit Rating", "Local Currency LT|0")</f>
        <v>Stable</v>
      </c>
      <c r="P429" s="9" t="str">
        <f>_xll.SNL.Clients.Office.Excel.Functions.SPG(A429, "RD_RATING_ACTION_GLOBAL", "Issuer Credit Rating", "Local Currency LT|0")</f>
        <v>CreditWatch/Outlook (12/21/2020)</v>
      </c>
      <c r="Q429" s="10">
        <f>_xll.SNL.Clients.Office.Excel.Functions.SPG(A429, "RD_LAST_REVIEW_DATE_GLOBAL", "Issuer Credit Rating", "Local Currency LT")</f>
        <v>45470</v>
      </c>
      <c r="R429" s="10">
        <f>_xll.SNL.Clients.Office.Excel.Functions.SPG(A429, "RD_CREDIT_RATING_DATE_GLOBAL", "Issuer Credit Rating", "Local Currency LT|0")</f>
        <v>43347</v>
      </c>
      <c r="S429" s="10">
        <f>_xll.SNL.Clients.Office.Excel.Functions.SPG(A429, "RD_CREDIT_WATCH_OUTLOOK_DATE_GLOBAL", "Issuer Credit Rating", "Local Currency LT|0")</f>
        <v>44186</v>
      </c>
    </row>
    <row r="430" spans="1:19">
      <c r="A430" t="s">
        <v>434</v>
      </c>
      <c r="B430" t="str">
        <f>_xll.SNL.Clients.Office.Excel.Functions.SPG(A430,"SP_IPO_DATE")</f>
        <v>#PEND</v>
      </c>
      <c r="G430" s="9" t="str">
        <f>_xll.SNL.Clients.Office.Excel.Functions.SPG(A430, "IQ_SECTOR")</f>
        <v>Consumer Staples</v>
      </c>
      <c r="H430" s="9" t="str">
        <f>_xll.SNL.Clients.Office.Excel.Functions.SPG(A430, "IQ_INDUSTRY_GROUP")</f>
        <v>Household and Personal Products</v>
      </c>
      <c r="I430" s="9" t="str">
        <f>_xll.SNL.Clients.Office.Excel.Functions.SPG(A430, "IQ_INDUSTRY")</f>
        <v>Household Products</v>
      </c>
      <c r="J430" s="9" t="str">
        <f>_xll.SNL.Clients.Office.Excel.Functions.SPG(A430, "IQ_PRIMARY_INDUSTRY")</f>
        <v>Household Products</v>
      </c>
      <c r="K430" s="9" t="str">
        <f>_xll.SNL.Clients.Office.Excel.Functions.SPG(A430, "NAICS_CODE", "Primary")</f>
        <v>325612 - Polish and Other Sanitation Good Manufacturing</v>
      </c>
      <c r="L430" s="9" t="str">
        <f>_xll.SNL.Clients.Office.Excel.Functions.SPG(A430, "SP_TOPICTAG")</f>
        <v>Fast-Moving Consumer Goods; Green Consumer Goods; Lifestyle; Online Grocery</v>
      </c>
      <c r="M430" s="5">
        <f>_xll.SNL.Clients.Office.Excel.Functions.SPG(A430, "SP_PCT_SHARES_OWNED_ALL_INSTITUTIONS")</f>
        <v>88.96</v>
      </c>
      <c r="N430" s="9" t="str">
        <f>_xll.SNL.Clients.Office.Excel.Functions.SPG(A430, "RD_CREDIT_RATING_GLOBAL", "Issuer Credit Rating", "Local Currency LT|0")</f>
        <v>BBB+</v>
      </c>
      <c r="O430" s="9" t="str">
        <f>_xll.SNL.Clients.Office.Excel.Functions.SPG(A430, "RD_CWOL_GLOBAL", "Issuer Credit Rating", "Local Currency LT|0")</f>
        <v>Stable</v>
      </c>
      <c r="P430" s="9" t="str">
        <f>_xll.SNL.Clients.Office.Excel.Functions.SPG(A430, "RD_RATING_ACTION_GLOBAL", "Issuer Credit Rating", "Local Currency LT|0")</f>
        <v>CreditWatch/Outlook (08/23/2024)</v>
      </c>
      <c r="Q430" s="10">
        <f>_xll.SNL.Clients.Office.Excel.Functions.SPG(A430, "RD_LAST_REVIEW_DATE_GLOBAL", "Issuer Credit Rating", "Local Currency LT")</f>
        <v>45527</v>
      </c>
      <c r="R430" s="10">
        <f>_xll.SNL.Clients.Office.Excel.Functions.SPG(A430, "RD_CREDIT_RATING_DATE_GLOBAL", "Issuer Credit Rating", "Local Currency LT|0")</f>
        <v>44603</v>
      </c>
      <c r="S430" s="10">
        <f>_xll.SNL.Clients.Office.Excel.Functions.SPG(A430, "RD_CREDIT_WATCH_OUTLOOK_DATE_GLOBAL", "Issuer Credit Rating", "Local Currency LT|0")</f>
        <v>45527</v>
      </c>
    </row>
    <row r="431" spans="1:19">
      <c r="A431" t="s">
        <v>435</v>
      </c>
      <c r="B431" t="str">
        <f>_xll.SNL.Clients.Office.Excel.Functions.SPG(A431,"SP_IPO_DATE")</f>
        <v>#PEND</v>
      </c>
      <c r="G431" s="9" t="str">
        <f>_xll.SNL.Clients.Office.Excel.Functions.SPG(A431, "IQ_SECTOR")</f>
        <v>Consumer Staples</v>
      </c>
      <c r="H431" s="9" t="str">
        <f>_xll.SNL.Clients.Office.Excel.Functions.SPG(A431, "IQ_INDUSTRY_GROUP")</f>
        <v>Food, Beverage and Tobacco</v>
      </c>
      <c r="I431" s="9" t="str">
        <f>_xll.SNL.Clients.Office.Excel.Functions.SPG(A431, "IQ_INDUSTRY")</f>
        <v>Beverages</v>
      </c>
      <c r="J431" s="9" t="str">
        <f>_xll.SNL.Clients.Office.Excel.Functions.SPG(A431, "IQ_PRIMARY_INDUSTRY")</f>
        <v>Soft Drinks and Non-alcoholic Beverages</v>
      </c>
      <c r="K431" s="9" t="str">
        <f>_xll.SNL.Clients.Office.Excel.Functions.SPG(A431, "NAICS_CODE", "Primary")</f>
        <v>31211 - Soft Drink and Ice Manufacturing</v>
      </c>
      <c r="L431" s="9" t="str">
        <f>_xll.SNL.Clients.Office.Excel.Functions.SPG(A431, "SP_TOPICTAG")</f>
        <v>Coffee</v>
      </c>
      <c r="M431" s="5">
        <f>_xll.SNL.Clients.Office.Excel.Functions.SPG(A431, "SP_PCT_SHARES_OWNED_ALL_INSTITUTIONS")</f>
        <v>64.2</v>
      </c>
      <c r="N431" s="9" t="str">
        <f>_xll.SNL.Clients.Office.Excel.Functions.SPG(A431, "RD_CREDIT_RATING_GLOBAL", "Issuer Credit Rating", "Local Currency LT|0")</f>
        <v>A+</v>
      </c>
      <c r="O431" s="9" t="str">
        <f>_xll.SNL.Clients.Office.Excel.Functions.SPG(A431, "RD_CWOL_GLOBAL", "Issuer Credit Rating", "Local Currency LT|0")</f>
        <v>Stable</v>
      </c>
      <c r="P431" s="9" t="str">
        <f>_xll.SNL.Clients.Office.Excel.Functions.SPG(A431, "RD_RATING_ACTION_GLOBAL", "Issuer Credit Rating", "Local Currency LT|0")</f>
        <v>CreditWatch/Outlook (05/05/2022)</v>
      </c>
      <c r="Q431" s="10">
        <f>_xll.SNL.Clients.Office.Excel.Functions.SPG(A431, "RD_LAST_REVIEW_DATE_GLOBAL", "Issuer Credit Rating", "Local Currency LT")</f>
        <v>45595</v>
      </c>
      <c r="R431" s="10">
        <f>_xll.SNL.Clients.Office.Excel.Functions.SPG(A431, "RD_CREDIT_RATING_DATE_GLOBAL", "Issuer Credit Rating", "Local Currency LT|0")</f>
        <v>43216</v>
      </c>
      <c r="S431" s="10">
        <f>_xll.SNL.Clients.Office.Excel.Functions.SPG(A431, "RD_CREDIT_WATCH_OUTLOOK_DATE_GLOBAL", "Issuer Credit Rating", "Local Currency LT|0")</f>
        <v>44686</v>
      </c>
    </row>
    <row r="432" spans="1:19">
      <c r="A432" t="s">
        <v>436</v>
      </c>
      <c r="B432" t="str">
        <f>_xll.SNL.Clients.Office.Excel.Functions.SPG(A432,"SP_IPO_DATE")</f>
        <v>#PEND</v>
      </c>
      <c r="G432" s="9" t="str">
        <f>_xll.SNL.Clients.Office.Excel.Functions.SPG(A432, "IQ_SECTOR")</f>
        <v>Health Care</v>
      </c>
      <c r="H432" s="9" t="str">
        <f>_xll.SNL.Clients.Office.Excel.Functions.SPG(A432, "IQ_INDUSTRY_GROUP")</f>
        <v>Health Care Equipment and Services</v>
      </c>
      <c r="I432" s="9" t="str">
        <f>_xll.SNL.Clients.Office.Excel.Functions.SPG(A432, "IQ_INDUSTRY")</f>
        <v>Health Care Equipment and Supplies</v>
      </c>
      <c r="J432" s="9" t="str">
        <f>_xll.SNL.Clients.Office.Excel.Functions.SPG(A432, "IQ_PRIMARY_INDUSTRY")</f>
        <v>Health Care Supplies</v>
      </c>
      <c r="K432" s="9" t="str">
        <f>_xll.SNL.Clients.Office.Excel.Functions.SPG(A432, "NAICS_CODE", "Primary")</f>
        <v>339115 - Ophthalmic Goods Manufacturing</v>
      </c>
      <c r="L432" s="9" t="str">
        <f>_xll.SNL.Clients.Office.Excel.Functions.SPG(A432, "SP_TOPICTAG")</f>
        <v>Health Diagnostics; Fertility; Genetics; Ophthalmology; Reproductive Health</v>
      </c>
      <c r="M432" s="5">
        <f>_xll.SNL.Clients.Office.Excel.Functions.SPG(A432, "SP_PCT_SHARES_OWNED_ALL_INSTITUTIONS")</f>
        <v>97.44</v>
      </c>
      <c r="N432" s="9" t="str">
        <f>_xll.SNL.Clients.Office.Excel.Functions.SPG(A432, "RD_CREDIT_RATING_GLOBAL", "Issuer Credit Rating", "Local Currency LT|0")</f>
        <v>NR</v>
      </c>
      <c r="O432" s="9" t="str">
        <f>_xll.SNL.Clients.Office.Excel.Functions.SPG(A432, "RD_CWOL_GLOBAL", "Issuer Credit Rating", "Local Currency LT|0")</f>
        <v>NR</v>
      </c>
      <c r="P432" s="9" t="str">
        <f>_xll.SNL.Clients.Office.Excel.Functions.SPG(A432, "RD_RATING_ACTION_GLOBAL", "Issuer Credit Rating", "Local Currency LT|0")</f>
        <v>Not Rated | CreditWatch/Outlook (01/08/2019)</v>
      </c>
      <c r="Q432" s="10">
        <f>_xll.SNL.Clients.Office.Excel.Functions.SPG(A432, "RD_LAST_REVIEW_DATE_GLOBAL", "Issuer Credit Rating", "Local Currency LT")</f>
        <v>43473</v>
      </c>
      <c r="R432" s="10">
        <f>_xll.SNL.Clients.Office.Excel.Functions.SPG(A432, "RD_CREDIT_RATING_DATE_GLOBAL", "Issuer Credit Rating", "Local Currency LT|0")</f>
        <v>43473</v>
      </c>
      <c r="S432" s="10">
        <f>_xll.SNL.Clients.Office.Excel.Functions.SPG(A432, "RD_CREDIT_WATCH_OUTLOOK_DATE_GLOBAL", "Issuer Credit Rating", "Local Currency LT|0")</f>
        <v>43473</v>
      </c>
    </row>
    <row r="433" spans="1:19">
      <c r="A433" t="s">
        <v>437</v>
      </c>
      <c r="B433" t="str">
        <f>_xll.SNL.Clients.Office.Excel.Functions.SPG(A433,"SP_IPO_DATE")</f>
        <v>#PEND</v>
      </c>
      <c r="G433" s="9" t="str">
        <f>_xll.SNL.Clients.Office.Excel.Functions.SPG(A433, "IQ_SECTOR")</f>
        <v>Consumer Staples</v>
      </c>
      <c r="H433" s="9" t="str">
        <f>_xll.SNL.Clients.Office.Excel.Functions.SPG(A433, "IQ_INDUSTRY_GROUP")</f>
        <v>Household and Personal Products</v>
      </c>
      <c r="I433" s="9" t="str">
        <f>_xll.SNL.Clients.Office.Excel.Functions.SPG(A433, "IQ_INDUSTRY")</f>
        <v>Personal Care Products</v>
      </c>
      <c r="J433" s="9" t="str">
        <f>_xll.SNL.Clients.Office.Excel.Functions.SPG(A433, "IQ_PRIMARY_INDUSTRY")</f>
        <v>Personal Care Products</v>
      </c>
      <c r="K433" s="9" t="str">
        <f>_xll.SNL.Clients.Office.Excel.Functions.SPG(A433, "NAICS_CODE", "Primary")</f>
        <v>325620 - Toilet Preparation Manufacturing</v>
      </c>
      <c r="L433" s="9" t="str">
        <f>_xll.SNL.Clients.Office.Excel.Functions.SPG(A433, "SP_TOPICTAG")</f>
        <v>Lifestyle; Social Media Marketing; Ad Targeting; Brand Marketing; Dermatology</v>
      </c>
      <c r="M433" s="5">
        <f>_xll.SNL.Clients.Office.Excel.Functions.SPG(A433, "SP_PCT_SHARES_OWNED_ALL_INSTITUTIONS")</f>
        <v>58.62</v>
      </c>
      <c r="N433" s="9" t="str">
        <f>_xll.SNL.Clients.Office.Excel.Functions.SPG(A433, "RD_CREDIT_RATING_GLOBAL", "Issuer Credit Rating", "Local Currency LT|0")</f>
        <v>A-</v>
      </c>
      <c r="O433" s="9" t="str">
        <f>_xll.SNL.Clients.Office.Excel.Functions.SPG(A433, "RD_CWOL_GLOBAL", "Issuer Credit Rating", "Local Currency LT|0")</f>
        <v>Negative</v>
      </c>
      <c r="P433" s="9" t="str">
        <f>_xll.SNL.Clients.Office.Excel.Functions.SPG(A433, "RD_RATING_ACTION_GLOBAL", "Issuer Credit Rating", "Local Currency LT|0")</f>
        <v>Downgrade | CreditWatch/Outlook (02/10/2025)</v>
      </c>
      <c r="Q433" s="10">
        <f>_xll.SNL.Clients.Office.Excel.Functions.SPG(A433, "RD_LAST_REVIEW_DATE_GLOBAL", "Issuer Credit Rating", "Local Currency LT")</f>
        <v>45698</v>
      </c>
      <c r="R433" s="10">
        <f>_xll.SNL.Clients.Office.Excel.Functions.SPG(A433, "RD_CREDIT_RATING_DATE_GLOBAL", "Issuer Credit Rating", "Local Currency LT|0")</f>
        <v>45698</v>
      </c>
      <c r="S433" s="10">
        <f>_xll.SNL.Clients.Office.Excel.Functions.SPG(A433, "RD_CREDIT_WATCH_OUTLOOK_DATE_GLOBAL", "Issuer Credit Rating", "Local Currency LT|0")</f>
        <v>45698</v>
      </c>
    </row>
    <row r="434" spans="1:19">
      <c r="A434" t="s">
        <v>438</v>
      </c>
      <c r="B434" t="str">
        <f>_xll.SNL.Clients.Office.Excel.Functions.SPG(A434,"SP_IPO_DATE")</f>
        <v>#PEND</v>
      </c>
      <c r="G434" s="9" t="str">
        <f>_xll.SNL.Clients.Office.Excel.Functions.SPG(A434, "IQ_SECTOR")</f>
        <v>Financials</v>
      </c>
      <c r="H434" s="9" t="str">
        <f>_xll.SNL.Clients.Office.Excel.Functions.SPG(A434, "IQ_INDUSTRY_GROUP")</f>
        <v>Financial Services</v>
      </c>
      <c r="I434" s="9" t="str">
        <f>_xll.SNL.Clients.Office.Excel.Functions.SPG(A434, "IQ_INDUSTRY")</f>
        <v>Capital Markets</v>
      </c>
      <c r="J434" s="9" t="str">
        <f>_xll.SNL.Clients.Office.Excel.Functions.SPG(A434, "IQ_PRIMARY_INDUSTRY")</f>
        <v>Investment Banking and Brokerage</v>
      </c>
      <c r="K434" s="9" t="str">
        <f>_xll.SNL.Clients.Office.Excel.Functions.SPG(A434, "NAICS_CODE", "Primary")</f>
        <v>523150 - Investment Banking and Securities Intermediation</v>
      </c>
      <c r="L434" s="9" t="str">
        <f>_xll.SNL.Clients.Office.Excel.Functions.SPG(A434, "SP_TOPICTAG")</f>
        <v/>
      </c>
      <c r="M434" s="5">
        <f>_xll.SNL.Clients.Office.Excel.Functions.SPG(A434, "SP_PCT_SHARES_OWNED_ALL_INSTITUTIONS")</f>
        <v>68.31</v>
      </c>
      <c r="N434" s="9" t="str">
        <f>_xll.SNL.Clients.Office.Excel.Functions.SPG(A434, "RD_CREDIT_RATING_GLOBAL", "Issuer Credit Rating", "Local Currency LT|0")</f>
        <v>BBB+</v>
      </c>
      <c r="O434" s="9" t="str">
        <f>_xll.SNL.Clients.Office.Excel.Functions.SPG(A434, "RD_CWOL_GLOBAL", "Issuer Credit Rating", "Local Currency LT|0")</f>
        <v>Stable</v>
      </c>
      <c r="P434" s="9" t="str">
        <f>_xll.SNL.Clients.Office.Excel.Functions.SPG(A434, "RD_RATING_ACTION_GLOBAL", "Issuer Credit Rating", "Local Currency LT|0")</f>
        <v>Downgrade | CreditWatch/Outlook (12/02/2015)</v>
      </c>
      <c r="Q434" s="10">
        <f>_xll.SNL.Clients.Office.Excel.Functions.SPG(A434, "RD_LAST_REVIEW_DATE_GLOBAL", "Issuer Credit Rating", "Local Currency LT")</f>
        <v>45398</v>
      </c>
      <c r="R434" s="10">
        <f>_xll.SNL.Clients.Office.Excel.Functions.SPG(A434, "RD_CREDIT_RATING_DATE_GLOBAL", "Issuer Credit Rating", "Local Currency LT|0")</f>
        <v>42340</v>
      </c>
      <c r="S434" s="10">
        <f>_xll.SNL.Clients.Office.Excel.Functions.SPG(A434, "RD_CREDIT_WATCH_OUTLOOK_DATE_GLOBAL", "Issuer Credit Rating", "Local Currency LT|0")</f>
        <v>42340</v>
      </c>
    </row>
    <row r="435" spans="1:19">
      <c r="A435" t="s">
        <v>439</v>
      </c>
      <c r="B435" t="str">
        <f>_xll.SNL.Clients.Office.Excel.Functions.SPG(A435,"SP_IPO_DATE")</f>
        <v>#PEND</v>
      </c>
      <c r="G435" s="9" t="str">
        <f>_xll.SNL.Clients.Office.Excel.Functions.SPG(A435, "IQ_SECTOR")</f>
        <v>Financials</v>
      </c>
      <c r="H435" s="9" t="str">
        <f>_xll.SNL.Clients.Office.Excel.Functions.SPG(A435, "IQ_INDUSTRY_GROUP")</f>
        <v>Insurance</v>
      </c>
      <c r="I435" s="9" t="str">
        <f>_xll.SNL.Clients.Office.Excel.Functions.SPG(A435, "IQ_INDUSTRY")</f>
        <v>Insurance</v>
      </c>
      <c r="J435" s="9" t="str">
        <f>_xll.SNL.Clients.Office.Excel.Functions.SPG(A435, "IQ_PRIMARY_INDUSTRY")</f>
        <v>Property and Casualty Insurance</v>
      </c>
      <c r="K435" s="9" t="str">
        <f>_xll.SNL.Clients.Office.Excel.Functions.SPG(A435, "NAICS_CODE", "Primary")</f>
        <v>5241 - Insurance Carriers</v>
      </c>
      <c r="L435" s="9" t="str">
        <f>_xll.SNL.Clients.Office.Excel.Functions.SPG(A435, "SP_TOPICTAG")</f>
        <v>Employee Benefits</v>
      </c>
      <c r="M435" s="5">
        <f>_xll.SNL.Clients.Office.Excel.Functions.SPG(A435, "SP_PCT_SHARES_OWNED_ALL_INSTITUTIONS")</f>
        <v>96.13</v>
      </c>
      <c r="N435" s="9" t="str">
        <f>_xll.SNL.Clients.Office.Excel.Functions.SPG(A435, "RD_CREDIT_RATING_GLOBAL", "Issuer Credit Rating", "Local Currency LT|0")</f>
        <v>BBB+</v>
      </c>
      <c r="O435" s="9" t="str">
        <f>_xll.SNL.Clients.Office.Excel.Functions.SPG(A435, "RD_CWOL_GLOBAL", "Issuer Credit Rating", "Local Currency LT|0")</f>
        <v>Positive</v>
      </c>
      <c r="P435" s="9" t="str">
        <f>_xll.SNL.Clients.Office.Excel.Functions.SPG(A435, "RD_RATING_ACTION_GLOBAL", "Issuer Credit Rating", "Local Currency LT|0")</f>
        <v>CreditWatch/Outlook (06/28/2024)</v>
      </c>
      <c r="Q435" s="10">
        <f>_xll.SNL.Clients.Office.Excel.Functions.SPG(A435, "RD_LAST_REVIEW_DATE_GLOBAL", "Issuer Credit Rating", "Local Currency LT")</f>
        <v>45471</v>
      </c>
      <c r="R435" s="10">
        <f>_xll.SNL.Clients.Office.Excel.Functions.SPG(A435, "RD_CREDIT_RATING_DATE_GLOBAL", "Issuer Credit Rating", "Local Currency LT|0")</f>
        <v>42111</v>
      </c>
      <c r="S435" s="10">
        <f>_xll.SNL.Clients.Office.Excel.Functions.SPG(A435, "RD_CREDIT_WATCH_OUTLOOK_DATE_GLOBAL", "Issuer Credit Rating", "Local Currency LT|0")</f>
        <v>45471</v>
      </c>
    </row>
    <row r="436" spans="1:19">
      <c r="A436" t="s">
        <v>440</v>
      </c>
      <c r="B436" t="str">
        <f>_xll.SNL.Clients.Office.Excel.Functions.SPG(A436,"SP_IPO_DATE")</f>
        <v>#PEND</v>
      </c>
      <c r="G436" s="9" t="str">
        <f>_xll.SNL.Clients.Office.Excel.Functions.SPG(A436, "IQ_SECTOR")</f>
        <v>Consumer Staples</v>
      </c>
      <c r="H436" s="9" t="str">
        <f>_xll.SNL.Clients.Office.Excel.Functions.SPG(A436, "IQ_INDUSTRY_GROUP")</f>
        <v>Food, Beverage and Tobacco</v>
      </c>
      <c r="I436" s="9" t="str">
        <f>_xll.SNL.Clients.Office.Excel.Functions.SPG(A436, "IQ_INDUSTRY")</f>
        <v>Food Products</v>
      </c>
      <c r="J436" s="9" t="str">
        <f>_xll.SNL.Clients.Office.Excel.Functions.SPG(A436, "IQ_PRIMARY_INDUSTRY")</f>
        <v>Packaged Foods and Meats</v>
      </c>
      <c r="K436" s="9" t="str">
        <f>_xll.SNL.Clients.Office.Excel.Functions.SPG(A436, "NAICS_CODE", "Primary")</f>
        <v>31135 - Chocolate and Confectionery Manufacturing</v>
      </c>
      <c r="L436" s="9" t="str">
        <f>_xll.SNL.Clients.Office.Excel.Functions.SPG(A436, "SP_TOPICTAG")</f>
        <v>Fast-Moving Consumer Goods; Alternative Protein</v>
      </c>
      <c r="M436" s="5">
        <f>_xll.SNL.Clients.Office.Excel.Functions.SPG(A436, "SP_PCT_SHARES_OWNED_ALL_INSTITUTIONS")</f>
        <v>87.98</v>
      </c>
      <c r="N436" s="9" t="str">
        <f>_xll.SNL.Clients.Office.Excel.Functions.SPG(A436, "RD_CREDIT_RATING_GLOBAL", "Issuer Credit Rating", "Local Currency LT|0")</f>
        <v>A</v>
      </c>
      <c r="O436" s="9" t="str">
        <f>_xll.SNL.Clients.Office.Excel.Functions.SPG(A436, "RD_CWOL_GLOBAL", "Issuer Credit Rating", "Local Currency LT|0")</f>
        <v>Stable</v>
      </c>
      <c r="P436" s="9" t="str">
        <f>_xll.SNL.Clients.Office.Excel.Functions.SPG(A436, "RD_RATING_ACTION_GLOBAL", "Issuer Credit Rating", "Local Currency LT|0")</f>
        <v>CreditWatch/Outlook (10/25/2019)</v>
      </c>
      <c r="Q436" s="10">
        <f>_xll.SNL.Clients.Office.Excel.Functions.SPG(A436, "RD_LAST_REVIEW_DATE_GLOBAL", "Issuer Credit Rating", "Local Currency LT")</f>
        <v>45489</v>
      </c>
      <c r="R436" s="10">
        <f>_xll.SNL.Clients.Office.Excel.Functions.SPG(A436, "RD_CREDIT_RATING_DATE_GLOBAL", "Issuer Credit Rating", "Local Currency LT|0")</f>
        <v>39335</v>
      </c>
      <c r="S436" s="10">
        <f>_xll.SNL.Clients.Office.Excel.Functions.SPG(A436, "RD_CREDIT_WATCH_OUTLOOK_DATE_GLOBAL", "Issuer Credit Rating", "Local Currency LT|0")</f>
        <v>43763</v>
      </c>
    </row>
    <row r="437" spans="1:19">
      <c r="A437" t="s">
        <v>441</v>
      </c>
      <c r="B437" t="str">
        <f>_xll.SNL.Clients.Office.Excel.Functions.SPG(A437,"SP_IPO_DATE")</f>
        <v>#PEND</v>
      </c>
      <c r="G437" s="9" t="str">
        <f>_xll.SNL.Clients.Office.Excel.Functions.SPG(A437, "IQ_SECTOR")</f>
        <v>Consumer Discretionary</v>
      </c>
      <c r="H437" s="9" t="str">
        <f>_xll.SNL.Clients.Office.Excel.Functions.SPG(A437, "IQ_INDUSTRY_GROUP")</f>
        <v>Consumer Discretionary Distribution and Retail</v>
      </c>
      <c r="I437" s="9" t="str">
        <f>_xll.SNL.Clients.Office.Excel.Functions.SPG(A437, "IQ_INDUSTRY")</f>
        <v>Specialty Retail</v>
      </c>
      <c r="J437" s="9" t="str">
        <f>_xll.SNL.Clients.Office.Excel.Functions.SPG(A437, "IQ_PRIMARY_INDUSTRY")</f>
        <v>Home Improvement Retail</v>
      </c>
      <c r="K437" s="9" t="str">
        <f>_xll.SNL.Clients.Office.Excel.Functions.SPG(A437, "NAICS_CODE", "Primary")</f>
        <v>4491 - Furniture and Home Furnishings Retailers</v>
      </c>
      <c r="L437" s="9" t="str">
        <f>_xll.SNL.Clients.Office.Excel.Functions.SPG(A437, "SP_TOPICTAG")</f>
        <v>Home Improvement</v>
      </c>
      <c r="M437" s="5">
        <f>_xll.SNL.Clients.Office.Excel.Functions.SPG(A437, "SP_PCT_SHARES_OWNED_ALL_INSTITUTIONS")</f>
        <v>72.44</v>
      </c>
      <c r="N437" s="9" t="str">
        <f>_xll.SNL.Clients.Office.Excel.Functions.SPG(A437, "RD_CREDIT_RATING_GLOBAL", "Issuer Credit Rating", "Local Currency LT|0")</f>
        <v>A</v>
      </c>
      <c r="O437" s="9" t="str">
        <f>_xll.SNL.Clients.Office.Excel.Functions.SPG(A437, "RD_CWOL_GLOBAL", "Issuer Credit Rating", "Local Currency LT|0")</f>
        <v>Stable</v>
      </c>
      <c r="P437" s="9" t="str">
        <f>_xll.SNL.Clients.Office.Excel.Functions.SPG(A437, "RD_RATING_ACTION_GLOBAL", "Issuer Credit Rating", "Local Currency LT|0")</f>
        <v>Upgrade | CreditWatch/Outlook (10/15/2013)</v>
      </c>
      <c r="Q437" s="10">
        <f>_xll.SNL.Clients.Office.Excel.Functions.SPG(A437, "RD_LAST_REVIEW_DATE_GLOBAL", "Issuer Credit Rating", "Local Currency LT")</f>
        <v>45523</v>
      </c>
      <c r="R437" s="10">
        <f>_xll.SNL.Clients.Office.Excel.Functions.SPG(A437, "RD_CREDIT_RATING_DATE_GLOBAL", "Issuer Credit Rating", "Local Currency LT|0")</f>
        <v>41562</v>
      </c>
      <c r="S437" s="10">
        <f>_xll.SNL.Clients.Office.Excel.Functions.SPG(A437, "RD_CREDIT_WATCH_OUTLOOK_DATE_GLOBAL", "Issuer Credit Rating", "Local Currency LT|0")</f>
        <v>41562</v>
      </c>
    </row>
    <row r="438" spans="1:19">
      <c r="A438" t="s">
        <v>442</v>
      </c>
      <c r="B438" t="str">
        <f>_xll.SNL.Clients.Office.Excel.Functions.SPG(A438,"SP_IPO_DATE")</f>
        <v>#PEND</v>
      </c>
      <c r="G438" s="9" t="str">
        <f>_xll.SNL.Clients.Office.Excel.Functions.SPG(A438, "IQ_SECTOR")</f>
        <v>Communication Services</v>
      </c>
      <c r="H438" s="9" t="str">
        <f>_xll.SNL.Clients.Office.Excel.Functions.SPG(A438, "IQ_INDUSTRY_GROUP")</f>
        <v>Media and Entertainment</v>
      </c>
      <c r="I438" s="9" t="str">
        <f>_xll.SNL.Clients.Office.Excel.Functions.SPG(A438, "IQ_INDUSTRY")</f>
        <v>Media</v>
      </c>
      <c r="J438" s="9" t="str">
        <f>_xll.SNL.Clients.Office.Excel.Functions.SPG(A438, "IQ_PRIMARY_INDUSTRY")</f>
        <v>Advertising</v>
      </c>
      <c r="K438" s="9" t="str">
        <f>_xll.SNL.Clients.Office.Excel.Functions.SPG(A438, "NAICS_CODE", "Primary")</f>
        <v>541810 - Advertising Agencies</v>
      </c>
      <c r="L438" s="9" t="str">
        <f>_xll.SNL.Clients.Office.Excel.Functions.SPG(A438, "SP_TOPICTAG")</f>
        <v>Ad Network; Marketing Automation; Social Media Advertising; Customer Analytics; Ad Targeting; Brand Marketing; Content Creation</v>
      </c>
      <c r="M438" s="5">
        <f>_xll.SNL.Clients.Office.Excel.Functions.SPG(A438, "SP_PCT_SHARES_OWNED_ALL_INSTITUTIONS")</f>
        <v>108.04</v>
      </c>
      <c r="N438" s="9" t="str">
        <f>_xll.SNL.Clients.Office.Excel.Functions.SPG(A438, "RD_CREDIT_RATING_GLOBAL", "Issuer Credit Rating", "Local Currency LT|0")</f>
        <v>BBB</v>
      </c>
      <c r="O438" s="9" t="str">
        <f>_xll.SNL.Clients.Office.Excel.Functions.SPG(A438, "RD_CWOL_GLOBAL", "Issuer Credit Rating", "Local Currency LT|0")</f>
        <v>Watch Pos</v>
      </c>
      <c r="P438" s="9" t="str">
        <f>_xll.SNL.Clients.Office.Excel.Functions.SPG(A438, "RD_RATING_ACTION_GLOBAL", "Issuer Credit Rating", "Local Currency LT|0")</f>
        <v>CreditWatch/Outlook (12/10/2024)</v>
      </c>
      <c r="Q438" s="10">
        <f>_xll.SNL.Clients.Office.Excel.Functions.SPG(A438, "RD_LAST_REVIEW_DATE_GLOBAL", "Issuer Credit Rating", "Local Currency LT")</f>
        <v>45636</v>
      </c>
      <c r="R438" s="10">
        <f>_xll.SNL.Clients.Office.Excel.Functions.SPG(A438, "RD_CREDIT_RATING_DATE_GLOBAL", "Issuer Credit Rating", "Local Currency LT|0")</f>
        <v>42836</v>
      </c>
      <c r="S438" s="10">
        <f>_xll.SNL.Clients.Office.Excel.Functions.SPG(A438, "RD_CREDIT_WATCH_OUTLOOK_DATE_GLOBAL", "Issuer Credit Rating", "Local Currency LT|0")</f>
        <v>45636</v>
      </c>
    </row>
    <row r="439" spans="1:19">
      <c r="A439" t="s">
        <v>443</v>
      </c>
      <c r="B439" t="str">
        <f>_xll.SNL.Clients.Office.Excel.Functions.SPG(A439,"SP_IPO_DATE")</f>
        <v>#PEND</v>
      </c>
      <c r="G439" s="9" t="str">
        <f>_xll.SNL.Clients.Office.Excel.Functions.SPG(A439, "IQ_SECTOR")</f>
        <v>Consumer Staples</v>
      </c>
      <c r="H439" s="9" t="str">
        <f>_xll.SNL.Clients.Office.Excel.Functions.SPG(A439, "IQ_INDUSTRY_GROUP")</f>
        <v>Food, Beverage and Tobacco</v>
      </c>
      <c r="I439" s="9" t="str">
        <f>_xll.SNL.Clients.Office.Excel.Functions.SPG(A439, "IQ_INDUSTRY")</f>
        <v>Food Products</v>
      </c>
      <c r="J439" s="9" t="str">
        <f>_xll.SNL.Clients.Office.Excel.Functions.SPG(A439, "IQ_PRIMARY_INDUSTRY")</f>
        <v>Packaged Foods and Meats</v>
      </c>
      <c r="K439" s="9" t="str">
        <f>_xll.SNL.Clients.Office.Excel.Functions.SPG(A439, "NAICS_CODE", "Primary")</f>
        <v>3119 - Other Food Manufacturing</v>
      </c>
      <c r="L439" s="9" t="str">
        <f>_xll.SNL.Clients.Office.Excel.Functions.SPG(A439, "SP_TOPICTAG")</f>
        <v>Coffee</v>
      </c>
      <c r="M439" s="5">
        <f>_xll.SNL.Clients.Office.Excel.Functions.SPG(A439, "SP_PCT_SHARES_OWNED_ALL_INSTITUTIONS")</f>
        <v>83.01</v>
      </c>
      <c r="N439" s="9" t="str">
        <f>_xll.SNL.Clients.Office.Excel.Functions.SPG(A439, "RD_CREDIT_RATING_GLOBAL", "Issuer Credit Rating", "Local Currency LT|0")</f>
        <v>BBB</v>
      </c>
      <c r="O439" s="9" t="str">
        <f>_xll.SNL.Clients.Office.Excel.Functions.SPG(A439, "RD_CWOL_GLOBAL", "Issuer Credit Rating", "Local Currency LT|0")</f>
        <v>Negative</v>
      </c>
      <c r="P439" s="9" t="str">
        <f>_xll.SNL.Clients.Office.Excel.Functions.SPG(A439, "RD_RATING_ACTION_GLOBAL", "Issuer Credit Rating", "Local Currency LT|0")</f>
        <v>CreditWatch/Outlook (09/11/2023)</v>
      </c>
      <c r="Q439" s="10">
        <f>_xll.SNL.Clients.Office.Excel.Functions.SPG(A439, "RD_LAST_REVIEW_DATE_GLOBAL", "Issuer Credit Rating", "Local Currency LT")</f>
        <v>45345</v>
      </c>
      <c r="R439" s="10">
        <f>_xll.SNL.Clients.Office.Excel.Functions.SPG(A439, "RD_CREDIT_RATING_DATE_GLOBAL", "Issuer Credit Rating", "Local Currency LT|0")</f>
        <v>42052</v>
      </c>
      <c r="S439" s="10">
        <f>_xll.SNL.Clients.Office.Excel.Functions.SPG(A439, "RD_CREDIT_WATCH_OUTLOOK_DATE_GLOBAL", "Issuer Credit Rating", "Local Currency LT|0")</f>
        <v>45180</v>
      </c>
    </row>
    <row r="440" spans="1:19">
      <c r="A440" t="s">
        <v>444</v>
      </c>
      <c r="B440" t="str">
        <f>_xll.SNL.Clients.Office.Excel.Functions.SPG(A440,"SP_IPO_DATE")</f>
        <v>#PEND</v>
      </c>
      <c r="G440" s="9" t="str">
        <f>_xll.SNL.Clients.Office.Excel.Functions.SPG(A440, "IQ_SECTOR")</f>
        <v>Consumer Staples</v>
      </c>
      <c r="H440" s="9" t="str">
        <f>_xll.SNL.Clients.Office.Excel.Functions.SPG(A440, "IQ_INDUSTRY_GROUP")</f>
        <v>Food, Beverage and Tobacco</v>
      </c>
      <c r="I440" s="9" t="str">
        <f>_xll.SNL.Clients.Office.Excel.Functions.SPG(A440, "IQ_INDUSTRY")</f>
        <v>Food Products</v>
      </c>
      <c r="J440" s="9" t="str">
        <f>_xll.SNL.Clients.Office.Excel.Functions.SPG(A440, "IQ_PRIMARY_INDUSTRY")</f>
        <v>Packaged Foods and Meats</v>
      </c>
      <c r="K440" s="9" t="str">
        <f>_xll.SNL.Clients.Office.Excel.Functions.SPG(A440, "NAICS_CODE", "Primary")</f>
        <v>311 - Food Manufacturing</v>
      </c>
      <c r="L440" s="9" t="str">
        <f>_xll.SNL.Clients.Office.Excel.Functions.SPG(A440, "SP_TOPICTAG")</f>
        <v>Coffee; Online Grocery</v>
      </c>
      <c r="M440" s="5">
        <f>_xll.SNL.Clients.Office.Excel.Functions.SPG(A440, "SP_PCT_SHARES_OWNED_ALL_INSTITUTIONS")</f>
        <v>56.74</v>
      </c>
      <c r="N440" s="9" t="str">
        <f>_xll.SNL.Clients.Office.Excel.Functions.SPG(A440, "RD_CREDIT_RATING_GLOBAL", "Issuer Credit Rating", "Local Currency LT|0")</f>
        <v>BBB</v>
      </c>
      <c r="O440" s="9" t="str">
        <f>_xll.SNL.Clients.Office.Excel.Functions.SPG(A440, "RD_CWOL_GLOBAL", "Issuer Credit Rating", "Local Currency LT|0")</f>
        <v>Stable</v>
      </c>
      <c r="P440" s="9" t="str">
        <f>_xll.SNL.Clients.Office.Excel.Functions.SPG(A440, "RD_RATING_ACTION_GLOBAL", "Issuer Credit Rating", "Local Currency LT|0")</f>
        <v>Upgrade | CreditWatch/Outlook (02/17/2023)</v>
      </c>
      <c r="Q440" s="10">
        <f>_xll.SNL.Clients.Office.Excel.Functions.SPG(A440, "RD_LAST_REVIEW_DATE_GLOBAL", "Issuer Credit Rating", "Local Currency LT")</f>
        <v>45369</v>
      </c>
      <c r="R440" s="10">
        <f>_xll.SNL.Clients.Office.Excel.Functions.SPG(A440, "RD_CREDIT_RATING_DATE_GLOBAL", "Issuer Credit Rating", "Local Currency LT|0")</f>
        <v>44974</v>
      </c>
      <c r="S440" s="10">
        <f>_xll.SNL.Clients.Office.Excel.Functions.SPG(A440, "RD_CREDIT_WATCH_OUTLOOK_DATE_GLOBAL", "Issuer Credit Rating", "Local Currency LT|0")</f>
        <v>44974</v>
      </c>
    </row>
    <row r="441" spans="1:19">
      <c r="A441" t="s">
        <v>445</v>
      </c>
      <c r="B441" t="str">
        <f>_xll.SNL.Clients.Office.Excel.Functions.SPG(A441,"SP_IPO_DATE")</f>
        <v>#PEND</v>
      </c>
      <c r="G441" s="9" t="str">
        <f>_xll.SNL.Clients.Office.Excel.Functions.SPG(A441, "IQ_SECTOR")</f>
        <v>Consumer Staples</v>
      </c>
      <c r="H441" s="9" t="str">
        <f>_xll.SNL.Clients.Office.Excel.Functions.SPG(A441, "IQ_INDUSTRY_GROUP")</f>
        <v>Consumer Staples Distribution and Retail</v>
      </c>
      <c r="I441" s="9" t="str">
        <f>_xll.SNL.Clients.Office.Excel.Functions.SPG(A441, "IQ_INDUSTRY")</f>
        <v>Consumer Staples Distribution and Retail</v>
      </c>
      <c r="J441" s="9" t="str">
        <f>_xll.SNL.Clients.Office.Excel.Functions.SPG(A441, "IQ_PRIMARY_INDUSTRY")</f>
        <v>Food Retail</v>
      </c>
      <c r="K441" s="9" t="str">
        <f>_xll.SNL.Clients.Office.Excel.Functions.SPG(A441, "NAICS_CODE", "Primary")</f>
        <v>445110 - Supermarkets and Other Grocery Retailers (except Convenience Retailers)</v>
      </c>
      <c r="L441" s="9" t="str">
        <f>_xll.SNL.Clients.Office.Excel.Functions.SPG(A441, "SP_TOPICTAG")</f>
        <v>Fast-Moving Consumer Goods; Food Delivery; Organic; Online Grocery</v>
      </c>
      <c r="M441" s="5">
        <f>_xll.SNL.Clients.Office.Excel.Functions.SPG(A441, "SP_PCT_SHARES_OWNED_ALL_INSTITUTIONS")</f>
        <v>74.38</v>
      </c>
      <c r="N441" s="9" t="str">
        <f>_xll.SNL.Clients.Office.Excel.Functions.SPG(A441, "RD_CREDIT_RATING_GLOBAL", "Issuer Credit Rating", "Local Currency LT|0")</f>
        <v>BBB</v>
      </c>
      <c r="O441" s="9" t="str">
        <f>_xll.SNL.Clients.Office.Excel.Functions.SPG(A441, "RD_CWOL_GLOBAL", "Issuer Credit Rating", "Local Currency LT|0")</f>
        <v>Stable</v>
      </c>
      <c r="P441" s="9" t="str">
        <f>_xll.SNL.Clients.Office.Excel.Functions.SPG(A441, "RD_RATING_ACTION_GLOBAL", "Issuer Credit Rating", "Local Currency LT|0")</f>
        <v>CreditWatch/Outlook (12/16/2024)</v>
      </c>
      <c r="Q441" s="10">
        <f>_xll.SNL.Clients.Office.Excel.Functions.SPG(A441, "RD_LAST_REVIEW_DATE_GLOBAL", "Issuer Credit Rating", "Local Currency LT")</f>
        <v>45698</v>
      </c>
      <c r="R441" s="10">
        <f>_xll.SNL.Clients.Office.Excel.Functions.SPG(A441, "RD_CREDIT_RATING_DATE_GLOBAL", "Issuer Credit Rating", "Local Currency LT|0")</f>
        <v>40086</v>
      </c>
      <c r="S441" s="10">
        <f>_xll.SNL.Clients.Office.Excel.Functions.SPG(A441, "RD_CREDIT_WATCH_OUTLOOK_DATE_GLOBAL", "Issuer Credit Rating", "Local Currency LT|0")</f>
        <v>45642</v>
      </c>
    </row>
    <row r="442" spans="1:19">
      <c r="A442" t="s">
        <v>446</v>
      </c>
      <c r="B442" t="str">
        <f>_xll.SNL.Clients.Office.Excel.Functions.SPG(A442,"SP_IPO_DATE")</f>
        <v>#PEND</v>
      </c>
      <c r="G442" s="9" t="str">
        <f>_xll.SNL.Clients.Office.Excel.Functions.SPG(A442, "IQ_SECTOR")</f>
        <v>Materials</v>
      </c>
      <c r="H442" s="9" t="str">
        <f>_xll.SNL.Clients.Office.Excel.Functions.SPG(A442, "IQ_INDUSTRY_GROUP")</f>
        <v>Materials</v>
      </c>
      <c r="I442" s="9" t="str">
        <f>_xll.SNL.Clients.Office.Excel.Functions.SPG(A442, "IQ_INDUSTRY")</f>
        <v>Chemicals</v>
      </c>
      <c r="J442" s="9" t="str">
        <f>_xll.SNL.Clients.Office.Excel.Functions.SPG(A442, "IQ_PRIMARY_INDUSTRY")</f>
        <v>Fertilizers and Agricultural Chemicals</v>
      </c>
      <c r="K442" s="9" t="str">
        <f>_xll.SNL.Clients.Office.Excel.Functions.SPG(A442, "NAICS_CODE", "Primary")</f>
        <v>32531 - Fertilizer and Compost Manufacturing</v>
      </c>
      <c r="L442" s="9" t="str">
        <f>_xll.SNL.Clients.Office.Excel.Functions.SPG(A442, "SP_TOPICTAG")</f>
        <v>Animal Feed; Environmental Engineering; Farming; Horticulture</v>
      </c>
      <c r="M442" s="5">
        <f>_xll.SNL.Clients.Office.Excel.Functions.SPG(A442, "SP_PCT_SHARES_OWNED_ALL_INSTITUTIONS")</f>
        <v>88.35</v>
      </c>
      <c r="N442" s="9" t="str">
        <f>_xll.SNL.Clients.Office.Excel.Functions.SPG(A442, "RD_CREDIT_RATING_GLOBAL", "Issuer Credit Rating", "Local Currency LT|0")</f>
        <v>BBB</v>
      </c>
      <c r="O442" s="9" t="str">
        <f>_xll.SNL.Clients.Office.Excel.Functions.SPG(A442, "RD_CWOL_GLOBAL", "Issuer Credit Rating", "Local Currency LT|0")</f>
        <v>Stable</v>
      </c>
      <c r="P442" s="9" t="str">
        <f>_xll.SNL.Clients.Office.Excel.Functions.SPG(A442, "RD_RATING_ACTION_GLOBAL", "Issuer Credit Rating", "Local Currency LT|0")</f>
        <v>Upgrade | CreditWatch/Outlook (08/13/2021)</v>
      </c>
      <c r="Q442" s="10">
        <f>_xll.SNL.Clients.Office.Excel.Functions.SPG(A442, "RD_LAST_REVIEW_DATE_GLOBAL", "Issuer Credit Rating", "Local Currency LT")</f>
        <v>45644</v>
      </c>
      <c r="R442" s="10">
        <f>_xll.SNL.Clients.Office.Excel.Functions.SPG(A442, "RD_CREDIT_RATING_DATE_GLOBAL", "Issuer Credit Rating", "Local Currency LT|0")</f>
        <v>44421</v>
      </c>
      <c r="S442" s="10">
        <f>_xll.SNL.Clients.Office.Excel.Functions.SPG(A442, "RD_CREDIT_WATCH_OUTLOOK_DATE_GLOBAL", "Issuer Credit Rating", "Local Currency LT|0")</f>
        <v>44421</v>
      </c>
    </row>
    <row r="443" spans="1:19">
      <c r="A443" t="s">
        <v>447</v>
      </c>
      <c r="B443" t="str">
        <f>_xll.SNL.Clients.Office.Excel.Functions.SPG(A443,"SP_IPO_DATE")</f>
        <v>#PEND</v>
      </c>
      <c r="G443" s="9" t="str">
        <f>_xll.SNL.Clients.Office.Excel.Functions.SPG(A443, "IQ_SECTOR")</f>
        <v>Financials</v>
      </c>
      <c r="H443" s="9" t="str">
        <f>_xll.SNL.Clients.Office.Excel.Functions.SPG(A443, "IQ_INDUSTRY_GROUP")</f>
        <v>Banks</v>
      </c>
      <c r="I443" s="9" t="str">
        <f>_xll.SNL.Clients.Office.Excel.Functions.SPG(A443, "IQ_INDUSTRY")</f>
        <v>Banks</v>
      </c>
      <c r="J443" s="9" t="str">
        <f>_xll.SNL.Clients.Office.Excel.Functions.SPG(A443, "IQ_PRIMARY_INDUSTRY")</f>
        <v>Diversified Banks</v>
      </c>
      <c r="K443" s="9" t="str">
        <f>_xll.SNL.Clients.Office.Excel.Functions.SPG(A443, "NAICS_CODE", "Primary")</f>
        <v>522110 - Commercial Banking</v>
      </c>
      <c r="L443" s="9" t="str">
        <f>_xll.SNL.Clients.Office.Excel.Functions.SPG(A443, "SP_TOPICTAG")</f>
        <v>Consumer Lending; Digital Brokerage; Banking as a Service</v>
      </c>
      <c r="M443" s="5">
        <f>_xll.SNL.Clients.Office.Excel.Functions.SPG(A443, "SP_PCT_SHARES_OWNED_ALL_INSTITUTIONS")</f>
        <v>86.07</v>
      </c>
      <c r="N443" s="9" t="str">
        <f>_xll.SNL.Clients.Office.Excel.Functions.SPG(A443, "RD_CREDIT_RATING_GLOBAL", "Issuer Credit Rating", "Local Currency LT|0")</f>
        <v>A-</v>
      </c>
      <c r="O443" s="9" t="str">
        <f>_xll.SNL.Clients.Office.Excel.Functions.SPG(A443, "RD_CWOL_GLOBAL", "Issuer Credit Rating", "Local Currency LT|0")</f>
        <v>Stable</v>
      </c>
      <c r="P443" s="9" t="str">
        <f>_xll.SNL.Clients.Office.Excel.Functions.SPG(A443, "RD_RATING_ACTION_GLOBAL", "Issuer Credit Rating", "Local Currency LT|0")</f>
        <v>CreditWatch/Outlook (03/31/2023)</v>
      </c>
      <c r="Q443" s="10">
        <f>_xll.SNL.Clients.Office.Excel.Functions.SPG(A443, "RD_LAST_REVIEW_DATE_GLOBAL", "Issuer Credit Rating", "Local Currency LT")</f>
        <v>45593</v>
      </c>
      <c r="R443" s="10">
        <f>_xll.SNL.Clients.Office.Excel.Functions.SPG(A443, "RD_CREDIT_RATING_DATE_GLOBAL", "Issuer Credit Rating", "Local Currency LT|0")</f>
        <v>40883</v>
      </c>
      <c r="S443" s="10">
        <f>_xll.SNL.Clients.Office.Excel.Functions.SPG(A443, "RD_CREDIT_WATCH_OUTLOOK_DATE_GLOBAL", "Issuer Credit Rating", "Local Currency LT|0")</f>
        <v>45016</v>
      </c>
    </row>
    <row r="444" spans="1:19">
      <c r="A444" t="s">
        <v>448</v>
      </c>
      <c r="B444" t="str">
        <f>_xll.SNL.Clients.Office.Excel.Functions.SPG(A444,"SP_IPO_DATE")</f>
        <v>#PEND</v>
      </c>
      <c r="G444" s="9" t="str">
        <f>_xll.SNL.Clients.Office.Excel.Functions.SPG(A444, "IQ_SECTOR")</f>
        <v>Consumer Staples</v>
      </c>
      <c r="H444" s="9" t="str">
        <f>_xll.SNL.Clients.Office.Excel.Functions.SPG(A444, "IQ_INDUSTRY_GROUP")</f>
        <v>Household and Personal Products</v>
      </c>
      <c r="I444" s="9" t="str">
        <f>_xll.SNL.Clients.Office.Excel.Functions.SPG(A444, "IQ_INDUSTRY")</f>
        <v>Household Products</v>
      </c>
      <c r="J444" s="9" t="str">
        <f>_xll.SNL.Clients.Office.Excel.Functions.SPG(A444, "IQ_PRIMARY_INDUSTRY")</f>
        <v>Household Products</v>
      </c>
      <c r="K444" s="9" t="str">
        <f>_xll.SNL.Clients.Office.Excel.Functions.SPG(A444, "NAICS_CODE", "Primary")</f>
        <v>3256 - Soap, Cleaning Compound, and Toilet Preparation Manufacturing</v>
      </c>
      <c r="L444" s="9" t="str">
        <f>_xll.SNL.Clients.Office.Excel.Functions.SPG(A444, "SP_TOPICTAG")</f>
        <v>Lifestyle; Pain Management; Respiratory</v>
      </c>
      <c r="M444" s="5">
        <f>_xll.SNL.Clients.Office.Excel.Functions.SPG(A444, "SP_PCT_SHARES_OWNED_ALL_INSTITUTIONS")</f>
        <v>69.58</v>
      </c>
      <c r="N444" s="9" t="str">
        <f>_xll.SNL.Clients.Office.Excel.Functions.SPG(A444, "RD_CREDIT_RATING_GLOBAL", "Issuer Credit Rating", "Local Currency LT|0")</f>
        <v>AA-</v>
      </c>
      <c r="O444" s="9" t="str">
        <f>_xll.SNL.Clients.Office.Excel.Functions.SPG(A444, "RD_CWOL_GLOBAL", "Issuer Credit Rating", "Local Currency LT|0")</f>
        <v>Stable</v>
      </c>
      <c r="P444" s="9" t="str">
        <f>_xll.SNL.Clients.Office.Excel.Functions.SPG(A444, "RD_RATING_ACTION_GLOBAL", "Issuer Credit Rating", "Local Currency LT|0")</f>
        <v>CreditWatch/Outlook (02/27/2007)</v>
      </c>
      <c r="Q444" s="10">
        <f>_xll.SNL.Clients.Office.Excel.Functions.SPG(A444, "RD_LAST_REVIEW_DATE_GLOBAL", "Issuer Credit Rating", "Local Currency LT")</f>
        <v>45681</v>
      </c>
      <c r="R444" s="10">
        <f>_xll.SNL.Clients.Office.Excel.Functions.SPG(A444, "RD_CREDIT_RATING_DATE_GLOBAL", "Issuer Credit Rating", "Local Currency LT|0")</f>
        <v>37211</v>
      </c>
      <c r="S444" s="10">
        <f>_xll.SNL.Clients.Office.Excel.Functions.SPG(A444, "RD_CREDIT_WATCH_OUTLOOK_DATE_GLOBAL", "Issuer Credit Rating", "Local Currency LT|0")</f>
        <v>39140</v>
      </c>
    </row>
    <row r="445" spans="1:19">
      <c r="A445" t="s">
        <v>449</v>
      </c>
      <c r="B445" t="str">
        <f>_xll.SNL.Clients.Office.Excel.Functions.SPG(A445,"SP_IPO_DATE")</f>
        <v>#PEND</v>
      </c>
      <c r="G445" s="9" t="str">
        <f>_xll.SNL.Clients.Office.Excel.Functions.SPG(A445, "IQ_SECTOR")</f>
        <v>Financials</v>
      </c>
      <c r="H445" s="9" t="str">
        <f>_xll.SNL.Clients.Office.Excel.Functions.SPG(A445, "IQ_INDUSTRY_GROUP")</f>
        <v>Insurance</v>
      </c>
      <c r="I445" s="9" t="str">
        <f>_xll.SNL.Clients.Office.Excel.Functions.SPG(A445, "IQ_INDUSTRY")</f>
        <v>Insurance</v>
      </c>
      <c r="J445" s="9" t="str">
        <f>_xll.SNL.Clients.Office.Excel.Functions.SPG(A445, "IQ_PRIMARY_INDUSTRY")</f>
        <v>Property and Casualty Insurance</v>
      </c>
      <c r="K445" s="9" t="str">
        <f>_xll.SNL.Clients.Office.Excel.Functions.SPG(A445, "NAICS_CODE", "Primary")</f>
        <v>524126 - Direct Property and Casualty Insurance Carriers</v>
      </c>
      <c r="L445" s="9" t="str">
        <f>_xll.SNL.Clients.Office.Excel.Functions.SPG(A445, "SP_TOPICTAG")</f>
        <v>Fleet Management; GPS; Data Protection; Taxi Service; Process Automation</v>
      </c>
      <c r="M445" s="5">
        <f>_xll.SNL.Clients.Office.Excel.Functions.SPG(A445, "SP_PCT_SHARES_OWNED_ALL_INSTITUTIONS")</f>
        <v>87.12</v>
      </c>
      <c r="N445" s="9" t="str">
        <f>_xll.SNL.Clients.Office.Excel.Functions.SPG(A445, "RD_CREDIT_RATING_GLOBAL", "Issuer Credit Rating", "Local Currency LT|0")</f>
        <v>A</v>
      </c>
      <c r="O445" s="9" t="str">
        <f>_xll.SNL.Clients.Office.Excel.Functions.SPG(A445, "RD_CWOL_GLOBAL", "Issuer Credit Rating", "Local Currency LT|0")</f>
        <v>Stable</v>
      </c>
      <c r="P445" s="9" t="str">
        <f>_xll.SNL.Clients.Office.Excel.Functions.SPG(A445, "RD_RATING_ACTION_GLOBAL", "Issuer Credit Rating", "Local Currency LT|0")</f>
        <v>Downgrade | CreditWatch/Outlook (05/19/2016)</v>
      </c>
      <c r="Q445" s="10">
        <f>_xll.SNL.Clients.Office.Excel.Functions.SPG(A445, "RD_LAST_REVIEW_DATE_GLOBAL", "Issuer Credit Rating", "Local Currency LT")</f>
        <v>45441</v>
      </c>
      <c r="R445" s="10">
        <f>_xll.SNL.Clients.Office.Excel.Functions.SPG(A445, "RD_CREDIT_RATING_DATE_GLOBAL", "Issuer Credit Rating", "Local Currency LT|0")</f>
        <v>42509</v>
      </c>
      <c r="S445" s="10">
        <f>_xll.SNL.Clients.Office.Excel.Functions.SPG(A445, "RD_CREDIT_WATCH_OUTLOOK_DATE_GLOBAL", "Issuer Credit Rating", "Local Currency LT|0")</f>
        <v>42509</v>
      </c>
    </row>
    <row r="446" spans="1:19">
      <c r="A446" t="s">
        <v>450</v>
      </c>
      <c r="B446" t="str">
        <f>_xll.SNL.Clients.Office.Excel.Functions.SPG(A446,"SP_IPO_DATE")</f>
        <v>#PEND</v>
      </c>
      <c r="G446" s="9" t="str">
        <f>_xll.SNL.Clients.Office.Excel.Functions.SPG(A446, "IQ_SECTOR")</f>
        <v>Materials</v>
      </c>
      <c r="H446" s="9" t="str">
        <f>_xll.SNL.Clients.Office.Excel.Functions.SPG(A446, "IQ_INDUSTRY_GROUP")</f>
        <v>Materials</v>
      </c>
      <c r="I446" s="9" t="str">
        <f>_xll.SNL.Clients.Office.Excel.Functions.SPG(A446, "IQ_INDUSTRY")</f>
        <v>Chemicals</v>
      </c>
      <c r="J446" s="9" t="str">
        <f>_xll.SNL.Clients.Office.Excel.Functions.SPG(A446, "IQ_PRIMARY_INDUSTRY")</f>
        <v>Specialty Chemicals</v>
      </c>
      <c r="K446" s="9" t="str">
        <f>_xll.SNL.Clients.Office.Excel.Functions.SPG(A446, "NAICS_CODE", "Primary")</f>
        <v>325510 - Paint and Coating Manufacturing</v>
      </c>
      <c r="L446" s="9" t="str">
        <f>_xll.SNL.Clients.Office.Excel.Functions.SPG(A446, "SP_TOPICTAG")</f>
        <v/>
      </c>
      <c r="M446" s="5">
        <f>_xll.SNL.Clients.Office.Excel.Functions.SPG(A446, "SP_PCT_SHARES_OWNED_ALL_INSTITUTIONS")</f>
        <v>82.36</v>
      </c>
      <c r="N446" s="9" t="str">
        <f>_xll.SNL.Clients.Office.Excel.Functions.SPG(A446, "RD_CREDIT_RATING_GLOBAL", "Issuer Credit Rating", "Local Currency LT|0")</f>
        <v>BBB</v>
      </c>
      <c r="O446" s="9" t="str">
        <f>_xll.SNL.Clients.Office.Excel.Functions.SPG(A446, "RD_CWOL_GLOBAL", "Issuer Credit Rating", "Local Currency LT|0")</f>
        <v>Stable</v>
      </c>
      <c r="P446" s="9" t="str">
        <f>_xll.SNL.Clients.Office.Excel.Functions.SPG(A446, "RD_RATING_ACTION_GLOBAL", "Issuer Credit Rating", "Local Currency LT|0")</f>
        <v>Upgrade | CreditWatch/Outlook (03/12/2021)</v>
      </c>
      <c r="Q446" s="10">
        <f>_xll.SNL.Clients.Office.Excel.Functions.SPG(A446, "RD_LAST_REVIEW_DATE_GLOBAL", "Issuer Credit Rating", "Local Currency LT")</f>
        <v>45376</v>
      </c>
      <c r="R446" s="10">
        <f>_xll.SNL.Clients.Office.Excel.Functions.SPG(A446, "RD_CREDIT_RATING_DATE_GLOBAL", "Issuer Credit Rating", "Local Currency LT|0")</f>
        <v>44267</v>
      </c>
      <c r="S446" s="10">
        <f>_xll.SNL.Clients.Office.Excel.Functions.SPG(A446, "RD_CREDIT_WATCH_OUTLOOK_DATE_GLOBAL", "Issuer Credit Rating", "Local Currency LT|0")</f>
        <v>44267</v>
      </c>
    </row>
    <row r="447" spans="1:19">
      <c r="A447" t="s">
        <v>451</v>
      </c>
      <c r="B447" t="str">
        <f>_xll.SNL.Clients.Office.Excel.Functions.SPG(A447,"SP_IPO_DATE")</f>
        <v>#PEND</v>
      </c>
      <c r="G447" s="9" t="str">
        <f>_xll.SNL.Clients.Office.Excel.Functions.SPG(A447, "IQ_SECTOR")</f>
        <v>Utilities</v>
      </c>
      <c r="H447" s="9" t="str">
        <f>_xll.SNL.Clients.Office.Excel.Functions.SPG(A447, "IQ_INDUSTRY_GROUP")</f>
        <v>Utilities</v>
      </c>
      <c r="I447" s="9" t="str">
        <f>_xll.SNL.Clients.Office.Excel.Functions.SPG(A447, "IQ_INDUSTRY")</f>
        <v>Electric Utilities</v>
      </c>
      <c r="J447" s="9" t="str">
        <f>_xll.SNL.Clients.Office.Excel.Functions.SPG(A447, "IQ_PRIMARY_INDUSTRY")</f>
        <v>Electric Utilities</v>
      </c>
      <c r="K447" s="9" t="str">
        <f>_xll.SNL.Clients.Office.Excel.Functions.SPG(A447, "NAICS_CODE", "Primary")</f>
        <v>2211 - Electric Power Generation, Transmission and Distribution</v>
      </c>
      <c r="L447" s="9" t="str">
        <f>_xll.SNL.Clients.Office.Excel.Functions.SPG(A447, "SP_TOPICTAG")</f>
        <v>Clean Energy; Energy Efficiency; Energy Management; Energy Storage; Conventional Nuclear; Smart Energy; Power Grid; Utility Scale Solar; Onshore and Offshore Wind; Battery Energy Storage System (BESS)</v>
      </c>
      <c r="M447" s="5">
        <f>_xll.SNL.Clients.Office.Excel.Functions.SPG(A447, "SP_PCT_SHARES_OWNED_ALL_INSTITUTIONS")</f>
        <v>69.33</v>
      </c>
      <c r="N447" s="9" t="str">
        <f>_xll.SNL.Clients.Office.Excel.Functions.SPG(A447, "RD_CREDIT_RATING_GLOBAL", "Issuer Credit Rating", "Local Currency LT|0")</f>
        <v>A-</v>
      </c>
      <c r="O447" s="9" t="str">
        <f>_xll.SNL.Clients.Office.Excel.Functions.SPG(A447, "RD_CWOL_GLOBAL", "Issuer Credit Rating", "Local Currency LT|0")</f>
        <v>Stable</v>
      </c>
      <c r="P447" s="9" t="str">
        <f>_xll.SNL.Clients.Office.Excel.Functions.SPG(A447, "RD_RATING_ACTION_GLOBAL", "Issuer Credit Rating", "Local Currency LT|0")</f>
        <v>Upgrade | CreditWatch/Outlook (05/02/2024)</v>
      </c>
      <c r="Q447" s="10">
        <f>_xll.SNL.Clients.Office.Excel.Functions.SPG(A447, "RD_LAST_REVIEW_DATE_GLOBAL", "Issuer Credit Rating", "Local Currency LT")</f>
        <v>45491</v>
      </c>
      <c r="R447" s="10">
        <f>_xll.SNL.Clients.Office.Excel.Functions.SPG(A447, "RD_CREDIT_RATING_DATE_GLOBAL", "Issuer Credit Rating", "Local Currency LT|0")</f>
        <v>45414</v>
      </c>
      <c r="S447" s="10">
        <f>_xll.SNL.Clients.Office.Excel.Functions.SPG(A447, "RD_CREDIT_WATCH_OUTLOOK_DATE_GLOBAL", "Issuer Credit Rating", "Local Currency LT|0")</f>
        <v>45414</v>
      </c>
    </row>
    <row r="448" spans="1:19">
      <c r="A448" t="s">
        <v>452</v>
      </c>
      <c r="B448" t="str">
        <f>_xll.SNL.Clients.Office.Excel.Functions.SPG(A448,"SP_IPO_DATE")</f>
        <v>#PEND</v>
      </c>
      <c r="G448" s="9" t="str">
        <f>_xll.SNL.Clients.Office.Excel.Functions.SPG(A448, "IQ_SECTOR")</f>
        <v>Consumer Discretionary</v>
      </c>
      <c r="H448" s="9" t="str">
        <f>_xll.SNL.Clients.Office.Excel.Functions.SPG(A448, "IQ_INDUSTRY_GROUP")</f>
        <v>Consumer Discretionary Distribution and Retail</v>
      </c>
      <c r="I448" s="9" t="str">
        <f>_xll.SNL.Clients.Office.Excel.Functions.SPG(A448, "IQ_INDUSTRY")</f>
        <v>Specialty Retail</v>
      </c>
      <c r="J448" s="9" t="str">
        <f>_xll.SNL.Clients.Office.Excel.Functions.SPG(A448, "IQ_PRIMARY_INDUSTRY")</f>
        <v>Apparel Retail</v>
      </c>
      <c r="K448" s="9" t="str">
        <f>_xll.SNL.Clients.Office.Excel.Functions.SPG(A448, "NAICS_CODE", "Primary")</f>
        <v>4581 - Clothing and Clothing Accessories Retailers</v>
      </c>
      <c r="L448" s="9" t="str">
        <f>_xll.SNL.Clients.Office.Excel.Functions.SPG(A448, "SP_TOPICTAG")</f>
        <v>Lifestyle; Brand Marketing</v>
      </c>
      <c r="M448" s="5">
        <f>_xll.SNL.Clients.Office.Excel.Functions.SPG(A448, "SP_PCT_SHARES_OWNED_ALL_INSTITUTIONS")</f>
        <v>91.63</v>
      </c>
      <c r="N448" s="9" t="str">
        <f>_xll.SNL.Clients.Office.Excel.Functions.SPG(A448, "RD_CREDIT_RATING_GLOBAL", "Issuer Credit Rating", "Local Currency LT|0")</f>
        <v>A</v>
      </c>
      <c r="O448" s="9" t="str">
        <f>_xll.SNL.Clients.Office.Excel.Functions.SPG(A448, "RD_CWOL_GLOBAL", "Issuer Credit Rating", "Local Currency LT|0")</f>
        <v>Stable</v>
      </c>
      <c r="P448" s="9" t="str">
        <f>_xll.SNL.Clients.Office.Excel.Functions.SPG(A448, "RD_RATING_ACTION_GLOBAL", "Issuer Credit Rating", "Local Currency LT|0")</f>
        <v>CreditWatch/Outlook (03/11/2021)</v>
      </c>
      <c r="Q448" s="10">
        <f>_xll.SNL.Clients.Office.Excel.Functions.SPG(A448, "RD_LAST_REVIEW_DATE_GLOBAL", "Issuer Credit Rating", "Local Currency LT")</f>
        <v>45373</v>
      </c>
      <c r="R448" s="10">
        <f>_xll.SNL.Clients.Office.Excel.Functions.SPG(A448, "RD_CREDIT_RATING_DATE_GLOBAL", "Issuer Credit Rating", "Local Currency LT|0")</f>
        <v>43917</v>
      </c>
      <c r="S448" s="10">
        <f>_xll.SNL.Clients.Office.Excel.Functions.SPG(A448, "RD_CREDIT_WATCH_OUTLOOK_DATE_GLOBAL", "Issuer Credit Rating", "Local Currency LT|0")</f>
        <v>44266</v>
      </c>
    </row>
    <row r="449" spans="1:19">
      <c r="A449" t="s">
        <v>453</v>
      </c>
      <c r="B449" t="str">
        <f>_xll.SNL.Clients.Office.Excel.Functions.SPG(A449,"SP_IPO_DATE")</f>
        <v>#PEND</v>
      </c>
      <c r="G449" s="9" t="str">
        <f>_xll.SNL.Clients.Office.Excel.Functions.SPG(A449, "IQ_SECTOR")</f>
        <v>Financials</v>
      </c>
      <c r="H449" s="9" t="str">
        <f>_xll.SNL.Clients.Office.Excel.Functions.SPG(A449, "IQ_INDUSTRY_GROUP")</f>
        <v>Insurance</v>
      </c>
      <c r="I449" s="9" t="str">
        <f>_xll.SNL.Clients.Office.Excel.Functions.SPG(A449, "IQ_INDUSTRY")</f>
        <v>Insurance</v>
      </c>
      <c r="J449" s="9" t="str">
        <f>_xll.SNL.Clients.Office.Excel.Functions.SPG(A449, "IQ_PRIMARY_INDUSTRY")</f>
        <v>Property and Casualty Insurance</v>
      </c>
      <c r="K449" s="9" t="str">
        <f>_xll.SNL.Clients.Office.Excel.Functions.SPG(A449, "NAICS_CODE", "Primary")</f>
        <v>524126 - Direct Property and Casualty Insurance Carriers</v>
      </c>
      <c r="L449" s="9" t="str">
        <f>_xll.SNL.Clients.Office.Excel.Functions.SPG(A449, "SP_TOPICTAG")</f>
        <v/>
      </c>
      <c r="M449" s="5">
        <f>_xll.SNL.Clients.Office.Excel.Functions.SPG(A449, "SP_PCT_SHARES_OWNED_ALL_INSTITUTIONS")</f>
        <v>84.08</v>
      </c>
      <c r="N449" s="9" t="str">
        <f>_xll.SNL.Clients.Office.Excel.Functions.SPG(A449, "RD_CREDIT_RATING_GLOBAL", "Issuer Credit Rating", "Local Currency LT|0")</f>
        <v>A</v>
      </c>
      <c r="O449" s="9" t="str">
        <f>_xll.SNL.Clients.Office.Excel.Functions.SPG(A449, "RD_CWOL_GLOBAL", "Issuer Credit Rating", "Local Currency LT|0")</f>
        <v>Stable</v>
      </c>
      <c r="P449" s="9" t="str">
        <f>_xll.SNL.Clients.Office.Excel.Functions.SPG(A449, "RD_RATING_ACTION_GLOBAL", "Issuer Credit Rating", "Local Currency LT|0")</f>
        <v>Upgrade | CreditWatch/Outlook (07/28/2011)</v>
      </c>
      <c r="Q449" s="10">
        <f>_xll.SNL.Clients.Office.Excel.Functions.SPG(A449, "RD_LAST_REVIEW_DATE_GLOBAL", "Issuer Credit Rating", "Local Currency LT")</f>
        <v>45461</v>
      </c>
      <c r="R449" s="10">
        <f>_xll.SNL.Clients.Office.Excel.Functions.SPG(A449, "RD_CREDIT_RATING_DATE_GLOBAL", "Issuer Credit Rating", "Local Currency LT|0")</f>
        <v>40752</v>
      </c>
      <c r="S449" s="10">
        <f>_xll.SNL.Clients.Office.Excel.Functions.SPG(A449, "RD_CREDIT_WATCH_OUTLOOK_DATE_GLOBAL", "Issuer Credit Rating", "Local Currency LT|0")</f>
        <v>40752</v>
      </c>
    </row>
    <row r="450" spans="1:19">
      <c r="A450" t="s">
        <v>454</v>
      </c>
      <c r="B450" t="str">
        <f>_xll.SNL.Clients.Office.Excel.Functions.SPG(A450,"SP_IPO_DATE")</f>
        <v>#PEND</v>
      </c>
      <c r="G450" s="9" t="str">
        <f>_xll.SNL.Clients.Office.Excel.Functions.SPG(A450, "IQ_SECTOR")</f>
        <v>Communication Services</v>
      </c>
      <c r="H450" s="9" t="str">
        <f>_xll.SNL.Clients.Office.Excel.Functions.SPG(A450, "IQ_INDUSTRY_GROUP")</f>
        <v>Media and Entertainment</v>
      </c>
      <c r="I450" s="9" t="str">
        <f>_xll.SNL.Clients.Office.Excel.Functions.SPG(A450, "IQ_INDUSTRY")</f>
        <v>Entertainment</v>
      </c>
      <c r="J450" s="9" t="str">
        <f>_xll.SNL.Clients.Office.Excel.Functions.SPG(A450, "IQ_PRIMARY_INDUSTRY")</f>
        <v>Movies and Entertainment</v>
      </c>
      <c r="K450" s="9" t="str">
        <f>_xll.SNL.Clients.Office.Excel.Functions.SPG(A450, "NAICS_CODE", "Primary")</f>
        <v>512 - Motion Picture and Sound Recording Industries</v>
      </c>
      <c r="L450" s="9" t="str">
        <f>_xll.SNL.Clients.Office.Excel.Functions.SPG(A450, "SP_TOPICTAG")</f>
        <v>Entertainment Systems; Tourism; Video Streaming; Video Advertising; Streaming Media; Video-on-Demand Servers; Video Games; Utility Scale Solar</v>
      </c>
      <c r="M450" s="5">
        <f>_xll.SNL.Clients.Office.Excel.Functions.SPG(A450, "SP_PCT_SHARES_OWNED_ALL_INSTITUTIONS")</f>
        <v>70.069999999999993</v>
      </c>
      <c r="N450" s="9" t="str">
        <f>_xll.SNL.Clients.Office.Excel.Functions.SPG(A450, "RD_CREDIT_RATING_GLOBAL", "Issuer Credit Rating", "Local Currency LT|0")</f>
        <v>A</v>
      </c>
      <c r="O450" s="9" t="str">
        <f>_xll.SNL.Clients.Office.Excel.Functions.SPG(A450, "RD_CWOL_GLOBAL", "Issuer Credit Rating", "Local Currency LT|0")</f>
        <v>Stable</v>
      </c>
      <c r="P450" s="9" t="str">
        <f>_xll.SNL.Clients.Office.Excel.Functions.SPG(A450, "RD_RATING_ACTION_GLOBAL", "Issuer Credit Rating", "Local Currency LT|0")</f>
        <v>Upgrade | CreditWatch/Outlook (12/02/2024)</v>
      </c>
      <c r="Q450" s="10">
        <f>_xll.SNL.Clients.Office.Excel.Functions.SPG(A450, "RD_LAST_REVIEW_DATE_GLOBAL", "Issuer Credit Rating", "Local Currency LT")</f>
        <v>45663</v>
      </c>
      <c r="R450" s="10">
        <f>_xll.SNL.Clients.Office.Excel.Functions.SPG(A450, "RD_CREDIT_RATING_DATE_GLOBAL", "Issuer Credit Rating", "Local Currency LT|0")</f>
        <v>45628</v>
      </c>
      <c r="S450" s="10">
        <f>_xll.SNL.Clients.Office.Excel.Functions.SPG(A450, "RD_CREDIT_WATCH_OUTLOOK_DATE_GLOBAL", "Issuer Credit Rating", "Local Currency LT|0")</f>
        <v>45628</v>
      </c>
    </row>
    <row r="451" spans="1:19">
      <c r="A451" t="s">
        <v>455</v>
      </c>
      <c r="B451" t="str">
        <f>_xll.SNL.Clients.Office.Excel.Functions.SPG(A451,"SP_IPO_DATE")</f>
        <v>#PEND</v>
      </c>
      <c r="G451" s="9" t="str">
        <f>_xll.SNL.Clients.Office.Excel.Functions.SPG(A451, "IQ_SECTOR")</f>
        <v>Energy</v>
      </c>
      <c r="H451" s="9" t="str">
        <f>_xll.SNL.Clients.Office.Excel.Functions.SPG(A451, "IQ_INDUSTRY_GROUP")</f>
        <v>Energy</v>
      </c>
      <c r="I451" s="9" t="str">
        <f>_xll.SNL.Clients.Office.Excel.Functions.SPG(A451, "IQ_INDUSTRY")</f>
        <v>Oil, Gas and Consumable Fuels</v>
      </c>
      <c r="J451" s="9" t="str">
        <f>_xll.SNL.Clients.Office.Excel.Functions.SPG(A451, "IQ_PRIMARY_INDUSTRY")</f>
        <v>Oil and Gas Storage and Transportation</v>
      </c>
      <c r="K451" s="9" t="str">
        <f>_xll.SNL.Clients.Office.Excel.Functions.SPG(A451, "NAICS_CODE", "Primary")</f>
        <v>486210 - Pipeline Transportation of Natural Gas</v>
      </c>
      <c r="L451" s="9" t="str">
        <f>_xll.SNL.Clients.Office.Excel.Functions.SPG(A451, "SP_TOPICTAG")</f>
        <v>Freight Service; Marine Transportation; CleanTech; Biomass Energy; ClimateTech</v>
      </c>
      <c r="M451" s="5">
        <f>_xll.SNL.Clients.Office.Excel.Functions.SPG(A451, "SP_PCT_SHARES_OWNED_ALL_INSTITUTIONS")</f>
        <v>89.02</v>
      </c>
      <c r="N451" s="9" t="str">
        <f>_xll.SNL.Clients.Office.Excel.Functions.SPG(A451, "RD_CREDIT_RATING_GLOBAL", "Issuer Credit Rating", "Local Currency LT|0")</f>
        <v>BBB</v>
      </c>
      <c r="O451" s="9" t="str">
        <f>_xll.SNL.Clients.Office.Excel.Functions.SPG(A451, "RD_CWOL_GLOBAL", "Issuer Credit Rating", "Local Currency LT|0")</f>
        <v>Positive</v>
      </c>
      <c r="P451" s="9" t="str">
        <f>_xll.SNL.Clients.Office.Excel.Functions.SPG(A451, "RD_RATING_ACTION_GLOBAL", "Issuer Credit Rating", "Local Currency LT|0")</f>
        <v>CreditWatch/Outlook (04/19/2024)</v>
      </c>
      <c r="Q451" s="10">
        <f>_xll.SNL.Clients.Office.Excel.Functions.SPG(A451, "RD_LAST_REVIEW_DATE_GLOBAL", "Issuer Credit Rating", "Local Currency LT")</f>
        <v>45406</v>
      </c>
      <c r="R451" s="10">
        <f>_xll.SNL.Clients.Office.Excel.Functions.SPG(A451, "RD_CREDIT_RATING_DATE_GLOBAL", "Issuer Credit Rating", "Local Currency LT|0")</f>
        <v>43322</v>
      </c>
      <c r="S451" s="10">
        <f>_xll.SNL.Clients.Office.Excel.Functions.SPG(A451, "RD_CREDIT_WATCH_OUTLOOK_DATE_GLOBAL", "Issuer Credit Rating", "Local Currency LT|0")</f>
        <v>45401</v>
      </c>
    </row>
    <row r="452" spans="1:19">
      <c r="A452" t="s">
        <v>456</v>
      </c>
      <c r="B452" t="str">
        <f>_xll.SNL.Clients.Office.Excel.Functions.SPG(A452,"SP_IPO_DATE")</f>
        <v>#PEND</v>
      </c>
      <c r="G452" s="9" t="str">
        <f>_xll.SNL.Clients.Office.Excel.Functions.SPG(A452, "IQ_SECTOR")</f>
        <v>Health Care</v>
      </c>
      <c r="H452" s="9" t="str">
        <f>_xll.SNL.Clients.Office.Excel.Functions.SPG(A452, "IQ_INDUSTRY_GROUP")</f>
        <v>Pharmaceuticals, Biotechnology and Life Sciences</v>
      </c>
      <c r="I452" s="9" t="str">
        <f>_xll.SNL.Clients.Office.Excel.Functions.SPG(A452, "IQ_INDUSTRY")</f>
        <v>Life Sciences Tools and Services</v>
      </c>
      <c r="J452" s="9" t="str">
        <f>_xll.SNL.Clients.Office.Excel.Functions.SPG(A452, "IQ_PRIMARY_INDUSTRY")</f>
        <v>Life Sciences Tools and Services</v>
      </c>
      <c r="K452" s="9" t="str">
        <f>_xll.SNL.Clients.Office.Excel.Functions.SPG(A452, "NAICS_CODE", "Primary")</f>
        <v>541715 - Research and Development in the Physical, Engineering, and Life Sciences (except Nanotechnology and Biotechnology)</v>
      </c>
      <c r="L452" s="9" t="str">
        <f>_xll.SNL.Clients.Office.Excel.Functions.SPG(A452, "SP_TOPICTAG")</f>
        <v>Health Diagnostics; Genetics; Immunology; Infectious Diseases; Oncology; Vaccines; Allergy</v>
      </c>
      <c r="M452" s="5">
        <f>_xll.SNL.Clients.Office.Excel.Functions.SPG(A452, "SP_PCT_SHARES_OWNED_ALL_INSTITUTIONS")</f>
        <v>90.12</v>
      </c>
      <c r="N452" s="9" t="str">
        <f>_xll.SNL.Clients.Office.Excel.Functions.SPG(A452, "RD_CREDIT_RATING_GLOBAL", "Issuer Credit Rating", "Local Currency LT|0")</f>
        <v>A-</v>
      </c>
      <c r="O452" s="9" t="str">
        <f>_xll.SNL.Clients.Office.Excel.Functions.SPG(A452, "RD_CWOL_GLOBAL", "Issuer Credit Rating", "Local Currency LT|0")</f>
        <v>Stable</v>
      </c>
      <c r="P452" s="9" t="str">
        <f>_xll.SNL.Clients.Office.Excel.Functions.SPG(A452, "RD_RATING_ACTION_GLOBAL", "Issuer Credit Rating", "Local Currency LT|0")</f>
        <v>Upgrade | CreditWatch/Outlook (06/14/2022)</v>
      </c>
      <c r="Q452" s="10">
        <f>_xll.SNL.Clients.Office.Excel.Functions.SPG(A452, "RD_LAST_REVIEW_DATE_GLOBAL", "Issuer Credit Rating", "Local Currency LT")</f>
        <v>45456</v>
      </c>
      <c r="R452" s="10">
        <f>_xll.SNL.Clients.Office.Excel.Functions.SPG(A452, "RD_CREDIT_RATING_DATE_GLOBAL", "Issuer Credit Rating", "Local Currency LT|0")</f>
        <v>44726</v>
      </c>
      <c r="S452" s="10">
        <f>_xll.SNL.Clients.Office.Excel.Functions.SPG(A452, "RD_CREDIT_WATCH_OUTLOOK_DATE_GLOBAL", "Issuer Credit Rating", "Local Currency LT|0")</f>
        <v>44726</v>
      </c>
    </row>
    <row r="453" spans="1:19">
      <c r="A453" t="s">
        <v>457</v>
      </c>
      <c r="B453" t="str">
        <f>_xll.SNL.Clients.Office.Excel.Functions.SPG(A453,"SP_IPO_DATE")</f>
        <v>#PEND</v>
      </c>
      <c r="G453" s="9" t="str">
        <f>_xll.SNL.Clients.Office.Excel.Functions.SPG(A453, "IQ_SECTOR")</f>
        <v>Consumer Discretionary</v>
      </c>
      <c r="H453" s="9" t="str">
        <f>_xll.SNL.Clients.Office.Excel.Functions.SPG(A453, "IQ_INDUSTRY_GROUP")</f>
        <v>Consumer Discretionary Distribution and Retail</v>
      </c>
      <c r="I453" s="9" t="str">
        <f>_xll.SNL.Clients.Office.Excel.Functions.SPG(A453, "IQ_INDUSTRY")</f>
        <v>Specialty Retail</v>
      </c>
      <c r="J453" s="9" t="str">
        <f>_xll.SNL.Clients.Office.Excel.Functions.SPG(A453, "IQ_PRIMARY_INDUSTRY")</f>
        <v>Other Specialty Retail</v>
      </c>
      <c r="K453" s="9" t="str">
        <f>_xll.SNL.Clients.Office.Excel.Functions.SPG(A453, "NAICS_CODE", "Primary")</f>
        <v>444 - Building Material and Garden Equipment and Supplies Dealers</v>
      </c>
      <c r="L453" s="9" t="str">
        <f>_xll.SNL.Clients.Office.Excel.Functions.SPG(A453, "SP_TOPICTAG")</f>
        <v>Animal Feed; Farming; Lifestyle; Livestock; Online Grocery; Pet Care; Pet Food and Supplies</v>
      </c>
      <c r="M453" s="5">
        <f>_xll.SNL.Clients.Office.Excel.Functions.SPG(A453, "SP_PCT_SHARES_OWNED_ALL_INSTITUTIONS")</f>
        <v>95.79</v>
      </c>
      <c r="N453" s="9" t="str">
        <f>_xll.SNL.Clients.Office.Excel.Functions.SPG(A453, "RD_CREDIT_RATING_GLOBAL", "Issuer Credit Rating", "Local Currency LT|0")</f>
        <v>BBB</v>
      </c>
      <c r="O453" s="9" t="str">
        <f>_xll.SNL.Clients.Office.Excel.Functions.SPG(A453, "RD_CWOL_GLOBAL", "Issuer Credit Rating", "Local Currency LT|0")</f>
        <v>Stable</v>
      </c>
      <c r="P453" s="9" t="str">
        <f>_xll.SNL.Clients.Office.Excel.Functions.SPG(A453, "RD_RATING_ACTION_GLOBAL", "Issuer Credit Rating", "Local Currency LT|0")</f>
        <v>New Rating | CreditWatch/Outlook (10/21/2020)</v>
      </c>
      <c r="Q453" s="10">
        <f>_xll.SNL.Clients.Office.Excel.Functions.SPG(A453, "RD_LAST_REVIEW_DATE_GLOBAL", "Issuer Credit Rating", "Local Currency LT")</f>
        <v>45362</v>
      </c>
      <c r="R453" s="10">
        <f>_xll.SNL.Clients.Office.Excel.Functions.SPG(A453, "RD_CREDIT_RATING_DATE_GLOBAL", "Issuer Credit Rating", "Local Currency LT|0")</f>
        <v>44125</v>
      </c>
      <c r="S453" s="10">
        <f>_xll.SNL.Clients.Office.Excel.Functions.SPG(A453, "RD_CREDIT_WATCH_OUTLOOK_DATE_GLOBAL", "Issuer Credit Rating", "Local Currency LT|0")</f>
        <v>44125</v>
      </c>
    </row>
    <row r="454" spans="1:19">
      <c r="A454" t="s">
        <v>458</v>
      </c>
      <c r="B454" t="str">
        <f>_xll.SNL.Clients.Office.Excel.Functions.SPG(A454,"SP_IPO_DATE")</f>
        <v>#PEND</v>
      </c>
      <c r="G454" s="9" t="str">
        <f>_xll.SNL.Clients.Office.Excel.Functions.SPG(A454, "IQ_SECTOR")</f>
        <v>Industrials</v>
      </c>
      <c r="H454" s="9" t="str">
        <f>_xll.SNL.Clients.Office.Excel.Functions.SPG(A454, "IQ_INDUSTRY_GROUP")</f>
        <v>Capital Goods</v>
      </c>
      <c r="I454" s="9" t="str">
        <f>_xll.SNL.Clients.Office.Excel.Functions.SPG(A454, "IQ_INDUSTRY")</f>
        <v>Building Products</v>
      </c>
      <c r="J454" s="9" t="str">
        <f>_xll.SNL.Clients.Office.Excel.Functions.SPG(A454, "IQ_PRIMARY_INDUSTRY")</f>
        <v>Building Products</v>
      </c>
      <c r="K454" s="9" t="str">
        <f>_xll.SNL.Clients.Office.Excel.Functions.SPG(A454, "NAICS_CODE", "Primary")</f>
        <v>33341 - Ventilation, Heating, Air-Conditioning, and Commercial Refrigeration Equipment Manufacturing</v>
      </c>
      <c r="L454" s="9" t="str">
        <f>_xll.SNL.Clients.Office.Excel.Functions.SPG(A454, "SP_TOPICTAG")</f>
        <v>Clean Energy; Energy Management; Industrial Automation; CleanTech</v>
      </c>
      <c r="M454" s="5">
        <f>_xll.SNL.Clients.Office.Excel.Functions.SPG(A454, "SP_PCT_SHARES_OWNED_ALL_INSTITUTIONS")</f>
        <v>86.88</v>
      </c>
      <c r="N454" s="9" t="str">
        <f>_xll.SNL.Clients.Office.Excel.Functions.SPG(A454, "RD_CREDIT_RATING_GLOBAL", "Issuer Credit Rating", "Local Currency LT|0")</f>
        <v>BBB+</v>
      </c>
      <c r="O454" s="9" t="str">
        <f>_xll.SNL.Clients.Office.Excel.Functions.SPG(A454, "RD_CWOL_GLOBAL", "Issuer Credit Rating", "Local Currency LT|0")</f>
        <v>Positive</v>
      </c>
      <c r="P454" s="9" t="str">
        <f>_xll.SNL.Clients.Office.Excel.Functions.SPG(A454, "RD_RATING_ACTION_GLOBAL", "Issuer Credit Rating", "Local Currency LT|0")</f>
        <v>CreditWatch/Outlook (10/31/2024)</v>
      </c>
      <c r="Q454" s="10">
        <f>_xll.SNL.Clients.Office.Excel.Functions.SPG(A454, "RD_LAST_REVIEW_DATE_GLOBAL", "Issuer Credit Rating", "Local Currency LT")</f>
        <v>45596</v>
      </c>
      <c r="R454" s="10">
        <f>_xll.SNL.Clients.Office.Excel.Functions.SPG(A454, "RD_CREDIT_RATING_DATE_GLOBAL", "Issuer Credit Rating", "Local Currency LT|0")</f>
        <v>45156</v>
      </c>
      <c r="S454" s="10">
        <f>_xll.SNL.Clients.Office.Excel.Functions.SPG(A454, "RD_CREDIT_WATCH_OUTLOOK_DATE_GLOBAL", "Issuer Credit Rating", "Local Currency LT|0")</f>
        <v>45596</v>
      </c>
    </row>
    <row r="455" spans="1:19">
      <c r="A455" t="s">
        <v>459</v>
      </c>
      <c r="B455" t="str">
        <f>_xll.SNL.Clients.Office.Excel.Functions.SPG(A455,"SP_IPO_DATE")</f>
        <v>#PEND</v>
      </c>
      <c r="G455" s="9" t="str">
        <f>_xll.SNL.Clients.Office.Excel.Functions.SPG(A455, "IQ_SECTOR")</f>
        <v>Industrials</v>
      </c>
      <c r="H455" s="9" t="str">
        <f>_xll.SNL.Clients.Office.Excel.Functions.SPG(A455, "IQ_INDUSTRY_GROUP")</f>
        <v>Capital Goods</v>
      </c>
      <c r="I455" s="9" t="str">
        <f>_xll.SNL.Clients.Office.Excel.Functions.SPG(A455, "IQ_INDUSTRY")</f>
        <v>Aerospace and Defense</v>
      </c>
      <c r="J455" s="9" t="str">
        <f>_xll.SNL.Clients.Office.Excel.Functions.SPG(A455, "IQ_PRIMARY_INDUSTRY")</f>
        <v>Aerospace and Defense</v>
      </c>
      <c r="K455" s="9" t="str">
        <f>_xll.SNL.Clients.Office.Excel.Functions.SPG(A455, "NAICS_CODE", "Primary")</f>
        <v>336413 - Other Aircraft Parts and Auxiliary Equipment Manufacturing</v>
      </c>
      <c r="L455" s="9" t="str">
        <f>_xll.SNL.Clients.Office.Excel.Functions.SPG(A455, "SP_TOPICTAG")</f>
        <v>Fleet Management; Industrial Automation; Sensors; Process Automation; Passenger Aircraft Manufacturing</v>
      </c>
      <c r="M455" s="5">
        <f>_xll.SNL.Clients.Office.Excel.Functions.SPG(A455, "SP_PCT_SHARES_OWNED_ALL_INSTITUTIONS")</f>
        <v>93.95</v>
      </c>
      <c r="N455" s="9" t="str">
        <f>_xll.SNL.Clients.Office.Excel.Functions.SPG(A455, "RD_CREDIT_RATING_GLOBAL", "Issuer Credit Rating", "Local Currency LT|0")</f>
        <v/>
      </c>
      <c r="O455" s="9" t="str">
        <f>_xll.SNL.Clients.Office.Excel.Functions.SPG(A455, "RD_CWOL_GLOBAL", "Issuer Credit Rating", "Local Currency LT|0")</f>
        <v/>
      </c>
      <c r="P455" s="9" t="str">
        <f>_xll.SNL.Clients.Office.Excel.Functions.SPG(A455, "RD_RATING_ACTION_GLOBAL", "Issuer Credit Rating", "Local Currency LT|0")</f>
        <v/>
      </c>
      <c r="Q455" s="10" t="str">
        <f>_xll.SNL.Clients.Office.Excel.Functions.SPG(A455, "RD_LAST_REVIEW_DATE_GLOBAL", "Issuer Credit Rating", "Local Currency LT")</f>
        <v/>
      </c>
      <c r="R455" s="10" t="str">
        <f>_xll.SNL.Clients.Office.Excel.Functions.SPG(A455, "RD_CREDIT_RATING_DATE_GLOBAL", "Issuer Credit Rating", "Local Currency LT|0")</f>
        <v/>
      </c>
      <c r="S455" s="10" t="str">
        <f>_xll.SNL.Clients.Office.Excel.Functions.SPG(A455, "RD_CREDIT_WATCH_OUTLOOK_DATE_GLOBAL", "Issuer Credit Rating", "Local Currency LT|0")</f>
        <v/>
      </c>
    </row>
    <row r="456" spans="1:19">
      <c r="A456" t="s">
        <v>460</v>
      </c>
      <c r="B456" t="str">
        <f>_xll.SNL.Clients.Office.Excel.Functions.SPG(A456,"SP_IPO_DATE")</f>
        <v>#PEND</v>
      </c>
      <c r="G456" s="9" t="str">
        <f>_xll.SNL.Clients.Office.Excel.Functions.SPG(A456, "IQ_SECTOR")</f>
        <v>Information Technology</v>
      </c>
      <c r="H456" s="9" t="str">
        <f>_xll.SNL.Clients.Office.Excel.Functions.SPG(A456, "IQ_INDUSTRY_GROUP")</f>
        <v>Technology Hardware and Equipment</v>
      </c>
      <c r="I456" s="9" t="str">
        <f>_xll.SNL.Clients.Office.Excel.Functions.SPG(A456, "IQ_INDUSTRY")</f>
        <v>Electronic Equipment, Instruments and Components</v>
      </c>
      <c r="J456" s="9" t="str">
        <f>_xll.SNL.Clients.Office.Excel.Functions.SPG(A456, "IQ_PRIMARY_INDUSTRY")</f>
        <v>Electronic Equipment and Instruments</v>
      </c>
      <c r="K456" s="9" t="str">
        <f>_xll.SNL.Clients.Office.Excel.Functions.SPG(A456, "NAICS_CODE", "Primary")</f>
        <v>334519 - Other Measuring and Controlling Device Manufacturing</v>
      </c>
      <c r="L456" s="9" t="str">
        <f>_xll.SNL.Clients.Office.Excel.Functions.SPG(A456, "SP_TOPICTAG")</f>
        <v>Farming; Predictive Analytics; Team Collaboration; DaaS</v>
      </c>
      <c r="M456" s="5">
        <f>_xll.SNL.Clients.Office.Excel.Functions.SPG(A456, "SP_PCT_SHARES_OWNED_ALL_INSTITUTIONS")</f>
        <v>96.01</v>
      </c>
      <c r="N456" s="9" t="str">
        <f>_xll.SNL.Clients.Office.Excel.Functions.SPG(A456, "RD_CREDIT_RATING_GLOBAL", "Issuer Credit Rating", "Local Currency LT|0")</f>
        <v>BBB-</v>
      </c>
      <c r="O456" s="9" t="str">
        <f>_xll.SNL.Clients.Office.Excel.Functions.SPG(A456, "RD_CWOL_GLOBAL", "Issuer Credit Rating", "Local Currency LT|0")</f>
        <v>Stable</v>
      </c>
      <c r="P456" s="9" t="str">
        <f>_xll.SNL.Clients.Office.Excel.Functions.SPG(A456, "RD_RATING_ACTION_GLOBAL", "Issuer Credit Rating", "Local Currency LT|0")</f>
        <v>CreditWatch/Outlook (06/18/2019)</v>
      </c>
      <c r="Q456" s="10">
        <f>_xll.SNL.Clients.Office.Excel.Functions.SPG(A456, "RD_LAST_REVIEW_DATE_GLOBAL", "Issuer Credit Rating", "Local Currency LT")</f>
        <v>45590</v>
      </c>
      <c r="R456" s="10">
        <f>_xll.SNL.Clients.Office.Excel.Functions.SPG(A456, "RD_CREDIT_RATING_DATE_GLOBAL", "Issuer Credit Rating", "Local Currency LT|0")</f>
        <v>41942</v>
      </c>
      <c r="S456" s="10">
        <f>_xll.SNL.Clients.Office.Excel.Functions.SPG(A456, "RD_CREDIT_WATCH_OUTLOOK_DATE_GLOBAL", "Issuer Credit Rating", "Local Currency LT|0")</f>
        <v>43634</v>
      </c>
    </row>
    <row r="457" spans="1:19">
      <c r="A457" t="s">
        <v>461</v>
      </c>
      <c r="B457" t="str">
        <f>_xll.SNL.Clients.Office.Excel.Functions.SPG(A457,"SP_IPO_DATE")</f>
        <v>#PEND</v>
      </c>
      <c r="G457" s="9" t="str">
        <f>_xll.SNL.Clients.Office.Excel.Functions.SPG(A457, "IQ_SECTOR")</f>
        <v>Financials</v>
      </c>
      <c r="H457" s="9" t="str">
        <f>_xll.SNL.Clients.Office.Excel.Functions.SPG(A457, "IQ_INDUSTRY_GROUP")</f>
        <v>Banks</v>
      </c>
      <c r="I457" s="9" t="str">
        <f>_xll.SNL.Clients.Office.Excel.Functions.SPG(A457, "IQ_INDUSTRY")</f>
        <v>Banks</v>
      </c>
      <c r="J457" s="9" t="str">
        <f>_xll.SNL.Clients.Office.Excel.Functions.SPG(A457, "IQ_PRIMARY_INDUSTRY")</f>
        <v>Regional Banks</v>
      </c>
      <c r="K457" s="9" t="str">
        <f>_xll.SNL.Clients.Office.Excel.Functions.SPG(A457, "NAICS_CODE", "Primary")</f>
        <v>522110 - Commercial Banking</v>
      </c>
      <c r="L457" s="9" t="str">
        <f>_xll.SNL.Clients.Office.Excel.Functions.SPG(A457, "SP_TOPICTAG")</f>
        <v>Consumer Lending</v>
      </c>
      <c r="M457" s="5">
        <f>_xll.SNL.Clients.Office.Excel.Functions.SPG(A457, "SP_PCT_SHARES_OWNED_ALL_INSTITUTIONS")</f>
        <v>85.9</v>
      </c>
      <c r="N457" s="9" t="str">
        <f>_xll.SNL.Clients.Office.Excel.Functions.SPG(A457, "RD_CREDIT_RATING_GLOBAL", "Issuer Credit Rating", "Local Currency LT|0")</f>
        <v>A-</v>
      </c>
      <c r="O457" s="9" t="str">
        <f>_xll.SNL.Clients.Office.Excel.Functions.SPG(A457, "RD_CWOL_GLOBAL", "Issuer Credit Rating", "Local Currency LT|0")</f>
        <v>Stable</v>
      </c>
      <c r="P457" s="9" t="str">
        <f>_xll.SNL.Clients.Office.Excel.Functions.SPG(A457, "RD_RATING_ACTION_GLOBAL", "Issuer Credit Rating", "Local Currency LT|0")</f>
        <v>CreditWatch/Outlook (03/31/2023)</v>
      </c>
      <c r="Q457" s="10">
        <f>_xll.SNL.Clients.Office.Excel.Functions.SPG(A457, "RD_LAST_REVIEW_DATE_GLOBAL", "Issuer Credit Rating", "Local Currency LT")</f>
        <v>45684</v>
      </c>
      <c r="R457" s="10">
        <f>_xll.SNL.Clients.Office.Excel.Functions.SPG(A457, "RD_CREDIT_RATING_DATE_GLOBAL", "Issuer Credit Rating", "Local Currency LT|0")</f>
        <v>40883</v>
      </c>
      <c r="S457" s="10">
        <f>_xll.SNL.Clients.Office.Excel.Functions.SPG(A457, "RD_CREDIT_WATCH_OUTLOOK_DATE_GLOBAL", "Issuer Credit Rating", "Local Currency LT|0")</f>
        <v>45016</v>
      </c>
    </row>
    <row r="458" spans="1:19">
      <c r="A458" t="s">
        <v>462</v>
      </c>
      <c r="B458" t="str">
        <f>_xll.SNL.Clients.Office.Excel.Functions.SPG(A458,"SP_IPO_DATE")</f>
        <v>#PEND</v>
      </c>
      <c r="G458" s="9" t="str">
        <f>_xll.SNL.Clients.Office.Excel.Functions.SPG(A458, "IQ_SECTOR")</f>
        <v>Information Technology</v>
      </c>
      <c r="H458" s="9" t="str">
        <f>_xll.SNL.Clients.Office.Excel.Functions.SPG(A458, "IQ_INDUSTRY_GROUP")</f>
        <v>Software and Services</v>
      </c>
      <c r="I458" s="9" t="str">
        <f>_xll.SNL.Clients.Office.Excel.Functions.SPG(A458, "IQ_INDUSTRY")</f>
        <v>Software</v>
      </c>
      <c r="J458" s="9" t="str">
        <f>_xll.SNL.Clients.Office.Excel.Functions.SPG(A458, "IQ_PRIMARY_INDUSTRY")</f>
        <v>Application Software</v>
      </c>
      <c r="K458" s="9" t="str">
        <f>_xll.SNL.Clients.Office.Excel.Functions.SPG(A458, "NAICS_CODE", "Primary")</f>
        <v>513210 - Software Publishers</v>
      </c>
      <c r="L458" s="9" t="str">
        <f>_xll.SNL.Clients.Office.Excel.Functions.SPG(A458, "SP_TOPICTAG")</f>
        <v>Software Development; Data Integration; Customer Relationship Management; GovTech; Data Protection; Cloud Infrastructure; Process Automation</v>
      </c>
      <c r="M458" s="5">
        <f>_xll.SNL.Clients.Office.Excel.Functions.SPG(A458, "SP_PCT_SHARES_OWNED_ALL_INSTITUTIONS")</f>
        <v>95.48</v>
      </c>
      <c r="N458" s="9" t="str">
        <f>_xll.SNL.Clients.Office.Excel.Functions.SPG(A458, "RD_CREDIT_RATING_GLOBAL", "Issuer Credit Rating", "Local Currency LT|0")</f>
        <v/>
      </c>
      <c r="O458" s="9" t="str">
        <f>_xll.SNL.Clients.Office.Excel.Functions.SPG(A458, "RD_CWOL_GLOBAL", "Issuer Credit Rating", "Local Currency LT|0")</f>
        <v/>
      </c>
      <c r="P458" s="9" t="str">
        <f>_xll.SNL.Clients.Office.Excel.Functions.SPG(A458, "RD_RATING_ACTION_GLOBAL", "Issuer Credit Rating", "Local Currency LT|0")</f>
        <v/>
      </c>
      <c r="Q458" s="10" t="str">
        <f>_xll.SNL.Clients.Office.Excel.Functions.SPG(A458, "RD_LAST_REVIEW_DATE_GLOBAL", "Issuer Credit Rating", "Local Currency LT")</f>
        <v/>
      </c>
      <c r="R458" s="10" t="str">
        <f>_xll.SNL.Clients.Office.Excel.Functions.SPG(A458, "RD_CREDIT_RATING_DATE_GLOBAL", "Issuer Credit Rating", "Local Currency LT|0")</f>
        <v/>
      </c>
      <c r="S458" s="10" t="str">
        <f>_xll.SNL.Clients.Office.Excel.Functions.SPG(A458, "RD_CREDIT_WATCH_OUTLOOK_DATE_GLOBAL", "Issuer Credit Rating", "Local Currency LT|0")</f>
        <v/>
      </c>
    </row>
    <row r="459" spans="1:19">
      <c r="A459" t="s">
        <v>463</v>
      </c>
      <c r="B459" t="str">
        <f>_xll.SNL.Clients.Office.Excel.Functions.SPG(A459,"SP_IPO_DATE")</f>
        <v>#PEND</v>
      </c>
      <c r="G459" s="9" t="str">
        <f>_xll.SNL.Clients.Office.Excel.Functions.SPG(A459, "IQ_SECTOR")</f>
        <v>Consumer Staples</v>
      </c>
      <c r="H459" s="9" t="str">
        <f>_xll.SNL.Clients.Office.Excel.Functions.SPG(A459, "IQ_INDUSTRY_GROUP")</f>
        <v>Food, Beverage and Tobacco</v>
      </c>
      <c r="I459" s="9" t="str">
        <f>_xll.SNL.Clients.Office.Excel.Functions.SPG(A459, "IQ_INDUSTRY")</f>
        <v>Food Products</v>
      </c>
      <c r="J459" s="9" t="str">
        <f>_xll.SNL.Clients.Office.Excel.Functions.SPG(A459, "IQ_PRIMARY_INDUSTRY")</f>
        <v>Packaged Foods and Meats</v>
      </c>
      <c r="K459" s="9" t="str">
        <f>_xll.SNL.Clients.Office.Excel.Functions.SPG(A459, "NAICS_CODE", "Primary")</f>
        <v>31161 - Animal Slaughtering and Processing</v>
      </c>
      <c r="L459" s="9" t="str">
        <f>_xll.SNL.Clients.Office.Excel.Functions.SPG(A459, "SP_TOPICTAG")</f>
        <v>Animal Feed; Farming; Livestock; Alternative Protein</v>
      </c>
      <c r="M459" s="5">
        <f>_xll.SNL.Clients.Office.Excel.Functions.SPG(A459, "SP_PCT_SHARES_OWNED_ALL_INSTITUTIONS")</f>
        <v>69.349999999999994</v>
      </c>
      <c r="N459" s="9" t="str">
        <f>_xll.SNL.Clients.Office.Excel.Functions.SPG(A459, "RD_CREDIT_RATING_GLOBAL", "Issuer Credit Rating", "Local Currency LT|0")</f>
        <v>BBB</v>
      </c>
      <c r="O459" s="9" t="str">
        <f>_xll.SNL.Clients.Office.Excel.Functions.SPG(A459, "RD_CWOL_GLOBAL", "Issuer Credit Rating", "Local Currency LT|0")</f>
        <v>Stable</v>
      </c>
      <c r="P459" s="9" t="str">
        <f>_xll.SNL.Clients.Office.Excel.Functions.SPG(A459, "RD_RATING_ACTION_GLOBAL", "Issuer Credit Rating", "Local Currency LT|0")</f>
        <v>Downgrade | CreditWatch/Outlook (11/28/2023)</v>
      </c>
      <c r="Q459" s="10">
        <f>_xll.SNL.Clients.Office.Excel.Functions.SPG(A459, "RD_LAST_REVIEW_DATE_GLOBAL", "Issuer Credit Rating", "Local Currency LT")</f>
        <v>45348</v>
      </c>
      <c r="R459" s="10">
        <f>_xll.SNL.Clients.Office.Excel.Functions.SPG(A459, "RD_CREDIT_RATING_DATE_GLOBAL", "Issuer Credit Rating", "Local Currency LT|0")</f>
        <v>45258</v>
      </c>
      <c r="S459" s="10">
        <f>_xll.SNL.Clients.Office.Excel.Functions.SPG(A459, "RD_CREDIT_WATCH_OUTLOOK_DATE_GLOBAL", "Issuer Credit Rating", "Local Currency LT|0")</f>
        <v>45258</v>
      </c>
    </row>
    <row r="460" spans="1:19">
      <c r="A460" t="s">
        <v>464</v>
      </c>
      <c r="B460" t="str">
        <f>_xll.SNL.Clients.Office.Excel.Functions.SPG(A460,"SP_IPO_DATE")</f>
        <v>#PEND</v>
      </c>
      <c r="G460" s="9" t="str">
        <f>_xll.SNL.Clients.Office.Excel.Functions.SPG(A460, "IQ_SECTOR")</f>
        <v>Financials</v>
      </c>
      <c r="H460" s="9" t="str">
        <f>_xll.SNL.Clients.Office.Excel.Functions.SPG(A460, "IQ_INDUSTRY_GROUP")</f>
        <v>Banks</v>
      </c>
      <c r="I460" s="9" t="str">
        <f>_xll.SNL.Clients.Office.Excel.Functions.SPG(A460, "IQ_INDUSTRY")</f>
        <v>Banks</v>
      </c>
      <c r="J460" s="9" t="str">
        <f>_xll.SNL.Clients.Office.Excel.Functions.SPG(A460, "IQ_PRIMARY_INDUSTRY")</f>
        <v>Diversified Banks</v>
      </c>
      <c r="K460" s="9" t="str">
        <f>_xll.SNL.Clients.Office.Excel.Functions.SPG(A460, "NAICS_CODE", "Primary")</f>
        <v>522110 - Commercial Banking</v>
      </c>
      <c r="L460" s="9" t="str">
        <f>_xll.SNL.Clients.Office.Excel.Functions.SPG(A460, "SP_TOPICTAG")</f>
        <v>Consumer Lending; Digital Brokerage; Banking as a Service</v>
      </c>
      <c r="M460" s="5">
        <f>_xll.SNL.Clients.Office.Excel.Functions.SPG(A460, "SP_PCT_SHARES_OWNED_ALL_INSTITUTIONS")</f>
        <v>80.78</v>
      </c>
      <c r="N460" s="9" t="str">
        <f>_xll.SNL.Clients.Office.Excel.Functions.SPG(A460, "RD_CREDIT_RATING_GLOBAL", "Issuer Credit Rating", "Local Currency LT|0")</f>
        <v>A</v>
      </c>
      <c r="O460" s="9" t="str">
        <f>_xll.SNL.Clients.Office.Excel.Functions.SPG(A460, "RD_CWOL_GLOBAL", "Issuer Credit Rating", "Local Currency LT|0")</f>
        <v>Stable</v>
      </c>
      <c r="P460" s="9" t="str">
        <f>_xll.SNL.Clients.Office.Excel.Functions.SPG(A460, "RD_RATING_ACTION_GLOBAL", "Issuer Credit Rating", "Local Currency LT|0")</f>
        <v>Downgrade | CreditWatch/Outlook (05/11/2023)</v>
      </c>
      <c r="Q460" s="10">
        <f>_xll.SNL.Clients.Office.Excel.Functions.SPG(A460, "RD_LAST_REVIEW_DATE_GLOBAL", "Issuer Credit Rating", "Local Currency LT")</f>
        <v>45470</v>
      </c>
      <c r="R460" s="10">
        <f>_xll.SNL.Clients.Office.Excel.Functions.SPG(A460, "RD_CREDIT_RATING_DATE_GLOBAL", "Issuer Credit Rating", "Local Currency LT|0")</f>
        <v>45057</v>
      </c>
      <c r="S460" s="10">
        <f>_xll.SNL.Clients.Office.Excel.Functions.SPG(A460, "RD_CREDIT_WATCH_OUTLOOK_DATE_GLOBAL", "Issuer Credit Rating", "Local Currency LT|0")</f>
        <v>45057</v>
      </c>
    </row>
    <row r="461" spans="1:19">
      <c r="A461" t="s">
        <v>465</v>
      </c>
      <c r="B461" t="str">
        <f>_xll.SNL.Clients.Office.Excel.Functions.SPG(A461,"SP_IPO_DATE")</f>
        <v>#PEND</v>
      </c>
      <c r="G461" s="9" t="str">
        <f>_xll.SNL.Clients.Office.Excel.Functions.SPG(A461, "IQ_SECTOR")</f>
        <v>Industrials</v>
      </c>
      <c r="H461" s="9" t="str">
        <f>_xll.SNL.Clients.Office.Excel.Functions.SPG(A461, "IQ_INDUSTRY_GROUP")</f>
        <v>Transportation</v>
      </c>
      <c r="I461" s="9" t="str">
        <f>_xll.SNL.Clients.Office.Excel.Functions.SPG(A461, "IQ_INDUSTRY")</f>
        <v>Ground Transportation</v>
      </c>
      <c r="J461" s="9" t="str">
        <f>_xll.SNL.Clients.Office.Excel.Functions.SPG(A461, "IQ_PRIMARY_INDUSTRY")</f>
        <v>Passenger Ground Transportation</v>
      </c>
      <c r="K461" s="9" t="str">
        <f>_xll.SNL.Clients.Office.Excel.Functions.SPG(A461, "NAICS_CODE", "Primary")</f>
        <v>485310 - Taxi and Ridesharing Services</v>
      </c>
      <c r="L461" s="9" t="str">
        <f>_xll.SNL.Clients.Office.Excel.Functions.SPG(A461, "SP_TOPICTAG")</f>
        <v>Freight Service; Last Mile Transportation; Location Based Services; Ride Sharing; Car Sharing; Process Automation; Micro-Mobility</v>
      </c>
      <c r="M461" s="5">
        <f>_xll.SNL.Clients.Office.Excel.Functions.SPG(A461, "SP_PCT_SHARES_OWNED_ALL_INSTITUTIONS")</f>
        <v>84.95</v>
      </c>
      <c r="N461" s="9" t="str">
        <f>_xll.SNL.Clients.Office.Excel.Functions.SPG(A461, "RD_CREDIT_RATING_GLOBAL", "Issuer Credit Rating", "Local Currency LT|0")</f>
        <v>BBB-</v>
      </c>
      <c r="O461" s="9" t="str">
        <f>_xll.SNL.Clients.Office.Excel.Functions.SPG(A461, "RD_CWOL_GLOBAL", "Issuer Credit Rating", "Local Currency LT|0")</f>
        <v>Positive</v>
      </c>
      <c r="P461" s="9" t="str">
        <f>_xll.SNL.Clients.Office.Excel.Functions.SPG(A461, "RD_RATING_ACTION_GLOBAL", "Issuer Credit Rating", "Local Currency LT|0")</f>
        <v>Upgrade | CreditWatch/Outlook (08/16/2024)</v>
      </c>
      <c r="Q461" s="10">
        <f>_xll.SNL.Clients.Office.Excel.Functions.SPG(A461, "RD_LAST_REVIEW_DATE_GLOBAL", "Issuer Credit Rating", "Local Currency LT")</f>
        <v>45520</v>
      </c>
      <c r="R461" s="10">
        <f>_xll.SNL.Clients.Office.Excel.Functions.SPG(A461, "RD_CREDIT_RATING_DATE_GLOBAL", "Issuer Credit Rating", "Local Currency LT|0")</f>
        <v>45520</v>
      </c>
      <c r="S461" s="10">
        <f>_xll.SNL.Clients.Office.Excel.Functions.SPG(A461, "RD_CREDIT_WATCH_OUTLOOK_DATE_GLOBAL", "Issuer Credit Rating", "Local Currency LT|0")</f>
        <v>45520</v>
      </c>
    </row>
    <row r="462" spans="1:19">
      <c r="A462" t="s">
        <v>466</v>
      </c>
      <c r="B462" t="str">
        <f>_xll.SNL.Clients.Office.Excel.Functions.SPG(A462,"SP_IPO_DATE")</f>
        <v>#PEND</v>
      </c>
      <c r="G462" s="9" t="str">
        <f>_xll.SNL.Clients.Office.Excel.Functions.SPG(A462, "IQ_SECTOR")</f>
        <v>Real Estate</v>
      </c>
      <c r="H462" s="9" t="str">
        <f>_xll.SNL.Clients.Office.Excel.Functions.SPG(A462, "IQ_INDUSTRY_GROUP")</f>
        <v>Equity Real Estate Investment Trusts (REITs)</v>
      </c>
      <c r="I462" s="9" t="str">
        <f>_xll.SNL.Clients.Office.Excel.Functions.SPG(A462, "IQ_INDUSTRY")</f>
        <v>Residential REITs</v>
      </c>
      <c r="J462" s="9" t="str">
        <f>_xll.SNL.Clients.Office.Excel.Functions.SPG(A462, "IQ_PRIMARY_INDUSTRY")</f>
        <v>Multi-Family Residential REITs</v>
      </c>
      <c r="K462" s="9" t="str">
        <f>_xll.SNL.Clients.Office.Excel.Functions.SPG(A462, "NAICS_CODE", "Primary")</f>
        <v>531110 - Lessors of Residential Buildings and Dwellings</v>
      </c>
      <c r="L462" s="9" t="str">
        <f>_xll.SNL.Clients.Office.Excel.Functions.SPG(A462, "SP_TOPICTAG")</f>
        <v/>
      </c>
      <c r="M462" s="5">
        <f>_xll.SNL.Clients.Office.Excel.Functions.SPG(A462, "SP_PCT_SHARES_OWNED_ALL_INSTITUTIONS")</f>
        <v>90.81</v>
      </c>
      <c r="N462" s="9" t="str">
        <f>_xll.SNL.Clients.Office.Excel.Functions.SPG(A462, "RD_CREDIT_RATING_GLOBAL", "Issuer Credit Rating", "Local Currency LT|0")</f>
        <v>BBB+</v>
      </c>
      <c r="O462" s="9" t="str">
        <f>_xll.SNL.Clients.Office.Excel.Functions.SPG(A462, "RD_CWOL_GLOBAL", "Issuer Credit Rating", "Local Currency LT|0")</f>
        <v>Stable</v>
      </c>
      <c r="P462" s="9" t="str">
        <f>_xll.SNL.Clients.Office.Excel.Functions.SPG(A462, "RD_RATING_ACTION_GLOBAL", "Issuer Credit Rating", "Local Currency LT|0")</f>
        <v>Upgrade | CreditWatch/Outlook (06/03/2015)</v>
      </c>
      <c r="Q462" s="10">
        <f>_xll.SNL.Clients.Office.Excel.Functions.SPG(A462, "RD_LAST_REVIEW_DATE_GLOBAL", "Issuer Credit Rating", "Local Currency LT")</f>
        <v>45467</v>
      </c>
      <c r="R462" s="10">
        <f>_xll.SNL.Clients.Office.Excel.Functions.SPG(A462, "RD_CREDIT_RATING_DATE_GLOBAL", "Issuer Credit Rating", "Local Currency LT|0")</f>
        <v>42158</v>
      </c>
      <c r="S462" s="10">
        <f>_xll.SNL.Clients.Office.Excel.Functions.SPG(A462, "RD_CREDIT_WATCH_OUTLOOK_DATE_GLOBAL", "Issuer Credit Rating", "Local Currency LT|0")</f>
        <v>42158</v>
      </c>
    </row>
    <row r="463" spans="1:19">
      <c r="A463" t="s">
        <v>467</v>
      </c>
      <c r="B463" t="str">
        <f>_xll.SNL.Clients.Office.Excel.Functions.SPG(A463,"SP_IPO_DATE")</f>
        <v>#PEND</v>
      </c>
      <c r="G463" s="9" t="str">
        <f>_xll.SNL.Clients.Office.Excel.Functions.SPG(A463, "IQ_SECTOR")</f>
        <v>Consumer Discretionary</v>
      </c>
      <c r="H463" s="9" t="str">
        <f>_xll.SNL.Clients.Office.Excel.Functions.SPG(A463, "IQ_INDUSTRY_GROUP")</f>
        <v>Consumer Discretionary Distribution and Retail</v>
      </c>
      <c r="I463" s="9" t="str">
        <f>_xll.SNL.Clients.Office.Excel.Functions.SPG(A463, "IQ_INDUSTRY")</f>
        <v>Specialty Retail</v>
      </c>
      <c r="J463" s="9" t="str">
        <f>_xll.SNL.Clients.Office.Excel.Functions.SPG(A463, "IQ_PRIMARY_INDUSTRY")</f>
        <v>Other Specialty Retail</v>
      </c>
      <c r="K463" s="9" t="str">
        <f>_xll.SNL.Clients.Office.Excel.Functions.SPG(A463, "NAICS_CODE", "Primary")</f>
        <v>456120 - Cosmetics, Beauty Supplies, and Perfume Retailers</v>
      </c>
      <c r="L463" s="9" t="str">
        <f>_xll.SNL.Clients.Office.Excel.Functions.SPG(A463, "SP_TOPICTAG")</f>
        <v/>
      </c>
      <c r="M463" s="5">
        <f>_xll.SNL.Clients.Office.Excel.Functions.SPG(A463, "SP_PCT_SHARES_OWNED_ALL_INSTITUTIONS")</f>
        <v>91.84</v>
      </c>
      <c r="N463" s="9" t="str">
        <f>_xll.SNL.Clients.Office.Excel.Functions.SPG(A463, "RD_CREDIT_RATING_GLOBAL", "Issuer Credit Rating", "Local Currency LT|0")</f>
        <v/>
      </c>
      <c r="O463" s="9" t="str">
        <f>_xll.SNL.Clients.Office.Excel.Functions.SPG(A463, "RD_CWOL_GLOBAL", "Issuer Credit Rating", "Local Currency LT|0")</f>
        <v/>
      </c>
      <c r="P463" s="9" t="str">
        <f>_xll.SNL.Clients.Office.Excel.Functions.SPG(A463, "RD_RATING_ACTION_GLOBAL", "Issuer Credit Rating", "Local Currency LT|0")</f>
        <v/>
      </c>
      <c r="Q463" s="10" t="str">
        <f>_xll.SNL.Clients.Office.Excel.Functions.SPG(A463, "RD_LAST_REVIEW_DATE_GLOBAL", "Issuer Credit Rating", "Local Currency LT")</f>
        <v/>
      </c>
      <c r="R463" s="10" t="str">
        <f>_xll.SNL.Clients.Office.Excel.Functions.SPG(A463, "RD_CREDIT_RATING_DATE_GLOBAL", "Issuer Credit Rating", "Local Currency LT|0")</f>
        <v/>
      </c>
      <c r="S463" s="10" t="str">
        <f>_xll.SNL.Clients.Office.Excel.Functions.SPG(A463, "RD_CREDIT_WATCH_OUTLOOK_DATE_GLOBAL", "Issuer Credit Rating", "Local Currency LT|0")</f>
        <v/>
      </c>
    </row>
    <row r="464" spans="1:19">
      <c r="A464" t="s">
        <v>468</v>
      </c>
      <c r="B464" t="str">
        <f>_xll.SNL.Clients.Office.Excel.Functions.SPG(A464,"SP_IPO_DATE")</f>
        <v>#PEND</v>
      </c>
      <c r="G464" s="9" t="str">
        <f>_xll.SNL.Clients.Office.Excel.Functions.SPG(A464, "IQ_SECTOR")</f>
        <v>Industrials</v>
      </c>
      <c r="H464" s="9" t="str">
        <f>_xll.SNL.Clients.Office.Excel.Functions.SPG(A464, "IQ_INDUSTRY_GROUP")</f>
        <v>Transportation</v>
      </c>
      <c r="I464" s="9" t="str">
        <f>_xll.SNL.Clients.Office.Excel.Functions.SPG(A464, "IQ_INDUSTRY")</f>
        <v>Ground Transportation</v>
      </c>
      <c r="J464" s="9" t="str">
        <f>_xll.SNL.Clients.Office.Excel.Functions.SPG(A464, "IQ_PRIMARY_INDUSTRY")</f>
        <v>Rail Transportation</v>
      </c>
      <c r="K464" s="9" t="str">
        <f>_xll.SNL.Clients.Office.Excel.Functions.SPG(A464, "NAICS_CODE", "Primary")</f>
        <v>482111 - Line-Haul Railroads</v>
      </c>
      <c r="L464" s="9" t="str">
        <f>_xll.SNL.Clients.Office.Excel.Functions.SPG(A464, "SP_TOPICTAG")</f>
        <v>Animal Feed; Farming; Fleet Management; Freight Service; GPS; Marine Transportation</v>
      </c>
      <c r="M464" s="5">
        <f>_xll.SNL.Clients.Office.Excel.Functions.SPG(A464, "SP_PCT_SHARES_OWNED_ALL_INSTITUTIONS")</f>
        <v>81.7</v>
      </c>
      <c r="N464" s="9" t="str">
        <f>_xll.SNL.Clients.Office.Excel.Functions.SPG(A464, "RD_CREDIT_RATING_GLOBAL", "Issuer Credit Rating", "Local Currency LT|0")</f>
        <v>A-</v>
      </c>
      <c r="O464" s="9" t="str">
        <f>_xll.SNL.Clients.Office.Excel.Functions.SPG(A464, "RD_CWOL_GLOBAL", "Issuer Credit Rating", "Local Currency LT|0")</f>
        <v>Stable</v>
      </c>
      <c r="P464" s="9" t="str">
        <f>_xll.SNL.Clients.Office.Excel.Functions.SPG(A464, "RD_RATING_ACTION_GLOBAL", "Issuer Credit Rating", "Local Currency LT|0")</f>
        <v>Downgrade | CreditWatch/Outlook (05/31/2018)</v>
      </c>
      <c r="Q464" s="10">
        <f>_xll.SNL.Clients.Office.Excel.Functions.SPG(A464, "RD_LAST_REVIEW_DATE_GLOBAL", "Issuer Credit Rating", "Local Currency LT")</f>
        <v>45510</v>
      </c>
      <c r="R464" s="10">
        <f>_xll.SNL.Clients.Office.Excel.Functions.SPG(A464, "RD_CREDIT_RATING_DATE_GLOBAL", "Issuer Credit Rating", "Local Currency LT|0")</f>
        <v>43251</v>
      </c>
      <c r="S464" s="10">
        <f>_xll.SNL.Clients.Office.Excel.Functions.SPG(A464, "RD_CREDIT_WATCH_OUTLOOK_DATE_GLOBAL", "Issuer Credit Rating", "Local Currency LT|0")</f>
        <v>43251</v>
      </c>
    </row>
    <row r="465" spans="1:19">
      <c r="A465" t="s">
        <v>469</v>
      </c>
      <c r="B465" t="str">
        <f>_xll.SNL.Clients.Office.Excel.Functions.SPG(A465,"SP_IPO_DATE")</f>
        <v>#PEND</v>
      </c>
      <c r="G465" s="9" t="str">
        <f>_xll.SNL.Clients.Office.Excel.Functions.SPG(A465, "IQ_SECTOR")</f>
        <v>Industrials</v>
      </c>
      <c r="H465" s="9" t="str">
        <f>_xll.SNL.Clients.Office.Excel.Functions.SPG(A465, "IQ_INDUSTRY_GROUP")</f>
        <v>Transportation</v>
      </c>
      <c r="I465" s="9" t="str">
        <f>_xll.SNL.Clients.Office.Excel.Functions.SPG(A465, "IQ_INDUSTRY")</f>
        <v>Passenger Airlines</v>
      </c>
      <c r="J465" s="9" t="str">
        <f>_xll.SNL.Clients.Office.Excel.Functions.SPG(A465, "IQ_PRIMARY_INDUSTRY")</f>
        <v>Passenger Airlines</v>
      </c>
      <c r="K465" s="9" t="str">
        <f>_xll.SNL.Clients.Office.Excel.Functions.SPG(A465, "NAICS_CODE", "Primary")</f>
        <v>48111 - Scheduled Air Transportation</v>
      </c>
      <c r="L465" s="9" t="str">
        <f>_xll.SNL.Clients.Office.Excel.Functions.SPG(A465, "SP_TOPICTAG")</f>
        <v>Business Travel; Fleet Management; Freight Service; Passenger Aircraft Manufacturing</v>
      </c>
      <c r="M465" s="5">
        <f>_xll.SNL.Clients.Office.Excel.Functions.SPG(A465, "SP_PCT_SHARES_OWNED_ALL_INSTITUTIONS")</f>
        <v>81.56</v>
      </c>
      <c r="N465" s="9" t="str">
        <f>_xll.SNL.Clients.Office.Excel.Functions.SPG(A465, "RD_CREDIT_RATING_GLOBAL", "Issuer Credit Rating", "Local Currency LT|0")</f>
        <v>BB</v>
      </c>
      <c r="O465" s="9" t="str">
        <f>_xll.SNL.Clients.Office.Excel.Functions.SPG(A465, "RD_CWOL_GLOBAL", "Issuer Credit Rating", "Local Currency LT|0")</f>
        <v>Stable</v>
      </c>
      <c r="P465" s="9" t="str">
        <f>_xll.SNL.Clients.Office.Excel.Functions.SPG(A465, "RD_RATING_ACTION_GLOBAL", "Issuer Credit Rating", "Local Currency LT|0")</f>
        <v>Upgrade | CreditWatch/Outlook (11/26/2024)</v>
      </c>
      <c r="Q465" s="10">
        <f>_xll.SNL.Clients.Office.Excel.Functions.SPG(A465, "RD_LAST_REVIEW_DATE_GLOBAL", "Issuer Credit Rating", "Local Currency LT")</f>
        <v>45622</v>
      </c>
      <c r="R465" s="10">
        <f>_xll.SNL.Clients.Office.Excel.Functions.SPG(A465, "RD_CREDIT_RATING_DATE_GLOBAL", "Issuer Credit Rating", "Local Currency LT|0")</f>
        <v>45622</v>
      </c>
      <c r="S465" s="10">
        <f>_xll.SNL.Clients.Office.Excel.Functions.SPG(A465, "RD_CREDIT_WATCH_OUTLOOK_DATE_GLOBAL", "Issuer Credit Rating", "Local Currency LT|0")</f>
        <v>45622</v>
      </c>
    </row>
    <row r="466" spans="1:19">
      <c r="A466" t="s">
        <v>470</v>
      </c>
      <c r="B466" t="str">
        <f>_xll.SNL.Clients.Office.Excel.Functions.SPG(A466,"SP_IPO_DATE")</f>
        <v>#PEND</v>
      </c>
      <c r="G466" s="9" t="str">
        <f>_xll.SNL.Clients.Office.Excel.Functions.SPG(A466, "IQ_SECTOR")</f>
        <v>Industrials</v>
      </c>
      <c r="H466" s="9" t="str">
        <f>_xll.SNL.Clients.Office.Excel.Functions.SPG(A466, "IQ_INDUSTRY_GROUP")</f>
        <v>Transportation</v>
      </c>
      <c r="I466" s="9" t="str">
        <f>_xll.SNL.Clients.Office.Excel.Functions.SPG(A466, "IQ_INDUSTRY")</f>
        <v>Air Freight and Logistics</v>
      </c>
      <c r="J466" s="9" t="str">
        <f>_xll.SNL.Clients.Office.Excel.Functions.SPG(A466, "IQ_PRIMARY_INDUSTRY")</f>
        <v>Air Freight and Logistics</v>
      </c>
      <c r="K466" s="9" t="str">
        <f>_xll.SNL.Clients.Office.Excel.Functions.SPG(A466, "NAICS_CODE", "Primary")</f>
        <v>49211 - Couriers and Express Delivery Services</v>
      </c>
      <c r="L466" s="9" t="str">
        <f>_xll.SNL.Clients.Office.Excel.Functions.SPG(A466, "SP_TOPICTAG")</f>
        <v>Freight Service; Marine Transportation; Courier Service; Utility Scale Solar</v>
      </c>
      <c r="M466" s="5">
        <f>_xll.SNL.Clients.Office.Excel.Functions.SPG(A466, "SP_PCT_SHARES_OWNED_ALL_INSTITUTIONS")</f>
        <v>61.92</v>
      </c>
      <c r="N466" s="9" t="str">
        <f>_xll.SNL.Clients.Office.Excel.Functions.SPG(A466, "RD_CREDIT_RATING_GLOBAL", "Issuer Credit Rating", "Local Currency LT|0")</f>
        <v>A</v>
      </c>
      <c r="O466" s="9" t="str">
        <f>_xll.SNL.Clients.Office.Excel.Functions.SPG(A466, "RD_CWOL_GLOBAL", "Issuer Credit Rating", "Local Currency LT|0")</f>
        <v>Stable</v>
      </c>
      <c r="P466" s="9" t="str">
        <f>_xll.SNL.Clients.Office.Excel.Functions.SPG(A466, "RD_RATING_ACTION_GLOBAL", "Issuer Credit Rating", "Local Currency LT|0")</f>
        <v>Upgrade | CreditWatch/Outlook (05/09/2022)</v>
      </c>
      <c r="Q466" s="10">
        <f>_xll.SNL.Clients.Office.Excel.Functions.SPG(A466, "RD_LAST_REVIEW_DATE_GLOBAL", "Issuer Credit Rating", "Local Currency LT")</f>
        <v>45446</v>
      </c>
      <c r="R466" s="10">
        <f>_xll.SNL.Clients.Office.Excel.Functions.SPG(A466, "RD_CREDIT_RATING_DATE_GLOBAL", "Issuer Credit Rating", "Local Currency LT|0")</f>
        <v>44690</v>
      </c>
      <c r="S466" s="10">
        <f>_xll.SNL.Clients.Office.Excel.Functions.SPG(A466, "RD_CREDIT_WATCH_OUTLOOK_DATE_GLOBAL", "Issuer Credit Rating", "Local Currency LT|0")</f>
        <v>44690</v>
      </c>
    </row>
    <row r="467" spans="1:19">
      <c r="A467" t="s">
        <v>471</v>
      </c>
      <c r="B467" t="str">
        <f>_xll.SNL.Clients.Office.Excel.Functions.SPG(A467,"SP_IPO_DATE")</f>
        <v>#PEND</v>
      </c>
      <c r="G467" s="9" t="str">
        <f>_xll.SNL.Clients.Office.Excel.Functions.SPG(A467, "IQ_SECTOR")</f>
        <v>Industrials</v>
      </c>
      <c r="H467" s="9" t="str">
        <f>_xll.SNL.Clients.Office.Excel.Functions.SPG(A467, "IQ_INDUSTRY_GROUP")</f>
        <v>Capital Goods</v>
      </c>
      <c r="I467" s="9" t="str">
        <f>_xll.SNL.Clients.Office.Excel.Functions.SPG(A467, "IQ_INDUSTRY")</f>
        <v>Trading Companies and Distributors</v>
      </c>
      <c r="J467" s="9" t="str">
        <f>_xll.SNL.Clients.Office.Excel.Functions.SPG(A467, "IQ_PRIMARY_INDUSTRY")</f>
        <v>Trading Companies and Distributors</v>
      </c>
      <c r="K467" s="9" t="str">
        <f>_xll.SNL.Clients.Office.Excel.Functions.SPG(A467, "NAICS_CODE", "Primary")</f>
        <v>532490 - Other Commercial and Industrial Machinery and Equipment Rental and Leasing</v>
      </c>
      <c r="L467" s="9" t="str">
        <f>_xll.SNL.Clients.Office.Excel.Functions.SPG(A467, "SP_TOPICTAG")</f>
        <v>Fast-Moving Consumer Goods; Customer Relationship Management; Car Sharing</v>
      </c>
      <c r="M467" s="5">
        <f>_xll.SNL.Clients.Office.Excel.Functions.SPG(A467, "SP_PCT_SHARES_OWNED_ALL_INSTITUTIONS")</f>
        <v>95.17</v>
      </c>
      <c r="N467" s="9" t="str">
        <f>_xll.SNL.Clients.Office.Excel.Functions.SPG(A467, "RD_CREDIT_RATING_GLOBAL", "Issuer Credit Rating", "Local Currency LT|0")</f>
        <v>BB+</v>
      </c>
      <c r="O467" s="9" t="str">
        <f>_xll.SNL.Clients.Office.Excel.Functions.SPG(A467, "RD_CWOL_GLOBAL", "Issuer Credit Rating", "Local Currency LT|0")</f>
        <v>Stable</v>
      </c>
      <c r="P467" s="9" t="str">
        <f>_xll.SNL.Clients.Office.Excel.Functions.SPG(A467, "RD_RATING_ACTION_GLOBAL", "Issuer Credit Rating", "Local Currency LT|0")</f>
        <v>Upgrade | CreditWatch/Outlook (03/05/2021)</v>
      </c>
      <c r="Q467" s="10">
        <f>_xll.SNL.Clients.Office.Excel.Functions.SPG(A467, "RD_LAST_REVIEW_DATE_GLOBAL", "Issuer Credit Rating", "Local Currency LT")</f>
        <v>45363</v>
      </c>
      <c r="R467" s="10">
        <f>_xll.SNL.Clients.Office.Excel.Functions.SPG(A467, "RD_CREDIT_RATING_DATE_GLOBAL", "Issuer Credit Rating", "Local Currency LT|0")</f>
        <v>44260</v>
      </c>
      <c r="S467" s="10">
        <f>_xll.SNL.Clients.Office.Excel.Functions.SPG(A467, "RD_CREDIT_WATCH_OUTLOOK_DATE_GLOBAL", "Issuer Credit Rating", "Local Currency LT|0")</f>
        <v>44260</v>
      </c>
    </row>
    <row r="468" spans="1:19">
      <c r="A468" t="s">
        <v>472</v>
      </c>
      <c r="B468" t="str">
        <f>_xll.SNL.Clients.Office.Excel.Functions.SPG(A468,"SP_IPO_DATE")</f>
        <v>#PEND</v>
      </c>
      <c r="G468" s="9" t="str">
        <f>_xll.SNL.Clients.Office.Excel.Functions.SPG(A468, "IQ_SECTOR")</f>
        <v>Health Care</v>
      </c>
      <c r="H468" s="9" t="str">
        <f>_xll.SNL.Clients.Office.Excel.Functions.SPG(A468, "IQ_INDUSTRY_GROUP")</f>
        <v>Health Care Equipment and Services</v>
      </c>
      <c r="I468" s="9" t="str">
        <f>_xll.SNL.Clients.Office.Excel.Functions.SPG(A468, "IQ_INDUSTRY")</f>
        <v>Health Care Providers and Services</v>
      </c>
      <c r="J468" s="9" t="str">
        <f>_xll.SNL.Clients.Office.Excel.Functions.SPG(A468, "IQ_PRIMARY_INDUSTRY")</f>
        <v>Managed Health Care</v>
      </c>
      <c r="K468" s="9" t="str">
        <f>_xll.SNL.Clients.Office.Excel.Functions.SPG(A468, "NAICS_CODE", "Primary")</f>
        <v>621491 - HMO Medical Centers</v>
      </c>
      <c r="L468" s="9" t="str">
        <f>_xll.SNL.Clients.Office.Excel.Functions.SPG(A468, "SP_TOPICTAG")</f>
        <v>Health Diagnostics; MHealth; Employee Benefits; Chronic Diseases; Digital Wellness</v>
      </c>
      <c r="M468" s="5">
        <f>_xll.SNL.Clients.Office.Excel.Functions.SPG(A468, "SP_PCT_SHARES_OWNED_ALL_INSTITUTIONS")</f>
        <v>89.57</v>
      </c>
      <c r="N468" s="9" t="str">
        <f>_xll.SNL.Clients.Office.Excel.Functions.SPG(A468, "RD_CREDIT_RATING_GLOBAL", "Issuer Credit Rating", "Local Currency LT|0")</f>
        <v>A+</v>
      </c>
      <c r="O468" s="9" t="str">
        <f>_xll.SNL.Clients.Office.Excel.Functions.SPG(A468, "RD_CWOL_GLOBAL", "Issuer Credit Rating", "Local Currency LT|0")</f>
        <v>Stable</v>
      </c>
      <c r="P468" s="9" t="str">
        <f>_xll.SNL.Clients.Office.Excel.Functions.SPG(A468, "RD_RATING_ACTION_GLOBAL", "Issuer Credit Rating", "Local Currency LT|0")</f>
        <v>CreditWatch/Outlook (01/30/2018)</v>
      </c>
      <c r="Q468" s="10">
        <f>_xll.SNL.Clients.Office.Excel.Functions.SPG(A468, "RD_LAST_REVIEW_DATE_GLOBAL", "Issuer Credit Rating", "Local Currency LT")</f>
        <v>45502</v>
      </c>
      <c r="R468" s="10">
        <f>_xll.SNL.Clients.Office.Excel.Functions.SPG(A468, "RD_CREDIT_RATING_DATE_GLOBAL", "Issuer Credit Rating", "Local Currency LT|0")</f>
        <v>41946</v>
      </c>
      <c r="S468" s="10">
        <f>_xll.SNL.Clients.Office.Excel.Functions.SPG(A468, "RD_CREDIT_WATCH_OUTLOOK_DATE_GLOBAL", "Issuer Credit Rating", "Local Currency LT|0")</f>
        <v>43130</v>
      </c>
    </row>
    <row r="469" spans="1:19">
      <c r="A469" t="s">
        <v>473</v>
      </c>
      <c r="B469" t="str">
        <f>_xll.SNL.Clients.Office.Excel.Functions.SPG(A469,"SP_IPO_DATE")</f>
        <v>#PEND</v>
      </c>
      <c r="G469" s="9" t="str">
        <f>_xll.SNL.Clients.Office.Excel.Functions.SPG(A469, "IQ_SECTOR")</f>
        <v>Health Care</v>
      </c>
      <c r="H469" s="9" t="str">
        <f>_xll.SNL.Clients.Office.Excel.Functions.SPG(A469, "IQ_INDUSTRY_GROUP")</f>
        <v>Health Care Equipment and Services</v>
      </c>
      <c r="I469" s="9" t="str">
        <f>_xll.SNL.Clients.Office.Excel.Functions.SPG(A469, "IQ_INDUSTRY")</f>
        <v>Health Care Providers and Services</v>
      </c>
      <c r="J469" s="9" t="str">
        <f>_xll.SNL.Clients.Office.Excel.Functions.SPG(A469, "IQ_PRIMARY_INDUSTRY")</f>
        <v>Health Care Facilities</v>
      </c>
      <c r="K469" s="9" t="str">
        <f>_xll.SNL.Clients.Office.Excel.Functions.SPG(A469, "NAICS_CODE", "Primary")</f>
        <v>622110 - General Medical and Surgical Hospitals</v>
      </c>
      <c r="L469" s="9" t="str">
        <f>_xll.SNL.Clients.Office.Excel.Functions.SPG(A469, "SP_TOPICTAG")</f>
        <v>Health Diagnostics; Oncology; Surgery</v>
      </c>
      <c r="M469" s="5">
        <f>_xll.SNL.Clients.Office.Excel.Functions.SPG(A469, "SP_PCT_SHARES_OWNED_ALL_INSTITUTIONS")</f>
        <v>83.69</v>
      </c>
      <c r="N469" s="9" t="str">
        <f>_xll.SNL.Clients.Office.Excel.Functions.SPG(A469, "RD_CREDIT_RATING_GLOBAL", "Issuer Credit Rating", "Local Currency LT|0")</f>
        <v>BB+</v>
      </c>
      <c r="O469" s="9" t="str">
        <f>_xll.SNL.Clients.Office.Excel.Functions.SPG(A469, "RD_CWOL_GLOBAL", "Issuer Credit Rating", "Local Currency LT|0")</f>
        <v>Stable</v>
      </c>
      <c r="P469" s="9" t="str">
        <f>_xll.SNL.Clients.Office.Excel.Functions.SPG(A469, "RD_RATING_ACTION_GLOBAL", "Issuer Credit Rating", "Local Currency LT|0")</f>
        <v>Upgrade | CreditWatch/Outlook (03/25/2015)</v>
      </c>
      <c r="Q469" s="10">
        <f>_xll.SNL.Clients.Office.Excel.Functions.SPG(A469, "RD_LAST_REVIEW_DATE_GLOBAL", "Issuer Credit Rating", "Local Currency LT")</f>
        <v>45435</v>
      </c>
      <c r="R469" s="10">
        <f>_xll.SNL.Clients.Office.Excel.Functions.SPG(A469, "RD_CREDIT_RATING_DATE_GLOBAL", "Issuer Credit Rating", "Local Currency LT|0")</f>
        <v>42088</v>
      </c>
      <c r="S469" s="10">
        <f>_xll.SNL.Clients.Office.Excel.Functions.SPG(A469, "RD_CREDIT_WATCH_OUTLOOK_DATE_GLOBAL", "Issuer Credit Rating", "Local Currency LT|0")</f>
        <v>42088</v>
      </c>
    </row>
    <row r="470" spans="1:19">
      <c r="A470" t="s">
        <v>474</v>
      </c>
      <c r="B470" t="str">
        <f>_xll.SNL.Clients.Office.Excel.Functions.SPG(A470,"SP_IPO_DATE")</f>
        <v>#PEND</v>
      </c>
      <c r="G470" s="9" t="str">
        <f>_xll.SNL.Clients.Office.Excel.Functions.SPG(A470, "IQ_SECTOR")</f>
        <v>Energy</v>
      </c>
      <c r="H470" s="9" t="str">
        <f>_xll.SNL.Clients.Office.Excel.Functions.SPG(A470, "IQ_INDUSTRY_GROUP")</f>
        <v>Energy</v>
      </c>
      <c r="I470" s="9" t="str">
        <f>_xll.SNL.Clients.Office.Excel.Functions.SPG(A470, "IQ_INDUSTRY")</f>
        <v>Oil, Gas and Consumable Fuels</v>
      </c>
      <c r="J470" s="9" t="str">
        <f>_xll.SNL.Clients.Office.Excel.Functions.SPG(A470, "IQ_PRIMARY_INDUSTRY")</f>
        <v>Oil and Gas Refining and Marketing</v>
      </c>
      <c r="K470" s="9" t="str">
        <f>_xll.SNL.Clients.Office.Excel.Functions.SPG(A470, "NAICS_CODE", "Primary")</f>
        <v>324110 - Petroleum Refineries</v>
      </c>
      <c r="L470" s="9" t="str">
        <f>_xll.SNL.Clients.Office.Excel.Functions.SPG(A470, "SP_TOPICTAG")</f>
        <v>Animal Feed; Disposal and Recycling; CleanTech; Biofuel; Sustainable Aviation Fuel (SAF); Bio-based and Renewable Materials</v>
      </c>
      <c r="M470" s="5">
        <f>_xll.SNL.Clients.Office.Excel.Functions.SPG(A470, "SP_PCT_SHARES_OWNED_ALL_INSTITUTIONS")</f>
        <v>85.09</v>
      </c>
      <c r="N470" s="9" t="str">
        <f>_xll.SNL.Clients.Office.Excel.Functions.SPG(A470, "RD_CREDIT_RATING_GLOBAL", "Issuer Credit Rating", "Local Currency LT|0")</f>
        <v>BBB</v>
      </c>
      <c r="O470" s="9" t="str">
        <f>_xll.SNL.Clients.Office.Excel.Functions.SPG(A470, "RD_CWOL_GLOBAL", "Issuer Credit Rating", "Local Currency LT|0")</f>
        <v>Stable</v>
      </c>
      <c r="P470" s="9" t="str">
        <f>_xll.SNL.Clients.Office.Excel.Functions.SPG(A470, "RD_RATING_ACTION_GLOBAL", "Issuer Credit Rating", "Local Currency LT|0")</f>
        <v>CreditWatch/Outlook (11/18/2021)</v>
      </c>
      <c r="Q470" s="10">
        <f>_xll.SNL.Clients.Office.Excel.Functions.SPG(A470, "RD_LAST_REVIEW_DATE_GLOBAL", "Issuer Credit Rating", "Local Currency LT")</f>
        <v>45443</v>
      </c>
      <c r="R470" s="10">
        <f>_xll.SNL.Clients.Office.Excel.Functions.SPG(A470, "RD_CREDIT_RATING_DATE_GLOBAL", "Issuer Credit Rating", "Local Currency LT|0")</f>
        <v>39028</v>
      </c>
      <c r="S470" s="10">
        <f>_xll.SNL.Clients.Office.Excel.Functions.SPG(A470, "RD_CREDIT_WATCH_OUTLOOK_DATE_GLOBAL", "Issuer Credit Rating", "Local Currency LT|0")</f>
        <v>44518</v>
      </c>
    </row>
    <row r="471" spans="1:19">
      <c r="A471" t="s">
        <v>475</v>
      </c>
      <c r="B471" t="str">
        <f>_xll.SNL.Clients.Office.Excel.Functions.SPG(A471,"SP_IPO_DATE")</f>
        <v>#PEND</v>
      </c>
      <c r="G471" s="9" t="str">
        <f>_xll.SNL.Clients.Office.Excel.Functions.SPG(A471, "IQ_SECTOR")</f>
        <v>Real Estate</v>
      </c>
      <c r="H471" s="9" t="str">
        <f>_xll.SNL.Clients.Office.Excel.Functions.SPG(A471, "IQ_INDUSTRY_GROUP")</f>
        <v>Equity Real Estate Investment Trusts (REITs)</v>
      </c>
      <c r="I471" s="9" t="str">
        <f>_xll.SNL.Clients.Office.Excel.Functions.SPG(A471, "IQ_INDUSTRY")</f>
        <v>Health Care REITs</v>
      </c>
      <c r="J471" s="9" t="str">
        <f>_xll.SNL.Clients.Office.Excel.Functions.SPG(A471, "IQ_PRIMARY_INDUSTRY")</f>
        <v>Health Care REITs</v>
      </c>
      <c r="K471" s="9" t="str">
        <f>_xll.SNL.Clients.Office.Excel.Functions.SPG(A471, "NAICS_CODE", "Primary")</f>
        <v>531110 - Lessors of Residential Buildings and Dwellings</v>
      </c>
      <c r="L471" s="9" t="str">
        <f>_xll.SNL.Clients.Office.Excel.Functions.SPG(A471, "SP_TOPICTAG")</f>
        <v/>
      </c>
      <c r="M471" s="5">
        <f>_xll.SNL.Clients.Office.Excel.Functions.SPG(A471, "SP_PCT_SHARES_OWNED_ALL_INSTITUTIONS")</f>
        <v>97.15</v>
      </c>
      <c r="N471" s="9" t="str">
        <f>_xll.SNL.Clients.Office.Excel.Functions.SPG(A471, "RD_CREDIT_RATING_GLOBAL", "Issuer Credit Rating", "Local Currency LT|0")</f>
        <v>BBB+</v>
      </c>
      <c r="O471" s="9" t="str">
        <f>_xll.SNL.Clients.Office.Excel.Functions.SPG(A471, "RD_CWOL_GLOBAL", "Issuer Credit Rating", "Local Currency LT|0")</f>
        <v>Stable</v>
      </c>
      <c r="P471" s="9" t="str">
        <f>_xll.SNL.Clients.Office.Excel.Functions.SPG(A471, "RD_RATING_ACTION_GLOBAL", "Issuer Credit Rating", "Local Currency LT|0")</f>
        <v>CreditWatch/Outlook (05/18/2022)</v>
      </c>
      <c r="Q471" s="10">
        <f>_xll.SNL.Clients.Office.Excel.Functions.SPG(A471, "RD_LAST_REVIEW_DATE_GLOBAL", "Issuer Credit Rating", "Local Currency LT")</f>
        <v>45573</v>
      </c>
      <c r="R471" s="10">
        <f>_xll.SNL.Clients.Office.Excel.Functions.SPG(A471, "RD_CREDIT_RATING_DATE_GLOBAL", "Issuer Credit Rating", "Local Currency LT|0")</f>
        <v>41624</v>
      </c>
      <c r="S471" s="10">
        <f>_xll.SNL.Clients.Office.Excel.Functions.SPG(A471, "RD_CREDIT_WATCH_OUTLOOK_DATE_GLOBAL", "Issuer Credit Rating", "Local Currency LT|0")</f>
        <v>44699</v>
      </c>
    </row>
    <row r="472" spans="1:19">
      <c r="A472" t="s">
        <v>476</v>
      </c>
      <c r="B472" t="str">
        <f>_xll.SNL.Clients.Office.Excel.Functions.SPG(A472,"SP_IPO_DATE")</f>
        <v>#PEND</v>
      </c>
      <c r="G472" s="9" t="str">
        <f>_xll.SNL.Clients.Office.Excel.Functions.SPG(A472, "IQ_SECTOR")</f>
        <v>Industrials</v>
      </c>
      <c r="H472" s="9" t="str">
        <f>_xll.SNL.Clients.Office.Excel.Functions.SPG(A472, "IQ_INDUSTRY_GROUP")</f>
        <v>Commercial and Professional Services</v>
      </c>
      <c r="I472" s="9" t="str">
        <f>_xll.SNL.Clients.Office.Excel.Functions.SPG(A472, "IQ_INDUSTRY")</f>
        <v>Commercial Services and Supplies</v>
      </c>
      <c r="J472" s="9" t="str">
        <f>_xll.SNL.Clients.Office.Excel.Functions.SPG(A472, "IQ_PRIMARY_INDUSTRY")</f>
        <v>Environmental and Facilities Services</v>
      </c>
      <c r="K472" s="9" t="str">
        <f>_xll.SNL.Clients.Office.Excel.Functions.SPG(A472, "NAICS_CODE", "Primary")</f>
        <v>221310 - Water Supply and Irrigation Systems</v>
      </c>
      <c r="L472" s="9" t="str">
        <f>_xll.SNL.Clients.Office.Excel.Functions.SPG(A472, "SP_TOPICTAG")</f>
        <v>Packaging Services; Water Purification; CleanTech; Digital Asset Management; Cryptocurrency</v>
      </c>
      <c r="M472" s="5">
        <f>_xll.SNL.Clients.Office.Excel.Functions.SPG(A472, "SP_PCT_SHARES_OWNED_ALL_INSTITUTIONS")</f>
        <v>95.94</v>
      </c>
      <c r="N472" s="9" t="str">
        <f>_xll.SNL.Clients.Office.Excel.Functions.SPG(A472, "RD_CREDIT_RATING_GLOBAL", "Issuer Credit Rating", "Local Currency LT|0")</f>
        <v>BBB</v>
      </c>
      <c r="O472" s="9" t="str">
        <f>_xll.SNL.Clients.Office.Excel.Functions.SPG(A472, "RD_CWOL_GLOBAL", "Issuer Credit Rating", "Local Currency LT|0")</f>
        <v>Stable</v>
      </c>
      <c r="P472" s="9" t="str">
        <f>_xll.SNL.Clients.Office.Excel.Functions.SPG(A472, "RD_RATING_ACTION_GLOBAL", "Issuer Credit Rating", "Local Currency LT|0")</f>
        <v>New Rating | CreditWatch/Outlook (08/22/2023)</v>
      </c>
      <c r="Q472" s="10">
        <f>_xll.SNL.Clients.Office.Excel.Functions.SPG(A472, "RD_LAST_REVIEW_DATE_GLOBAL", "Issuer Credit Rating", "Local Currency LT")</f>
        <v>45523</v>
      </c>
      <c r="R472" s="10">
        <f>_xll.SNL.Clients.Office.Excel.Functions.SPG(A472, "RD_CREDIT_RATING_DATE_GLOBAL", "Issuer Credit Rating", "Local Currency LT|0")</f>
        <v>45160</v>
      </c>
      <c r="S472" s="10">
        <f>_xll.SNL.Clients.Office.Excel.Functions.SPG(A472, "RD_CREDIT_WATCH_OUTLOOK_DATE_GLOBAL", "Issuer Credit Rating", "Local Currency LT|0")</f>
        <v>45160</v>
      </c>
    </row>
    <row r="473" spans="1:19">
      <c r="A473" t="s">
        <v>477</v>
      </c>
      <c r="B473" t="str">
        <f>_xll.SNL.Clients.Office.Excel.Functions.SPG(A473,"SP_IPO_DATE")</f>
        <v>#PEND</v>
      </c>
      <c r="G473" s="9" t="str">
        <f>_xll.SNL.Clients.Office.Excel.Functions.SPG(A473, "IQ_SECTOR")</f>
        <v>Information Technology</v>
      </c>
      <c r="H473" s="9" t="str">
        <f>_xll.SNL.Clients.Office.Excel.Functions.SPG(A473, "IQ_INDUSTRY_GROUP")</f>
        <v>Software and Services</v>
      </c>
      <c r="I473" s="9" t="str">
        <f>_xll.SNL.Clients.Office.Excel.Functions.SPG(A473, "IQ_INDUSTRY")</f>
        <v>IT Services</v>
      </c>
      <c r="J473" s="9" t="str">
        <f>_xll.SNL.Clients.Office.Excel.Functions.SPG(A473, "IQ_PRIMARY_INDUSTRY")</f>
        <v>Internet Services and Infrastructure</v>
      </c>
      <c r="K473" s="9" t="str">
        <f>_xll.SNL.Clients.Office.Excel.Functions.SPG(A473, "NAICS_CODE", "Primary")</f>
        <v>518210 - Computing Infrastructure Providers, Data Processing, Web Hosting, and Related Services</v>
      </c>
      <c r="L473" s="9" t="str">
        <f>_xll.SNL.Clients.Office.Excel.Functions.SPG(A473, "SP_TOPICTAG")</f>
        <v>Data Integration; Cloud Infrastructure; Network Security</v>
      </c>
      <c r="M473" s="5">
        <f>_xll.SNL.Clients.Office.Excel.Functions.SPG(A473, "SP_PCT_SHARES_OWNED_ALL_INSTITUTIONS")</f>
        <v>84.49</v>
      </c>
      <c r="N473" s="9" t="str">
        <f>_xll.SNL.Clients.Office.Excel.Functions.SPG(A473, "RD_CREDIT_RATING_GLOBAL", "Issuer Credit Rating", "Local Currency LT|0")</f>
        <v>BBB</v>
      </c>
      <c r="O473" s="9" t="str">
        <f>_xll.SNL.Clients.Office.Excel.Functions.SPG(A473, "RD_CWOL_GLOBAL", "Issuer Credit Rating", "Local Currency LT|0")</f>
        <v>Stable</v>
      </c>
      <c r="P473" s="9" t="str">
        <f>_xll.SNL.Clients.Office.Excel.Functions.SPG(A473, "RD_RATING_ACTION_GLOBAL", "Issuer Credit Rating", "Local Currency LT|0")</f>
        <v>Upgrade | CreditWatch/Outlook (04/16/2021)</v>
      </c>
      <c r="Q473" s="10">
        <f>_xll.SNL.Clients.Office.Excel.Functions.SPG(A473, "RD_LAST_REVIEW_DATE_GLOBAL", "Issuer Credit Rating", "Local Currency LT")</f>
        <v>45404</v>
      </c>
      <c r="R473" s="10">
        <f>_xll.SNL.Clients.Office.Excel.Functions.SPG(A473, "RD_CREDIT_RATING_DATE_GLOBAL", "Issuer Credit Rating", "Local Currency LT|0")</f>
        <v>44302</v>
      </c>
      <c r="S473" s="10">
        <f>_xll.SNL.Clients.Office.Excel.Functions.SPG(A473, "RD_CREDIT_WATCH_OUTLOOK_DATE_GLOBAL", "Issuer Credit Rating", "Local Currency LT|0")</f>
        <v>44302</v>
      </c>
    </row>
    <row r="474" spans="1:19">
      <c r="A474" t="s">
        <v>478</v>
      </c>
      <c r="B474" t="str">
        <f>_xll.SNL.Clients.Office.Excel.Functions.SPG(A474,"SP_IPO_DATE")</f>
        <v>#PEND</v>
      </c>
      <c r="G474" s="9" t="str">
        <f>_xll.SNL.Clients.Office.Excel.Functions.SPG(A474, "IQ_SECTOR")</f>
        <v>Industrials</v>
      </c>
      <c r="H474" s="9" t="str">
        <f>_xll.SNL.Clients.Office.Excel.Functions.SPG(A474, "IQ_INDUSTRY_GROUP")</f>
        <v>Commercial and Professional Services</v>
      </c>
      <c r="I474" s="9" t="str">
        <f>_xll.SNL.Clients.Office.Excel.Functions.SPG(A474, "IQ_INDUSTRY")</f>
        <v>Professional Services</v>
      </c>
      <c r="J474" s="9" t="str">
        <f>_xll.SNL.Clients.Office.Excel.Functions.SPG(A474, "IQ_PRIMARY_INDUSTRY")</f>
        <v>Research and Consulting Services</v>
      </c>
      <c r="K474" s="9" t="str">
        <f>_xll.SNL.Clients.Office.Excel.Functions.SPG(A474, "NAICS_CODE", "Primary")</f>
        <v>561499 - All Other Business Support Services</v>
      </c>
      <c r="L474" s="9" t="str">
        <f>_xll.SNL.Clients.Office.Excel.Functions.SPG(A474, "SP_TOPICTAG")</f>
        <v>Anti-Fraud; Data Integration; Insurtech; Predictive Analytics; Machine Learning; Data Protection; Artificial Intelligence</v>
      </c>
      <c r="M474" s="5">
        <f>_xll.SNL.Clients.Office.Excel.Functions.SPG(A474, "SP_PCT_SHARES_OWNED_ALL_INSTITUTIONS")</f>
        <v>93.18</v>
      </c>
      <c r="N474" s="9" t="str">
        <f>_xll.SNL.Clients.Office.Excel.Functions.SPG(A474, "RD_CREDIT_RATING_GLOBAL", "Issuer Credit Rating", "Local Currency LT|0")</f>
        <v>BBB</v>
      </c>
      <c r="O474" s="9" t="str">
        <f>_xll.SNL.Clients.Office.Excel.Functions.SPG(A474, "RD_CWOL_GLOBAL", "Issuer Credit Rating", "Local Currency LT|0")</f>
        <v>Stable</v>
      </c>
      <c r="P474" s="9" t="str">
        <f>_xll.SNL.Clients.Office.Excel.Functions.SPG(A474, "RD_RATING_ACTION_GLOBAL", "Issuer Credit Rating", "Local Currency LT|0")</f>
        <v>Upgrade | CreditWatch/Outlook (01/30/2019)</v>
      </c>
      <c r="Q474" s="10">
        <f>_xll.SNL.Clients.Office.Excel.Functions.SPG(A474, "RD_LAST_REVIEW_DATE_GLOBAL", "Issuer Credit Rating", "Local Currency LT")</f>
        <v>45632</v>
      </c>
      <c r="R474" s="10">
        <f>_xll.SNL.Clients.Office.Excel.Functions.SPG(A474, "RD_CREDIT_RATING_DATE_GLOBAL", "Issuer Credit Rating", "Local Currency LT|0")</f>
        <v>43495</v>
      </c>
      <c r="S474" s="10">
        <f>_xll.SNL.Clients.Office.Excel.Functions.SPG(A474, "RD_CREDIT_WATCH_OUTLOOK_DATE_GLOBAL", "Issuer Credit Rating", "Local Currency LT|0")</f>
        <v>43495</v>
      </c>
    </row>
    <row r="475" spans="1:19">
      <c r="A475" t="s">
        <v>479</v>
      </c>
      <c r="B475" t="str">
        <f>_xll.SNL.Clients.Office.Excel.Functions.SPG(A475,"SP_IPO_DATE")</f>
        <v>#PEND</v>
      </c>
      <c r="G475" s="9" t="str">
        <f>_xll.SNL.Clients.Office.Excel.Functions.SPG(A475, "IQ_SECTOR")</f>
        <v>Communication Services</v>
      </c>
      <c r="H475" s="9" t="str">
        <f>_xll.SNL.Clients.Office.Excel.Functions.SPG(A475, "IQ_INDUSTRY_GROUP")</f>
        <v>Telecommunication Services</v>
      </c>
      <c r="I475" s="9" t="str">
        <f>_xll.SNL.Clients.Office.Excel.Functions.SPG(A475, "IQ_INDUSTRY")</f>
        <v>Diversified Telecommunication Services</v>
      </c>
      <c r="J475" s="9" t="str">
        <f>_xll.SNL.Clients.Office.Excel.Functions.SPG(A475, "IQ_PRIMARY_INDUSTRY")</f>
        <v>Integrated Telecommunication Services</v>
      </c>
      <c r="K475" s="9" t="str">
        <f>_xll.SNL.Clients.Office.Excel.Functions.SPG(A475, "NAICS_CODE", "Primary")</f>
        <v>517 - Telecommunications</v>
      </c>
      <c r="L475" s="9" t="str">
        <f>_xll.SNL.Clients.Office.Excel.Functions.SPG(A475, "SP_TOPICTAG")</f>
        <v>Network Backbone; VoIP; Enterprise Voip and Telephony; Edge Computing; Network Security; SSL VPNs; 5G; Utility Scale Solar</v>
      </c>
      <c r="M475" s="5">
        <f>_xll.SNL.Clients.Office.Excel.Functions.SPG(A475, "SP_PCT_SHARES_OWNED_ALL_INSTITUTIONS")</f>
        <v>65.3</v>
      </c>
      <c r="N475" s="9" t="str">
        <f>_xll.SNL.Clients.Office.Excel.Functions.SPG(A475, "RD_CREDIT_RATING_GLOBAL", "Issuer Credit Rating", "Local Currency LT|0")</f>
        <v>BBB+</v>
      </c>
      <c r="O475" s="9" t="str">
        <f>_xll.SNL.Clients.Office.Excel.Functions.SPG(A475, "RD_CWOL_GLOBAL", "Issuer Credit Rating", "Local Currency LT|0")</f>
        <v>Stable</v>
      </c>
      <c r="P475" s="9" t="str">
        <f>_xll.SNL.Clients.Office.Excel.Functions.SPG(A475, "RD_RATING_ACTION_GLOBAL", "Issuer Credit Rating", "Local Currency LT|0")</f>
        <v>CreditWatch/Outlook (03/04/2021)</v>
      </c>
      <c r="Q475" s="10">
        <f>_xll.SNL.Clients.Office.Excel.Functions.SPG(A475, "RD_LAST_REVIEW_DATE_GLOBAL", "Issuer Credit Rating", "Local Currency LT")</f>
        <v>45448</v>
      </c>
      <c r="R475" s="10">
        <f>_xll.SNL.Clients.Office.Excel.Functions.SPG(A475, "RD_CREDIT_RATING_DATE_GLOBAL", "Issuer Credit Rating", "Local Currency LT|0")</f>
        <v>41519</v>
      </c>
      <c r="S475" s="10">
        <f>_xll.SNL.Clients.Office.Excel.Functions.SPG(A475, "RD_CREDIT_WATCH_OUTLOOK_DATE_GLOBAL", "Issuer Credit Rating", "Local Currency LT|0")</f>
        <v>44259</v>
      </c>
    </row>
    <row r="476" spans="1:19">
      <c r="A476" t="s">
        <v>480</v>
      </c>
      <c r="B476" t="str">
        <f>_xll.SNL.Clients.Office.Excel.Functions.SPG(A476,"SP_IPO_DATE")</f>
        <v>#PEND</v>
      </c>
      <c r="G476" s="9" t="str">
        <f>_xll.SNL.Clients.Office.Excel.Functions.SPG(A476, "IQ_SECTOR")</f>
        <v>Health Care</v>
      </c>
      <c r="H476" s="9" t="str">
        <f>_xll.SNL.Clients.Office.Excel.Functions.SPG(A476, "IQ_INDUSTRY_GROUP")</f>
        <v>Pharmaceuticals, Biotechnology and Life Sciences</v>
      </c>
      <c r="I476" s="9" t="str">
        <f>_xll.SNL.Clients.Office.Excel.Functions.SPG(A476, "IQ_INDUSTRY")</f>
        <v>Biotechnology</v>
      </c>
      <c r="J476" s="9" t="str">
        <f>_xll.SNL.Clients.Office.Excel.Functions.SPG(A476, "IQ_PRIMARY_INDUSTRY")</f>
        <v>Biotechnology</v>
      </c>
      <c r="K476" s="9" t="str">
        <f>_xll.SNL.Clients.Office.Excel.Functions.SPG(A476, "NAICS_CODE", "Primary")</f>
        <v>325412 - Pharmaceutical Preparation Manufacturing</v>
      </c>
      <c r="L476" s="9" t="str">
        <f>_xll.SNL.Clients.Office.Excel.Functions.SPG(A476, "SP_TOPICTAG")</f>
        <v>Diabetes; Genetics; Genetic Disorder; Hematology; Neurology; Pain Management; Respiratory</v>
      </c>
      <c r="M476" s="5">
        <f>_xll.SNL.Clients.Office.Excel.Functions.SPG(A476, "SP_PCT_SHARES_OWNED_ALL_INSTITUTIONS")</f>
        <v>93.14</v>
      </c>
      <c r="N476" s="9" t="str">
        <f>_xll.SNL.Clients.Office.Excel.Functions.SPG(A476, "RD_CREDIT_RATING_GLOBAL", "Issuer Credit Rating", "Local Currency LT|0")</f>
        <v/>
      </c>
      <c r="O476" s="9" t="str">
        <f>_xll.SNL.Clients.Office.Excel.Functions.SPG(A476, "RD_CWOL_GLOBAL", "Issuer Credit Rating", "Local Currency LT|0")</f>
        <v/>
      </c>
      <c r="P476" s="9" t="str">
        <f>_xll.SNL.Clients.Office.Excel.Functions.SPG(A476, "RD_RATING_ACTION_GLOBAL", "Issuer Credit Rating", "Local Currency LT|0")</f>
        <v/>
      </c>
      <c r="Q476" s="10" t="str">
        <f>_xll.SNL.Clients.Office.Excel.Functions.SPG(A476, "RD_LAST_REVIEW_DATE_GLOBAL", "Issuer Credit Rating", "Local Currency LT")</f>
        <v/>
      </c>
      <c r="R476" s="10" t="str">
        <f>_xll.SNL.Clients.Office.Excel.Functions.SPG(A476, "RD_CREDIT_RATING_DATE_GLOBAL", "Issuer Credit Rating", "Local Currency LT|0")</f>
        <v/>
      </c>
      <c r="S476" s="10" t="str">
        <f>_xll.SNL.Clients.Office.Excel.Functions.SPG(A476, "RD_CREDIT_WATCH_OUTLOOK_DATE_GLOBAL", "Issuer Credit Rating", "Local Currency LT|0")</f>
        <v/>
      </c>
    </row>
    <row r="477" spans="1:19">
      <c r="A477" t="s">
        <v>481</v>
      </c>
      <c r="B477" t="str">
        <f>_xll.SNL.Clients.Office.Excel.Functions.SPG(A477,"SP_IPO_DATE")</f>
        <v>#PEND</v>
      </c>
      <c r="G477" s="9" t="str">
        <f>_xll.SNL.Clients.Office.Excel.Functions.SPG(A477, "IQ_SECTOR")</f>
        <v>Health Care</v>
      </c>
      <c r="H477" s="9" t="str">
        <f>_xll.SNL.Clients.Office.Excel.Functions.SPG(A477, "IQ_INDUSTRY_GROUP")</f>
        <v>Pharmaceuticals, Biotechnology and Life Sciences</v>
      </c>
      <c r="I477" s="9" t="str">
        <f>_xll.SNL.Clients.Office.Excel.Functions.SPG(A477, "IQ_INDUSTRY")</f>
        <v>Pharmaceuticals</v>
      </c>
      <c r="J477" s="9" t="str">
        <f>_xll.SNL.Clients.Office.Excel.Functions.SPG(A477, "IQ_PRIMARY_INDUSTRY")</f>
        <v>Pharmaceuticals</v>
      </c>
      <c r="K477" s="9" t="str">
        <f>_xll.SNL.Clients.Office.Excel.Functions.SPG(A477, "NAICS_CODE", "Primary")</f>
        <v>325412 - Pharmaceutical Preparation Manufacturing</v>
      </c>
      <c r="L477" s="9" t="str">
        <f>_xll.SNL.Clients.Office.Excel.Functions.SPG(A477, "SP_TOPICTAG")</f>
        <v>Health Diagnostics; Cardiovascular; Central Nervous System; Dermatology; Infectious Diseases; Oncology; Ophthalmology</v>
      </c>
      <c r="M477" s="5">
        <f>_xll.SNL.Clients.Office.Excel.Functions.SPG(A477, "SP_PCT_SHARES_OWNED_ALL_INSTITUTIONS")</f>
        <v>84.67</v>
      </c>
      <c r="N477" s="9" t="str">
        <f>_xll.SNL.Clients.Office.Excel.Functions.SPG(A477, "RD_CREDIT_RATING_GLOBAL", "Issuer Credit Rating", "Local Currency LT|0")</f>
        <v>BBB-</v>
      </c>
      <c r="O477" s="9" t="str">
        <f>_xll.SNL.Clients.Office.Excel.Functions.SPG(A477, "RD_CWOL_GLOBAL", "Issuer Credit Rating", "Local Currency LT|0")</f>
        <v>Negative</v>
      </c>
      <c r="P477" s="9" t="str">
        <f>_xll.SNL.Clients.Office.Excel.Functions.SPG(A477, "RD_RATING_ACTION_GLOBAL", "Issuer Credit Rating", "Local Currency LT|0")</f>
        <v>CreditWatch/Outlook (08/10/2023)</v>
      </c>
      <c r="Q477" s="10">
        <f>_xll.SNL.Clients.Office.Excel.Functions.SPG(A477, "RD_LAST_REVIEW_DATE_GLOBAL", "Issuer Credit Rating", "Local Currency LT")</f>
        <v>45400</v>
      </c>
      <c r="R477" s="10">
        <f>_xll.SNL.Clients.Office.Excel.Functions.SPG(A477, "RD_CREDIT_RATING_DATE_GLOBAL", "Issuer Credit Rating", "Local Currency LT|0")</f>
        <v>44160</v>
      </c>
      <c r="S477" s="10">
        <f>_xll.SNL.Clients.Office.Excel.Functions.SPG(A477, "RD_CREDIT_WATCH_OUTLOOK_DATE_GLOBAL", "Issuer Credit Rating", "Local Currency LT|0")</f>
        <v>45148</v>
      </c>
    </row>
    <row r="478" spans="1:19">
      <c r="A478" t="s">
        <v>482</v>
      </c>
      <c r="B478" t="str">
        <f>_xll.SNL.Clients.Office.Excel.Functions.SPG(A478,"SP_IPO_DATE")</f>
        <v>#PEND</v>
      </c>
      <c r="G478" s="9" t="str">
        <f>_xll.SNL.Clients.Office.Excel.Functions.SPG(A478, "IQ_SECTOR")</f>
        <v>Real Estate</v>
      </c>
      <c r="H478" s="9" t="str">
        <f>_xll.SNL.Clients.Office.Excel.Functions.SPG(A478, "IQ_INDUSTRY_GROUP")</f>
        <v>Equity Real Estate Investment Trusts (REITs)</v>
      </c>
      <c r="I478" s="9" t="str">
        <f>_xll.SNL.Clients.Office.Excel.Functions.SPG(A478, "IQ_INDUSTRY")</f>
        <v>Specialized REITs</v>
      </c>
      <c r="J478" s="9" t="str">
        <f>_xll.SNL.Clients.Office.Excel.Functions.SPG(A478, "IQ_PRIMARY_INDUSTRY")</f>
        <v>Other Specialized REITs</v>
      </c>
      <c r="K478" s="9" t="str">
        <f>_xll.SNL.Clients.Office.Excel.Functions.SPG(A478, "NAICS_CODE", "Primary")</f>
        <v>531120 - Lessors of Nonresidential Buildings (except Miniwarehouses)</v>
      </c>
      <c r="L478" s="9" t="str">
        <f>_xll.SNL.Clients.Office.Excel.Functions.SPG(A478, "SP_TOPICTAG")</f>
        <v/>
      </c>
      <c r="M478" s="5">
        <f>_xll.SNL.Clients.Office.Excel.Functions.SPG(A478, "SP_PCT_SHARES_OWNED_ALL_INSTITUTIONS")</f>
        <v>99.34</v>
      </c>
      <c r="N478" s="9" t="str">
        <f>_xll.SNL.Clients.Office.Excel.Functions.SPG(A478, "RD_CREDIT_RATING_GLOBAL", "Issuer Credit Rating", "Local Currency LT|0")</f>
        <v>BBB-</v>
      </c>
      <c r="O478" s="9" t="str">
        <f>_xll.SNL.Clients.Office.Excel.Functions.SPG(A478, "RD_CWOL_GLOBAL", "Issuer Credit Rating", "Local Currency LT|0")</f>
        <v>Stable</v>
      </c>
      <c r="P478" s="9" t="str">
        <f>_xll.SNL.Clients.Office.Excel.Functions.SPG(A478, "RD_RATING_ACTION_GLOBAL", "Issuer Credit Rating", "Local Currency LT|0")</f>
        <v>Upgrade | CreditWatch/Outlook (04/18/2022)</v>
      </c>
      <c r="Q478" s="10">
        <f>_xll.SNL.Clients.Office.Excel.Functions.SPG(A478, "RD_LAST_REVIEW_DATE_GLOBAL", "Issuer Credit Rating", "Local Currency LT")</f>
        <v>45467</v>
      </c>
      <c r="R478" s="10">
        <f>_xll.SNL.Clients.Office.Excel.Functions.SPG(A478, "RD_CREDIT_RATING_DATE_GLOBAL", "Issuer Credit Rating", "Local Currency LT|0")</f>
        <v>44669</v>
      </c>
      <c r="S478" s="10">
        <f>_xll.SNL.Clients.Office.Excel.Functions.SPG(A478, "RD_CREDIT_WATCH_OUTLOOK_DATE_GLOBAL", "Issuer Credit Rating", "Local Currency LT|0")</f>
        <v>44669</v>
      </c>
    </row>
    <row r="479" spans="1:19">
      <c r="A479" t="s">
        <v>483</v>
      </c>
      <c r="B479" t="str">
        <f>_xll.SNL.Clients.Office.Excel.Functions.SPG(A479,"SP_IPO_DATE")</f>
        <v>#PEND</v>
      </c>
      <c r="G479" s="9" t="str">
        <f>_xll.SNL.Clients.Office.Excel.Functions.SPG(A479, "IQ_SECTOR")</f>
        <v>Financials</v>
      </c>
      <c r="H479" s="9" t="str">
        <f>_xll.SNL.Clients.Office.Excel.Functions.SPG(A479, "IQ_INDUSTRY_GROUP")</f>
        <v>Financial Services</v>
      </c>
      <c r="I479" s="9" t="str">
        <f>_xll.SNL.Clients.Office.Excel.Functions.SPG(A479, "IQ_INDUSTRY")</f>
        <v>Financial Services</v>
      </c>
      <c r="J479" s="9" t="str">
        <f>_xll.SNL.Clients.Office.Excel.Functions.SPG(A479, "IQ_PRIMARY_INDUSTRY")</f>
        <v>Transaction and Payment Processing Services</v>
      </c>
      <c r="K479" s="9" t="str">
        <f>_xll.SNL.Clients.Office.Excel.Functions.SPG(A479, "NAICS_CODE", "Primary")</f>
        <v>522320 - Financial Transactions Processing, Reserve, and Clearinghouse Activities</v>
      </c>
      <c r="L479" s="9" t="str">
        <f>_xll.SNL.Clients.Office.Excel.Functions.SPG(A479, "SP_TOPICTAG")</f>
        <v>Invoice Management Software; Credit Cards; Fintech; Authentication; Data Protection; Cloud Security; Network Security; Payment Facilitator Enablers; Online Payments</v>
      </c>
      <c r="M479" s="5">
        <f>_xll.SNL.Clients.Office.Excel.Functions.SPG(A479, "SP_PCT_SHARES_OWNED_ALL_INSTITUTIONS")</f>
        <v>88.56</v>
      </c>
      <c r="N479" s="9" t="str">
        <f>_xll.SNL.Clients.Office.Excel.Functions.SPG(A479, "RD_CREDIT_RATING_GLOBAL", "Issuer Credit Rating", "Local Currency LT|0")</f>
        <v>AA-</v>
      </c>
      <c r="O479" s="9" t="str">
        <f>_xll.SNL.Clients.Office.Excel.Functions.SPG(A479, "RD_CWOL_GLOBAL", "Issuer Credit Rating", "Local Currency LT|0")</f>
        <v>Stable</v>
      </c>
      <c r="P479" s="9" t="str">
        <f>_xll.SNL.Clients.Office.Excel.Functions.SPG(A479, "RD_RATING_ACTION_GLOBAL", "Issuer Credit Rating", "Local Currency LT|0")</f>
        <v>Upgrade | CreditWatch/Outlook (11/20/2018)</v>
      </c>
      <c r="Q479" s="10">
        <f>_xll.SNL.Clients.Office.Excel.Functions.SPG(A479, "RD_LAST_REVIEW_DATE_GLOBAL", "Issuer Credit Rating", "Local Currency LT")</f>
        <v>45450</v>
      </c>
      <c r="R479" s="10">
        <f>_xll.SNL.Clients.Office.Excel.Functions.SPG(A479, "RD_CREDIT_RATING_DATE_GLOBAL", "Issuer Credit Rating", "Local Currency LT|0")</f>
        <v>43424</v>
      </c>
      <c r="S479" s="10">
        <f>_xll.SNL.Clients.Office.Excel.Functions.SPG(A479, "RD_CREDIT_WATCH_OUTLOOK_DATE_GLOBAL", "Issuer Credit Rating", "Local Currency LT|0")</f>
        <v>43424</v>
      </c>
    </row>
    <row r="480" spans="1:19">
      <c r="A480" t="s">
        <v>484</v>
      </c>
      <c r="B480" t="str">
        <f>_xll.SNL.Clients.Office.Excel.Functions.SPG(A480,"SP_IPO_DATE")</f>
        <v>#PEND</v>
      </c>
      <c r="G480" s="9" t="str">
        <f>_xll.SNL.Clients.Office.Excel.Functions.SPG(A480, "IQ_SECTOR")</f>
        <v>Utilities</v>
      </c>
      <c r="H480" s="9" t="str">
        <f>_xll.SNL.Clients.Office.Excel.Functions.SPG(A480, "IQ_INDUSTRY_GROUP")</f>
        <v>Utilities</v>
      </c>
      <c r="I480" s="9" t="str">
        <f>_xll.SNL.Clients.Office.Excel.Functions.SPG(A480, "IQ_INDUSTRY")</f>
        <v>Independent Power and Renewable Electricity Producers</v>
      </c>
      <c r="J480" s="9" t="str">
        <f>_xll.SNL.Clients.Office.Excel.Functions.SPG(A480, "IQ_PRIMARY_INDUSTRY")</f>
        <v>Independent Power Producers and Energy Traders</v>
      </c>
      <c r="K480" s="9" t="str">
        <f>_xll.SNL.Clients.Office.Excel.Functions.SPG(A480, "NAICS_CODE", "Primary")</f>
        <v>22111 - Electric Power Generation</v>
      </c>
      <c r="L480" s="9" t="str">
        <f>_xll.SNL.Clients.Office.Excel.Functions.SPG(A480, "SP_TOPICTAG")</f>
        <v>Clean Energy; Energy Management; Energy Storage; Smart Energy; Power Grid; ClimateTech; Utility Scale Solar</v>
      </c>
      <c r="M480" s="5">
        <f>_xll.SNL.Clients.Office.Excel.Functions.SPG(A480, "SP_PCT_SHARES_OWNED_ALL_INSTITUTIONS")</f>
        <v>88.73</v>
      </c>
      <c r="N480" s="9" t="str">
        <f>_xll.SNL.Clients.Office.Excel.Functions.SPG(A480, "RD_CREDIT_RATING_GLOBAL", "Issuer Credit Rating", "Local Currency LT|0")</f>
        <v>BB+</v>
      </c>
      <c r="O480" s="9" t="str">
        <f>_xll.SNL.Clients.Office.Excel.Functions.SPG(A480, "RD_CWOL_GLOBAL", "Issuer Credit Rating", "Local Currency LT|0")</f>
        <v>Stable</v>
      </c>
      <c r="P480" s="9" t="str">
        <f>_xll.SNL.Clients.Office.Excel.Functions.SPG(A480, "RD_RATING_ACTION_GLOBAL", "Issuer Credit Rating", "Local Currency LT|0")</f>
        <v>Upgrade | CreditWatch/Outlook (10/01/2024)</v>
      </c>
      <c r="Q480" s="10">
        <f>_xll.SNL.Clients.Office.Excel.Functions.SPG(A480, "RD_LAST_REVIEW_DATE_GLOBAL", "Issuer Credit Rating", "Local Currency LT")</f>
        <v>45566</v>
      </c>
      <c r="R480" s="10">
        <f>_xll.SNL.Clients.Office.Excel.Functions.SPG(A480, "RD_CREDIT_RATING_DATE_GLOBAL", "Issuer Credit Rating", "Local Currency LT|0")</f>
        <v>45566</v>
      </c>
      <c r="S480" s="10">
        <f>_xll.SNL.Clients.Office.Excel.Functions.SPG(A480, "RD_CREDIT_WATCH_OUTLOOK_DATE_GLOBAL", "Issuer Credit Rating", "Local Currency LT|0")</f>
        <v>45566</v>
      </c>
    </row>
    <row r="481" spans="1:19">
      <c r="A481" t="s">
        <v>485</v>
      </c>
      <c r="B481" t="str">
        <f>_xll.SNL.Clients.Office.Excel.Functions.SPG(A481,"SP_IPO_DATE")</f>
        <v>#PEND</v>
      </c>
      <c r="G481" s="9" t="str">
        <f>_xll.SNL.Clients.Office.Excel.Functions.SPG(A481, "IQ_SECTOR")</f>
        <v>Materials</v>
      </c>
      <c r="H481" s="9" t="str">
        <f>_xll.SNL.Clients.Office.Excel.Functions.SPG(A481, "IQ_INDUSTRY_GROUP")</f>
        <v>Materials</v>
      </c>
      <c r="I481" s="9" t="str">
        <f>_xll.SNL.Clients.Office.Excel.Functions.SPG(A481, "IQ_INDUSTRY")</f>
        <v>Construction Materials</v>
      </c>
      <c r="J481" s="9" t="str">
        <f>_xll.SNL.Clients.Office.Excel.Functions.SPG(A481, "IQ_PRIMARY_INDUSTRY")</f>
        <v>Construction Materials</v>
      </c>
      <c r="K481" s="9" t="str">
        <f>_xll.SNL.Clients.Office.Excel.Functions.SPG(A481, "NAICS_CODE", "Primary")</f>
        <v>212319 - Other Crushed and Broken Stone Mining and Quarrying</v>
      </c>
      <c r="L481" s="9" t="str">
        <f>_xll.SNL.Clients.Office.Excel.Functions.SPG(A481, "SP_TOPICTAG")</f>
        <v/>
      </c>
      <c r="M481" s="5">
        <f>_xll.SNL.Clients.Office.Excel.Functions.SPG(A481, "SP_PCT_SHARES_OWNED_ALL_INSTITUTIONS")</f>
        <v>93.27</v>
      </c>
      <c r="N481" s="9" t="str">
        <f>_xll.SNL.Clients.Office.Excel.Functions.SPG(A481, "RD_CREDIT_RATING_GLOBAL", "Issuer Credit Rating", "Local Currency LT|0")</f>
        <v>BBB+</v>
      </c>
      <c r="O481" s="9" t="str">
        <f>_xll.SNL.Clients.Office.Excel.Functions.SPG(A481, "RD_CWOL_GLOBAL", "Issuer Credit Rating", "Local Currency LT|0")</f>
        <v>Stable</v>
      </c>
      <c r="P481" s="9" t="str">
        <f>_xll.SNL.Clients.Office.Excel.Functions.SPG(A481, "RD_RATING_ACTION_GLOBAL", "Issuer Credit Rating", "Local Currency LT|0")</f>
        <v>Upgrade | CreditWatch/Outlook (02/28/2020)</v>
      </c>
      <c r="Q481" s="10">
        <f>_xll.SNL.Clients.Office.Excel.Functions.SPG(A481, "RD_LAST_REVIEW_DATE_GLOBAL", "Issuer Credit Rating", "Local Currency LT")</f>
        <v>45365</v>
      </c>
      <c r="R481" s="10">
        <f>_xll.SNL.Clients.Office.Excel.Functions.SPG(A481, "RD_CREDIT_RATING_DATE_GLOBAL", "Issuer Credit Rating", "Local Currency LT|0")</f>
        <v>43889</v>
      </c>
      <c r="S481" s="10">
        <f>_xll.SNL.Clients.Office.Excel.Functions.SPG(A481, "RD_CREDIT_WATCH_OUTLOOK_DATE_GLOBAL", "Issuer Credit Rating", "Local Currency LT|0")</f>
        <v>43889</v>
      </c>
    </row>
    <row r="482" spans="1:19">
      <c r="A482" t="s">
        <v>486</v>
      </c>
      <c r="B482" t="str">
        <f>_xll.SNL.Clients.Office.Excel.Functions.SPG(A482,"SP_IPO_DATE")</f>
        <v>#PEND</v>
      </c>
      <c r="G482" s="9" t="str">
        <f>_xll.SNL.Clients.Office.Excel.Functions.SPG(A482, "IQ_SECTOR")</f>
        <v>Financials</v>
      </c>
      <c r="H482" s="9" t="str">
        <f>_xll.SNL.Clients.Office.Excel.Functions.SPG(A482, "IQ_INDUSTRY_GROUP")</f>
        <v>Insurance</v>
      </c>
      <c r="I482" s="9" t="str">
        <f>_xll.SNL.Clients.Office.Excel.Functions.SPG(A482, "IQ_INDUSTRY")</f>
        <v>Insurance</v>
      </c>
      <c r="J482" s="9" t="str">
        <f>_xll.SNL.Clients.Office.Excel.Functions.SPG(A482, "IQ_PRIMARY_INDUSTRY")</f>
        <v>Property and Casualty Insurance</v>
      </c>
      <c r="K482" s="9" t="str">
        <f>_xll.SNL.Clients.Office.Excel.Functions.SPG(A482, "NAICS_CODE", "Primary")</f>
        <v>524126 - Direct Property and Casualty Insurance Carriers</v>
      </c>
      <c r="L482" s="9" t="str">
        <f>_xll.SNL.Clients.Office.Excel.Functions.SPG(A482, "SP_TOPICTAG")</f>
        <v>Employee Benefits</v>
      </c>
      <c r="M482" s="5">
        <f>_xll.SNL.Clients.Office.Excel.Functions.SPG(A482, "SP_PCT_SHARES_OWNED_ALL_INSTITUTIONS")</f>
        <v>69.290000000000006</v>
      </c>
      <c r="N482" s="9" t="str">
        <f>_xll.SNL.Clients.Office.Excel.Functions.SPG(A482, "RD_CREDIT_RATING_GLOBAL", "Issuer Credit Rating", "Local Currency LT|0")</f>
        <v>BBB+</v>
      </c>
      <c r="O482" s="9" t="str">
        <f>_xll.SNL.Clients.Office.Excel.Functions.SPG(A482, "RD_CWOL_GLOBAL", "Issuer Credit Rating", "Local Currency LT|0")</f>
        <v>Positive</v>
      </c>
      <c r="P482" s="9" t="str">
        <f>_xll.SNL.Clients.Office.Excel.Functions.SPG(A482, "RD_RATING_ACTION_GLOBAL", "Issuer Credit Rating", "Local Currency LT|0")</f>
        <v>CreditWatch/Outlook (02/23/2024)</v>
      </c>
      <c r="Q482" s="10">
        <f>_xll.SNL.Clients.Office.Excel.Functions.SPG(A482, "RD_LAST_REVIEW_DATE_GLOBAL", "Issuer Credit Rating", "Local Currency LT")</f>
        <v>45345</v>
      </c>
      <c r="R482" s="10">
        <f>_xll.SNL.Clients.Office.Excel.Functions.SPG(A482, "RD_CREDIT_RATING_DATE_GLOBAL", "Issuer Credit Rating", "Local Currency LT|0")</f>
        <v>36293</v>
      </c>
      <c r="S482" s="10">
        <f>_xll.SNL.Clients.Office.Excel.Functions.SPG(A482, "RD_CREDIT_WATCH_OUTLOOK_DATE_GLOBAL", "Issuer Credit Rating", "Local Currency LT|0")</f>
        <v>45345</v>
      </c>
    </row>
    <row r="483" spans="1:19">
      <c r="A483" t="s">
        <v>487</v>
      </c>
      <c r="B483" t="str">
        <f>_xll.SNL.Clients.Office.Excel.Functions.SPG(A483,"SP_IPO_DATE")</f>
        <v>#PEND</v>
      </c>
      <c r="G483" s="9" t="str">
        <f>_xll.SNL.Clients.Office.Excel.Functions.SPG(A483, "IQ_SECTOR")</f>
        <v>Industrials</v>
      </c>
      <c r="H483" s="9" t="str">
        <f>_xll.SNL.Clients.Office.Excel.Functions.SPG(A483, "IQ_INDUSTRY_GROUP")</f>
        <v>Capital Goods</v>
      </c>
      <c r="I483" s="9" t="str">
        <f>_xll.SNL.Clients.Office.Excel.Functions.SPG(A483, "IQ_INDUSTRY")</f>
        <v>Trading Companies and Distributors</v>
      </c>
      <c r="J483" s="9" t="str">
        <f>_xll.SNL.Clients.Office.Excel.Functions.SPG(A483, "IQ_PRIMARY_INDUSTRY")</f>
        <v>Trading Companies and Distributors</v>
      </c>
      <c r="K483" s="9" t="str">
        <f>_xll.SNL.Clients.Office.Excel.Functions.SPG(A483, "NAICS_CODE", "Primary")</f>
        <v>423 - Merchant Wholesalers, Durable Goods</v>
      </c>
      <c r="L483" s="9" t="str">
        <f>_xll.SNL.Clients.Office.Excel.Functions.SPG(A483, "SP_TOPICTAG")</f>
        <v>Freight Service; Courier Service; Process Automation; Storage Management</v>
      </c>
      <c r="M483" s="5">
        <f>_xll.SNL.Clients.Office.Excel.Functions.SPG(A483, "SP_PCT_SHARES_OWNED_ALL_INSTITUTIONS")</f>
        <v>73.72</v>
      </c>
      <c r="N483" s="9" t="str">
        <f>_xll.SNL.Clients.Office.Excel.Functions.SPG(A483, "RD_CREDIT_RATING_GLOBAL", "Issuer Credit Rating", "Local Currency LT|0")</f>
        <v>A+</v>
      </c>
      <c r="O483" s="9" t="str">
        <f>_xll.SNL.Clients.Office.Excel.Functions.SPG(A483, "RD_CWOL_GLOBAL", "Issuer Credit Rating", "Local Currency LT|0")</f>
        <v>Stable</v>
      </c>
      <c r="P483" s="9" t="str">
        <f>_xll.SNL.Clients.Office.Excel.Functions.SPG(A483, "RD_RATING_ACTION_GLOBAL", "Issuer Credit Rating", "Local Currency LT|0")</f>
        <v>Downgrade | CreditWatch/Outlook (04/25/2017)</v>
      </c>
      <c r="Q483" s="10">
        <f>_xll.SNL.Clients.Office.Excel.Functions.SPG(A483, "RD_LAST_REVIEW_DATE_GLOBAL", "Issuer Credit Rating", "Local Currency LT")</f>
        <v>45383</v>
      </c>
      <c r="R483" s="10">
        <f>_xll.SNL.Clients.Office.Excel.Functions.SPG(A483, "RD_CREDIT_RATING_DATE_GLOBAL", "Issuer Credit Rating", "Local Currency LT|0")</f>
        <v>42850</v>
      </c>
      <c r="S483" s="10">
        <f>_xll.SNL.Clients.Office.Excel.Functions.SPG(A483, "RD_CREDIT_WATCH_OUTLOOK_DATE_GLOBAL", "Issuer Credit Rating", "Local Currency LT|0")</f>
        <v>42850</v>
      </c>
    </row>
    <row r="484" spans="1:19">
      <c r="A484" t="s">
        <v>488</v>
      </c>
      <c r="B484" t="str">
        <f>_xll.SNL.Clients.Office.Excel.Functions.SPG(A484,"SP_IPO_DATE")</f>
        <v>#PEND</v>
      </c>
      <c r="G484" s="9" t="str">
        <f>_xll.SNL.Clients.Office.Excel.Functions.SPG(A484, "IQ_SECTOR")</f>
        <v>Consumer Staples</v>
      </c>
      <c r="H484" s="9" t="str">
        <f>_xll.SNL.Clients.Office.Excel.Functions.SPG(A484, "IQ_INDUSTRY_GROUP")</f>
        <v>Consumer Staples Distribution and Retail</v>
      </c>
      <c r="I484" s="9" t="str">
        <f>_xll.SNL.Clients.Office.Excel.Functions.SPG(A484, "IQ_INDUSTRY")</f>
        <v>Consumer Staples Distribution and Retail</v>
      </c>
      <c r="J484" s="9" t="str">
        <f>_xll.SNL.Clients.Office.Excel.Functions.SPG(A484, "IQ_PRIMARY_INDUSTRY")</f>
        <v>Drug Retail</v>
      </c>
      <c r="K484" s="9" t="str">
        <f>_xll.SNL.Clients.Office.Excel.Functions.SPG(A484, "NAICS_CODE", "Primary")</f>
        <v>456110 - Pharmacies and Drug Retailers</v>
      </c>
      <c r="L484" s="9" t="str">
        <f>_xll.SNL.Clients.Office.Excel.Functions.SPG(A484, "SP_TOPICTAG")</f>
        <v>Health Diagnostics; MHealth; Chronic Diseases; Vaccines</v>
      </c>
      <c r="M484" s="5">
        <f>_xll.SNL.Clients.Office.Excel.Functions.SPG(A484, "SP_PCT_SHARES_OWNED_ALL_INSTITUTIONS")</f>
        <v>62.13</v>
      </c>
      <c r="N484" s="9" t="str">
        <f>_xll.SNL.Clients.Office.Excel.Functions.SPG(A484, "RD_CREDIT_RATING_GLOBAL", "Issuer Credit Rating", "Local Currency LT|0")</f>
        <v>BB-</v>
      </c>
      <c r="O484" s="9" t="str">
        <f>_xll.SNL.Clients.Office.Excel.Functions.SPG(A484, "RD_CWOL_GLOBAL", "Issuer Credit Rating", "Local Currency LT|0")</f>
        <v>Stable</v>
      </c>
      <c r="P484" s="9" t="str">
        <f>_xll.SNL.Clients.Office.Excel.Functions.SPG(A484, "RD_RATING_ACTION_GLOBAL", "Issuer Credit Rating", "Local Currency LT|0")</f>
        <v>Downgrade | CreditWatch/Outlook (12/31/2024)</v>
      </c>
      <c r="Q484" s="10">
        <f>_xll.SNL.Clients.Office.Excel.Functions.SPG(A484, "RD_LAST_REVIEW_DATE_GLOBAL", "Issuer Credit Rating", "Local Currency LT")</f>
        <v>45657</v>
      </c>
      <c r="R484" s="10">
        <f>_xll.SNL.Clients.Office.Excel.Functions.SPG(A484, "RD_CREDIT_RATING_DATE_GLOBAL", "Issuer Credit Rating", "Local Currency LT|0")</f>
        <v>45657</v>
      </c>
      <c r="S484" s="10">
        <f>_xll.SNL.Clients.Office.Excel.Functions.SPG(A484, "RD_CREDIT_WATCH_OUTLOOK_DATE_GLOBAL", "Issuer Credit Rating", "Local Currency LT|0")</f>
        <v>45657</v>
      </c>
    </row>
    <row r="485" spans="1:19">
      <c r="A485" t="s">
        <v>489</v>
      </c>
      <c r="B485" t="str">
        <f>_xll.SNL.Clients.Office.Excel.Functions.SPG(A485,"SP_IPO_DATE")</f>
        <v>#PEND</v>
      </c>
      <c r="G485" s="9" t="str">
        <f>_xll.SNL.Clients.Office.Excel.Functions.SPG(A485, "IQ_SECTOR")</f>
        <v>Consumer Staples</v>
      </c>
      <c r="H485" s="9" t="str">
        <f>_xll.SNL.Clients.Office.Excel.Functions.SPG(A485, "IQ_INDUSTRY_GROUP")</f>
        <v>Consumer Staples Distribution and Retail</v>
      </c>
      <c r="I485" s="9" t="str">
        <f>_xll.SNL.Clients.Office.Excel.Functions.SPG(A485, "IQ_INDUSTRY")</f>
        <v>Consumer Staples Distribution and Retail</v>
      </c>
      <c r="J485" s="9" t="str">
        <f>_xll.SNL.Clients.Office.Excel.Functions.SPG(A485, "IQ_PRIMARY_INDUSTRY")</f>
        <v>Consumer Staples Merchandise Retail</v>
      </c>
      <c r="K485" s="9" t="str">
        <f>_xll.SNL.Clients.Office.Excel.Functions.SPG(A485, "NAICS_CODE", "Primary")</f>
        <v>45521 - Warehouse Clubs, Supercenters, and Other General Merchandise Retailers</v>
      </c>
      <c r="L485" s="9" t="str">
        <f>_xll.SNL.Clients.Office.Excel.Functions.SPG(A485, "SP_TOPICTAG")</f>
        <v>Fast-Moving Consumer Goods; Food Delivery; Home Improvement; Customer Relationship Management; Online Grocery; Video Games</v>
      </c>
      <c r="M485" s="5">
        <f>_xll.SNL.Clients.Office.Excel.Functions.SPG(A485, "SP_PCT_SHARES_OWNED_ALL_INSTITUTIONS")</f>
        <v>35.39</v>
      </c>
      <c r="N485" s="9" t="str">
        <f>_xll.SNL.Clients.Office.Excel.Functions.SPG(A485, "RD_CREDIT_RATING_GLOBAL", "Issuer Credit Rating", "Local Currency LT|0")</f>
        <v>AA</v>
      </c>
      <c r="O485" s="9" t="str">
        <f>_xll.SNL.Clients.Office.Excel.Functions.SPG(A485, "RD_CWOL_GLOBAL", "Issuer Credit Rating", "Local Currency LT|0")</f>
        <v>Stable</v>
      </c>
      <c r="P485" s="9" t="str">
        <f>_xll.SNL.Clients.Office.Excel.Functions.SPG(A485, "RD_RATING_ACTION_GLOBAL", "Issuer Credit Rating", "Local Currency LT|0")</f>
        <v>CreditWatch/Outlook (06/10/2019)</v>
      </c>
      <c r="Q485" s="10">
        <f>_xll.SNL.Clients.Office.Excel.Functions.SPG(A485, "RD_LAST_REVIEW_DATE_GLOBAL", "Issuer Credit Rating", "Local Currency LT")</f>
        <v>45432</v>
      </c>
      <c r="R485" s="10">
        <f>_xll.SNL.Clients.Office.Excel.Functions.SPG(A485, "RD_CREDIT_RATING_DATE_GLOBAL", "Issuer Credit Rating", "Local Currency LT|0")</f>
        <v>30522</v>
      </c>
      <c r="S485" s="10">
        <f>_xll.SNL.Clients.Office.Excel.Functions.SPG(A485, "RD_CREDIT_WATCH_OUTLOOK_DATE_GLOBAL", "Issuer Credit Rating", "Local Currency LT|0")</f>
        <v>43626</v>
      </c>
    </row>
    <row r="486" spans="1:19">
      <c r="A486" t="s">
        <v>490</v>
      </c>
      <c r="B486" t="str">
        <f>_xll.SNL.Clients.Office.Excel.Functions.SPG(A486,"SP_IPO_DATE")</f>
        <v>#PEND</v>
      </c>
      <c r="G486" s="9" t="str">
        <f>_xll.SNL.Clients.Office.Excel.Functions.SPG(A486, "IQ_SECTOR")</f>
        <v>Communication Services</v>
      </c>
      <c r="H486" s="9" t="str">
        <f>_xll.SNL.Clients.Office.Excel.Functions.SPG(A486, "IQ_INDUSTRY_GROUP")</f>
        <v>Media and Entertainment</v>
      </c>
      <c r="I486" s="9" t="str">
        <f>_xll.SNL.Clients.Office.Excel.Functions.SPG(A486, "IQ_INDUSTRY")</f>
        <v>Entertainment</v>
      </c>
      <c r="J486" s="9" t="str">
        <f>_xll.SNL.Clients.Office.Excel.Functions.SPG(A486, "IQ_PRIMARY_INDUSTRY")</f>
        <v>Movies and Entertainment</v>
      </c>
      <c r="K486" s="9" t="str">
        <f>_xll.SNL.Clients.Office.Excel.Functions.SPG(A486, "NAICS_CODE", "Primary")</f>
        <v>516120 - Television Broadcasting Stations</v>
      </c>
      <c r="L486" s="9" t="str">
        <f>_xll.SNL.Clients.Office.Excel.Functions.SPG(A486, "SP_TOPICTAG")</f>
        <v>Entertainment Systems; Lifestyle; Video Streaming; Animation/av Workstations; Streaming Media; Content Creation; Video Games</v>
      </c>
      <c r="M486" s="5">
        <f>_xll.SNL.Clients.Office.Excel.Functions.SPG(A486, "SP_PCT_SHARES_OWNED_ALL_INSTITUTIONS")</f>
        <v>62.33</v>
      </c>
      <c r="N486" s="9" t="str">
        <f>_xll.SNL.Clients.Office.Excel.Functions.SPG(A486, "RD_CREDIT_RATING_GLOBAL", "Issuer Credit Rating", "Local Currency LT|0")</f>
        <v>BBB-</v>
      </c>
      <c r="O486" s="9" t="str">
        <f>_xll.SNL.Clients.Office.Excel.Functions.SPG(A486, "RD_CWOL_GLOBAL", "Issuer Credit Rating", "Local Currency LT|0")</f>
        <v>Negative</v>
      </c>
      <c r="P486" s="9" t="str">
        <f>_xll.SNL.Clients.Office.Excel.Functions.SPG(A486, "RD_RATING_ACTION_GLOBAL", "Issuer Credit Rating", "Local Currency LT|0")</f>
        <v>CreditWatch/Outlook (08/16/2024)</v>
      </c>
      <c r="Q486" s="10">
        <f>_xll.SNL.Clients.Office.Excel.Functions.SPG(A486, "RD_LAST_REVIEW_DATE_GLOBAL", "Issuer Credit Rating", "Local Currency LT")</f>
        <v>45520</v>
      </c>
      <c r="R486" s="10">
        <f>_xll.SNL.Clients.Office.Excel.Functions.SPG(A486, "RD_CREDIT_RATING_DATE_GLOBAL", "Issuer Credit Rating", "Local Currency LT|0")</f>
        <v>42311</v>
      </c>
      <c r="S486" s="10">
        <f>_xll.SNL.Clients.Office.Excel.Functions.SPG(A486, "RD_CREDIT_WATCH_OUTLOOK_DATE_GLOBAL", "Issuer Credit Rating", "Local Currency LT|0")</f>
        <v>45520</v>
      </c>
    </row>
    <row r="487" spans="1:19">
      <c r="A487" t="s">
        <v>491</v>
      </c>
      <c r="B487" t="str">
        <f>_xll.SNL.Clients.Office.Excel.Functions.SPG(A487,"SP_IPO_DATE")</f>
        <v>#PEND</v>
      </c>
      <c r="G487" s="9" t="str">
        <f>_xll.SNL.Clients.Office.Excel.Functions.SPG(A487, "IQ_SECTOR")</f>
        <v>Industrials</v>
      </c>
      <c r="H487" s="9" t="str">
        <f>_xll.SNL.Clients.Office.Excel.Functions.SPG(A487, "IQ_INDUSTRY_GROUP")</f>
        <v>Commercial and Professional Services</v>
      </c>
      <c r="I487" s="9" t="str">
        <f>_xll.SNL.Clients.Office.Excel.Functions.SPG(A487, "IQ_INDUSTRY")</f>
        <v>Commercial Services and Supplies</v>
      </c>
      <c r="J487" s="9" t="str">
        <f>_xll.SNL.Clients.Office.Excel.Functions.SPG(A487, "IQ_PRIMARY_INDUSTRY")</f>
        <v>Environmental and Facilities Services</v>
      </c>
      <c r="K487" s="9" t="str">
        <f>_xll.SNL.Clients.Office.Excel.Functions.SPG(A487, "NAICS_CODE", "Primary")</f>
        <v>56221 - Waste Treatment and Disposal</v>
      </c>
      <c r="L487" s="9" t="str">
        <f>_xll.SNL.Clients.Office.Excel.Functions.SPG(A487, "SP_TOPICTAG")</f>
        <v>Environmental Consulting; Disposal and Recycling; CleanTech; Pollution Control; Biofuel; Biomass Energy</v>
      </c>
      <c r="M487" s="5">
        <f>_xll.SNL.Clients.Office.Excel.Functions.SPG(A487, "SP_PCT_SHARES_OWNED_ALL_INSTITUTIONS")</f>
        <v>82.51</v>
      </c>
      <c r="N487" s="9" t="str">
        <f>_xll.SNL.Clients.Office.Excel.Functions.SPG(A487, "RD_CREDIT_RATING_GLOBAL", "Issuer Credit Rating", "Local Currency LT|0")</f>
        <v>A-</v>
      </c>
      <c r="O487" s="9" t="str">
        <f>_xll.SNL.Clients.Office.Excel.Functions.SPG(A487, "RD_CWOL_GLOBAL", "Issuer Credit Rating", "Local Currency LT|0")</f>
        <v>Negative</v>
      </c>
      <c r="P487" s="9" t="str">
        <f>_xll.SNL.Clients.Office.Excel.Functions.SPG(A487, "RD_RATING_ACTION_GLOBAL", "Issuer Credit Rating", "Local Currency LT|0")</f>
        <v>CreditWatch/Outlook (06/04/2024)</v>
      </c>
      <c r="Q487" s="10">
        <f>_xll.SNL.Clients.Office.Excel.Functions.SPG(A487, "RD_LAST_REVIEW_DATE_GLOBAL", "Issuer Credit Rating", "Local Currency LT")</f>
        <v>45464</v>
      </c>
      <c r="R487" s="10">
        <f>_xll.SNL.Clients.Office.Excel.Functions.SPG(A487, "RD_CREDIT_RATING_DATE_GLOBAL", "Issuer Credit Rating", "Local Currency LT|0")</f>
        <v>41620</v>
      </c>
      <c r="S487" s="10">
        <f>_xll.SNL.Clients.Office.Excel.Functions.SPG(A487, "RD_CREDIT_WATCH_OUTLOOK_DATE_GLOBAL", "Issuer Credit Rating", "Local Currency LT|0")</f>
        <v>45447</v>
      </c>
    </row>
    <row r="488" spans="1:19">
      <c r="A488" t="s">
        <v>492</v>
      </c>
      <c r="B488" t="str">
        <f>_xll.SNL.Clients.Office.Excel.Functions.SPG(A488,"SP_IPO_DATE")</f>
        <v>#PEND</v>
      </c>
      <c r="G488" s="9" t="str">
        <f>_xll.SNL.Clients.Office.Excel.Functions.SPG(A488, "IQ_SECTOR")</f>
        <v>Health Care</v>
      </c>
      <c r="H488" s="9" t="str">
        <f>_xll.SNL.Clients.Office.Excel.Functions.SPG(A488, "IQ_INDUSTRY_GROUP")</f>
        <v>Pharmaceuticals, Biotechnology and Life Sciences</v>
      </c>
      <c r="I488" s="9" t="str">
        <f>_xll.SNL.Clients.Office.Excel.Functions.SPG(A488, "IQ_INDUSTRY")</f>
        <v>Life Sciences Tools and Services</v>
      </c>
      <c r="J488" s="9" t="str">
        <f>_xll.SNL.Clients.Office.Excel.Functions.SPG(A488, "IQ_PRIMARY_INDUSTRY")</f>
        <v>Life Sciences Tools and Services</v>
      </c>
      <c r="K488" s="9" t="str">
        <f>_xll.SNL.Clients.Office.Excel.Functions.SPG(A488, "NAICS_CODE", "Primary")</f>
        <v>334516 - Analytical Laboratory Instrument Manufacturing</v>
      </c>
      <c r="L488" s="9" t="str">
        <f>_xll.SNL.Clients.Office.Excel.Functions.SPG(A488, "SP_TOPICTAG")</f>
        <v>Software Development; Environmental Consulting; Health Diagnostics; Genetics; Process Automation; Artificial Intelligence</v>
      </c>
      <c r="M488" s="5">
        <f>_xll.SNL.Clients.Office.Excel.Functions.SPG(A488, "SP_PCT_SHARES_OWNED_ALL_INSTITUTIONS")</f>
        <v>96.64</v>
      </c>
      <c r="N488" s="9" t="str">
        <f>_xll.SNL.Clients.Office.Excel.Functions.SPG(A488, "RD_CREDIT_RATING_GLOBAL", "Issuer Credit Rating", "Local Currency LT|0")</f>
        <v/>
      </c>
      <c r="O488" s="9" t="str">
        <f>_xll.SNL.Clients.Office.Excel.Functions.SPG(A488, "RD_CWOL_GLOBAL", "Issuer Credit Rating", "Local Currency LT|0")</f>
        <v/>
      </c>
      <c r="P488" s="9" t="str">
        <f>_xll.SNL.Clients.Office.Excel.Functions.SPG(A488, "RD_RATING_ACTION_GLOBAL", "Issuer Credit Rating", "Local Currency LT|0")</f>
        <v/>
      </c>
      <c r="Q488" s="10" t="str">
        <f>_xll.SNL.Clients.Office.Excel.Functions.SPG(A488, "RD_LAST_REVIEW_DATE_GLOBAL", "Issuer Credit Rating", "Local Currency LT")</f>
        <v/>
      </c>
      <c r="R488" s="10" t="str">
        <f>_xll.SNL.Clients.Office.Excel.Functions.SPG(A488, "RD_CREDIT_RATING_DATE_GLOBAL", "Issuer Credit Rating", "Local Currency LT|0")</f>
        <v/>
      </c>
      <c r="S488" s="10" t="str">
        <f>_xll.SNL.Clients.Office.Excel.Functions.SPG(A488, "RD_CREDIT_WATCH_OUTLOOK_DATE_GLOBAL", "Issuer Credit Rating", "Local Currency LT|0")</f>
        <v/>
      </c>
    </row>
    <row r="489" spans="1:19">
      <c r="A489" t="s">
        <v>493</v>
      </c>
      <c r="B489" t="str">
        <f>_xll.SNL.Clients.Office.Excel.Functions.SPG(A489,"SP_IPO_DATE")</f>
        <v>#PEND</v>
      </c>
      <c r="G489" s="9" t="str">
        <f>_xll.SNL.Clients.Office.Excel.Functions.SPG(A489, "IQ_SECTOR")</f>
        <v>Utilities</v>
      </c>
      <c r="H489" s="9" t="str">
        <f>_xll.SNL.Clients.Office.Excel.Functions.SPG(A489, "IQ_INDUSTRY_GROUP")</f>
        <v>Utilities</v>
      </c>
      <c r="I489" s="9" t="str">
        <f>_xll.SNL.Clients.Office.Excel.Functions.SPG(A489, "IQ_INDUSTRY")</f>
        <v>Multi-Utilities</v>
      </c>
      <c r="J489" s="9" t="str">
        <f>_xll.SNL.Clients.Office.Excel.Functions.SPG(A489, "IQ_PRIMARY_INDUSTRY")</f>
        <v>Multi-Utilities</v>
      </c>
      <c r="K489" s="9" t="str">
        <f>_xll.SNL.Clients.Office.Excel.Functions.SPG(A489, "NAICS_CODE", "Primary")</f>
        <v>2211 - Electric Power Generation, Transmission and Distribution</v>
      </c>
      <c r="L489" s="9" t="str">
        <f>_xll.SNL.Clients.Office.Excel.Functions.SPG(A489, "SP_TOPICTAG")</f>
        <v>Clean Energy; Energy Efficiency; Energy Management; Energy Storage; CleanTech; Power Grid; Utility Scale Solar; Onshore and Offshore Wind</v>
      </c>
      <c r="M489" s="5">
        <f>_xll.SNL.Clients.Office.Excel.Functions.SPG(A489, "SP_PCT_SHARES_OWNED_ALL_INSTITUTIONS")</f>
        <v>80.62</v>
      </c>
      <c r="N489" s="9" t="str">
        <f>_xll.SNL.Clients.Office.Excel.Functions.SPG(A489, "RD_CREDIT_RATING_GLOBAL", "Issuer Credit Rating", "Local Currency LT|0")</f>
        <v>A-</v>
      </c>
      <c r="O489" s="9" t="str">
        <f>_xll.SNL.Clients.Office.Excel.Functions.SPG(A489, "RD_CWOL_GLOBAL", "Issuer Credit Rating", "Local Currency LT|0")</f>
        <v>Stable</v>
      </c>
      <c r="P489" s="9" t="str">
        <f>_xll.SNL.Clients.Office.Excel.Functions.SPG(A489, "RD_RATING_ACTION_GLOBAL", "Issuer Credit Rating", "Local Currency LT|0")</f>
        <v>CreditWatch/Outlook (11/21/2023)</v>
      </c>
      <c r="Q489" s="10">
        <f>_xll.SNL.Clients.Office.Excel.Functions.SPG(A489, "RD_LAST_REVIEW_DATE_GLOBAL", "Issuer Credit Rating", "Local Currency LT")</f>
        <v>45531</v>
      </c>
      <c r="R489" s="10">
        <f>_xll.SNL.Clients.Office.Excel.Functions.SPG(A489, "RD_CREDIT_RATING_DATE_GLOBAL", "Issuer Credit Rating", "Local Currency LT|0")</f>
        <v>40721</v>
      </c>
      <c r="S489" s="10">
        <f>_xll.SNL.Clients.Office.Excel.Functions.SPG(A489, "RD_CREDIT_WATCH_OUTLOOK_DATE_GLOBAL", "Issuer Credit Rating", "Local Currency LT|0")</f>
        <v>45251</v>
      </c>
    </row>
    <row r="490" spans="1:19">
      <c r="A490" t="s">
        <v>494</v>
      </c>
      <c r="B490" t="str">
        <f>_xll.SNL.Clients.Office.Excel.Functions.SPG(A490,"SP_IPO_DATE")</f>
        <v>#PEND</v>
      </c>
      <c r="G490" s="9" t="str">
        <f>_xll.SNL.Clients.Office.Excel.Functions.SPG(A490, "IQ_SECTOR")</f>
        <v>Financials</v>
      </c>
      <c r="H490" s="9" t="str">
        <f>_xll.SNL.Clients.Office.Excel.Functions.SPG(A490, "IQ_INDUSTRY_GROUP")</f>
        <v>Banks</v>
      </c>
      <c r="I490" s="9" t="str">
        <f>_xll.SNL.Clients.Office.Excel.Functions.SPG(A490, "IQ_INDUSTRY")</f>
        <v>Banks</v>
      </c>
      <c r="J490" s="9" t="str">
        <f>_xll.SNL.Clients.Office.Excel.Functions.SPG(A490, "IQ_PRIMARY_INDUSTRY")</f>
        <v>Diversified Banks</v>
      </c>
      <c r="K490" s="9" t="str">
        <f>_xll.SNL.Clients.Office.Excel.Functions.SPG(A490, "NAICS_CODE", "Primary")</f>
        <v>522110 - Commercial Banking</v>
      </c>
      <c r="L490" s="9" t="str">
        <f>_xll.SNL.Clients.Office.Excel.Functions.SPG(A490, "SP_TOPICTAG")</f>
        <v>Consumer Lending; Digital Brokerage; Utility Scale Solar</v>
      </c>
      <c r="M490" s="5">
        <f>_xll.SNL.Clients.Office.Excel.Functions.SPG(A490, "SP_PCT_SHARES_OWNED_ALL_INSTITUTIONS")</f>
        <v>77.650000000000006</v>
      </c>
      <c r="N490" s="9" t="str">
        <f>_xll.SNL.Clients.Office.Excel.Functions.SPG(A490, "RD_CREDIT_RATING_GLOBAL", "Issuer Credit Rating", "Local Currency LT|0")</f>
        <v>BBB+</v>
      </c>
      <c r="O490" s="9" t="str">
        <f>_xll.SNL.Clients.Office.Excel.Functions.SPG(A490, "RD_CWOL_GLOBAL", "Issuer Credit Rating", "Local Currency LT|0")</f>
        <v>Stable</v>
      </c>
      <c r="P490" s="9" t="str">
        <f>_xll.SNL.Clients.Office.Excel.Functions.SPG(A490, "RD_RATING_ACTION_GLOBAL", "Issuer Credit Rating", "Local Currency LT|0")</f>
        <v>Downgrade | CreditWatch/Outlook (07/22/2020)</v>
      </c>
      <c r="Q490" s="10">
        <f>_xll.SNL.Clients.Office.Excel.Functions.SPG(A490, "RD_LAST_REVIEW_DATE_GLOBAL", "Issuer Credit Rating", "Local Currency LT")</f>
        <v>45560</v>
      </c>
      <c r="R490" s="10">
        <f>_xll.SNL.Clients.Office.Excel.Functions.SPG(A490, "RD_CREDIT_RATING_DATE_GLOBAL", "Issuer Credit Rating", "Local Currency LT|0")</f>
        <v>44034</v>
      </c>
      <c r="S490" s="10">
        <f>_xll.SNL.Clients.Office.Excel.Functions.SPG(A490, "RD_CREDIT_WATCH_OUTLOOK_DATE_GLOBAL", "Issuer Credit Rating", "Local Currency LT|0")</f>
        <v>44034</v>
      </c>
    </row>
    <row r="491" spans="1:19">
      <c r="A491" t="s">
        <v>495</v>
      </c>
      <c r="B491" t="str">
        <f>_xll.SNL.Clients.Office.Excel.Functions.SPG(A491,"SP_IPO_DATE")</f>
        <v>#PEND</v>
      </c>
      <c r="G491" s="9" t="str">
        <f>_xll.SNL.Clients.Office.Excel.Functions.SPG(A491, "IQ_SECTOR")</f>
        <v>Real Estate</v>
      </c>
      <c r="H491" s="9" t="str">
        <f>_xll.SNL.Clients.Office.Excel.Functions.SPG(A491, "IQ_INDUSTRY_GROUP")</f>
        <v>Equity Real Estate Investment Trusts (REITs)</v>
      </c>
      <c r="I491" s="9" t="str">
        <f>_xll.SNL.Clients.Office.Excel.Functions.SPG(A491, "IQ_INDUSTRY")</f>
        <v>Health Care REITs</v>
      </c>
      <c r="J491" s="9" t="str">
        <f>_xll.SNL.Clients.Office.Excel.Functions.SPG(A491, "IQ_PRIMARY_INDUSTRY")</f>
        <v>Health Care REITs</v>
      </c>
      <c r="K491" s="9" t="str">
        <f>_xll.SNL.Clients.Office.Excel.Functions.SPG(A491, "NAICS_CODE", "Primary")</f>
        <v>531110 - Lessors of Residential Buildings and Dwellings</v>
      </c>
      <c r="L491" s="9" t="str">
        <f>_xll.SNL.Clients.Office.Excel.Functions.SPG(A491, "SP_TOPICTAG")</f>
        <v/>
      </c>
      <c r="M491" s="5">
        <f>_xll.SNL.Clients.Office.Excel.Functions.SPG(A491, "SP_PCT_SHARES_OWNED_ALL_INSTITUTIONS")</f>
        <v>93.75</v>
      </c>
      <c r="N491" s="9" t="str">
        <f>_xll.SNL.Clients.Office.Excel.Functions.SPG(A491, "RD_CREDIT_RATING_GLOBAL", "Issuer Credit Rating", "Local Currency LT|0")</f>
        <v>BBB+</v>
      </c>
      <c r="O491" s="9" t="str">
        <f>_xll.SNL.Clients.Office.Excel.Functions.SPG(A491, "RD_CWOL_GLOBAL", "Issuer Credit Rating", "Local Currency LT|0")</f>
        <v>Positive</v>
      </c>
      <c r="P491" s="9" t="str">
        <f>_xll.SNL.Clients.Office.Excel.Functions.SPG(A491, "RD_RATING_ACTION_GLOBAL", "Issuer Credit Rating", "Local Currency LT|0")</f>
        <v>CreditWatch/Outlook (05/22/2024)</v>
      </c>
      <c r="Q491" s="10">
        <f>_xll.SNL.Clients.Office.Excel.Functions.SPG(A491, "RD_LAST_REVIEW_DATE_GLOBAL", "Issuer Credit Rating", "Local Currency LT")</f>
        <v>45435</v>
      </c>
      <c r="R491" s="10">
        <f>_xll.SNL.Clients.Office.Excel.Functions.SPG(A491, "RD_CREDIT_RATING_DATE_GLOBAL", "Issuer Credit Rating", "Local Currency LT|0")</f>
        <v>42676</v>
      </c>
      <c r="S491" s="10">
        <f>_xll.SNL.Clients.Office.Excel.Functions.SPG(A491, "RD_CREDIT_WATCH_OUTLOOK_DATE_GLOBAL", "Issuer Credit Rating", "Local Currency LT|0")</f>
        <v>45434</v>
      </c>
    </row>
    <row r="492" spans="1:19">
      <c r="A492" t="s">
        <v>496</v>
      </c>
      <c r="B492" t="str">
        <f>_xll.SNL.Clients.Office.Excel.Functions.SPG(A492,"SP_IPO_DATE")</f>
        <v>#PEND</v>
      </c>
      <c r="G492" s="9" t="str">
        <f>_xll.SNL.Clients.Office.Excel.Functions.SPG(A492, "IQ_SECTOR")</f>
        <v>Health Care</v>
      </c>
      <c r="H492" s="9" t="str">
        <f>_xll.SNL.Clients.Office.Excel.Functions.SPG(A492, "IQ_INDUSTRY_GROUP")</f>
        <v>Pharmaceuticals, Biotechnology and Life Sciences</v>
      </c>
      <c r="I492" s="9" t="str">
        <f>_xll.SNL.Clients.Office.Excel.Functions.SPG(A492, "IQ_INDUSTRY")</f>
        <v>Life Sciences Tools and Services</v>
      </c>
      <c r="J492" s="9" t="str">
        <f>_xll.SNL.Clients.Office.Excel.Functions.SPG(A492, "IQ_PRIMARY_INDUSTRY")</f>
        <v>Life Sciences Tools and Services</v>
      </c>
      <c r="K492" s="9" t="str">
        <f>_xll.SNL.Clients.Office.Excel.Functions.SPG(A492, "NAICS_CODE", "Primary")</f>
        <v>33911 - Medical Equipment and Supplies Manufacturing</v>
      </c>
      <c r="L492" s="9" t="str">
        <f>_xll.SNL.Clients.Office.Excel.Functions.SPG(A492, "SP_TOPICTAG")</f>
        <v>Health Diagnostics; Pain Management; Respiratory</v>
      </c>
      <c r="M492" s="5">
        <f>_xll.SNL.Clients.Office.Excel.Functions.SPG(A492, "SP_PCT_SHARES_OWNED_ALL_INSTITUTIONS")</f>
        <v>98.38</v>
      </c>
      <c r="N492" s="9" t="str">
        <f>_xll.SNL.Clients.Office.Excel.Functions.SPG(A492, "RD_CREDIT_RATING_GLOBAL", "Issuer Credit Rating", "Local Currency LT|0")</f>
        <v/>
      </c>
      <c r="O492" s="9" t="str">
        <f>_xll.SNL.Clients.Office.Excel.Functions.SPG(A492, "RD_CWOL_GLOBAL", "Issuer Credit Rating", "Local Currency LT|0")</f>
        <v/>
      </c>
      <c r="P492" s="9" t="str">
        <f>_xll.SNL.Clients.Office.Excel.Functions.SPG(A492, "RD_RATING_ACTION_GLOBAL", "Issuer Credit Rating", "Local Currency LT|0")</f>
        <v/>
      </c>
      <c r="Q492" s="10" t="str">
        <f>_xll.SNL.Clients.Office.Excel.Functions.SPG(A492, "RD_LAST_REVIEW_DATE_GLOBAL", "Issuer Credit Rating", "Local Currency LT")</f>
        <v/>
      </c>
      <c r="R492" s="10" t="str">
        <f>_xll.SNL.Clients.Office.Excel.Functions.SPG(A492, "RD_CREDIT_RATING_DATE_GLOBAL", "Issuer Credit Rating", "Local Currency LT|0")</f>
        <v/>
      </c>
      <c r="S492" s="10" t="str">
        <f>_xll.SNL.Clients.Office.Excel.Functions.SPG(A492, "RD_CREDIT_WATCH_OUTLOOK_DATE_GLOBAL", "Issuer Credit Rating", "Local Currency LT|0")</f>
        <v/>
      </c>
    </row>
    <row r="493" spans="1:19">
      <c r="A493" t="s">
        <v>497</v>
      </c>
      <c r="B493" t="str">
        <f>_xll.SNL.Clients.Office.Excel.Functions.SPG(A493,"SP_IPO_DATE")</f>
        <v>#PEND</v>
      </c>
      <c r="G493" s="9" t="str">
        <f>_xll.SNL.Clients.Office.Excel.Functions.SPG(A493, "IQ_SECTOR")</f>
        <v>Information Technology</v>
      </c>
      <c r="H493" s="9" t="str">
        <f>_xll.SNL.Clients.Office.Excel.Functions.SPG(A493, "IQ_INDUSTRY_GROUP")</f>
        <v>Technology Hardware and Equipment</v>
      </c>
      <c r="I493" s="9" t="str">
        <f>_xll.SNL.Clients.Office.Excel.Functions.SPG(A493, "IQ_INDUSTRY")</f>
        <v>Technology Hardware, Storage and Peripherals</v>
      </c>
      <c r="J493" s="9" t="str">
        <f>_xll.SNL.Clients.Office.Excel.Functions.SPG(A493, "IQ_PRIMARY_INDUSTRY")</f>
        <v>Technology Hardware, Storage and Peripherals</v>
      </c>
      <c r="K493" s="9" t="str">
        <f>_xll.SNL.Clients.Office.Excel.Functions.SPG(A493, "NAICS_CODE", "Primary")</f>
        <v>334112 - Computer Storage Device Manufacturing</v>
      </c>
      <c r="L493" s="9" t="str">
        <f>_xll.SNL.Clients.Office.Excel.Functions.SPG(A493, "SP_TOPICTAG")</f>
        <v>Flash Storage; Data Protection; Cloud Infrastructure; Cloud Storage; Data Centers and Facilities; Storage Management; Data Center Technology</v>
      </c>
      <c r="M493" s="5">
        <f>_xll.SNL.Clients.Office.Excel.Functions.SPG(A493, "SP_PCT_SHARES_OWNED_ALL_INSTITUTIONS")</f>
        <v>95.05</v>
      </c>
      <c r="N493" s="9" t="str">
        <f>_xll.SNL.Clients.Office.Excel.Functions.SPG(A493, "RD_CREDIT_RATING_GLOBAL", "Issuer Credit Rating", "Local Currency LT|0")</f>
        <v>BB</v>
      </c>
      <c r="O493" s="9" t="str">
        <f>_xll.SNL.Clients.Office.Excel.Functions.SPG(A493, "RD_CWOL_GLOBAL", "Issuer Credit Rating", "Local Currency LT|0")</f>
        <v>Watch Neg</v>
      </c>
      <c r="P493" s="9" t="str">
        <f>_xll.SNL.Clients.Office.Excel.Functions.SPG(A493, "RD_RATING_ACTION_GLOBAL", "Issuer Credit Rating", "Local Currency LT|0")</f>
        <v>CreditWatch/Outlook (10/31/2023)</v>
      </c>
      <c r="Q493" s="10">
        <f>_xll.SNL.Clients.Office.Excel.Functions.SPG(A493, "RD_LAST_REVIEW_DATE_GLOBAL", "Issuer Credit Rating", "Local Currency LT")</f>
        <v>45432</v>
      </c>
      <c r="R493" s="10">
        <f>_xll.SNL.Clients.Office.Excel.Functions.SPG(A493, "RD_CREDIT_RATING_DATE_GLOBAL", "Issuer Credit Rating", "Local Currency LT|0")</f>
        <v>44872</v>
      </c>
      <c r="S493" s="10">
        <f>_xll.SNL.Clients.Office.Excel.Functions.SPG(A493, "RD_CREDIT_WATCH_OUTLOOK_DATE_GLOBAL", "Issuer Credit Rating", "Local Currency LT|0")</f>
        <v>45230</v>
      </c>
    </row>
    <row r="494" spans="1:19">
      <c r="A494" t="s">
        <v>498</v>
      </c>
      <c r="B494" t="str">
        <f>_xll.SNL.Clients.Office.Excel.Functions.SPG(A494,"SP_IPO_DATE")</f>
        <v>#PEND</v>
      </c>
      <c r="G494" s="9" t="str">
        <f>_xll.SNL.Clients.Office.Excel.Functions.SPG(A494, "IQ_SECTOR")</f>
        <v>Industrials</v>
      </c>
      <c r="H494" s="9" t="str">
        <f>_xll.SNL.Clients.Office.Excel.Functions.SPG(A494, "IQ_INDUSTRY_GROUP")</f>
        <v>Capital Goods</v>
      </c>
      <c r="I494" s="9" t="str">
        <f>_xll.SNL.Clients.Office.Excel.Functions.SPG(A494, "IQ_INDUSTRY")</f>
        <v>Machinery</v>
      </c>
      <c r="J494" s="9" t="str">
        <f>_xll.SNL.Clients.Office.Excel.Functions.SPG(A494, "IQ_PRIMARY_INDUSTRY")</f>
        <v>Construction Machinery and Heavy Transportation Equipment</v>
      </c>
      <c r="K494" s="9" t="str">
        <f>_xll.SNL.Clients.Office.Excel.Functions.SPG(A494, "NAICS_CODE", "Primary")</f>
        <v>336510 - Railroad Rolling Stock Manufacturing</v>
      </c>
      <c r="L494" s="9" t="str">
        <f>_xll.SNL.Clients.Office.Excel.Functions.SPG(A494, "SP_TOPICTAG")</f>
        <v>Fleet Management; Freight Service; Industrial Automation; Marine Transportation; Sensors; Electric Vehicle; Passenger Aircraft Manufacturing</v>
      </c>
      <c r="M494" s="5">
        <f>_xll.SNL.Clients.Office.Excel.Functions.SPG(A494, "SP_PCT_SHARES_OWNED_ALL_INSTITUTIONS")</f>
        <v>93.4</v>
      </c>
      <c r="N494" s="9" t="str">
        <f>_xll.SNL.Clients.Office.Excel.Functions.SPG(A494, "RD_CREDIT_RATING_GLOBAL", "Issuer Credit Rating", "Local Currency LT|0")</f>
        <v>BBB</v>
      </c>
      <c r="O494" s="9" t="str">
        <f>_xll.SNL.Clients.Office.Excel.Functions.SPG(A494, "RD_CWOL_GLOBAL", "Issuer Credit Rating", "Local Currency LT|0")</f>
        <v>Stable</v>
      </c>
      <c r="P494" s="9" t="str">
        <f>_xll.SNL.Clients.Office.Excel.Functions.SPG(A494, "RD_RATING_ACTION_GLOBAL", "Issuer Credit Rating", "Local Currency LT|0")</f>
        <v>Upgrade | CreditWatch/Outlook (02/26/2024)</v>
      </c>
      <c r="Q494" s="10">
        <f>_xll.SNL.Clients.Office.Excel.Functions.SPG(A494, "RD_LAST_REVIEW_DATE_GLOBAL", "Issuer Credit Rating", "Local Currency LT")</f>
        <v>45356</v>
      </c>
      <c r="R494" s="10">
        <f>_xll.SNL.Clients.Office.Excel.Functions.SPG(A494, "RD_CREDIT_RATING_DATE_GLOBAL", "Issuer Credit Rating", "Local Currency LT|0")</f>
        <v>45348</v>
      </c>
      <c r="S494" s="10">
        <f>_xll.SNL.Clients.Office.Excel.Functions.SPG(A494, "RD_CREDIT_WATCH_OUTLOOK_DATE_GLOBAL", "Issuer Credit Rating", "Local Currency LT|0")</f>
        <v>45348</v>
      </c>
    </row>
    <row r="495" spans="1:19">
      <c r="A495" t="s">
        <v>499</v>
      </c>
      <c r="B495" t="str">
        <f>_xll.SNL.Clients.Office.Excel.Functions.SPG(A495,"SP_IPO_DATE")</f>
        <v>#PEND</v>
      </c>
      <c r="G495" s="9" t="str">
        <f>_xll.SNL.Clients.Office.Excel.Functions.SPG(A495, "IQ_SECTOR")</f>
        <v>Real Estate</v>
      </c>
      <c r="H495" s="9" t="str">
        <f>_xll.SNL.Clients.Office.Excel.Functions.SPG(A495, "IQ_INDUSTRY_GROUP")</f>
        <v>Equity Real Estate Investment Trusts (REITs)</v>
      </c>
      <c r="I495" s="9" t="str">
        <f>_xll.SNL.Clients.Office.Excel.Functions.SPG(A495, "IQ_INDUSTRY")</f>
        <v>Specialized REITs</v>
      </c>
      <c r="J495" s="9" t="str">
        <f>_xll.SNL.Clients.Office.Excel.Functions.SPG(A495, "IQ_PRIMARY_INDUSTRY")</f>
        <v>Timber REITs</v>
      </c>
      <c r="K495" s="9" t="str">
        <f>_xll.SNL.Clients.Office.Excel.Functions.SPG(A495, "NAICS_CODE", "Primary")</f>
        <v>321211 - Hardwood Veneer and Plywood Manufacturing</v>
      </c>
      <c r="L495" s="9" t="str">
        <f>_xll.SNL.Clients.Office.Excel.Functions.SPG(A495, "SP_TOPICTAG")</f>
        <v>Biomass Energy</v>
      </c>
      <c r="M495" s="5">
        <f>_xll.SNL.Clients.Office.Excel.Functions.SPG(A495, "SP_PCT_SHARES_OWNED_ALL_INSTITUTIONS")</f>
        <v>89.76</v>
      </c>
      <c r="N495" s="9" t="str">
        <f>_xll.SNL.Clients.Office.Excel.Functions.SPG(A495, "RD_CREDIT_RATING_GLOBAL", "Issuer Credit Rating", "Local Currency LT|0")</f>
        <v>BBB</v>
      </c>
      <c r="O495" s="9" t="str">
        <f>_xll.SNL.Clients.Office.Excel.Functions.SPG(A495, "RD_CWOL_GLOBAL", "Issuer Credit Rating", "Local Currency LT|0")</f>
        <v>Stable</v>
      </c>
      <c r="P495" s="9" t="str">
        <f>_xll.SNL.Clients.Office.Excel.Functions.SPG(A495, "RD_RATING_ACTION_GLOBAL", "Issuer Credit Rating", "Local Currency LT|0")</f>
        <v>Upgrade | CreditWatch/Outlook (12/03/2020)</v>
      </c>
      <c r="Q495" s="10">
        <f>_xll.SNL.Clients.Office.Excel.Functions.SPG(A495, "RD_LAST_REVIEW_DATE_GLOBAL", "Issuer Credit Rating", "Local Currency LT")</f>
        <v>45385</v>
      </c>
      <c r="R495" s="10">
        <f>_xll.SNL.Clients.Office.Excel.Functions.SPG(A495, "RD_CREDIT_RATING_DATE_GLOBAL", "Issuer Credit Rating", "Local Currency LT|0")</f>
        <v>44168</v>
      </c>
      <c r="S495" s="10">
        <f>_xll.SNL.Clients.Office.Excel.Functions.SPG(A495, "RD_CREDIT_WATCH_OUTLOOK_DATE_GLOBAL", "Issuer Credit Rating", "Local Currency LT|0")</f>
        <v>44168</v>
      </c>
    </row>
    <row r="496" spans="1:19">
      <c r="A496" t="s">
        <v>500</v>
      </c>
      <c r="B496" t="str">
        <f>_xll.SNL.Clients.Office.Excel.Functions.SPG(A496,"SP_IPO_DATE")</f>
        <v>#PEND</v>
      </c>
      <c r="G496" s="9" t="str">
        <f>_xll.SNL.Clients.Office.Excel.Functions.SPG(A496, "IQ_SECTOR")</f>
        <v>Financials</v>
      </c>
      <c r="H496" s="9" t="str">
        <f>_xll.SNL.Clients.Office.Excel.Functions.SPG(A496, "IQ_INDUSTRY_GROUP")</f>
        <v>Insurance</v>
      </c>
      <c r="I496" s="9" t="str">
        <f>_xll.SNL.Clients.Office.Excel.Functions.SPG(A496, "IQ_INDUSTRY")</f>
        <v>Insurance</v>
      </c>
      <c r="J496" s="9" t="str">
        <f>_xll.SNL.Clients.Office.Excel.Functions.SPG(A496, "IQ_PRIMARY_INDUSTRY")</f>
        <v>Insurance Brokers</v>
      </c>
      <c r="K496" s="9" t="str">
        <f>_xll.SNL.Clients.Office.Excel.Functions.SPG(A496, "NAICS_CODE", "Primary")</f>
        <v>522299 - International, Secondary Market, and All Other Nondepository Credit Intermediation</v>
      </c>
      <c r="L496" s="9" t="str">
        <f>_xll.SNL.Clients.Office.Excel.Functions.SPG(A496, "SP_TOPICTAG")</f>
        <v>Employee Benefits; RegTech</v>
      </c>
      <c r="M496" s="5">
        <f>_xll.SNL.Clients.Office.Excel.Functions.SPG(A496, "SP_PCT_SHARES_OWNED_ALL_INSTITUTIONS")</f>
        <v>95.5</v>
      </c>
      <c r="N496" s="9" t="str">
        <f>_xll.SNL.Clients.Office.Excel.Functions.SPG(A496, "RD_CREDIT_RATING_GLOBAL", "Issuer Credit Rating", "Local Currency LT|0")</f>
        <v>BBB+</v>
      </c>
      <c r="O496" s="9" t="str">
        <f>_xll.SNL.Clients.Office.Excel.Functions.SPG(A496, "RD_CWOL_GLOBAL", "Issuer Credit Rating", "Local Currency LT|0")</f>
        <v>Stable</v>
      </c>
      <c r="P496" s="9" t="str">
        <f>_xll.SNL.Clients.Office.Excel.Functions.SPG(A496, "RD_RATING_ACTION_GLOBAL", "Issuer Credit Rating", "Local Currency LT|0")</f>
        <v>Upgrade | CreditWatch/Outlook (02/21/2023)</v>
      </c>
      <c r="Q496" s="10">
        <f>_xll.SNL.Clients.Office.Excel.Functions.SPG(A496, "RD_LAST_REVIEW_DATE_GLOBAL", "Issuer Credit Rating", "Local Currency LT")</f>
        <v>45610</v>
      </c>
      <c r="R496" s="10">
        <f>_xll.SNL.Clients.Office.Excel.Functions.SPG(A496, "RD_CREDIT_RATING_DATE_GLOBAL", "Issuer Credit Rating", "Local Currency LT|0")</f>
        <v>44978</v>
      </c>
      <c r="S496" s="10">
        <f>_xll.SNL.Clients.Office.Excel.Functions.SPG(A496, "RD_CREDIT_WATCH_OUTLOOK_DATE_GLOBAL", "Issuer Credit Rating", "Local Currency LT|0")</f>
        <v>44978</v>
      </c>
    </row>
    <row r="497" spans="1:19">
      <c r="A497" t="s">
        <v>501</v>
      </c>
      <c r="B497" t="str">
        <f>_xll.SNL.Clients.Office.Excel.Functions.SPG(A497,"SP_IPO_DATE")</f>
        <v>#PEND</v>
      </c>
      <c r="G497" s="9" t="str">
        <f>_xll.SNL.Clients.Office.Excel.Functions.SPG(A497, "IQ_SECTOR")</f>
        <v>Information Technology</v>
      </c>
      <c r="H497" s="9" t="str">
        <f>_xll.SNL.Clients.Office.Excel.Functions.SPG(A497, "IQ_INDUSTRY_GROUP")</f>
        <v>Software and Services</v>
      </c>
      <c r="I497" s="9" t="str">
        <f>_xll.SNL.Clients.Office.Excel.Functions.SPG(A497, "IQ_INDUSTRY")</f>
        <v>Software</v>
      </c>
      <c r="J497" s="9" t="str">
        <f>_xll.SNL.Clients.Office.Excel.Functions.SPG(A497, "IQ_PRIMARY_INDUSTRY")</f>
        <v>Application Software</v>
      </c>
      <c r="K497" s="9" t="str">
        <f>_xll.SNL.Clients.Office.Excel.Functions.SPG(A497, "NAICS_CODE", "Primary")</f>
        <v>513210 - Software Publishers</v>
      </c>
      <c r="L497" s="9" t="str">
        <f>_xll.SNL.Clients.Office.Excel.Functions.SPG(A497, "SP_TOPICTAG")</f>
        <v>Software Development; Cloud Management; Data Integration; Machine Learning; Cloud Infrastructure; Process Automation; Artificial Intelligence</v>
      </c>
      <c r="M497" s="5">
        <f>_xll.SNL.Clients.Office.Excel.Functions.SPG(A497, "SP_PCT_SHARES_OWNED_ALL_INSTITUTIONS")</f>
        <v>75.22</v>
      </c>
      <c r="N497" s="9" t="str">
        <f>_xll.SNL.Clients.Office.Excel.Functions.SPG(A497, "RD_CREDIT_RATING_GLOBAL", "Issuer Credit Rating", "Local Currency LT|0")</f>
        <v>BBB</v>
      </c>
      <c r="O497" s="9" t="str">
        <f>_xll.SNL.Clients.Office.Excel.Functions.SPG(A497, "RD_CWOL_GLOBAL", "Issuer Credit Rating", "Local Currency LT|0")</f>
        <v>Stable</v>
      </c>
      <c r="P497" s="9" t="str">
        <f>_xll.SNL.Clients.Office.Excel.Functions.SPG(A497, "RD_RATING_ACTION_GLOBAL", "Issuer Credit Rating", "Local Currency LT|0")</f>
        <v>New Rating | CreditWatch/Outlook (03/28/2022)</v>
      </c>
      <c r="Q497" s="10">
        <f>_xll.SNL.Clients.Office.Excel.Functions.SPG(A497, "RD_LAST_REVIEW_DATE_GLOBAL", "Issuer Credit Rating", "Local Currency LT")</f>
        <v>45344</v>
      </c>
      <c r="R497" s="10">
        <f>_xll.SNL.Clients.Office.Excel.Functions.SPG(A497, "RD_CREDIT_RATING_DATE_GLOBAL", "Issuer Credit Rating", "Local Currency LT|0")</f>
        <v>44648</v>
      </c>
      <c r="S497" s="10">
        <f>_xll.SNL.Clients.Office.Excel.Functions.SPG(A497, "RD_CREDIT_WATCH_OUTLOOK_DATE_GLOBAL", "Issuer Credit Rating", "Local Currency LT|0")</f>
        <v>44648</v>
      </c>
    </row>
    <row r="498" spans="1:19">
      <c r="A498" t="s">
        <v>502</v>
      </c>
      <c r="B498" t="str">
        <f>_xll.SNL.Clients.Office.Excel.Functions.SPG(A498,"SP_IPO_DATE")</f>
        <v>#PEND</v>
      </c>
      <c r="G498" s="9" t="str">
        <f>_xll.SNL.Clients.Office.Excel.Functions.SPG(A498, "IQ_SECTOR")</f>
        <v>Consumer Discretionary</v>
      </c>
      <c r="H498" s="9" t="str">
        <f>_xll.SNL.Clients.Office.Excel.Functions.SPG(A498, "IQ_INDUSTRY_GROUP")</f>
        <v>Consumer Services</v>
      </c>
      <c r="I498" s="9" t="str">
        <f>_xll.SNL.Clients.Office.Excel.Functions.SPG(A498, "IQ_INDUSTRY")</f>
        <v>Hotels, Restaurants and Leisure</v>
      </c>
      <c r="J498" s="9" t="str">
        <f>_xll.SNL.Clients.Office.Excel.Functions.SPG(A498, "IQ_PRIMARY_INDUSTRY")</f>
        <v>Casinos and Gaming</v>
      </c>
      <c r="K498" s="9" t="str">
        <f>_xll.SNL.Clients.Office.Excel.Functions.SPG(A498, "NAICS_CODE", "Primary")</f>
        <v>721120 - Casino Hotels</v>
      </c>
      <c r="L498" s="9" t="str">
        <f>_xll.SNL.Clients.Office.Excel.Functions.SPG(A498, "SP_TOPICTAG")</f>
        <v/>
      </c>
      <c r="M498" s="5">
        <f>_xll.SNL.Clients.Office.Excel.Functions.SPG(A498, "SP_PCT_SHARES_OWNED_ALL_INSTITUTIONS")</f>
        <v>65.98</v>
      </c>
      <c r="N498" s="9" t="str">
        <f>_xll.SNL.Clients.Office.Excel.Functions.SPG(A498, "RD_CREDIT_RATING_GLOBAL", "Issuer Credit Rating", "Local Currency LT|0")</f>
        <v>BB-</v>
      </c>
      <c r="O498" s="9" t="str">
        <f>_xll.SNL.Clients.Office.Excel.Functions.SPG(A498, "RD_CWOL_GLOBAL", "Issuer Credit Rating", "Local Currency LT|0")</f>
        <v>Stable</v>
      </c>
      <c r="P498" s="9" t="str">
        <f>_xll.SNL.Clients.Office.Excel.Functions.SPG(A498, "RD_RATING_ACTION_GLOBAL", "Issuer Credit Rating", "Local Currency LT|0")</f>
        <v>Upgrade | CreditWatch/Outlook (11/15/2023)</v>
      </c>
      <c r="Q498" s="10">
        <f>_xll.SNL.Clients.Office.Excel.Functions.SPG(A498, "RD_LAST_REVIEW_DATE_GLOBAL", "Issuer Credit Rating", "Local Currency LT")</f>
        <v>45400</v>
      </c>
      <c r="R498" s="10">
        <f>_xll.SNL.Clients.Office.Excel.Functions.SPG(A498, "RD_CREDIT_RATING_DATE_GLOBAL", "Issuer Credit Rating", "Local Currency LT|0")</f>
        <v>45245</v>
      </c>
      <c r="S498" s="10">
        <f>_xll.SNL.Clients.Office.Excel.Functions.SPG(A498, "RD_CREDIT_WATCH_OUTLOOK_DATE_GLOBAL", "Issuer Credit Rating", "Local Currency LT|0")</f>
        <v>45245</v>
      </c>
    </row>
    <row r="499" spans="1:19">
      <c r="A499" t="s">
        <v>503</v>
      </c>
      <c r="B499" t="str">
        <f>_xll.SNL.Clients.Office.Excel.Functions.SPG(A499,"SP_IPO_DATE")</f>
        <v>#PEND</v>
      </c>
      <c r="G499" s="9" t="str">
        <f>_xll.SNL.Clients.Office.Excel.Functions.SPG(A499, "IQ_SECTOR")</f>
        <v>Utilities</v>
      </c>
      <c r="H499" s="9" t="str">
        <f>_xll.SNL.Clients.Office.Excel.Functions.SPG(A499, "IQ_INDUSTRY_GROUP")</f>
        <v>Utilities</v>
      </c>
      <c r="I499" s="9" t="str">
        <f>_xll.SNL.Clients.Office.Excel.Functions.SPG(A499, "IQ_INDUSTRY")</f>
        <v>Electric Utilities</v>
      </c>
      <c r="J499" s="9" t="str">
        <f>_xll.SNL.Clients.Office.Excel.Functions.SPG(A499, "IQ_PRIMARY_INDUSTRY")</f>
        <v>Electric Utilities</v>
      </c>
      <c r="K499" s="9" t="str">
        <f>_xll.SNL.Clients.Office.Excel.Functions.SPG(A499, "NAICS_CODE", "Primary")</f>
        <v>22111 - Electric Power Generation</v>
      </c>
      <c r="L499" s="9" t="str">
        <f>_xll.SNL.Clients.Office.Excel.Functions.SPG(A499, "SP_TOPICTAG")</f>
        <v>Clean Energy; Energy Efficiency; Energy Management; Energy Storage; Conventional Nuclear; Power Grid; Utility Scale Solar</v>
      </c>
      <c r="M499" s="5">
        <f>_xll.SNL.Clients.Office.Excel.Functions.SPG(A499, "SP_PCT_SHARES_OWNED_ALL_INSTITUTIONS")</f>
        <v>80.16</v>
      </c>
      <c r="N499" s="9" t="str">
        <f>_xll.SNL.Clients.Office.Excel.Functions.SPG(A499, "RD_CREDIT_RATING_GLOBAL", "Issuer Credit Rating", "Local Currency LT|0")</f>
        <v>BBB+</v>
      </c>
      <c r="O499" s="9" t="str">
        <f>_xll.SNL.Clients.Office.Excel.Functions.SPG(A499, "RD_CWOL_GLOBAL", "Issuer Credit Rating", "Local Currency LT|0")</f>
        <v>Negative</v>
      </c>
      <c r="P499" s="9" t="str">
        <f>_xll.SNL.Clients.Office.Excel.Functions.SPG(A499, "RD_RATING_ACTION_GLOBAL", "Issuer Credit Rating", "Local Currency LT|0")</f>
        <v>Downgrade | CreditWatch/Outlook (03/13/2024)</v>
      </c>
      <c r="Q499" s="10">
        <f>_xll.SNL.Clients.Office.Excel.Functions.SPG(A499, "RD_LAST_REVIEW_DATE_GLOBAL", "Issuer Credit Rating", "Local Currency LT")</f>
        <v>45618</v>
      </c>
      <c r="R499" s="10">
        <f>_xll.SNL.Clients.Office.Excel.Functions.SPG(A499, "RD_CREDIT_RATING_DATE_GLOBAL", "Issuer Credit Rating", "Local Currency LT|0")</f>
        <v>45364</v>
      </c>
      <c r="S499" s="10">
        <f>_xll.SNL.Clients.Office.Excel.Functions.SPG(A499, "RD_CREDIT_WATCH_OUTLOOK_DATE_GLOBAL", "Issuer Credit Rating", "Local Currency LT|0")</f>
        <v>45364</v>
      </c>
    </row>
    <row r="500" spans="1:19">
      <c r="A500" t="s">
        <v>504</v>
      </c>
      <c r="B500" t="str">
        <f>_xll.SNL.Clients.Office.Excel.Functions.SPG(A500,"SP_IPO_DATE")</f>
        <v>#PEND</v>
      </c>
      <c r="G500" s="9" t="str">
        <f>_xll.SNL.Clients.Office.Excel.Functions.SPG(A500, "IQ_SECTOR")</f>
        <v>Industrials</v>
      </c>
      <c r="H500" s="9" t="str">
        <f>_xll.SNL.Clients.Office.Excel.Functions.SPG(A500, "IQ_INDUSTRY_GROUP")</f>
        <v>Capital Goods</v>
      </c>
      <c r="I500" s="9" t="str">
        <f>_xll.SNL.Clients.Office.Excel.Functions.SPG(A500, "IQ_INDUSTRY")</f>
        <v>Machinery</v>
      </c>
      <c r="J500" s="9" t="str">
        <f>_xll.SNL.Clients.Office.Excel.Functions.SPG(A500, "IQ_PRIMARY_INDUSTRY")</f>
        <v>Industrial Machinery and Supplies and Components</v>
      </c>
      <c r="K500" s="9" t="str">
        <f>_xll.SNL.Clients.Office.Excel.Functions.SPG(A500, "NAICS_CODE", "Primary")</f>
        <v>333914 - Measuring, Dispensing, and Other Pumping Equipment Manufacturing</v>
      </c>
      <c r="L500" s="9" t="str">
        <f>_xll.SNL.Clients.Office.Excel.Functions.SPG(A500, "SP_TOPICTAG")</f>
        <v>Energy Management; Industrial Automation; Sensors; Water Purification; Process Automation; Remote Access and Control</v>
      </c>
      <c r="M500" s="5">
        <f>_xll.SNL.Clients.Office.Excel.Functions.SPG(A500, "SP_PCT_SHARES_OWNED_ALL_INSTITUTIONS")</f>
        <v>94.97</v>
      </c>
      <c r="N500" s="9" t="str">
        <f>_xll.SNL.Clients.Office.Excel.Functions.SPG(A500, "RD_CREDIT_RATING_GLOBAL", "Issuer Credit Rating", "Local Currency LT|0")</f>
        <v>BBB</v>
      </c>
      <c r="O500" s="9" t="str">
        <f>_xll.SNL.Clients.Office.Excel.Functions.SPG(A500, "RD_CWOL_GLOBAL", "Issuer Credit Rating", "Local Currency LT|0")</f>
        <v>Stable</v>
      </c>
      <c r="P500" s="9" t="str">
        <f>_xll.SNL.Clients.Office.Excel.Functions.SPG(A500, "RD_RATING_ACTION_GLOBAL", "Issuer Credit Rating", "Local Currency LT|0")</f>
        <v>CreditWatch/Outlook (08/20/2021)</v>
      </c>
      <c r="Q500" s="10">
        <f>_xll.SNL.Clients.Office.Excel.Functions.SPG(A500, "RD_LAST_REVIEW_DATE_GLOBAL", "Issuer Credit Rating", "Local Currency LT")</f>
        <v>45496</v>
      </c>
      <c r="R500" s="10">
        <f>_xll.SNL.Clients.Office.Excel.Functions.SPG(A500, "RD_CREDIT_RATING_DATE_GLOBAL", "Issuer Credit Rating", "Local Currency LT|0")</f>
        <v>40800</v>
      </c>
      <c r="S500" s="10">
        <f>_xll.SNL.Clients.Office.Excel.Functions.SPG(A500, "RD_CREDIT_WATCH_OUTLOOK_DATE_GLOBAL", "Issuer Credit Rating", "Local Currency LT|0")</f>
        <v>44428</v>
      </c>
    </row>
    <row r="501" spans="1:19">
      <c r="A501" t="s">
        <v>505</v>
      </c>
      <c r="B501" t="str">
        <f>_xll.SNL.Clients.Office.Excel.Functions.SPG(A501,"SP_IPO_DATE")</f>
        <v>#PEND</v>
      </c>
      <c r="G501" s="9" t="str">
        <f>_xll.SNL.Clients.Office.Excel.Functions.SPG(A501, "IQ_SECTOR")</f>
        <v>Consumer Discretionary</v>
      </c>
      <c r="H501" s="9" t="str">
        <f>_xll.SNL.Clients.Office.Excel.Functions.SPG(A501, "IQ_INDUSTRY_GROUP")</f>
        <v>Consumer Services</v>
      </c>
      <c r="I501" s="9" t="str">
        <f>_xll.SNL.Clients.Office.Excel.Functions.SPG(A501, "IQ_INDUSTRY")</f>
        <v>Hotels, Restaurants and Leisure</v>
      </c>
      <c r="J501" s="9" t="str">
        <f>_xll.SNL.Clients.Office.Excel.Functions.SPG(A501, "IQ_PRIMARY_INDUSTRY")</f>
        <v>Restaurants</v>
      </c>
      <c r="K501" s="9" t="str">
        <f>_xll.SNL.Clients.Office.Excel.Functions.SPG(A501, "NAICS_CODE", "Primary")</f>
        <v>72251 - Restaurants and Other Eating Places</v>
      </c>
      <c r="L501" s="9" t="str">
        <f>_xll.SNL.Clients.Office.Excel.Functions.SPG(A501, "SP_TOPICTAG")</f>
        <v>Food Delivery</v>
      </c>
      <c r="M501" s="5">
        <f>_xll.SNL.Clients.Office.Excel.Functions.SPG(A501, "SP_PCT_SHARES_OWNED_ALL_INSTITUTIONS")</f>
        <v>86.84</v>
      </c>
      <c r="N501" s="9" t="str">
        <f>_xll.SNL.Clients.Office.Excel.Functions.SPG(A501, "RD_CREDIT_RATING_GLOBAL", "Issuer Credit Rating", "Local Currency LT|0")</f>
        <v>BB+</v>
      </c>
      <c r="O501" s="9" t="str">
        <f>_xll.SNL.Clients.Office.Excel.Functions.SPG(A501, "RD_CWOL_GLOBAL", "Issuer Credit Rating", "Local Currency LT|0")</f>
        <v>Stable</v>
      </c>
      <c r="P501" s="9" t="str">
        <f>_xll.SNL.Clients.Office.Excel.Functions.SPG(A501, "RD_RATING_ACTION_GLOBAL", "Issuer Credit Rating", "Local Currency LT|0")</f>
        <v>Upgrade | CreditWatch/Outlook (03/17/2022)</v>
      </c>
      <c r="Q501" s="10">
        <f>_xll.SNL.Clients.Office.Excel.Functions.SPG(A501, "RD_LAST_REVIEW_DATE_GLOBAL", "Issuer Credit Rating", "Local Currency LT")</f>
        <v>45399</v>
      </c>
      <c r="R501" s="10">
        <f>_xll.SNL.Clients.Office.Excel.Functions.SPG(A501, "RD_CREDIT_RATING_DATE_GLOBAL", "Issuer Credit Rating", "Local Currency LT|0")</f>
        <v>44637</v>
      </c>
      <c r="S501" s="10">
        <f>_xll.SNL.Clients.Office.Excel.Functions.SPG(A501, "RD_CREDIT_WATCH_OUTLOOK_DATE_GLOBAL", "Issuer Credit Rating", "Local Currency LT|0")</f>
        <v>44637</v>
      </c>
    </row>
    <row r="502" spans="1:19">
      <c r="A502" t="s">
        <v>506</v>
      </c>
      <c r="B502" t="str">
        <f>_xll.SNL.Clients.Office.Excel.Functions.SPG(A502,"SP_IPO_DATE")</f>
        <v>#PEND</v>
      </c>
      <c r="G502" s="9" t="str">
        <f>_xll.SNL.Clients.Office.Excel.Functions.SPG(A502, "IQ_SECTOR")</f>
        <v>Information Technology</v>
      </c>
      <c r="H502" s="9" t="str">
        <f>_xll.SNL.Clients.Office.Excel.Functions.SPG(A502, "IQ_INDUSTRY_GROUP")</f>
        <v>Technology Hardware and Equipment</v>
      </c>
      <c r="I502" s="9" t="str">
        <f>_xll.SNL.Clients.Office.Excel.Functions.SPG(A502, "IQ_INDUSTRY")</f>
        <v>Electronic Equipment, Instruments and Components</v>
      </c>
      <c r="J502" s="9" t="str">
        <f>_xll.SNL.Clients.Office.Excel.Functions.SPG(A502, "IQ_PRIMARY_INDUSTRY")</f>
        <v>Electronic Equipment and Instruments</v>
      </c>
      <c r="K502" s="9" t="str">
        <f>_xll.SNL.Clients.Office.Excel.Functions.SPG(A502, "NAICS_CODE", "Primary")</f>
        <v>334519 - Other Measuring and Controlling Device Manufacturing</v>
      </c>
      <c r="L502" s="9" t="str">
        <f>_xll.SNL.Clients.Office.Excel.Functions.SPG(A502, "SP_TOPICTAG")</f>
        <v>Data Integration; Industrial Automation; RFID (Radio Frequency Identification); Sensors; Cloud Infrastructure; Process Automation; Artificial Intelligence</v>
      </c>
      <c r="M502" s="5">
        <f>_xll.SNL.Clients.Office.Excel.Functions.SPG(A502, "SP_PCT_SHARES_OWNED_ALL_INSTITUTIONS")</f>
        <v>91.25</v>
      </c>
      <c r="N502" s="9" t="str">
        <f>_xll.SNL.Clients.Office.Excel.Functions.SPG(A502, "RD_CREDIT_RATING_GLOBAL", "Issuer Credit Rating", "Local Currency LT|0")</f>
        <v>BB+</v>
      </c>
      <c r="O502" s="9" t="str">
        <f>_xll.SNL.Clients.Office.Excel.Functions.SPG(A502, "RD_CWOL_GLOBAL", "Issuer Credit Rating", "Local Currency LT|0")</f>
        <v>Stable</v>
      </c>
      <c r="P502" s="9" t="str">
        <f>_xll.SNL.Clients.Office.Excel.Functions.SPG(A502, "RD_RATING_ACTION_GLOBAL", "Issuer Credit Rating", "Local Currency LT|0")</f>
        <v>Upgrade | CreditWatch/Outlook (08/05/2019)</v>
      </c>
      <c r="Q502" s="10">
        <f>_xll.SNL.Clients.Office.Excel.Functions.SPG(A502, "RD_LAST_REVIEW_DATE_GLOBAL", "Issuer Credit Rating", "Local Currency LT")</f>
        <v>45527</v>
      </c>
      <c r="R502" s="10">
        <f>_xll.SNL.Clients.Office.Excel.Functions.SPG(A502, "RD_CREDIT_RATING_DATE_GLOBAL", "Issuer Credit Rating", "Local Currency LT|0")</f>
        <v>43682</v>
      </c>
      <c r="S502" s="10">
        <f>_xll.SNL.Clients.Office.Excel.Functions.SPG(A502, "RD_CREDIT_WATCH_OUTLOOK_DATE_GLOBAL", "Issuer Credit Rating", "Local Currency LT|0")</f>
        <v>43682</v>
      </c>
    </row>
    <row r="503" spans="1:19">
      <c r="A503" t="s">
        <v>507</v>
      </c>
      <c r="B503" t="str">
        <f>_xll.SNL.Clients.Office.Excel.Functions.SPG(A503,"SP_IPO_DATE")</f>
        <v>#PEND</v>
      </c>
      <c r="G503" s="9" t="str">
        <f>_xll.SNL.Clients.Office.Excel.Functions.SPG(A503, "IQ_SECTOR")</f>
        <v>Health Care</v>
      </c>
      <c r="H503" s="9" t="str">
        <f>_xll.SNL.Clients.Office.Excel.Functions.SPG(A503, "IQ_INDUSTRY_GROUP")</f>
        <v>Health Care Equipment and Services</v>
      </c>
      <c r="I503" s="9" t="str">
        <f>_xll.SNL.Clients.Office.Excel.Functions.SPG(A503, "IQ_INDUSTRY")</f>
        <v>Health Care Equipment and Supplies</v>
      </c>
      <c r="J503" s="9" t="str">
        <f>_xll.SNL.Clients.Office.Excel.Functions.SPG(A503, "IQ_PRIMARY_INDUSTRY")</f>
        <v>Health Care Equipment</v>
      </c>
      <c r="K503" s="9" t="str">
        <f>_xll.SNL.Clients.Office.Excel.Functions.SPG(A503, "NAICS_CODE", "Primary")</f>
        <v>339113 - Surgical Appliance and Supplies Manufacturing</v>
      </c>
      <c r="L503" s="9" t="str">
        <f>_xll.SNL.Clients.Office.Excel.Functions.SPG(A503, "SP_TOPICTAG")</f>
        <v>Health Diagnostics; Orthopaedics; Surgery</v>
      </c>
      <c r="M503" s="5">
        <f>_xll.SNL.Clients.Office.Excel.Functions.SPG(A503, "SP_PCT_SHARES_OWNED_ALL_INSTITUTIONS")</f>
        <v>91.13</v>
      </c>
      <c r="N503" s="9" t="str">
        <f>_xll.SNL.Clients.Office.Excel.Functions.SPG(A503, "RD_CREDIT_RATING_GLOBAL", "Issuer Credit Rating", "Local Currency LT|0")</f>
        <v>BBB</v>
      </c>
      <c r="O503" s="9" t="str">
        <f>_xll.SNL.Clients.Office.Excel.Functions.SPG(A503, "RD_CWOL_GLOBAL", "Issuer Credit Rating", "Local Currency LT|0")</f>
        <v>Stable</v>
      </c>
      <c r="P503" s="9" t="str">
        <f>_xll.SNL.Clients.Office.Excel.Functions.SPG(A503, "RD_RATING_ACTION_GLOBAL", "Issuer Credit Rating", "Local Currency LT|0")</f>
        <v>CreditWatch/Outlook (02/05/2021)</v>
      </c>
      <c r="Q503" s="10">
        <f>_xll.SNL.Clients.Office.Excel.Functions.SPG(A503, "RD_LAST_REVIEW_DATE_GLOBAL", "Issuer Credit Rating", "Local Currency LT")</f>
        <v>45370</v>
      </c>
      <c r="R503" s="10">
        <f>_xll.SNL.Clients.Office.Excel.Functions.SPG(A503, "RD_CREDIT_RATING_DATE_GLOBAL", "Issuer Credit Rating", "Local Currency LT|0")</f>
        <v>42179</v>
      </c>
      <c r="S503" s="10">
        <f>_xll.SNL.Clients.Office.Excel.Functions.SPG(A503, "RD_CREDIT_WATCH_OUTLOOK_DATE_GLOBAL", "Issuer Credit Rating", "Local Currency LT|0")</f>
        <v>44232</v>
      </c>
    </row>
    <row r="504" spans="1:19">
      <c r="A504" t="s">
        <v>508</v>
      </c>
      <c r="B504" t="str">
        <f>_xll.SNL.Clients.Office.Excel.Functions.SPG(A504,"SP_IPO_DATE")</f>
        <v>#PEND</v>
      </c>
      <c r="G504" s="9" t="str">
        <f>_xll.SNL.Clients.Office.Excel.Functions.SPG(A504, "IQ_SECTOR")</f>
        <v>Health Care</v>
      </c>
      <c r="H504" s="9" t="str">
        <f>_xll.SNL.Clients.Office.Excel.Functions.SPG(A504, "IQ_INDUSTRY_GROUP")</f>
        <v>Pharmaceuticals, Biotechnology and Life Sciences</v>
      </c>
      <c r="I504" s="9" t="str">
        <f>_xll.SNL.Clients.Office.Excel.Functions.SPG(A504, "IQ_INDUSTRY")</f>
        <v>Pharmaceuticals</v>
      </c>
      <c r="J504" s="9" t="str">
        <f>_xll.SNL.Clients.Office.Excel.Functions.SPG(A504, "IQ_PRIMARY_INDUSTRY")</f>
        <v>Pharmaceuticals</v>
      </c>
      <c r="K504" s="9" t="str">
        <f>_xll.SNL.Clients.Office.Excel.Functions.SPG(A504, "NAICS_CODE", "Primary")</f>
        <v>325412 - Pharmaceutical Preparation Manufacturing</v>
      </c>
      <c r="L504" s="9" t="str">
        <f>_xll.SNL.Clients.Office.Excel.Functions.SPG(A504, "SP_TOPICTAG")</f>
        <v>Animal Feed; Health Diagnostics; Livestock; Dermatology; Infectious Diseases; Vaccines; Pet Care</v>
      </c>
      <c r="M504" s="5">
        <f>_xll.SNL.Clients.Office.Excel.Functions.SPG(A504, "SP_PCT_SHARES_OWNED_ALL_INSTITUTIONS")</f>
        <v>94.92</v>
      </c>
      <c r="N504" s="9" t="str">
        <f>_xll.SNL.Clients.Office.Excel.Functions.SPG(A504, "RD_CREDIT_RATING_GLOBAL", "Issuer Credit Rating", "Local Currency LT|0")</f>
        <v>BBB</v>
      </c>
      <c r="O504" s="9" t="str">
        <f>_xll.SNL.Clients.Office.Excel.Functions.SPG(A504, "RD_CWOL_GLOBAL", "Issuer Credit Rating", "Local Currency LT|0")</f>
        <v>Stable</v>
      </c>
      <c r="P504" s="9" t="str">
        <f>_xll.SNL.Clients.Office.Excel.Functions.SPG(A504, "RD_RATING_ACTION_GLOBAL", "Issuer Credit Rating", "Local Currency LT|0")</f>
        <v>Upgrade | CreditWatch/Outlook (12/23/2016)</v>
      </c>
      <c r="Q504" s="10">
        <f>_xll.SNL.Clients.Office.Excel.Functions.SPG(A504, "RD_LAST_REVIEW_DATE_GLOBAL", "Issuer Credit Rating", "Local Currency LT")</f>
        <v>45505</v>
      </c>
      <c r="R504" s="10">
        <f>_xll.SNL.Clients.Office.Excel.Functions.SPG(A504, "RD_CREDIT_RATING_DATE_GLOBAL", "Issuer Credit Rating", "Local Currency LT|0")</f>
        <v>42727</v>
      </c>
      <c r="S504" s="10">
        <f>_xll.SNL.Clients.Office.Excel.Functions.SPG(A504, "RD_CREDIT_WATCH_OUTLOOK_DATE_GLOBAL", "Issuer Credit Rating", "Local Currency LT|0")</f>
        <v>42727</v>
      </c>
    </row>
    <row r="505" spans="1:19">
      <c r="B505" t="str">
        <f>_xll.SNL.Clients.Office.Excel.Functions.SPG(A505,"SP_IPO_DATE")</f>
        <v>#PEND</v>
      </c>
      <c r="G505" s="9" t="str">
        <f>_xll.SNL.Clients.Office.Excel.Functions.SPG(A505, "IQ_SECTOR")</f>
        <v>#INVALID COMPANY ID</v>
      </c>
      <c r="H505" s="9" t="str">
        <f>_xll.SNL.Clients.Office.Excel.Functions.SPG(A505, "IQ_INDUSTRY_GROUP")</f>
        <v>#INVALID COMPANY ID</v>
      </c>
      <c r="I505" s="9" t="str">
        <f>_xll.SNL.Clients.Office.Excel.Functions.SPG(A505, "IQ_INDUSTRY")</f>
        <v>#INVALID COMPANY ID</v>
      </c>
      <c r="J505" s="9" t="str">
        <f>_xll.SNL.Clients.Office.Excel.Functions.SPG(A505, "IQ_PRIMARY_INDUSTRY")</f>
        <v>#INVALID COMPANY ID</v>
      </c>
      <c r="K505" s="9" t="str">
        <f>_xll.SNL.Clients.Office.Excel.Functions.SPG(A505, "NAICS_CODE", "Primary")</f>
        <v>#INVALID COMPANY ID</v>
      </c>
      <c r="L505" s="9" t="str">
        <f>_xll.SNL.Clients.Office.Excel.Functions.SPG(A505, "SP_TOPICTAG")</f>
        <v>#INVALID COMPANY ID</v>
      </c>
      <c r="M505" s="5" t="str">
        <f>_xll.SNL.Clients.Office.Excel.Functions.SPG(A505, "SP_PCT_SHARES_OWNED_ALL_INSTITUTIONS")</f>
        <v>#INVALID COMPANY ID</v>
      </c>
      <c r="N505" s="9" t="str">
        <f>_xll.SNL.Clients.Office.Excel.Functions.SPG(A505, "RD_CREDIT_RATING_GLOBAL", "Issuer Credit Rating", "Local Currency LT|0")</f>
        <v>#INVALID COMPANY ID</v>
      </c>
      <c r="O505" s="9" t="str">
        <f>_xll.SNL.Clients.Office.Excel.Functions.SPG(A505, "RD_CWOL_GLOBAL", "Issuer Credit Rating", "Local Currency LT|0")</f>
        <v>#INVALID COMPANY ID</v>
      </c>
      <c r="P505" s="9" t="str">
        <f>_xll.SNL.Clients.Office.Excel.Functions.SPG(A505, "RD_RATING_ACTION_GLOBAL", "Issuer Credit Rating", "Local Currency LT|0")</f>
        <v>#INVALID COMPANY ID</v>
      </c>
      <c r="Q505" s="10" t="str">
        <f>_xll.SNL.Clients.Office.Excel.Functions.SPG(A505, "RD_LAST_REVIEW_DATE_GLOBAL", "Issuer Credit Rating", "Local Currency LT")</f>
        <v>#INVALID COMPANY ID</v>
      </c>
      <c r="R505" s="10" t="str">
        <f>_xll.SNL.Clients.Office.Excel.Functions.SPG(A505, "RD_CREDIT_RATING_DATE_GLOBAL", "Issuer Credit Rating", "Local Currency LT|0")</f>
        <v>#INVALID COMPANY ID</v>
      </c>
      <c r="S505" s="10" t="str">
        <f>_xll.SNL.Clients.Office.Excel.Functions.SPG(A505, "RD_CREDIT_WATCH_OUTLOOK_DATE_GLOBAL", "Issuer Credit Rating", "Local Currency LT|0")</f>
        <v>#INVALID COMPANY ID</v>
      </c>
    </row>
    <row r="506" spans="1:19">
      <c r="B506" t="str">
        <f>_xll.SNL.Clients.Office.Excel.Functions.SPG(A506,"SP_IPO_DATE")</f>
        <v>#PEND</v>
      </c>
      <c r="G506" s="9" t="str">
        <f>_xll.SNL.Clients.Office.Excel.Functions.SPG(A506, "IQ_SECTOR")</f>
        <v>#INVALID COMPANY ID</v>
      </c>
      <c r="H506" s="9" t="str">
        <f>_xll.SNL.Clients.Office.Excel.Functions.SPG(A506, "IQ_INDUSTRY_GROUP")</f>
        <v>#INVALID COMPANY ID</v>
      </c>
      <c r="I506" s="9" t="str">
        <f>_xll.SNL.Clients.Office.Excel.Functions.SPG(A506, "IQ_INDUSTRY")</f>
        <v>#INVALID COMPANY ID</v>
      </c>
      <c r="J506" s="9" t="str">
        <f>_xll.SNL.Clients.Office.Excel.Functions.SPG(A506, "IQ_PRIMARY_INDUSTRY")</f>
        <v>#INVALID COMPANY ID</v>
      </c>
      <c r="K506" s="9" t="str">
        <f>_xll.SNL.Clients.Office.Excel.Functions.SPG(A506, "NAICS_CODE", "Primary")</f>
        <v>#INVALID COMPANY ID</v>
      </c>
      <c r="L506" s="9" t="str">
        <f>_xll.SNL.Clients.Office.Excel.Functions.SPG(A506, "SP_TOPICTAG")</f>
        <v>#INVALID COMPANY ID</v>
      </c>
      <c r="M506" s="5" t="str">
        <f>_xll.SNL.Clients.Office.Excel.Functions.SPG(A506, "SP_PCT_SHARES_OWNED_ALL_INSTITUTIONS")</f>
        <v>#INVALID COMPANY ID</v>
      </c>
      <c r="N506" s="9" t="str">
        <f>_xll.SNL.Clients.Office.Excel.Functions.SPG(A506, "RD_CREDIT_RATING_GLOBAL", "Issuer Credit Rating", "Local Currency LT|0")</f>
        <v>#INVALID COMPANY ID</v>
      </c>
      <c r="O506" s="9" t="str">
        <f>_xll.SNL.Clients.Office.Excel.Functions.SPG(A506, "RD_CWOL_GLOBAL", "Issuer Credit Rating", "Local Currency LT|0")</f>
        <v>#INVALID COMPANY ID</v>
      </c>
      <c r="P506" s="9" t="str">
        <f>_xll.SNL.Clients.Office.Excel.Functions.SPG(A506, "RD_RATING_ACTION_GLOBAL", "Issuer Credit Rating", "Local Currency LT|0")</f>
        <v>#INVALID COMPANY ID</v>
      </c>
      <c r="Q506" s="10" t="str">
        <f>_xll.SNL.Clients.Office.Excel.Functions.SPG(A506, "RD_LAST_REVIEW_DATE_GLOBAL", "Issuer Credit Rating", "Local Currency LT")</f>
        <v>#INVALID COMPANY ID</v>
      </c>
      <c r="R506" s="10" t="str">
        <f>_xll.SNL.Clients.Office.Excel.Functions.SPG(A506, "RD_CREDIT_RATING_DATE_GLOBAL", "Issuer Credit Rating", "Local Currency LT|0")</f>
        <v>#INVALID COMPANY ID</v>
      </c>
      <c r="S506" s="10" t="str">
        <f>_xll.SNL.Clients.Office.Excel.Functions.SPG(A506, "RD_CREDIT_WATCH_OUTLOOK_DATE_GLOBAL", "Issuer Credit Rating", "Local Currency LT|0")</f>
        <v>#INVALID COMPANY ID</v>
      </c>
    </row>
    <row r="507" spans="1:19">
      <c r="B507" t="str">
        <f>_xll.SNL.Clients.Office.Excel.Functions.SPG(A507,"SP_IPO_DATE")</f>
        <v>#PEND</v>
      </c>
      <c r="G507" s="9" t="str">
        <f>_xll.SNL.Clients.Office.Excel.Functions.SPG(A507, "IQ_SECTOR")</f>
        <v>#INVALID COMPANY ID</v>
      </c>
      <c r="H507" s="9" t="str">
        <f>_xll.SNL.Clients.Office.Excel.Functions.SPG(A507, "IQ_INDUSTRY_GROUP")</f>
        <v>#INVALID COMPANY ID</v>
      </c>
      <c r="I507" s="9" t="str">
        <f>_xll.SNL.Clients.Office.Excel.Functions.SPG(A507, "IQ_INDUSTRY")</f>
        <v>#INVALID COMPANY ID</v>
      </c>
      <c r="J507" s="9" t="str">
        <f>_xll.SNL.Clients.Office.Excel.Functions.SPG(A507, "IQ_PRIMARY_INDUSTRY")</f>
        <v>#INVALID COMPANY ID</v>
      </c>
      <c r="K507" s="9" t="str">
        <f>_xll.SNL.Clients.Office.Excel.Functions.SPG(A507, "NAICS_CODE", "Primary")</f>
        <v>#INVALID COMPANY ID</v>
      </c>
      <c r="L507" s="9" t="str">
        <f>_xll.SNL.Clients.Office.Excel.Functions.SPG(A507, "SP_TOPICTAG")</f>
        <v>#INVALID COMPANY ID</v>
      </c>
      <c r="M507" s="5" t="str">
        <f>_xll.SNL.Clients.Office.Excel.Functions.SPG(A507, "SP_PCT_SHARES_OWNED_ALL_INSTITUTIONS")</f>
        <v>#INVALID COMPANY ID</v>
      </c>
      <c r="N507" s="9" t="str">
        <f>_xll.SNL.Clients.Office.Excel.Functions.SPG(A507, "RD_CREDIT_RATING_GLOBAL", "Issuer Credit Rating", "Local Currency LT|0")</f>
        <v>#INVALID COMPANY ID</v>
      </c>
      <c r="O507" s="9" t="str">
        <f>_xll.SNL.Clients.Office.Excel.Functions.SPG(A507, "RD_CWOL_GLOBAL", "Issuer Credit Rating", "Local Currency LT|0")</f>
        <v>#INVALID COMPANY ID</v>
      </c>
      <c r="P507" s="9" t="str">
        <f>_xll.SNL.Clients.Office.Excel.Functions.SPG(A507, "RD_RATING_ACTION_GLOBAL", "Issuer Credit Rating", "Local Currency LT|0")</f>
        <v>#INVALID COMPANY ID</v>
      </c>
      <c r="Q507" s="10" t="str">
        <f>_xll.SNL.Clients.Office.Excel.Functions.SPG(A507, "RD_LAST_REVIEW_DATE_GLOBAL", "Issuer Credit Rating", "Local Currency LT")</f>
        <v>#INVALID COMPANY ID</v>
      </c>
      <c r="R507" s="10" t="str">
        <f>_xll.SNL.Clients.Office.Excel.Functions.SPG(A507, "RD_CREDIT_RATING_DATE_GLOBAL", "Issuer Credit Rating", "Local Currency LT|0")</f>
        <v>#INVALID COMPANY ID</v>
      </c>
      <c r="S507" s="10" t="str">
        <f>_xll.SNL.Clients.Office.Excel.Functions.SPG(A507, "RD_CREDIT_WATCH_OUTLOOK_DATE_GLOBAL", "Issuer Credit Rating", "Local Currency LT|0")</f>
        <v>#INVALID COMPANY ID</v>
      </c>
    </row>
    <row r="508" spans="1:19">
      <c r="B508" t="str">
        <f>_xll.SNL.Clients.Office.Excel.Functions.SPG(A508,"SP_IPO_DATE")</f>
        <v>#PEND</v>
      </c>
      <c r="G508" s="9" t="str">
        <f>_xll.SNL.Clients.Office.Excel.Functions.SPG(A508, "IQ_SECTOR")</f>
        <v>#INVALID COMPANY ID</v>
      </c>
      <c r="H508" s="9" t="str">
        <f>_xll.SNL.Clients.Office.Excel.Functions.SPG(A508, "IQ_INDUSTRY_GROUP")</f>
        <v>#INVALID COMPANY ID</v>
      </c>
      <c r="I508" s="9" t="str">
        <f>_xll.SNL.Clients.Office.Excel.Functions.SPG(A508, "IQ_INDUSTRY")</f>
        <v>#INVALID COMPANY ID</v>
      </c>
      <c r="J508" s="9" t="str">
        <f>_xll.SNL.Clients.Office.Excel.Functions.SPG(A508, "IQ_PRIMARY_INDUSTRY")</f>
        <v>#INVALID COMPANY ID</v>
      </c>
      <c r="K508" s="9" t="str">
        <f>_xll.SNL.Clients.Office.Excel.Functions.SPG(A508, "NAICS_CODE", "Primary")</f>
        <v>#INVALID COMPANY ID</v>
      </c>
      <c r="L508" s="9" t="str">
        <f>_xll.SNL.Clients.Office.Excel.Functions.SPG(A508, "SP_TOPICTAG")</f>
        <v>#INVALID COMPANY ID</v>
      </c>
      <c r="M508" s="5" t="str">
        <f>_xll.SNL.Clients.Office.Excel.Functions.SPG(A508, "SP_PCT_SHARES_OWNED_ALL_INSTITUTIONS")</f>
        <v>#INVALID COMPANY ID</v>
      </c>
      <c r="N508" s="9" t="str">
        <f>_xll.SNL.Clients.Office.Excel.Functions.SPG(A508, "RD_CREDIT_RATING_GLOBAL", "Issuer Credit Rating", "Local Currency LT|0")</f>
        <v>#INVALID COMPANY ID</v>
      </c>
      <c r="O508" s="9" t="str">
        <f>_xll.SNL.Clients.Office.Excel.Functions.SPG(A508, "RD_CWOL_GLOBAL", "Issuer Credit Rating", "Local Currency LT|0")</f>
        <v>#INVALID COMPANY ID</v>
      </c>
      <c r="P508" s="9" t="str">
        <f>_xll.SNL.Clients.Office.Excel.Functions.SPG(A508, "RD_RATING_ACTION_GLOBAL", "Issuer Credit Rating", "Local Currency LT|0")</f>
        <v>#INVALID COMPANY ID</v>
      </c>
      <c r="Q508" s="10" t="str">
        <f>_xll.SNL.Clients.Office.Excel.Functions.SPG(A508, "RD_LAST_REVIEW_DATE_GLOBAL", "Issuer Credit Rating", "Local Currency LT")</f>
        <v>#INVALID COMPANY ID</v>
      </c>
      <c r="R508" s="10" t="str">
        <f>_xll.SNL.Clients.Office.Excel.Functions.SPG(A508, "RD_CREDIT_RATING_DATE_GLOBAL", "Issuer Credit Rating", "Local Currency LT|0")</f>
        <v>#INVALID COMPANY ID</v>
      </c>
      <c r="S508" s="10" t="str">
        <f>_xll.SNL.Clients.Office.Excel.Functions.SPG(A508, "RD_CREDIT_WATCH_OUTLOOK_DATE_GLOBAL", "Issuer Credit Rating", "Local Currency LT|0")</f>
        <v>#INVALID COMPANY ID</v>
      </c>
    </row>
    <row r="509" spans="1:19">
      <c r="B509" t="str">
        <f>_xll.SNL.Clients.Office.Excel.Functions.SPG(A509,"SP_IPO_DATE")</f>
        <v>#PEND</v>
      </c>
      <c r="G509" s="9" t="str">
        <f>_xll.SNL.Clients.Office.Excel.Functions.SPG(A509, "IQ_SECTOR")</f>
        <v>#INVALID COMPANY ID</v>
      </c>
      <c r="H509" s="9" t="str">
        <f>_xll.SNL.Clients.Office.Excel.Functions.SPG(A509, "IQ_INDUSTRY_GROUP")</f>
        <v>#INVALID COMPANY ID</v>
      </c>
      <c r="I509" s="9" t="str">
        <f>_xll.SNL.Clients.Office.Excel.Functions.SPG(A509, "IQ_INDUSTRY")</f>
        <v>#INVALID COMPANY ID</v>
      </c>
      <c r="J509" s="9" t="str">
        <f>_xll.SNL.Clients.Office.Excel.Functions.SPG(A509, "IQ_PRIMARY_INDUSTRY")</f>
        <v>#INVALID COMPANY ID</v>
      </c>
      <c r="K509" s="9" t="str">
        <f>_xll.SNL.Clients.Office.Excel.Functions.SPG(A509, "NAICS_CODE", "Primary")</f>
        <v>#INVALID COMPANY ID</v>
      </c>
      <c r="L509" s="9" t="str">
        <f>_xll.SNL.Clients.Office.Excel.Functions.SPG(A509, "SP_TOPICTAG")</f>
        <v>#INVALID COMPANY ID</v>
      </c>
      <c r="M509" s="5" t="str">
        <f>_xll.SNL.Clients.Office.Excel.Functions.SPG(A509, "SP_PCT_SHARES_OWNED_ALL_INSTITUTIONS")</f>
        <v>#INVALID COMPANY ID</v>
      </c>
      <c r="N509" s="9" t="str">
        <f>_xll.SNL.Clients.Office.Excel.Functions.SPG(A509, "RD_CREDIT_RATING_GLOBAL", "Issuer Credit Rating", "Local Currency LT|0")</f>
        <v>#INVALID COMPANY ID</v>
      </c>
      <c r="O509" s="9" t="str">
        <f>_xll.SNL.Clients.Office.Excel.Functions.SPG(A509, "RD_CWOL_GLOBAL", "Issuer Credit Rating", "Local Currency LT|0")</f>
        <v>#INVALID COMPANY ID</v>
      </c>
      <c r="P509" s="9" t="str">
        <f>_xll.SNL.Clients.Office.Excel.Functions.SPG(A509, "RD_RATING_ACTION_GLOBAL", "Issuer Credit Rating", "Local Currency LT|0")</f>
        <v>#INVALID COMPANY ID</v>
      </c>
      <c r="Q509" s="10" t="str">
        <f>_xll.SNL.Clients.Office.Excel.Functions.SPG(A509, "RD_LAST_REVIEW_DATE_GLOBAL", "Issuer Credit Rating", "Local Currency LT")</f>
        <v>#INVALID COMPANY ID</v>
      </c>
      <c r="R509" s="10" t="str">
        <f>_xll.SNL.Clients.Office.Excel.Functions.SPG(A509, "RD_CREDIT_RATING_DATE_GLOBAL", "Issuer Credit Rating", "Local Currency LT|0")</f>
        <v>#INVALID COMPANY ID</v>
      </c>
      <c r="S509" s="10" t="str">
        <f>_xll.SNL.Clients.Office.Excel.Functions.SPG(A509, "RD_CREDIT_WATCH_OUTLOOK_DATE_GLOBAL", "Issuer Credit Rating", "Local Currency LT|0")</f>
        <v>#INVALID COMPANY ID</v>
      </c>
    </row>
    <row r="510" spans="1:19">
      <c r="B510" t="str">
        <f>_xll.SNL.Clients.Office.Excel.Functions.SPG(A510,"SP_IPO_DATE")</f>
        <v>#PEND</v>
      </c>
      <c r="G510" s="9" t="str">
        <f>_xll.SNL.Clients.Office.Excel.Functions.SPG(A510, "IQ_SECTOR")</f>
        <v>#INVALID COMPANY ID</v>
      </c>
      <c r="H510" s="9" t="str">
        <f>_xll.SNL.Clients.Office.Excel.Functions.SPG(A510, "IQ_INDUSTRY_GROUP")</f>
        <v>#INVALID COMPANY ID</v>
      </c>
      <c r="I510" s="9" t="str">
        <f>_xll.SNL.Clients.Office.Excel.Functions.SPG(A510, "IQ_INDUSTRY")</f>
        <v>#INVALID COMPANY ID</v>
      </c>
      <c r="J510" s="9" t="str">
        <f>_xll.SNL.Clients.Office.Excel.Functions.SPG(A510, "IQ_PRIMARY_INDUSTRY")</f>
        <v>#INVALID COMPANY ID</v>
      </c>
      <c r="K510" s="9" t="str">
        <f>_xll.SNL.Clients.Office.Excel.Functions.SPG(A510, "NAICS_CODE", "Primary")</f>
        <v>#INVALID COMPANY ID</v>
      </c>
      <c r="L510" s="9" t="str">
        <f>_xll.SNL.Clients.Office.Excel.Functions.SPG(A510, "SP_TOPICTAG")</f>
        <v>#INVALID COMPANY ID</v>
      </c>
      <c r="M510" s="5" t="str">
        <f>_xll.SNL.Clients.Office.Excel.Functions.SPG(A510, "SP_PCT_SHARES_OWNED_ALL_INSTITUTIONS")</f>
        <v>#INVALID COMPANY ID</v>
      </c>
      <c r="N510" s="9" t="str">
        <f>_xll.SNL.Clients.Office.Excel.Functions.SPG(A510, "RD_CREDIT_RATING_GLOBAL", "Issuer Credit Rating", "Local Currency LT|0")</f>
        <v>#INVALID COMPANY ID</v>
      </c>
      <c r="O510" s="9" t="str">
        <f>_xll.SNL.Clients.Office.Excel.Functions.SPG(A510, "RD_CWOL_GLOBAL", "Issuer Credit Rating", "Local Currency LT|0")</f>
        <v>#INVALID COMPANY ID</v>
      </c>
      <c r="P510" s="9" t="str">
        <f>_xll.SNL.Clients.Office.Excel.Functions.SPG(A510, "RD_RATING_ACTION_GLOBAL", "Issuer Credit Rating", "Local Currency LT|0")</f>
        <v>#INVALID COMPANY ID</v>
      </c>
      <c r="Q510" s="10" t="str">
        <f>_xll.SNL.Clients.Office.Excel.Functions.SPG(A510, "RD_LAST_REVIEW_DATE_GLOBAL", "Issuer Credit Rating", "Local Currency LT")</f>
        <v>#INVALID COMPANY ID</v>
      </c>
      <c r="R510" s="10" t="str">
        <f>_xll.SNL.Clients.Office.Excel.Functions.SPG(A510, "RD_CREDIT_RATING_DATE_GLOBAL", "Issuer Credit Rating", "Local Currency LT|0")</f>
        <v>#INVALID COMPANY ID</v>
      </c>
      <c r="S510" s="10" t="str">
        <f>_xll.SNL.Clients.Office.Excel.Functions.SPG(A510, "RD_CREDIT_WATCH_OUTLOOK_DATE_GLOBAL", "Issuer Credit Rating", "Local Currency LT|0")</f>
        <v>#INVALID COMPANY ID</v>
      </c>
    </row>
    <row r="511" spans="1:19">
      <c r="B511" t="str">
        <f>_xll.SNL.Clients.Office.Excel.Functions.SPG(A511,"SP_IPO_DATE")</f>
        <v>#PEND</v>
      </c>
      <c r="G511" s="9" t="str">
        <f>_xll.SNL.Clients.Office.Excel.Functions.SPG(A511, "IQ_SECTOR")</f>
        <v>#INVALID COMPANY ID</v>
      </c>
      <c r="H511" s="9" t="str">
        <f>_xll.SNL.Clients.Office.Excel.Functions.SPG(A511, "IQ_INDUSTRY_GROUP")</f>
        <v>#INVALID COMPANY ID</v>
      </c>
      <c r="I511" s="9" t="str">
        <f>_xll.SNL.Clients.Office.Excel.Functions.SPG(A511, "IQ_INDUSTRY")</f>
        <v>#INVALID COMPANY ID</v>
      </c>
      <c r="J511" s="9" t="str">
        <f>_xll.SNL.Clients.Office.Excel.Functions.SPG(A511, "IQ_PRIMARY_INDUSTRY")</f>
        <v>#INVALID COMPANY ID</v>
      </c>
      <c r="K511" s="9" t="str">
        <f>_xll.SNL.Clients.Office.Excel.Functions.SPG(A511, "NAICS_CODE", "Primary")</f>
        <v>#INVALID COMPANY ID</v>
      </c>
      <c r="L511" s="9" t="str">
        <f>_xll.SNL.Clients.Office.Excel.Functions.SPG(A511, "SP_TOPICTAG")</f>
        <v>#INVALID COMPANY ID</v>
      </c>
      <c r="M511" s="5" t="str">
        <f>_xll.SNL.Clients.Office.Excel.Functions.SPG(A511, "SP_PCT_SHARES_OWNED_ALL_INSTITUTIONS")</f>
        <v>#INVALID COMPANY ID</v>
      </c>
      <c r="N511" s="9" t="str">
        <f>_xll.SNL.Clients.Office.Excel.Functions.SPG(A511, "RD_CREDIT_RATING_GLOBAL", "Issuer Credit Rating", "Local Currency LT|0")</f>
        <v>#INVALID COMPANY ID</v>
      </c>
      <c r="O511" s="9" t="str">
        <f>_xll.SNL.Clients.Office.Excel.Functions.SPG(A511, "RD_CWOL_GLOBAL", "Issuer Credit Rating", "Local Currency LT|0")</f>
        <v>#INVALID COMPANY ID</v>
      </c>
      <c r="P511" s="9" t="str">
        <f>_xll.SNL.Clients.Office.Excel.Functions.SPG(A511, "RD_RATING_ACTION_GLOBAL", "Issuer Credit Rating", "Local Currency LT|0")</f>
        <v>#INVALID COMPANY ID</v>
      </c>
      <c r="Q511" s="10" t="str">
        <f>_xll.SNL.Clients.Office.Excel.Functions.SPG(A511, "RD_LAST_REVIEW_DATE_GLOBAL", "Issuer Credit Rating", "Local Currency LT")</f>
        <v>#INVALID COMPANY ID</v>
      </c>
      <c r="R511" s="10" t="str">
        <f>_xll.SNL.Clients.Office.Excel.Functions.SPG(A511, "RD_CREDIT_RATING_DATE_GLOBAL", "Issuer Credit Rating", "Local Currency LT|0")</f>
        <v>#INVALID COMPANY ID</v>
      </c>
      <c r="S511" s="10" t="str">
        <f>_xll.SNL.Clients.Office.Excel.Functions.SPG(A511, "RD_CREDIT_WATCH_OUTLOOK_DATE_GLOBAL", "Issuer Credit Rating", "Local Currency LT|0")</f>
        <v>#INVALID COMPANY ID</v>
      </c>
    </row>
    <row r="512" spans="1:19">
      <c r="B512" t="str">
        <f>_xll.SNL.Clients.Office.Excel.Functions.SPG(A512,"SP_IPO_DATE")</f>
        <v>#PEND</v>
      </c>
      <c r="G512" s="9" t="str">
        <f>_xll.SNL.Clients.Office.Excel.Functions.SPG(A512, "IQ_SECTOR")</f>
        <v>#INVALID COMPANY ID</v>
      </c>
      <c r="H512" s="9" t="str">
        <f>_xll.SNL.Clients.Office.Excel.Functions.SPG(A512, "IQ_INDUSTRY_GROUP")</f>
        <v>#INVALID COMPANY ID</v>
      </c>
      <c r="I512" s="9" t="str">
        <f>_xll.SNL.Clients.Office.Excel.Functions.SPG(A512, "IQ_INDUSTRY")</f>
        <v>#INVALID COMPANY ID</v>
      </c>
      <c r="J512" s="9" t="str">
        <f>_xll.SNL.Clients.Office.Excel.Functions.SPG(A512, "IQ_PRIMARY_INDUSTRY")</f>
        <v>#INVALID COMPANY ID</v>
      </c>
      <c r="K512" s="9" t="str">
        <f>_xll.SNL.Clients.Office.Excel.Functions.SPG(A512, "NAICS_CODE", "Primary")</f>
        <v>#INVALID COMPANY ID</v>
      </c>
      <c r="L512" s="9" t="str">
        <f>_xll.SNL.Clients.Office.Excel.Functions.SPG(A512, "SP_TOPICTAG")</f>
        <v>#INVALID COMPANY ID</v>
      </c>
      <c r="M512" s="5" t="str">
        <f>_xll.SNL.Clients.Office.Excel.Functions.SPG(A512, "SP_PCT_SHARES_OWNED_ALL_INSTITUTIONS")</f>
        <v>#INVALID COMPANY ID</v>
      </c>
      <c r="N512" s="9" t="str">
        <f>_xll.SNL.Clients.Office.Excel.Functions.SPG(A512, "RD_CREDIT_RATING_GLOBAL", "Issuer Credit Rating", "Local Currency LT|0")</f>
        <v>#INVALID COMPANY ID</v>
      </c>
      <c r="O512" s="9" t="str">
        <f>_xll.SNL.Clients.Office.Excel.Functions.SPG(A512, "RD_CWOL_GLOBAL", "Issuer Credit Rating", "Local Currency LT|0")</f>
        <v>#INVALID COMPANY ID</v>
      </c>
      <c r="P512" s="9" t="str">
        <f>_xll.SNL.Clients.Office.Excel.Functions.SPG(A512, "RD_RATING_ACTION_GLOBAL", "Issuer Credit Rating", "Local Currency LT|0")</f>
        <v>#INVALID COMPANY ID</v>
      </c>
      <c r="Q512" s="10" t="str">
        <f>_xll.SNL.Clients.Office.Excel.Functions.SPG(A512, "RD_LAST_REVIEW_DATE_GLOBAL", "Issuer Credit Rating", "Local Currency LT")</f>
        <v>#INVALID COMPANY ID</v>
      </c>
      <c r="R512" s="10" t="str">
        <f>_xll.SNL.Clients.Office.Excel.Functions.SPG(A512, "RD_CREDIT_RATING_DATE_GLOBAL", "Issuer Credit Rating", "Local Currency LT|0")</f>
        <v>#INVALID COMPANY ID</v>
      </c>
      <c r="S512" s="10" t="str">
        <f>_xll.SNL.Clients.Office.Excel.Functions.SPG(A512, "RD_CREDIT_WATCH_OUTLOOK_DATE_GLOBAL", "Issuer Credit Rating", "Local Currency LT|0")</f>
        <v>#INVALID COMPANY ID</v>
      </c>
    </row>
    <row r="513" spans="7:19">
      <c r="G513" s="9"/>
      <c r="H513" s="9"/>
      <c r="I513" s="9"/>
      <c r="J513" s="9"/>
      <c r="K513" s="9"/>
      <c r="L513" s="9"/>
      <c r="M513" s="5"/>
      <c r="N513" s="9"/>
      <c r="O513" s="9"/>
      <c r="P513" s="9"/>
      <c r="Q513" s="10"/>
      <c r="R513" s="10"/>
      <c r="S513" s="10"/>
    </row>
    <row r="514" spans="7:19">
      <c r="G514" s="9"/>
      <c r="H514" s="9"/>
      <c r="I514" s="9"/>
      <c r="J514" s="9"/>
      <c r="K514" s="9"/>
      <c r="L514" s="9"/>
      <c r="M514" s="5"/>
      <c r="N514" s="9"/>
      <c r="O514" s="9"/>
      <c r="P514" s="9"/>
      <c r="Q514" s="10"/>
      <c r="R514" s="10"/>
      <c r="S514" s="10"/>
    </row>
    <row r="515" spans="7:19">
      <c r="G515" s="9"/>
      <c r="H515" s="9"/>
      <c r="I515" s="9"/>
      <c r="J515" s="9"/>
      <c r="K515" s="9"/>
      <c r="L515" s="9"/>
      <c r="M515" s="5"/>
      <c r="N515" s="9"/>
      <c r="O515" s="9"/>
      <c r="P515" s="9"/>
      <c r="Q515" s="10"/>
      <c r="R515" s="10"/>
      <c r="S515" s="10"/>
    </row>
    <row r="516" spans="7:19">
      <c r="G516" s="9"/>
      <c r="H516" s="9"/>
      <c r="I516" s="9"/>
      <c r="J516" s="9"/>
      <c r="K516" s="9"/>
      <c r="L516" s="9"/>
      <c r="M516" s="5"/>
      <c r="N516" s="9"/>
      <c r="O516" s="9"/>
      <c r="P516" s="9"/>
      <c r="Q516" s="10"/>
      <c r="R516" s="10"/>
      <c r="S516" s="10"/>
    </row>
    <row r="517" spans="7:19">
      <c r="G517" s="9"/>
      <c r="H517" s="9"/>
      <c r="I517" s="9"/>
      <c r="J517" s="9"/>
      <c r="K517" s="9"/>
      <c r="L517" s="9"/>
      <c r="M517" s="5"/>
      <c r="N517" s="9"/>
      <c r="O517" s="9"/>
      <c r="P517" s="9"/>
      <c r="Q517" s="10"/>
      <c r="R517" s="10"/>
      <c r="S517" s="10"/>
    </row>
    <row r="518" spans="7:19">
      <c r="G518" s="9"/>
      <c r="H518" s="9"/>
      <c r="I518" s="9"/>
      <c r="J518" s="9"/>
      <c r="K518" s="9"/>
      <c r="L518" s="9"/>
      <c r="M518" s="5"/>
      <c r="N518" s="9"/>
      <c r="O518" s="9"/>
      <c r="P518" s="9"/>
      <c r="Q518" s="10"/>
      <c r="R518" s="10"/>
      <c r="S518" s="10"/>
    </row>
    <row r="519" spans="7:19">
      <c r="G519" s="9"/>
      <c r="H519" s="9"/>
      <c r="I519" s="9"/>
      <c r="J519" s="9"/>
      <c r="K519" s="9"/>
      <c r="L519" s="9"/>
      <c r="M519" s="5"/>
      <c r="N519" s="9"/>
      <c r="O519" s="9"/>
      <c r="P519" s="9"/>
      <c r="Q519" s="10"/>
      <c r="R519" s="10"/>
      <c r="S519" s="10"/>
    </row>
    <row r="520" spans="7:19">
      <c r="G520" s="9"/>
      <c r="H520" s="9"/>
      <c r="I520" s="9"/>
      <c r="J520" s="9"/>
      <c r="K520" s="9"/>
      <c r="L520" s="9"/>
      <c r="M520" s="5"/>
      <c r="N520" s="9"/>
      <c r="O520" s="9"/>
      <c r="P520" s="9"/>
      <c r="Q520" s="10"/>
      <c r="R520" s="10"/>
      <c r="S520" s="10"/>
    </row>
    <row r="521" spans="7:19">
      <c r="G521" s="9"/>
      <c r="H521" s="9"/>
      <c r="I521" s="9"/>
      <c r="J521" s="9"/>
      <c r="K521" s="9"/>
      <c r="L521" s="9"/>
      <c r="M521" s="5"/>
      <c r="N521" s="9"/>
      <c r="O521" s="9"/>
      <c r="P521" s="9"/>
      <c r="Q521" s="10"/>
      <c r="R521" s="10"/>
      <c r="S521" s="10"/>
    </row>
    <row r="522" spans="7:19">
      <c r="G522" s="9"/>
      <c r="H522" s="9"/>
      <c r="I522" s="9"/>
      <c r="J522" s="9"/>
      <c r="K522" s="9"/>
      <c r="L522" s="9"/>
      <c r="M522" s="5"/>
      <c r="N522" s="9"/>
      <c r="O522" s="9"/>
      <c r="P522" s="9"/>
      <c r="Q522" s="10"/>
      <c r="R522" s="10"/>
      <c r="S522" s="10"/>
    </row>
    <row r="523" spans="7:19">
      <c r="G523" s="9"/>
      <c r="H523" s="9"/>
      <c r="I523" s="9"/>
      <c r="J523" s="9"/>
      <c r="K523" s="9"/>
      <c r="L523" s="9"/>
      <c r="M523" s="5"/>
      <c r="N523" s="9"/>
      <c r="O523" s="9"/>
      <c r="P523" s="9"/>
      <c r="Q523" s="10"/>
      <c r="R523" s="10"/>
      <c r="S523" s="10"/>
    </row>
    <row r="524" spans="7:19">
      <c r="G524" s="9"/>
      <c r="H524" s="9"/>
      <c r="I524" s="9"/>
      <c r="J524" s="9"/>
      <c r="K524" s="9"/>
      <c r="L524" s="9"/>
      <c r="M524" s="5"/>
      <c r="N524" s="9"/>
      <c r="O524" s="9"/>
      <c r="P524" s="9"/>
      <c r="Q524" s="10"/>
      <c r="R524" s="10"/>
      <c r="S524" s="10"/>
    </row>
    <row r="525" spans="7:19">
      <c r="G525" s="9"/>
      <c r="H525" s="9"/>
      <c r="I525" s="9"/>
      <c r="J525" s="9"/>
      <c r="K525" s="9"/>
      <c r="L525" s="9"/>
      <c r="M525" s="5"/>
      <c r="N525" s="9"/>
      <c r="O525" s="9"/>
      <c r="P525" s="9"/>
      <c r="Q525" s="10"/>
      <c r="R525" s="10"/>
      <c r="S525" s="10"/>
    </row>
    <row r="526" spans="7:19">
      <c r="G526" s="9"/>
      <c r="H526" s="9"/>
      <c r="I526" s="9"/>
      <c r="J526" s="9"/>
      <c r="K526" s="9"/>
      <c r="L526" s="9"/>
      <c r="M526" s="5"/>
      <c r="N526" s="9"/>
      <c r="O526" s="9"/>
      <c r="P526" s="9"/>
      <c r="Q526" s="10"/>
      <c r="R526" s="10"/>
      <c r="S526" s="10"/>
    </row>
    <row r="527" spans="7:19">
      <c r="G527" s="9"/>
      <c r="H527" s="9"/>
      <c r="I527" s="9"/>
      <c r="J527" s="9"/>
      <c r="K527" s="9"/>
      <c r="L527" s="9"/>
      <c r="M527" s="5"/>
      <c r="N527" s="9"/>
      <c r="O527" s="9"/>
      <c r="P527" s="9"/>
      <c r="Q527" s="10"/>
      <c r="R527" s="10"/>
      <c r="S527" s="10"/>
    </row>
    <row r="528" spans="7:19">
      <c r="G528" s="9"/>
      <c r="H528" s="9"/>
      <c r="I528" s="9"/>
      <c r="J528" s="9"/>
      <c r="K528" s="9"/>
      <c r="L528" s="9"/>
      <c r="M528" s="5"/>
      <c r="N528" s="9"/>
      <c r="O528" s="9"/>
      <c r="P528" s="9"/>
      <c r="Q528" s="10"/>
      <c r="R528" s="10"/>
      <c r="S528" s="10"/>
    </row>
    <row r="529" spans="7:19">
      <c r="G529" s="9"/>
      <c r="H529" s="9"/>
      <c r="I529" s="9"/>
      <c r="J529" s="9"/>
      <c r="K529" s="9"/>
      <c r="L529" s="9"/>
      <c r="M529" s="5"/>
      <c r="N529" s="9"/>
      <c r="O529" s="9"/>
      <c r="P529" s="9"/>
      <c r="Q529" s="10"/>
      <c r="R529" s="10"/>
      <c r="S529" s="10"/>
    </row>
    <row r="530" spans="7:19">
      <c r="G530" s="9"/>
      <c r="H530" s="9"/>
      <c r="I530" s="9"/>
      <c r="J530" s="9"/>
      <c r="K530" s="9"/>
      <c r="L530" s="9"/>
      <c r="M530" s="5"/>
      <c r="N530" s="9"/>
      <c r="O530" s="9"/>
      <c r="P530" s="9"/>
      <c r="Q530" s="10"/>
      <c r="R530" s="10"/>
      <c r="S530" s="10"/>
    </row>
    <row r="531" spans="7:19">
      <c r="G531" s="9"/>
      <c r="H531" s="9"/>
      <c r="I531" s="9"/>
      <c r="J531" s="9"/>
      <c r="K531" s="9"/>
      <c r="L531" s="9"/>
      <c r="M531" s="5"/>
      <c r="N531" s="9"/>
      <c r="O531" s="9"/>
      <c r="P531" s="9"/>
      <c r="Q531" s="10"/>
      <c r="R531" s="10"/>
      <c r="S531" s="10"/>
    </row>
    <row r="532" spans="7:19">
      <c r="G532" s="9"/>
      <c r="H532" s="9"/>
      <c r="I532" s="9"/>
      <c r="J532" s="9"/>
      <c r="K532" s="9"/>
      <c r="L532" s="9"/>
      <c r="M532" s="5"/>
      <c r="N532" s="9"/>
      <c r="O532" s="9"/>
      <c r="P532" s="9"/>
      <c r="Q532" s="10"/>
      <c r="R532" s="10"/>
      <c r="S532" s="10"/>
    </row>
    <row r="533" spans="7:19">
      <c r="G533" s="9"/>
      <c r="H533" s="9"/>
      <c r="I533" s="9"/>
      <c r="J533" s="9"/>
      <c r="K533" s="9"/>
      <c r="L533" s="9"/>
      <c r="M533" s="5"/>
      <c r="N533" s="9"/>
      <c r="O533" s="9"/>
      <c r="P533" s="9"/>
      <c r="Q533" s="10"/>
      <c r="R533" s="10"/>
      <c r="S533" s="10"/>
    </row>
    <row r="534" spans="7:19">
      <c r="G534" s="9"/>
      <c r="H534" s="9"/>
      <c r="I534" s="9"/>
      <c r="J534" s="9"/>
      <c r="K534" s="9"/>
      <c r="L534" s="9"/>
      <c r="M534" s="5"/>
      <c r="N534" s="9"/>
      <c r="O534" s="9"/>
      <c r="P534" s="9"/>
      <c r="Q534" s="10"/>
      <c r="R534" s="10"/>
      <c r="S534" s="10"/>
    </row>
    <row r="535" spans="7:19">
      <c r="G535" s="9"/>
      <c r="H535" s="9"/>
      <c r="I535" s="9"/>
      <c r="J535" s="9"/>
      <c r="K535" s="9"/>
      <c r="L535" s="9"/>
      <c r="M535" s="5"/>
      <c r="N535" s="9"/>
      <c r="O535" s="9"/>
      <c r="P535" s="9"/>
      <c r="Q535" s="10"/>
      <c r="R535" s="10"/>
      <c r="S535" s="10"/>
    </row>
    <row r="536" spans="7:19">
      <c r="G536" s="9"/>
      <c r="H536" s="9"/>
      <c r="I536" s="9"/>
      <c r="J536" s="9"/>
      <c r="K536" s="9"/>
      <c r="L536" s="9"/>
      <c r="M536" s="5"/>
      <c r="N536" s="9"/>
      <c r="O536" s="9"/>
      <c r="P536" s="9"/>
      <c r="Q536" s="10"/>
      <c r="R536" s="10"/>
      <c r="S536" s="10"/>
    </row>
    <row r="537" spans="7:19">
      <c r="G537" s="9"/>
      <c r="H537" s="9"/>
      <c r="I537" s="9"/>
      <c r="J537" s="9"/>
      <c r="K537" s="9"/>
      <c r="L537" s="9"/>
      <c r="M537" s="5"/>
      <c r="N537" s="9"/>
      <c r="O537" s="9"/>
      <c r="P537" s="9"/>
      <c r="Q537" s="10"/>
      <c r="R537" s="10"/>
      <c r="S537" s="10"/>
    </row>
    <row r="538" spans="7:19">
      <c r="G538" s="9"/>
      <c r="H538" s="9"/>
      <c r="I538" s="9"/>
      <c r="J538" s="9"/>
      <c r="K538" s="9"/>
      <c r="L538" s="9"/>
      <c r="M538" s="5"/>
      <c r="N538" s="9"/>
      <c r="O538" s="9"/>
      <c r="P538" s="9"/>
      <c r="Q538" s="10"/>
      <c r="R538" s="10"/>
      <c r="S538" s="10"/>
    </row>
    <row r="539" spans="7:19">
      <c r="G539" s="9"/>
      <c r="H539" s="9"/>
      <c r="I539" s="9"/>
      <c r="J539" s="9"/>
      <c r="K539" s="9"/>
      <c r="L539" s="9"/>
      <c r="M539" s="5"/>
      <c r="N539" s="9"/>
      <c r="O539" s="9"/>
      <c r="P539" s="9"/>
      <c r="Q539" s="10"/>
      <c r="R539" s="10"/>
      <c r="S539" s="10"/>
    </row>
    <row r="540" spans="7:19">
      <c r="G540" s="9"/>
      <c r="H540" s="9"/>
      <c r="I540" s="9"/>
      <c r="J540" s="9"/>
      <c r="K540" s="9"/>
      <c r="L540" s="9"/>
      <c r="M540" s="5"/>
      <c r="N540" s="9"/>
      <c r="O540" s="9"/>
      <c r="P540" s="9"/>
      <c r="Q540" s="10"/>
      <c r="R540" s="10"/>
      <c r="S540" s="10"/>
    </row>
    <row r="541" spans="7:19">
      <c r="G541" s="9"/>
      <c r="H541" s="9"/>
      <c r="I541" s="9"/>
      <c r="J541" s="9"/>
      <c r="K541" s="9"/>
      <c r="L541" s="9"/>
      <c r="M541" s="5"/>
      <c r="N541" s="9"/>
      <c r="O541" s="9"/>
      <c r="P541" s="9"/>
      <c r="Q541" s="10"/>
      <c r="R541" s="10"/>
      <c r="S541" s="10"/>
    </row>
    <row r="542" spans="7:19">
      <c r="G542" s="9"/>
      <c r="H542" s="9"/>
      <c r="I542" s="9"/>
      <c r="J542" s="9"/>
      <c r="K542" s="9"/>
      <c r="L542" s="9"/>
      <c r="M542" s="5"/>
      <c r="N542" s="9"/>
      <c r="O542" s="9"/>
      <c r="P542" s="9"/>
      <c r="Q542" s="10"/>
      <c r="R542" s="10"/>
      <c r="S542" s="10"/>
    </row>
    <row r="543" spans="7:19">
      <c r="G543" s="9"/>
      <c r="H543" s="9"/>
      <c r="I543" s="9"/>
      <c r="J543" s="9"/>
      <c r="K543" s="9"/>
      <c r="L543" s="9"/>
      <c r="M543" s="5"/>
      <c r="N543" s="9"/>
      <c r="O543" s="9"/>
      <c r="P543" s="9"/>
      <c r="Q543" s="10"/>
      <c r="R543" s="10"/>
      <c r="S543" s="10"/>
    </row>
    <row r="544" spans="7:19">
      <c r="G544" s="9"/>
      <c r="H544" s="9"/>
      <c r="I544" s="9"/>
      <c r="J544" s="9"/>
      <c r="K544" s="9"/>
      <c r="L544" s="9"/>
      <c r="M544" s="5"/>
      <c r="N544" s="9"/>
      <c r="O544" s="9"/>
      <c r="P544" s="9"/>
      <c r="Q544" s="10"/>
      <c r="R544" s="10"/>
      <c r="S544" s="10"/>
    </row>
    <row r="545" spans="7:19">
      <c r="G545" s="9"/>
      <c r="H545" s="9"/>
      <c r="I545" s="9"/>
      <c r="J545" s="9"/>
      <c r="K545" s="9"/>
      <c r="L545" s="9"/>
      <c r="M545" s="5"/>
      <c r="N545" s="9"/>
      <c r="O545" s="9"/>
      <c r="P545" s="9"/>
      <c r="Q545" s="10"/>
      <c r="R545" s="10"/>
      <c r="S545" s="10"/>
    </row>
    <row r="546" spans="7:19">
      <c r="G546" s="9"/>
      <c r="H546" s="9"/>
      <c r="I546" s="9"/>
      <c r="J546" s="9"/>
      <c r="K546" s="9"/>
      <c r="L546" s="9"/>
      <c r="M546" s="5"/>
      <c r="N546" s="9"/>
      <c r="O546" s="9"/>
      <c r="P546" s="9"/>
      <c r="Q546" s="10"/>
      <c r="R546" s="10"/>
      <c r="S546" s="10"/>
    </row>
    <row r="547" spans="7:19">
      <c r="G547" s="9"/>
      <c r="H547" s="9"/>
      <c r="I547" s="9"/>
      <c r="J547" s="9"/>
      <c r="K547" s="9"/>
      <c r="L547" s="9"/>
      <c r="M547" s="5"/>
      <c r="N547" s="9"/>
      <c r="O547" s="9"/>
      <c r="P547" s="9"/>
      <c r="Q547" s="10"/>
      <c r="R547" s="10"/>
      <c r="S547" s="10"/>
    </row>
    <row r="548" spans="7:19">
      <c r="G548" s="9"/>
      <c r="H548" s="9"/>
      <c r="I548" s="9"/>
      <c r="J548" s="9"/>
      <c r="K548" s="9"/>
      <c r="L548" s="9"/>
      <c r="M548" s="5"/>
      <c r="N548" s="9"/>
      <c r="O548" s="9"/>
      <c r="P548" s="9"/>
      <c r="Q548" s="10"/>
      <c r="R548" s="10"/>
      <c r="S548" s="10"/>
    </row>
    <row r="549" spans="7:19">
      <c r="G549" s="9"/>
      <c r="H549" s="9"/>
      <c r="I549" s="9"/>
      <c r="J549" s="9"/>
      <c r="K549" s="9"/>
      <c r="L549" s="9"/>
      <c r="M549" s="5"/>
      <c r="N549" s="9"/>
      <c r="O549" s="9"/>
      <c r="P549" s="9"/>
      <c r="Q549" s="10"/>
      <c r="R549" s="10"/>
      <c r="S549" s="10"/>
    </row>
    <row r="550" spans="7:19">
      <c r="G550" s="9"/>
      <c r="H550" s="9"/>
      <c r="I550" s="9"/>
      <c r="J550" s="9"/>
      <c r="K550" s="9"/>
      <c r="L550" s="9"/>
      <c r="M550" s="5"/>
      <c r="N550" s="9"/>
      <c r="O550" s="9"/>
      <c r="P550" s="9"/>
      <c r="Q550" s="10"/>
      <c r="R550" s="10"/>
      <c r="S550" s="10"/>
    </row>
    <row r="551" spans="7:19">
      <c r="G551" s="9"/>
      <c r="H551" s="9"/>
      <c r="I551" s="9"/>
      <c r="J551" s="9"/>
      <c r="K551" s="9"/>
      <c r="L551" s="9"/>
      <c r="M551" s="5"/>
      <c r="N551" s="9"/>
      <c r="O551" s="9"/>
      <c r="P551" s="9"/>
      <c r="Q551" s="10"/>
      <c r="R551" s="10"/>
      <c r="S551" s="10"/>
    </row>
    <row r="552" spans="7:19">
      <c r="G552" s="9"/>
      <c r="H552" s="9"/>
      <c r="I552" s="9"/>
      <c r="J552" s="9"/>
      <c r="K552" s="9"/>
      <c r="L552" s="9"/>
      <c r="M552" s="5"/>
      <c r="N552" s="9"/>
      <c r="O552" s="9"/>
      <c r="P552" s="9"/>
      <c r="Q552" s="10"/>
      <c r="R552" s="10"/>
      <c r="S552" s="10"/>
    </row>
    <row r="553" spans="7:19">
      <c r="G553" s="9"/>
      <c r="H553" s="9"/>
      <c r="I553" s="9"/>
      <c r="J553" s="9"/>
      <c r="K553" s="9"/>
      <c r="L553" s="9"/>
      <c r="M553" s="5"/>
      <c r="N553" s="9"/>
      <c r="O553" s="9"/>
      <c r="P553" s="9"/>
      <c r="Q553" s="10"/>
      <c r="R553" s="10"/>
      <c r="S553" s="10"/>
    </row>
    <row r="554" spans="7:19">
      <c r="G554" s="9"/>
      <c r="H554" s="9"/>
      <c r="I554" s="9"/>
      <c r="J554" s="9"/>
      <c r="K554" s="9"/>
      <c r="L554" s="9"/>
      <c r="M554" s="5"/>
      <c r="N554" s="9"/>
      <c r="O554" s="9"/>
      <c r="P554" s="9"/>
      <c r="Q554" s="10"/>
      <c r="R554" s="10"/>
      <c r="S554" s="10"/>
    </row>
    <row r="555" spans="7:19">
      <c r="G555" s="9"/>
      <c r="H555" s="9"/>
      <c r="I555" s="9"/>
      <c r="J555" s="9"/>
      <c r="K555" s="9"/>
      <c r="L555" s="9"/>
      <c r="M555" s="5"/>
      <c r="N555" s="9"/>
      <c r="O555" s="9"/>
      <c r="P555" s="9"/>
      <c r="Q555" s="10"/>
      <c r="R555" s="10"/>
      <c r="S555" s="10"/>
    </row>
    <row r="556" spans="7:19">
      <c r="G556" s="9"/>
      <c r="H556" s="9"/>
      <c r="I556" s="9"/>
      <c r="J556" s="9"/>
      <c r="K556" s="9"/>
      <c r="L556" s="9"/>
      <c r="M556" s="5"/>
      <c r="N556" s="9"/>
      <c r="O556" s="9"/>
      <c r="P556" s="9"/>
      <c r="Q556" s="10"/>
      <c r="R556" s="10"/>
      <c r="S556" s="10"/>
    </row>
    <row r="557" spans="7:19">
      <c r="G557" s="9"/>
      <c r="H557" s="9"/>
      <c r="I557" s="9"/>
      <c r="J557" s="9"/>
      <c r="K557" s="9"/>
      <c r="L557" s="9"/>
      <c r="M557" s="5"/>
      <c r="N557" s="9"/>
      <c r="O557" s="9"/>
      <c r="P557" s="9"/>
      <c r="Q557" s="10"/>
      <c r="R557" s="10"/>
      <c r="S557" s="10"/>
    </row>
    <row r="558" spans="7:19">
      <c r="G558" s="9"/>
      <c r="H558" s="9"/>
      <c r="I558" s="9"/>
      <c r="J558" s="9"/>
      <c r="K558" s="9"/>
      <c r="L558" s="9"/>
      <c r="M558" s="5"/>
      <c r="N558" s="9"/>
      <c r="O558" s="9"/>
      <c r="P558" s="9"/>
      <c r="Q558" s="10"/>
      <c r="R558" s="10"/>
      <c r="S558" s="10"/>
    </row>
    <row r="559" spans="7:19">
      <c r="G559" s="9"/>
      <c r="H559" s="9"/>
      <c r="I559" s="9"/>
      <c r="J559" s="9"/>
      <c r="K559" s="9"/>
      <c r="L559" s="9"/>
      <c r="M559" s="5"/>
      <c r="N559" s="9"/>
      <c r="O559" s="9"/>
      <c r="P559" s="9"/>
      <c r="Q559" s="10"/>
      <c r="R559" s="10"/>
      <c r="S559" s="10"/>
    </row>
    <row r="560" spans="7:19">
      <c r="G560" s="9"/>
      <c r="H560" s="9"/>
      <c r="I560" s="9"/>
      <c r="J560" s="9"/>
      <c r="K560" s="9"/>
      <c r="L560" s="9"/>
      <c r="M560" s="5"/>
      <c r="N560" s="9"/>
      <c r="O560" s="9"/>
      <c r="P560" s="9"/>
      <c r="Q560" s="10"/>
      <c r="R560" s="10"/>
      <c r="S560" s="10"/>
    </row>
    <row r="561" spans="7:19">
      <c r="G561" s="9"/>
      <c r="H561" s="9"/>
      <c r="I561" s="9"/>
      <c r="J561" s="9"/>
      <c r="K561" s="9"/>
      <c r="L561" s="9"/>
      <c r="M561" s="5"/>
      <c r="N561" s="9"/>
      <c r="O561" s="9"/>
      <c r="P561" s="9"/>
      <c r="Q561" s="10"/>
      <c r="R561" s="10"/>
      <c r="S561" s="10"/>
    </row>
    <row r="562" spans="7:19">
      <c r="G562" s="9"/>
      <c r="H562" s="9"/>
      <c r="I562" s="9"/>
      <c r="J562" s="9"/>
      <c r="K562" s="9"/>
      <c r="L562" s="9"/>
      <c r="M562" s="5"/>
      <c r="N562" s="9"/>
      <c r="O562" s="9"/>
      <c r="P562" s="9"/>
      <c r="Q562" s="10"/>
      <c r="R562" s="10"/>
      <c r="S562" s="10"/>
    </row>
    <row r="563" spans="7:19">
      <c r="G563" s="9"/>
      <c r="H563" s="9"/>
      <c r="I563" s="9"/>
      <c r="J563" s="9"/>
      <c r="K563" s="9"/>
      <c r="L563" s="9"/>
      <c r="M563" s="5"/>
      <c r="N563" s="9"/>
      <c r="O563" s="9"/>
      <c r="P563" s="9"/>
      <c r="Q563" s="10"/>
      <c r="R563" s="10"/>
      <c r="S563" s="10"/>
    </row>
    <row r="564" spans="7:19">
      <c r="G564" s="9"/>
      <c r="H564" s="9"/>
      <c r="I564" s="9"/>
      <c r="J564" s="9"/>
      <c r="K564" s="9"/>
      <c r="L564" s="9"/>
      <c r="M564" s="5"/>
      <c r="N564" s="9"/>
      <c r="O564" s="9"/>
      <c r="P564" s="9"/>
      <c r="Q564" s="10"/>
      <c r="R564" s="10"/>
      <c r="S564" s="10"/>
    </row>
    <row r="565" spans="7:19">
      <c r="G565" s="9"/>
      <c r="H565" s="9"/>
      <c r="I565" s="9"/>
      <c r="J565" s="9"/>
      <c r="K565" s="9"/>
      <c r="L565" s="9"/>
      <c r="M565" s="5"/>
      <c r="N565" s="9"/>
      <c r="O565" s="9"/>
      <c r="P565" s="9"/>
      <c r="Q565" s="10"/>
      <c r="R565" s="10"/>
      <c r="S565" s="10"/>
    </row>
    <row r="566" spans="7:19">
      <c r="G566" s="9"/>
      <c r="H566" s="9"/>
      <c r="I566" s="9"/>
      <c r="J566" s="9"/>
      <c r="K566" s="9"/>
      <c r="L566" s="9"/>
      <c r="M566" s="5"/>
      <c r="N566" s="9"/>
      <c r="O566" s="9"/>
      <c r="P566" s="9"/>
      <c r="Q566" s="10"/>
      <c r="R566" s="10"/>
      <c r="S566" s="10"/>
    </row>
    <row r="567" spans="7:19">
      <c r="G567" s="9"/>
      <c r="H567" s="9"/>
      <c r="I567" s="9"/>
      <c r="J567" s="9"/>
      <c r="K567" s="9"/>
      <c r="L567" s="9"/>
      <c r="M567" s="5"/>
      <c r="N567" s="9"/>
      <c r="O567" s="9"/>
      <c r="P567" s="9"/>
      <c r="Q567" s="10"/>
      <c r="R567" s="10"/>
      <c r="S567" s="10"/>
    </row>
    <row r="568" spans="7:19">
      <c r="G568" s="9"/>
      <c r="H568" s="9"/>
      <c r="I568" s="9"/>
      <c r="J568" s="9"/>
      <c r="K568" s="9"/>
      <c r="L568" s="9"/>
      <c r="M568" s="5"/>
      <c r="N568" s="9"/>
      <c r="O568" s="9"/>
      <c r="P568" s="9"/>
      <c r="Q568" s="10"/>
      <c r="R568" s="10"/>
      <c r="S568" s="10"/>
    </row>
    <row r="569" spans="7:19">
      <c r="G569" s="9"/>
      <c r="H569" s="9"/>
      <c r="I569" s="9"/>
      <c r="J569" s="9"/>
      <c r="K569" s="9"/>
      <c r="L569" s="9"/>
      <c r="M569" s="5"/>
      <c r="N569" s="9"/>
      <c r="O569" s="9"/>
      <c r="P569" s="9"/>
      <c r="Q569" s="10"/>
      <c r="R569" s="10"/>
      <c r="S569" s="10"/>
    </row>
    <row r="570" spans="7:19">
      <c r="G570" s="9"/>
      <c r="H570" s="9"/>
      <c r="I570" s="9"/>
      <c r="J570" s="9"/>
      <c r="K570" s="9"/>
      <c r="L570" s="9"/>
      <c r="M570" s="5"/>
      <c r="N570" s="9"/>
      <c r="O570" s="9"/>
      <c r="P570" s="9"/>
      <c r="Q570" s="10"/>
      <c r="R570" s="10"/>
      <c r="S570" s="10"/>
    </row>
    <row r="571" spans="7:19">
      <c r="G571" s="9"/>
      <c r="H571" s="9"/>
      <c r="I571" s="9"/>
      <c r="J571" s="9"/>
      <c r="K571" s="9"/>
      <c r="L571" s="9"/>
      <c r="M571" s="5"/>
      <c r="N571" s="9"/>
      <c r="O571" s="9"/>
      <c r="P571" s="9"/>
      <c r="Q571" s="10"/>
      <c r="R571" s="10"/>
      <c r="S571" s="10"/>
    </row>
    <row r="572" spans="7:19">
      <c r="G572" s="9"/>
      <c r="H572" s="9"/>
      <c r="I572" s="9"/>
      <c r="J572" s="9"/>
      <c r="K572" s="9"/>
      <c r="L572" s="9"/>
      <c r="M572" s="5"/>
      <c r="N572" s="9"/>
      <c r="O572" s="9"/>
      <c r="P572" s="9"/>
      <c r="Q572" s="10"/>
      <c r="R572" s="10"/>
      <c r="S572" s="10"/>
    </row>
    <row r="573" spans="7:19">
      <c r="G573" s="9"/>
      <c r="H573" s="9"/>
      <c r="I573" s="9"/>
      <c r="J573" s="9"/>
      <c r="K573" s="9"/>
      <c r="L573" s="9"/>
      <c r="M573" s="5"/>
      <c r="N573" s="9"/>
      <c r="O573" s="9"/>
      <c r="P573" s="9"/>
      <c r="Q573" s="10"/>
      <c r="R573" s="10"/>
      <c r="S573" s="10"/>
    </row>
    <row r="574" spans="7:19">
      <c r="G574" s="9"/>
      <c r="H574" s="9"/>
      <c r="I574" s="9"/>
      <c r="J574" s="9"/>
      <c r="K574" s="9"/>
      <c r="L574" s="9"/>
      <c r="M574" s="5"/>
      <c r="N574" s="9"/>
      <c r="O574" s="9"/>
      <c r="P574" s="9"/>
      <c r="Q574" s="10"/>
      <c r="R574" s="10"/>
      <c r="S574" s="10"/>
    </row>
    <row r="575" spans="7:19">
      <c r="G575" s="9"/>
      <c r="H575" s="9"/>
      <c r="I575" s="9"/>
      <c r="J575" s="9"/>
      <c r="K575" s="9"/>
      <c r="L575" s="9"/>
      <c r="M575" s="5"/>
      <c r="N575" s="9"/>
      <c r="O575" s="9"/>
      <c r="P575" s="9"/>
      <c r="Q575" s="10"/>
      <c r="R575" s="10"/>
      <c r="S575" s="10"/>
    </row>
    <row r="576" spans="7:19">
      <c r="G576" s="9"/>
      <c r="H576" s="9"/>
      <c r="I576" s="9"/>
      <c r="J576" s="9"/>
      <c r="K576" s="9"/>
      <c r="L576" s="9"/>
      <c r="M576" s="5"/>
      <c r="N576" s="9"/>
      <c r="O576" s="9"/>
      <c r="P576" s="9"/>
      <c r="Q576" s="10"/>
      <c r="R576" s="10"/>
      <c r="S576" s="10"/>
    </row>
    <row r="577" spans="7:19">
      <c r="G577" s="9"/>
      <c r="H577" s="9"/>
      <c r="I577" s="9"/>
      <c r="J577" s="9"/>
      <c r="K577" s="9"/>
      <c r="L577" s="9"/>
      <c r="M577" s="5"/>
      <c r="N577" s="9"/>
      <c r="O577" s="9"/>
      <c r="P577" s="9"/>
      <c r="Q577" s="10"/>
      <c r="R577" s="10"/>
      <c r="S577" s="10"/>
    </row>
    <row r="578" spans="7:19">
      <c r="G578" s="9"/>
      <c r="H578" s="9"/>
      <c r="I578" s="9"/>
      <c r="J578" s="9"/>
      <c r="K578" s="9"/>
      <c r="L578" s="9"/>
      <c r="M578" s="5"/>
      <c r="N578" s="9"/>
      <c r="O578" s="9"/>
      <c r="P578" s="9"/>
      <c r="Q578" s="10"/>
      <c r="R578" s="10"/>
      <c r="S578" s="10"/>
    </row>
    <row r="579" spans="7:19">
      <c r="G579" s="9"/>
      <c r="H579" s="9"/>
      <c r="I579" s="9"/>
      <c r="J579" s="9"/>
      <c r="K579" s="9"/>
      <c r="L579" s="9"/>
      <c r="M579" s="5"/>
      <c r="N579" s="9"/>
      <c r="O579" s="9"/>
      <c r="P579" s="9"/>
      <c r="Q579" s="10"/>
      <c r="R579" s="10"/>
      <c r="S579" s="10"/>
    </row>
    <row r="580" spans="7:19">
      <c r="G580" s="9"/>
      <c r="H580" s="9"/>
      <c r="I580" s="9"/>
      <c r="J580" s="9"/>
      <c r="K580" s="9"/>
      <c r="L580" s="9"/>
      <c r="M580" s="5"/>
      <c r="N580" s="9"/>
      <c r="O580" s="9"/>
      <c r="P580" s="9"/>
      <c r="Q580" s="10"/>
      <c r="R580" s="10"/>
      <c r="S580" s="10"/>
    </row>
    <row r="581" spans="7:19">
      <c r="G581" s="9"/>
      <c r="H581" s="9"/>
      <c r="I581" s="9"/>
      <c r="J581" s="9"/>
      <c r="K581" s="9"/>
      <c r="L581" s="9"/>
      <c r="M581" s="5"/>
      <c r="N581" s="9"/>
      <c r="O581" s="9"/>
      <c r="P581" s="9"/>
      <c r="Q581" s="10"/>
      <c r="R581" s="10"/>
      <c r="S581" s="10"/>
    </row>
    <row r="582" spans="7:19">
      <c r="G582" s="9"/>
      <c r="H582" s="9"/>
      <c r="I582" s="9"/>
      <c r="J582" s="9"/>
      <c r="K582" s="9"/>
      <c r="L582" s="9"/>
      <c r="M582" s="5"/>
      <c r="N582" s="9"/>
      <c r="O582" s="9"/>
      <c r="P582" s="9"/>
      <c r="Q582" s="10"/>
      <c r="R582" s="10"/>
      <c r="S582" s="10"/>
    </row>
    <row r="583" spans="7:19">
      <c r="G583" s="9"/>
      <c r="H583" s="9"/>
      <c r="I583" s="9"/>
      <c r="J583" s="9"/>
      <c r="K583" s="9"/>
      <c r="L583" s="9"/>
      <c r="M583" s="5"/>
      <c r="N583" s="9"/>
      <c r="O583" s="9"/>
      <c r="P583" s="9"/>
      <c r="Q583" s="10"/>
      <c r="R583" s="10"/>
      <c r="S583" s="10"/>
    </row>
    <row r="584" spans="7:19">
      <c r="G584" s="9"/>
      <c r="H584" s="9"/>
      <c r="I584" s="9"/>
      <c r="J584" s="9"/>
      <c r="K584" s="9"/>
      <c r="L584" s="9"/>
      <c r="M584" s="5"/>
      <c r="N584" s="9"/>
      <c r="O584" s="9"/>
      <c r="P584" s="9"/>
      <c r="Q584" s="10"/>
      <c r="R584" s="10"/>
      <c r="S584" s="10"/>
    </row>
    <row r="585" spans="7:19">
      <c r="G585" s="9"/>
      <c r="H585" s="9"/>
      <c r="I585" s="9"/>
      <c r="J585" s="9"/>
      <c r="K585" s="9"/>
      <c r="L585" s="9"/>
      <c r="M585" s="5"/>
      <c r="N585" s="9"/>
      <c r="O585" s="9"/>
      <c r="P585" s="9"/>
      <c r="Q585" s="10"/>
      <c r="R585" s="10"/>
      <c r="S585" s="10"/>
    </row>
    <row r="586" spans="7:19">
      <c r="G586" s="9"/>
      <c r="H586" s="9"/>
      <c r="I586" s="9"/>
      <c r="J586" s="9"/>
      <c r="K586" s="9"/>
      <c r="L586" s="9"/>
      <c r="M586" s="5"/>
      <c r="N586" s="9"/>
      <c r="O586" s="9"/>
      <c r="P586" s="9"/>
      <c r="Q586" s="10"/>
      <c r="R586" s="10"/>
      <c r="S586" s="10"/>
    </row>
    <row r="587" spans="7:19">
      <c r="G587" s="9"/>
      <c r="H587" s="9"/>
      <c r="I587" s="9"/>
      <c r="J587" s="9"/>
      <c r="K587" s="9"/>
      <c r="L587" s="9"/>
      <c r="M587" s="5"/>
      <c r="N587" s="9"/>
      <c r="O587" s="9"/>
      <c r="P587" s="9"/>
      <c r="Q587" s="10"/>
      <c r="R587" s="10"/>
      <c r="S587" s="10"/>
    </row>
    <row r="588" spans="7:19">
      <c r="G588" s="9"/>
      <c r="H588" s="9"/>
      <c r="I588" s="9"/>
      <c r="J588" s="9"/>
      <c r="K588" s="9"/>
      <c r="L588" s="9"/>
      <c r="M588" s="5"/>
      <c r="N588" s="9"/>
      <c r="O588" s="9"/>
      <c r="P588" s="9"/>
      <c r="Q588" s="10"/>
      <c r="R588" s="10"/>
      <c r="S588" s="10"/>
    </row>
    <row r="589" spans="7:19">
      <c r="G589" s="9"/>
      <c r="H589" s="9"/>
      <c r="I589" s="9"/>
      <c r="J589" s="9"/>
      <c r="K589" s="9"/>
      <c r="L589" s="9"/>
      <c r="M589" s="5"/>
      <c r="N589" s="9"/>
      <c r="O589" s="9"/>
      <c r="P589" s="9"/>
      <c r="Q589" s="10"/>
      <c r="R589" s="10"/>
      <c r="S589" s="10"/>
    </row>
    <row r="590" spans="7:19">
      <c r="G590" s="9"/>
      <c r="H590" s="9"/>
      <c r="I590" s="9"/>
      <c r="J590" s="9"/>
      <c r="K590" s="9"/>
      <c r="L590" s="9"/>
      <c r="M590" s="5"/>
      <c r="N590" s="9"/>
      <c r="O590" s="9"/>
      <c r="P590" s="9"/>
      <c r="Q590" s="10"/>
      <c r="R590" s="10"/>
      <c r="S590" s="10"/>
    </row>
    <row r="591" spans="7:19">
      <c r="G591" s="9"/>
      <c r="H591" s="9"/>
      <c r="I591" s="9"/>
      <c r="J591" s="9"/>
      <c r="K591" s="9"/>
      <c r="L591" s="9"/>
      <c r="M591" s="5"/>
      <c r="N591" s="9"/>
      <c r="O591" s="9"/>
      <c r="P591" s="9"/>
      <c r="Q591" s="10"/>
      <c r="R591" s="10"/>
      <c r="S591" s="10"/>
    </row>
    <row r="592" spans="7:19">
      <c r="G592" s="9"/>
      <c r="H592" s="9"/>
      <c r="I592" s="9"/>
      <c r="J592" s="9"/>
      <c r="K592" s="9"/>
      <c r="L592" s="9"/>
      <c r="M592" s="5"/>
      <c r="N592" s="9"/>
      <c r="O592" s="9"/>
      <c r="P592" s="9"/>
      <c r="Q592" s="10"/>
      <c r="R592" s="10"/>
      <c r="S592" s="10"/>
    </row>
    <row r="593" spans="7:19">
      <c r="G593" s="9"/>
      <c r="H593" s="9"/>
      <c r="I593" s="9"/>
      <c r="J593" s="9"/>
      <c r="K593" s="9"/>
      <c r="L593" s="9"/>
      <c r="M593" s="5"/>
      <c r="N593" s="9"/>
      <c r="O593" s="9"/>
      <c r="P593" s="9"/>
      <c r="Q593" s="10"/>
      <c r="R593" s="10"/>
      <c r="S593" s="10"/>
    </row>
    <row r="594" spans="7:19">
      <c r="G594" s="9"/>
      <c r="H594" s="9"/>
      <c r="I594" s="9"/>
      <c r="J594" s="9"/>
      <c r="K594" s="9"/>
      <c r="L594" s="9"/>
      <c r="M594" s="5"/>
      <c r="N594" s="9"/>
      <c r="O594" s="9"/>
      <c r="P594" s="9"/>
      <c r="Q594" s="10"/>
      <c r="R594" s="10"/>
      <c r="S594" s="10"/>
    </row>
    <row r="595" spans="7:19">
      <c r="G595" s="9"/>
      <c r="H595" s="9"/>
      <c r="I595" s="9"/>
      <c r="J595" s="9"/>
      <c r="K595" s="9"/>
      <c r="L595" s="9"/>
      <c r="M595" s="5"/>
      <c r="N595" s="9"/>
      <c r="O595" s="9"/>
      <c r="P595" s="9"/>
      <c r="Q595" s="10"/>
      <c r="R595" s="10"/>
      <c r="S595" s="10"/>
    </row>
    <row r="596" spans="7:19">
      <c r="G596" s="9"/>
      <c r="H596" s="9"/>
      <c r="I596" s="9"/>
      <c r="J596" s="9"/>
      <c r="K596" s="9"/>
      <c r="L596" s="9"/>
      <c r="M596" s="5"/>
      <c r="N596" s="9"/>
      <c r="O596" s="9"/>
      <c r="P596" s="9"/>
      <c r="Q596" s="10"/>
      <c r="R596" s="10"/>
      <c r="S596" s="10"/>
    </row>
    <row r="597" spans="7:19">
      <c r="G597" s="9"/>
      <c r="H597" s="9"/>
      <c r="I597" s="9"/>
      <c r="J597" s="9"/>
      <c r="K597" s="9"/>
      <c r="L597" s="9"/>
      <c r="M597" s="5"/>
      <c r="N597" s="9"/>
      <c r="O597" s="9"/>
      <c r="P597" s="9"/>
      <c r="Q597" s="10"/>
      <c r="R597" s="10"/>
      <c r="S597" s="10"/>
    </row>
    <row r="598" spans="7:19">
      <c r="G598" s="9"/>
      <c r="H598" s="9"/>
      <c r="I598" s="9"/>
      <c r="J598" s="9"/>
      <c r="K598" s="9"/>
      <c r="L598" s="9"/>
      <c r="M598" s="5"/>
      <c r="N598" s="9"/>
      <c r="O598" s="9"/>
      <c r="P598" s="9"/>
      <c r="Q598" s="10"/>
      <c r="R598" s="10"/>
      <c r="S598" s="10"/>
    </row>
    <row r="599" spans="7:19">
      <c r="G599" s="9"/>
      <c r="H599" s="9"/>
      <c r="I599" s="9"/>
      <c r="J599" s="9"/>
      <c r="K599" s="9"/>
      <c r="L599" s="9"/>
      <c r="M599" s="5"/>
      <c r="N599" s="9"/>
      <c r="O599" s="9"/>
      <c r="P599" s="9"/>
      <c r="Q599" s="10"/>
      <c r="R599" s="10"/>
      <c r="S599" s="10"/>
    </row>
    <row r="600" spans="7:19">
      <c r="G600" s="9"/>
      <c r="H600" s="9"/>
      <c r="I600" s="9"/>
      <c r="J600" s="9"/>
      <c r="K600" s="9"/>
      <c r="L600" s="9"/>
      <c r="M600" s="5"/>
      <c r="N600" s="9"/>
      <c r="O600" s="9"/>
      <c r="P600" s="9"/>
      <c r="Q600" s="10"/>
      <c r="R600" s="10"/>
      <c r="S600" s="10"/>
    </row>
    <row r="601" spans="7:19">
      <c r="G601" s="9"/>
      <c r="H601" s="9"/>
      <c r="I601" s="9"/>
      <c r="J601" s="9"/>
      <c r="K601" s="9"/>
      <c r="L601" s="9"/>
      <c r="M601" s="5"/>
      <c r="N601" s="9"/>
      <c r="O601" s="9"/>
      <c r="P601" s="9"/>
      <c r="Q601" s="10"/>
      <c r="R601" s="10"/>
      <c r="S601" s="10"/>
    </row>
    <row r="602" spans="7:19">
      <c r="G602" s="9"/>
      <c r="H602" s="9"/>
      <c r="I602" s="9"/>
      <c r="J602" s="9"/>
      <c r="K602" s="9"/>
      <c r="L602" s="9"/>
      <c r="M602" s="5"/>
      <c r="N602" s="9"/>
      <c r="O602" s="9"/>
      <c r="P602" s="9"/>
      <c r="Q602" s="10"/>
      <c r="R602" s="10"/>
      <c r="S602" s="10"/>
    </row>
    <row r="603" spans="7:19">
      <c r="G603" s="9"/>
      <c r="H603" s="9"/>
      <c r="I603" s="9"/>
      <c r="J603" s="9"/>
      <c r="K603" s="9"/>
      <c r="L603" s="9"/>
      <c r="M603" s="5"/>
      <c r="N603" s="9"/>
      <c r="O603" s="9"/>
      <c r="P603" s="9"/>
      <c r="Q603" s="10"/>
      <c r="R603" s="10"/>
      <c r="S603" s="10"/>
    </row>
    <row r="604" spans="7:19">
      <c r="G604" s="9"/>
      <c r="H604" s="9"/>
      <c r="I604" s="9"/>
      <c r="J604" s="9"/>
      <c r="K604" s="9"/>
      <c r="L604" s="9"/>
      <c r="M604" s="5"/>
      <c r="N604" s="9"/>
      <c r="O604" s="9"/>
      <c r="P604" s="9"/>
      <c r="Q604" s="10"/>
      <c r="R604" s="10"/>
      <c r="S604" s="10"/>
    </row>
    <row r="605" spans="7:19">
      <c r="G605" s="9"/>
      <c r="H605" s="9"/>
      <c r="I605" s="9"/>
      <c r="J605" s="9"/>
      <c r="K605" s="9"/>
      <c r="L605" s="9"/>
      <c r="M605" s="5"/>
      <c r="N605" s="9"/>
      <c r="O605" s="9"/>
      <c r="P605" s="9"/>
      <c r="Q605" s="10"/>
      <c r="R605" s="10"/>
      <c r="S605" s="10"/>
    </row>
    <row r="606" spans="7:19">
      <c r="G606" s="9"/>
      <c r="H606" s="9"/>
      <c r="I606" s="9"/>
      <c r="J606" s="9"/>
      <c r="K606" s="9"/>
      <c r="L606" s="9"/>
      <c r="M606" s="5"/>
      <c r="N606" s="9"/>
      <c r="O606" s="9"/>
      <c r="P606" s="9"/>
      <c r="Q606" s="10"/>
      <c r="R606" s="10"/>
      <c r="S606" s="10"/>
    </row>
    <row r="607" spans="7:19">
      <c r="G607" s="9"/>
      <c r="H607" s="9"/>
      <c r="I607" s="9"/>
      <c r="J607" s="9"/>
      <c r="K607" s="9"/>
      <c r="L607" s="9"/>
      <c r="M607" s="5"/>
      <c r="N607" s="9"/>
      <c r="O607" s="9"/>
      <c r="P607" s="9"/>
      <c r="Q607" s="10"/>
      <c r="R607" s="10"/>
      <c r="S607" s="10"/>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0ABC858-908D-49FD-A0B1-E01AC9D6E877}">
  <dimension ref="A1:O607"/>
  <sheetViews>
    <sheetView workbookViewId="0">
      <selection activeCell="B2" sqref="B2"/>
    </sheetView>
  </sheetViews>
  <sheetFormatPr defaultRowHeight="15"/>
  <cols>
    <col min="1" max="1" width="16.42578125" bestFit="1" customWidth="1"/>
    <col min="2" max="2" width="16.85546875" customWidth="1"/>
    <col min="3" max="3" width="23.140625" bestFit="1" customWidth="1"/>
    <col min="4" max="4" width="45.7109375" bestFit="1" customWidth="1"/>
    <col min="5" max="5" width="52.7109375" bestFit="1" customWidth="1"/>
    <col min="6" max="6" width="56.7109375" bestFit="1" customWidth="1"/>
    <col min="7" max="7" width="119.7109375" bestFit="1" customWidth="1"/>
    <col min="8" max="8" width="162.85546875" bestFit="1" customWidth="1"/>
    <col min="9" max="11" width="21.5703125" bestFit="1" customWidth="1"/>
    <col min="12" max="12" width="65" bestFit="1" customWidth="1"/>
    <col min="13" max="15" width="21.5703125" bestFit="1" customWidth="1"/>
  </cols>
  <sheetData>
    <row r="1" spans="1:15" s="11" customFormat="1">
      <c r="A1" s="11" t="str" cm="1">
        <f t="array" ref="A1">_xll.ciqfunctions.udf.CIQRANGE("^MID", "IQ_CONSTITUENTS", 1, 700, , , , , "Constituents")</f>
        <v>Constituents</v>
      </c>
      <c r="B1" s="11" t="s">
        <v>2045</v>
      </c>
      <c r="C1" s="11" t="s">
        <v>1029</v>
      </c>
      <c r="D1" s="11" t="s">
        <v>1030</v>
      </c>
      <c r="E1" s="11" t="s">
        <v>1031</v>
      </c>
      <c r="F1" s="11" t="s">
        <v>1032</v>
      </c>
      <c r="G1" s="11" t="s">
        <v>1033</v>
      </c>
      <c r="H1" s="11" t="s">
        <v>1034</v>
      </c>
      <c r="I1" s="11" t="s">
        <v>1035</v>
      </c>
      <c r="J1" s="11" t="s">
        <v>1637</v>
      </c>
      <c r="K1" s="11" t="s">
        <v>1638</v>
      </c>
      <c r="L1" s="11" t="s">
        <v>1639</v>
      </c>
      <c r="M1" s="11" t="s">
        <v>1641</v>
      </c>
      <c r="N1" s="11" t="s">
        <v>1640</v>
      </c>
      <c r="O1" s="11" t="s">
        <v>1642</v>
      </c>
    </row>
    <row r="2" spans="1:15">
      <c r="A2" t="s">
        <v>1643</v>
      </c>
      <c r="B2" t="str">
        <f>_xll.SNL.Clients.Office.Excel.Functions.SPG(A2,"SP_IPO_DATE")</f>
        <v>#PEND</v>
      </c>
      <c r="C2" s="9" t="str">
        <f>_xll.SNL.Clients.Office.Excel.Functions.SPG(A2, "IQ_SECTOR")</f>
        <v>Industrials</v>
      </c>
      <c r="D2" s="9" t="str">
        <f>_xll.SNL.Clients.Office.Excel.Functions.SPG(A2, "IQ_INDUSTRY_GROUP")</f>
        <v>Capital Goods</v>
      </c>
      <c r="E2" s="9" t="str">
        <f>_xll.SNL.Clients.Office.Excel.Functions.SPG(A2, "IQ_INDUSTRY")</f>
        <v>Building Products</v>
      </c>
      <c r="F2" s="9" t="str">
        <f>_xll.SNL.Clients.Office.Excel.Functions.SPG(A2, "IQ_PRIMARY_INDUSTRY")</f>
        <v>Building Products</v>
      </c>
      <c r="G2" s="9" t="str">
        <f>_xll.SNL.Clients.Office.Excel.Functions.SPG(A2, "NAICS_CODE", "Primary")</f>
        <v>333415 - Air-Conditioning and Warm Air Heating Equipment and Commercial and Industrial Refrigeration Equipment Manufacturing</v>
      </c>
      <c r="H2" s="9" t="str">
        <f>_xll.SNL.Clients.Office.Excel.Functions.SPG(A2, "SP_TOPICTAG")</f>
        <v>Environmental Engineering; Data Center Technology</v>
      </c>
      <c r="I2" s="5">
        <f>_xll.SNL.Clients.Office.Excel.Functions.SPG(A2, "SP_PCT_SHARES_OWNED_ALL_INSTITUTIONS")</f>
        <v>72.290000000000006</v>
      </c>
      <c r="J2" s="9" t="str">
        <f>_xll.SNL.Clients.Office.Excel.Functions.SPG(A2, "RD_CREDIT_RATING_GLOBAL", "Issuer Credit Rating", "Local Currency LT|0")</f>
        <v/>
      </c>
      <c r="K2" s="9" t="str">
        <f>_xll.SNL.Clients.Office.Excel.Functions.SPG(A2, "RD_CWOL_GLOBAL", "Issuer Credit Rating", "Local Currency LT|0")</f>
        <v/>
      </c>
      <c r="L2" s="9" t="str">
        <f>_xll.SNL.Clients.Office.Excel.Functions.SPG(A2, "RD_RATING_ACTION_GLOBAL", "Issuer Credit Rating", "Local Currency LT|0")</f>
        <v/>
      </c>
      <c r="M2" s="10" t="str">
        <f>_xll.SNL.Clients.Office.Excel.Functions.SPG(A2, "RD_LAST_REVIEW_DATE_GLOBAL", "Issuer Credit Rating", "Local Currency LT")</f>
        <v/>
      </c>
      <c r="N2" s="10" t="str">
        <f>_xll.SNL.Clients.Office.Excel.Functions.SPG(A2, "RD_CREDIT_RATING_DATE_GLOBAL", "Issuer Credit Rating", "Local Currency LT|0")</f>
        <v/>
      </c>
      <c r="O2" s="10" t="str">
        <f>_xll.SNL.Clients.Office.Excel.Functions.SPG(A2, "RD_CREDIT_WATCH_OUTLOOK_DATE_GLOBAL", "Issuer Credit Rating", "Local Currency LT|0")</f>
        <v/>
      </c>
    </row>
    <row r="3" spans="1:15">
      <c r="A3" t="s">
        <v>1644</v>
      </c>
      <c r="B3" t="str">
        <f>_xll.SNL.Clients.Office.Excel.Functions.SPG(A3,"SP_IPO_DATE")</f>
        <v>#PEND</v>
      </c>
      <c r="C3" s="9" t="str">
        <f>_xll.SNL.Clients.Office.Excel.Functions.SPG(A3, "IQ_SECTOR")</f>
        <v>Consumer Discretionary</v>
      </c>
      <c r="D3" s="9" t="str">
        <f>_xll.SNL.Clients.Office.Excel.Functions.SPG(A3, "IQ_INDUSTRY_GROUP")</f>
        <v>Consumer Discretionary Distribution and Retail</v>
      </c>
      <c r="E3" s="9" t="str">
        <f>_xll.SNL.Clients.Office.Excel.Functions.SPG(A3, "IQ_INDUSTRY")</f>
        <v>Specialty Retail</v>
      </c>
      <c r="F3" s="9" t="str">
        <f>_xll.SNL.Clients.Office.Excel.Functions.SPG(A3, "IQ_PRIMARY_INDUSTRY")</f>
        <v>Apparel Retail</v>
      </c>
      <c r="G3" s="9" t="str">
        <f>_xll.SNL.Clients.Office.Excel.Functions.SPG(A3, "NAICS_CODE", "Primary")</f>
        <v>458110 - Clothing and Clothing Accessories Retailers</v>
      </c>
      <c r="H3" s="9" t="str">
        <f>_xll.SNL.Clients.Office.Excel.Functions.SPG(A3, "SP_TOPICTAG")</f>
        <v>Lifestyle; Customer Relationship Management; Content Creation; Smart Clothing</v>
      </c>
      <c r="I3" s="5">
        <f>_xll.SNL.Clients.Office.Excel.Functions.SPG(A3, "SP_PCT_SHARES_OWNED_ALL_INSTITUTIONS")</f>
        <v>103.28</v>
      </c>
      <c r="J3" s="9" t="str">
        <f>_xll.SNL.Clients.Office.Excel.Functions.SPG(A3, "RD_CREDIT_RATING_GLOBAL", "Issuer Credit Rating", "Local Currency LT|0")</f>
        <v>BB</v>
      </c>
      <c r="K3" s="9" t="str">
        <f>_xll.SNL.Clients.Office.Excel.Functions.SPG(A3, "RD_CWOL_GLOBAL", "Issuer Credit Rating", "Local Currency LT|0")</f>
        <v>Stable</v>
      </c>
      <c r="L3" s="9" t="str">
        <f>_xll.SNL.Clients.Office.Excel.Functions.SPG(A3, "RD_RATING_ACTION_GLOBAL", "Issuer Credit Rating", "Local Currency LT|0")</f>
        <v>Upgrade | CreditWatch/Outlook (04/23/2024)</v>
      </c>
      <c r="M3" s="10">
        <f>_xll.SNL.Clients.Office.Excel.Functions.SPG(A3, "RD_LAST_REVIEW_DATE_GLOBAL", "Issuer Credit Rating", "Local Currency LT")</f>
        <v>45413</v>
      </c>
      <c r="N3" s="10">
        <f>_xll.SNL.Clients.Office.Excel.Functions.SPG(A3, "RD_CREDIT_RATING_DATE_GLOBAL", "Issuer Credit Rating", "Local Currency LT|0")</f>
        <v>45405</v>
      </c>
      <c r="O3" s="10">
        <f>_xll.SNL.Clients.Office.Excel.Functions.SPG(A3, "RD_CREDIT_WATCH_OUTLOOK_DATE_GLOBAL", "Issuer Credit Rating", "Local Currency LT|0")</f>
        <v>45405</v>
      </c>
    </row>
    <row r="4" spans="1:15">
      <c r="A4" t="s">
        <v>1645</v>
      </c>
      <c r="B4" t="str">
        <f>_xll.SNL.Clients.Office.Excel.Functions.SPG(A4,"SP_IPO_DATE")</f>
        <v>#PEND</v>
      </c>
      <c r="C4" s="9" t="str">
        <f>_xll.SNL.Clients.Office.Excel.Functions.SPG(A4, "IQ_SECTOR")</f>
        <v>Health Care</v>
      </c>
      <c r="D4" s="9" t="str">
        <f>_xll.SNL.Clients.Office.Excel.Functions.SPG(A4, "IQ_INDUSTRY_GROUP")</f>
        <v>Health Care Equipment and Services</v>
      </c>
      <c r="E4" s="9" t="str">
        <f>_xll.SNL.Clients.Office.Excel.Functions.SPG(A4, "IQ_INDUSTRY")</f>
        <v>Health Care Providers and Services</v>
      </c>
      <c r="F4" s="9" t="str">
        <f>_xll.SNL.Clients.Office.Excel.Functions.SPG(A4, "IQ_PRIMARY_INDUSTRY")</f>
        <v>Health Care Facilities</v>
      </c>
      <c r="G4" s="9" t="str">
        <f>_xll.SNL.Clients.Office.Excel.Functions.SPG(A4, "NAICS_CODE", "Primary")</f>
        <v>622 - Hospitals</v>
      </c>
      <c r="H4" s="9" t="str">
        <f>_xll.SNL.Clients.Office.Excel.Functions.SPG(A4, "SP_TOPICTAG")</f>
        <v>Addiction; Central Nervous System; Neurology; Psychiatry; Digital Mental Health</v>
      </c>
      <c r="I4" s="5">
        <f>_xll.SNL.Clients.Office.Excel.Functions.SPG(A4, "SP_PCT_SHARES_OWNED_ALL_INSTITUTIONS")</f>
        <v>107.63</v>
      </c>
      <c r="J4" s="9" t="str">
        <f>_xll.SNL.Clients.Office.Excel.Functions.SPG(A4, "RD_CREDIT_RATING_GLOBAL", "Issuer Credit Rating", "Local Currency LT|0")</f>
        <v>BB-</v>
      </c>
      <c r="K4" s="9" t="str">
        <f>_xll.SNL.Clients.Office.Excel.Functions.SPG(A4, "RD_CWOL_GLOBAL", "Issuer Credit Rating", "Local Currency LT|0")</f>
        <v>Stable</v>
      </c>
      <c r="L4" s="9" t="str">
        <f>_xll.SNL.Clients.Office.Excel.Functions.SPG(A4, "RD_RATING_ACTION_GLOBAL", "Issuer Credit Rating", "Local Currency LT|0")</f>
        <v>Upgrade | CreditWatch/Outlook (01/30/2023)</v>
      </c>
      <c r="M4" s="10">
        <f>_xll.SNL.Clients.Office.Excel.Functions.SPG(A4, "RD_LAST_REVIEW_DATE_GLOBAL", "Issuer Credit Rating", "Local Currency LT")</f>
        <v>45348</v>
      </c>
      <c r="N4" s="10">
        <f>_xll.SNL.Clients.Office.Excel.Functions.SPG(A4, "RD_CREDIT_RATING_DATE_GLOBAL", "Issuer Credit Rating", "Local Currency LT|0")</f>
        <v>44956</v>
      </c>
      <c r="O4" s="10">
        <f>_xll.SNL.Clients.Office.Excel.Functions.SPG(A4, "RD_CREDIT_WATCH_OUTLOOK_DATE_GLOBAL", "Issuer Credit Rating", "Local Currency LT|0")</f>
        <v>44956</v>
      </c>
    </row>
    <row r="5" spans="1:15">
      <c r="A5" t="s">
        <v>1646</v>
      </c>
      <c r="B5" t="str">
        <f>_xll.SNL.Clients.Office.Excel.Functions.SPG(A5,"SP_IPO_DATE")</f>
        <v>#PEND</v>
      </c>
      <c r="C5" s="9" t="str">
        <f>_xll.SNL.Clients.Office.Excel.Functions.SPG(A5, "IQ_SECTOR")</f>
        <v>Industrials</v>
      </c>
      <c r="D5" s="9" t="str">
        <f>_xll.SNL.Clients.Office.Excel.Functions.SPG(A5, "IQ_INDUSTRY_GROUP")</f>
        <v>Capital Goods</v>
      </c>
      <c r="E5" s="9" t="str">
        <f>_xll.SNL.Clients.Office.Excel.Functions.SPG(A5, "IQ_INDUSTRY")</f>
        <v>Electrical Equipment</v>
      </c>
      <c r="F5" s="9" t="str">
        <f>_xll.SNL.Clients.Office.Excel.Functions.SPG(A5, "IQ_PRIMARY_INDUSTRY")</f>
        <v>Electrical Components and Equipment</v>
      </c>
      <c r="G5" s="9" t="str">
        <f>_xll.SNL.Clients.Office.Excel.Functions.SPG(A5, "NAICS_CODE", "Primary")</f>
        <v>33513 - Electric Lighting Equipment Manufacturing</v>
      </c>
      <c r="H5" s="9" t="str">
        <f>_xll.SNL.Clients.Office.Excel.Functions.SPG(A5, "SP_TOPICTAG")</f>
        <v>Energy Management; Industrial Automation; Sensors; Smart Building; Smart Energy; Process Automation</v>
      </c>
      <c r="I5" s="5">
        <f>_xll.SNL.Clients.Office.Excel.Functions.SPG(A5, "SP_PCT_SHARES_OWNED_ALL_INSTITUTIONS")</f>
        <v>97.46</v>
      </c>
      <c r="J5" s="9" t="str">
        <f>_xll.SNL.Clients.Office.Excel.Functions.SPG(A5, "RD_CREDIT_RATING_GLOBAL", "Issuer Credit Rating", "Local Currency LT|0")</f>
        <v>BBB</v>
      </c>
      <c r="K5" s="9" t="str">
        <f>_xll.SNL.Clients.Office.Excel.Functions.SPG(A5, "RD_CWOL_GLOBAL", "Issuer Credit Rating", "Local Currency LT|0")</f>
        <v>Stable</v>
      </c>
      <c r="L5" s="9" t="str">
        <f>_xll.SNL.Clients.Office.Excel.Functions.SPG(A5, "RD_RATING_ACTION_GLOBAL", "Issuer Credit Rating", "Local Currency LT|0")</f>
        <v>Upgrade | CreditWatch/Outlook (12/06/2013)</v>
      </c>
      <c r="M5" s="10">
        <f>_xll.SNL.Clients.Office.Excel.Functions.SPG(A5, "RD_LAST_REVIEW_DATE_GLOBAL", "Issuer Credit Rating", "Local Currency LT")</f>
        <v>45455</v>
      </c>
      <c r="N5" s="10">
        <f>_xll.SNL.Clients.Office.Excel.Functions.SPG(A5, "RD_CREDIT_RATING_DATE_GLOBAL", "Issuer Credit Rating", "Local Currency LT|0")</f>
        <v>41614</v>
      </c>
      <c r="O5" s="10">
        <f>_xll.SNL.Clients.Office.Excel.Functions.SPG(A5, "RD_CREDIT_WATCH_OUTLOOK_DATE_GLOBAL", "Issuer Credit Rating", "Local Currency LT|0")</f>
        <v>41614</v>
      </c>
    </row>
    <row r="6" spans="1:15">
      <c r="A6" t="s">
        <v>1647</v>
      </c>
      <c r="B6" t="str">
        <f>_xll.SNL.Clients.Office.Excel.Functions.SPG(A6,"SP_IPO_DATE")</f>
        <v>#PEND</v>
      </c>
      <c r="C6" s="9" t="str">
        <f>_xll.SNL.Clients.Office.Excel.Functions.SPG(A6, "IQ_SECTOR")</f>
        <v>Industrials</v>
      </c>
      <c r="D6" s="9" t="str">
        <f>_xll.SNL.Clients.Office.Excel.Functions.SPG(A6, "IQ_INDUSTRY_GROUP")</f>
        <v>Capital Goods</v>
      </c>
      <c r="E6" s="9" t="str">
        <f>_xll.SNL.Clients.Office.Excel.Functions.SPG(A6, "IQ_INDUSTRY")</f>
        <v>Building Products</v>
      </c>
      <c r="F6" s="9" t="str">
        <f>_xll.SNL.Clients.Office.Excel.Functions.SPG(A6, "IQ_PRIMARY_INDUSTRY")</f>
        <v>Building Products</v>
      </c>
      <c r="G6" s="9" t="str">
        <f>_xll.SNL.Clients.Office.Excel.Functions.SPG(A6, "NAICS_CODE", "Primary")</f>
        <v>326122 - Plastics Pipe and Pipe Fitting Manufacturing</v>
      </c>
      <c r="H6" s="9" t="str">
        <f>_xll.SNL.Clients.Office.Excel.Functions.SPG(A6, "SP_TOPICTAG")</f>
        <v>Environmental Engineering; Fleet Management; Disposal and Recycling; Water Purification; CleanTech; Pollution Control</v>
      </c>
      <c r="I6" s="5">
        <f>_xll.SNL.Clients.Office.Excel.Functions.SPG(A6, "SP_PCT_SHARES_OWNED_ALL_INSTITUTIONS")</f>
        <v>88.43</v>
      </c>
      <c r="J6" s="9" t="str">
        <f>_xll.SNL.Clients.Office.Excel.Functions.SPG(A6, "RD_CREDIT_RATING_GLOBAL", "Issuer Credit Rating", "Local Currency LT|0")</f>
        <v>BB</v>
      </c>
      <c r="K6" s="9" t="str">
        <f>_xll.SNL.Clients.Office.Excel.Functions.SPG(A6, "RD_CWOL_GLOBAL", "Issuer Credit Rating", "Local Currency LT|0")</f>
        <v>Stable</v>
      </c>
      <c r="L6" s="9" t="str">
        <f>_xll.SNL.Clients.Office.Excel.Functions.SPG(A6, "RD_RATING_ACTION_GLOBAL", "Issuer Credit Rating", "Local Currency LT|0")</f>
        <v>Upgrade | CreditWatch/Outlook (10/17/2022)</v>
      </c>
      <c r="M6" s="10">
        <f>_xll.SNL.Clients.Office.Excel.Functions.SPG(A6, "RD_LAST_REVIEW_DATE_GLOBAL", "Issuer Credit Rating", "Local Currency LT")</f>
        <v>45545</v>
      </c>
      <c r="N6" s="10">
        <f>_xll.SNL.Clients.Office.Excel.Functions.SPG(A6, "RD_CREDIT_RATING_DATE_GLOBAL", "Issuer Credit Rating", "Local Currency LT|0")</f>
        <v>44851</v>
      </c>
      <c r="O6" s="10">
        <f>_xll.SNL.Clients.Office.Excel.Functions.SPG(A6, "RD_CREDIT_WATCH_OUTLOOK_DATE_GLOBAL", "Issuer Credit Rating", "Local Currency LT|0")</f>
        <v>44851</v>
      </c>
    </row>
    <row r="7" spans="1:15">
      <c r="A7" t="s">
        <v>1648</v>
      </c>
      <c r="B7" t="str">
        <f>_xll.SNL.Clients.Office.Excel.Functions.SPG(A7,"SP_IPO_DATE")</f>
        <v>#PEND</v>
      </c>
      <c r="C7" s="9" t="str">
        <f>_xll.SNL.Clients.Office.Excel.Functions.SPG(A7, "IQ_SECTOR")</f>
        <v>Industrials</v>
      </c>
      <c r="D7" s="9" t="str">
        <f>_xll.SNL.Clients.Office.Excel.Functions.SPG(A7, "IQ_INDUSTRY_GROUP")</f>
        <v>Capital Goods</v>
      </c>
      <c r="E7" s="9" t="str">
        <f>_xll.SNL.Clients.Office.Excel.Functions.SPG(A7, "IQ_INDUSTRY")</f>
        <v>Construction and Engineering</v>
      </c>
      <c r="F7" s="9" t="str">
        <f>_xll.SNL.Clients.Office.Excel.Functions.SPG(A7, "IQ_PRIMARY_INDUSTRY")</f>
        <v>Construction and Engineering</v>
      </c>
      <c r="G7" s="9" t="str">
        <f>_xll.SNL.Clients.Office.Excel.Functions.SPG(A7, "NAICS_CODE", "Primary")</f>
        <v>541330 - Engineering Services</v>
      </c>
      <c r="H7" s="9" t="str">
        <f>_xll.SNL.Clients.Office.Excel.Functions.SPG(A7, "SP_TOPICTAG")</f>
        <v>Environmental Consulting; Environmental Engineering; Smart Building; Process Automation; Real Estate Technology; Utility Scale Solar</v>
      </c>
      <c r="I7" s="5">
        <f>_xll.SNL.Clients.Office.Excel.Functions.SPG(A7, "SP_PCT_SHARES_OWNED_ALL_INSTITUTIONS")</f>
        <v>88.88</v>
      </c>
      <c r="J7" s="9" t="str">
        <f>_xll.SNL.Clients.Office.Excel.Functions.SPG(A7, "RD_CREDIT_RATING_GLOBAL", "Issuer Credit Rating", "Local Currency LT|0")</f>
        <v>BB+</v>
      </c>
      <c r="K7" s="9" t="str">
        <f>_xll.SNL.Clients.Office.Excel.Functions.SPG(A7, "RD_CWOL_GLOBAL", "Issuer Credit Rating", "Local Currency LT|0")</f>
        <v>Stable</v>
      </c>
      <c r="L7" s="9" t="str">
        <f>_xll.SNL.Clients.Office.Excel.Functions.SPG(A7, "RD_RATING_ACTION_GLOBAL", "Issuer Credit Rating", "Local Currency LT|0")</f>
        <v>Upgrade | CreditWatch/Outlook (12/21/2023)</v>
      </c>
      <c r="M7" s="10">
        <f>_xll.SNL.Clients.Office.Excel.Functions.SPG(A7, "RD_LAST_REVIEW_DATE_GLOBAL", "Issuer Credit Rating", "Local Currency LT")</f>
        <v>45672</v>
      </c>
      <c r="N7" s="10">
        <f>_xll.SNL.Clients.Office.Excel.Functions.SPG(A7, "RD_CREDIT_RATING_DATE_GLOBAL", "Issuer Credit Rating", "Local Currency LT|0")</f>
        <v>45281</v>
      </c>
      <c r="O7" s="10">
        <f>_xll.SNL.Clients.Office.Excel.Functions.SPG(A7, "RD_CREDIT_WATCH_OUTLOOK_DATE_GLOBAL", "Issuer Credit Rating", "Local Currency LT|0")</f>
        <v>45281</v>
      </c>
    </row>
    <row r="8" spans="1:15">
      <c r="A8" t="s">
        <v>1649</v>
      </c>
      <c r="B8" t="str">
        <f>_xll.SNL.Clients.Office.Excel.Functions.SPG(A8,"SP_IPO_DATE")</f>
        <v>#PEND</v>
      </c>
      <c r="C8" s="9" t="str">
        <f>_xll.SNL.Clients.Office.Excel.Functions.SPG(A8, "IQ_SECTOR")</f>
        <v>Financials</v>
      </c>
      <c r="D8" s="9" t="str">
        <f>_xll.SNL.Clients.Office.Excel.Functions.SPG(A8, "IQ_INDUSTRY_GROUP")</f>
        <v>Financial Services</v>
      </c>
      <c r="E8" s="9" t="str">
        <f>_xll.SNL.Clients.Office.Excel.Functions.SPG(A8, "IQ_INDUSTRY")</f>
        <v>Capital Markets</v>
      </c>
      <c r="F8" s="9" t="str">
        <f>_xll.SNL.Clients.Office.Excel.Functions.SPG(A8, "IQ_PRIMARY_INDUSTRY")</f>
        <v>Asset Management and Custody Banks</v>
      </c>
      <c r="G8" s="9" t="str">
        <f>_xll.SNL.Clients.Office.Excel.Functions.SPG(A8, "NAICS_CODE", "Primary")</f>
        <v>525910 - Open-End Investment Funds</v>
      </c>
      <c r="H8" s="9" t="str">
        <f>_xll.SNL.Clients.Office.Excel.Functions.SPG(A8, "SP_TOPICTAG")</f>
        <v/>
      </c>
      <c r="I8" s="5">
        <f>_xll.SNL.Clients.Office.Excel.Functions.SPG(A8, "SP_PCT_SHARES_OWNED_ALL_INSTITUTIONS")</f>
        <v>95.14</v>
      </c>
      <c r="J8" s="9" t="str">
        <f>_xll.SNL.Clients.Office.Excel.Functions.SPG(A8, "RD_CREDIT_RATING_GLOBAL", "Issuer Credit Rating", "Local Currency LT|0")</f>
        <v>BBB+</v>
      </c>
      <c r="K8" s="9" t="str">
        <f>_xll.SNL.Clients.Office.Excel.Functions.SPG(A8, "RD_CWOL_GLOBAL", "Issuer Credit Rating", "Local Currency LT|0")</f>
        <v>Stable</v>
      </c>
      <c r="L8" s="9" t="str">
        <f>_xll.SNL.Clients.Office.Excel.Functions.SPG(A8, "RD_RATING_ACTION_GLOBAL", "Issuer Credit Rating", "Local Currency LT|0")</f>
        <v>Downgrade | CreditWatch/Outlook (02/19/2020)</v>
      </c>
      <c r="M8" s="10">
        <f>_xll.SNL.Clients.Office.Excel.Functions.SPG(A8, "RD_LAST_REVIEW_DATE_GLOBAL", "Issuer Credit Rating", "Local Currency LT")</f>
        <v>45448</v>
      </c>
      <c r="N8" s="10">
        <f>_xll.SNL.Clients.Office.Excel.Functions.SPG(A8, "RD_CREDIT_RATING_DATE_GLOBAL", "Issuer Credit Rating", "Local Currency LT|0")</f>
        <v>43880</v>
      </c>
      <c r="O8" s="10">
        <f>_xll.SNL.Clients.Office.Excel.Functions.SPG(A8, "RD_CREDIT_WATCH_OUTLOOK_DATE_GLOBAL", "Issuer Credit Rating", "Local Currency LT|0")</f>
        <v>43880</v>
      </c>
    </row>
    <row r="9" spans="1:15">
      <c r="A9" t="s">
        <v>1650</v>
      </c>
      <c r="B9" t="str">
        <f>_xll.SNL.Clients.Office.Excel.Functions.SPG(A9,"SP_IPO_DATE")</f>
        <v>#PEND</v>
      </c>
      <c r="C9" s="9" t="str">
        <f>_xll.SNL.Clients.Office.Excel.Functions.SPG(A9, "IQ_SECTOR")</f>
        <v>Industrials</v>
      </c>
      <c r="D9" s="9" t="str">
        <f>_xll.SNL.Clients.Office.Excel.Functions.SPG(A9, "IQ_INDUSTRY_GROUP")</f>
        <v>Capital Goods</v>
      </c>
      <c r="E9" s="9" t="str">
        <f>_xll.SNL.Clients.Office.Excel.Functions.SPG(A9, "IQ_INDUSTRY")</f>
        <v>Machinery</v>
      </c>
      <c r="F9" s="9" t="str">
        <f>_xll.SNL.Clients.Office.Excel.Functions.SPG(A9, "IQ_PRIMARY_INDUSTRY")</f>
        <v>Agricultural and Farm Machinery</v>
      </c>
      <c r="G9" s="9" t="str">
        <f>_xll.SNL.Clients.Office.Excel.Functions.SPG(A9, "NAICS_CODE", "Primary")</f>
        <v>333111 - Farm Machinery and Equipment Manufacturing</v>
      </c>
      <c r="H9" s="9" t="str">
        <f>_xll.SNL.Clients.Office.Excel.Functions.SPG(A9, "SP_TOPICTAG")</f>
        <v>Data Integration; Farming; Horticulture; Industrial Automation; Livestock; Artificial Intelligence</v>
      </c>
      <c r="I9" s="5">
        <f>_xll.SNL.Clients.Office.Excel.Functions.SPG(A9, "SP_PCT_SHARES_OWNED_ALL_INSTITUTIONS")</f>
        <v>82.17</v>
      </c>
      <c r="J9" s="9" t="str">
        <f>_xll.SNL.Clients.Office.Excel.Functions.SPG(A9, "RD_CREDIT_RATING_GLOBAL", "Issuer Credit Rating", "Local Currency LT|0")</f>
        <v>BBB-</v>
      </c>
      <c r="K9" s="9" t="str">
        <f>_xll.SNL.Clients.Office.Excel.Functions.SPG(A9, "RD_CWOL_GLOBAL", "Issuer Credit Rating", "Local Currency LT|0")</f>
        <v>Positive</v>
      </c>
      <c r="L9" s="9" t="str">
        <f>_xll.SNL.Clients.Office.Excel.Functions.SPG(A9, "RD_RATING_ACTION_GLOBAL", "Issuer Credit Rating", "Local Currency LT|0")</f>
        <v>CreditWatch/Outlook (09/28/2023)</v>
      </c>
      <c r="M9" s="10">
        <f>_xll.SNL.Clients.Office.Excel.Functions.SPG(A9, "RD_LAST_REVIEW_DATE_GLOBAL", "Issuer Credit Rating", "Local Currency LT")</f>
        <v>45553</v>
      </c>
      <c r="N9" s="10">
        <f>_xll.SNL.Clients.Office.Excel.Functions.SPG(A9, "RD_CREDIT_RATING_DATE_GLOBAL", "Issuer Credit Rating", "Local Currency LT|0")</f>
        <v>40242</v>
      </c>
      <c r="O9" s="10">
        <f>_xll.SNL.Clients.Office.Excel.Functions.SPG(A9, "RD_CREDIT_WATCH_OUTLOOK_DATE_GLOBAL", "Issuer Credit Rating", "Local Currency LT|0")</f>
        <v>45197</v>
      </c>
    </row>
    <row r="10" spans="1:15">
      <c r="A10" t="s">
        <v>1651</v>
      </c>
      <c r="B10" t="str">
        <f>_xll.SNL.Clients.Office.Excel.Functions.SPG(A10,"SP_IPO_DATE")</f>
        <v>#PEND</v>
      </c>
      <c r="C10" s="9" t="str">
        <f>_xll.SNL.Clients.Office.Excel.Functions.SPG(A10, "IQ_SECTOR")</f>
        <v>Real Estate</v>
      </c>
      <c r="D10" s="9" t="str">
        <f>_xll.SNL.Clients.Office.Excel.Functions.SPG(A10, "IQ_INDUSTRY_GROUP")</f>
        <v>Equity Real Estate Investment Trusts (REITs)</v>
      </c>
      <c r="E10" s="9" t="str">
        <f>_xll.SNL.Clients.Office.Excel.Functions.SPG(A10, "IQ_INDUSTRY")</f>
        <v>Retail REITs</v>
      </c>
      <c r="F10" s="9" t="str">
        <f>_xll.SNL.Clients.Office.Excel.Functions.SPG(A10, "IQ_PRIMARY_INDUSTRY")</f>
        <v>Retail REITs</v>
      </c>
      <c r="G10" s="9" t="str">
        <f>_xll.SNL.Clients.Office.Excel.Functions.SPG(A10, "NAICS_CODE", "Primary")</f>
        <v>531110 - Lessors of Residential Buildings and Dwellings</v>
      </c>
      <c r="H10" s="9" t="str">
        <f>_xll.SNL.Clients.Office.Excel.Functions.SPG(A10, "SP_TOPICTAG")</f>
        <v/>
      </c>
      <c r="I10" s="5">
        <f>_xll.SNL.Clients.Office.Excel.Functions.SPG(A10, "SP_PCT_SHARES_OWNED_ALL_INSTITUTIONS")</f>
        <v>108.46</v>
      </c>
      <c r="J10" s="9" t="str">
        <f>_xll.SNL.Clients.Office.Excel.Functions.SPG(A10, "RD_CREDIT_RATING_GLOBAL", "Issuer Credit Rating", "Local Currency LT|0")</f>
        <v>BBB+</v>
      </c>
      <c r="K10" s="9" t="str">
        <f>_xll.SNL.Clients.Office.Excel.Functions.SPG(A10, "RD_CWOL_GLOBAL", "Issuer Credit Rating", "Local Currency LT|0")</f>
        <v>Stable</v>
      </c>
      <c r="L10" s="9" t="str">
        <f>_xll.SNL.Clients.Office.Excel.Functions.SPG(A10, "RD_RATING_ACTION_GLOBAL", "Issuer Credit Rating", "Local Currency LT|0")</f>
        <v>Upgrade | CreditWatch/Outlook (07/29/2024)</v>
      </c>
      <c r="M10" s="10">
        <f>_xll.SNL.Clients.Office.Excel.Functions.SPG(A10, "RD_LAST_REVIEW_DATE_GLOBAL", "Issuer Credit Rating", "Local Currency LT")</f>
        <v>45693</v>
      </c>
      <c r="N10" s="10">
        <f>_xll.SNL.Clients.Office.Excel.Functions.SPG(A10, "RD_CREDIT_RATING_DATE_GLOBAL", "Issuer Credit Rating", "Local Currency LT|0")</f>
        <v>45502</v>
      </c>
      <c r="O10" s="10">
        <f>_xll.SNL.Clients.Office.Excel.Functions.SPG(A10, "RD_CREDIT_WATCH_OUTLOOK_DATE_GLOBAL", "Issuer Credit Rating", "Local Currency LT|0")</f>
        <v>45502</v>
      </c>
    </row>
    <row r="11" spans="1:15">
      <c r="A11" t="s">
        <v>1652</v>
      </c>
      <c r="B11" t="str">
        <f>_xll.SNL.Clients.Office.Excel.Functions.SPG(A11,"SP_IPO_DATE")</f>
        <v>#PEND</v>
      </c>
      <c r="C11" s="9" t="str">
        <f>_xll.SNL.Clients.Office.Excel.Functions.SPG(A11, "IQ_SECTOR")</f>
        <v>Materials</v>
      </c>
      <c r="D11" s="9" t="str">
        <f>_xll.SNL.Clients.Office.Excel.Functions.SPG(A11, "IQ_INDUSTRY_GROUP")</f>
        <v>Materials</v>
      </c>
      <c r="E11" s="9" t="str">
        <f>_xll.SNL.Clients.Office.Excel.Functions.SPG(A11, "IQ_INDUSTRY")</f>
        <v>Metals and Mining</v>
      </c>
      <c r="F11" s="9" t="str">
        <f>_xll.SNL.Clients.Office.Excel.Functions.SPG(A11, "IQ_PRIMARY_INDUSTRY")</f>
        <v>Aluminum</v>
      </c>
      <c r="G11" s="9" t="str">
        <f>_xll.SNL.Clients.Office.Excel.Functions.SPG(A11, "NAICS_CODE", "Primary")</f>
        <v>3313 - Alumina and Aluminum Production and Processing</v>
      </c>
      <c r="H11" s="9" t="str">
        <f>_xll.SNL.Clients.Office.Excel.Functions.SPG(A11, "SP_TOPICTAG")</f>
        <v>Clean Energy; Environmental Engineering; CleanTech</v>
      </c>
      <c r="I11" s="5">
        <f>_xll.SNL.Clients.Office.Excel.Functions.SPG(A11, "SP_PCT_SHARES_OWNED_ALL_INSTITUTIONS")</f>
        <v>69.209999999999994</v>
      </c>
      <c r="J11" s="9" t="str">
        <f>_xll.SNL.Clients.Office.Excel.Functions.SPG(A11, "RD_CREDIT_RATING_GLOBAL", "Issuer Credit Rating", "Local Currency LT|0")</f>
        <v>BB</v>
      </c>
      <c r="K11" s="9" t="str">
        <f>_xll.SNL.Clients.Office.Excel.Functions.SPG(A11, "RD_CWOL_GLOBAL", "Issuer Credit Rating", "Local Currency LT|0")</f>
        <v>Stable</v>
      </c>
      <c r="L11" s="9" t="str">
        <f>_xll.SNL.Clients.Office.Excel.Functions.SPG(A11, "RD_RATING_ACTION_GLOBAL", "Issuer Credit Rating", "Local Currency LT|0")</f>
        <v>Downgrade | CreditWatch/Outlook (03/04/2024)</v>
      </c>
      <c r="M11" s="10">
        <f>_xll.SNL.Clients.Office.Excel.Functions.SPG(A11, "RD_LAST_REVIEW_DATE_GLOBAL", "Issuer Credit Rating", "Local Currency LT")</f>
        <v>45533</v>
      </c>
      <c r="N11" s="10">
        <f>_xll.SNL.Clients.Office.Excel.Functions.SPG(A11, "RD_CREDIT_RATING_DATE_GLOBAL", "Issuer Credit Rating", "Local Currency LT|0")</f>
        <v>45355</v>
      </c>
      <c r="O11" s="10">
        <f>_xll.SNL.Clients.Office.Excel.Functions.SPG(A11, "RD_CREDIT_WATCH_OUTLOOK_DATE_GLOBAL", "Issuer Credit Rating", "Local Currency LT|0")</f>
        <v>45355</v>
      </c>
    </row>
    <row r="12" spans="1:15">
      <c r="A12" t="s">
        <v>1653</v>
      </c>
      <c r="B12" t="str">
        <f>_xll.SNL.Clients.Office.Excel.Functions.SPG(A12,"SP_IPO_DATE")</f>
        <v>#PEND</v>
      </c>
      <c r="C12" s="9" t="str">
        <f>_xll.SNL.Clients.Office.Excel.Functions.SPG(A12, "IQ_SECTOR")</f>
        <v>Information Technology</v>
      </c>
      <c r="D12" s="9" t="str">
        <f>_xll.SNL.Clients.Office.Excel.Functions.SPG(A12, "IQ_INDUSTRY_GROUP")</f>
        <v>Semiconductors and Semiconductor Equipment</v>
      </c>
      <c r="E12" s="9" t="str">
        <f>_xll.SNL.Clients.Office.Excel.Functions.SPG(A12, "IQ_INDUSTRY")</f>
        <v>Semiconductors and Semiconductor Equipment</v>
      </c>
      <c r="F12" s="9" t="str">
        <f>_xll.SNL.Clients.Office.Excel.Functions.SPG(A12, "IQ_PRIMARY_INDUSTRY")</f>
        <v>Semiconductors</v>
      </c>
      <c r="G12" s="9" t="str">
        <f>_xll.SNL.Clients.Office.Excel.Functions.SPG(A12, "NAICS_CODE", "Primary")</f>
        <v>334413 - Semiconductor and Related Device Manufacturing</v>
      </c>
      <c r="H12" s="9" t="str">
        <f>_xll.SNL.Clients.Office.Excel.Functions.SPG(A12, "SP_TOPICTAG")</f>
        <v>Computer Vision; Energy Storage; Industrial Automation; Sensors; Smart Energy; Process Automation</v>
      </c>
      <c r="I12" s="5">
        <f>_xll.SNL.Clients.Office.Excel.Functions.SPG(A12, "SP_PCT_SHARES_OWNED_ALL_INSTITUTIONS")</f>
        <v>76.89</v>
      </c>
      <c r="J12" s="9" t="str">
        <f>_xll.SNL.Clients.Office.Excel.Functions.SPG(A12, "RD_CREDIT_RATING_GLOBAL", "Issuer Credit Rating", "Local Currency LT|0")</f>
        <v>BB-</v>
      </c>
      <c r="K12" s="9" t="str">
        <f>_xll.SNL.Clients.Office.Excel.Functions.SPG(A12, "RD_CWOL_GLOBAL", "Issuer Credit Rating", "Local Currency LT|0")</f>
        <v>Stable</v>
      </c>
      <c r="L12" s="9" t="str">
        <f>_xll.SNL.Clients.Office.Excel.Functions.SPG(A12, "RD_RATING_ACTION_GLOBAL", "Issuer Credit Rating", "Local Currency LT|0")</f>
        <v>Upgrade | CreditWatch/Outlook (07/23/2024)</v>
      </c>
      <c r="M12" s="10">
        <f>_xll.SNL.Clients.Office.Excel.Functions.SPG(A12, "RD_LAST_REVIEW_DATE_GLOBAL", "Issuer Credit Rating", "Local Currency LT")</f>
        <v>45502</v>
      </c>
      <c r="N12" s="10">
        <f>_xll.SNL.Clients.Office.Excel.Functions.SPG(A12, "RD_CREDIT_RATING_DATE_GLOBAL", "Issuer Credit Rating", "Local Currency LT|0")</f>
        <v>45496</v>
      </c>
      <c r="O12" s="10">
        <f>_xll.SNL.Clients.Office.Excel.Functions.SPG(A12, "RD_CREDIT_WATCH_OUTLOOK_DATE_GLOBAL", "Issuer Credit Rating", "Local Currency LT|0")</f>
        <v>45496</v>
      </c>
    </row>
    <row r="13" spans="1:15">
      <c r="A13" t="s">
        <v>1654</v>
      </c>
      <c r="B13" t="str">
        <f>_xll.SNL.Clients.Office.Excel.Functions.SPG(A13,"SP_IPO_DATE")</f>
        <v>#PEND</v>
      </c>
      <c r="C13" s="9" t="str">
        <f>_xll.SNL.Clients.Office.Excel.Functions.SPG(A13, "IQ_SECTOR")</f>
        <v>Utilities</v>
      </c>
      <c r="D13" s="9" t="str">
        <f>_xll.SNL.Clients.Office.Excel.Functions.SPG(A13, "IQ_INDUSTRY_GROUP")</f>
        <v>Utilities</v>
      </c>
      <c r="E13" s="9" t="str">
        <f>_xll.SNL.Clients.Office.Excel.Functions.SPG(A13, "IQ_INDUSTRY")</f>
        <v>Electric Utilities</v>
      </c>
      <c r="F13" s="9" t="str">
        <f>_xll.SNL.Clients.Office.Excel.Functions.SPG(A13, "IQ_PRIMARY_INDUSTRY")</f>
        <v>Electric Utilities</v>
      </c>
      <c r="G13" s="9" t="str">
        <f>_xll.SNL.Clients.Office.Excel.Functions.SPG(A13, "NAICS_CODE", "Primary")</f>
        <v>2211 - Electric Power Generation, Transmission and Distribution</v>
      </c>
      <c r="H13" s="9" t="str">
        <f>_xll.SNL.Clients.Office.Excel.Functions.SPG(A13, "SP_TOPICTAG")</f>
        <v>Clean Energy; Energy Efficiency; Energy Management; Energy Storage; CleanTech; Smart Energy; Power Grid; Onshore and Offshore Wind</v>
      </c>
      <c r="I13" s="5">
        <f>_xll.SNL.Clients.Office.Excel.Functions.SPG(A13, "SP_PCT_SHARES_OWNED_ALL_INSTITUTIONS")</f>
        <v>71.459999999999994</v>
      </c>
      <c r="J13" s="9" t="str">
        <f>_xll.SNL.Clients.Office.Excel.Functions.SPG(A13, "RD_CREDIT_RATING_GLOBAL", "Issuer Credit Rating", "Local Currency LT|0")</f>
        <v>BBB</v>
      </c>
      <c r="K13" s="9" t="str">
        <f>_xll.SNL.Clients.Office.Excel.Functions.SPG(A13, "RD_CWOL_GLOBAL", "Issuer Credit Rating", "Local Currency LT|0")</f>
        <v>Negative</v>
      </c>
      <c r="L13" s="9" t="str">
        <f>_xll.SNL.Clients.Office.Excel.Functions.SPG(A13, "RD_RATING_ACTION_GLOBAL", "Issuer Credit Rating", "Local Currency LT|0")</f>
        <v>CreditWatch/Outlook (05/07/2024)</v>
      </c>
      <c r="M13" s="10">
        <f>_xll.SNL.Clients.Office.Excel.Functions.SPG(A13, "RD_LAST_REVIEW_DATE_GLOBAL", "Issuer Credit Rating", "Local Currency LT")</f>
        <v>45419</v>
      </c>
      <c r="N13" s="10">
        <f>_xll.SNL.Clients.Office.Excel.Functions.SPG(A13, "RD_CREDIT_RATING_DATE_GLOBAL", "Issuer Credit Rating", "Local Currency LT|0")</f>
        <v>43943</v>
      </c>
      <c r="O13" s="10">
        <f>_xll.SNL.Clients.Office.Excel.Functions.SPG(A13, "RD_CREDIT_WATCH_OUTLOOK_DATE_GLOBAL", "Issuer Credit Rating", "Local Currency LT|0")</f>
        <v>45419</v>
      </c>
    </row>
    <row r="14" spans="1:15">
      <c r="A14" t="s">
        <v>1655</v>
      </c>
      <c r="B14" t="str">
        <f>_xll.SNL.Clients.Office.Excel.Functions.SPG(A14,"SP_IPO_DATE")</f>
        <v>#PEND</v>
      </c>
      <c r="C14" s="9" t="str">
        <f>_xll.SNL.Clients.Office.Excel.Functions.SPG(A14, "IQ_SECTOR")</f>
        <v>Financials</v>
      </c>
      <c r="D14" s="9" t="str">
        <f>_xll.SNL.Clients.Office.Excel.Functions.SPG(A14, "IQ_INDUSTRY_GROUP")</f>
        <v>Financial Services</v>
      </c>
      <c r="E14" s="9" t="str">
        <f>_xll.SNL.Clients.Office.Excel.Functions.SPG(A14, "IQ_INDUSTRY")</f>
        <v>Consumer Finance</v>
      </c>
      <c r="F14" s="9" t="str">
        <f>_xll.SNL.Clients.Office.Excel.Functions.SPG(A14, "IQ_PRIMARY_INDUSTRY")</f>
        <v>Consumer Finance</v>
      </c>
      <c r="G14" s="9" t="str">
        <f>_xll.SNL.Clients.Office.Excel.Functions.SPG(A14, "NAICS_CODE", "Primary")</f>
        <v>522291 - Consumer Lending</v>
      </c>
      <c r="H14" s="9" t="str">
        <f>_xll.SNL.Clients.Office.Excel.Functions.SPG(A14, "SP_TOPICTAG")</f>
        <v>Consumer Lending; Micro Lending; Banking as a Service</v>
      </c>
      <c r="I14" s="5">
        <f>_xll.SNL.Clients.Office.Excel.Functions.SPG(A14, "SP_PCT_SHARES_OWNED_ALL_INSTITUTIONS")</f>
        <v>83.22</v>
      </c>
      <c r="J14" s="9" t="str">
        <f>_xll.SNL.Clients.Office.Excel.Functions.SPG(A14, "RD_CREDIT_RATING_GLOBAL", "Issuer Credit Rating", "Local Currency LT|0")</f>
        <v>BBB-</v>
      </c>
      <c r="K14" s="9" t="str">
        <f>_xll.SNL.Clients.Office.Excel.Functions.SPG(A14, "RD_CWOL_GLOBAL", "Issuer Credit Rating", "Local Currency LT|0")</f>
        <v>Stable</v>
      </c>
      <c r="L14" s="9" t="str">
        <f>_xll.SNL.Clients.Office.Excel.Functions.SPG(A14, "RD_RATING_ACTION_GLOBAL", "Issuer Credit Rating", "Local Currency LT|0")</f>
        <v>CreditWatch/Outlook (03/25/2021)</v>
      </c>
      <c r="M14" s="10">
        <f>_xll.SNL.Clients.Office.Excel.Functions.SPG(A14, "RD_LAST_REVIEW_DATE_GLOBAL", "Issuer Credit Rating", "Local Currency LT")</f>
        <v>45572</v>
      </c>
      <c r="N14" s="10">
        <f>_xll.SNL.Clients.Office.Excel.Functions.SPG(A14, "RD_CREDIT_RATING_DATE_GLOBAL", "Issuer Credit Rating", "Local Currency LT|0")</f>
        <v>43754</v>
      </c>
      <c r="O14" s="10">
        <f>_xll.SNL.Clients.Office.Excel.Functions.SPG(A14, "RD_CREDIT_WATCH_OUTLOOK_DATE_GLOBAL", "Issuer Credit Rating", "Local Currency LT|0")</f>
        <v>44280</v>
      </c>
    </row>
    <row r="15" spans="1:15">
      <c r="A15" t="s">
        <v>1656</v>
      </c>
      <c r="B15" t="str">
        <f>_xll.SNL.Clients.Office.Excel.Functions.SPG(A15,"SP_IPO_DATE")</f>
        <v>#PEND</v>
      </c>
      <c r="C15" s="9" t="str">
        <f>_xll.SNL.Clients.Office.Excel.Functions.SPG(A15, "IQ_SECTOR")</f>
        <v>Information Technology</v>
      </c>
      <c r="D15" s="9" t="str">
        <f>_xll.SNL.Clients.Office.Excel.Functions.SPG(A15, "IQ_INDUSTRY_GROUP")</f>
        <v>Software and Services</v>
      </c>
      <c r="E15" s="9" t="str">
        <f>_xll.SNL.Clients.Office.Excel.Functions.SPG(A15, "IQ_INDUSTRY")</f>
        <v>Software</v>
      </c>
      <c r="F15" s="9" t="str">
        <f>_xll.SNL.Clients.Office.Excel.Functions.SPG(A15, "IQ_PRIMARY_INDUSTRY")</f>
        <v>Application Software</v>
      </c>
      <c r="G15" s="9" t="str">
        <f>_xll.SNL.Clients.Office.Excel.Functions.SPG(A15, "NAICS_CODE", "Primary")</f>
        <v>513210 - Software Publishers</v>
      </c>
      <c r="H15" s="9" t="str">
        <f>_xll.SNL.Clients.Office.Excel.Functions.SPG(A15, "SP_TOPICTAG")</f>
        <v>Software Development; Data Integration; Simulation; Machine Learning; Cloud Infrastructure; Cloud Storage; Artificial Intelligence</v>
      </c>
      <c r="I15" s="5">
        <f>_xll.SNL.Clients.Office.Excel.Functions.SPG(A15, "SP_PCT_SHARES_OWNED_ALL_INSTITUTIONS")</f>
        <v>53.54</v>
      </c>
      <c r="J15" s="9" t="str">
        <f>_xll.SNL.Clients.Office.Excel.Functions.SPG(A15, "RD_CREDIT_RATING_GLOBAL", "Issuer Credit Rating", "Local Currency LT|0")</f>
        <v/>
      </c>
      <c r="K15" s="9" t="str">
        <f>_xll.SNL.Clients.Office.Excel.Functions.SPG(A15, "RD_CWOL_GLOBAL", "Issuer Credit Rating", "Local Currency LT|0")</f>
        <v/>
      </c>
      <c r="L15" s="9" t="str">
        <f>_xll.SNL.Clients.Office.Excel.Functions.SPG(A15, "RD_RATING_ACTION_GLOBAL", "Issuer Credit Rating", "Local Currency LT|0")</f>
        <v/>
      </c>
      <c r="M15" s="10" t="str">
        <f>_xll.SNL.Clients.Office.Excel.Functions.SPG(A15, "RD_LAST_REVIEW_DATE_GLOBAL", "Issuer Credit Rating", "Local Currency LT")</f>
        <v/>
      </c>
      <c r="N15" s="10" t="str">
        <f>_xll.SNL.Clients.Office.Excel.Functions.SPG(A15, "RD_CREDIT_RATING_DATE_GLOBAL", "Issuer Credit Rating", "Local Currency LT|0")</f>
        <v/>
      </c>
      <c r="O15" s="10" t="str">
        <f>_xll.SNL.Clients.Office.Excel.Functions.SPG(A15, "RD_CREDIT_WATCH_OUTLOOK_DATE_GLOBAL", "Issuer Credit Rating", "Local Currency LT|0")</f>
        <v/>
      </c>
    </row>
    <row r="16" spans="1:15">
      <c r="A16" t="s">
        <v>1657</v>
      </c>
      <c r="B16" t="str">
        <f>_xll.SNL.Clients.Office.Excel.Functions.SPG(A16,"SP_IPO_DATE")</f>
        <v>#PEND</v>
      </c>
      <c r="C16" s="9" t="str">
        <f>_xll.SNL.Clients.Office.Excel.Functions.SPG(A16, "IQ_SECTOR")</f>
        <v>Health Care</v>
      </c>
      <c r="D16" s="9" t="str">
        <f>_xll.SNL.Clients.Office.Excel.Functions.SPG(A16, "IQ_INDUSTRY_GROUP")</f>
        <v>Health Care Equipment and Services</v>
      </c>
      <c r="E16" s="9" t="str">
        <f>_xll.SNL.Clients.Office.Excel.Functions.SPG(A16, "IQ_INDUSTRY")</f>
        <v>Health Care Providers and Services</v>
      </c>
      <c r="F16" s="9" t="str">
        <f>_xll.SNL.Clients.Office.Excel.Functions.SPG(A16, "IQ_PRIMARY_INDUSTRY")</f>
        <v>Health Care Services</v>
      </c>
      <c r="G16" s="9" t="str">
        <f>_xll.SNL.Clients.Office.Excel.Functions.SPG(A16, "NAICS_CODE", "Primary")</f>
        <v>621610 - Home Health Care Services</v>
      </c>
      <c r="H16" s="9" t="str">
        <f>_xll.SNL.Clients.Office.Excel.Functions.SPG(A16, "SP_TOPICTAG")</f>
        <v>Assisted Living; End-of-Life Planning; Cardiovascular; Chronic Diseases; Oncology; Pulmonology; Surgery</v>
      </c>
      <c r="I16" s="5">
        <f>_xll.SNL.Clients.Office.Excel.Functions.SPG(A16, "SP_PCT_SHARES_OWNED_ALL_INSTITUTIONS")</f>
        <v>90.19</v>
      </c>
      <c r="J16" s="9" t="str">
        <f>_xll.SNL.Clients.Office.Excel.Functions.SPG(A16, "RD_CREDIT_RATING_GLOBAL", "Issuer Credit Rating", "Local Currency LT|0")</f>
        <v/>
      </c>
      <c r="K16" s="9" t="str">
        <f>_xll.SNL.Clients.Office.Excel.Functions.SPG(A16, "RD_CWOL_GLOBAL", "Issuer Credit Rating", "Local Currency LT|0")</f>
        <v/>
      </c>
      <c r="L16" s="9" t="str">
        <f>_xll.SNL.Clients.Office.Excel.Functions.SPG(A16, "RD_RATING_ACTION_GLOBAL", "Issuer Credit Rating", "Local Currency LT|0")</f>
        <v/>
      </c>
      <c r="M16" s="10" t="str">
        <f>_xll.SNL.Clients.Office.Excel.Functions.SPG(A16, "RD_LAST_REVIEW_DATE_GLOBAL", "Issuer Credit Rating", "Local Currency LT")</f>
        <v/>
      </c>
      <c r="N16" s="10" t="str">
        <f>_xll.SNL.Clients.Office.Excel.Functions.SPG(A16, "RD_CREDIT_RATING_DATE_GLOBAL", "Issuer Credit Rating", "Local Currency LT|0")</f>
        <v/>
      </c>
      <c r="O16" s="10" t="str">
        <f>_xll.SNL.Clients.Office.Excel.Functions.SPG(A16, "RD_CREDIT_WATCH_OUTLOOK_DATE_GLOBAL", "Issuer Credit Rating", "Local Currency LT|0")</f>
        <v/>
      </c>
    </row>
    <row r="17" spans="1:15">
      <c r="A17" t="s">
        <v>1658</v>
      </c>
      <c r="B17" t="str">
        <f>_xll.SNL.Clients.Office.Excel.Functions.SPG(A17,"SP_IPO_DATE")</f>
        <v>#PEND</v>
      </c>
      <c r="C17" s="9" t="str">
        <f>_xll.SNL.Clients.Office.Excel.Functions.SPG(A17, "IQ_SECTOR")</f>
        <v>Industrials</v>
      </c>
      <c r="D17" s="9" t="str">
        <f>_xll.SNL.Clients.Office.Excel.Functions.SPG(A17, "IQ_INDUSTRY_GROUP")</f>
        <v>Transportation</v>
      </c>
      <c r="E17" s="9" t="str">
        <f>_xll.SNL.Clients.Office.Excel.Functions.SPG(A17, "IQ_INDUSTRY")</f>
        <v>Passenger Airlines</v>
      </c>
      <c r="F17" s="9" t="str">
        <f>_xll.SNL.Clients.Office.Excel.Functions.SPG(A17, "IQ_PRIMARY_INDUSTRY")</f>
        <v>Passenger Airlines</v>
      </c>
      <c r="G17" s="9" t="str">
        <f>_xll.SNL.Clients.Office.Excel.Functions.SPG(A17, "NAICS_CODE", "Primary")</f>
        <v>48111 - Scheduled Air Transportation</v>
      </c>
      <c r="H17" s="9" t="str">
        <f>_xll.SNL.Clients.Office.Excel.Functions.SPG(A17, "SP_TOPICTAG")</f>
        <v>Business Travel</v>
      </c>
      <c r="I17" s="5">
        <f>_xll.SNL.Clients.Office.Excel.Functions.SPG(A17, "SP_PCT_SHARES_OWNED_ALL_INSTITUTIONS")</f>
        <v>56.51</v>
      </c>
      <c r="J17" s="9" t="str">
        <f>_xll.SNL.Clients.Office.Excel.Functions.SPG(A17, "RD_CREDIT_RATING_GLOBAL", "Issuer Credit Rating", "Local Currency LT|0")</f>
        <v>B+</v>
      </c>
      <c r="K17" s="9" t="str">
        <f>_xll.SNL.Clients.Office.Excel.Functions.SPG(A17, "RD_CWOL_GLOBAL", "Issuer Credit Rating", "Local Currency LT|0")</f>
        <v>Stable</v>
      </c>
      <c r="L17" s="9" t="str">
        <f>_xll.SNL.Clients.Office.Excel.Functions.SPG(A17, "RD_RATING_ACTION_GLOBAL", "Issuer Credit Rating", "Local Currency LT|0")</f>
        <v>Upgrade | CreditWatch/Outlook (07/31/2023)</v>
      </c>
      <c r="M17" s="10">
        <f>_xll.SNL.Clients.Office.Excel.Functions.SPG(A17, "RD_LAST_REVIEW_DATE_GLOBAL", "Issuer Credit Rating", "Local Currency LT")</f>
        <v>45443</v>
      </c>
      <c r="N17" s="10">
        <f>_xll.SNL.Clients.Office.Excel.Functions.SPG(A17, "RD_CREDIT_RATING_DATE_GLOBAL", "Issuer Credit Rating", "Local Currency LT|0")</f>
        <v>45138</v>
      </c>
      <c r="O17" s="10">
        <f>_xll.SNL.Clients.Office.Excel.Functions.SPG(A17, "RD_CREDIT_WATCH_OUTLOOK_DATE_GLOBAL", "Issuer Credit Rating", "Local Currency LT|0")</f>
        <v>45138</v>
      </c>
    </row>
    <row r="18" spans="1:15">
      <c r="A18" t="s">
        <v>1659</v>
      </c>
      <c r="B18" t="str">
        <f>_xll.SNL.Clients.Office.Excel.Functions.SPG(A18,"SP_IPO_DATE")</f>
        <v>#PEND</v>
      </c>
      <c r="C18" s="9" t="str">
        <f>_xll.SNL.Clients.Office.Excel.Functions.SPG(A18, "IQ_SECTOR")</f>
        <v>Financials</v>
      </c>
      <c r="D18" s="9" t="str">
        <f>_xll.SNL.Clients.Office.Excel.Functions.SPG(A18, "IQ_INDUSTRY_GROUP")</f>
        <v>Insurance</v>
      </c>
      <c r="E18" s="9" t="str">
        <f>_xll.SNL.Clients.Office.Excel.Functions.SPG(A18, "IQ_INDUSTRY")</f>
        <v>Insurance</v>
      </c>
      <c r="F18" s="9" t="str">
        <f>_xll.SNL.Clients.Office.Excel.Functions.SPG(A18, "IQ_PRIMARY_INDUSTRY")</f>
        <v>Property and Casualty Insurance</v>
      </c>
      <c r="G18" s="9" t="str">
        <f>_xll.SNL.Clients.Office.Excel.Functions.SPG(A18, "NAICS_CODE", "Primary")</f>
        <v>524126 - Direct Property and Casualty Insurance Carriers</v>
      </c>
      <c r="H18" s="9" t="str">
        <f>_xll.SNL.Clients.Office.Excel.Functions.SPG(A18, "SP_TOPICTAG")</f>
        <v/>
      </c>
      <c r="I18" s="5">
        <f>_xll.SNL.Clients.Office.Excel.Functions.SPG(A18, "SP_PCT_SHARES_OWNED_ALL_INSTITUTIONS")</f>
        <v>66.13</v>
      </c>
      <c r="J18" s="9" t="str">
        <f>_xll.SNL.Clients.Office.Excel.Functions.SPG(A18, "RD_CREDIT_RATING_GLOBAL", "Issuer Credit Rating", "Local Currency LT|0")</f>
        <v>BBB+</v>
      </c>
      <c r="K18" s="9" t="str">
        <f>_xll.SNL.Clients.Office.Excel.Functions.SPG(A18, "RD_CWOL_GLOBAL", "Issuer Credit Rating", "Local Currency LT|0")</f>
        <v>Stable</v>
      </c>
      <c r="L18" s="9" t="str">
        <f>_xll.SNL.Clients.Office.Excel.Functions.SPG(A18, "RD_RATING_ACTION_GLOBAL", "Issuer Credit Rating", "Local Currency LT|0")</f>
        <v>Upgrade | CreditWatch/Outlook (10/05/2010)</v>
      </c>
      <c r="M18" s="10">
        <f>_xll.SNL.Clients.Office.Excel.Functions.SPG(A18, "RD_LAST_REVIEW_DATE_GLOBAL", "Issuer Credit Rating", "Local Currency LT")</f>
        <v>45351</v>
      </c>
      <c r="N18" s="10">
        <f>_xll.SNL.Clients.Office.Excel.Functions.SPG(A18, "RD_CREDIT_RATING_DATE_GLOBAL", "Issuer Credit Rating", "Local Currency LT|0")</f>
        <v>40456</v>
      </c>
      <c r="O18" s="10">
        <f>_xll.SNL.Clients.Office.Excel.Functions.SPG(A18, "RD_CREDIT_WATCH_OUTLOOK_DATE_GLOBAL", "Issuer Credit Rating", "Local Currency LT|0")</f>
        <v>40456</v>
      </c>
    </row>
    <row r="19" spans="1:15">
      <c r="A19" t="s">
        <v>1660</v>
      </c>
      <c r="B19" t="str">
        <f>_xll.SNL.Clients.Office.Excel.Functions.SPG(A19,"SP_IPO_DATE")</f>
        <v>#PEND</v>
      </c>
      <c r="C19" s="9" t="str">
        <f>_xll.SNL.Clients.Office.Excel.Functions.SPG(A19, "IQ_SECTOR")</f>
        <v>Real Estate</v>
      </c>
      <c r="D19" s="9" t="str">
        <f>_xll.SNL.Clients.Office.Excel.Functions.SPG(A19, "IQ_INDUSTRY_GROUP")</f>
        <v>Equity Real Estate Investment Trusts (REITs)</v>
      </c>
      <c r="E19" s="9" t="str">
        <f>_xll.SNL.Clients.Office.Excel.Functions.SPG(A19, "IQ_INDUSTRY")</f>
        <v>Residential REITs</v>
      </c>
      <c r="F19" s="9" t="str">
        <f>_xll.SNL.Clients.Office.Excel.Functions.SPG(A19, "IQ_PRIMARY_INDUSTRY")</f>
        <v>Single-Family Residential REITs</v>
      </c>
      <c r="G19" s="9" t="str">
        <f>_xll.SNL.Clients.Office.Excel.Functions.SPG(A19, "NAICS_CODE", "Primary")</f>
        <v>531110 - Lessors of Residential Buildings and Dwellings</v>
      </c>
      <c r="H19" s="9" t="str">
        <f>_xll.SNL.Clients.Office.Excel.Functions.SPG(A19, "SP_TOPICTAG")</f>
        <v/>
      </c>
      <c r="I19" s="5">
        <f>_xll.SNL.Clients.Office.Excel.Functions.SPG(A19, "SP_PCT_SHARES_OWNED_ALL_INSTITUTIONS")</f>
        <v>81.290000000000006</v>
      </c>
      <c r="J19" s="9" t="str">
        <f>_xll.SNL.Clients.Office.Excel.Functions.SPG(A19, "RD_CREDIT_RATING_GLOBAL", "Issuer Credit Rating", "Local Currency LT|0")</f>
        <v>BBB</v>
      </c>
      <c r="K19" s="9" t="str">
        <f>_xll.SNL.Clients.Office.Excel.Functions.SPG(A19, "RD_CWOL_GLOBAL", "Issuer Credit Rating", "Local Currency LT|0")</f>
        <v>Stable</v>
      </c>
      <c r="L19" s="9" t="str">
        <f>_xll.SNL.Clients.Office.Excel.Functions.SPG(A19, "RD_RATING_ACTION_GLOBAL", "Issuer Credit Rating", "Local Currency LT|0")</f>
        <v>Upgrade | CreditWatch/Outlook (06/13/2022)</v>
      </c>
      <c r="M19" s="10">
        <f>_xll.SNL.Clients.Office.Excel.Functions.SPG(A19, "RD_LAST_REVIEW_DATE_GLOBAL", "Issuer Credit Rating", "Local Currency LT")</f>
        <v>45455</v>
      </c>
      <c r="N19" s="10">
        <f>_xll.SNL.Clients.Office.Excel.Functions.SPG(A19, "RD_CREDIT_RATING_DATE_GLOBAL", "Issuer Credit Rating", "Local Currency LT|0")</f>
        <v>44725</v>
      </c>
      <c r="O19" s="10">
        <f>_xll.SNL.Clients.Office.Excel.Functions.SPG(A19, "RD_CREDIT_WATCH_OUTLOOK_DATE_GLOBAL", "Issuer Credit Rating", "Local Currency LT|0")</f>
        <v>44725</v>
      </c>
    </row>
    <row r="20" spans="1:15">
      <c r="A20" t="s">
        <v>1661</v>
      </c>
      <c r="B20" t="str">
        <f>_xll.SNL.Clients.Office.Excel.Functions.SPG(A20,"SP_IPO_DATE")</f>
        <v>#PEND</v>
      </c>
      <c r="C20" s="9" t="str">
        <f>_xll.SNL.Clients.Office.Excel.Functions.SPG(A20, "IQ_SECTOR")</f>
        <v>Information Technology</v>
      </c>
      <c r="D20" s="9" t="str">
        <f>_xll.SNL.Clients.Office.Excel.Functions.SPG(A20, "IQ_INDUSTRY_GROUP")</f>
        <v>Semiconductors and Semiconductor Equipment</v>
      </c>
      <c r="E20" s="9" t="str">
        <f>_xll.SNL.Clients.Office.Excel.Functions.SPG(A20, "IQ_INDUSTRY")</f>
        <v>Semiconductors and Semiconductor Equipment</v>
      </c>
      <c r="F20" s="9" t="str">
        <f>_xll.SNL.Clients.Office.Excel.Functions.SPG(A20, "IQ_PRIMARY_INDUSTRY")</f>
        <v>Semiconductor Materials and Equipment</v>
      </c>
      <c r="G20" s="9" t="str">
        <f>_xll.SNL.Clients.Office.Excel.Functions.SPG(A20, "NAICS_CODE", "Primary")</f>
        <v>334413 - Semiconductor and Related Device Manufacturing</v>
      </c>
      <c r="H20" s="9" t="str">
        <f>_xll.SNL.Clients.Office.Excel.Functions.SPG(A20, "SP_TOPICTAG")</f>
        <v>Computer Vision; Environmental Consulting; Industrial Automation; Sensors; Process Automation; Artificial Intelligence</v>
      </c>
      <c r="I20" s="5">
        <f>_xll.SNL.Clients.Office.Excel.Functions.SPG(A20, "SP_PCT_SHARES_OWNED_ALL_INSTITUTIONS")</f>
        <v>45.26</v>
      </c>
      <c r="J20" s="9" t="str">
        <f>_xll.SNL.Clients.Office.Excel.Functions.SPG(A20, "RD_CREDIT_RATING_GLOBAL", "Issuer Credit Rating", "Local Currency LT|0")</f>
        <v>BB</v>
      </c>
      <c r="K20" s="9" t="str">
        <f>_xll.SNL.Clients.Office.Excel.Functions.SPG(A20, "RD_CWOL_GLOBAL", "Issuer Credit Rating", "Local Currency LT|0")</f>
        <v>Positive</v>
      </c>
      <c r="L20" s="9" t="str">
        <f>_xll.SNL.Clients.Office.Excel.Functions.SPG(A20, "RD_RATING_ACTION_GLOBAL", "Issuer Credit Rating", "Local Currency LT|0")</f>
        <v>CreditWatch/Outlook (09/09/2024)</v>
      </c>
      <c r="M20" s="10">
        <f>_xll.SNL.Clients.Office.Excel.Functions.SPG(A20, "RD_LAST_REVIEW_DATE_GLOBAL", "Issuer Credit Rating", "Local Currency LT")</f>
        <v>45572</v>
      </c>
      <c r="N20" s="10">
        <f>_xll.SNL.Clients.Office.Excel.Functions.SPG(A20, "RD_CREDIT_RATING_DATE_GLOBAL", "Issuer Credit Rating", "Local Currency LT|0")</f>
        <v>40673</v>
      </c>
      <c r="O20" s="10">
        <f>_xll.SNL.Clients.Office.Excel.Functions.SPG(A20, "RD_CREDIT_WATCH_OUTLOOK_DATE_GLOBAL", "Issuer Credit Rating", "Local Currency LT|0")</f>
        <v>45544</v>
      </c>
    </row>
    <row r="21" spans="1:15">
      <c r="A21" t="s">
        <v>1662</v>
      </c>
      <c r="B21" t="str">
        <f>_xll.SNL.Clients.Office.Excel.Functions.SPG(A21,"SP_IPO_DATE")</f>
        <v>#PEND</v>
      </c>
      <c r="C21" s="9" t="str">
        <f>_xll.SNL.Clients.Office.Excel.Functions.SPG(A21, "IQ_SECTOR")</f>
        <v>Financials</v>
      </c>
      <c r="D21" s="9" t="str">
        <f>_xll.SNL.Clients.Office.Excel.Functions.SPG(A21, "IQ_INDUSTRY_GROUP")</f>
        <v>Financial Services</v>
      </c>
      <c r="E21" s="9" t="str">
        <f>_xll.SNL.Clients.Office.Excel.Functions.SPG(A21, "IQ_INDUSTRY")</f>
        <v>Mortgage Real Estate Investment Trusts (REITs)</v>
      </c>
      <c r="F21" s="9" t="str">
        <f>_xll.SNL.Clients.Office.Excel.Functions.SPG(A21, "IQ_PRIMARY_INDUSTRY")</f>
        <v>Mortgage REITs</v>
      </c>
      <c r="G21" s="9" t="str">
        <f>_xll.SNL.Clients.Office.Excel.Functions.SPG(A21, "NAICS_CODE", "Primary")</f>
        <v>525990 - Other Financial Vehicles</v>
      </c>
      <c r="H21" s="9" t="str">
        <f>_xll.SNL.Clients.Office.Excel.Functions.SPG(A21, "SP_TOPICTAG")</f>
        <v/>
      </c>
      <c r="I21" s="5">
        <f>_xll.SNL.Clients.Office.Excel.Functions.SPG(A21, "SP_PCT_SHARES_OWNED_ALL_INSTITUTIONS")</f>
        <v>56.35</v>
      </c>
      <c r="J21" s="9" t="str">
        <f>_xll.SNL.Clients.Office.Excel.Functions.SPG(A21, "RD_CREDIT_RATING_GLOBAL", "Issuer Credit Rating", "Local Currency LT|0")</f>
        <v/>
      </c>
      <c r="K21" s="9" t="str">
        <f>_xll.SNL.Clients.Office.Excel.Functions.SPG(A21, "RD_CWOL_GLOBAL", "Issuer Credit Rating", "Local Currency LT|0")</f>
        <v/>
      </c>
      <c r="L21" s="9" t="str">
        <f>_xll.SNL.Clients.Office.Excel.Functions.SPG(A21, "RD_RATING_ACTION_GLOBAL", "Issuer Credit Rating", "Local Currency LT|0")</f>
        <v/>
      </c>
      <c r="M21" s="10" t="str">
        <f>_xll.SNL.Clients.Office.Excel.Functions.SPG(A21, "RD_LAST_REVIEW_DATE_GLOBAL", "Issuer Credit Rating", "Local Currency LT")</f>
        <v/>
      </c>
      <c r="N21" s="10" t="str">
        <f>_xll.SNL.Clients.Office.Excel.Functions.SPG(A21, "RD_CREDIT_RATING_DATE_GLOBAL", "Issuer Credit Rating", "Local Currency LT|0")</f>
        <v/>
      </c>
      <c r="O21" s="10" t="str">
        <f>_xll.SNL.Clients.Office.Excel.Functions.SPG(A21, "RD_CREDIT_WATCH_OUTLOOK_DATE_GLOBAL", "Issuer Credit Rating", "Local Currency LT|0")</f>
        <v/>
      </c>
    </row>
    <row r="22" spans="1:15">
      <c r="A22" t="s">
        <v>1663</v>
      </c>
      <c r="B22" t="str">
        <f>_xll.SNL.Clients.Office.Excel.Functions.SPG(A22,"SP_IPO_DATE")</f>
        <v>#PEND</v>
      </c>
      <c r="C22" s="9" t="str">
        <f>_xll.SNL.Clients.Office.Excel.Functions.SPG(A22, "IQ_SECTOR")</f>
        <v>Energy</v>
      </c>
      <c r="D22" s="9" t="str">
        <f>_xll.SNL.Clients.Office.Excel.Functions.SPG(A22, "IQ_INDUSTRY_GROUP")</f>
        <v>Energy</v>
      </c>
      <c r="E22" s="9" t="str">
        <f>_xll.SNL.Clients.Office.Excel.Functions.SPG(A22, "IQ_INDUSTRY")</f>
        <v>Oil, Gas and Consumable Fuels</v>
      </c>
      <c r="F22" s="9" t="str">
        <f>_xll.SNL.Clients.Office.Excel.Functions.SPG(A22, "IQ_PRIMARY_INDUSTRY")</f>
        <v>Oil and Gas Storage and Transportation</v>
      </c>
      <c r="G22" s="9" t="str">
        <f>_xll.SNL.Clients.Office.Excel.Functions.SPG(A22, "NAICS_CODE", "Primary")</f>
        <v>48621 - Pipeline Transportation of Natural Gas</v>
      </c>
      <c r="H22" s="9" t="str">
        <f>_xll.SNL.Clients.Office.Excel.Functions.SPG(A22, "SP_TOPICTAG")</f>
        <v>Environmental Engineering; Industrial Automation; Marine Transportation</v>
      </c>
      <c r="I22" s="5">
        <f>_xll.SNL.Clients.Office.Excel.Functions.SPG(A22, "SP_PCT_SHARES_OWNED_ALL_INSTITUTIONS")</f>
        <v>56.18</v>
      </c>
      <c r="J22" s="9" t="str">
        <f>_xll.SNL.Clients.Office.Excel.Functions.SPG(A22, "RD_CREDIT_RATING_GLOBAL", "Issuer Credit Rating", "Local Currency LT|0")</f>
        <v/>
      </c>
      <c r="K22" s="9" t="str">
        <f>_xll.SNL.Clients.Office.Excel.Functions.SPG(A22, "RD_CWOL_GLOBAL", "Issuer Credit Rating", "Local Currency LT|0")</f>
        <v/>
      </c>
      <c r="L22" s="9" t="str">
        <f>_xll.SNL.Clients.Office.Excel.Functions.SPG(A22, "RD_RATING_ACTION_GLOBAL", "Issuer Credit Rating", "Local Currency LT|0")</f>
        <v/>
      </c>
      <c r="M22" s="10" t="str">
        <f>_xll.SNL.Clients.Office.Excel.Functions.SPG(A22, "RD_LAST_REVIEW_DATE_GLOBAL", "Issuer Credit Rating", "Local Currency LT")</f>
        <v/>
      </c>
      <c r="N22" s="10" t="str">
        <f>_xll.SNL.Clients.Office.Excel.Functions.SPG(A22, "RD_CREDIT_RATING_DATE_GLOBAL", "Issuer Credit Rating", "Local Currency LT|0")</f>
        <v/>
      </c>
      <c r="O22" s="10" t="str">
        <f>_xll.SNL.Clients.Office.Excel.Functions.SPG(A22, "RD_CREDIT_WATCH_OUTLOOK_DATE_GLOBAL", "Issuer Credit Rating", "Local Currency LT|0")</f>
        <v/>
      </c>
    </row>
    <row r="23" spans="1:15">
      <c r="A23" t="s">
        <v>1664</v>
      </c>
      <c r="B23" t="str">
        <f>_xll.SNL.Clients.Office.Excel.Functions.SPG(A23,"SP_IPO_DATE")</f>
        <v>#PEND</v>
      </c>
      <c r="C23" s="9" t="str">
        <f>_xll.SNL.Clients.Office.Excel.Functions.SPG(A23, "IQ_SECTOR")</f>
        <v>Energy</v>
      </c>
      <c r="D23" s="9" t="str">
        <f>_xll.SNL.Clients.Office.Excel.Functions.SPG(A23, "IQ_INDUSTRY_GROUP")</f>
        <v>Energy</v>
      </c>
      <c r="E23" s="9" t="str">
        <f>_xll.SNL.Clients.Office.Excel.Functions.SPG(A23, "IQ_INDUSTRY")</f>
        <v>Oil, Gas and Consumable Fuels</v>
      </c>
      <c r="F23" s="9" t="str">
        <f>_xll.SNL.Clients.Office.Excel.Functions.SPG(A23, "IQ_PRIMARY_INDUSTRY")</f>
        <v>Oil and Gas Exploration and Production</v>
      </c>
      <c r="G23" s="9" t="str">
        <f>_xll.SNL.Clients.Office.Excel.Functions.SPG(A23, "NAICS_CODE", "Primary")</f>
        <v>2111 - Oil and Gas Extraction</v>
      </c>
      <c r="H23" s="9" t="str">
        <f>_xll.SNL.Clients.Office.Excel.Functions.SPG(A23, "SP_TOPICTAG")</f>
        <v>Freight Service; Marine Transportation</v>
      </c>
      <c r="I23" s="5">
        <f>_xll.SNL.Clients.Office.Excel.Functions.SPG(A23, "SP_PCT_SHARES_OWNED_ALL_INSTITUTIONS")</f>
        <v>84.3</v>
      </c>
      <c r="J23" s="9" t="str">
        <f>_xll.SNL.Clients.Office.Excel.Functions.SPG(A23, "RD_CREDIT_RATING_GLOBAL", "Issuer Credit Rating", "Local Currency LT|0")</f>
        <v>BBB-</v>
      </c>
      <c r="K23" s="9" t="str">
        <f>_xll.SNL.Clients.Office.Excel.Functions.SPG(A23, "RD_CWOL_GLOBAL", "Issuer Credit Rating", "Local Currency LT|0")</f>
        <v>Stable</v>
      </c>
      <c r="L23" s="9" t="str">
        <f>_xll.SNL.Clients.Office.Excel.Functions.SPG(A23, "RD_RATING_ACTION_GLOBAL", "Issuer Credit Rating", "Local Currency LT|0")</f>
        <v>Upgrade | CreditWatch/Outlook (05/15/2024)</v>
      </c>
      <c r="M23" s="10">
        <f>_xll.SNL.Clients.Office.Excel.Functions.SPG(A23, "RD_LAST_REVIEW_DATE_GLOBAL", "Issuer Credit Rating", "Local Currency LT")</f>
        <v>45589</v>
      </c>
      <c r="N23" s="10">
        <f>_xll.SNL.Clients.Office.Excel.Functions.SPG(A23, "RD_CREDIT_RATING_DATE_GLOBAL", "Issuer Credit Rating", "Local Currency LT|0")</f>
        <v>45427</v>
      </c>
      <c r="O23" s="10">
        <f>_xll.SNL.Clients.Office.Excel.Functions.SPG(A23, "RD_CREDIT_WATCH_OUTLOOK_DATE_GLOBAL", "Issuer Credit Rating", "Local Currency LT|0")</f>
        <v>45427</v>
      </c>
    </row>
    <row r="24" spans="1:15">
      <c r="A24" t="s">
        <v>1665</v>
      </c>
      <c r="B24" t="str">
        <f>_xll.SNL.Clients.Office.Excel.Functions.SPG(A24,"SP_IPO_DATE")</f>
        <v>#PEND</v>
      </c>
      <c r="C24" s="9" t="str">
        <f>_xll.SNL.Clients.Office.Excel.Functions.SPG(A24, "IQ_SECTOR")</f>
        <v>Information Technology</v>
      </c>
      <c r="D24" s="9" t="str">
        <f>_xll.SNL.Clients.Office.Excel.Functions.SPG(A24, "IQ_INDUSTRY_GROUP")</f>
        <v>Software and Services</v>
      </c>
      <c r="E24" s="9" t="str">
        <f>_xll.SNL.Clients.Office.Excel.Functions.SPG(A24, "IQ_INDUSTRY")</f>
        <v>Software</v>
      </c>
      <c r="F24" s="9" t="str">
        <f>_xll.SNL.Clients.Office.Excel.Functions.SPG(A24, "IQ_PRIMARY_INDUSTRY")</f>
        <v>Application Software</v>
      </c>
      <c r="G24" s="9" t="str">
        <f>_xll.SNL.Clients.Office.Excel.Functions.SPG(A24, "NAICS_CODE", "Primary")</f>
        <v>513210 - Software Publishers</v>
      </c>
      <c r="H24" s="9" t="str">
        <f>_xll.SNL.Clients.Office.Excel.Functions.SPG(A24, "SP_TOPICTAG")</f>
        <v>Software Development; Cloud Management; Data Integration; Customer Relationship Management; Cloud Infrastructure; Process Automation; Real Estate Technology</v>
      </c>
      <c r="I24" s="5">
        <f>_xll.SNL.Clients.Office.Excel.Functions.SPG(A24, "SP_PCT_SHARES_OWNED_ALL_INSTITUTIONS")</f>
        <v>53.23</v>
      </c>
      <c r="J24" s="9" t="str">
        <f>_xll.SNL.Clients.Office.Excel.Functions.SPG(A24, "RD_CREDIT_RATING_GLOBAL", "Issuer Credit Rating", "Local Currency LT|0")</f>
        <v/>
      </c>
      <c r="K24" s="9" t="str">
        <f>_xll.SNL.Clients.Office.Excel.Functions.SPG(A24, "RD_CWOL_GLOBAL", "Issuer Credit Rating", "Local Currency LT|0")</f>
        <v/>
      </c>
      <c r="L24" s="9" t="str">
        <f>_xll.SNL.Clients.Office.Excel.Functions.SPG(A24, "RD_RATING_ACTION_GLOBAL", "Issuer Credit Rating", "Local Currency LT|0")</f>
        <v/>
      </c>
      <c r="M24" s="10" t="str">
        <f>_xll.SNL.Clients.Office.Excel.Functions.SPG(A24, "RD_LAST_REVIEW_DATE_GLOBAL", "Issuer Credit Rating", "Local Currency LT")</f>
        <v/>
      </c>
      <c r="N24" s="10" t="str">
        <f>_xll.SNL.Clients.Office.Excel.Functions.SPG(A24, "RD_CREDIT_RATING_DATE_GLOBAL", "Issuer Credit Rating", "Local Currency LT|0")</f>
        <v/>
      </c>
      <c r="O24" s="10" t="str">
        <f>_xll.SNL.Clients.Office.Excel.Functions.SPG(A24, "RD_CREDIT_WATCH_OUTLOOK_DATE_GLOBAL", "Issuer Credit Rating", "Local Currency LT|0")</f>
        <v/>
      </c>
    </row>
    <row r="25" spans="1:15">
      <c r="A25" t="s">
        <v>1666</v>
      </c>
      <c r="B25" t="str">
        <f>_xll.SNL.Clients.Office.Excel.Functions.SPG(A25,"SP_IPO_DATE")</f>
        <v>#PEND</v>
      </c>
      <c r="C25" s="9" t="str">
        <f>_xll.SNL.Clients.Office.Excel.Functions.SPG(A25, "IQ_SECTOR")</f>
        <v>Industrials</v>
      </c>
      <c r="D25" s="9" t="str">
        <f>_xll.SNL.Clients.Office.Excel.Functions.SPG(A25, "IQ_INDUSTRY_GROUP")</f>
        <v>Capital Goods</v>
      </c>
      <c r="E25" s="9" t="str">
        <f>_xll.SNL.Clients.Office.Excel.Functions.SPG(A25, "IQ_INDUSTRY")</f>
        <v>Trading Companies and Distributors</v>
      </c>
      <c r="F25" s="9" t="str">
        <f>_xll.SNL.Clients.Office.Excel.Functions.SPG(A25, "IQ_PRIMARY_INDUSTRY")</f>
        <v>Trading Companies and Distributors</v>
      </c>
      <c r="G25" s="9" t="str">
        <f>_xll.SNL.Clients.Office.Excel.Functions.SPG(A25, "NAICS_CODE", "Primary")</f>
        <v>4238 - Machinery, Equipment, and Supplies Merchant Wholesalers</v>
      </c>
      <c r="H25" s="9" t="str">
        <f>_xll.SNL.Clients.Office.Excel.Functions.SPG(A25, "SP_TOPICTAG")</f>
        <v>EDI (Electronic Data Interchange); Freight Service; Industrial Automation; RFID (Radio Frequency Identification); Sensors; Courier Service; Process Automation</v>
      </c>
      <c r="I25" s="5">
        <f>_xll.SNL.Clients.Office.Excel.Functions.SPG(A25, "SP_PCT_SHARES_OWNED_ALL_INSTITUTIONS")</f>
        <v>94.28</v>
      </c>
      <c r="J25" s="9" t="str">
        <f>_xll.SNL.Clients.Office.Excel.Functions.SPG(A25, "RD_CREDIT_RATING_GLOBAL", "Issuer Credit Rating", "Local Currency LT|0")</f>
        <v/>
      </c>
      <c r="K25" s="9" t="str">
        <f>_xll.SNL.Clients.Office.Excel.Functions.SPG(A25, "RD_CWOL_GLOBAL", "Issuer Credit Rating", "Local Currency LT|0")</f>
        <v/>
      </c>
      <c r="L25" s="9" t="str">
        <f>_xll.SNL.Clients.Office.Excel.Functions.SPG(A25, "RD_RATING_ACTION_GLOBAL", "Issuer Credit Rating", "Local Currency LT|0")</f>
        <v/>
      </c>
      <c r="M25" s="10" t="str">
        <f>_xll.SNL.Clients.Office.Excel.Functions.SPG(A25, "RD_LAST_REVIEW_DATE_GLOBAL", "Issuer Credit Rating", "Local Currency LT")</f>
        <v/>
      </c>
      <c r="N25" s="10" t="str">
        <f>_xll.SNL.Clients.Office.Excel.Functions.SPG(A25, "RD_CREDIT_RATING_DATE_GLOBAL", "Issuer Credit Rating", "Local Currency LT|0")</f>
        <v/>
      </c>
      <c r="O25" s="10" t="str">
        <f>_xll.SNL.Clients.Office.Excel.Functions.SPG(A25, "RD_CREDIT_WATCH_OUTLOOK_DATE_GLOBAL", "Issuer Credit Rating", "Local Currency LT|0")</f>
        <v/>
      </c>
    </row>
    <row r="26" spans="1:15">
      <c r="A26" t="s">
        <v>1667</v>
      </c>
      <c r="B26" t="str">
        <f>_xll.SNL.Clients.Office.Excel.Functions.SPG(A26,"SP_IPO_DATE")</f>
        <v>#PEND</v>
      </c>
      <c r="C26" s="9" t="str">
        <f>_xll.SNL.Clients.Office.Excel.Functions.SPG(A26, "IQ_SECTOR")</f>
        <v>Materials</v>
      </c>
      <c r="D26" s="9" t="str">
        <f>_xll.SNL.Clients.Office.Excel.Functions.SPG(A26, "IQ_INDUSTRY_GROUP")</f>
        <v>Materials</v>
      </c>
      <c r="E26" s="9" t="str">
        <f>_xll.SNL.Clients.Office.Excel.Functions.SPG(A26, "IQ_INDUSTRY")</f>
        <v>Containers and Packaging</v>
      </c>
      <c r="F26" s="9" t="str">
        <f>_xll.SNL.Clients.Office.Excel.Functions.SPG(A26, "IQ_PRIMARY_INDUSTRY")</f>
        <v>Metal, Glass and Plastic Containers</v>
      </c>
      <c r="G26" s="9" t="str">
        <f>_xll.SNL.Clients.Office.Excel.Functions.SPG(A26, "NAICS_CODE", "Primary")</f>
        <v>326199 - All Other Plastics Product Manufacturing</v>
      </c>
      <c r="H26" s="9" t="str">
        <f>_xll.SNL.Clients.Office.Excel.Functions.SPG(A26, "SP_TOPICTAG")</f>
        <v>Health Diagnostics; MHealth; Immunology; Pulmonology; Respiratory</v>
      </c>
      <c r="I26" s="5">
        <f>_xll.SNL.Clients.Office.Excel.Functions.SPG(A26, "SP_PCT_SHARES_OWNED_ALL_INSTITUTIONS")</f>
        <v>91.1</v>
      </c>
      <c r="J26" s="9" t="str">
        <f>_xll.SNL.Clients.Office.Excel.Functions.SPG(A26, "RD_CREDIT_RATING_GLOBAL", "Issuer Credit Rating", "Local Currency LT|0")</f>
        <v>BBB-</v>
      </c>
      <c r="K26" s="9" t="str">
        <f>_xll.SNL.Clients.Office.Excel.Functions.SPG(A26, "RD_CWOL_GLOBAL", "Issuer Credit Rating", "Local Currency LT|0")</f>
        <v>Stable</v>
      </c>
      <c r="L26" s="9" t="str">
        <f>_xll.SNL.Clients.Office.Excel.Functions.SPG(A26, "RD_RATING_ACTION_GLOBAL", "Issuer Credit Rating", "Local Currency LT|0")</f>
        <v>New Rating | CreditWatch/Outlook (02/22/2022)</v>
      </c>
      <c r="M26" s="10">
        <f>_xll.SNL.Clients.Office.Excel.Functions.SPG(A26, "RD_LAST_REVIEW_DATE_GLOBAL", "Issuer Credit Rating", "Local Currency LT")</f>
        <v>45489</v>
      </c>
      <c r="N26" s="10">
        <f>_xll.SNL.Clients.Office.Excel.Functions.SPG(A26, "RD_CREDIT_RATING_DATE_GLOBAL", "Issuer Credit Rating", "Local Currency LT|0")</f>
        <v>44614</v>
      </c>
      <c r="O26" s="10">
        <f>_xll.SNL.Clients.Office.Excel.Functions.SPG(A26, "RD_CREDIT_WATCH_OUTLOOK_DATE_GLOBAL", "Issuer Credit Rating", "Local Currency LT|0")</f>
        <v>44614</v>
      </c>
    </row>
    <row r="27" spans="1:15">
      <c r="A27" t="s">
        <v>1668</v>
      </c>
      <c r="B27" t="str">
        <f>_xll.SNL.Clients.Office.Excel.Functions.SPG(A27,"SP_IPO_DATE")</f>
        <v>#PEND</v>
      </c>
      <c r="C27" s="9" t="str">
        <f>_xll.SNL.Clients.Office.Excel.Functions.SPG(A27, "IQ_SECTOR")</f>
        <v>Consumer Discretionary</v>
      </c>
      <c r="D27" s="9" t="str">
        <f>_xll.SNL.Clients.Office.Excel.Functions.SPG(A27, "IQ_INDUSTRY_GROUP")</f>
        <v>Consumer Services</v>
      </c>
      <c r="E27" s="9" t="str">
        <f>_xll.SNL.Clients.Office.Excel.Functions.SPG(A27, "IQ_INDUSTRY")</f>
        <v>Hotels, Restaurants and Leisure</v>
      </c>
      <c r="F27" s="9" t="str">
        <f>_xll.SNL.Clients.Office.Excel.Functions.SPG(A27, "IQ_PRIMARY_INDUSTRY")</f>
        <v>Restaurants</v>
      </c>
      <c r="G27" s="9" t="str">
        <f>_xll.SNL.Clients.Office.Excel.Functions.SPG(A27, "NAICS_CODE", "Primary")</f>
        <v>72251 - Restaurants and Other Eating Places</v>
      </c>
      <c r="H27" s="9" t="str">
        <f>_xll.SNL.Clients.Office.Excel.Functions.SPG(A27, "SP_TOPICTAG")</f>
        <v>Fast-Moving Consumer Goods; Food Delivery</v>
      </c>
      <c r="I27" s="5">
        <f>_xll.SNL.Clients.Office.Excel.Functions.SPG(A27, "SP_PCT_SHARES_OWNED_ALL_INSTITUTIONS")</f>
        <v>97.81</v>
      </c>
      <c r="J27" s="9" t="str">
        <f>_xll.SNL.Clients.Office.Excel.Functions.SPG(A27, "RD_CREDIT_RATING_GLOBAL", "Issuer Credit Rating", "Local Currency LT|0")</f>
        <v>BB</v>
      </c>
      <c r="K27" s="9" t="str">
        <f>_xll.SNL.Clients.Office.Excel.Functions.SPG(A27, "RD_CWOL_GLOBAL", "Issuer Credit Rating", "Local Currency LT|0")</f>
        <v>Stable</v>
      </c>
      <c r="L27" s="9" t="str">
        <f>_xll.SNL.Clients.Office.Excel.Functions.SPG(A27, "RD_RATING_ACTION_GLOBAL", "Issuer Credit Rating", "Local Currency LT|0")</f>
        <v>Upgrade | CreditWatch/Outlook (06/06/2023)</v>
      </c>
      <c r="M27" s="10">
        <f>_xll.SNL.Clients.Office.Excel.Functions.SPG(A27, "RD_LAST_REVIEW_DATE_GLOBAL", "Issuer Credit Rating", "Local Currency LT")</f>
        <v>45495</v>
      </c>
      <c r="N27" s="10">
        <f>_xll.SNL.Clients.Office.Excel.Functions.SPG(A27, "RD_CREDIT_RATING_DATE_GLOBAL", "Issuer Credit Rating", "Local Currency LT|0")</f>
        <v>45083</v>
      </c>
      <c r="O27" s="10">
        <f>_xll.SNL.Clients.Office.Excel.Functions.SPG(A27, "RD_CREDIT_WATCH_OUTLOOK_DATE_GLOBAL", "Issuer Credit Rating", "Local Currency LT|0")</f>
        <v>45083</v>
      </c>
    </row>
    <row r="28" spans="1:15">
      <c r="A28" t="s">
        <v>1669</v>
      </c>
      <c r="B28" t="str">
        <f>_xll.SNL.Clients.Office.Excel.Functions.SPG(A28,"SP_IPO_DATE")</f>
        <v>#PEND</v>
      </c>
      <c r="C28" s="9" t="str">
        <f>_xll.SNL.Clients.Office.Excel.Functions.SPG(A28, "IQ_SECTOR")</f>
        <v>Materials</v>
      </c>
      <c r="D28" s="9" t="str">
        <f>_xll.SNL.Clients.Office.Excel.Functions.SPG(A28, "IQ_INDUSTRY_GROUP")</f>
        <v>Materials</v>
      </c>
      <c r="E28" s="9" t="str">
        <f>_xll.SNL.Clients.Office.Excel.Functions.SPG(A28, "IQ_INDUSTRY")</f>
        <v>Chemicals</v>
      </c>
      <c r="F28" s="9" t="str">
        <f>_xll.SNL.Clients.Office.Excel.Functions.SPG(A28, "IQ_PRIMARY_INDUSTRY")</f>
        <v>Specialty Chemicals</v>
      </c>
      <c r="G28" s="9" t="str">
        <f>_xll.SNL.Clients.Office.Excel.Functions.SPG(A28, "NAICS_CODE", "Primary")</f>
        <v>32518 - Other Basic Inorganic Chemical Manufacturing</v>
      </c>
      <c r="H28" s="9" t="str">
        <f>_xll.SNL.Clients.Office.Excel.Functions.SPG(A28, "SP_TOPICTAG")</f>
        <v>Clean Energy; Energy Storage; Disposal and Recycling; CleanTech</v>
      </c>
      <c r="I28" s="5">
        <f>_xll.SNL.Clients.Office.Excel.Functions.SPG(A28, "SP_PCT_SHARES_OWNED_ALL_INSTITUTIONS")</f>
        <v>69.86</v>
      </c>
      <c r="J28" s="9" t="str">
        <f>_xll.SNL.Clients.Office.Excel.Functions.SPG(A28, "RD_CREDIT_RATING_GLOBAL", "Issuer Credit Rating", "Local Currency LT|0")</f>
        <v/>
      </c>
      <c r="K28" s="9" t="str">
        <f>_xll.SNL.Clients.Office.Excel.Functions.SPG(A28, "RD_CWOL_GLOBAL", "Issuer Credit Rating", "Local Currency LT|0")</f>
        <v/>
      </c>
      <c r="L28" s="9" t="str">
        <f>_xll.SNL.Clients.Office.Excel.Functions.SPG(A28, "RD_RATING_ACTION_GLOBAL", "Issuer Credit Rating", "Local Currency LT|0")</f>
        <v/>
      </c>
      <c r="M28" s="10" t="str">
        <f>_xll.SNL.Clients.Office.Excel.Functions.SPG(A28, "RD_LAST_REVIEW_DATE_GLOBAL", "Issuer Credit Rating", "Local Currency LT")</f>
        <v/>
      </c>
      <c r="N28" s="10" t="str">
        <f>_xll.SNL.Clients.Office.Excel.Functions.SPG(A28, "RD_CREDIT_RATING_DATE_GLOBAL", "Issuer Credit Rating", "Local Currency LT|0")</f>
        <v/>
      </c>
      <c r="O28" s="10" t="str">
        <f>_xll.SNL.Clients.Office.Excel.Functions.SPG(A28, "RD_CREDIT_WATCH_OUTLOOK_DATE_GLOBAL", "Issuer Credit Rating", "Local Currency LT|0")</f>
        <v/>
      </c>
    </row>
    <row r="29" spans="1:15">
      <c r="A29" t="s">
        <v>1670</v>
      </c>
      <c r="B29" t="str">
        <f>_xll.SNL.Clients.Office.Excel.Functions.SPG(A29,"SP_IPO_DATE")</f>
        <v>#PEND</v>
      </c>
      <c r="C29" s="9" t="str">
        <f>_xll.SNL.Clients.Office.Excel.Functions.SPG(A29, "IQ_SECTOR")</f>
        <v>Information Technology</v>
      </c>
      <c r="D29" s="9" t="str">
        <f>_xll.SNL.Clients.Office.Excel.Functions.SPG(A29, "IQ_INDUSTRY_GROUP")</f>
        <v>Technology Hardware and Equipment</v>
      </c>
      <c r="E29" s="9" t="str">
        <f>_xll.SNL.Clients.Office.Excel.Functions.SPG(A29, "IQ_INDUSTRY")</f>
        <v>Electronic Equipment, Instruments and Components</v>
      </c>
      <c r="F29" s="9" t="str">
        <f>_xll.SNL.Clients.Office.Excel.Functions.SPG(A29, "IQ_PRIMARY_INDUSTRY")</f>
        <v>Technology Distributors</v>
      </c>
      <c r="G29" s="9" t="str">
        <f>_xll.SNL.Clients.Office.Excel.Functions.SPG(A29, "NAICS_CODE", "Primary")</f>
        <v>423690 - Other Electronic Parts and Equipment Merchant Wholesalers</v>
      </c>
      <c r="H29" s="9" t="str">
        <f>_xll.SNL.Clients.Office.Excel.Functions.SPG(A29, "SP_TOPICTAG")</f>
        <v>Cloud Management; Data Integration; Data Protection; Cloud Data Services; Cloud Infrastructure; Cloud Security; Data Center Technology</v>
      </c>
      <c r="I29" s="5">
        <f>_xll.SNL.Clients.Office.Excel.Functions.SPG(A29, "SP_PCT_SHARES_OWNED_ALL_INSTITUTIONS")</f>
        <v>105.56</v>
      </c>
      <c r="J29" s="9" t="str">
        <f>_xll.SNL.Clients.Office.Excel.Functions.SPG(A29, "RD_CREDIT_RATING_GLOBAL", "Issuer Credit Rating", "Local Currency LT|0")</f>
        <v>BBB-</v>
      </c>
      <c r="K29" s="9" t="str">
        <f>_xll.SNL.Clients.Office.Excel.Functions.SPG(A29, "RD_CWOL_GLOBAL", "Issuer Credit Rating", "Local Currency LT|0")</f>
        <v>Stable</v>
      </c>
      <c r="L29" s="9" t="str">
        <f>_xll.SNL.Clients.Office.Excel.Functions.SPG(A29, "RD_RATING_ACTION_GLOBAL", "Issuer Credit Rating", "Local Currency LT|0")</f>
        <v>CreditWatch/Outlook (12/19/2005)</v>
      </c>
      <c r="M29" s="10">
        <f>_xll.SNL.Clients.Office.Excel.Functions.SPG(A29, "RD_LAST_REVIEW_DATE_GLOBAL", "Issuer Credit Rating", "Local Currency LT")</f>
        <v>45579</v>
      </c>
      <c r="N29" s="10">
        <f>_xll.SNL.Clients.Office.Excel.Functions.SPG(A29, "RD_CREDIT_RATING_DATE_GLOBAL", "Issuer Credit Rating", "Local Currency LT|0")</f>
        <v>37539</v>
      </c>
      <c r="O29" s="10">
        <f>_xll.SNL.Clients.Office.Excel.Functions.SPG(A29, "RD_CREDIT_WATCH_OUTLOOK_DATE_GLOBAL", "Issuer Credit Rating", "Local Currency LT|0")</f>
        <v>38705</v>
      </c>
    </row>
    <row r="30" spans="1:15">
      <c r="A30" t="s">
        <v>1671</v>
      </c>
      <c r="B30" t="str">
        <f>_xll.SNL.Clients.Office.Excel.Functions.SPG(A30,"SP_IPO_DATE")</f>
        <v>#PEND</v>
      </c>
      <c r="C30" s="9" t="str">
        <f>_xll.SNL.Clients.Office.Excel.Functions.SPG(A30, "IQ_SECTOR")</f>
        <v>Information Technology</v>
      </c>
      <c r="D30" s="9" t="str">
        <f>_xll.SNL.Clients.Office.Excel.Functions.SPG(A30, "IQ_INDUSTRY_GROUP")</f>
        <v>Software and Services</v>
      </c>
      <c r="E30" s="9" t="str">
        <f>_xll.SNL.Clients.Office.Excel.Functions.SPG(A30, "IQ_INDUSTRY")</f>
        <v>IT Services</v>
      </c>
      <c r="F30" s="9" t="str">
        <f>_xll.SNL.Clients.Office.Excel.Functions.SPG(A30, "IQ_PRIMARY_INDUSTRY")</f>
        <v>IT Consulting and Other Services</v>
      </c>
      <c r="G30" s="9" t="str">
        <f>_xll.SNL.Clients.Office.Excel.Functions.SPG(A30, "NAICS_CODE", "Primary")</f>
        <v>5613 - Employment Services</v>
      </c>
      <c r="H30" s="9" t="str">
        <f>_xll.SNL.Clients.Office.Excel.Functions.SPG(A30, "SP_TOPICTAG")</f>
        <v>Software Development; E-learning; Team Collaboration; Artificial Intelligence</v>
      </c>
      <c r="I30" s="5">
        <f>_xll.SNL.Clients.Office.Excel.Functions.SPG(A30, "SP_PCT_SHARES_OWNED_ALL_INSTITUTIONS")</f>
        <v>100.62</v>
      </c>
      <c r="J30" s="9" t="str">
        <f>_xll.SNL.Clients.Office.Excel.Functions.SPG(A30, "RD_CREDIT_RATING_GLOBAL", "Issuer Credit Rating", "Local Currency LT|0")</f>
        <v>BB+</v>
      </c>
      <c r="K30" s="9" t="str">
        <f>_xll.SNL.Clients.Office.Excel.Functions.SPG(A30, "RD_CWOL_GLOBAL", "Issuer Credit Rating", "Local Currency LT|0")</f>
        <v>Stable</v>
      </c>
      <c r="L30" s="9" t="str">
        <f>_xll.SNL.Clients.Office.Excel.Functions.SPG(A30, "RD_RATING_ACTION_GLOBAL", "Issuer Credit Rating", "Local Currency LT|0")</f>
        <v>Upgrade | CreditWatch/Outlook (09/23/2024)</v>
      </c>
      <c r="M30" s="10">
        <f>_xll.SNL.Clients.Office.Excel.Functions.SPG(A30, "RD_LAST_REVIEW_DATE_GLOBAL", "Issuer Credit Rating", "Local Currency LT")</f>
        <v>45558</v>
      </c>
      <c r="N30" s="10">
        <f>_xll.SNL.Clients.Office.Excel.Functions.SPG(A30, "RD_CREDIT_RATING_DATE_GLOBAL", "Issuer Credit Rating", "Local Currency LT|0")</f>
        <v>45558</v>
      </c>
      <c r="O30" s="10">
        <f>_xll.SNL.Clients.Office.Excel.Functions.SPG(A30, "RD_CREDIT_WATCH_OUTLOOK_DATE_GLOBAL", "Issuer Credit Rating", "Local Currency LT|0")</f>
        <v>45558</v>
      </c>
    </row>
    <row r="31" spans="1:15">
      <c r="A31" t="s">
        <v>1672</v>
      </c>
      <c r="B31" t="str">
        <f>_xll.SNL.Clients.Office.Excel.Functions.SPG(A31,"SP_IPO_DATE")</f>
        <v>#PEND</v>
      </c>
      <c r="C31" s="9" t="str">
        <f>_xll.SNL.Clients.Office.Excel.Functions.SPG(A31, "IQ_SECTOR")</f>
        <v>Materials</v>
      </c>
      <c r="D31" s="9" t="str">
        <f>_xll.SNL.Clients.Office.Excel.Functions.SPG(A31, "IQ_INDUSTRY_GROUP")</f>
        <v>Materials</v>
      </c>
      <c r="E31" s="9" t="str">
        <f>_xll.SNL.Clients.Office.Excel.Functions.SPG(A31, "IQ_INDUSTRY")</f>
        <v>Chemicals</v>
      </c>
      <c r="F31" s="9" t="str">
        <f>_xll.SNL.Clients.Office.Excel.Functions.SPG(A31, "IQ_PRIMARY_INDUSTRY")</f>
        <v>Specialty Chemicals</v>
      </c>
      <c r="G31" s="9" t="str">
        <f>_xll.SNL.Clients.Office.Excel.Functions.SPG(A31, "NAICS_CODE", "Primary")</f>
        <v>3251 - Basic Chemical Manufacturing</v>
      </c>
      <c r="H31" s="9" t="str">
        <f>_xll.SNL.Clients.Office.Excel.Functions.SPG(A31, "SP_TOPICTAG")</f>
        <v>Environmental Consulting; Environmental Engineering; Green Consumer Goods; Organic; Nutraceutical</v>
      </c>
      <c r="I31" s="5">
        <f>_xll.SNL.Clients.Office.Excel.Functions.SPG(A31, "SP_PCT_SHARES_OWNED_ALL_INSTITUTIONS")</f>
        <v>90.46</v>
      </c>
      <c r="J31" s="9" t="str">
        <f>_xll.SNL.Clients.Office.Excel.Functions.SPG(A31, "RD_CREDIT_RATING_GLOBAL", "Issuer Credit Rating", "Local Currency LT|0")</f>
        <v>BB+</v>
      </c>
      <c r="K31" s="9" t="str">
        <f>_xll.SNL.Clients.Office.Excel.Functions.SPG(A31, "RD_CWOL_GLOBAL", "Issuer Credit Rating", "Local Currency LT|0")</f>
        <v>Stable</v>
      </c>
      <c r="L31" s="9" t="str">
        <f>_xll.SNL.Clients.Office.Excel.Functions.SPG(A31, "RD_RATING_ACTION_GLOBAL", "Issuer Credit Rating", "Local Currency LT|0")</f>
        <v>CreditWatch/Outlook (07/09/2021)</v>
      </c>
      <c r="M31" s="10">
        <f>_xll.SNL.Clients.Office.Excel.Functions.SPG(A31, "RD_LAST_REVIEW_DATE_GLOBAL", "Issuer Credit Rating", "Local Currency LT")</f>
        <v>45586</v>
      </c>
      <c r="N31" s="10">
        <f>_xll.SNL.Clients.Office.Excel.Functions.SPG(A31, "RD_CREDIT_RATING_DATE_GLOBAL", "Issuer Credit Rating", "Local Currency LT|0")</f>
        <v>43714</v>
      </c>
      <c r="O31" s="10">
        <f>_xll.SNL.Clients.Office.Excel.Functions.SPG(A31, "RD_CREDIT_WATCH_OUTLOOK_DATE_GLOBAL", "Issuer Credit Rating", "Local Currency LT|0")</f>
        <v>44386</v>
      </c>
    </row>
    <row r="32" spans="1:15">
      <c r="A32" t="s">
        <v>1673</v>
      </c>
      <c r="B32" t="str">
        <f>_xll.SNL.Clients.Office.Excel.Functions.SPG(A32,"SP_IPO_DATE")</f>
        <v>#PEND</v>
      </c>
      <c r="C32" s="9" t="str">
        <f>_xll.SNL.Clients.Office.Excel.Functions.SPG(A32, "IQ_SECTOR")</f>
        <v>Information Technology</v>
      </c>
      <c r="D32" s="9" t="str">
        <f>_xll.SNL.Clients.Office.Excel.Functions.SPG(A32, "IQ_INDUSTRY_GROUP")</f>
        <v>Software and Services</v>
      </c>
      <c r="E32" s="9" t="str">
        <f>_xll.SNL.Clients.Office.Excel.Functions.SPG(A32, "IQ_INDUSTRY")</f>
        <v>Software</v>
      </c>
      <c r="F32" s="9" t="str">
        <f>_xll.SNL.Clients.Office.Excel.Functions.SPG(A32, "IQ_PRIMARY_INDUSTRY")</f>
        <v>Application Software</v>
      </c>
      <c r="G32" s="9" t="str">
        <f>_xll.SNL.Clients.Office.Excel.Functions.SPG(A32, "NAICS_CODE", "Primary")</f>
        <v>513210 - Software Publishers</v>
      </c>
      <c r="H32" s="9" t="str">
        <f>_xll.SNL.Clients.Office.Excel.Functions.SPG(A32, "SP_TOPICTAG")</f>
        <v>Software Development; Data Integration; Energy Management; Industrial Automation; Simulation; Process Automation; Artificial Intelligence</v>
      </c>
      <c r="I32" s="5">
        <f>_xll.SNL.Clients.Office.Excel.Functions.SPG(A32, "SP_PCT_SHARES_OWNED_ALL_INSTITUTIONS")</f>
        <v>45.51</v>
      </c>
      <c r="J32" s="9" t="str">
        <f>_xll.SNL.Clients.Office.Excel.Functions.SPG(A32, "RD_CREDIT_RATING_GLOBAL", "Issuer Credit Rating", "Local Currency LT|0")</f>
        <v/>
      </c>
      <c r="K32" s="9" t="str">
        <f>_xll.SNL.Clients.Office.Excel.Functions.SPG(A32, "RD_CWOL_GLOBAL", "Issuer Credit Rating", "Local Currency LT|0")</f>
        <v/>
      </c>
      <c r="L32" s="9" t="str">
        <f>_xll.SNL.Clients.Office.Excel.Functions.SPG(A32, "RD_RATING_ACTION_GLOBAL", "Issuer Credit Rating", "Local Currency LT|0")</f>
        <v/>
      </c>
      <c r="M32" s="10" t="str">
        <f>_xll.SNL.Clients.Office.Excel.Functions.SPG(A32, "RD_LAST_REVIEW_DATE_GLOBAL", "Issuer Credit Rating", "Local Currency LT")</f>
        <v/>
      </c>
      <c r="N32" s="10" t="str">
        <f>_xll.SNL.Clients.Office.Excel.Functions.SPG(A32, "RD_CREDIT_RATING_DATE_GLOBAL", "Issuer Credit Rating", "Local Currency LT|0")</f>
        <v/>
      </c>
      <c r="O32" s="10" t="str">
        <f>_xll.SNL.Clients.Office.Excel.Functions.SPG(A32, "RD_CREDIT_WATCH_OUTLOOK_DATE_GLOBAL", "Issuer Credit Rating", "Local Currency LT|0")</f>
        <v/>
      </c>
    </row>
    <row r="33" spans="1:15">
      <c r="A33" t="s">
        <v>1674</v>
      </c>
      <c r="B33" t="str">
        <f>_xll.SNL.Clients.Office.Excel.Functions.SPG(A33,"SP_IPO_DATE")</f>
        <v>#PEND</v>
      </c>
      <c r="C33" s="9" t="str">
        <f>_xll.SNL.Clients.Office.Excel.Functions.SPG(A33, "IQ_SECTOR")</f>
        <v>Financials</v>
      </c>
      <c r="D33" s="9" t="str">
        <f>_xll.SNL.Clients.Office.Excel.Functions.SPG(A33, "IQ_INDUSTRY_GROUP")</f>
        <v>Banks</v>
      </c>
      <c r="E33" s="9" t="str">
        <f>_xll.SNL.Clients.Office.Excel.Functions.SPG(A33, "IQ_INDUSTRY")</f>
        <v>Banks</v>
      </c>
      <c r="F33" s="9" t="str">
        <f>_xll.SNL.Clients.Office.Excel.Functions.SPG(A33, "IQ_PRIMARY_INDUSTRY")</f>
        <v>Regional Banks</v>
      </c>
      <c r="G33" s="9" t="str">
        <f>_xll.SNL.Clients.Office.Excel.Functions.SPG(A33, "NAICS_CODE", "Primary")</f>
        <v>522110 - Commercial Banking</v>
      </c>
      <c r="H33" s="9" t="str">
        <f>_xll.SNL.Clients.Office.Excel.Functions.SPG(A33, "SP_TOPICTAG")</f>
        <v>Consumer Lending; Banking as a Service</v>
      </c>
      <c r="I33" s="5">
        <f>_xll.SNL.Clients.Office.Excel.Functions.SPG(A33, "SP_PCT_SHARES_OWNED_ALL_INSTITUTIONS")</f>
        <v>79.83</v>
      </c>
      <c r="J33" s="9" t="str">
        <f>_xll.SNL.Clients.Office.Excel.Functions.SPG(A33, "RD_CREDIT_RATING_GLOBAL", "Issuer Credit Rating", "Local Currency LT|0")</f>
        <v>BBB-</v>
      </c>
      <c r="K33" s="9" t="str">
        <f>_xll.SNL.Clients.Office.Excel.Functions.SPG(A33, "RD_CWOL_GLOBAL", "Issuer Credit Rating", "Local Currency LT|0")</f>
        <v>Stable</v>
      </c>
      <c r="L33" s="9" t="str">
        <f>_xll.SNL.Clients.Office.Excel.Functions.SPG(A33, "RD_RATING_ACTION_GLOBAL", "Issuer Credit Rating", "Local Currency LT|0")</f>
        <v>Downgrade | CreditWatch/Outlook (08/21/2023)</v>
      </c>
      <c r="M33" s="10">
        <f>_xll.SNL.Clients.Office.Excel.Functions.SPG(A33, "RD_LAST_REVIEW_DATE_GLOBAL", "Issuer Credit Rating", "Local Currency LT")</f>
        <v>45460</v>
      </c>
      <c r="N33" s="10">
        <f>_xll.SNL.Clients.Office.Excel.Functions.SPG(A33, "RD_CREDIT_RATING_DATE_GLOBAL", "Issuer Credit Rating", "Local Currency LT|0")</f>
        <v>45159</v>
      </c>
      <c r="O33" s="10">
        <f>_xll.SNL.Clients.Office.Excel.Functions.SPG(A33, "RD_CREDIT_WATCH_OUTLOOK_DATE_GLOBAL", "Issuer Credit Rating", "Local Currency LT|0")</f>
        <v>45159</v>
      </c>
    </row>
    <row r="34" spans="1:15">
      <c r="A34" t="s">
        <v>1675</v>
      </c>
      <c r="B34" t="str">
        <f>_xll.SNL.Clients.Office.Excel.Functions.SPG(A34,"SP_IPO_DATE")</f>
        <v>#PEND</v>
      </c>
      <c r="C34" s="9" t="str">
        <f>_xll.SNL.Clients.Office.Excel.Functions.SPG(A34, "IQ_SECTOR")</f>
        <v>Consumer Discretionary</v>
      </c>
      <c r="D34" s="9" t="str">
        <f>_xll.SNL.Clients.Office.Excel.Functions.SPG(A34, "IQ_INDUSTRY_GROUP")</f>
        <v>Automobiles and Components</v>
      </c>
      <c r="E34" s="9" t="str">
        <f>_xll.SNL.Clients.Office.Excel.Functions.SPG(A34, "IQ_INDUSTRY")</f>
        <v>Automobile Components</v>
      </c>
      <c r="F34" s="9" t="str">
        <f>_xll.SNL.Clients.Office.Excel.Functions.SPG(A34, "IQ_PRIMARY_INDUSTRY")</f>
        <v>Automotive Parts and Equipment</v>
      </c>
      <c r="G34" s="9" t="str">
        <f>_xll.SNL.Clients.Office.Excel.Functions.SPG(A34, "NAICS_CODE", "Primary")</f>
        <v>336390 - Other Motor Vehicle Parts Manufacturing</v>
      </c>
      <c r="H34" s="9" t="str">
        <f>_xll.SNL.Clients.Office.Excel.Functions.SPG(A34, "SP_TOPICTAG")</f>
        <v>Fleet Management; Industrial Automation; Electric Vehicle; Autonomous Vehicles</v>
      </c>
      <c r="I34" s="5">
        <f>_xll.SNL.Clients.Office.Excel.Functions.SPG(A34, "SP_PCT_SHARES_OWNED_ALL_INSTITUTIONS")</f>
        <v>88.15</v>
      </c>
      <c r="J34" s="9" t="str">
        <f>_xll.SNL.Clients.Office.Excel.Functions.SPG(A34, "RD_CREDIT_RATING_GLOBAL", "Issuer Credit Rating", "Local Currency LT|0")</f>
        <v>NR</v>
      </c>
      <c r="K34" s="9" t="str">
        <f>_xll.SNL.Clients.Office.Excel.Functions.SPG(A34, "RD_CWOL_GLOBAL", "Issuer Credit Rating", "Local Currency LT|0")</f>
        <v>NR</v>
      </c>
      <c r="L34" s="9" t="str">
        <f>_xll.SNL.Clients.Office.Excel.Functions.SPG(A34, "RD_RATING_ACTION_GLOBAL", "Issuer Credit Rating", "Local Currency LT|0")</f>
        <v>Not Rated | CreditWatch/Outlook (02/07/2025)</v>
      </c>
      <c r="M34" s="10">
        <f>_xll.SNL.Clients.Office.Excel.Functions.SPG(A34, "RD_LAST_REVIEW_DATE_GLOBAL", "Issuer Credit Rating", "Local Currency LT")</f>
        <v>45695</v>
      </c>
      <c r="N34" s="10">
        <f>_xll.SNL.Clients.Office.Excel.Functions.SPG(A34, "RD_CREDIT_RATING_DATE_GLOBAL", "Issuer Credit Rating", "Local Currency LT|0")</f>
        <v>45695</v>
      </c>
      <c r="O34" s="10">
        <f>_xll.SNL.Clients.Office.Excel.Functions.SPG(A34, "RD_CREDIT_WATCH_OUTLOOK_DATE_GLOBAL", "Issuer Credit Rating", "Local Currency LT|0")</f>
        <v>45695</v>
      </c>
    </row>
    <row r="35" spans="1:15">
      <c r="A35" t="s">
        <v>1676</v>
      </c>
      <c r="B35" t="str">
        <f>_xll.SNL.Clients.Office.Excel.Functions.SPG(A35,"SP_IPO_DATE")</f>
        <v>#PEND</v>
      </c>
      <c r="C35" s="9" t="str">
        <f>_xll.SNL.Clients.Office.Excel.Functions.SPG(A35, "IQ_SECTOR")</f>
        <v>Consumer Discretionary</v>
      </c>
      <c r="D35" s="9" t="str">
        <f>_xll.SNL.Clients.Office.Excel.Functions.SPG(A35, "IQ_INDUSTRY_GROUP")</f>
        <v>Consumer Discretionary Distribution and Retail</v>
      </c>
      <c r="E35" s="9" t="str">
        <f>_xll.SNL.Clients.Office.Excel.Functions.SPG(A35, "IQ_INDUSTRY")</f>
        <v>Specialty Retail</v>
      </c>
      <c r="F35" s="9" t="str">
        <f>_xll.SNL.Clients.Office.Excel.Functions.SPG(A35, "IQ_PRIMARY_INDUSTRY")</f>
        <v>Automotive Retail</v>
      </c>
      <c r="G35" s="9" t="str">
        <f>_xll.SNL.Clients.Office.Excel.Functions.SPG(A35, "NAICS_CODE", "Primary")</f>
        <v>4411 - Automobile Dealers</v>
      </c>
      <c r="H35" s="9" t="str">
        <f>_xll.SNL.Clients.Office.Excel.Functions.SPG(A35, "SP_TOPICTAG")</f>
        <v/>
      </c>
      <c r="I35" s="5">
        <f>_xll.SNL.Clients.Office.Excel.Functions.SPG(A35, "SP_PCT_SHARES_OWNED_ALL_INSTITUTIONS")</f>
        <v>81.760000000000005</v>
      </c>
      <c r="J35" s="9" t="str">
        <f>_xll.SNL.Clients.Office.Excel.Functions.SPG(A35, "RD_CREDIT_RATING_GLOBAL", "Issuer Credit Rating", "Local Currency LT|0")</f>
        <v>BBB-</v>
      </c>
      <c r="K35" s="9" t="str">
        <f>_xll.SNL.Clients.Office.Excel.Functions.SPG(A35, "RD_CWOL_GLOBAL", "Issuer Credit Rating", "Local Currency LT|0")</f>
        <v>Stable</v>
      </c>
      <c r="L35" s="9" t="str">
        <f>_xll.SNL.Clients.Office.Excel.Functions.SPG(A35, "RD_RATING_ACTION_GLOBAL", "Issuer Credit Rating", "Local Currency LT|0")</f>
        <v>CreditWatch/Outlook (10/27/2020)</v>
      </c>
      <c r="M35" s="10">
        <f>_xll.SNL.Clients.Office.Excel.Functions.SPG(A35, "RD_LAST_REVIEW_DATE_GLOBAL", "Issuer Credit Rating", "Local Currency LT")</f>
        <v>45434</v>
      </c>
      <c r="N35" s="10">
        <f>_xll.SNL.Clients.Office.Excel.Functions.SPG(A35, "RD_CREDIT_RATING_DATE_GLOBAL", "Issuer Credit Rating", "Local Currency LT|0")</f>
        <v>40742</v>
      </c>
      <c r="O35" s="10">
        <f>_xll.SNL.Clients.Office.Excel.Functions.SPG(A35, "RD_CREDIT_WATCH_OUTLOOK_DATE_GLOBAL", "Issuer Credit Rating", "Local Currency LT|0")</f>
        <v>44131</v>
      </c>
    </row>
    <row r="36" spans="1:15">
      <c r="A36" t="s">
        <v>1677</v>
      </c>
      <c r="B36" t="str">
        <f>_xll.SNL.Clients.Office.Excel.Functions.SPG(A36,"SP_IPO_DATE")</f>
        <v>#PEND</v>
      </c>
      <c r="C36" s="9" t="str">
        <f>_xll.SNL.Clients.Office.Excel.Functions.SPG(A36, "IQ_SECTOR")</f>
        <v>Health Care</v>
      </c>
      <c r="D36" s="9" t="str">
        <f>_xll.SNL.Clients.Office.Excel.Functions.SPG(A36, "IQ_INDUSTRY_GROUP")</f>
        <v>Pharmaceuticals, Biotechnology and Life Sciences</v>
      </c>
      <c r="E36" s="9" t="str">
        <f>_xll.SNL.Clients.Office.Excel.Functions.SPG(A36, "IQ_INDUSTRY")</f>
        <v>Life Sciences Tools and Services</v>
      </c>
      <c r="F36" s="9" t="str">
        <f>_xll.SNL.Clients.Office.Excel.Functions.SPG(A36, "IQ_PRIMARY_INDUSTRY")</f>
        <v>Life Sciences Tools and Services</v>
      </c>
      <c r="G36" s="9" t="str">
        <f>_xll.SNL.Clients.Office.Excel.Functions.SPG(A36, "NAICS_CODE", "Primary")</f>
        <v>54171 - Research and Development in the Physical, Engineering, and Life Sciences</v>
      </c>
      <c r="H36" s="9" t="str">
        <f>_xll.SNL.Clients.Office.Excel.Functions.SPG(A36, "SP_TOPICTAG")</f>
        <v>Environmental Consulting; Environmental Engineering; Health Diagnostics; Sensors; Data Protection; Genetics; Oncology</v>
      </c>
      <c r="I36" s="5">
        <f>_xll.SNL.Clients.Office.Excel.Functions.SPG(A36, "SP_PCT_SHARES_OWNED_ALL_INSTITUTIONS")</f>
        <v>101.77</v>
      </c>
      <c r="J36" s="9" t="str">
        <f>_xll.SNL.Clients.Office.Excel.Functions.SPG(A36, "RD_CREDIT_RATING_GLOBAL", "Issuer Credit Rating", "Local Currency LT|0")</f>
        <v>BB+</v>
      </c>
      <c r="K36" s="9" t="str">
        <f>_xll.SNL.Clients.Office.Excel.Functions.SPG(A36, "RD_CWOL_GLOBAL", "Issuer Credit Rating", "Local Currency LT|0")</f>
        <v>Stable</v>
      </c>
      <c r="L36" s="9" t="str">
        <f>_xll.SNL.Clients.Office.Excel.Functions.SPG(A36, "RD_RATING_ACTION_GLOBAL", "Issuer Credit Rating", "Local Currency LT|0")</f>
        <v>CreditWatch/Outlook (05/03/2023)</v>
      </c>
      <c r="M36" s="10">
        <f>_xll.SNL.Clients.Office.Excel.Functions.SPG(A36, "RD_LAST_REVIEW_DATE_GLOBAL", "Issuer Credit Rating", "Local Currency LT")</f>
        <v>45429</v>
      </c>
      <c r="N36" s="10">
        <f>_xll.SNL.Clients.Office.Excel.Functions.SPG(A36, "RD_CREDIT_RATING_DATE_GLOBAL", "Issuer Credit Rating", "Local Currency LT|0")</f>
        <v>44235</v>
      </c>
      <c r="O36" s="10">
        <f>_xll.SNL.Clients.Office.Excel.Functions.SPG(A36, "RD_CREDIT_WATCH_OUTLOOK_DATE_GLOBAL", "Issuer Credit Rating", "Local Currency LT|0")</f>
        <v>45049</v>
      </c>
    </row>
    <row r="37" spans="1:15">
      <c r="A37" t="s">
        <v>1678</v>
      </c>
      <c r="B37" t="str">
        <f>_xll.SNL.Clients.Office.Excel.Functions.SPG(A37,"SP_IPO_DATE")</f>
        <v>#PEND</v>
      </c>
      <c r="C37" s="9" t="str">
        <f>_xll.SNL.Clients.Office.Excel.Functions.SPG(A37, "IQ_SECTOR")</f>
        <v>Materials</v>
      </c>
      <c r="D37" s="9" t="str">
        <f>_xll.SNL.Clients.Office.Excel.Functions.SPG(A37, "IQ_INDUSTRY_GROUP")</f>
        <v>Materials</v>
      </c>
      <c r="E37" s="9" t="str">
        <f>_xll.SNL.Clients.Office.Excel.Functions.SPG(A37, "IQ_INDUSTRY")</f>
        <v>Chemicals</v>
      </c>
      <c r="F37" s="9" t="str">
        <f>_xll.SNL.Clients.Office.Excel.Functions.SPG(A37, "IQ_PRIMARY_INDUSTRY")</f>
        <v>Specialty Chemicals</v>
      </c>
      <c r="G37" s="9" t="str">
        <f>_xll.SNL.Clients.Office.Excel.Functions.SPG(A37, "NAICS_CODE", "Primary")</f>
        <v>325 - Chemical Manufacturing</v>
      </c>
      <c r="H37" s="9" t="str">
        <f>_xll.SNL.Clients.Office.Excel.Functions.SPG(A37, "SP_TOPICTAG")</f>
        <v>Environmental Engineering</v>
      </c>
      <c r="I37" s="5">
        <f>_xll.SNL.Clients.Office.Excel.Functions.SPG(A37, "SP_PCT_SHARES_OWNED_ALL_INSTITUTIONS")</f>
        <v>96.63</v>
      </c>
      <c r="J37" s="9" t="str">
        <f>_xll.SNL.Clients.Office.Excel.Functions.SPG(A37, "RD_CREDIT_RATING_GLOBAL", "Issuer Credit Rating", "Local Currency LT|0")</f>
        <v>BB</v>
      </c>
      <c r="K37" s="9" t="str">
        <f>_xll.SNL.Clients.Office.Excel.Functions.SPG(A37, "RD_CWOL_GLOBAL", "Issuer Credit Rating", "Local Currency LT|0")</f>
        <v>Stable</v>
      </c>
      <c r="L37" s="9" t="str">
        <f>_xll.SNL.Clients.Office.Excel.Functions.SPG(A37, "RD_RATING_ACTION_GLOBAL", "Issuer Credit Rating", "Local Currency LT|0")</f>
        <v>CreditWatch/Outlook (04/19/2023)</v>
      </c>
      <c r="M37" s="10">
        <f>_xll.SNL.Clients.Office.Excel.Functions.SPG(A37, "RD_LAST_REVIEW_DATE_GLOBAL", "Issuer Credit Rating", "Local Currency LT")</f>
        <v>45580</v>
      </c>
      <c r="N37" s="10">
        <f>_xll.SNL.Clients.Office.Excel.Functions.SPG(A37, "RD_CREDIT_RATING_DATE_GLOBAL", "Issuer Credit Rating", "Local Currency LT|0")</f>
        <v>41621</v>
      </c>
      <c r="O37" s="10">
        <f>_xll.SNL.Clients.Office.Excel.Functions.SPG(A37, "RD_CREDIT_WATCH_OUTLOOK_DATE_GLOBAL", "Issuer Credit Rating", "Local Currency LT|0")</f>
        <v>45035</v>
      </c>
    </row>
    <row r="38" spans="1:15">
      <c r="A38" t="s">
        <v>1679</v>
      </c>
      <c r="B38" t="str">
        <f>_xll.SNL.Clients.Office.Excel.Functions.SPG(A38,"SP_IPO_DATE")</f>
        <v>#PEND</v>
      </c>
      <c r="C38" s="9" t="str">
        <f>_xll.SNL.Clients.Office.Excel.Functions.SPG(A38, "IQ_SECTOR")</f>
        <v>Industrials</v>
      </c>
      <c r="D38" s="9" t="str">
        <f>_xll.SNL.Clients.Office.Excel.Functions.SPG(A38, "IQ_INDUSTRY_GROUP")</f>
        <v>Transportation</v>
      </c>
      <c r="E38" s="9" t="str">
        <f>_xll.SNL.Clients.Office.Excel.Functions.SPG(A38, "IQ_INDUSTRY")</f>
        <v>Ground Transportation</v>
      </c>
      <c r="F38" s="9" t="str">
        <f>_xll.SNL.Clients.Office.Excel.Functions.SPG(A38, "IQ_PRIMARY_INDUSTRY")</f>
        <v>Passenger Ground Transportation</v>
      </c>
      <c r="G38" s="9" t="str">
        <f>_xll.SNL.Clients.Office.Excel.Functions.SPG(A38, "NAICS_CODE", "Primary")</f>
        <v>532111 - Passenger Car Rental</v>
      </c>
      <c r="H38" s="9" t="str">
        <f>_xll.SNL.Clients.Office.Excel.Functions.SPG(A38, "SP_TOPICTAG")</f>
        <v>Fleet Management; GPS; Last Mile Transportation; Ride Sharing; Car Sharing</v>
      </c>
      <c r="I38" s="5">
        <f>_xll.SNL.Clients.Office.Excel.Functions.SPG(A38, "SP_PCT_SHARES_OWNED_ALL_INSTITUTIONS")</f>
        <v>54.41</v>
      </c>
      <c r="J38" s="9" t="str">
        <f>_xll.SNL.Clients.Office.Excel.Functions.SPG(A38, "RD_CREDIT_RATING_GLOBAL", "Issuer Credit Rating", "Local Currency LT|0")</f>
        <v>BB</v>
      </c>
      <c r="K38" s="9" t="str">
        <f>_xll.SNL.Clients.Office.Excel.Functions.SPG(A38, "RD_CWOL_GLOBAL", "Issuer Credit Rating", "Local Currency LT|0")</f>
        <v>Stable</v>
      </c>
      <c r="L38" s="9" t="str">
        <f>_xll.SNL.Clients.Office.Excel.Functions.SPG(A38, "RD_RATING_ACTION_GLOBAL", "Issuer Credit Rating", "Local Currency LT|0")</f>
        <v>Upgrade | CreditWatch/Outlook (01/26/2022)</v>
      </c>
      <c r="M38" s="10">
        <f>_xll.SNL.Clients.Office.Excel.Functions.SPG(A38, "RD_LAST_REVIEW_DATE_GLOBAL", "Issuer Credit Rating", "Local Currency LT")</f>
        <v>45464</v>
      </c>
      <c r="N38" s="10">
        <f>_xll.SNL.Clients.Office.Excel.Functions.SPG(A38, "RD_CREDIT_RATING_DATE_GLOBAL", "Issuer Credit Rating", "Local Currency LT|0")</f>
        <v>44587</v>
      </c>
      <c r="O38" s="10">
        <f>_xll.SNL.Clients.Office.Excel.Functions.SPG(A38, "RD_CREDIT_WATCH_OUTLOOK_DATE_GLOBAL", "Issuer Credit Rating", "Local Currency LT|0")</f>
        <v>44587</v>
      </c>
    </row>
    <row r="39" spans="1:15">
      <c r="A39" t="s">
        <v>1680</v>
      </c>
      <c r="B39" t="str">
        <f>_xll.SNL.Clients.Office.Excel.Functions.SPG(A39,"SP_IPO_DATE")</f>
        <v>#PEND</v>
      </c>
      <c r="C39" s="9" t="str">
        <f>_xll.SNL.Clients.Office.Excel.Functions.SPG(A39, "IQ_SECTOR")</f>
        <v>Information Technology</v>
      </c>
      <c r="D39" s="9" t="str">
        <f>_xll.SNL.Clients.Office.Excel.Functions.SPG(A39, "IQ_INDUSTRY_GROUP")</f>
        <v>Technology Hardware and Equipment</v>
      </c>
      <c r="E39" s="9" t="str">
        <f>_xll.SNL.Clients.Office.Excel.Functions.SPG(A39, "IQ_INDUSTRY")</f>
        <v>Electronic Equipment, Instruments and Components</v>
      </c>
      <c r="F39" s="9" t="str">
        <f>_xll.SNL.Clients.Office.Excel.Functions.SPG(A39, "IQ_PRIMARY_INDUSTRY")</f>
        <v>Technology Distributors</v>
      </c>
      <c r="G39" s="9" t="str">
        <f>_xll.SNL.Clients.Office.Excel.Functions.SPG(A39, "NAICS_CODE", "Primary")</f>
        <v>423690 - Other Electronic Parts and Equipment Merchant Wholesalers</v>
      </c>
      <c r="H39" s="9" t="str">
        <f>_xll.SNL.Clients.Office.Excel.Functions.SPG(A39, "SP_TOPICTAG")</f>
        <v>Software Development; Data Integration; Industrial Automation; Sensors; E-Discovery; Process Automation</v>
      </c>
      <c r="I39" s="5">
        <f>_xll.SNL.Clients.Office.Excel.Functions.SPG(A39, "SP_PCT_SHARES_OWNED_ALL_INSTITUTIONS")</f>
        <v>103.63</v>
      </c>
      <c r="J39" s="9" t="str">
        <f>_xll.SNL.Clients.Office.Excel.Functions.SPG(A39, "RD_CREDIT_RATING_GLOBAL", "Issuer Credit Rating", "Local Currency LT|0")</f>
        <v>BBB-</v>
      </c>
      <c r="K39" s="9" t="str">
        <f>_xll.SNL.Clients.Office.Excel.Functions.SPG(A39, "RD_CWOL_GLOBAL", "Issuer Credit Rating", "Local Currency LT|0")</f>
        <v>Stable</v>
      </c>
      <c r="L39" s="9" t="str">
        <f>_xll.SNL.Clients.Office.Excel.Functions.SPG(A39, "RD_RATING_ACTION_GLOBAL", "Issuer Credit Rating", "Local Currency LT|0")</f>
        <v>CreditWatch/Outlook (05/04/2021)</v>
      </c>
      <c r="M39" s="10">
        <f>_xll.SNL.Clients.Office.Excel.Functions.SPG(A39, "RD_LAST_REVIEW_DATE_GLOBAL", "Issuer Credit Rating", "Local Currency LT")</f>
        <v>45464</v>
      </c>
      <c r="N39" s="10">
        <f>_xll.SNL.Clients.Office.Excel.Functions.SPG(A39, "RD_CREDIT_RATING_DATE_GLOBAL", "Issuer Credit Rating", "Local Currency LT|0")</f>
        <v>37539</v>
      </c>
      <c r="O39" s="10">
        <f>_xll.SNL.Clients.Office.Excel.Functions.SPG(A39, "RD_CREDIT_WATCH_OUTLOOK_DATE_GLOBAL", "Issuer Credit Rating", "Local Currency LT|0")</f>
        <v>44320</v>
      </c>
    </row>
    <row r="40" spans="1:15">
      <c r="A40" t="s">
        <v>1681</v>
      </c>
      <c r="B40" t="str">
        <f>_xll.SNL.Clients.Office.Excel.Functions.SPG(A40,"SP_IPO_DATE")</f>
        <v>#PEND</v>
      </c>
      <c r="C40" s="9" t="str">
        <f>_xll.SNL.Clients.Office.Excel.Functions.SPG(A40, "IQ_SECTOR")</f>
        <v>Materials</v>
      </c>
      <c r="D40" s="9" t="str">
        <f>_xll.SNL.Clients.Office.Excel.Functions.SPG(A40, "IQ_INDUSTRY_GROUP")</f>
        <v>Materials</v>
      </c>
      <c r="E40" s="9" t="str">
        <f>_xll.SNL.Clients.Office.Excel.Functions.SPG(A40, "IQ_INDUSTRY")</f>
        <v>Chemicals</v>
      </c>
      <c r="F40" s="9" t="str">
        <f>_xll.SNL.Clients.Office.Excel.Functions.SPG(A40, "IQ_PRIMARY_INDUSTRY")</f>
        <v>Specialty Chemicals</v>
      </c>
      <c r="G40" s="9" t="str">
        <f>_xll.SNL.Clients.Office.Excel.Functions.SPG(A40, "NAICS_CODE", "Primary")</f>
        <v>325510 - Paint and Coating Manufacturing</v>
      </c>
      <c r="H40" s="9" t="str">
        <f>_xll.SNL.Clients.Office.Excel.Functions.SPG(A40, "SP_TOPICTAG")</f>
        <v>Computer Vision; Environmental Engineering; Pollution Control</v>
      </c>
      <c r="I40" s="5">
        <f>_xll.SNL.Clients.Office.Excel.Functions.SPG(A40, "SP_PCT_SHARES_OWNED_ALL_INSTITUTIONS")</f>
        <v>108.03</v>
      </c>
      <c r="J40" s="9" t="str">
        <f>_xll.SNL.Clients.Office.Excel.Functions.SPG(A40, "RD_CREDIT_RATING_GLOBAL", "Issuer Credit Rating", "Local Currency LT|0")</f>
        <v>BB</v>
      </c>
      <c r="K40" s="9" t="str">
        <f>_xll.SNL.Clients.Office.Excel.Functions.SPG(A40, "RD_CWOL_GLOBAL", "Issuer Credit Rating", "Local Currency LT|0")</f>
        <v>Positive</v>
      </c>
      <c r="L40" s="9" t="str">
        <f>_xll.SNL.Clients.Office.Excel.Functions.SPG(A40, "RD_RATING_ACTION_GLOBAL", "Issuer Credit Rating", "Local Currency LT|0")</f>
        <v>CreditWatch/Outlook (11/21/2024)</v>
      </c>
      <c r="M40" s="10">
        <f>_xll.SNL.Clients.Office.Excel.Functions.SPG(A40, "RD_LAST_REVIEW_DATE_GLOBAL", "Issuer Credit Rating", "Local Currency LT")</f>
        <v>45617</v>
      </c>
      <c r="N40" s="10">
        <f>_xll.SNL.Clients.Office.Excel.Functions.SPG(A40, "RD_CREDIT_RATING_DATE_GLOBAL", "Issuer Credit Rating", "Local Currency LT|0")</f>
        <v>43983</v>
      </c>
      <c r="O40" s="10">
        <f>_xll.SNL.Clients.Office.Excel.Functions.SPG(A40, "RD_CREDIT_WATCH_OUTLOOK_DATE_GLOBAL", "Issuer Credit Rating", "Local Currency LT|0")</f>
        <v>45617</v>
      </c>
    </row>
    <row r="41" spans="1:15">
      <c r="A41" t="s">
        <v>1682</v>
      </c>
      <c r="B41" t="str">
        <f>_xll.SNL.Clients.Office.Excel.Functions.SPG(A41,"SP_IPO_DATE")</f>
        <v>#PEND</v>
      </c>
      <c r="C41" s="9" t="str">
        <f>_xll.SNL.Clients.Office.Excel.Functions.SPG(A41, "IQ_SECTOR")</f>
        <v>Financials</v>
      </c>
      <c r="D41" s="9" t="str">
        <f>_xll.SNL.Clients.Office.Excel.Functions.SPG(A41, "IQ_INDUSTRY_GROUP")</f>
        <v>Banks</v>
      </c>
      <c r="E41" s="9" t="str">
        <f>_xll.SNL.Clients.Office.Excel.Functions.SPG(A41, "IQ_INDUSTRY")</f>
        <v>Banks</v>
      </c>
      <c r="F41" s="9" t="str">
        <f>_xll.SNL.Clients.Office.Excel.Functions.SPG(A41, "IQ_PRIMARY_INDUSTRY")</f>
        <v>Regional Banks</v>
      </c>
      <c r="G41" s="9" t="str">
        <f>_xll.SNL.Clients.Office.Excel.Functions.SPG(A41, "NAICS_CODE", "Primary")</f>
        <v>522110 - Commercial Banking</v>
      </c>
      <c r="H41" s="9" t="str">
        <f>_xll.SNL.Clients.Office.Excel.Functions.SPG(A41, "SP_TOPICTAG")</f>
        <v>Consumer Lending; Utility Scale Solar</v>
      </c>
      <c r="I41" s="5">
        <f>_xll.SNL.Clients.Office.Excel.Functions.SPG(A41, "SP_PCT_SHARES_OWNED_ALL_INSTITUTIONS")</f>
        <v>94.04</v>
      </c>
      <c r="J41" s="9" t="str">
        <f>_xll.SNL.Clients.Office.Excel.Functions.SPG(A41, "RD_CREDIT_RATING_GLOBAL", "Issuer Credit Rating", "Local Currency LT|0")</f>
        <v/>
      </c>
      <c r="K41" s="9" t="str">
        <f>_xll.SNL.Clients.Office.Excel.Functions.SPG(A41, "RD_CWOL_GLOBAL", "Issuer Credit Rating", "Local Currency LT|0")</f>
        <v/>
      </c>
      <c r="L41" s="9" t="str">
        <f>_xll.SNL.Clients.Office.Excel.Functions.SPG(A41, "RD_RATING_ACTION_GLOBAL", "Issuer Credit Rating", "Local Currency LT|0")</f>
        <v/>
      </c>
      <c r="M41" s="10" t="str">
        <f>_xll.SNL.Clients.Office.Excel.Functions.SPG(A41, "RD_LAST_REVIEW_DATE_GLOBAL", "Issuer Credit Rating", "Local Currency LT")</f>
        <v/>
      </c>
      <c r="N41" s="10" t="str">
        <f>_xll.SNL.Clients.Office.Excel.Functions.SPG(A41, "RD_CREDIT_RATING_DATE_GLOBAL", "Issuer Credit Rating", "Local Currency LT|0")</f>
        <v/>
      </c>
      <c r="O41" s="10" t="str">
        <f>_xll.SNL.Clients.Office.Excel.Functions.SPG(A41, "RD_CREDIT_WATCH_OUTLOOK_DATE_GLOBAL", "Issuer Credit Rating", "Local Currency LT|0")</f>
        <v/>
      </c>
    </row>
    <row r="42" spans="1:15">
      <c r="A42" t="s">
        <v>1683</v>
      </c>
      <c r="B42" t="str">
        <f>_xll.SNL.Clients.Office.Excel.Functions.SPG(A42,"SP_IPO_DATE")</f>
        <v>#PEND</v>
      </c>
      <c r="C42" s="9" t="str">
        <f>_xll.SNL.Clients.Office.Excel.Functions.SPG(A42, "IQ_SECTOR")</f>
        <v>Information Technology</v>
      </c>
      <c r="D42" s="9" t="str">
        <f>_xll.SNL.Clients.Office.Excel.Functions.SPG(A42, "IQ_INDUSTRY_GROUP")</f>
        <v>Technology Hardware and Equipment</v>
      </c>
      <c r="E42" s="9" t="str">
        <f>_xll.SNL.Clients.Office.Excel.Functions.SPG(A42, "IQ_INDUSTRY")</f>
        <v>Electronic Equipment, Instruments and Components</v>
      </c>
      <c r="F42" s="9" t="str">
        <f>_xll.SNL.Clients.Office.Excel.Functions.SPG(A42, "IQ_PRIMARY_INDUSTRY")</f>
        <v>Electronic Components</v>
      </c>
      <c r="G42" s="9" t="str">
        <f>_xll.SNL.Clients.Office.Excel.Functions.SPG(A42, "NAICS_CODE", "Primary")</f>
        <v>334419 - Other Electronic Component Manufacturing</v>
      </c>
      <c r="H42" s="9" t="str">
        <f>_xll.SNL.Clients.Office.Excel.Functions.SPG(A42, "SP_TOPICTAG")</f>
        <v>Industrial Automation; Sensors; Smart Building; Process Automation; Network Security; Data Center Technology; 5G</v>
      </c>
      <c r="I42" s="5">
        <f>_xll.SNL.Clients.Office.Excel.Functions.SPG(A42, "SP_PCT_SHARES_OWNED_ALL_INSTITUTIONS")</f>
        <v>102.12</v>
      </c>
      <c r="J42" s="9" t="str">
        <f>_xll.SNL.Clients.Office.Excel.Functions.SPG(A42, "RD_CREDIT_RATING_GLOBAL", "Issuer Credit Rating", "Local Currency LT|0")</f>
        <v>BB</v>
      </c>
      <c r="K42" s="9" t="str">
        <f>_xll.SNL.Clients.Office.Excel.Functions.SPG(A42, "RD_CWOL_GLOBAL", "Issuer Credit Rating", "Local Currency LT|0")</f>
        <v>Stable</v>
      </c>
      <c r="L42" s="9" t="str">
        <f>_xll.SNL.Clients.Office.Excel.Functions.SPG(A42, "RD_RATING_ACTION_GLOBAL", "Issuer Credit Rating", "Local Currency LT|0")</f>
        <v>CreditWatch/Outlook (07/20/2016)</v>
      </c>
      <c r="M42" s="10">
        <f>_xll.SNL.Clients.Office.Excel.Functions.SPG(A42, "RD_LAST_REVIEW_DATE_GLOBAL", "Issuer Credit Rating", "Local Currency LT")</f>
        <v>45348</v>
      </c>
      <c r="N42" s="10">
        <f>_xll.SNL.Clients.Office.Excel.Functions.SPG(A42, "RD_CREDIT_RATING_DATE_GLOBAL", "Issuer Credit Rating", "Local Currency LT|0")</f>
        <v>40620</v>
      </c>
      <c r="O42" s="10">
        <f>_xll.SNL.Clients.Office.Excel.Functions.SPG(A42, "RD_CREDIT_WATCH_OUTLOOK_DATE_GLOBAL", "Issuer Credit Rating", "Local Currency LT|0")</f>
        <v>42571</v>
      </c>
    </row>
    <row r="43" spans="1:15">
      <c r="A43" t="s">
        <v>1684</v>
      </c>
      <c r="B43" t="str">
        <f>_xll.SNL.Clients.Office.Excel.Functions.SPG(A43,"SP_IPO_DATE")</f>
        <v>#PEND</v>
      </c>
      <c r="C43" s="9" t="str">
        <f>_xll.SNL.Clients.Office.Excel.Functions.SPG(A43, "IQ_SECTOR")</f>
        <v>Consumer Staples</v>
      </c>
      <c r="D43" s="9" t="str">
        <f>_xll.SNL.Clients.Office.Excel.Functions.SPG(A43, "IQ_INDUSTRY_GROUP")</f>
        <v>Household and Personal Products</v>
      </c>
      <c r="E43" s="9" t="str">
        <f>_xll.SNL.Clients.Office.Excel.Functions.SPG(A43, "IQ_INDUSTRY")</f>
        <v>Personal Care Products</v>
      </c>
      <c r="F43" s="9" t="str">
        <f>_xll.SNL.Clients.Office.Excel.Functions.SPG(A43, "IQ_PRIMARY_INDUSTRY")</f>
        <v>Personal Care Products</v>
      </c>
      <c r="G43" s="9" t="str">
        <f>_xll.SNL.Clients.Office.Excel.Functions.SPG(A43, "NAICS_CODE", "Primary")</f>
        <v>339999 - All Other Miscellaneous Manufacturing</v>
      </c>
      <c r="H43" s="9" t="str">
        <f>_xll.SNL.Clients.Office.Excel.Functions.SPG(A43, "SP_TOPICTAG")</f>
        <v>Data Protection; Nutraceutical; Content Creation; Alternative Protein</v>
      </c>
      <c r="I43" s="5">
        <f>_xll.SNL.Clients.Office.Excel.Functions.SPG(A43, "SP_PCT_SHARES_OWNED_ALL_INSTITUTIONS")</f>
        <v>96.33</v>
      </c>
      <c r="J43" s="9" t="str">
        <f>_xll.SNL.Clients.Office.Excel.Functions.SPG(A43, "RD_CREDIT_RATING_GLOBAL", "Issuer Credit Rating", "Local Currency LT|0")</f>
        <v>BB-</v>
      </c>
      <c r="K43" s="9" t="str">
        <f>_xll.SNL.Clients.Office.Excel.Functions.SPG(A43, "RD_CWOL_GLOBAL", "Issuer Credit Rating", "Local Currency LT|0")</f>
        <v>Stable</v>
      </c>
      <c r="L43" s="9" t="str">
        <f>_xll.SNL.Clients.Office.Excel.Functions.SPG(A43, "RD_RATING_ACTION_GLOBAL", "Issuer Credit Rating", "Local Currency LT|0")</f>
        <v>Upgrade | CreditWatch/Outlook (02/20/2024)</v>
      </c>
      <c r="M43" s="10">
        <f>_xll.SNL.Clients.Office.Excel.Functions.SPG(A43, "RD_LAST_REVIEW_DATE_GLOBAL", "Issuer Credit Rating", "Local Currency LT")</f>
        <v>45554</v>
      </c>
      <c r="N43" s="10">
        <f>_xll.SNL.Clients.Office.Excel.Functions.SPG(A43, "RD_CREDIT_RATING_DATE_GLOBAL", "Issuer Credit Rating", "Local Currency LT|0")</f>
        <v>45342</v>
      </c>
      <c r="O43" s="10">
        <f>_xll.SNL.Clients.Office.Excel.Functions.SPG(A43, "RD_CREDIT_WATCH_OUTLOOK_DATE_GLOBAL", "Issuer Credit Rating", "Local Currency LT|0")</f>
        <v>45342</v>
      </c>
    </row>
    <row r="44" spans="1:15">
      <c r="A44" t="s">
        <v>1685</v>
      </c>
      <c r="B44" t="str">
        <f>_xll.SNL.Clients.Office.Excel.Functions.SPG(A44,"SP_IPO_DATE")</f>
        <v>#PEND</v>
      </c>
      <c r="C44" s="9" t="str">
        <f>_xll.SNL.Clients.Office.Excel.Functions.SPG(A44, "IQ_SECTOR")</f>
        <v>Materials</v>
      </c>
      <c r="D44" s="9" t="str">
        <f>_xll.SNL.Clients.Office.Excel.Functions.SPG(A44, "IQ_INDUSTRY_GROUP")</f>
        <v>Materials</v>
      </c>
      <c r="E44" s="9" t="str">
        <f>_xll.SNL.Clients.Office.Excel.Functions.SPG(A44, "IQ_INDUSTRY")</f>
        <v>Containers and Packaging</v>
      </c>
      <c r="F44" s="9" t="str">
        <f>_xll.SNL.Clients.Office.Excel.Functions.SPG(A44, "IQ_PRIMARY_INDUSTRY")</f>
        <v>Metal, Glass and Plastic Containers</v>
      </c>
      <c r="G44" s="9" t="str">
        <f>_xll.SNL.Clients.Office.Excel.Functions.SPG(A44, "NAICS_CODE", "Primary")</f>
        <v>3261 - Plastics Product Manufacturing</v>
      </c>
      <c r="H44" s="9" t="str">
        <f>_xll.SNL.Clients.Office.Excel.Functions.SPG(A44, "SP_TOPICTAG")</f>
        <v>Green Consumer Goods</v>
      </c>
      <c r="I44" s="5">
        <f>_xll.SNL.Clients.Office.Excel.Functions.SPG(A44, "SP_PCT_SHARES_OWNED_ALL_INSTITUTIONS")</f>
        <v>100.23</v>
      </c>
      <c r="J44" s="9" t="str">
        <f>_xll.SNL.Clients.Office.Excel.Functions.SPG(A44, "RD_CREDIT_RATING_GLOBAL", "Issuer Credit Rating", "Local Currency LT|0")</f>
        <v>BB+</v>
      </c>
      <c r="K44" s="9" t="str">
        <f>_xll.SNL.Clients.Office.Excel.Functions.SPG(A44, "RD_CWOL_GLOBAL", "Issuer Credit Rating", "Local Currency LT|0")</f>
        <v>Watch Pos</v>
      </c>
      <c r="L44" s="9" t="str">
        <f>_xll.SNL.Clients.Office.Excel.Functions.SPG(A44, "RD_RATING_ACTION_GLOBAL", "Issuer Credit Rating", "Local Currency LT|0")</f>
        <v>CreditWatch/Outlook (11/20/2024)</v>
      </c>
      <c r="M44" s="10">
        <f>_xll.SNL.Clients.Office.Excel.Functions.SPG(A44, "RD_LAST_REVIEW_DATE_GLOBAL", "Issuer Credit Rating", "Local Currency LT")</f>
        <v>45616</v>
      </c>
      <c r="N44" s="10">
        <f>_xll.SNL.Clients.Office.Excel.Functions.SPG(A44, "RD_CREDIT_RATING_DATE_GLOBAL", "Issuer Credit Rating", "Local Currency LT|0")</f>
        <v>43487</v>
      </c>
      <c r="O44" s="10">
        <f>_xll.SNL.Clients.Office.Excel.Functions.SPG(A44, "RD_CREDIT_WATCH_OUTLOOK_DATE_GLOBAL", "Issuer Credit Rating", "Local Currency LT|0")</f>
        <v>45616</v>
      </c>
    </row>
    <row r="45" spans="1:15">
      <c r="A45" t="s">
        <v>1686</v>
      </c>
      <c r="B45" t="str">
        <f>_xll.SNL.Clients.Office.Excel.Functions.SPG(A45,"SP_IPO_DATE")</f>
        <v>#PEND</v>
      </c>
      <c r="C45" s="9" t="str">
        <f>_xll.SNL.Clients.Office.Excel.Functions.SPG(A45, "IQ_SECTOR")</f>
        <v>Information Technology</v>
      </c>
      <c r="D45" s="9" t="str">
        <f>_xll.SNL.Clients.Office.Excel.Functions.SPG(A45, "IQ_INDUSTRY_GROUP")</f>
        <v>Software and Services</v>
      </c>
      <c r="E45" s="9" t="str">
        <f>_xll.SNL.Clients.Office.Excel.Functions.SPG(A45, "IQ_INDUSTRY")</f>
        <v>Software</v>
      </c>
      <c r="F45" s="9" t="str">
        <f>_xll.SNL.Clients.Office.Excel.Functions.SPG(A45, "IQ_PRIMARY_INDUSTRY")</f>
        <v>Application Software</v>
      </c>
      <c r="G45" s="9" t="str">
        <f>_xll.SNL.Clients.Office.Excel.Functions.SPG(A45, "NAICS_CODE", "Primary")</f>
        <v>513210 - Software Publishers</v>
      </c>
      <c r="H45" s="9" t="str">
        <f>_xll.SNL.Clients.Office.Excel.Functions.SPG(A45, "SP_TOPICTAG")</f>
        <v>Anti-Fraud; Invoice Management Software; Software Development; Fintech; Data Protection; Process Automation; Online Payments</v>
      </c>
      <c r="I45" s="5">
        <f>_xll.SNL.Clients.Office.Excel.Functions.SPG(A45, "SP_PCT_SHARES_OWNED_ALL_INSTITUTIONS")</f>
        <v>80.59</v>
      </c>
      <c r="J45" s="9" t="str">
        <f>_xll.SNL.Clients.Office.Excel.Functions.SPG(A45, "RD_CREDIT_RATING_GLOBAL", "Issuer Credit Rating", "Local Currency LT|0")</f>
        <v/>
      </c>
      <c r="K45" s="9" t="str">
        <f>_xll.SNL.Clients.Office.Excel.Functions.SPG(A45, "RD_CWOL_GLOBAL", "Issuer Credit Rating", "Local Currency LT|0")</f>
        <v/>
      </c>
      <c r="L45" s="9" t="str">
        <f>_xll.SNL.Clients.Office.Excel.Functions.SPG(A45, "RD_RATING_ACTION_GLOBAL", "Issuer Credit Rating", "Local Currency LT|0")</f>
        <v/>
      </c>
      <c r="M45" s="10" t="str">
        <f>_xll.SNL.Clients.Office.Excel.Functions.SPG(A45, "RD_LAST_REVIEW_DATE_GLOBAL", "Issuer Credit Rating", "Local Currency LT")</f>
        <v/>
      </c>
      <c r="N45" s="10" t="str">
        <f>_xll.SNL.Clients.Office.Excel.Functions.SPG(A45, "RD_CREDIT_RATING_DATE_GLOBAL", "Issuer Credit Rating", "Local Currency LT|0")</f>
        <v/>
      </c>
      <c r="O45" s="10" t="str">
        <f>_xll.SNL.Clients.Office.Excel.Functions.SPG(A45, "RD_CREDIT_WATCH_OUTLOOK_DATE_GLOBAL", "Issuer Credit Rating", "Local Currency LT|0")</f>
        <v/>
      </c>
    </row>
    <row r="46" spans="1:15">
      <c r="A46" t="s">
        <v>1687</v>
      </c>
      <c r="B46" t="str">
        <f>_xll.SNL.Clients.Office.Excel.Functions.SPG(A46,"SP_IPO_DATE")</f>
        <v>#PEND</v>
      </c>
      <c r="C46" s="9" t="str">
        <f>_xll.SNL.Clients.Office.Excel.Functions.SPG(A46, "IQ_SECTOR")</f>
        <v>Health Care</v>
      </c>
      <c r="D46" s="9" t="str">
        <f>_xll.SNL.Clients.Office.Excel.Functions.SPG(A46, "IQ_INDUSTRY_GROUP")</f>
        <v>Pharmaceuticals, Biotechnology and Life Sciences</v>
      </c>
      <c r="E46" s="9" t="str">
        <f>_xll.SNL.Clients.Office.Excel.Functions.SPG(A46, "IQ_INDUSTRY")</f>
        <v>Life Sciences Tools and Services</v>
      </c>
      <c r="F46" s="9" t="str">
        <f>_xll.SNL.Clients.Office.Excel.Functions.SPG(A46, "IQ_PRIMARY_INDUSTRY")</f>
        <v>Life Sciences Tools and Services</v>
      </c>
      <c r="G46" s="9" t="str">
        <f>_xll.SNL.Clients.Office.Excel.Functions.SPG(A46, "NAICS_CODE", "Primary")</f>
        <v>334516 - Analytical Laboratory Instrument Manufacturing</v>
      </c>
      <c r="H46" s="9" t="str">
        <f>_xll.SNL.Clients.Office.Excel.Functions.SPG(A46, "SP_TOPICTAG")</f>
        <v>Health Diagnostics; Genetics</v>
      </c>
      <c r="I46" s="5">
        <f>_xll.SNL.Clients.Office.Excel.Functions.SPG(A46, "SP_PCT_SHARES_OWNED_ALL_INSTITUTIONS")</f>
        <v>68.09</v>
      </c>
      <c r="J46" s="9" t="str">
        <f>_xll.SNL.Clients.Office.Excel.Functions.SPG(A46, "RD_CREDIT_RATING_GLOBAL", "Issuer Credit Rating", "Local Currency LT|0")</f>
        <v>BBB</v>
      </c>
      <c r="K46" s="9" t="str">
        <f>_xll.SNL.Clients.Office.Excel.Functions.SPG(A46, "RD_CWOL_GLOBAL", "Issuer Credit Rating", "Local Currency LT|0")</f>
        <v>Stable</v>
      </c>
      <c r="L46" s="9" t="str">
        <f>_xll.SNL.Clients.Office.Excel.Functions.SPG(A46, "RD_RATING_ACTION_GLOBAL", "Issuer Credit Rating", "Local Currency LT|0")</f>
        <v>Upgrade | CreditWatch/Outlook (04/30/2010)</v>
      </c>
      <c r="M46" s="10">
        <f>_xll.SNL.Clients.Office.Excel.Functions.SPG(A46, "RD_LAST_REVIEW_DATE_GLOBAL", "Issuer Credit Rating", "Local Currency LT")</f>
        <v>45369</v>
      </c>
      <c r="N46" s="10">
        <f>_xll.SNL.Clients.Office.Excel.Functions.SPG(A46, "RD_CREDIT_RATING_DATE_GLOBAL", "Issuer Credit Rating", "Local Currency LT|0")</f>
        <v>40298</v>
      </c>
      <c r="O46" s="10">
        <f>_xll.SNL.Clients.Office.Excel.Functions.SPG(A46, "RD_CREDIT_WATCH_OUTLOOK_DATE_GLOBAL", "Issuer Credit Rating", "Local Currency LT|0")</f>
        <v>40298</v>
      </c>
    </row>
    <row r="47" spans="1:15">
      <c r="A47" t="s">
        <v>1688</v>
      </c>
      <c r="B47" t="str">
        <f>_xll.SNL.Clients.Office.Excel.Functions.SPG(A47,"SP_IPO_DATE")</f>
        <v>#PEND</v>
      </c>
      <c r="C47" s="9" t="str">
        <f>_xll.SNL.Clients.Office.Excel.Functions.SPG(A47, "IQ_SECTOR")</f>
        <v>Health Care</v>
      </c>
      <c r="D47" s="9" t="str">
        <f>_xll.SNL.Clients.Office.Excel.Functions.SPG(A47, "IQ_INDUSTRY_GROUP")</f>
        <v>Pharmaceuticals, Biotechnology and Life Sciences</v>
      </c>
      <c r="E47" s="9" t="str">
        <f>_xll.SNL.Clients.Office.Excel.Functions.SPG(A47, "IQ_INDUSTRY")</f>
        <v>Biotechnology</v>
      </c>
      <c r="F47" s="9" t="str">
        <f>_xll.SNL.Clients.Office.Excel.Functions.SPG(A47, "IQ_PRIMARY_INDUSTRY")</f>
        <v>Biotechnology</v>
      </c>
      <c r="G47" s="9" t="str">
        <f>_xll.SNL.Clients.Office.Excel.Functions.SPG(A47, "NAICS_CODE", "Primary")</f>
        <v>325414 - Biological Product (except Diagnostic) Manufacturing</v>
      </c>
      <c r="H47" s="9" t="str">
        <f>_xll.SNL.Clients.Office.Excel.Functions.SPG(A47, "SP_TOPICTAG")</f>
        <v>Health Diagnostics; Cardiovascular; Genetic Disorder; Hematology; Inflammation; Neurology; Respiratory</v>
      </c>
      <c r="I47" s="5">
        <f>_xll.SNL.Clients.Office.Excel.Functions.SPG(A47, "SP_PCT_SHARES_OWNED_ALL_INSTITUTIONS")</f>
        <v>92.49</v>
      </c>
      <c r="J47" s="9" t="str">
        <f>_xll.SNL.Clients.Office.Excel.Functions.SPG(A47, "RD_CREDIT_RATING_GLOBAL", "Issuer Credit Rating", "Local Currency LT|0")</f>
        <v>NR</v>
      </c>
      <c r="K47" s="9" t="str">
        <f>_xll.SNL.Clients.Office.Excel.Functions.SPG(A47, "RD_CWOL_GLOBAL", "Issuer Credit Rating", "Local Currency LT|0")</f>
        <v>NR</v>
      </c>
      <c r="L47" s="9" t="str">
        <f>_xll.SNL.Clients.Office.Excel.Functions.SPG(A47, "RD_RATING_ACTION_GLOBAL", "Issuer Credit Rating", "Local Currency LT|0")</f>
        <v>Not Rated | CreditWatch/Outlook (09/14/2012)</v>
      </c>
      <c r="M47" s="10" t="str">
        <f>_xll.SNL.Clients.Office.Excel.Functions.SPG(A47, "RD_LAST_REVIEW_DATE_GLOBAL", "Issuer Credit Rating", "Local Currency LT")</f>
        <v/>
      </c>
      <c r="N47" s="10">
        <f>_xll.SNL.Clients.Office.Excel.Functions.SPG(A47, "RD_CREDIT_RATING_DATE_GLOBAL", "Issuer Credit Rating", "Local Currency LT|0")</f>
        <v>41166</v>
      </c>
      <c r="O47" s="10">
        <f>_xll.SNL.Clients.Office.Excel.Functions.SPG(A47, "RD_CREDIT_WATCH_OUTLOOK_DATE_GLOBAL", "Issuer Credit Rating", "Local Currency LT|0")</f>
        <v>41166</v>
      </c>
    </row>
    <row r="48" spans="1:15">
      <c r="A48" t="s">
        <v>1689</v>
      </c>
      <c r="B48" t="str">
        <f>_xll.SNL.Clients.Office.Excel.Functions.SPG(A48,"SP_IPO_DATE")</f>
        <v>#PEND</v>
      </c>
      <c r="C48" s="9" t="str">
        <f>_xll.SNL.Clients.Office.Excel.Functions.SPG(A48, "IQ_SECTOR")</f>
        <v>Consumer Staples</v>
      </c>
      <c r="D48" s="9" t="str">
        <f>_xll.SNL.Clients.Office.Excel.Functions.SPG(A48, "IQ_INDUSTRY_GROUP")</f>
        <v>Consumer Staples Distribution and Retail</v>
      </c>
      <c r="E48" s="9" t="str">
        <f>_xll.SNL.Clients.Office.Excel.Functions.SPG(A48, "IQ_INDUSTRY")</f>
        <v>Consumer Staples Distribution and Retail</v>
      </c>
      <c r="F48" s="9" t="str">
        <f>_xll.SNL.Clients.Office.Excel.Functions.SPG(A48, "IQ_PRIMARY_INDUSTRY")</f>
        <v>Consumer Staples Merchandise Retail</v>
      </c>
      <c r="G48" s="9" t="str">
        <f>_xll.SNL.Clients.Office.Excel.Functions.SPG(A48, "NAICS_CODE", "Primary")</f>
        <v>455211 - Warehouse Clubs and Supercenters</v>
      </c>
      <c r="H48" s="9" t="str">
        <f>_xll.SNL.Clients.Office.Excel.Functions.SPG(A48, "SP_TOPICTAG")</f>
        <v>Fast-Moving Consumer Goods; Food Delivery; Customer Relationship Management; Brand Marketing; Online Grocery</v>
      </c>
      <c r="I48" s="5">
        <f>_xll.SNL.Clients.Office.Excel.Functions.SPG(A48, "SP_PCT_SHARES_OWNED_ALL_INSTITUTIONS")</f>
        <v>104.61</v>
      </c>
      <c r="J48" s="9" t="str">
        <f>_xll.SNL.Clients.Office.Excel.Functions.SPG(A48, "RD_CREDIT_RATING_GLOBAL", "Issuer Credit Rating", "Local Currency LT|0")</f>
        <v>BB+</v>
      </c>
      <c r="K48" s="9" t="str">
        <f>_xll.SNL.Clients.Office.Excel.Functions.SPG(A48, "RD_CWOL_GLOBAL", "Issuer Credit Rating", "Local Currency LT|0")</f>
        <v>Stable</v>
      </c>
      <c r="L48" s="9" t="str">
        <f>_xll.SNL.Clients.Office.Excel.Functions.SPG(A48, "RD_RATING_ACTION_GLOBAL", "Issuer Credit Rating", "Local Currency LT|0")</f>
        <v>Upgrade | CreditWatch/Outlook (09/30/2022)</v>
      </c>
      <c r="M48" s="10">
        <f>_xll.SNL.Clients.Office.Excel.Functions.SPG(A48, "RD_LAST_REVIEW_DATE_GLOBAL", "Issuer Credit Rating", "Local Currency LT")</f>
        <v>45481</v>
      </c>
      <c r="N48" s="10">
        <f>_xll.SNL.Clients.Office.Excel.Functions.SPG(A48, "RD_CREDIT_RATING_DATE_GLOBAL", "Issuer Credit Rating", "Local Currency LT|0")</f>
        <v>44834</v>
      </c>
      <c r="O48" s="10">
        <f>_xll.SNL.Clients.Office.Excel.Functions.SPG(A48, "RD_CREDIT_WATCH_OUTLOOK_DATE_GLOBAL", "Issuer Credit Rating", "Local Currency LT|0")</f>
        <v>44834</v>
      </c>
    </row>
    <row r="49" spans="1:15">
      <c r="A49" t="s">
        <v>1690</v>
      </c>
      <c r="B49" t="str">
        <f>_xll.SNL.Clients.Office.Excel.Functions.SPG(A49,"SP_IPO_DATE")</f>
        <v>#PEND</v>
      </c>
      <c r="C49" s="9" t="str">
        <f>_xll.SNL.Clients.Office.Excel.Functions.SPG(A49, "IQ_SECTOR")</f>
        <v>Utilities</v>
      </c>
      <c r="D49" s="9" t="str">
        <f>_xll.SNL.Clients.Office.Excel.Functions.SPG(A49, "IQ_INDUSTRY_GROUP")</f>
        <v>Utilities</v>
      </c>
      <c r="E49" s="9" t="str">
        <f>_xll.SNL.Clients.Office.Excel.Functions.SPG(A49, "IQ_INDUSTRY")</f>
        <v>Multi-Utilities</v>
      </c>
      <c r="F49" s="9" t="str">
        <f>_xll.SNL.Clients.Office.Excel.Functions.SPG(A49, "IQ_PRIMARY_INDUSTRY")</f>
        <v>Multi-Utilities</v>
      </c>
      <c r="G49" s="9" t="str">
        <f>_xll.SNL.Clients.Office.Excel.Functions.SPG(A49, "NAICS_CODE", "Primary")</f>
        <v>2211 - Electric Power Generation, Transmission and Distribution</v>
      </c>
      <c r="H49" s="9" t="str">
        <f>_xll.SNL.Clients.Office.Excel.Functions.SPG(A49, "SP_TOPICTAG")</f>
        <v>Clean Energy; Energy Management; Energy Storage; Mining Technology; Power Grid</v>
      </c>
      <c r="I49" s="5">
        <f>_xll.SNL.Clients.Office.Excel.Functions.SPG(A49, "SP_PCT_SHARES_OWNED_ALL_INSTITUTIONS")</f>
        <v>85.57</v>
      </c>
      <c r="J49" s="9" t="str">
        <f>_xll.SNL.Clients.Office.Excel.Functions.SPG(A49, "RD_CREDIT_RATING_GLOBAL", "Issuer Credit Rating", "Local Currency LT|0")</f>
        <v>BBB+</v>
      </c>
      <c r="K49" s="9" t="str">
        <f>_xll.SNL.Clients.Office.Excel.Functions.SPG(A49, "RD_CWOL_GLOBAL", "Issuer Credit Rating", "Local Currency LT|0")</f>
        <v>Stable</v>
      </c>
      <c r="L49" s="9" t="str">
        <f>_xll.SNL.Clients.Office.Excel.Functions.SPG(A49, "RD_RATING_ACTION_GLOBAL", "Issuer Credit Rating", "Local Currency LT|0")</f>
        <v>Upgrade | CreditWatch/Outlook (08/09/2018)</v>
      </c>
      <c r="M49" s="10">
        <f>_xll.SNL.Clients.Office.Excel.Functions.SPG(A49, "RD_LAST_REVIEW_DATE_GLOBAL", "Issuer Credit Rating", "Local Currency LT")</f>
        <v>45421</v>
      </c>
      <c r="N49" s="10">
        <f>_xll.SNL.Clients.Office.Excel.Functions.SPG(A49, "RD_CREDIT_RATING_DATE_GLOBAL", "Issuer Credit Rating", "Local Currency LT|0")</f>
        <v>43321</v>
      </c>
      <c r="O49" s="10">
        <f>_xll.SNL.Clients.Office.Excel.Functions.SPG(A49, "RD_CREDIT_WATCH_OUTLOOK_DATE_GLOBAL", "Issuer Credit Rating", "Local Currency LT|0")</f>
        <v>43321</v>
      </c>
    </row>
    <row r="50" spans="1:15">
      <c r="A50" t="s">
        <v>1691</v>
      </c>
      <c r="B50" t="str">
        <f>_xll.SNL.Clients.Office.Excel.Functions.SPG(A50,"SP_IPO_DATE")</f>
        <v>#PEND</v>
      </c>
      <c r="C50" s="9" t="str">
        <f>_xll.SNL.Clients.Office.Excel.Functions.SPG(A50, "IQ_SECTOR")</f>
        <v>Information Technology</v>
      </c>
      <c r="D50" s="9" t="str">
        <f>_xll.SNL.Clients.Office.Excel.Functions.SPG(A50, "IQ_INDUSTRY_GROUP")</f>
        <v>Software and Services</v>
      </c>
      <c r="E50" s="9" t="str">
        <f>_xll.SNL.Clients.Office.Excel.Functions.SPG(A50, "IQ_INDUSTRY")</f>
        <v>Software</v>
      </c>
      <c r="F50" s="9" t="str">
        <f>_xll.SNL.Clients.Office.Excel.Functions.SPG(A50, "IQ_PRIMARY_INDUSTRY")</f>
        <v>Application Software</v>
      </c>
      <c r="G50" s="9" t="str">
        <f>_xll.SNL.Clients.Office.Excel.Functions.SPG(A50, "NAICS_CODE", "Primary")</f>
        <v>513210 - Software Publishers</v>
      </c>
      <c r="H50" s="9" t="str">
        <f>_xll.SNL.Clients.Office.Excel.Functions.SPG(A50, "SP_TOPICTAG")</f>
        <v>Software Development; Data Integration; Customer Relationship Management; Cloud Infrastructure; Cloud Storage; Process Automation</v>
      </c>
      <c r="I50" s="5">
        <f>_xll.SNL.Clients.Office.Excel.Functions.SPG(A50, "SP_PCT_SHARES_OWNED_ALL_INSTITUTIONS")</f>
        <v>78.53</v>
      </c>
      <c r="J50" s="9" t="str">
        <f>_xll.SNL.Clients.Office.Excel.Functions.SPG(A50, "RD_CREDIT_RATING_GLOBAL", "Issuer Credit Rating", "Local Currency LT|0")</f>
        <v/>
      </c>
      <c r="K50" s="9" t="str">
        <f>_xll.SNL.Clients.Office.Excel.Functions.SPG(A50, "RD_CWOL_GLOBAL", "Issuer Credit Rating", "Local Currency LT|0")</f>
        <v/>
      </c>
      <c r="L50" s="9" t="str">
        <f>_xll.SNL.Clients.Office.Excel.Functions.SPG(A50, "RD_RATING_ACTION_GLOBAL", "Issuer Credit Rating", "Local Currency LT|0")</f>
        <v/>
      </c>
      <c r="M50" s="10" t="str">
        <f>_xll.SNL.Clients.Office.Excel.Functions.SPG(A50, "RD_LAST_REVIEW_DATE_GLOBAL", "Issuer Credit Rating", "Local Currency LT")</f>
        <v/>
      </c>
      <c r="N50" s="10" t="str">
        <f>_xll.SNL.Clients.Office.Excel.Functions.SPG(A50, "RD_CREDIT_RATING_DATE_GLOBAL", "Issuer Credit Rating", "Local Currency LT|0")</f>
        <v/>
      </c>
      <c r="O50" s="10" t="str">
        <f>_xll.SNL.Clients.Office.Excel.Functions.SPG(A50, "RD_CREDIT_WATCH_OUTLOOK_DATE_GLOBAL", "Issuer Credit Rating", "Local Currency LT|0")</f>
        <v/>
      </c>
    </row>
    <row r="51" spans="1:15">
      <c r="A51" t="s">
        <v>1692</v>
      </c>
      <c r="B51" t="str">
        <f>_xll.SNL.Clients.Office.Excel.Functions.SPG(A51,"SP_IPO_DATE")</f>
        <v>#PEND</v>
      </c>
      <c r="C51" s="9" t="str">
        <f>_xll.SNL.Clients.Office.Excel.Functions.SPG(A51, "IQ_SECTOR")</f>
        <v>Consumer Discretionary</v>
      </c>
      <c r="D51" s="9" t="str">
        <f>_xll.SNL.Clients.Office.Excel.Functions.SPG(A51, "IQ_INDUSTRY_GROUP")</f>
        <v>Consumer Services</v>
      </c>
      <c r="E51" s="9" t="str">
        <f>_xll.SNL.Clients.Office.Excel.Functions.SPG(A51, "IQ_INDUSTRY")</f>
        <v>Hotels, Restaurants and Leisure</v>
      </c>
      <c r="F51" s="9" t="str">
        <f>_xll.SNL.Clients.Office.Excel.Functions.SPG(A51, "IQ_PRIMARY_INDUSTRY")</f>
        <v>Casinos and Gaming</v>
      </c>
      <c r="G51" s="9" t="str">
        <f>_xll.SNL.Clients.Office.Excel.Functions.SPG(A51, "NAICS_CODE", "Primary")</f>
        <v>713 - Amusement, Gambling, and Recreation Industries</v>
      </c>
      <c r="H51" s="9" t="str">
        <f>_xll.SNL.Clients.Office.Excel.Functions.SPG(A51, "SP_TOPICTAG")</f>
        <v>Entertainment Systems; Video Streaming</v>
      </c>
      <c r="I51" s="5">
        <f>_xll.SNL.Clients.Office.Excel.Functions.SPG(A51, "SP_PCT_SHARES_OWNED_ALL_INSTITUTIONS")</f>
        <v>71.56</v>
      </c>
      <c r="J51" s="9" t="str">
        <f>_xll.SNL.Clients.Office.Excel.Functions.SPG(A51, "RD_CREDIT_RATING_GLOBAL", "Issuer Credit Rating", "Local Currency LT|0")</f>
        <v>BB</v>
      </c>
      <c r="K51" s="9" t="str">
        <f>_xll.SNL.Clients.Office.Excel.Functions.SPG(A51, "RD_CWOL_GLOBAL", "Issuer Credit Rating", "Local Currency LT|0")</f>
        <v>Stable</v>
      </c>
      <c r="L51" s="9" t="str">
        <f>_xll.SNL.Clients.Office.Excel.Functions.SPG(A51, "RD_RATING_ACTION_GLOBAL", "Issuer Credit Rating", "Local Currency LT|0")</f>
        <v>Upgrade | CreditWatch/Outlook (11/30/2022)</v>
      </c>
      <c r="M51" s="10">
        <f>_xll.SNL.Clients.Office.Excel.Functions.SPG(A51, "RD_LAST_REVIEW_DATE_GLOBAL", "Issuer Credit Rating", "Local Currency LT")</f>
        <v>45529</v>
      </c>
      <c r="N51" s="10">
        <f>_xll.SNL.Clients.Office.Excel.Functions.SPG(A51, "RD_CREDIT_RATING_DATE_GLOBAL", "Issuer Credit Rating", "Local Currency LT|0")</f>
        <v>44895</v>
      </c>
      <c r="O51" s="10">
        <f>_xll.SNL.Clients.Office.Excel.Functions.SPG(A51, "RD_CREDIT_WATCH_OUTLOOK_DATE_GLOBAL", "Issuer Credit Rating", "Local Currency LT|0")</f>
        <v>44895</v>
      </c>
    </row>
    <row r="52" spans="1:15">
      <c r="A52" t="s">
        <v>1693</v>
      </c>
      <c r="B52" t="str">
        <f>_xll.SNL.Clients.Office.Excel.Functions.SPG(A52,"SP_IPO_DATE")</f>
        <v>#PEND</v>
      </c>
      <c r="C52" s="9" t="str">
        <f>_xll.SNL.Clients.Office.Excel.Functions.SPG(A52, "IQ_SECTOR")</f>
        <v>Financials</v>
      </c>
      <c r="D52" s="9" t="str">
        <f>_xll.SNL.Clients.Office.Excel.Functions.SPG(A52, "IQ_INDUSTRY_GROUP")</f>
        <v>Insurance</v>
      </c>
      <c r="E52" s="9" t="str">
        <f>_xll.SNL.Clients.Office.Excel.Functions.SPG(A52, "IQ_INDUSTRY")</f>
        <v>Insurance</v>
      </c>
      <c r="F52" s="9" t="str">
        <f>_xll.SNL.Clients.Office.Excel.Functions.SPG(A52, "IQ_PRIMARY_INDUSTRY")</f>
        <v>Life and Health Insurance</v>
      </c>
      <c r="G52" s="9" t="str">
        <f>_xll.SNL.Clients.Office.Excel.Functions.SPG(A52, "NAICS_CODE", "Primary")</f>
        <v>524113 - Direct Life Insurance Carriers</v>
      </c>
      <c r="H52" s="9" t="str">
        <f>_xll.SNL.Clients.Office.Excel.Functions.SPG(A52, "SP_TOPICTAG")</f>
        <v/>
      </c>
      <c r="I52" s="5">
        <f>_xll.SNL.Clients.Office.Excel.Functions.SPG(A52, "SP_PCT_SHARES_OWNED_ALL_INSTITUTIONS")</f>
        <v>82.54</v>
      </c>
      <c r="J52" s="9" t="str">
        <f>_xll.SNL.Clients.Office.Excel.Functions.SPG(A52, "RD_CREDIT_RATING_GLOBAL", "Issuer Credit Rating", "Local Currency LT|0")</f>
        <v>BBB+</v>
      </c>
      <c r="K52" s="9" t="str">
        <f>_xll.SNL.Clients.Office.Excel.Functions.SPG(A52, "RD_CWOL_GLOBAL", "Issuer Credit Rating", "Local Currency LT|0")</f>
        <v>Stable</v>
      </c>
      <c r="L52" s="9" t="str">
        <f>_xll.SNL.Clients.Office.Excel.Functions.SPG(A52, "RD_RATING_ACTION_GLOBAL", "Issuer Credit Rating", "Local Currency LT|0")</f>
        <v>CreditWatch/Outlook (12/12/2019)</v>
      </c>
      <c r="M52" s="10">
        <f>_xll.SNL.Clients.Office.Excel.Functions.SPG(A52, "RD_LAST_REVIEW_DATE_GLOBAL", "Issuer Credit Rating", "Local Currency LT")</f>
        <v>45441</v>
      </c>
      <c r="N52" s="10">
        <f>_xll.SNL.Clients.Office.Excel.Functions.SPG(A52, "RD_CREDIT_RATING_DATE_GLOBAL", "Issuer Credit Rating", "Local Currency LT|0")</f>
        <v>42901</v>
      </c>
      <c r="O52" s="10">
        <f>_xll.SNL.Clients.Office.Excel.Functions.SPG(A52, "RD_CREDIT_WATCH_OUTLOOK_DATE_GLOBAL", "Issuer Credit Rating", "Local Currency LT|0")</f>
        <v>43811</v>
      </c>
    </row>
    <row r="53" spans="1:15">
      <c r="A53" t="s">
        <v>1694</v>
      </c>
      <c r="B53" t="str">
        <f>_xll.SNL.Clients.Office.Excel.Functions.SPG(A53,"SP_IPO_DATE")</f>
        <v>#PEND</v>
      </c>
      <c r="C53" s="9" t="str">
        <f>_xll.SNL.Clients.Office.Excel.Functions.SPG(A53, "IQ_SECTOR")</f>
        <v>Real Estate</v>
      </c>
      <c r="D53" s="9" t="str">
        <f>_xll.SNL.Clients.Office.Excel.Functions.SPG(A53, "IQ_INDUSTRY_GROUP")</f>
        <v>Equity Real Estate Investment Trusts (REITs)</v>
      </c>
      <c r="E53" s="9" t="str">
        <f>_xll.SNL.Clients.Office.Excel.Functions.SPG(A53, "IQ_INDUSTRY")</f>
        <v>Retail REITs</v>
      </c>
      <c r="F53" s="9" t="str">
        <f>_xll.SNL.Clients.Office.Excel.Functions.SPG(A53, "IQ_PRIMARY_INDUSTRY")</f>
        <v>Retail REITs</v>
      </c>
      <c r="G53" s="9" t="str">
        <f>_xll.SNL.Clients.Office.Excel.Functions.SPG(A53, "NAICS_CODE", "Primary")</f>
        <v>531110 - Lessors of Residential Buildings and Dwellings</v>
      </c>
      <c r="H53" s="9" t="str">
        <f>_xll.SNL.Clients.Office.Excel.Functions.SPG(A53, "SP_TOPICTAG")</f>
        <v/>
      </c>
      <c r="I53" s="5">
        <f>_xll.SNL.Clients.Office.Excel.Functions.SPG(A53, "SP_PCT_SHARES_OWNED_ALL_INSTITUTIONS")</f>
        <v>98.11</v>
      </c>
      <c r="J53" s="9" t="str">
        <f>_xll.SNL.Clients.Office.Excel.Functions.SPG(A53, "RD_CREDIT_RATING_GLOBAL", "Issuer Credit Rating", "Local Currency LT|0")</f>
        <v>BBB</v>
      </c>
      <c r="K53" s="9" t="str">
        <f>_xll.SNL.Clients.Office.Excel.Functions.SPG(A53, "RD_CWOL_GLOBAL", "Issuer Credit Rating", "Local Currency LT|0")</f>
        <v>Stable</v>
      </c>
      <c r="L53" s="9" t="str">
        <f>_xll.SNL.Clients.Office.Excel.Functions.SPG(A53, "RD_RATING_ACTION_GLOBAL", "Issuer Credit Rating", "Local Currency LT|0")</f>
        <v>Upgrade | CreditWatch/Outlook (11/03/2023)</v>
      </c>
      <c r="M53" s="10">
        <f>_xll.SNL.Clients.Office.Excel.Functions.SPG(A53, "RD_LAST_REVIEW_DATE_GLOBAL", "Issuer Credit Rating", "Local Currency LT")</f>
        <v>45566</v>
      </c>
      <c r="N53" s="10">
        <f>_xll.SNL.Clients.Office.Excel.Functions.SPG(A53, "RD_CREDIT_RATING_DATE_GLOBAL", "Issuer Credit Rating", "Local Currency LT|0")</f>
        <v>45233</v>
      </c>
      <c r="O53" s="10">
        <f>_xll.SNL.Clients.Office.Excel.Functions.SPG(A53, "RD_CREDIT_WATCH_OUTLOOK_DATE_GLOBAL", "Issuer Credit Rating", "Local Currency LT|0")</f>
        <v>45233</v>
      </c>
    </row>
    <row r="54" spans="1:15">
      <c r="A54" t="s">
        <v>1695</v>
      </c>
      <c r="B54" t="str">
        <f>_xll.SNL.Clients.Office.Excel.Functions.SPG(A54,"SP_IPO_DATE")</f>
        <v>#PEND</v>
      </c>
      <c r="C54" s="9" t="str">
        <f>_xll.SNL.Clients.Office.Excel.Functions.SPG(A54, "IQ_SECTOR")</f>
        <v>Health Care</v>
      </c>
      <c r="D54" s="9" t="str">
        <f>_xll.SNL.Clients.Office.Excel.Functions.SPG(A54, "IQ_INDUSTRY_GROUP")</f>
        <v>Pharmaceuticals, Biotechnology and Life Sciences</v>
      </c>
      <c r="E54" s="9" t="str">
        <f>_xll.SNL.Clients.Office.Excel.Functions.SPG(A54, "IQ_INDUSTRY")</f>
        <v>Life Sciences Tools and Services</v>
      </c>
      <c r="F54" s="9" t="str">
        <f>_xll.SNL.Clients.Office.Excel.Functions.SPG(A54, "IQ_PRIMARY_INDUSTRY")</f>
        <v>Life Sciences Tools and Services</v>
      </c>
      <c r="G54" s="9" t="str">
        <f>_xll.SNL.Clients.Office.Excel.Functions.SPG(A54, "NAICS_CODE", "Primary")</f>
        <v>334516 - Analytical Laboratory Instrument Manufacturing</v>
      </c>
      <c r="H54" s="9" t="str">
        <f>_xll.SNL.Clients.Office.Excel.Functions.SPG(A54, "SP_TOPICTAG")</f>
        <v>Health Diagnostics; Neuroscience; Genetics; Artificial Intelligence; Infectious Diseases; Neurology</v>
      </c>
      <c r="I54" s="5">
        <f>_xll.SNL.Clients.Office.Excel.Functions.SPG(A54, "SP_PCT_SHARES_OWNED_ALL_INSTITUTIONS")</f>
        <v>77.989999999999995</v>
      </c>
      <c r="J54" s="9" t="str">
        <f>_xll.SNL.Clients.Office.Excel.Functions.SPG(A54, "RD_CREDIT_RATING_GLOBAL", "Issuer Credit Rating", "Local Currency LT|0")</f>
        <v/>
      </c>
      <c r="K54" s="9" t="str">
        <f>_xll.SNL.Clients.Office.Excel.Functions.SPG(A54, "RD_CWOL_GLOBAL", "Issuer Credit Rating", "Local Currency LT|0")</f>
        <v/>
      </c>
      <c r="L54" s="9" t="str">
        <f>_xll.SNL.Clients.Office.Excel.Functions.SPG(A54, "RD_RATING_ACTION_GLOBAL", "Issuer Credit Rating", "Local Currency LT|0")</f>
        <v/>
      </c>
      <c r="M54" s="10" t="str">
        <f>_xll.SNL.Clients.Office.Excel.Functions.SPG(A54, "RD_LAST_REVIEW_DATE_GLOBAL", "Issuer Credit Rating", "Local Currency LT")</f>
        <v/>
      </c>
      <c r="N54" s="10" t="str">
        <f>_xll.SNL.Clients.Office.Excel.Functions.SPG(A54, "RD_CREDIT_RATING_DATE_GLOBAL", "Issuer Credit Rating", "Local Currency LT|0")</f>
        <v/>
      </c>
      <c r="O54" s="10" t="str">
        <f>_xll.SNL.Clients.Office.Excel.Functions.SPG(A54, "RD_CREDIT_WATCH_OUTLOOK_DATE_GLOBAL", "Issuer Credit Rating", "Local Currency LT|0")</f>
        <v/>
      </c>
    </row>
    <row r="55" spans="1:15">
      <c r="A55" t="s">
        <v>1696</v>
      </c>
      <c r="B55" t="str">
        <f>_xll.SNL.Clients.Office.Excel.Functions.SPG(A55,"SP_IPO_DATE")</f>
        <v>#PEND</v>
      </c>
      <c r="C55" s="9" t="str">
        <f>_xll.SNL.Clients.Office.Excel.Functions.SPG(A55, "IQ_SECTOR")</f>
        <v>Consumer Discretionary</v>
      </c>
      <c r="D55" s="9" t="str">
        <f>_xll.SNL.Clients.Office.Excel.Functions.SPG(A55, "IQ_INDUSTRY_GROUP")</f>
        <v>Consumer Durables and Apparel</v>
      </c>
      <c r="E55" s="9" t="str">
        <f>_xll.SNL.Clients.Office.Excel.Functions.SPG(A55, "IQ_INDUSTRY")</f>
        <v>Leisure Products</v>
      </c>
      <c r="F55" s="9" t="str">
        <f>_xll.SNL.Clients.Office.Excel.Functions.SPG(A55, "IQ_PRIMARY_INDUSTRY")</f>
        <v>Leisure Products</v>
      </c>
      <c r="G55" s="9" t="str">
        <f>_xll.SNL.Clients.Office.Excel.Functions.SPG(A55, "NAICS_CODE", "Primary")</f>
        <v>33661 - Ship and Boat Building</v>
      </c>
      <c r="H55" s="9" t="str">
        <f>_xll.SNL.Clients.Office.Excel.Functions.SPG(A55, "SP_TOPICTAG")</f>
        <v>Freight Service; Industrial Automation; Marine Transportation</v>
      </c>
      <c r="I55" s="5">
        <f>_xll.SNL.Clients.Office.Excel.Functions.SPG(A55, "SP_PCT_SHARES_OWNED_ALL_INSTITUTIONS")</f>
        <v>101.46</v>
      </c>
      <c r="J55" s="9" t="str">
        <f>_xll.SNL.Clients.Office.Excel.Functions.SPG(A55, "RD_CREDIT_RATING_GLOBAL", "Issuer Credit Rating", "Local Currency LT|0")</f>
        <v>BBB-</v>
      </c>
      <c r="K55" s="9" t="str">
        <f>_xll.SNL.Clients.Office.Excel.Functions.SPG(A55, "RD_CWOL_GLOBAL", "Issuer Credit Rating", "Local Currency LT|0")</f>
        <v>Positive</v>
      </c>
      <c r="L55" s="9" t="str">
        <f>_xll.SNL.Clients.Office.Excel.Functions.SPG(A55, "RD_RATING_ACTION_GLOBAL", "Issuer Credit Rating", "Local Currency LT|0")</f>
        <v>CreditWatch/Outlook (02/22/2024)</v>
      </c>
      <c r="M55" s="10">
        <f>_xll.SNL.Clients.Office.Excel.Functions.SPG(A55, "RD_LAST_REVIEW_DATE_GLOBAL", "Issuer Credit Rating", "Local Currency LT")</f>
        <v>45345</v>
      </c>
      <c r="N55" s="10">
        <f>_xll.SNL.Clients.Office.Excel.Functions.SPG(A55, "RD_CREDIT_RATING_DATE_GLOBAL", "Issuer Credit Rating", "Local Currency LT|0")</f>
        <v>42604</v>
      </c>
      <c r="O55" s="10">
        <f>_xll.SNL.Clients.Office.Excel.Functions.SPG(A55, "RD_CREDIT_WATCH_OUTLOOK_DATE_GLOBAL", "Issuer Credit Rating", "Local Currency LT|0")</f>
        <v>45344</v>
      </c>
    </row>
    <row r="56" spans="1:15">
      <c r="A56" t="s">
        <v>1697</v>
      </c>
      <c r="B56" t="str">
        <f>_xll.SNL.Clients.Office.Excel.Functions.SPG(A56,"SP_IPO_DATE")</f>
        <v>#PEND</v>
      </c>
      <c r="C56" s="9" t="str">
        <f>_xll.SNL.Clients.Office.Excel.Functions.SPG(A56, "IQ_SECTOR")</f>
        <v>Consumer Discretionary</v>
      </c>
      <c r="D56" s="9" t="str">
        <f>_xll.SNL.Clients.Office.Excel.Functions.SPG(A56, "IQ_INDUSTRY_GROUP")</f>
        <v>Consumer Discretionary Distribution and Retail</v>
      </c>
      <c r="E56" s="9" t="str">
        <f>_xll.SNL.Clients.Office.Excel.Functions.SPG(A56, "IQ_INDUSTRY")</f>
        <v>Specialty Retail</v>
      </c>
      <c r="F56" s="9" t="str">
        <f>_xll.SNL.Clients.Office.Excel.Functions.SPG(A56, "IQ_PRIMARY_INDUSTRY")</f>
        <v>Apparel Retail</v>
      </c>
      <c r="G56" s="9" t="str">
        <f>_xll.SNL.Clients.Office.Excel.Functions.SPG(A56, "NAICS_CODE", "Primary")</f>
        <v>458 - Clothing, Clothing Accessories, Shoe, and Jewelry Retailers</v>
      </c>
      <c r="H56" s="9" t="str">
        <f>_xll.SNL.Clients.Office.Excel.Functions.SPG(A56, "SP_TOPICTAG")</f>
        <v>Lifestyle; Brand Marketing</v>
      </c>
      <c r="I56" s="5">
        <f>_xll.SNL.Clients.Office.Excel.Functions.SPG(A56, "SP_PCT_SHARES_OWNED_ALL_INSTITUTIONS")</f>
        <v>103.19</v>
      </c>
      <c r="J56" s="9" t="str">
        <f>_xll.SNL.Clients.Office.Excel.Functions.SPG(A56, "RD_CREDIT_RATING_GLOBAL", "Issuer Credit Rating", "Local Currency LT|0")</f>
        <v>BB+</v>
      </c>
      <c r="K56" s="9" t="str">
        <f>_xll.SNL.Clients.Office.Excel.Functions.SPG(A56, "RD_CWOL_GLOBAL", "Issuer Credit Rating", "Local Currency LT|0")</f>
        <v>Stable</v>
      </c>
      <c r="L56" s="9" t="str">
        <f>_xll.SNL.Clients.Office.Excel.Functions.SPG(A56, "RD_RATING_ACTION_GLOBAL", "Issuer Credit Rating", "Local Currency LT|0")</f>
        <v>Upgrade | CreditWatch/Outlook (06/09/2021)</v>
      </c>
      <c r="M56" s="10">
        <f>_xll.SNL.Clients.Office.Excel.Functions.SPG(A56, "RD_LAST_REVIEW_DATE_GLOBAL", "Issuer Credit Rating", "Local Currency LT")</f>
        <v>45562</v>
      </c>
      <c r="N56" s="10">
        <f>_xll.SNL.Clients.Office.Excel.Functions.SPG(A56, "RD_CREDIT_RATING_DATE_GLOBAL", "Issuer Credit Rating", "Local Currency LT|0")</f>
        <v>44356</v>
      </c>
      <c r="O56" s="10">
        <f>_xll.SNL.Clients.Office.Excel.Functions.SPG(A56, "RD_CREDIT_WATCH_OUTLOOK_DATE_GLOBAL", "Issuer Credit Rating", "Local Currency LT|0")</f>
        <v>44356</v>
      </c>
    </row>
    <row r="57" spans="1:15">
      <c r="A57" t="s">
        <v>1698</v>
      </c>
      <c r="B57" t="str">
        <f>_xll.SNL.Clients.Office.Excel.Functions.SPG(A57,"SP_IPO_DATE")</f>
        <v>#PEND</v>
      </c>
      <c r="C57" s="9" t="str">
        <f>_xll.SNL.Clients.Office.Excel.Functions.SPG(A57, "IQ_SECTOR")</f>
        <v>Industrials</v>
      </c>
      <c r="D57" s="9" t="str">
        <f>_xll.SNL.Clients.Office.Excel.Functions.SPG(A57, "IQ_INDUSTRY_GROUP")</f>
        <v>Capital Goods</v>
      </c>
      <c r="E57" s="9" t="str">
        <f>_xll.SNL.Clients.Office.Excel.Functions.SPG(A57, "IQ_INDUSTRY")</f>
        <v>Aerospace and Defense</v>
      </c>
      <c r="F57" s="9" t="str">
        <f>_xll.SNL.Clients.Office.Excel.Functions.SPG(A57, "IQ_PRIMARY_INDUSTRY")</f>
        <v>Aerospace and Defense</v>
      </c>
      <c r="G57" s="9" t="str">
        <f>_xll.SNL.Clients.Office.Excel.Functions.SPG(A57, "NAICS_CODE", "Primary")</f>
        <v>3364 - Aerospace Product and Parts Manufacturing</v>
      </c>
      <c r="H57" s="9" t="str">
        <f>_xll.SNL.Clients.Office.Excel.Functions.SPG(A57, "SP_TOPICTAG")</f>
        <v>Energy Management; Energy Storage; Environmental Engineering; Industrial Automation; Conventional Nuclear</v>
      </c>
      <c r="I57" s="5">
        <f>_xll.SNL.Clients.Office.Excel.Functions.SPG(A57, "SP_PCT_SHARES_OWNED_ALL_INSTITUTIONS")</f>
        <v>93.61</v>
      </c>
      <c r="J57" s="9" t="str">
        <f>_xll.SNL.Clients.Office.Excel.Functions.SPG(A57, "RD_CREDIT_RATING_GLOBAL", "Issuer Credit Rating", "Local Currency LT|0")</f>
        <v>BB</v>
      </c>
      <c r="K57" s="9" t="str">
        <f>_xll.SNL.Clients.Office.Excel.Functions.SPG(A57, "RD_CWOL_GLOBAL", "Issuer Credit Rating", "Local Currency LT|0")</f>
        <v>Stable</v>
      </c>
      <c r="L57" s="9" t="str">
        <f>_xll.SNL.Clients.Office.Excel.Functions.SPG(A57, "RD_RATING_ACTION_GLOBAL", "Issuer Credit Rating", "Local Currency LT|0")</f>
        <v>Downgrade | CreditWatch/Outlook (03/12/2020)</v>
      </c>
      <c r="M57" s="10">
        <f>_xll.SNL.Clients.Office.Excel.Functions.SPG(A57, "RD_LAST_REVIEW_DATE_GLOBAL", "Issuer Credit Rating", "Local Currency LT")</f>
        <v>45435</v>
      </c>
      <c r="N57" s="10">
        <f>_xll.SNL.Clients.Office.Excel.Functions.SPG(A57, "RD_CREDIT_RATING_DATE_GLOBAL", "Issuer Credit Rating", "Local Currency LT|0")</f>
        <v>43902</v>
      </c>
      <c r="O57" s="10">
        <f>_xll.SNL.Clients.Office.Excel.Functions.SPG(A57, "RD_CREDIT_WATCH_OUTLOOK_DATE_GLOBAL", "Issuer Credit Rating", "Local Currency LT|0")</f>
        <v>43902</v>
      </c>
    </row>
    <row r="58" spans="1:15">
      <c r="A58" t="s">
        <v>1699</v>
      </c>
      <c r="B58" t="str">
        <f>_xll.SNL.Clients.Office.Excel.Functions.SPG(A58,"SP_IPO_DATE")</f>
        <v>#PEND</v>
      </c>
      <c r="C58" s="9" t="str">
        <f>_xll.SNL.Clients.Office.Excel.Functions.SPG(A58, "IQ_SECTOR")</f>
        <v>Materials</v>
      </c>
      <c r="D58" s="9" t="str">
        <f>_xll.SNL.Clients.Office.Excel.Functions.SPG(A58, "IQ_INDUSTRY_GROUP")</f>
        <v>Materials</v>
      </c>
      <c r="E58" s="9" t="str">
        <f>_xll.SNL.Clients.Office.Excel.Functions.SPG(A58, "IQ_INDUSTRY")</f>
        <v>Chemicals</v>
      </c>
      <c r="F58" s="9" t="str">
        <f>_xll.SNL.Clients.Office.Excel.Functions.SPG(A58, "IQ_PRIMARY_INDUSTRY")</f>
        <v>Commodity Chemicals</v>
      </c>
      <c r="G58" s="9" t="str">
        <f>_xll.SNL.Clients.Office.Excel.Functions.SPG(A58, "NAICS_CODE", "Primary")</f>
        <v>3251 - Basic Chemical Manufacturing</v>
      </c>
      <c r="H58" s="9" t="str">
        <f>_xll.SNL.Clients.Office.Excel.Functions.SPG(A58, "SP_TOPICTAG")</f>
        <v>Pollution Control</v>
      </c>
      <c r="I58" s="5">
        <f>_xll.SNL.Clients.Office.Excel.Functions.SPG(A58, "SP_PCT_SHARES_OWNED_ALL_INSTITUTIONS")</f>
        <v>96.43</v>
      </c>
      <c r="J58" s="9" t="str">
        <f>_xll.SNL.Clients.Office.Excel.Functions.SPG(A58, "RD_CREDIT_RATING_GLOBAL", "Issuer Credit Rating", "Local Currency LT|0")</f>
        <v>BBB</v>
      </c>
      <c r="K58" s="9" t="str">
        <f>_xll.SNL.Clients.Office.Excel.Functions.SPG(A58, "RD_CWOL_GLOBAL", "Issuer Credit Rating", "Local Currency LT|0")</f>
        <v>Stable</v>
      </c>
      <c r="L58" s="9" t="str">
        <f>_xll.SNL.Clients.Office.Excel.Functions.SPG(A58, "RD_RATING_ACTION_GLOBAL", "Issuer Credit Rating", "Local Currency LT|0")</f>
        <v>Upgrade | CreditWatch/Outlook (09/09/2021)</v>
      </c>
      <c r="M58" s="10">
        <f>_xll.SNL.Clients.Office.Excel.Functions.SPG(A58, "RD_LAST_REVIEW_DATE_GLOBAL", "Issuer Credit Rating", "Local Currency LT")</f>
        <v>45432</v>
      </c>
      <c r="N58" s="10">
        <f>_xll.SNL.Clients.Office.Excel.Functions.SPG(A58, "RD_CREDIT_RATING_DATE_GLOBAL", "Issuer Credit Rating", "Local Currency LT|0")</f>
        <v>44448</v>
      </c>
      <c r="O58" s="10">
        <f>_xll.SNL.Clients.Office.Excel.Functions.SPG(A58, "RD_CREDIT_WATCH_OUTLOOK_DATE_GLOBAL", "Issuer Credit Rating", "Local Currency LT|0")</f>
        <v>44448</v>
      </c>
    </row>
    <row r="59" spans="1:15">
      <c r="A59" t="s">
        <v>1700</v>
      </c>
      <c r="B59" t="str">
        <f>_xll.SNL.Clients.Office.Excel.Functions.SPG(A59,"SP_IPO_DATE")</f>
        <v>#PEND</v>
      </c>
      <c r="C59" s="9" t="str">
        <f>_xll.SNL.Clients.Office.Excel.Functions.SPG(A59, "IQ_SECTOR")</f>
        <v>Industrials</v>
      </c>
      <c r="D59" s="9" t="str">
        <f>_xll.SNL.Clients.Office.Excel.Functions.SPG(A59, "IQ_INDUSTRY_GROUP")</f>
        <v>Commercial and Professional Services</v>
      </c>
      <c r="E59" s="9" t="str">
        <f>_xll.SNL.Clients.Office.Excel.Functions.SPG(A59, "IQ_INDUSTRY")</f>
        <v>Professional Services</v>
      </c>
      <c r="F59" s="9" t="str">
        <f>_xll.SNL.Clients.Office.Excel.Functions.SPG(A59, "IQ_PRIMARY_INDUSTRY")</f>
        <v>Research and Consulting Services</v>
      </c>
      <c r="G59" s="9" t="str">
        <f>_xll.SNL.Clients.Office.Excel.Functions.SPG(A59, "NAICS_CODE", "Primary")</f>
        <v>54151 - Computer Systems Design and Related Services</v>
      </c>
      <c r="H59" s="9" t="str">
        <f>_xll.SNL.Clients.Office.Excel.Functions.SPG(A59, "SP_TOPICTAG")</f>
        <v>Software Development; Cloud Management; Authentication; Data Protection; Cloud Infrastructure; Cloud Security; Network Security</v>
      </c>
      <c r="I59" s="5">
        <f>_xll.SNL.Clients.Office.Excel.Functions.SPG(A59, "SP_PCT_SHARES_OWNED_ALL_INSTITUTIONS")</f>
        <v>88.96</v>
      </c>
      <c r="J59" s="9" t="str">
        <f>_xll.SNL.Clients.Office.Excel.Functions.SPG(A59, "RD_CREDIT_RATING_GLOBAL", "Issuer Credit Rating", "Local Currency LT|0")</f>
        <v>BB+</v>
      </c>
      <c r="K59" s="9" t="str">
        <f>_xll.SNL.Clients.Office.Excel.Functions.SPG(A59, "RD_CWOL_GLOBAL", "Issuer Credit Rating", "Local Currency LT|0")</f>
        <v>Stable</v>
      </c>
      <c r="L59" s="9" t="str">
        <f>_xll.SNL.Clients.Office.Excel.Functions.SPG(A59, "RD_RATING_ACTION_GLOBAL", "Issuer Credit Rating", "Local Currency LT|0")</f>
        <v>New Rating | CreditWatch/Outlook (10/25/2013)</v>
      </c>
      <c r="M59" s="10">
        <f>_xll.SNL.Clients.Office.Excel.Functions.SPG(A59, "RD_LAST_REVIEW_DATE_GLOBAL", "Issuer Credit Rating", "Local Currency LT")</f>
        <v>45548</v>
      </c>
      <c r="N59" s="10">
        <f>_xll.SNL.Clients.Office.Excel.Functions.SPG(A59, "RD_CREDIT_RATING_DATE_GLOBAL", "Issuer Credit Rating", "Local Currency LT|0")</f>
        <v>41572</v>
      </c>
      <c r="O59" s="10">
        <f>_xll.SNL.Clients.Office.Excel.Functions.SPG(A59, "RD_CREDIT_WATCH_OUTLOOK_DATE_GLOBAL", "Issuer Credit Rating", "Local Currency LT|0")</f>
        <v>41572</v>
      </c>
    </row>
    <row r="60" spans="1:15">
      <c r="A60" t="s">
        <v>1701</v>
      </c>
      <c r="B60" t="str">
        <f>_xll.SNL.Clients.Office.Excel.Functions.SPG(A60,"SP_IPO_DATE")</f>
        <v>#PEND</v>
      </c>
      <c r="C60" s="9" t="str">
        <f>_xll.SNL.Clients.Office.Excel.Functions.SPG(A60, "IQ_SECTOR")</f>
        <v>Financials</v>
      </c>
      <c r="D60" s="9" t="str">
        <f>_xll.SNL.Clients.Office.Excel.Functions.SPG(A60, "IQ_INDUSTRY_GROUP")</f>
        <v>Banks</v>
      </c>
      <c r="E60" s="9" t="str">
        <f>_xll.SNL.Clients.Office.Excel.Functions.SPG(A60, "IQ_INDUSTRY")</f>
        <v>Banks</v>
      </c>
      <c r="F60" s="9" t="str">
        <f>_xll.SNL.Clients.Office.Excel.Functions.SPG(A60, "IQ_PRIMARY_INDUSTRY")</f>
        <v>Regional Banks</v>
      </c>
      <c r="G60" s="9" t="str">
        <f>_xll.SNL.Clients.Office.Excel.Functions.SPG(A60, "NAICS_CODE", "Primary")</f>
        <v>522110 - Commercial Banking</v>
      </c>
      <c r="H60" s="9" t="str">
        <f>_xll.SNL.Clients.Office.Excel.Functions.SPG(A60, "SP_TOPICTAG")</f>
        <v>Consumer Lending</v>
      </c>
      <c r="I60" s="5">
        <f>_xll.SNL.Clients.Office.Excel.Functions.SPG(A60, "SP_PCT_SHARES_OWNED_ALL_INSTITUTIONS")</f>
        <v>84.72</v>
      </c>
      <c r="J60" s="9" t="str">
        <f>_xll.SNL.Clients.Office.Excel.Functions.SPG(A60, "RD_CREDIT_RATING_GLOBAL", "Issuer Credit Rating", "Local Currency LT|0")</f>
        <v>BBB+</v>
      </c>
      <c r="K60" s="9" t="str">
        <f>_xll.SNL.Clients.Office.Excel.Functions.SPG(A60, "RD_CWOL_GLOBAL", "Issuer Credit Rating", "Local Currency LT|0")</f>
        <v>Stable</v>
      </c>
      <c r="L60" s="9" t="str">
        <f>_xll.SNL.Clients.Office.Excel.Functions.SPG(A60, "RD_RATING_ACTION_GLOBAL", "Issuer Credit Rating", "Local Currency LT|0")</f>
        <v>Upgrade | CreditWatch/Outlook (10/25/2022)</v>
      </c>
      <c r="M60" s="10">
        <f>_xll.SNL.Clients.Office.Excel.Functions.SPG(A60, "RD_LAST_REVIEW_DATE_GLOBAL", "Issuer Credit Rating", "Local Currency LT")</f>
        <v>45496</v>
      </c>
      <c r="N60" s="10">
        <f>_xll.SNL.Clients.Office.Excel.Functions.SPG(A60, "RD_CREDIT_RATING_DATE_GLOBAL", "Issuer Credit Rating", "Local Currency LT|0")</f>
        <v>44859</v>
      </c>
      <c r="O60" s="10">
        <f>_xll.SNL.Clients.Office.Excel.Functions.SPG(A60, "RD_CREDIT_WATCH_OUTLOOK_DATE_GLOBAL", "Issuer Credit Rating", "Local Currency LT|0")</f>
        <v>44859</v>
      </c>
    </row>
    <row r="61" spans="1:15">
      <c r="A61" t="s">
        <v>1702</v>
      </c>
      <c r="B61" t="str">
        <f>_xll.SNL.Clients.Office.Excel.Functions.SPG(A61,"SP_IPO_DATE")</f>
        <v>#PEND</v>
      </c>
      <c r="C61" s="9" t="str">
        <f>_xll.SNL.Clients.Office.Excel.Functions.SPG(A61, "IQ_SECTOR")</f>
        <v>Consumer Discretionary</v>
      </c>
      <c r="D61" s="9" t="str">
        <f>_xll.SNL.Clients.Office.Excel.Functions.SPG(A61, "IQ_INDUSTRY_GROUP")</f>
        <v>Consumer Durables and Apparel</v>
      </c>
      <c r="E61" s="9" t="str">
        <f>_xll.SNL.Clients.Office.Excel.Functions.SPG(A61, "IQ_INDUSTRY")</f>
        <v>Textiles, Apparel and Luxury Goods</v>
      </c>
      <c r="F61" s="9" t="str">
        <f>_xll.SNL.Clients.Office.Excel.Functions.SPG(A61, "IQ_PRIMARY_INDUSTRY")</f>
        <v>Apparel, Accessories and Luxury Goods</v>
      </c>
      <c r="G61" s="9" t="str">
        <f>_xll.SNL.Clients.Office.Excel.Functions.SPG(A61, "NAICS_CODE", "Primary")</f>
        <v>315 - Apparel Manufacturing</v>
      </c>
      <c r="H61" s="9" t="str">
        <f>_xll.SNL.Clients.Office.Excel.Functions.SPG(A61, "SP_TOPICTAG")</f>
        <v>Fast-Moving Consumer Goods; Lifestyle; Brand Marketing; Smart Clothing</v>
      </c>
      <c r="I61" s="5">
        <f>_xll.SNL.Clients.Office.Excel.Functions.SPG(A61, "SP_PCT_SHARES_OWNED_ALL_INSTITUTIONS")</f>
        <v>87.44</v>
      </c>
      <c r="J61" s="9" t="str">
        <f>_xll.SNL.Clients.Office.Excel.Functions.SPG(A61, "RD_CREDIT_RATING_GLOBAL", "Issuer Credit Rating", "Local Currency LT|0")</f>
        <v>BBB-</v>
      </c>
      <c r="K61" s="9" t="str">
        <f>_xll.SNL.Clients.Office.Excel.Functions.SPG(A61, "RD_CWOL_GLOBAL", "Issuer Credit Rating", "Local Currency LT|0")</f>
        <v>Watch Neg</v>
      </c>
      <c r="L61" s="9" t="str">
        <f>_xll.SNL.Clients.Office.Excel.Functions.SPG(A61, "RD_RATING_ACTION_GLOBAL", "Issuer Credit Rating", "Local Currency LT|0")</f>
        <v>CreditWatch/Outlook (11/22/2024)</v>
      </c>
      <c r="M61" s="10">
        <f>_xll.SNL.Clients.Office.Excel.Functions.SPG(A61, "RD_LAST_REVIEW_DATE_GLOBAL", "Issuer Credit Rating", "Local Currency LT")</f>
        <v>45618</v>
      </c>
      <c r="N61" s="10">
        <f>_xll.SNL.Clients.Office.Excel.Functions.SPG(A61, "RD_CREDIT_RATING_DATE_GLOBAL", "Issuer Credit Rating", "Local Currency LT|0")</f>
        <v>43007</v>
      </c>
      <c r="O61" s="10">
        <f>_xll.SNL.Clients.Office.Excel.Functions.SPG(A61, "RD_CREDIT_WATCH_OUTLOOK_DATE_GLOBAL", "Issuer Credit Rating", "Local Currency LT|0")</f>
        <v>45618</v>
      </c>
    </row>
    <row r="62" spans="1:15">
      <c r="A62" t="s">
        <v>1703</v>
      </c>
      <c r="B62" t="str">
        <f>_xll.SNL.Clients.Office.Excel.Functions.SPG(A62,"SP_IPO_DATE")</f>
        <v>#PEND</v>
      </c>
      <c r="C62" s="9" t="str">
        <f>_xll.SNL.Clients.Office.Excel.Functions.SPG(A62, "IQ_SECTOR")</f>
        <v>Industrials</v>
      </c>
      <c r="D62" s="9" t="str">
        <f>_xll.SNL.Clients.Office.Excel.Functions.SPG(A62, "IQ_INDUSTRY_GROUP")</f>
        <v>Capital Goods</v>
      </c>
      <c r="E62" s="9" t="str">
        <f>_xll.SNL.Clients.Office.Excel.Functions.SPG(A62, "IQ_INDUSTRY")</f>
        <v>Building Products</v>
      </c>
      <c r="F62" s="9" t="str">
        <f>_xll.SNL.Clients.Office.Excel.Functions.SPG(A62, "IQ_PRIMARY_INDUSTRY")</f>
        <v>Building Products</v>
      </c>
      <c r="G62" s="9" t="str">
        <f>_xll.SNL.Clients.Office.Excel.Functions.SPG(A62, "NAICS_CODE", "Primary")</f>
        <v>32412 - Asphalt Paving, Roofing, and Saturated Materials Manufacturing</v>
      </c>
      <c r="H62" s="9" t="str">
        <f>_xll.SNL.Clients.Office.Excel.Functions.SPG(A62, "SP_TOPICTAG")</f>
        <v/>
      </c>
      <c r="I62" s="5">
        <f>_xll.SNL.Clients.Office.Excel.Functions.SPG(A62, "SP_PCT_SHARES_OWNED_ALL_INSTITUTIONS")</f>
        <v>90.71</v>
      </c>
      <c r="J62" s="9" t="str">
        <f>_xll.SNL.Clients.Office.Excel.Functions.SPG(A62, "RD_CREDIT_RATING_GLOBAL", "Issuer Credit Rating", "Local Currency LT|0")</f>
        <v>BBB</v>
      </c>
      <c r="K62" s="9" t="str">
        <f>_xll.SNL.Clients.Office.Excel.Functions.SPG(A62, "RD_CWOL_GLOBAL", "Issuer Credit Rating", "Local Currency LT|0")</f>
        <v>Stable</v>
      </c>
      <c r="L62" s="9" t="str">
        <f>_xll.SNL.Clients.Office.Excel.Functions.SPG(A62, "RD_RATING_ACTION_GLOBAL", "Issuer Credit Rating", "Local Currency LT|0")</f>
        <v>CreditWatch/Outlook (01/17/2003)</v>
      </c>
      <c r="M62" s="10">
        <f>_xll.SNL.Clients.Office.Excel.Functions.SPG(A62, "RD_LAST_REVIEW_DATE_GLOBAL", "Issuer Credit Rating", "Local Currency LT")</f>
        <v>45552</v>
      </c>
      <c r="N62" s="10">
        <f>_xll.SNL.Clients.Office.Excel.Functions.SPG(A62, "RD_CREDIT_RATING_DATE_GLOBAL", "Issuer Credit Rating", "Local Currency LT|0")</f>
        <v>37091</v>
      </c>
      <c r="O62" s="10">
        <f>_xll.SNL.Clients.Office.Excel.Functions.SPG(A62, "RD_CREDIT_WATCH_OUTLOOK_DATE_GLOBAL", "Issuer Credit Rating", "Local Currency LT|0")</f>
        <v>37638</v>
      </c>
    </row>
    <row r="63" spans="1:15">
      <c r="A63" t="s">
        <v>1704</v>
      </c>
      <c r="B63" t="str">
        <f>_xll.SNL.Clients.Office.Excel.Functions.SPG(A63,"SP_IPO_DATE")</f>
        <v>#PEND</v>
      </c>
      <c r="C63" s="9" t="str">
        <f>_xll.SNL.Clients.Office.Excel.Functions.SPG(A63, "IQ_SECTOR")</f>
        <v>Materials</v>
      </c>
      <c r="D63" s="9" t="str">
        <f>_xll.SNL.Clients.Office.Excel.Functions.SPG(A63, "IQ_INDUSTRY_GROUP")</f>
        <v>Materials</v>
      </c>
      <c r="E63" s="9" t="str">
        <f>_xll.SNL.Clients.Office.Excel.Functions.SPG(A63, "IQ_INDUSTRY")</f>
        <v>Metals and Mining</v>
      </c>
      <c r="F63" s="9" t="str">
        <f>_xll.SNL.Clients.Office.Excel.Functions.SPG(A63, "IQ_PRIMARY_INDUSTRY")</f>
        <v>Steel</v>
      </c>
      <c r="G63" s="9" t="str">
        <f>_xll.SNL.Clients.Office.Excel.Functions.SPG(A63, "NAICS_CODE", "Primary")</f>
        <v>331110 - Iron and Steel Mills and Ferroalloy Manufacturing</v>
      </c>
      <c r="H63" s="9" t="str">
        <f>_xll.SNL.Clients.Office.Excel.Functions.SPG(A63, "SP_TOPICTAG")</f>
        <v/>
      </c>
      <c r="I63" s="5">
        <f>_xll.SNL.Clients.Office.Excel.Functions.SPG(A63, "SP_PCT_SHARES_OWNED_ALL_INSTITUTIONS")</f>
        <v>90.62</v>
      </c>
      <c r="J63" s="9" t="str">
        <f>_xll.SNL.Clients.Office.Excel.Functions.SPG(A63, "RD_CREDIT_RATING_GLOBAL", "Issuer Credit Rating", "Local Currency LT|0")</f>
        <v>BB</v>
      </c>
      <c r="K63" s="9" t="str">
        <f>_xll.SNL.Clients.Office.Excel.Functions.SPG(A63, "RD_CWOL_GLOBAL", "Issuer Credit Rating", "Local Currency LT|0")</f>
        <v>Positive</v>
      </c>
      <c r="L63" s="9" t="str">
        <f>_xll.SNL.Clients.Office.Excel.Functions.SPG(A63, "RD_RATING_ACTION_GLOBAL", "Issuer Credit Rating", "Local Currency LT|0")</f>
        <v>CreditWatch/Outlook (08/08/2024)</v>
      </c>
      <c r="M63" s="10">
        <f>_xll.SNL.Clients.Office.Excel.Functions.SPG(A63, "RD_LAST_REVIEW_DATE_GLOBAL", "Issuer Credit Rating", "Local Currency LT")</f>
        <v>45512</v>
      </c>
      <c r="N63" s="10">
        <f>_xll.SNL.Clients.Office.Excel.Functions.SPG(A63, "RD_CREDIT_RATING_DATE_GLOBAL", "Issuer Credit Rating", "Local Currency LT|0")</f>
        <v>44972</v>
      </c>
      <c r="O63" s="10">
        <f>_xll.SNL.Clients.Office.Excel.Functions.SPG(A63, "RD_CREDIT_WATCH_OUTLOOK_DATE_GLOBAL", "Issuer Credit Rating", "Local Currency LT|0")</f>
        <v>45512</v>
      </c>
    </row>
    <row r="64" spans="1:15">
      <c r="A64" t="s">
        <v>1705</v>
      </c>
      <c r="B64" t="str">
        <f>_xll.SNL.Clients.Office.Excel.Functions.SPG(A64,"SP_IPO_DATE")</f>
        <v>#PEND</v>
      </c>
      <c r="C64" s="9" t="str">
        <f>_xll.SNL.Clients.Office.Excel.Functions.SPG(A64, "IQ_SECTOR")</f>
        <v>Consumer Staples</v>
      </c>
      <c r="D64" s="9" t="str">
        <f>_xll.SNL.Clients.Office.Excel.Functions.SPG(A64, "IQ_INDUSTRY_GROUP")</f>
        <v>Consumer Staples Distribution and Retail</v>
      </c>
      <c r="E64" s="9" t="str">
        <f>_xll.SNL.Clients.Office.Excel.Functions.SPG(A64, "IQ_INDUSTRY")</f>
        <v>Consumer Staples Distribution and Retail</v>
      </c>
      <c r="F64" s="9" t="str">
        <f>_xll.SNL.Clients.Office.Excel.Functions.SPG(A64, "IQ_PRIMARY_INDUSTRY")</f>
        <v>Food Retail</v>
      </c>
      <c r="G64" s="9" t="str">
        <f>_xll.SNL.Clients.Office.Excel.Functions.SPG(A64, "NAICS_CODE", "Primary")</f>
        <v>445131 - Convenience Retailers</v>
      </c>
      <c r="H64" s="9" t="str">
        <f>_xll.SNL.Clients.Office.Excel.Functions.SPG(A64, "SP_TOPICTAG")</f>
        <v>Food Delivery; Online Grocery</v>
      </c>
      <c r="I64" s="5">
        <f>_xll.SNL.Clients.Office.Excel.Functions.SPG(A64, "SP_PCT_SHARES_OWNED_ALL_INSTITUTIONS")</f>
        <v>84.84</v>
      </c>
      <c r="J64" s="9" t="str">
        <f>_xll.SNL.Clients.Office.Excel.Functions.SPG(A64, "RD_CREDIT_RATING_GLOBAL", "Issuer Credit Rating", "Local Currency LT|0")</f>
        <v/>
      </c>
      <c r="K64" s="9" t="str">
        <f>_xll.SNL.Clients.Office.Excel.Functions.SPG(A64, "RD_CWOL_GLOBAL", "Issuer Credit Rating", "Local Currency LT|0")</f>
        <v/>
      </c>
      <c r="L64" s="9" t="str">
        <f>_xll.SNL.Clients.Office.Excel.Functions.SPG(A64, "RD_RATING_ACTION_GLOBAL", "Issuer Credit Rating", "Local Currency LT|0")</f>
        <v/>
      </c>
      <c r="M64" s="10" t="str">
        <f>_xll.SNL.Clients.Office.Excel.Functions.SPG(A64, "RD_LAST_REVIEW_DATE_GLOBAL", "Issuer Credit Rating", "Local Currency LT")</f>
        <v/>
      </c>
      <c r="N64" s="10" t="str">
        <f>_xll.SNL.Clients.Office.Excel.Functions.SPG(A64, "RD_CREDIT_RATING_DATE_GLOBAL", "Issuer Credit Rating", "Local Currency LT|0")</f>
        <v/>
      </c>
      <c r="O64" s="10" t="str">
        <f>_xll.SNL.Clients.Office.Excel.Functions.SPG(A64, "RD_CREDIT_WATCH_OUTLOOK_DATE_GLOBAL", "Issuer Credit Rating", "Local Currency LT|0")</f>
        <v/>
      </c>
    </row>
    <row r="65" spans="1:15">
      <c r="A65" t="s">
        <v>1706</v>
      </c>
      <c r="B65" t="str">
        <f>_xll.SNL.Clients.Office.Excel.Functions.SPG(A65,"SP_IPO_DATE")</f>
        <v>#PEND</v>
      </c>
      <c r="C65" s="9" t="str">
        <f>_xll.SNL.Clients.Office.Excel.Functions.SPG(A65, "IQ_SECTOR")</f>
        <v>Consumer Staples</v>
      </c>
      <c r="D65" s="9" t="str">
        <f>_xll.SNL.Clients.Office.Excel.Functions.SPG(A65, "IQ_INDUSTRY_GROUP")</f>
        <v>Food, Beverage and Tobacco</v>
      </c>
      <c r="E65" s="9" t="str">
        <f>_xll.SNL.Clients.Office.Excel.Functions.SPG(A65, "IQ_INDUSTRY")</f>
        <v>Beverages</v>
      </c>
      <c r="F65" s="9" t="str">
        <f>_xll.SNL.Clients.Office.Excel.Functions.SPG(A65, "IQ_PRIMARY_INDUSTRY")</f>
        <v>Soft Drinks and Non-alcoholic Beverages</v>
      </c>
      <c r="G65" s="9" t="str">
        <f>_xll.SNL.Clients.Office.Excel.Functions.SPG(A65, "NAICS_CODE", "Primary")</f>
        <v>312111 - Soft Drink Manufacturing</v>
      </c>
      <c r="H65" s="9" t="str">
        <f>_xll.SNL.Clients.Office.Excel.Functions.SPG(A65, "SP_TOPICTAG")</f>
        <v/>
      </c>
      <c r="I65" s="5">
        <f>_xll.SNL.Clients.Office.Excel.Functions.SPG(A65, "SP_PCT_SHARES_OWNED_ALL_INSTITUTIONS")</f>
        <v>64.650000000000006</v>
      </c>
      <c r="J65" s="9" t="str">
        <f>_xll.SNL.Clients.Office.Excel.Functions.SPG(A65, "RD_CREDIT_RATING_GLOBAL", "Issuer Credit Rating", "Local Currency LT|0")</f>
        <v/>
      </c>
      <c r="K65" s="9" t="str">
        <f>_xll.SNL.Clients.Office.Excel.Functions.SPG(A65, "RD_CWOL_GLOBAL", "Issuer Credit Rating", "Local Currency LT|0")</f>
        <v/>
      </c>
      <c r="L65" s="9" t="str">
        <f>_xll.SNL.Clients.Office.Excel.Functions.SPG(A65, "RD_RATING_ACTION_GLOBAL", "Issuer Credit Rating", "Local Currency LT|0")</f>
        <v/>
      </c>
      <c r="M65" s="10" t="str">
        <f>_xll.SNL.Clients.Office.Excel.Functions.SPG(A65, "RD_LAST_REVIEW_DATE_GLOBAL", "Issuer Credit Rating", "Local Currency LT")</f>
        <v/>
      </c>
      <c r="N65" s="10" t="str">
        <f>_xll.SNL.Clients.Office.Excel.Functions.SPG(A65, "RD_CREDIT_RATING_DATE_GLOBAL", "Issuer Credit Rating", "Local Currency LT|0")</f>
        <v/>
      </c>
      <c r="O65" s="10" t="str">
        <f>_xll.SNL.Clients.Office.Excel.Functions.SPG(A65, "RD_CREDIT_WATCH_OUTLOOK_DATE_GLOBAL", "Issuer Credit Rating", "Local Currency LT|0")</f>
        <v/>
      </c>
    </row>
    <row r="66" spans="1:15">
      <c r="A66" t="s">
        <v>1707</v>
      </c>
      <c r="B66" t="str">
        <f>_xll.SNL.Clients.Office.Excel.Functions.SPG(A66,"SP_IPO_DATE")</f>
        <v>#PEND</v>
      </c>
      <c r="C66" s="9" t="str">
        <f>_xll.SNL.Clients.Office.Excel.Functions.SPG(A66, "IQ_SECTOR")</f>
        <v>Energy</v>
      </c>
      <c r="D66" s="9" t="str">
        <f>_xll.SNL.Clients.Office.Excel.Functions.SPG(A66, "IQ_INDUSTRY_GROUP")</f>
        <v>Energy</v>
      </c>
      <c r="E66" s="9" t="str">
        <f>_xll.SNL.Clients.Office.Excel.Functions.SPG(A66, "IQ_INDUSTRY")</f>
        <v>Energy Equipment and Services</v>
      </c>
      <c r="F66" s="9" t="str">
        <f>_xll.SNL.Clients.Office.Excel.Functions.SPG(A66, "IQ_PRIMARY_INDUSTRY")</f>
        <v>Oil and Gas Equipment and Services</v>
      </c>
      <c r="G66" s="9" t="str">
        <f>_xll.SNL.Clients.Office.Excel.Functions.SPG(A66, "NAICS_CODE", "Primary")</f>
        <v>333132 - Oil and Gas Field Machinery and Equipment Manufacturing</v>
      </c>
      <c r="H66" s="9" t="str">
        <f>_xll.SNL.Clients.Office.Excel.Functions.SPG(A66, "SP_TOPICTAG")</f>
        <v>Environmental Consulting; Industrial Automation; Sensors; CleanTech; Process Automation; ClimateTech</v>
      </c>
      <c r="I66" s="5">
        <f>_xll.SNL.Clients.Office.Excel.Functions.SPG(A66, "SP_PCT_SHARES_OWNED_ALL_INSTITUTIONS")</f>
        <v>91.72</v>
      </c>
      <c r="J66" s="9" t="str">
        <f>_xll.SNL.Clients.Office.Excel.Functions.SPG(A66, "RD_CREDIT_RATING_GLOBAL", "Issuer Credit Rating", "Local Currency LT|0")</f>
        <v>BB+</v>
      </c>
      <c r="K66" s="9" t="str">
        <f>_xll.SNL.Clients.Office.Excel.Functions.SPG(A66, "RD_CWOL_GLOBAL", "Issuer Credit Rating", "Local Currency LT|0")</f>
        <v>Watch Pos</v>
      </c>
      <c r="L66" s="9" t="str">
        <f>_xll.SNL.Clients.Office.Excel.Functions.SPG(A66, "RD_RATING_ACTION_GLOBAL", "Issuer Credit Rating", "Local Currency LT|0")</f>
        <v>CreditWatch/Outlook (04/02/2024)</v>
      </c>
      <c r="M66" s="10">
        <f>_xll.SNL.Clients.Office.Excel.Functions.SPG(A66, "RD_LAST_REVIEW_DATE_GLOBAL", "Issuer Credit Rating", "Local Currency LT")</f>
        <v>45384</v>
      </c>
      <c r="N66" s="10">
        <f>_xll.SNL.Clients.Office.Excel.Functions.SPG(A66, "RD_CREDIT_RATING_DATE_GLOBAL", "Issuer Credit Rating", "Local Currency LT|0")</f>
        <v>45063</v>
      </c>
      <c r="O66" s="10">
        <f>_xll.SNL.Clients.Office.Excel.Functions.SPG(A66, "RD_CREDIT_WATCH_OUTLOOK_DATE_GLOBAL", "Issuer Credit Rating", "Local Currency LT|0")</f>
        <v>45384</v>
      </c>
    </row>
    <row r="67" spans="1:15">
      <c r="A67" t="s">
        <v>1708</v>
      </c>
      <c r="B67" t="str">
        <f>_xll.SNL.Clients.Office.Excel.Functions.SPG(A67,"SP_IPO_DATE")</f>
        <v>#PEND</v>
      </c>
      <c r="C67" s="9" t="str">
        <f>_xll.SNL.Clients.Office.Excel.Functions.SPG(A67, "IQ_SECTOR")</f>
        <v>Industrials</v>
      </c>
      <c r="D67" s="9" t="str">
        <f>_xll.SNL.Clients.Office.Excel.Functions.SPG(A67, "IQ_INDUSTRY_GROUP")</f>
        <v>Capital Goods</v>
      </c>
      <c r="E67" s="9" t="str">
        <f>_xll.SNL.Clients.Office.Excel.Functions.SPG(A67, "IQ_INDUSTRY")</f>
        <v>Machinery</v>
      </c>
      <c r="F67" s="9" t="str">
        <f>_xll.SNL.Clients.Office.Excel.Functions.SPG(A67, "IQ_PRIMARY_INDUSTRY")</f>
        <v>Industrial Machinery and Supplies and Components</v>
      </c>
      <c r="G67" s="9" t="str">
        <f>_xll.SNL.Clients.Office.Excel.Functions.SPG(A67, "NAICS_CODE", "Primary")</f>
        <v>332410 - Power Boiler and Heat Exchanger Manufacturing</v>
      </c>
      <c r="H67" s="9" t="str">
        <f>_xll.SNL.Clients.Office.Excel.Functions.SPG(A67, "SP_TOPICTAG")</f>
        <v>Energy Management; Environmental Engineering; ClimateTech</v>
      </c>
      <c r="I67" s="5">
        <f>_xll.SNL.Clients.Office.Excel.Functions.SPG(A67, "SP_PCT_SHARES_OWNED_ALL_INSTITUTIONS")</f>
        <v>124.44</v>
      </c>
      <c r="J67" s="9" t="str">
        <f>_xll.SNL.Clients.Office.Excel.Functions.SPG(A67, "RD_CREDIT_RATING_GLOBAL", "Issuer Credit Rating", "Local Currency LT|0")</f>
        <v>BB-</v>
      </c>
      <c r="K67" s="9" t="str">
        <f>_xll.SNL.Clients.Office.Excel.Functions.SPG(A67, "RD_CWOL_GLOBAL", "Issuer Credit Rating", "Local Currency LT|0")</f>
        <v>Stable</v>
      </c>
      <c r="L67" s="9" t="str">
        <f>_xll.SNL.Clients.Office.Excel.Functions.SPG(A67, "RD_RATING_ACTION_GLOBAL", "Issuer Credit Rating", "Local Currency LT|0")</f>
        <v>Upgrade | CreditWatch/Outlook (03/11/2024)</v>
      </c>
      <c r="M67" s="10">
        <f>_xll.SNL.Clients.Office.Excel.Functions.SPG(A67, "RD_LAST_REVIEW_DATE_GLOBAL", "Issuer Credit Rating", "Local Currency LT")</f>
        <v>45616</v>
      </c>
      <c r="N67" s="10">
        <f>_xll.SNL.Clients.Office.Excel.Functions.SPG(A67, "RD_CREDIT_RATING_DATE_GLOBAL", "Issuer Credit Rating", "Local Currency LT|0")</f>
        <v>45362</v>
      </c>
      <c r="O67" s="10">
        <f>_xll.SNL.Clients.Office.Excel.Functions.SPG(A67, "RD_CREDIT_WATCH_OUTLOOK_DATE_GLOBAL", "Issuer Credit Rating", "Local Currency LT|0")</f>
        <v>45362</v>
      </c>
    </row>
    <row r="68" spans="1:15">
      <c r="A68" t="s">
        <v>1709</v>
      </c>
      <c r="B68" t="str">
        <f>_xll.SNL.Clients.Office.Excel.Functions.SPG(A68,"SP_IPO_DATE")</f>
        <v>#PEND</v>
      </c>
      <c r="C68" s="9" t="str">
        <f>_xll.SNL.Clients.Office.Excel.Functions.SPG(A68, "IQ_SECTOR")</f>
        <v>Health Care</v>
      </c>
      <c r="D68" s="9" t="str">
        <f>_xll.SNL.Clients.Office.Excel.Functions.SPG(A68, "IQ_INDUSTRY_GROUP")</f>
        <v>Health Care Equipment and Services</v>
      </c>
      <c r="E68" s="9" t="str">
        <f>_xll.SNL.Clients.Office.Excel.Functions.SPG(A68, "IQ_INDUSTRY")</f>
        <v>Health Care Providers and Services</v>
      </c>
      <c r="F68" s="9" t="str">
        <f>_xll.SNL.Clients.Office.Excel.Functions.SPG(A68, "IQ_PRIMARY_INDUSTRY")</f>
        <v>Health Care Services</v>
      </c>
      <c r="G68" s="9" t="str">
        <f>_xll.SNL.Clients.Office.Excel.Functions.SPG(A68, "NAICS_CODE", "Primary")</f>
        <v>621610 - Home Health Care Services</v>
      </c>
      <c r="H68" s="9" t="str">
        <f>_xll.SNL.Clients.Office.Excel.Functions.SPG(A68, "SP_TOPICTAG")</f>
        <v>Health Diagnostics; Assisted Living; End-of-Life Planning</v>
      </c>
      <c r="I68" s="5">
        <f>_xll.SNL.Clients.Office.Excel.Functions.SPG(A68, "SP_PCT_SHARES_OWNED_ALL_INSTITUTIONS")</f>
        <v>95.43</v>
      </c>
      <c r="J68" s="9" t="str">
        <f>_xll.SNL.Clients.Office.Excel.Functions.SPG(A68, "RD_CREDIT_RATING_GLOBAL", "Issuer Credit Rating", "Local Currency LT|0")</f>
        <v>NR</v>
      </c>
      <c r="K68" s="9" t="str">
        <f>_xll.SNL.Clients.Office.Excel.Functions.SPG(A68, "RD_CWOL_GLOBAL", "Issuer Credit Rating", "Local Currency LT|0")</f>
        <v>NR</v>
      </c>
      <c r="L68" s="9" t="str">
        <f>_xll.SNL.Clients.Office.Excel.Functions.SPG(A68, "RD_RATING_ACTION_GLOBAL", "Issuer Credit Rating", "Local Currency LT|0")</f>
        <v>Not Rated | CreditWatch/Outlook (05/25/2007)</v>
      </c>
      <c r="M68" s="10" t="str">
        <f>_xll.SNL.Clients.Office.Excel.Functions.SPG(A68, "RD_LAST_REVIEW_DATE_GLOBAL", "Issuer Credit Rating", "Local Currency LT")</f>
        <v/>
      </c>
      <c r="N68" s="10">
        <f>_xll.SNL.Clients.Office.Excel.Functions.SPG(A68, "RD_CREDIT_RATING_DATE_GLOBAL", "Issuer Credit Rating", "Local Currency LT|0")</f>
        <v>39227</v>
      </c>
      <c r="O68" s="10">
        <f>_xll.SNL.Clients.Office.Excel.Functions.SPG(A68, "RD_CREDIT_WATCH_OUTLOOK_DATE_GLOBAL", "Issuer Credit Rating", "Local Currency LT|0")</f>
        <v>39227</v>
      </c>
    </row>
    <row r="69" spans="1:15">
      <c r="A69" t="s">
        <v>1710</v>
      </c>
      <c r="B69" t="str">
        <f>_xll.SNL.Clients.Office.Excel.Functions.SPG(A69,"SP_IPO_DATE")</f>
        <v>#PEND</v>
      </c>
      <c r="C69" s="9" t="str">
        <f>_xll.SNL.Clients.Office.Excel.Functions.SPG(A69, "IQ_SECTOR")</f>
        <v>Consumer Discretionary</v>
      </c>
      <c r="D69" s="9" t="str">
        <f>_xll.SNL.Clients.Office.Excel.Functions.SPG(A69, "IQ_INDUSTRY_GROUP")</f>
        <v>Consumer Discretionary Distribution and Retail</v>
      </c>
      <c r="E69" s="9" t="str">
        <f>_xll.SNL.Clients.Office.Excel.Functions.SPG(A69, "IQ_INDUSTRY")</f>
        <v>Specialty Retail</v>
      </c>
      <c r="F69" s="9" t="str">
        <f>_xll.SNL.Clients.Office.Excel.Functions.SPG(A69, "IQ_PRIMARY_INDUSTRY")</f>
        <v>Other Specialty Retail</v>
      </c>
      <c r="G69" s="9" t="str">
        <f>_xll.SNL.Clients.Office.Excel.Functions.SPG(A69, "NAICS_CODE", "Primary")</f>
        <v>456191 - Food (Health) Supplement Retailers</v>
      </c>
      <c r="H69" s="9" t="str">
        <f>_xll.SNL.Clients.Office.Excel.Functions.SPG(A69, "SP_TOPICTAG")</f>
        <v>Online Grocery; Pet Care; Pet Food and Supplies</v>
      </c>
      <c r="I69" s="5">
        <f>_xll.SNL.Clients.Office.Excel.Functions.SPG(A69, "SP_PCT_SHARES_OWNED_ALL_INSTITUTIONS")</f>
        <v>35.54</v>
      </c>
      <c r="J69" s="9" t="str">
        <f>_xll.SNL.Clients.Office.Excel.Functions.SPG(A69, "RD_CREDIT_RATING_GLOBAL", "Issuer Credit Rating", "Local Currency LT|0")</f>
        <v/>
      </c>
      <c r="K69" s="9" t="str">
        <f>_xll.SNL.Clients.Office.Excel.Functions.SPG(A69, "RD_CWOL_GLOBAL", "Issuer Credit Rating", "Local Currency LT|0")</f>
        <v/>
      </c>
      <c r="L69" s="9" t="str">
        <f>_xll.SNL.Clients.Office.Excel.Functions.SPG(A69, "RD_RATING_ACTION_GLOBAL", "Issuer Credit Rating", "Local Currency LT|0")</f>
        <v/>
      </c>
      <c r="M69" s="10" t="str">
        <f>_xll.SNL.Clients.Office.Excel.Functions.SPG(A69, "RD_LAST_REVIEW_DATE_GLOBAL", "Issuer Credit Rating", "Local Currency LT")</f>
        <v/>
      </c>
      <c r="N69" s="10" t="str">
        <f>_xll.SNL.Clients.Office.Excel.Functions.SPG(A69, "RD_CREDIT_RATING_DATE_GLOBAL", "Issuer Credit Rating", "Local Currency LT|0")</f>
        <v/>
      </c>
      <c r="O69" s="10" t="str">
        <f>_xll.SNL.Clients.Office.Excel.Functions.SPG(A69, "RD_CREDIT_WATCH_OUTLOOK_DATE_GLOBAL", "Issuer Credit Rating", "Local Currency LT|0")</f>
        <v/>
      </c>
    </row>
    <row r="70" spans="1:15">
      <c r="A70" t="s">
        <v>1711</v>
      </c>
      <c r="B70" t="str">
        <f>_xll.SNL.Clients.Office.Excel.Functions.SPG(A70,"SP_IPO_DATE")</f>
        <v>#PEND</v>
      </c>
      <c r="C70" s="9" t="str">
        <f>_xll.SNL.Clients.Office.Excel.Functions.SPG(A70, "IQ_SECTOR")</f>
        <v>Consumer Discretionary</v>
      </c>
      <c r="D70" s="9" t="str">
        <f>_xll.SNL.Clients.Office.Excel.Functions.SPG(A70, "IQ_INDUSTRY_GROUP")</f>
        <v>Consumer Services</v>
      </c>
      <c r="E70" s="9" t="str">
        <f>_xll.SNL.Clients.Office.Excel.Functions.SPG(A70, "IQ_INDUSTRY")</f>
        <v>Hotels, Restaurants and Leisure</v>
      </c>
      <c r="F70" s="9" t="str">
        <f>_xll.SNL.Clients.Office.Excel.Functions.SPG(A70, "IQ_PRIMARY_INDUSTRY")</f>
        <v>Hotels, Resorts and Cruise Lines</v>
      </c>
      <c r="G70" s="9" t="str">
        <f>_xll.SNL.Clients.Office.Excel.Functions.SPG(A70, "NAICS_CODE", "Primary")</f>
        <v>721110 - Hotels (except Casino Hotels) and Motels</v>
      </c>
      <c r="H70" s="9" t="str">
        <f>_xll.SNL.Clients.Office.Excel.Functions.SPG(A70, "SP_TOPICTAG")</f>
        <v>Business Travel; Travel Accommodations; Customer Relationship Management; Brand Marketing; Cloud Infrastructure</v>
      </c>
      <c r="I70" s="5">
        <f>_xll.SNL.Clients.Office.Excel.Functions.SPG(A70, "SP_PCT_SHARES_OWNED_ALL_INSTITUTIONS")</f>
        <v>83.06</v>
      </c>
      <c r="J70" s="9" t="str">
        <f>_xll.SNL.Clients.Office.Excel.Functions.SPG(A70, "RD_CREDIT_RATING_GLOBAL", "Issuer Credit Rating", "Local Currency LT|0")</f>
        <v>BBB-</v>
      </c>
      <c r="K70" s="9" t="str">
        <f>_xll.SNL.Clients.Office.Excel.Functions.SPG(A70, "RD_CWOL_GLOBAL", "Issuer Credit Rating", "Local Currency LT|0")</f>
        <v>Stable</v>
      </c>
      <c r="L70" s="9" t="str">
        <f>_xll.SNL.Clients.Office.Excel.Functions.SPG(A70, "RD_RATING_ACTION_GLOBAL", "Issuer Credit Rating", "Local Currency LT|0")</f>
        <v>CreditWatch/Outlook (03/12/2024)</v>
      </c>
      <c r="M70" s="10">
        <f>_xll.SNL.Clients.Office.Excel.Functions.SPG(A70, "RD_LAST_REVIEW_DATE_GLOBAL", "Issuer Credit Rating", "Local Currency LT")</f>
        <v>45386</v>
      </c>
      <c r="N70" s="10">
        <f>_xll.SNL.Clients.Office.Excel.Functions.SPG(A70, "RD_CREDIT_RATING_DATE_GLOBAL", "Issuer Credit Rating", "Local Currency LT|0")</f>
        <v>43420</v>
      </c>
      <c r="O70" s="10">
        <f>_xll.SNL.Clients.Office.Excel.Functions.SPG(A70, "RD_CREDIT_WATCH_OUTLOOK_DATE_GLOBAL", "Issuer Credit Rating", "Local Currency LT|0")</f>
        <v>45363</v>
      </c>
    </row>
    <row r="71" spans="1:15">
      <c r="A71" t="s">
        <v>1712</v>
      </c>
      <c r="B71" t="str">
        <f>_xll.SNL.Clients.Office.Excel.Functions.SPG(A71,"SP_IPO_DATE")</f>
        <v>#PEND</v>
      </c>
      <c r="C71" s="9" t="str">
        <f>_xll.SNL.Clients.Office.Excel.Functions.SPG(A71, "IQ_SECTOR")</f>
        <v>Energy</v>
      </c>
      <c r="D71" s="9" t="str">
        <f>_xll.SNL.Clients.Office.Excel.Functions.SPG(A71, "IQ_INDUSTRY_GROUP")</f>
        <v>Energy</v>
      </c>
      <c r="E71" s="9" t="str">
        <f>_xll.SNL.Clients.Office.Excel.Functions.SPG(A71, "IQ_INDUSTRY")</f>
        <v>Oil, Gas and Consumable Fuels</v>
      </c>
      <c r="F71" s="9" t="str">
        <f>_xll.SNL.Clients.Office.Excel.Functions.SPG(A71, "IQ_PRIMARY_INDUSTRY")</f>
        <v>Oil and Gas Exploration and Production</v>
      </c>
      <c r="G71" s="9" t="str">
        <f>_xll.SNL.Clients.Office.Excel.Functions.SPG(A71, "NAICS_CODE", "Primary")</f>
        <v>2111 - Oil and Gas Extraction</v>
      </c>
      <c r="H71" s="9" t="str">
        <f>_xll.SNL.Clients.Office.Excel.Functions.SPG(A71, "SP_TOPICTAG")</f>
        <v/>
      </c>
      <c r="I71" s="5">
        <f>_xll.SNL.Clients.Office.Excel.Functions.SPG(A71, "SP_PCT_SHARES_OWNED_ALL_INSTITUTIONS")</f>
        <v>90.2</v>
      </c>
      <c r="J71" s="9" t="str">
        <f>_xll.SNL.Clients.Office.Excel.Functions.SPG(A71, "RD_CREDIT_RATING_GLOBAL", "Issuer Credit Rating", "Local Currency LT|0")</f>
        <v>BB-</v>
      </c>
      <c r="K71" s="9" t="str">
        <f>_xll.SNL.Clients.Office.Excel.Functions.SPG(A71, "RD_CWOL_GLOBAL", "Issuer Credit Rating", "Local Currency LT|0")</f>
        <v>Positive</v>
      </c>
      <c r="L71" s="9" t="str">
        <f>_xll.SNL.Clients.Office.Excel.Functions.SPG(A71, "RD_RATING_ACTION_GLOBAL", "Issuer Credit Rating", "Local Currency LT|0")</f>
        <v>CreditWatch/Outlook (02/26/2024)</v>
      </c>
      <c r="M71" s="10">
        <f>_xll.SNL.Clients.Office.Excel.Functions.SPG(A71, "RD_LAST_REVIEW_DATE_GLOBAL", "Issuer Credit Rating", "Local Currency LT")</f>
        <v>45377</v>
      </c>
      <c r="N71" s="10">
        <f>_xll.SNL.Clients.Office.Excel.Functions.SPG(A71, "RD_CREDIT_RATING_DATE_GLOBAL", "Issuer Credit Rating", "Local Currency LT|0")</f>
        <v>45013</v>
      </c>
      <c r="O71" s="10">
        <f>_xll.SNL.Clients.Office.Excel.Functions.SPG(A71, "RD_CREDIT_WATCH_OUTLOOK_DATE_GLOBAL", "Issuer Credit Rating", "Local Currency LT|0")</f>
        <v>45348</v>
      </c>
    </row>
    <row r="72" spans="1:15">
      <c r="A72" t="s">
        <v>1713</v>
      </c>
      <c r="B72" t="str">
        <f>_xll.SNL.Clients.Office.Excel.Functions.SPG(A72,"SP_IPO_DATE")</f>
        <v>#PEND</v>
      </c>
      <c r="C72" s="9" t="str">
        <f>_xll.SNL.Clients.Office.Excel.Functions.SPG(A72, "IQ_SECTOR")</f>
        <v>Consumer Discretionary</v>
      </c>
      <c r="D72" s="9" t="str">
        <f>_xll.SNL.Clients.Office.Excel.Functions.SPG(A72, "IQ_INDUSTRY_GROUP")</f>
        <v>Consumer Services</v>
      </c>
      <c r="E72" s="9" t="str">
        <f>_xll.SNL.Clients.Office.Excel.Functions.SPG(A72, "IQ_INDUSTRY")</f>
        <v>Hotels, Restaurants and Leisure</v>
      </c>
      <c r="F72" s="9" t="str">
        <f>_xll.SNL.Clients.Office.Excel.Functions.SPG(A72, "IQ_PRIMARY_INDUSTRY")</f>
        <v>Casinos and Gaming</v>
      </c>
      <c r="G72" s="9" t="str">
        <f>_xll.SNL.Clients.Office.Excel.Functions.SPG(A72, "NAICS_CODE", "Primary")</f>
        <v>7132 - Gambling Industries</v>
      </c>
      <c r="H72" s="9" t="str">
        <f>_xll.SNL.Clients.Office.Excel.Functions.SPG(A72, "SP_TOPICTAG")</f>
        <v>Entertainment Systems; Video Streaming</v>
      </c>
      <c r="I72" s="5">
        <f>_xll.SNL.Clients.Office.Excel.Functions.SPG(A72, "SP_PCT_SHARES_OWNED_ALL_INSTITUTIONS")</f>
        <v>77.489999999999995</v>
      </c>
      <c r="J72" s="9" t="str">
        <f>_xll.SNL.Clients.Office.Excel.Functions.SPG(A72, "RD_CREDIT_RATING_GLOBAL", "Issuer Credit Rating", "Local Currency LT|0")</f>
        <v>BB</v>
      </c>
      <c r="K72" s="9" t="str">
        <f>_xll.SNL.Clients.Office.Excel.Functions.SPG(A72, "RD_CWOL_GLOBAL", "Issuer Credit Rating", "Local Currency LT|0")</f>
        <v>Negative</v>
      </c>
      <c r="L72" s="9" t="str">
        <f>_xll.SNL.Clients.Office.Excel.Functions.SPG(A72, "RD_RATING_ACTION_GLOBAL", "Issuer Credit Rating", "Local Currency LT|0")</f>
        <v>CreditWatch/Outlook (03/30/2022)</v>
      </c>
      <c r="M72" s="10">
        <f>_xll.SNL.Clients.Office.Excel.Functions.SPG(A72, "RD_LAST_REVIEW_DATE_GLOBAL", "Issuer Credit Rating", "Local Currency LT")</f>
        <v>45496</v>
      </c>
      <c r="N72" s="10">
        <f>_xll.SNL.Clients.Office.Excel.Functions.SPG(A72, "RD_CREDIT_RATING_DATE_GLOBAL", "Issuer Credit Rating", "Local Currency LT|0")</f>
        <v>41617</v>
      </c>
      <c r="O72" s="10">
        <f>_xll.SNL.Clients.Office.Excel.Functions.SPG(A72, "RD_CREDIT_WATCH_OUTLOOK_DATE_GLOBAL", "Issuer Credit Rating", "Local Currency LT|0")</f>
        <v>44650</v>
      </c>
    </row>
    <row r="73" spans="1:15">
      <c r="A73" t="s">
        <v>1714</v>
      </c>
      <c r="B73" t="str">
        <f>_xll.SNL.Clients.Office.Excel.Functions.SPG(A73,"SP_IPO_DATE")</f>
        <v>#PEND</v>
      </c>
      <c r="C73" s="9" t="str">
        <f>_xll.SNL.Clients.Office.Excel.Functions.SPG(A73, "IQ_SECTOR")</f>
        <v>Information Technology</v>
      </c>
      <c r="D73" s="9" t="str">
        <f>_xll.SNL.Clients.Office.Excel.Functions.SPG(A73, "IQ_INDUSTRY_GROUP")</f>
        <v>Technology Hardware and Equipment</v>
      </c>
      <c r="E73" s="9" t="str">
        <f>_xll.SNL.Clients.Office.Excel.Functions.SPG(A73, "IQ_INDUSTRY")</f>
        <v>Communications Equipment</v>
      </c>
      <c r="F73" s="9" t="str">
        <f>_xll.SNL.Clients.Office.Excel.Functions.SPG(A73, "IQ_PRIMARY_INDUSTRY")</f>
        <v>Communications Equipment</v>
      </c>
      <c r="G73" s="9" t="str">
        <f>_xll.SNL.Clients.Office.Excel.Functions.SPG(A73, "NAICS_CODE", "Primary")</f>
        <v>334290 - Other Communications Equipment Manufacturing</v>
      </c>
      <c r="H73" s="9" t="str">
        <f>_xll.SNL.Clients.Office.Excel.Functions.SPG(A73, "SP_TOPICTAG")</f>
        <v>Network Backbone; Optical Infrastructure; Software Development; Data Integration; Cloud Infrastructure; Network Security; Data Center Technology</v>
      </c>
      <c r="I73" s="5">
        <f>_xll.SNL.Clients.Office.Excel.Functions.SPG(A73, "SP_PCT_SHARES_OWNED_ALL_INSTITUTIONS")</f>
        <v>99.93</v>
      </c>
      <c r="J73" s="9" t="str">
        <f>_xll.SNL.Clients.Office.Excel.Functions.SPG(A73, "RD_CREDIT_RATING_GLOBAL", "Issuer Credit Rating", "Local Currency LT|0")</f>
        <v>BB+</v>
      </c>
      <c r="K73" s="9" t="str">
        <f>_xll.SNL.Clients.Office.Excel.Functions.SPG(A73, "RD_CWOL_GLOBAL", "Issuer Credit Rating", "Local Currency LT|0")</f>
        <v>Stable</v>
      </c>
      <c r="L73" s="9" t="str">
        <f>_xll.SNL.Clients.Office.Excel.Functions.SPG(A73, "RD_RATING_ACTION_GLOBAL", "Issuer Credit Rating", "Local Currency LT|0")</f>
        <v>Upgrade | CreditWatch/Outlook (09/16/2019)</v>
      </c>
      <c r="M73" s="10">
        <f>_xll.SNL.Clients.Office.Excel.Functions.SPG(A73, "RD_LAST_REVIEW_DATE_GLOBAL", "Issuer Credit Rating", "Local Currency LT")</f>
        <v>45681</v>
      </c>
      <c r="N73" s="10">
        <f>_xll.SNL.Clients.Office.Excel.Functions.SPG(A73, "RD_CREDIT_RATING_DATE_GLOBAL", "Issuer Credit Rating", "Local Currency LT|0")</f>
        <v>43724</v>
      </c>
      <c r="O73" s="10">
        <f>_xll.SNL.Clients.Office.Excel.Functions.SPG(A73, "RD_CREDIT_WATCH_OUTLOOK_DATE_GLOBAL", "Issuer Credit Rating", "Local Currency LT|0")</f>
        <v>43724</v>
      </c>
    </row>
    <row r="74" spans="1:15">
      <c r="A74" t="s">
        <v>1715</v>
      </c>
      <c r="B74" t="str">
        <f>_xll.SNL.Clients.Office.Excel.Functions.SPG(A74,"SP_IPO_DATE")</f>
        <v>#PEND</v>
      </c>
      <c r="C74" s="9" t="str">
        <f>_xll.SNL.Clients.Office.Excel.Functions.SPG(A74, "IQ_SECTOR")</f>
        <v>Information Technology</v>
      </c>
      <c r="D74" s="9" t="str">
        <f>_xll.SNL.Clients.Office.Excel.Functions.SPG(A74, "IQ_INDUSTRY_GROUP")</f>
        <v>Semiconductors and Semiconductor Equipment</v>
      </c>
      <c r="E74" s="9" t="str">
        <f>_xll.SNL.Clients.Office.Excel.Functions.SPG(A74, "IQ_INDUSTRY")</f>
        <v>Semiconductors and Semiconductor Equipment</v>
      </c>
      <c r="F74" s="9" t="str">
        <f>_xll.SNL.Clients.Office.Excel.Functions.SPG(A74, "IQ_PRIMARY_INDUSTRY")</f>
        <v>Semiconductors</v>
      </c>
      <c r="G74" s="9" t="str">
        <f>_xll.SNL.Clients.Office.Excel.Functions.SPG(A74, "NAICS_CODE", "Primary")</f>
        <v>334413 - Semiconductor and Related Device Manufacturing</v>
      </c>
      <c r="H74" s="9" t="str">
        <f>_xll.SNL.Clients.Office.Excel.Functions.SPG(A74, "SP_TOPICTAG")</f>
        <v>Computer Vision; Image Recognition; Natural Language Processing; Sensors; Speech Recognition; Machine Learning; Artificial Intelligence</v>
      </c>
      <c r="I74" s="5">
        <f>_xll.SNL.Clients.Office.Excel.Functions.SPG(A74, "SP_PCT_SHARES_OWNED_ALL_INSTITUTIONS")</f>
        <v>96.41</v>
      </c>
      <c r="J74" s="9" t="str">
        <f>_xll.SNL.Clients.Office.Excel.Functions.SPG(A74, "RD_CREDIT_RATING_GLOBAL", "Issuer Credit Rating", "Local Currency LT|0")</f>
        <v>NR</v>
      </c>
      <c r="K74" s="9" t="str">
        <f>_xll.SNL.Clients.Office.Excel.Functions.SPG(A74, "RD_CWOL_GLOBAL", "Issuer Credit Rating", "Local Currency LT|0")</f>
        <v>NR</v>
      </c>
      <c r="L74" s="9" t="str">
        <f>_xll.SNL.Clients.Office.Excel.Functions.SPG(A74, "RD_RATING_ACTION_GLOBAL", "Issuer Credit Rating", "Local Currency LT|0")</f>
        <v>Not Rated | CreditWatch/Outlook (03/11/2016)</v>
      </c>
      <c r="M74" s="10" t="str">
        <f>_xll.SNL.Clients.Office.Excel.Functions.SPG(A74, "RD_LAST_REVIEW_DATE_GLOBAL", "Issuer Credit Rating", "Local Currency LT")</f>
        <v/>
      </c>
      <c r="N74" s="10">
        <f>_xll.SNL.Clients.Office.Excel.Functions.SPG(A74, "RD_CREDIT_RATING_DATE_GLOBAL", "Issuer Credit Rating", "Local Currency LT|0")</f>
        <v>42440</v>
      </c>
      <c r="O74" s="10">
        <f>_xll.SNL.Clients.Office.Excel.Functions.SPG(A74, "RD_CREDIT_WATCH_OUTLOOK_DATE_GLOBAL", "Issuer Credit Rating", "Local Currency LT|0")</f>
        <v>42440</v>
      </c>
    </row>
    <row r="75" spans="1:15">
      <c r="A75" t="s">
        <v>1716</v>
      </c>
      <c r="B75" t="str">
        <f>_xll.SNL.Clients.Office.Excel.Functions.SPG(A75,"SP_IPO_DATE")</f>
        <v>#PEND</v>
      </c>
      <c r="C75" s="9" t="str">
        <f>_xll.SNL.Clients.Office.Excel.Functions.SPG(A75, "IQ_SECTOR")</f>
        <v>Energy</v>
      </c>
      <c r="D75" s="9" t="str">
        <f>_xll.SNL.Clients.Office.Excel.Functions.SPG(A75, "IQ_INDUSTRY_GROUP")</f>
        <v>Energy</v>
      </c>
      <c r="E75" s="9" t="str">
        <f>_xll.SNL.Clients.Office.Excel.Functions.SPG(A75, "IQ_INDUSTRY")</f>
        <v>Oil, Gas and Consumable Fuels</v>
      </c>
      <c r="F75" s="9" t="str">
        <f>_xll.SNL.Clients.Office.Excel.Functions.SPG(A75, "IQ_PRIMARY_INDUSTRY")</f>
        <v>Oil and Gas Exploration and Production</v>
      </c>
      <c r="G75" s="9" t="str">
        <f>_xll.SNL.Clients.Office.Excel.Functions.SPG(A75, "NAICS_CODE", "Primary")</f>
        <v>2111 - Oil and Gas Extraction</v>
      </c>
      <c r="H75" s="9" t="str">
        <f>_xll.SNL.Clients.Office.Excel.Functions.SPG(A75, "SP_TOPICTAG")</f>
        <v>Environmental Engineering</v>
      </c>
      <c r="I75" s="5">
        <f>_xll.SNL.Clients.Office.Excel.Functions.SPG(A75, "SP_PCT_SHARES_OWNED_ALL_INSTITUTIONS")</f>
        <v>97.25</v>
      </c>
      <c r="J75" s="9" t="str">
        <f>_xll.SNL.Clients.Office.Excel.Functions.SPG(A75, "RD_CREDIT_RATING_GLOBAL", "Issuer Credit Rating", "Local Currency LT|0")</f>
        <v>BB-</v>
      </c>
      <c r="K75" s="9" t="str">
        <f>_xll.SNL.Clients.Office.Excel.Functions.SPG(A75, "RD_CWOL_GLOBAL", "Issuer Credit Rating", "Local Currency LT|0")</f>
        <v>Positive</v>
      </c>
      <c r="L75" s="9" t="str">
        <f>_xll.SNL.Clients.Office.Excel.Functions.SPG(A75, "RD_RATING_ACTION_GLOBAL", "Issuer Credit Rating", "Local Currency LT|0")</f>
        <v>CreditWatch/Outlook (08/22/2024)</v>
      </c>
      <c r="M75" s="10">
        <f>_xll.SNL.Clients.Office.Excel.Functions.SPG(A75, "RD_LAST_REVIEW_DATE_GLOBAL", "Issuer Credit Rating", "Local Currency LT")</f>
        <v>45617</v>
      </c>
      <c r="N75" s="10">
        <f>_xll.SNL.Clients.Office.Excel.Functions.SPG(A75, "RD_CREDIT_RATING_DATE_GLOBAL", "Issuer Credit Rating", "Local Currency LT|0")</f>
        <v>45142</v>
      </c>
      <c r="O75" s="10">
        <f>_xll.SNL.Clients.Office.Excel.Functions.SPG(A75, "RD_CREDIT_WATCH_OUTLOOK_DATE_GLOBAL", "Issuer Credit Rating", "Local Currency LT|0")</f>
        <v>45526</v>
      </c>
    </row>
    <row r="76" spans="1:15">
      <c r="A76" t="s">
        <v>1717</v>
      </c>
      <c r="B76" t="str">
        <f>_xll.SNL.Clients.Office.Excel.Functions.SPG(A76,"SP_IPO_DATE")</f>
        <v>#PEND</v>
      </c>
      <c r="C76" s="9" t="str">
        <f>_xll.SNL.Clients.Office.Excel.Functions.SPG(A76, "IQ_SECTOR")</f>
        <v>Industrials</v>
      </c>
      <c r="D76" s="9" t="str">
        <f>_xll.SNL.Clients.Office.Excel.Functions.SPG(A76, "IQ_INDUSTRY_GROUP")</f>
        <v>Commercial and Professional Services</v>
      </c>
      <c r="E76" s="9" t="str">
        <f>_xll.SNL.Clients.Office.Excel.Functions.SPG(A76, "IQ_INDUSTRY")</f>
        <v>Commercial Services and Supplies</v>
      </c>
      <c r="F76" s="9" t="str">
        <f>_xll.SNL.Clients.Office.Excel.Functions.SPG(A76, "IQ_PRIMARY_INDUSTRY")</f>
        <v>Environmental and Facilities Services</v>
      </c>
      <c r="G76" s="9" t="str">
        <f>_xll.SNL.Clients.Office.Excel.Functions.SPG(A76, "NAICS_CODE", "Primary")</f>
        <v>562 - Waste Management and Remediation Services</v>
      </c>
      <c r="H76" s="9" t="str">
        <f>_xll.SNL.Clients.Office.Excel.Functions.SPG(A76, "SP_TOPICTAG")</f>
        <v>Environmental Consulting; Environmental Engineering; Disposal and Recycling; Water Purification; CleanTech; Pollution Control</v>
      </c>
      <c r="I76" s="5">
        <f>_xll.SNL.Clients.Office.Excel.Functions.SPG(A76, "SP_PCT_SHARES_OWNED_ALL_INSTITUTIONS")</f>
        <v>90.93</v>
      </c>
      <c r="J76" s="9" t="str">
        <f>_xll.SNL.Clients.Office.Excel.Functions.SPG(A76, "RD_CREDIT_RATING_GLOBAL", "Issuer Credit Rating", "Local Currency LT|0")</f>
        <v>BB+</v>
      </c>
      <c r="K76" s="9" t="str">
        <f>_xll.SNL.Clients.Office.Excel.Functions.SPG(A76, "RD_CWOL_GLOBAL", "Issuer Credit Rating", "Local Currency LT|0")</f>
        <v>Stable</v>
      </c>
      <c r="L76" s="9" t="str">
        <f>_xll.SNL.Clients.Office.Excel.Functions.SPG(A76, "RD_RATING_ACTION_GLOBAL", "Issuer Credit Rating", "Local Currency LT|0")</f>
        <v>CreditWatch/Outlook (11/27/2012)</v>
      </c>
      <c r="M76" s="10">
        <f>_xll.SNL.Clients.Office.Excel.Functions.SPG(A76, "RD_LAST_REVIEW_DATE_GLOBAL", "Issuer Credit Rating", "Local Currency LT")</f>
        <v>45371</v>
      </c>
      <c r="N76" s="10">
        <f>_xll.SNL.Clients.Office.Excel.Functions.SPG(A76, "RD_CREDIT_RATING_DATE_GLOBAL", "Issuer Credit Rating", "Local Currency LT|0")</f>
        <v>40800</v>
      </c>
      <c r="O76" s="10">
        <f>_xll.SNL.Clients.Office.Excel.Functions.SPG(A76, "RD_CREDIT_WATCH_OUTLOOK_DATE_GLOBAL", "Issuer Credit Rating", "Local Currency LT|0")</f>
        <v>41240</v>
      </c>
    </row>
    <row r="77" spans="1:15">
      <c r="A77" t="s">
        <v>1718</v>
      </c>
      <c r="B77" t="str">
        <f>_xll.SNL.Clients.Office.Excel.Functions.SPG(A77,"SP_IPO_DATE")</f>
        <v>#PEND</v>
      </c>
      <c r="C77" s="9" t="str">
        <f>_xll.SNL.Clients.Office.Excel.Functions.SPG(A77, "IQ_SECTOR")</f>
        <v>Materials</v>
      </c>
      <c r="D77" s="9" t="str">
        <f>_xll.SNL.Clients.Office.Excel.Functions.SPG(A77, "IQ_INDUSTRY_GROUP")</f>
        <v>Materials</v>
      </c>
      <c r="E77" s="9" t="str">
        <f>_xll.SNL.Clients.Office.Excel.Functions.SPG(A77, "IQ_INDUSTRY")</f>
        <v>Metals and Mining</v>
      </c>
      <c r="F77" s="9" t="str">
        <f>_xll.SNL.Clients.Office.Excel.Functions.SPG(A77, "IQ_PRIMARY_INDUSTRY")</f>
        <v>Steel</v>
      </c>
      <c r="G77" s="9" t="str">
        <f>_xll.SNL.Clients.Office.Excel.Functions.SPG(A77, "NAICS_CODE", "Primary")</f>
        <v>3312 - Steel Product Manufacturing from Purchased Steel</v>
      </c>
      <c r="H77" s="9" t="str">
        <f>_xll.SNL.Clients.Office.Excel.Functions.SPG(A77, "SP_TOPICTAG")</f>
        <v>Clean Energy; Energy Management; Disposal and Recycling; CleanTech; Pollution Control</v>
      </c>
      <c r="I77" s="5">
        <f>_xll.SNL.Clients.Office.Excel.Functions.SPG(A77, "SP_PCT_SHARES_OWNED_ALL_INSTITUTIONS")</f>
        <v>66.28</v>
      </c>
      <c r="J77" s="9" t="str">
        <f>_xll.SNL.Clients.Office.Excel.Functions.SPG(A77, "RD_CREDIT_RATING_GLOBAL", "Issuer Credit Rating", "Local Currency LT|0")</f>
        <v>BB-</v>
      </c>
      <c r="K77" s="9" t="str">
        <f>_xll.SNL.Clients.Office.Excel.Functions.SPG(A77, "RD_CWOL_GLOBAL", "Issuer Credit Rating", "Local Currency LT|0")</f>
        <v>Stable</v>
      </c>
      <c r="L77" s="9" t="str">
        <f>_xll.SNL.Clients.Office.Excel.Functions.SPG(A77, "RD_RATING_ACTION_GLOBAL", "Issuer Credit Rating", "Local Currency LT|0")</f>
        <v>CreditWatch/Outlook (07/18/2024)</v>
      </c>
      <c r="M77" s="10">
        <f>_xll.SNL.Clients.Office.Excel.Functions.SPG(A77, "RD_LAST_REVIEW_DATE_GLOBAL", "Issuer Credit Rating", "Local Currency LT")</f>
        <v>45491</v>
      </c>
      <c r="N77" s="10">
        <f>_xll.SNL.Clients.Office.Excel.Functions.SPG(A77, "RD_CREDIT_RATING_DATE_GLOBAL", "Issuer Credit Rating", "Local Currency LT|0")</f>
        <v>44999</v>
      </c>
      <c r="O77" s="10">
        <f>_xll.SNL.Clients.Office.Excel.Functions.SPG(A77, "RD_CREDIT_WATCH_OUTLOOK_DATE_GLOBAL", "Issuer Credit Rating", "Local Currency LT|0")</f>
        <v>45491</v>
      </c>
    </row>
    <row r="78" spans="1:15">
      <c r="A78" t="s">
        <v>1719</v>
      </c>
      <c r="B78" t="str">
        <f>_xll.SNL.Clients.Office.Excel.Functions.SPG(A78,"SP_IPO_DATE")</f>
        <v>#PEND</v>
      </c>
      <c r="C78" s="9" t="str">
        <f>_xll.SNL.Clients.Office.Excel.Functions.SPG(A78, "IQ_SECTOR")</f>
        <v>Industrials</v>
      </c>
      <c r="D78" s="9" t="str">
        <f>_xll.SNL.Clients.Office.Excel.Functions.SPG(A78, "IQ_INDUSTRY_GROUP")</f>
        <v>Capital Goods</v>
      </c>
      <c r="E78" s="9" t="str">
        <f>_xll.SNL.Clients.Office.Excel.Functions.SPG(A78, "IQ_INDUSTRY")</f>
        <v>Machinery</v>
      </c>
      <c r="F78" s="9" t="str">
        <f>_xll.SNL.Clients.Office.Excel.Functions.SPG(A78, "IQ_PRIMARY_INDUSTRY")</f>
        <v>Agricultural and Farm Machinery</v>
      </c>
      <c r="G78" s="9" t="str">
        <f>_xll.SNL.Clients.Office.Excel.Functions.SPG(A78, "NAICS_CODE", "Primary")</f>
        <v>333111 - Farm Machinery and Equipment Manufacturing</v>
      </c>
      <c r="H78" s="9" t="str">
        <f>_xll.SNL.Clients.Office.Excel.Functions.SPG(A78, "SP_TOPICTAG")</f>
        <v>Farming; Horticulture; Industrial Automation; Sensors; Process Automation; Artificial Intelligence</v>
      </c>
      <c r="I78" s="5">
        <f>_xll.SNL.Clients.Office.Excel.Functions.SPG(A78, "SP_PCT_SHARES_OWNED_ALL_INSTITUTIONS")</f>
        <v>70.41</v>
      </c>
      <c r="J78" s="9" t="str">
        <f>_xll.SNL.Clients.Office.Excel.Functions.SPG(A78, "RD_CREDIT_RATING_GLOBAL", "Issuer Credit Rating", "Local Currency LT|0")</f>
        <v>BBB+</v>
      </c>
      <c r="K78" s="9" t="str">
        <f>_xll.SNL.Clients.Office.Excel.Functions.SPG(A78, "RD_CWOL_GLOBAL", "Issuer Credit Rating", "Local Currency LT|0")</f>
        <v>Stable</v>
      </c>
      <c r="L78" s="9" t="str">
        <f>_xll.SNL.Clients.Office.Excel.Functions.SPG(A78, "RD_RATING_ACTION_GLOBAL", "Issuer Credit Rating", "Local Currency LT|0")</f>
        <v>Upgrade | CreditWatch/Outlook (11/30/2023)</v>
      </c>
      <c r="M78" s="10">
        <f>_xll.SNL.Clients.Office.Excel.Functions.SPG(A78, "RD_LAST_REVIEW_DATE_GLOBAL", "Issuer Credit Rating", "Local Currency LT")</f>
        <v>45625</v>
      </c>
      <c r="N78" s="10">
        <f>_xll.SNL.Clients.Office.Excel.Functions.SPG(A78, "RD_CREDIT_RATING_DATE_GLOBAL", "Issuer Credit Rating", "Local Currency LT|0")</f>
        <v>45260</v>
      </c>
      <c r="O78" s="10">
        <f>_xll.SNL.Clients.Office.Excel.Functions.SPG(A78, "RD_CREDIT_WATCH_OUTLOOK_DATE_GLOBAL", "Issuer Credit Rating", "Local Currency LT|0")</f>
        <v>45260</v>
      </c>
    </row>
    <row r="79" spans="1:15">
      <c r="A79" t="s">
        <v>1720</v>
      </c>
      <c r="B79" t="str">
        <f>_xll.SNL.Clients.Office.Excel.Functions.SPG(A79,"SP_IPO_DATE")</f>
        <v>#PEND</v>
      </c>
      <c r="C79" s="9" t="str">
        <f>_xll.SNL.Clients.Office.Excel.Functions.SPG(A79, "IQ_SECTOR")</f>
        <v>Financials</v>
      </c>
      <c r="D79" s="9" t="str">
        <f>_xll.SNL.Clients.Office.Excel.Functions.SPG(A79, "IQ_INDUSTRY_GROUP")</f>
        <v>Insurance</v>
      </c>
      <c r="E79" s="9" t="str">
        <f>_xll.SNL.Clients.Office.Excel.Functions.SPG(A79, "IQ_INDUSTRY")</f>
        <v>Insurance</v>
      </c>
      <c r="F79" s="9" t="str">
        <f>_xll.SNL.Clients.Office.Excel.Functions.SPG(A79, "IQ_PRIMARY_INDUSTRY")</f>
        <v>Life and Health Insurance</v>
      </c>
      <c r="G79" s="9" t="str">
        <f>_xll.SNL.Clients.Office.Excel.Functions.SPG(A79, "NAICS_CODE", "Primary")</f>
        <v>52411 - Direct Life, Health, and Medical Insurance Carriers</v>
      </c>
      <c r="H79" s="9" t="str">
        <f>_xll.SNL.Clients.Office.Excel.Functions.SPG(A79, "SP_TOPICTAG")</f>
        <v>Employee Benefits</v>
      </c>
      <c r="I79" s="5">
        <f>_xll.SNL.Clients.Office.Excel.Functions.SPG(A79, "SP_PCT_SHARES_OWNED_ALL_INSTITUTIONS")</f>
        <v>95.72</v>
      </c>
      <c r="J79" s="9" t="str">
        <f>_xll.SNL.Clients.Office.Excel.Functions.SPG(A79, "RD_CREDIT_RATING_GLOBAL", "Issuer Credit Rating", "Local Currency LT|0")</f>
        <v>BBB-</v>
      </c>
      <c r="K79" s="9" t="str">
        <f>_xll.SNL.Clients.Office.Excel.Functions.SPG(A79, "RD_CWOL_GLOBAL", "Issuer Credit Rating", "Local Currency LT|0")</f>
        <v>Stable</v>
      </c>
      <c r="L79" s="9" t="str">
        <f>_xll.SNL.Clients.Office.Excel.Functions.SPG(A79, "RD_RATING_ACTION_GLOBAL", "Issuer Credit Rating", "Local Currency LT|0")</f>
        <v>Upgrade | CreditWatch/Outlook (06/21/2019)</v>
      </c>
      <c r="M79" s="10">
        <f>_xll.SNL.Clients.Office.Excel.Functions.SPG(A79, "RD_LAST_REVIEW_DATE_GLOBAL", "Issuer Credit Rating", "Local Currency LT")</f>
        <v>45453</v>
      </c>
      <c r="N79" s="10">
        <f>_xll.SNL.Clients.Office.Excel.Functions.SPG(A79, "RD_CREDIT_RATING_DATE_GLOBAL", "Issuer Credit Rating", "Local Currency LT|0")</f>
        <v>43637</v>
      </c>
      <c r="O79" s="10">
        <f>_xll.SNL.Clients.Office.Excel.Functions.SPG(A79, "RD_CREDIT_WATCH_OUTLOOK_DATE_GLOBAL", "Issuer Credit Rating", "Local Currency LT|0")</f>
        <v>43637</v>
      </c>
    </row>
    <row r="80" spans="1:15">
      <c r="A80" t="s">
        <v>1721</v>
      </c>
      <c r="B80" t="str">
        <f>_xll.SNL.Clients.Office.Excel.Functions.SPG(A80,"SP_IPO_DATE")</f>
        <v>#PEND</v>
      </c>
      <c r="C80" s="9" t="str">
        <f>_xll.SNL.Clients.Office.Excel.Functions.SPG(A80, "IQ_SECTOR")</f>
        <v>Energy</v>
      </c>
      <c r="D80" s="9" t="str">
        <f>_xll.SNL.Clients.Office.Excel.Functions.SPG(A80, "IQ_INDUSTRY_GROUP")</f>
        <v>Energy</v>
      </c>
      <c r="E80" s="9" t="str">
        <f>_xll.SNL.Clients.Office.Excel.Functions.SPG(A80, "IQ_INDUSTRY")</f>
        <v>Oil, Gas and Consumable Fuels</v>
      </c>
      <c r="F80" s="9" t="str">
        <f>_xll.SNL.Clients.Office.Excel.Functions.SPG(A80, "IQ_PRIMARY_INDUSTRY")</f>
        <v>Oil and Gas Exploration and Production</v>
      </c>
      <c r="G80" s="9" t="str">
        <f>_xll.SNL.Clients.Office.Excel.Functions.SPG(A80, "NAICS_CODE", "Primary")</f>
        <v>2111 - Oil and Gas Extraction</v>
      </c>
      <c r="H80" s="9" t="str">
        <f>_xll.SNL.Clients.Office.Excel.Functions.SPG(A80, "SP_TOPICTAG")</f>
        <v>Environmental Engineering</v>
      </c>
      <c r="I80" s="5">
        <f>_xll.SNL.Clients.Office.Excel.Functions.SPG(A80, "SP_PCT_SHARES_OWNED_ALL_INSTITUTIONS")</f>
        <v>97.48</v>
      </c>
      <c r="J80" s="9" t="str">
        <f>_xll.SNL.Clients.Office.Excel.Functions.SPG(A80, "RD_CREDIT_RATING_GLOBAL", "Issuer Credit Rating", "Local Currency LT|0")</f>
        <v>BB</v>
      </c>
      <c r="K80" s="9" t="str">
        <f>_xll.SNL.Clients.Office.Excel.Functions.SPG(A80, "RD_CWOL_GLOBAL", "Issuer Credit Rating", "Local Currency LT|0")</f>
        <v>Stable</v>
      </c>
      <c r="L80" s="9" t="str">
        <f>_xll.SNL.Clients.Office.Excel.Functions.SPG(A80, "RD_RATING_ACTION_GLOBAL", "Issuer Credit Rating", "Local Currency LT|0")</f>
        <v>Upgrade | CreditWatch/Outlook (02/14/2022)</v>
      </c>
      <c r="M80" s="10">
        <f>_xll.SNL.Clients.Office.Excel.Functions.SPG(A80, "RD_LAST_REVIEW_DATE_GLOBAL", "Issuer Credit Rating", "Local Currency LT")</f>
        <v>45524</v>
      </c>
      <c r="N80" s="10">
        <f>_xll.SNL.Clients.Office.Excel.Functions.SPG(A80, "RD_CREDIT_RATING_DATE_GLOBAL", "Issuer Credit Rating", "Local Currency LT|0")</f>
        <v>44606</v>
      </c>
      <c r="O80" s="10">
        <f>_xll.SNL.Clients.Office.Excel.Functions.SPG(A80, "RD_CREDIT_WATCH_OUTLOOK_DATE_GLOBAL", "Issuer Credit Rating", "Local Currency LT|0")</f>
        <v>44606</v>
      </c>
    </row>
    <row r="81" spans="1:15">
      <c r="A81" t="s">
        <v>1722</v>
      </c>
      <c r="B81" t="str">
        <f>_xll.SNL.Clients.Office.Excel.Functions.SPG(A81,"SP_IPO_DATE")</f>
        <v>#PEND</v>
      </c>
      <c r="C81" s="9" t="str">
        <f>_xll.SNL.Clients.Office.Excel.Functions.SPG(A81, "IQ_SECTOR")</f>
        <v>Consumer Staples</v>
      </c>
      <c r="D81" s="9" t="str">
        <f>_xll.SNL.Clients.Office.Excel.Functions.SPG(A81, "IQ_INDUSTRY_GROUP")</f>
        <v>Food, Beverage and Tobacco</v>
      </c>
      <c r="E81" s="9" t="str">
        <f>_xll.SNL.Clients.Office.Excel.Functions.SPG(A81, "IQ_INDUSTRY")</f>
        <v>Beverages</v>
      </c>
      <c r="F81" s="9" t="str">
        <f>_xll.SNL.Clients.Office.Excel.Functions.SPG(A81, "IQ_PRIMARY_INDUSTRY")</f>
        <v>Soft Drinks and Non-alcoholic Beverages</v>
      </c>
      <c r="G81" s="9" t="str">
        <f>_xll.SNL.Clients.Office.Excel.Functions.SPG(A81, "NAICS_CODE", "Primary")</f>
        <v>31211 - Soft Drink and Ice Manufacturing</v>
      </c>
      <c r="H81" s="9" t="str">
        <f>_xll.SNL.Clients.Office.Excel.Functions.SPG(A81, "SP_TOPICTAG")</f>
        <v>Coffee; Green Consumer Goods</v>
      </c>
      <c r="I81" s="5">
        <f>_xll.SNL.Clients.Office.Excel.Functions.SPG(A81, "SP_PCT_SHARES_OWNED_ALL_INSTITUTIONS")</f>
        <v>44.91</v>
      </c>
      <c r="J81" s="9" t="str">
        <f>_xll.SNL.Clients.Office.Excel.Functions.SPG(A81, "RD_CREDIT_RATING_GLOBAL", "Issuer Credit Rating", "Local Currency LT|0")</f>
        <v>BBB+</v>
      </c>
      <c r="K81" s="9" t="str">
        <f>_xll.SNL.Clients.Office.Excel.Functions.SPG(A81, "RD_CWOL_GLOBAL", "Issuer Credit Rating", "Local Currency LT|0")</f>
        <v>Stable</v>
      </c>
      <c r="L81" s="9" t="str">
        <f>_xll.SNL.Clients.Office.Excel.Functions.SPG(A81, "RD_RATING_ACTION_GLOBAL", "Issuer Credit Rating", "Local Currency LT|0")</f>
        <v>CreditWatch/Outlook (09/04/2024)</v>
      </c>
      <c r="M81" s="10">
        <f>_xll.SNL.Clients.Office.Excel.Functions.SPG(A81, "RD_LAST_REVIEW_DATE_GLOBAL", "Issuer Credit Rating", "Local Currency LT")</f>
        <v>45539</v>
      </c>
      <c r="N81" s="10">
        <f>_xll.SNL.Clients.Office.Excel.Functions.SPG(A81, "RD_CREDIT_RATING_DATE_GLOBAL", "Issuer Credit Rating", "Local Currency LT|0")</f>
        <v>44860</v>
      </c>
      <c r="O81" s="10">
        <f>_xll.SNL.Clients.Office.Excel.Functions.SPG(A81, "RD_CREDIT_WATCH_OUTLOOK_DATE_GLOBAL", "Issuer Credit Rating", "Local Currency LT|0")</f>
        <v>45539</v>
      </c>
    </row>
    <row r="82" spans="1:15">
      <c r="A82" t="s">
        <v>1723</v>
      </c>
      <c r="B82" t="str">
        <f>_xll.SNL.Clients.Office.Excel.Functions.SPG(A82,"SP_IPO_DATE")</f>
        <v>#PEND</v>
      </c>
      <c r="C82" s="9" t="str">
        <f>_xll.SNL.Clients.Office.Excel.Functions.SPG(A82, "IQ_SECTOR")</f>
        <v>Information Technology</v>
      </c>
      <c r="D82" s="9" t="str">
        <f>_xll.SNL.Clients.Office.Excel.Functions.SPG(A82, "IQ_INDUSTRY_GROUP")</f>
        <v>Technology Hardware and Equipment</v>
      </c>
      <c r="E82" s="9" t="str">
        <f>_xll.SNL.Clients.Office.Excel.Functions.SPG(A82, "IQ_INDUSTRY")</f>
        <v>Electronic Equipment, Instruments and Components</v>
      </c>
      <c r="F82" s="9" t="str">
        <f>_xll.SNL.Clients.Office.Excel.Functions.SPG(A82, "IQ_PRIMARY_INDUSTRY")</f>
        <v>Electronic Equipment and Instruments</v>
      </c>
      <c r="G82" s="9" t="str">
        <f>_xll.SNL.Clients.Office.Excel.Functions.SPG(A82, "NAICS_CODE", "Primary")</f>
        <v>334513 - Instruments and Related Products Manufacturing for Measuring, Displaying, and Controlling Industrial Process Variables</v>
      </c>
      <c r="H82" s="9" t="str">
        <f>_xll.SNL.Clients.Office.Excel.Functions.SPG(A82, "SP_TOPICTAG")</f>
        <v>Computer Vision; Image Recognition; Industrial Automation; Sensors; Machine Learning; Process Automation; Artificial Intelligence</v>
      </c>
      <c r="I82" s="5">
        <f>_xll.SNL.Clients.Office.Excel.Functions.SPG(A82, "SP_PCT_SHARES_OWNED_ALL_INSTITUTIONS")</f>
        <v>90.53</v>
      </c>
      <c r="J82" s="9" t="str">
        <f>_xll.SNL.Clients.Office.Excel.Functions.SPG(A82, "RD_CREDIT_RATING_GLOBAL", "Issuer Credit Rating", "Local Currency LT|0")</f>
        <v/>
      </c>
      <c r="K82" s="9" t="str">
        <f>_xll.SNL.Clients.Office.Excel.Functions.SPG(A82, "RD_CWOL_GLOBAL", "Issuer Credit Rating", "Local Currency LT|0")</f>
        <v/>
      </c>
      <c r="L82" s="9" t="str">
        <f>_xll.SNL.Clients.Office.Excel.Functions.SPG(A82, "RD_RATING_ACTION_GLOBAL", "Issuer Credit Rating", "Local Currency LT|0")</f>
        <v/>
      </c>
      <c r="M82" s="10" t="str">
        <f>_xll.SNL.Clients.Office.Excel.Functions.SPG(A82, "RD_LAST_REVIEW_DATE_GLOBAL", "Issuer Credit Rating", "Local Currency LT")</f>
        <v/>
      </c>
      <c r="N82" s="10" t="str">
        <f>_xll.SNL.Clients.Office.Excel.Functions.SPG(A82, "RD_CREDIT_RATING_DATE_GLOBAL", "Issuer Credit Rating", "Local Currency LT|0")</f>
        <v/>
      </c>
      <c r="O82" s="10" t="str">
        <f>_xll.SNL.Clients.Office.Excel.Functions.SPG(A82, "RD_CREDIT_WATCH_OUTLOOK_DATE_GLOBAL", "Issuer Credit Rating", "Local Currency LT|0")</f>
        <v/>
      </c>
    </row>
    <row r="83" spans="1:15">
      <c r="A83" t="s">
        <v>1724</v>
      </c>
      <c r="B83" t="str">
        <f>_xll.SNL.Clients.Office.Excel.Functions.SPG(A83,"SP_IPO_DATE")</f>
        <v>#PEND</v>
      </c>
      <c r="C83" s="9" t="str">
        <f>_xll.SNL.Clients.Office.Excel.Functions.SPG(A83, "IQ_SECTOR")</f>
        <v>Information Technology</v>
      </c>
      <c r="D83" s="9" t="str">
        <f>_xll.SNL.Clients.Office.Excel.Functions.SPG(A83, "IQ_INDUSTRY_GROUP")</f>
        <v>Technology Hardware and Equipment</v>
      </c>
      <c r="E83" s="9" t="str">
        <f>_xll.SNL.Clients.Office.Excel.Functions.SPG(A83, "IQ_INDUSTRY")</f>
        <v>Electronic Equipment, Instruments and Components</v>
      </c>
      <c r="F83" s="9" t="str">
        <f>_xll.SNL.Clients.Office.Excel.Functions.SPG(A83, "IQ_PRIMARY_INDUSTRY")</f>
        <v>Electronic Components</v>
      </c>
      <c r="G83" s="9" t="str">
        <f>_xll.SNL.Clients.Office.Excel.Functions.SPG(A83, "NAICS_CODE", "Primary")</f>
        <v>33441 - Semiconductor and Other Electronic Component Manufacturing</v>
      </c>
      <c r="H83" s="9" t="str">
        <f>_xll.SNL.Clients.Office.Excel.Functions.SPG(A83, "SP_TOPICTAG")</f>
        <v>Optical Infrastructure; Industrial Automation; Sensors; 3D Printing; Artificial Intelligence</v>
      </c>
      <c r="I83" s="5">
        <f>_xll.SNL.Clients.Office.Excel.Functions.SPG(A83, "SP_PCT_SHARES_OWNED_ALL_INSTITUTIONS")</f>
        <v>94.47</v>
      </c>
      <c r="J83" s="9" t="str">
        <f>_xll.SNL.Clients.Office.Excel.Functions.SPG(A83, "RD_CREDIT_RATING_GLOBAL", "Issuer Credit Rating", "Local Currency LT|0")</f>
        <v>BB-</v>
      </c>
      <c r="K83" s="9" t="str">
        <f>_xll.SNL.Clients.Office.Excel.Functions.SPG(A83, "RD_CWOL_GLOBAL", "Issuer Credit Rating", "Local Currency LT|0")</f>
        <v>Negative</v>
      </c>
      <c r="L83" s="9" t="str">
        <f>_xll.SNL.Clients.Office.Excel.Functions.SPG(A83, "RD_RATING_ACTION_GLOBAL", "Issuer Credit Rating", "Local Currency LT|0")</f>
        <v>CreditWatch/Outlook (10/02/2023)</v>
      </c>
      <c r="M83" s="10">
        <f>_xll.SNL.Clients.Office.Excel.Functions.SPG(A83, "RD_LAST_REVIEW_DATE_GLOBAL", "Issuer Credit Rating", "Local Currency LT")</f>
        <v>45601</v>
      </c>
      <c r="N83" s="10">
        <f>_xll.SNL.Clients.Office.Excel.Functions.SPG(A83, "RD_CREDIT_RATING_DATE_GLOBAL", "Issuer Credit Rating", "Local Currency LT|0")</f>
        <v>44014</v>
      </c>
      <c r="O83" s="10">
        <f>_xll.SNL.Clients.Office.Excel.Functions.SPG(A83, "RD_CREDIT_WATCH_OUTLOOK_DATE_GLOBAL", "Issuer Credit Rating", "Local Currency LT|0")</f>
        <v>45201</v>
      </c>
    </row>
    <row r="84" spans="1:15">
      <c r="A84" t="s">
        <v>1725</v>
      </c>
      <c r="B84" t="str">
        <f>_xll.SNL.Clients.Office.Excel.Functions.SPG(A84,"SP_IPO_DATE")</f>
        <v>#PEND</v>
      </c>
      <c r="C84" s="9" t="str">
        <f>_xll.SNL.Clients.Office.Excel.Functions.SPG(A84, "IQ_SECTOR")</f>
        <v>Financials</v>
      </c>
      <c r="D84" s="9" t="str">
        <f>_xll.SNL.Clients.Office.Excel.Functions.SPG(A84, "IQ_INDUSTRY_GROUP")</f>
        <v>Banks</v>
      </c>
      <c r="E84" s="9" t="str">
        <f>_xll.SNL.Clients.Office.Excel.Functions.SPG(A84, "IQ_INDUSTRY")</f>
        <v>Banks</v>
      </c>
      <c r="F84" s="9" t="str">
        <f>_xll.SNL.Clients.Office.Excel.Functions.SPG(A84, "IQ_PRIMARY_INDUSTRY")</f>
        <v>Regional Banks</v>
      </c>
      <c r="G84" s="9" t="str">
        <f>_xll.SNL.Clients.Office.Excel.Functions.SPG(A84, "NAICS_CODE", "Primary")</f>
        <v>522110 - Commercial Banking</v>
      </c>
      <c r="H84" s="9" t="str">
        <f>_xll.SNL.Clients.Office.Excel.Functions.SPG(A84, "SP_TOPICTAG")</f>
        <v>Consumer Lending; Banking as a Service</v>
      </c>
      <c r="I84" s="5">
        <f>_xll.SNL.Clients.Office.Excel.Functions.SPG(A84, "SP_PCT_SHARES_OWNED_ALL_INSTITUTIONS")</f>
        <v>94.29</v>
      </c>
      <c r="J84" s="9" t="str">
        <f>_xll.SNL.Clients.Office.Excel.Functions.SPG(A84, "RD_CREDIT_RATING_GLOBAL", "Issuer Credit Rating", "Local Currency LT|0")</f>
        <v>BBB-</v>
      </c>
      <c r="K84" s="9" t="str">
        <f>_xll.SNL.Clients.Office.Excel.Functions.SPG(A84, "RD_CWOL_GLOBAL", "Issuer Credit Rating", "Local Currency LT|0")</f>
        <v>Negative</v>
      </c>
      <c r="L84" s="9" t="str">
        <f>_xll.SNL.Clients.Office.Excel.Functions.SPG(A84, "RD_RATING_ACTION_GLOBAL", "Issuer Credit Rating", "Local Currency LT|0")</f>
        <v>CreditWatch/Outlook (05/15/2023)</v>
      </c>
      <c r="M84" s="10">
        <f>_xll.SNL.Clients.Office.Excel.Functions.SPG(A84, "RD_LAST_REVIEW_DATE_GLOBAL", "Issuer Credit Rating", "Local Currency LT")</f>
        <v>45590</v>
      </c>
      <c r="N84" s="10">
        <f>_xll.SNL.Clients.Office.Excel.Functions.SPG(A84, "RD_CREDIT_RATING_DATE_GLOBAL", "Issuer Credit Rating", "Local Currency LT|0")</f>
        <v>44986</v>
      </c>
      <c r="O84" s="10">
        <f>_xll.SNL.Clients.Office.Excel.Functions.SPG(A84, "RD_CREDIT_WATCH_OUTLOOK_DATE_GLOBAL", "Issuer Credit Rating", "Local Currency LT|0")</f>
        <v>45061</v>
      </c>
    </row>
    <row r="85" spans="1:15">
      <c r="A85" t="s">
        <v>1726</v>
      </c>
      <c r="B85" t="str">
        <f>_xll.SNL.Clients.Office.Excel.Functions.SPG(A85,"SP_IPO_DATE")</f>
        <v>#PEND</v>
      </c>
      <c r="C85" s="9" t="str">
        <f>_xll.SNL.Clients.Office.Excel.Functions.SPG(A85, "IQ_SECTOR")</f>
        <v>Consumer Discretionary</v>
      </c>
      <c r="D85" s="9" t="str">
        <f>_xll.SNL.Clients.Office.Excel.Functions.SPG(A85, "IQ_INDUSTRY_GROUP")</f>
        <v>Consumer Durables and Apparel</v>
      </c>
      <c r="E85" s="9" t="str">
        <f>_xll.SNL.Clients.Office.Excel.Functions.SPG(A85, "IQ_INDUSTRY")</f>
        <v>Textiles, Apparel and Luxury Goods</v>
      </c>
      <c r="F85" s="9" t="str">
        <f>_xll.SNL.Clients.Office.Excel.Functions.SPG(A85, "IQ_PRIMARY_INDUSTRY")</f>
        <v>Apparel, Accessories and Luxury Goods</v>
      </c>
      <c r="G85" s="9" t="str">
        <f>_xll.SNL.Clients.Office.Excel.Functions.SPG(A85, "NAICS_CODE", "Primary")</f>
        <v>315 - Apparel Manufacturing</v>
      </c>
      <c r="H85" s="9" t="str">
        <f>_xll.SNL.Clients.Office.Excel.Functions.SPG(A85, "SP_TOPICTAG")</f>
        <v>Fast-Moving Consumer Goods; Lifestyle; Brand Marketing; Smart Clothing</v>
      </c>
      <c r="I85" s="5">
        <f>_xll.SNL.Clients.Office.Excel.Functions.SPG(A85, "SP_PCT_SHARES_OWNED_ALL_INSTITUTIONS")</f>
        <v>50.96</v>
      </c>
      <c r="J85" s="9" t="str">
        <f>_xll.SNL.Clients.Office.Excel.Functions.SPG(A85, "RD_CREDIT_RATING_GLOBAL", "Issuer Credit Rating", "Local Currency LT|0")</f>
        <v/>
      </c>
      <c r="K85" s="9" t="str">
        <f>_xll.SNL.Clients.Office.Excel.Functions.SPG(A85, "RD_CWOL_GLOBAL", "Issuer Credit Rating", "Local Currency LT|0")</f>
        <v/>
      </c>
      <c r="L85" s="9" t="str">
        <f>_xll.SNL.Clients.Office.Excel.Functions.SPG(A85, "RD_RATING_ACTION_GLOBAL", "Issuer Credit Rating", "Local Currency LT|0")</f>
        <v/>
      </c>
      <c r="M85" s="10" t="str">
        <f>_xll.SNL.Clients.Office.Excel.Functions.SPG(A85, "RD_LAST_REVIEW_DATE_GLOBAL", "Issuer Credit Rating", "Local Currency LT")</f>
        <v/>
      </c>
      <c r="N85" s="10" t="str">
        <f>_xll.SNL.Clients.Office.Excel.Functions.SPG(A85, "RD_CREDIT_RATING_DATE_GLOBAL", "Issuer Credit Rating", "Local Currency LT|0")</f>
        <v/>
      </c>
      <c r="O85" s="10" t="str">
        <f>_xll.SNL.Clients.Office.Excel.Functions.SPG(A85, "RD_CREDIT_WATCH_OUTLOOK_DATE_GLOBAL", "Issuer Credit Rating", "Local Currency LT|0")</f>
        <v/>
      </c>
    </row>
    <row r="86" spans="1:15">
      <c r="A86" t="s">
        <v>1727</v>
      </c>
      <c r="B86" t="str">
        <f>_xll.SNL.Clients.Office.Excel.Functions.SPG(A86,"SP_IPO_DATE")</f>
        <v>#PEND</v>
      </c>
      <c r="C86" s="9" t="str">
        <f>_xll.SNL.Clients.Office.Excel.Functions.SPG(A86, "IQ_SECTOR")</f>
        <v>Financials</v>
      </c>
      <c r="D86" s="9" t="str">
        <f>_xll.SNL.Clients.Office.Excel.Functions.SPG(A86, "IQ_INDUSTRY_GROUP")</f>
        <v>Banks</v>
      </c>
      <c r="E86" s="9" t="str">
        <f>_xll.SNL.Clients.Office.Excel.Functions.SPG(A86, "IQ_INDUSTRY")</f>
        <v>Banks</v>
      </c>
      <c r="F86" s="9" t="str">
        <f>_xll.SNL.Clients.Office.Excel.Functions.SPG(A86, "IQ_PRIMARY_INDUSTRY")</f>
        <v>Diversified Banks</v>
      </c>
      <c r="G86" s="9" t="str">
        <f>_xll.SNL.Clients.Office.Excel.Functions.SPG(A86, "NAICS_CODE", "Primary")</f>
        <v>522110 - Commercial Banking</v>
      </c>
      <c r="H86" s="9" t="str">
        <f>_xll.SNL.Clients.Office.Excel.Functions.SPG(A86, "SP_TOPICTAG")</f>
        <v>Consumer Lending</v>
      </c>
      <c r="I86" s="5">
        <f>_xll.SNL.Clients.Office.Excel.Functions.SPG(A86, "SP_PCT_SHARES_OWNED_ALL_INSTITUTIONS")</f>
        <v>83.59</v>
      </c>
      <c r="J86" s="9" t="str">
        <f>_xll.SNL.Clients.Office.Excel.Functions.SPG(A86, "RD_CREDIT_RATING_GLOBAL", "Issuer Credit Rating", "Local Currency LT|0")</f>
        <v>BBB</v>
      </c>
      <c r="K86" s="9" t="str">
        <f>_xll.SNL.Clients.Office.Excel.Functions.SPG(A86, "RD_CWOL_GLOBAL", "Issuer Credit Rating", "Local Currency LT|0")</f>
        <v>Stable</v>
      </c>
      <c r="L86" s="9" t="str">
        <f>_xll.SNL.Clients.Office.Excel.Functions.SPG(A86, "RD_RATING_ACTION_GLOBAL", "Issuer Credit Rating", "Local Currency LT|0")</f>
        <v>Downgrade | CreditWatch/Outlook (08/21/2023)</v>
      </c>
      <c r="M86" s="10">
        <f>_xll.SNL.Clients.Office.Excel.Functions.SPG(A86, "RD_LAST_REVIEW_DATE_GLOBAL", "Issuer Credit Rating", "Local Currency LT")</f>
        <v>45344</v>
      </c>
      <c r="N86" s="10">
        <f>_xll.SNL.Clients.Office.Excel.Functions.SPG(A86, "RD_CREDIT_RATING_DATE_GLOBAL", "Issuer Credit Rating", "Local Currency LT|0")</f>
        <v>45159</v>
      </c>
      <c r="O86" s="10">
        <f>_xll.SNL.Clients.Office.Excel.Functions.SPG(A86, "RD_CREDIT_WATCH_OUTLOOK_DATE_GLOBAL", "Issuer Credit Rating", "Local Currency LT|0")</f>
        <v>45159</v>
      </c>
    </row>
    <row r="87" spans="1:15">
      <c r="A87" t="s">
        <v>1728</v>
      </c>
      <c r="B87" t="str">
        <f>_xll.SNL.Clients.Office.Excel.Functions.SPG(A87,"SP_IPO_DATE")</f>
        <v>#PEND</v>
      </c>
      <c r="C87" s="9" t="str">
        <f>_xll.SNL.Clients.Office.Excel.Functions.SPG(A87, "IQ_SECTOR")</f>
        <v>Industrials</v>
      </c>
      <c r="D87" s="9" t="str">
        <f>_xll.SNL.Clients.Office.Excel.Functions.SPG(A87, "IQ_INDUSTRY_GROUP")</f>
        <v>Capital Goods</v>
      </c>
      <c r="E87" s="9" t="str">
        <f>_xll.SNL.Clients.Office.Excel.Functions.SPG(A87, "IQ_INDUSTRY")</f>
        <v>Construction and Engineering</v>
      </c>
      <c r="F87" s="9" t="str">
        <f>_xll.SNL.Clients.Office.Excel.Functions.SPG(A87, "IQ_PRIMARY_INDUSTRY")</f>
        <v>Construction and Engineering</v>
      </c>
      <c r="G87" s="9" t="str">
        <f>_xll.SNL.Clients.Office.Excel.Functions.SPG(A87, "NAICS_CODE", "Primary")</f>
        <v>238 - Specialty Trade Contractors</v>
      </c>
      <c r="H87" s="9" t="str">
        <f>_xll.SNL.Clients.Office.Excel.Functions.SPG(A87, "SP_TOPICTAG")</f>
        <v>Home Improvement; Industrial Automation; Sensors; Smart Building; Contract Management Software; Process Automation</v>
      </c>
      <c r="I87" s="5">
        <f>_xll.SNL.Clients.Office.Excel.Functions.SPG(A87, "SP_PCT_SHARES_OWNED_ALL_INSTITUTIONS")</f>
        <v>92.68</v>
      </c>
      <c r="J87" s="9" t="str">
        <f>_xll.SNL.Clients.Office.Excel.Functions.SPG(A87, "RD_CREDIT_RATING_GLOBAL", "Issuer Credit Rating", "Local Currency LT|0")</f>
        <v/>
      </c>
      <c r="K87" s="9" t="str">
        <f>_xll.SNL.Clients.Office.Excel.Functions.SPG(A87, "RD_CWOL_GLOBAL", "Issuer Credit Rating", "Local Currency LT|0")</f>
        <v/>
      </c>
      <c r="L87" s="9" t="str">
        <f>_xll.SNL.Clients.Office.Excel.Functions.SPG(A87, "RD_RATING_ACTION_GLOBAL", "Issuer Credit Rating", "Local Currency LT|0")</f>
        <v/>
      </c>
      <c r="M87" s="10" t="str">
        <f>_xll.SNL.Clients.Office.Excel.Functions.SPG(A87, "RD_LAST_REVIEW_DATE_GLOBAL", "Issuer Credit Rating", "Local Currency LT")</f>
        <v/>
      </c>
      <c r="N87" s="10" t="str">
        <f>_xll.SNL.Clients.Office.Excel.Functions.SPG(A87, "RD_CREDIT_RATING_DATE_GLOBAL", "Issuer Credit Rating", "Local Currency LT|0")</f>
        <v/>
      </c>
      <c r="O87" s="10" t="str">
        <f>_xll.SNL.Clients.Office.Excel.Functions.SPG(A87, "RD_CREDIT_WATCH_OUTLOOK_DATE_GLOBAL", "Issuer Credit Rating", "Local Currency LT|0")</f>
        <v/>
      </c>
    </row>
    <row r="88" spans="1:15">
      <c r="A88" t="s">
        <v>1729</v>
      </c>
      <c r="B88" t="str">
        <f>_xll.SNL.Clients.Office.Excel.Functions.SPG(A88,"SP_IPO_DATE")</f>
        <v>#PEND</v>
      </c>
      <c r="C88" s="9" t="str">
        <f>_xll.SNL.Clients.Office.Excel.Functions.SPG(A88, "IQ_SECTOR")</f>
        <v>Financials</v>
      </c>
      <c r="D88" s="9" t="str">
        <f>_xll.SNL.Clients.Office.Excel.Functions.SPG(A88, "IQ_INDUSTRY_GROUP")</f>
        <v>Banks</v>
      </c>
      <c r="E88" s="9" t="str">
        <f>_xll.SNL.Clients.Office.Excel.Functions.SPG(A88, "IQ_INDUSTRY")</f>
        <v>Banks</v>
      </c>
      <c r="F88" s="9" t="str">
        <f>_xll.SNL.Clients.Office.Excel.Functions.SPG(A88, "IQ_PRIMARY_INDUSTRY")</f>
        <v>Regional Banks</v>
      </c>
      <c r="G88" s="9" t="str">
        <f>_xll.SNL.Clients.Office.Excel.Functions.SPG(A88, "NAICS_CODE", "Primary")</f>
        <v>522110 - Commercial Banking</v>
      </c>
      <c r="H88" s="9" t="str">
        <f>_xll.SNL.Clients.Office.Excel.Functions.SPG(A88, "SP_TOPICTAG")</f>
        <v>Consumer Lending</v>
      </c>
      <c r="I88" s="5">
        <f>_xll.SNL.Clients.Office.Excel.Functions.SPG(A88, "SP_PCT_SHARES_OWNED_ALL_INSTITUTIONS")</f>
        <v>71.849999999999994</v>
      </c>
      <c r="J88" s="9" t="str">
        <f>_xll.SNL.Clients.Office.Excel.Functions.SPG(A88, "RD_CREDIT_RATING_GLOBAL", "Issuer Credit Rating", "Local Currency LT|0")</f>
        <v>A-</v>
      </c>
      <c r="K88" s="9" t="str">
        <f>_xll.SNL.Clients.Office.Excel.Functions.SPG(A88, "RD_CWOL_GLOBAL", "Issuer Credit Rating", "Local Currency LT|0")</f>
        <v>Stable</v>
      </c>
      <c r="L88" s="9" t="str">
        <f>_xll.SNL.Clients.Office.Excel.Functions.SPG(A88, "RD_RATING_ACTION_GLOBAL", "Issuer Credit Rating", "Local Currency LT|0")</f>
        <v>Downgrade | CreditWatch/Outlook (12/06/2011)</v>
      </c>
      <c r="M88" s="10">
        <f>_xll.SNL.Clients.Office.Excel.Functions.SPG(A88, "RD_LAST_REVIEW_DATE_GLOBAL", "Issuer Credit Rating", "Local Currency LT")</f>
        <v>45541</v>
      </c>
      <c r="N88" s="10">
        <f>_xll.SNL.Clients.Office.Excel.Functions.SPG(A88, "RD_CREDIT_RATING_DATE_GLOBAL", "Issuer Credit Rating", "Local Currency LT|0")</f>
        <v>40883</v>
      </c>
      <c r="O88" s="10">
        <f>_xll.SNL.Clients.Office.Excel.Functions.SPG(A88, "RD_CREDIT_WATCH_OUTLOOK_DATE_GLOBAL", "Issuer Credit Rating", "Local Currency LT|0")</f>
        <v>40883</v>
      </c>
    </row>
    <row r="89" spans="1:15">
      <c r="A89" t="s">
        <v>1730</v>
      </c>
      <c r="B89" t="str">
        <f>_xll.SNL.Clients.Office.Excel.Functions.SPG(A89,"SP_IPO_DATE")</f>
        <v>#PEND</v>
      </c>
      <c r="C89" s="9" t="str">
        <f>_xll.SNL.Clients.Office.Excel.Functions.SPG(A89, "IQ_SECTOR")</f>
        <v>Materials</v>
      </c>
      <c r="D89" s="9" t="str">
        <f>_xll.SNL.Clients.Office.Excel.Functions.SPG(A89, "IQ_INDUSTRY_GROUP")</f>
        <v>Materials</v>
      </c>
      <c r="E89" s="9" t="str">
        <f>_xll.SNL.Clients.Office.Excel.Functions.SPG(A89, "IQ_INDUSTRY")</f>
        <v>Metals and Mining</v>
      </c>
      <c r="F89" s="9" t="str">
        <f>_xll.SNL.Clients.Office.Excel.Functions.SPG(A89, "IQ_PRIMARY_INDUSTRY")</f>
        <v>Steel</v>
      </c>
      <c r="G89" s="9" t="str">
        <f>_xll.SNL.Clients.Office.Excel.Functions.SPG(A89, "NAICS_CODE", "Primary")</f>
        <v>3312 - Steel Product Manufacturing from Purchased Steel</v>
      </c>
      <c r="H89" s="9" t="str">
        <f>_xll.SNL.Clients.Office.Excel.Functions.SPG(A89, "SP_TOPICTAG")</f>
        <v>Environmental Engineering; Industrial Automation; Disposal and Recycling</v>
      </c>
      <c r="I89" s="5">
        <f>_xll.SNL.Clients.Office.Excel.Functions.SPG(A89, "SP_PCT_SHARES_OWNED_ALL_INSTITUTIONS")</f>
        <v>89.82</v>
      </c>
      <c r="J89" s="9" t="str">
        <f>_xll.SNL.Clients.Office.Excel.Functions.SPG(A89, "RD_CREDIT_RATING_GLOBAL", "Issuer Credit Rating", "Local Currency LT|0")</f>
        <v>BB+</v>
      </c>
      <c r="K89" s="9" t="str">
        <f>_xll.SNL.Clients.Office.Excel.Functions.SPG(A89, "RD_CWOL_GLOBAL", "Issuer Credit Rating", "Local Currency LT|0")</f>
        <v>Stable</v>
      </c>
      <c r="L89" s="9" t="str">
        <f>_xll.SNL.Clients.Office.Excel.Functions.SPG(A89, "RD_RATING_ACTION_GLOBAL", "Issuer Credit Rating", "Local Currency LT|0")</f>
        <v>CreditWatch/Outlook (04/19/2018)</v>
      </c>
      <c r="M89" s="10">
        <f>_xll.SNL.Clients.Office.Excel.Functions.SPG(A89, "RD_LAST_REVIEW_DATE_GLOBAL", "Issuer Credit Rating", "Local Currency LT")</f>
        <v>45679</v>
      </c>
      <c r="N89" s="10">
        <f>_xll.SNL.Clients.Office.Excel.Functions.SPG(A89, "RD_CREDIT_RATING_DATE_GLOBAL", "Issuer Credit Rating", "Local Currency LT|0")</f>
        <v>40870</v>
      </c>
      <c r="O89" s="10">
        <f>_xll.SNL.Clients.Office.Excel.Functions.SPG(A89, "RD_CREDIT_WATCH_OUTLOOK_DATE_GLOBAL", "Issuer Credit Rating", "Local Currency LT|0")</f>
        <v>43209</v>
      </c>
    </row>
    <row r="90" spans="1:15">
      <c r="A90" t="s">
        <v>1731</v>
      </c>
      <c r="B90" t="str">
        <f>_xll.SNL.Clients.Office.Excel.Functions.SPG(A90,"SP_IPO_DATE")</f>
        <v>#PEND</v>
      </c>
      <c r="C90" s="9" t="str">
        <f>_xll.SNL.Clients.Office.Excel.Functions.SPG(A90, "IQ_SECTOR")</f>
        <v>Information Technology</v>
      </c>
      <c r="D90" s="9" t="str">
        <f>_xll.SNL.Clients.Office.Excel.Functions.SPG(A90, "IQ_INDUSTRY_GROUP")</f>
        <v>Software and Services</v>
      </c>
      <c r="E90" s="9" t="str">
        <f>_xll.SNL.Clients.Office.Excel.Functions.SPG(A90, "IQ_INDUSTRY")</f>
        <v>Software</v>
      </c>
      <c r="F90" s="9" t="str">
        <f>_xll.SNL.Clients.Office.Excel.Functions.SPG(A90, "IQ_PRIMARY_INDUSTRY")</f>
        <v>Systems Software</v>
      </c>
      <c r="G90" s="9" t="str">
        <f>_xll.SNL.Clients.Office.Excel.Functions.SPG(A90, "NAICS_CODE", "Primary")</f>
        <v>513210 - Software Publishers</v>
      </c>
      <c r="H90" s="9" t="str">
        <f>_xll.SNL.Clients.Office.Excel.Functions.SPG(A90, "SP_TOPICTAG")</f>
        <v>Cloud Management; Backup and Recovery; Data Protection; Cloud Data Services; Cloud Infrastructure; Cloud Security; Cloud Storage</v>
      </c>
      <c r="I90" s="5">
        <f>_xll.SNL.Clients.Office.Excel.Functions.SPG(A90, "SP_PCT_SHARES_OWNED_ALL_INSTITUTIONS")</f>
        <v>96.3</v>
      </c>
      <c r="J90" s="9" t="str">
        <f>_xll.SNL.Clients.Office.Excel.Functions.SPG(A90, "RD_CREDIT_RATING_GLOBAL", "Issuer Credit Rating", "Local Currency LT|0")</f>
        <v/>
      </c>
      <c r="K90" s="9" t="str">
        <f>_xll.SNL.Clients.Office.Excel.Functions.SPG(A90, "RD_CWOL_GLOBAL", "Issuer Credit Rating", "Local Currency LT|0")</f>
        <v/>
      </c>
      <c r="L90" s="9" t="str">
        <f>_xll.SNL.Clients.Office.Excel.Functions.SPG(A90, "RD_RATING_ACTION_GLOBAL", "Issuer Credit Rating", "Local Currency LT|0")</f>
        <v/>
      </c>
      <c r="M90" s="10" t="str">
        <f>_xll.SNL.Clients.Office.Excel.Functions.SPG(A90, "RD_LAST_REVIEW_DATE_GLOBAL", "Issuer Credit Rating", "Local Currency LT")</f>
        <v/>
      </c>
      <c r="N90" s="10" t="str">
        <f>_xll.SNL.Clients.Office.Excel.Functions.SPG(A90, "RD_CREDIT_RATING_DATE_GLOBAL", "Issuer Credit Rating", "Local Currency LT|0")</f>
        <v/>
      </c>
      <c r="O90" s="10" t="str">
        <f>_xll.SNL.Clients.Office.Excel.Functions.SPG(A90, "RD_CREDIT_WATCH_OUTLOOK_DATE_GLOBAL", "Issuer Credit Rating", "Local Currency LT|0")</f>
        <v/>
      </c>
    </row>
    <row r="91" spans="1:15">
      <c r="A91" t="s">
        <v>1732</v>
      </c>
      <c r="B91" t="str">
        <f>_xll.SNL.Clients.Office.Excel.Functions.SPG(A91,"SP_IPO_DATE")</f>
        <v>#PEND</v>
      </c>
      <c r="C91" s="9" t="str">
        <f>_xll.SNL.Clients.Office.Excel.Functions.SPG(A91, "IQ_SECTOR")</f>
        <v>Industrials</v>
      </c>
      <c r="D91" s="9" t="str">
        <f>_xll.SNL.Clients.Office.Excel.Functions.SPG(A91, "IQ_INDUSTRY_GROUP")</f>
        <v>Commercial and Professional Services</v>
      </c>
      <c r="E91" s="9" t="str">
        <f>_xll.SNL.Clients.Office.Excel.Functions.SPG(A91, "IQ_INDUSTRY")</f>
        <v>Professional Services</v>
      </c>
      <c r="F91" s="9" t="str">
        <f>_xll.SNL.Clients.Office.Excel.Functions.SPG(A91, "IQ_PRIMARY_INDUSTRY")</f>
        <v>Data Processing and Outsourced Services</v>
      </c>
      <c r="G91" s="9" t="str">
        <f>_xll.SNL.Clients.Office.Excel.Functions.SPG(A91, "NAICS_CODE", "Primary")</f>
        <v>518210 - Computing Infrastructure Providers, Data Processing, Web Hosting, and Related Services</v>
      </c>
      <c r="H91" s="9" t="str">
        <f>_xll.SNL.Clients.Office.Excel.Functions.SPG(A91, "SP_TOPICTAG")</f>
        <v>Data Integration; Customer Relationship Management; Customer Analytics; Text Analytics; Data Protection; Process Automation; Artificial Intelligence</v>
      </c>
      <c r="I91" s="5">
        <f>_xll.SNL.Clients.Office.Excel.Functions.SPG(A91, "SP_PCT_SHARES_OWNED_ALL_INSTITUTIONS")</f>
        <v>60.83</v>
      </c>
      <c r="J91" s="9" t="str">
        <f>_xll.SNL.Clients.Office.Excel.Functions.SPG(A91, "RD_CREDIT_RATING_GLOBAL", "Issuer Credit Rating", "Local Currency LT|0")</f>
        <v>BBB</v>
      </c>
      <c r="K91" s="9" t="str">
        <f>_xll.SNL.Clients.Office.Excel.Functions.SPG(A91, "RD_CWOL_GLOBAL", "Issuer Credit Rating", "Local Currency LT|0")</f>
        <v>Negative</v>
      </c>
      <c r="L91" s="9" t="str">
        <f>_xll.SNL.Clients.Office.Excel.Functions.SPG(A91, "RD_RATING_ACTION_GLOBAL", "Issuer Credit Rating", "Local Currency LT|0")</f>
        <v>CreditWatch/Outlook (10/16/2024)</v>
      </c>
      <c r="M91" s="10">
        <f>_xll.SNL.Clients.Office.Excel.Functions.SPG(A91, "RD_LAST_REVIEW_DATE_GLOBAL", "Issuer Credit Rating", "Local Currency LT")</f>
        <v>45623</v>
      </c>
      <c r="N91" s="10">
        <f>_xll.SNL.Clients.Office.Excel.Functions.SPG(A91, "RD_CREDIT_RATING_DATE_GLOBAL", "Issuer Credit Rating", "Local Currency LT|0")</f>
        <v>45015</v>
      </c>
      <c r="O91" s="10">
        <f>_xll.SNL.Clients.Office.Excel.Functions.SPG(A91, "RD_CREDIT_WATCH_OUTLOOK_DATE_GLOBAL", "Issuer Credit Rating", "Local Currency LT|0")</f>
        <v>45581</v>
      </c>
    </row>
    <row r="92" spans="1:15">
      <c r="A92" t="s">
        <v>1733</v>
      </c>
      <c r="B92" t="str">
        <f>_xll.SNL.Clients.Office.Excel.Functions.SPG(A92,"SP_IPO_DATE")</f>
        <v>#PEND</v>
      </c>
      <c r="C92" s="9" t="str">
        <f>_xll.SNL.Clients.Office.Excel.Functions.SPG(A92, "IQ_SECTOR")</f>
        <v>Real Estate</v>
      </c>
      <c r="D92" s="9" t="str">
        <f>_xll.SNL.Clients.Office.Excel.Functions.SPG(A92, "IQ_INDUSTRY_GROUP")</f>
        <v>Equity Real Estate Investment Trusts (REITs)</v>
      </c>
      <c r="E92" s="9" t="str">
        <f>_xll.SNL.Clients.Office.Excel.Functions.SPG(A92, "IQ_INDUSTRY")</f>
        <v>Office REITs</v>
      </c>
      <c r="F92" s="9" t="str">
        <f>_xll.SNL.Clients.Office.Excel.Functions.SPG(A92, "IQ_PRIMARY_INDUSTRY")</f>
        <v>Office REITs</v>
      </c>
      <c r="G92" s="9" t="str">
        <f>_xll.SNL.Clients.Office.Excel.Functions.SPG(A92, "NAICS_CODE", "Primary")</f>
        <v>531110 - Lessors of Residential Buildings and Dwellings</v>
      </c>
      <c r="H92" s="9" t="str">
        <f>_xll.SNL.Clients.Office.Excel.Functions.SPG(A92, "SP_TOPICTAG")</f>
        <v/>
      </c>
      <c r="I92" s="5">
        <f>_xll.SNL.Clients.Office.Excel.Functions.SPG(A92, "SP_PCT_SHARES_OWNED_ALL_INSTITUTIONS")</f>
        <v>109.89</v>
      </c>
      <c r="J92" s="9" t="str">
        <f>_xll.SNL.Clients.Office.Excel.Functions.SPG(A92, "RD_CREDIT_RATING_GLOBAL", "Issuer Credit Rating", "Local Currency LT|0")</f>
        <v>BBB-</v>
      </c>
      <c r="K92" s="9" t="str">
        <f>_xll.SNL.Clients.Office.Excel.Functions.SPG(A92, "RD_CWOL_GLOBAL", "Issuer Credit Rating", "Local Currency LT|0")</f>
        <v>Stable</v>
      </c>
      <c r="L92" s="9" t="str">
        <f>_xll.SNL.Clients.Office.Excel.Functions.SPG(A92, "RD_RATING_ACTION_GLOBAL", "Issuer Credit Rating", "Local Currency LT|0")</f>
        <v>CreditWatch/Outlook (04/06/2020)</v>
      </c>
      <c r="M92" s="10">
        <f>_xll.SNL.Clients.Office.Excel.Functions.SPG(A92, "RD_LAST_REVIEW_DATE_GLOBAL", "Issuer Credit Rating", "Local Currency LT")</f>
        <v>45398</v>
      </c>
      <c r="N92" s="10">
        <f>_xll.SNL.Clients.Office.Excel.Functions.SPG(A92, "RD_CREDIT_RATING_DATE_GLOBAL", "Issuer Credit Rating", "Local Currency LT|0")</f>
        <v>41380</v>
      </c>
      <c r="O92" s="10">
        <f>_xll.SNL.Clients.Office.Excel.Functions.SPG(A92, "RD_CREDIT_WATCH_OUTLOOK_DATE_GLOBAL", "Issuer Credit Rating", "Local Currency LT|0")</f>
        <v>43927</v>
      </c>
    </row>
    <row r="93" spans="1:15">
      <c r="A93" t="s">
        <v>1734</v>
      </c>
      <c r="B93" t="str">
        <f>_xll.SNL.Clients.Office.Excel.Functions.SPG(A93,"SP_IPO_DATE")</f>
        <v>#PEND</v>
      </c>
      <c r="C93" s="9" t="str">
        <f>_xll.SNL.Clients.Office.Excel.Functions.SPG(A93, "IQ_SECTOR")</f>
        <v>Industrials</v>
      </c>
      <c r="D93" s="9" t="str">
        <f>_xll.SNL.Clients.Office.Excel.Functions.SPG(A93, "IQ_INDUSTRY_GROUP")</f>
        <v>Capital Goods</v>
      </c>
      <c r="E93" s="9" t="str">
        <f>_xll.SNL.Clients.Office.Excel.Functions.SPG(A93, "IQ_INDUSTRY")</f>
        <v>Trading Companies and Distributors</v>
      </c>
      <c r="F93" s="9" t="str">
        <f>_xll.SNL.Clients.Office.Excel.Functions.SPG(A93, "IQ_PRIMARY_INDUSTRY")</f>
        <v>Trading Companies and Distributors</v>
      </c>
      <c r="G93" s="9" t="str">
        <f>_xll.SNL.Clients.Office.Excel.Functions.SPG(A93, "NAICS_CODE", "Primary")</f>
        <v>4237 - Hardware, and Plumbing and Heating Equipment and Supplies Merchant Wholesalers</v>
      </c>
      <c r="H93" s="9" t="str">
        <f>_xll.SNL.Clients.Office.Excel.Functions.SPG(A93, "SP_TOPICTAG")</f>
        <v>Environmental Engineering; Industrial Automation; Sensors; Smart Building; Water Purification</v>
      </c>
      <c r="I93" s="5">
        <f>_xll.SNL.Clients.Office.Excel.Functions.SPG(A93, "SP_PCT_SHARES_OWNED_ALL_INSTITUTIONS")</f>
        <v>97.08</v>
      </c>
      <c r="J93" s="9" t="str">
        <f>_xll.SNL.Clients.Office.Excel.Functions.SPG(A93, "RD_CREDIT_RATING_GLOBAL", "Issuer Credit Rating", "Local Currency LT|0")</f>
        <v>NR</v>
      </c>
      <c r="K93" s="9" t="str">
        <f>_xll.SNL.Clients.Office.Excel.Functions.SPG(A93, "RD_CWOL_GLOBAL", "Issuer Credit Rating", "Local Currency LT|0")</f>
        <v>NR</v>
      </c>
      <c r="L93" s="9" t="str">
        <f>_xll.SNL.Clients.Office.Excel.Functions.SPG(A93, "RD_RATING_ACTION_GLOBAL", "Issuer Credit Rating", "Local Currency LT|0")</f>
        <v>Not Rated | CreditWatch/Outlook (08/26/2005)</v>
      </c>
      <c r="M93" s="10" t="str">
        <f>_xll.SNL.Clients.Office.Excel.Functions.SPG(A93, "RD_LAST_REVIEW_DATE_GLOBAL", "Issuer Credit Rating", "Local Currency LT")</f>
        <v/>
      </c>
      <c r="N93" s="10">
        <f>_xll.SNL.Clients.Office.Excel.Functions.SPG(A93, "RD_CREDIT_RATING_DATE_GLOBAL", "Issuer Credit Rating", "Local Currency LT|0")</f>
        <v>38590</v>
      </c>
      <c r="O93" s="10">
        <f>_xll.SNL.Clients.Office.Excel.Functions.SPG(A93, "RD_CREDIT_WATCH_OUTLOOK_DATE_GLOBAL", "Issuer Credit Rating", "Local Currency LT|0")</f>
        <v>38590</v>
      </c>
    </row>
    <row r="94" spans="1:15">
      <c r="A94" t="s">
        <v>1735</v>
      </c>
      <c r="B94" t="str">
        <f>_xll.SNL.Clients.Office.Excel.Functions.SPG(A94,"SP_IPO_DATE")</f>
        <v>#PEND</v>
      </c>
      <c r="C94" s="9" t="str">
        <f>_xll.SNL.Clients.Office.Excel.Functions.SPG(A94, "IQ_SECTOR")</f>
        <v>Consumer Staples</v>
      </c>
      <c r="D94" s="9" t="str">
        <f>_xll.SNL.Clients.Office.Excel.Functions.SPG(A94, "IQ_INDUSTRY_GROUP")</f>
        <v>Household and Personal Products</v>
      </c>
      <c r="E94" s="9" t="str">
        <f>_xll.SNL.Clients.Office.Excel.Functions.SPG(A94, "IQ_INDUSTRY")</f>
        <v>Personal Care Products</v>
      </c>
      <c r="F94" s="9" t="str">
        <f>_xll.SNL.Clients.Office.Excel.Functions.SPG(A94, "IQ_PRIMARY_INDUSTRY")</f>
        <v>Personal Care Products</v>
      </c>
      <c r="G94" s="9" t="str">
        <f>_xll.SNL.Clients.Office.Excel.Functions.SPG(A94, "NAICS_CODE", "Primary")</f>
        <v>325620 - Toilet Preparation Manufacturing</v>
      </c>
      <c r="H94" s="9" t="str">
        <f>_xll.SNL.Clients.Office.Excel.Functions.SPG(A94, "SP_TOPICTAG")</f>
        <v>Consumer Research; Lifestyle; Social Media Advertising; Social Media Marketing; Brand Marketing</v>
      </c>
      <c r="I94" s="5">
        <f>_xll.SNL.Clients.Office.Excel.Functions.SPG(A94, "SP_PCT_SHARES_OWNED_ALL_INSTITUTIONS")</f>
        <v>41.28</v>
      </c>
      <c r="J94" s="9" t="str">
        <f>_xll.SNL.Clients.Office.Excel.Functions.SPG(A94, "RD_CREDIT_RATING_GLOBAL", "Issuer Credit Rating", "Local Currency LT|0")</f>
        <v>BB+</v>
      </c>
      <c r="K94" s="9" t="str">
        <f>_xll.SNL.Clients.Office.Excel.Functions.SPG(A94, "RD_CWOL_GLOBAL", "Issuer Credit Rating", "Local Currency LT|0")</f>
        <v>Stable</v>
      </c>
      <c r="L94" s="9" t="str">
        <f>_xll.SNL.Clients.Office.Excel.Functions.SPG(A94, "RD_RATING_ACTION_GLOBAL", "Issuer Credit Rating", "Local Currency LT|0")</f>
        <v>Upgrade | CreditWatch/Outlook (09/18/2024)</v>
      </c>
      <c r="M94" s="10">
        <f>_xll.SNL.Clients.Office.Excel.Functions.SPG(A94, "RD_LAST_REVIEW_DATE_GLOBAL", "Issuer Credit Rating", "Local Currency LT")</f>
        <v>45553</v>
      </c>
      <c r="N94" s="10">
        <f>_xll.SNL.Clients.Office.Excel.Functions.SPG(A94, "RD_CREDIT_RATING_DATE_GLOBAL", "Issuer Credit Rating", "Local Currency LT|0")</f>
        <v>45553</v>
      </c>
      <c r="O94" s="10">
        <f>_xll.SNL.Clients.Office.Excel.Functions.SPG(A94, "RD_CREDIT_WATCH_OUTLOOK_DATE_GLOBAL", "Issuer Credit Rating", "Local Currency LT|0")</f>
        <v>45553</v>
      </c>
    </row>
    <row r="95" spans="1:15">
      <c r="A95" t="s">
        <v>1736</v>
      </c>
      <c r="B95" t="str">
        <f>_xll.SNL.Clients.Office.Excel.Functions.SPG(A95,"SP_IPO_DATE")</f>
        <v>#PEND</v>
      </c>
      <c r="C95" s="9" t="str">
        <f>_xll.SNL.Clients.Office.Excel.Functions.SPG(A95, "IQ_SECTOR")</f>
        <v>Real Estate</v>
      </c>
      <c r="D95" s="9" t="str">
        <f>_xll.SNL.Clients.Office.Excel.Functions.SPG(A95, "IQ_INDUSTRY_GROUP")</f>
        <v>Equity Real Estate Investment Trusts (REITs)</v>
      </c>
      <c r="E95" s="9" t="str">
        <f>_xll.SNL.Clients.Office.Excel.Functions.SPG(A95, "IQ_INDUSTRY")</f>
        <v>Office REITs</v>
      </c>
      <c r="F95" s="9" t="str">
        <f>_xll.SNL.Clients.Office.Excel.Functions.SPG(A95, "IQ_PRIMARY_INDUSTRY")</f>
        <v>Office REITs</v>
      </c>
      <c r="G95" s="9" t="str">
        <f>_xll.SNL.Clients.Office.Excel.Functions.SPG(A95, "NAICS_CODE", "Primary")</f>
        <v>531110 - Lessors of Residential Buildings and Dwellings</v>
      </c>
      <c r="H95" s="9" t="str">
        <f>_xll.SNL.Clients.Office.Excel.Functions.SPG(A95, "SP_TOPICTAG")</f>
        <v/>
      </c>
      <c r="I95" s="5">
        <f>_xll.SNL.Clients.Office.Excel.Functions.SPG(A95, "SP_PCT_SHARES_OWNED_ALL_INSTITUTIONS")</f>
        <v>89.02</v>
      </c>
      <c r="J95" s="9" t="str">
        <f>_xll.SNL.Clients.Office.Excel.Functions.SPG(A95, "RD_CREDIT_RATING_GLOBAL", "Issuer Credit Rating", "Local Currency LT|0")</f>
        <v>BBB</v>
      </c>
      <c r="K95" s="9" t="str">
        <f>_xll.SNL.Clients.Office.Excel.Functions.SPG(A95, "RD_CWOL_GLOBAL", "Issuer Credit Rating", "Local Currency LT|0")</f>
        <v>Stable</v>
      </c>
      <c r="L95" s="9" t="str">
        <f>_xll.SNL.Clients.Office.Excel.Functions.SPG(A95, "RD_RATING_ACTION_GLOBAL", "Issuer Credit Rating", "Local Currency LT|0")</f>
        <v>CreditWatch/Outlook (11/12/2024)</v>
      </c>
      <c r="M95" s="10">
        <f>_xll.SNL.Clients.Office.Excel.Functions.SPG(A95, "RD_LAST_REVIEW_DATE_GLOBAL", "Issuer Credit Rating", "Local Currency LT")</f>
        <v>45608</v>
      </c>
      <c r="N95" s="10">
        <f>_xll.SNL.Clients.Office.Excel.Functions.SPG(A95, "RD_CREDIT_RATING_DATE_GLOBAL", "Issuer Credit Rating", "Local Currency LT|0")</f>
        <v>45407</v>
      </c>
      <c r="O95" s="10">
        <f>_xll.SNL.Clients.Office.Excel.Functions.SPG(A95, "RD_CREDIT_WATCH_OUTLOOK_DATE_GLOBAL", "Issuer Credit Rating", "Local Currency LT|0")</f>
        <v>45608</v>
      </c>
    </row>
    <row r="96" spans="1:15">
      <c r="A96" t="s">
        <v>1737</v>
      </c>
      <c r="B96" t="str">
        <f>_xll.SNL.Clients.Office.Excel.Functions.SPG(A96,"SP_IPO_DATE")</f>
        <v>#PEND</v>
      </c>
      <c r="C96" s="9" t="str">
        <f>_xll.SNL.Clients.Office.Excel.Functions.SPG(A96, "IQ_SECTOR")</f>
        <v>Industrials</v>
      </c>
      <c r="D96" s="9" t="str">
        <f>_xll.SNL.Clients.Office.Excel.Functions.SPG(A96, "IQ_INDUSTRY_GROUP")</f>
        <v>Capital Goods</v>
      </c>
      <c r="E96" s="9" t="str">
        <f>_xll.SNL.Clients.Office.Excel.Functions.SPG(A96, "IQ_INDUSTRY")</f>
        <v>Machinery</v>
      </c>
      <c r="F96" s="9" t="str">
        <f>_xll.SNL.Clients.Office.Excel.Functions.SPG(A96, "IQ_PRIMARY_INDUSTRY")</f>
        <v>Industrial Machinery and Supplies and Components</v>
      </c>
      <c r="G96" s="9" t="str">
        <f>_xll.SNL.Clients.Office.Excel.Functions.SPG(A96, "NAICS_CODE", "Primary")</f>
        <v>333310 - Commercial and Service Industry Machinery Manufacturing</v>
      </c>
      <c r="H96" s="9" t="str">
        <f>_xll.SNL.Clients.Office.Excel.Functions.SPG(A96, "SP_TOPICTAG")</f>
        <v>Environmental Engineering; Industrial Automation; Sensors; Process Automation; ClimateTech</v>
      </c>
      <c r="I96" s="5">
        <f>_xll.SNL.Clients.Office.Excel.Functions.SPG(A96, "SP_PCT_SHARES_OWNED_ALL_INSTITUTIONS")</f>
        <v>73.569999999999993</v>
      </c>
      <c r="J96" s="9" t="str">
        <f>_xll.SNL.Clients.Office.Excel.Functions.SPG(A96, "RD_CREDIT_RATING_GLOBAL", "Issuer Credit Rating", "Local Currency LT|0")</f>
        <v/>
      </c>
      <c r="K96" s="9" t="str">
        <f>_xll.SNL.Clients.Office.Excel.Functions.SPG(A96, "RD_CWOL_GLOBAL", "Issuer Credit Rating", "Local Currency LT|0")</f>
        <v/>
      </c>
      <c r="L96" s="9" t="str">
        <f>_xll.SNL.Clients.Office.Excel.Functions.SPG(A96, "RD_RATING_ACTION_GLOBAL", "Issuer Credit Rating", "Local Currency LT|0")</f>
        <v/>
      </c>
      <c r="M96" s="10" t="str">
        <f>_xll.SNL.Clients.Office.Excel.Functions.SPG(A96, "RD_LAST_REVIEW_DATE_GLOBAL", "Issuer Credit Rating", "Local Currency LT")</f>
        <v/>
      </c>
      <c r="N96" s="10" t="str">
        <f>_xll.SNL.Clients.Office.Excel.Functions.SPG(A96, "RD_CREDIT_RATING_DATE_GLOBAL", "Issuer Credit Rating", "Local Currency LT|0")</f>
        <v/>
      </c>
      <c r="O96" s="10" t="str">
        <f>_xll.SNL.Clients.Office.Excel.Functions.SPG(A96, "RD_CREDIT_WATCH_OUTLOOK_DATE_GLOBAL", "Issuer Credit Rating", "Local Currency LT|0")</f>
        <v/>
      </c>
    </row>
    <row r="97" spans="1:15">
      <c r="A97" t="s">
        <v>1738</v>
      </c>
      <c r="B97" t="str">
        <f>_xll.SNL.Clients.Office.Excel.Functions.SPG(A97,"SP_IPO_DATE")</f>
        <v>#PEND</v>
      </c>
      <c r="C97" s="9" t="str">
        <f>_xll.SNL.Clients.Office.Excel.Functions.SPG(A97, "IQ_SECTOR")</f>
        <v>Information Technology</v>
      </c>
      <c r="D97" s="9" t="str">
        <f>_xll.SNL.Clients.Office.Excel.Functions.SPG(A97, "IQ_INDUSTRY_GROUP")</f>
        <v>Technology Hardware and Equipment</v>
      </c>
      <c r="E97" s="9" t="str">
        <f>_xll.SNL.Clients.Office.Excel.Functions.SPG(A97, "IQ_INDUSTRY")</f>
        <v>Electronic Equipment, Instruments and Components</v>
      </c>
      <c r="F97" s="9" t="str">
        <f>_xll.SNL.Clients.Office.Excel.Functions.SPG(A97, "IQ_PRIMARY_INDUSTRY")</f>
        <v>Electronic Equipment and Instruments</v>
      </c>
      <c r="G97" s="9" t="str">
        <f>_xll.SNL.Clients.Office.Excel.Functions.SPG(A97, "NAICS_CODE", "Primary")</f>
        <v>33451 - Navigational, Measuring, Electromedical, and Control Instruments Manufacturing</v>
      </c>
      <c r="H97" s="9" t="str">
        <f>_xll.SNL.Clients.Office.Excel.Functions.SPG(A97, "SP_TOPICTAG")</f>
        <v>Authentication; Data Protection; Process Automation; Security Management; Online Payments</v>
      </c>
      <c r="I97" s="5">
        <f>_xll.SNL.Clients.Office.Excel.Functions.SPG(A97, "SP_PCT_SHARES_OWNED_ALL_INSTITUTIONS")</f>
        <v>97.37</v>
      </c>
      <c r="J97" s="9" t="str">
        <f>_xll.SNL.Clients.Office.Excel.Functions.SPG(A97, "RD_CREDIT_RATING_GLOBAL", "Issuer Credit Rating", "Local Currency LT|0")</f>
        <v>BB+</v>
      </c>
      <c r="K97" s="9" t="str">
        <f>_xll.SNL.Clients.Office.Excel.Functions.SPG(A97, "RD_CWOL_GLOBAL", "Issuer Credit Rating", "Local Currency LT|0")</f>
        <v>Stable</v>
      </c>
      <c r="L97" s="9" t="str">
        <f>_xll.SNL.Clients.Office.Excel.Functions.SPG(A97, "RD_RATING_ACTION_GLOBAL", "Issuer Credit Rating", "Local Currency LT|0")</f>
        <v>Downgrade | CreditWatch/Outlook (03/31/2023)</v>
      </c>
      <c r="M97" s="10">
        <f>_xll.SNL.Clients.Office.Excel.Functions.SPG(A97, "RD_LAST_REVIEW_DATE_GLOBAL", "Issuer Credit Rating", "Local Currency LT")</f>
        <v>45560</v>
      </c>
      <c r="N97" s="10">
        <f>_xll.SNL.Clients.Office.Excel.Functions.SPG(A97, "RD_CREDIT_RATING_DATE_GLOBAL", "Issuer Credit Rating", "Local Currency LT|0")</f>
        <v>45016</v>
      </c>
      <c r="O97" s="10">
        <f>_xll.SNL.Clients.Office.Excel.Functions.SPG(A97, "RD_CREDIT_WATCH_OUTLOOK_DATE_GLOBAL", "Issuer Credit Rating", "Local Currency LT|0")</f>
        <v>45016</v>
      </c>
    </row>
    <row r="98" spans="1:15">
      <c r="A98" t="s">
        <v>1739</v>
      </c>
      <c r="B98" t="str">
        <f>_xll.SNL.Clients.Office.Excel.Functions.SPG(A98,"SP_IPO_DATE")</f>
        <v>#PEND</v>
      </c>
      <c r="C98" s="9" t="str">
        <f>_xll.SNL.Clients.Office.Excel.Functions.SPG(A98, "IQ_SECTOR")</f>
        <v>Consumer Discretionary</v>
      </c>
      <c r="D98" s="9" t="str">
        <f>_xll.SNL.Clients.Office.Excel.Functions.SPG(A98, "IQ_INDUSTRY_GROUP")</f>
        <v>Consumer Durables and Apparel</v>
      </c>
      <c r="E98" s="9" t="str">
        <f>_xll.SNL.Clients.Office.Excel.Functions.SPG(A98, "IQ_INDUSTRY")</f>
        <v>Textiles, Apparel and Luxury Goods</v>
      </c>
      <c r="F98" s="9" t="str">
        <f>_xll.SNL.Clients.Office.Excel.Functions.SPG(A98, "IQ_PRIMARY_INDUSTRY")</f>
        <v>Footwear</v>
      </c>
      <c r="G98" s="9" t="str">
        <f>_xll.SNL.Clients.Office.Excel.Functions.SPG(A98, "NAICS_CODE", "Primary")</f>
        <v>316210 - Footwear Manufacturing</v>
      </c>
      <c r="H98" s="9" t="str">
        <f>_xll.SNL.Clients.Office.Excel.Functions.SPG(A98, "SP_TOPICTAG")</f>
        <v>Lifestyle</v>
      </c>
      <c r="I98" s="5">
        <f>_xll.SNL.Clients.Office.Excel.Functions.SPG(A98, "SP_PCT_SHARES_OWNED_ALL_INSTITUTIONS")</f>
        <v>95.41</v>
      </c>
      <c r="J98" s="9" t="str">
        <f>_xll.SNL.Clients.Office.Excel.Functions.SPG(A98, "RD_CREDIT_RATING_GLOBAL", "Issuer Credit Rating", "Local Currency LT|0")</f>
        <v>BB</v>
      </c>
      <c r="K98" s="9" t="str">
        <f>_xll.SNL.Clients.Office.Excel.Functions.SPG(A98, "RD_CWOL_GLOBAL", "Issuer Credit Rating", "Local Currency LT|0")</f>
        <v>Stable</v>
      </c>
      <c r="L98" s="9" t="str">
        <f>_xll.SNL.Clients.Office.Excel.Functions.SPG(A98, "RD_RATING_ACTION_GLOBAL", "Issuer Credit Rating", "Local Currency LT|0")</f>
        <v>Upgrade | CreditWatch/Outlook (02/16/2024)</v>
      </c>
      <c r="M98" s="10">
        <f>_xll.SNL.Clients.Office.Excel.Functions.SPG(A98, "RD_LAST_REVIEW_DATE_GLOBAL", "Issuer Credit Rating", "Local Currency LT")</f>
        <v>45344</v>
      </c>
      <c r="N98" s="10">
        <f>_xll.SNL.Clients.Office.Excel.Functions.SPG(A98, "RD_CREDIT_RATING_DATE_GLOBAL", "Issuer Credit Rating", "Local Currency LT|0")</f>
        <v>45338</v>
      </c>
      <c r="O98" s="10">
        <f>_xll.SNL.Clients.Office.Excel.Functions.SPG(A98, "RD_CREDIT_WATCH_OUTLOOK_DATE_GLOBAL", "Issuer Credit Rating", "Local Currency LT|0")</f>
        <v>45338</v>
      </c>
    </row>
    <row r="99" spans="1:15">
      <c r="A99" t="s">
        <v>1740</v>
      </c>
      <c r="B99" t="str">
        <f>_xll.SNL.Clients.Office.Excel.Functions.SPG(A99,"SP_IPO_DATE")</f>
        <v>#PEND</v>
      </c>
      <c r="C99" s="9" t="str">
        <f>_xll.SNL.Clients.Office.Excel.Functions.SPG(A99, "IQ_SECTOR")</f>
        <v>Materials</v>
      </c>
      <c r="D99" s="9" t="str">
        <f>_xll.SNL.Clients.Office.Excel.Functions.SPG(A99, "IQ_INDUSTRY_GROUP")</f>
        <v>Materials</v>
      </c>
      <c r="E99" s="9" t="str">
        <f>_xll.SNL.Clients.Office.Excel.Functions.SPG(A99, "IQ_INDUSTRY")</f>
        <v>Containers and Packaging</v>
      </c>
      <c r="F99" s="9" t="str">
        <f>_xll.SNL.Clients.Office.Excel.Functions.SPG(A99, "IQ_PRIMARY_INDUSTRY")</f>
        <v>Metal, Glass and Plastic Containers</v>
      </c>
      <c r="G99" s="9" t="str">
        <f>_xll.SNL.Clients.Office.Excel.Functions.SPG(A99, "NAICS_CODE", "Primary")</f>
        <v>332439 - Other Metal Container Manufacturing</v>
      </c>
      <c r="H99" s="9" t="str">
        <f>_xll.SNL.Clients.Office.Excel.Functions.SPG(A99, "SP_TOPICTAG")</f>
        <v>Packaging Services</v>
      </c>
      <c r="I99" s="5">
        <f>_xll.SNL.Clients.Office.Excel.Functions.SPG(A99, "SP_PCT_SHARES_OWNED_ALL_INSTITUTIONS")</f>
        <v>103.22</v>
      </c>
      <c r="J99" s="9" t="str">
        <f>_xll.SNL.Clients.Office.Excel.Functions.SPG(A99, "RD_CREDIT_RATING_GLOBAL", "Issuer Credit Rating", "Local Currency LT|0")</f>
        <v>BB+</v>
      </c>
      <c r="K99" s="9" t="str">
        <f>_xll.SNL.Clients.Office.Excel.Functions.SPG(A99, "RD_CWOL_GLOBAL", "Issuer Credit Rating", "Local Currency LT|0")</f>
        <v>Stable</v>
      </c>
      <c r="L99" s="9" t="str">
        <f>_xll.SNL.Clients.Office.Excel.Functions.SPG(A99, "RD_RATING_ACTION_GLOBAL", "Issuer Credit Rating", "Local Currency LT|0")</f>
        <v>CreditWatch/Outlook (04/23/2021)</v>
      </c>
      <c r="M99" s="10">
        <f>_xll.SNL.Clients.Office.Excel.Functions.SPG(A99, "RD_LAST_REVIEW_DATE_GLOBAL", "Issuer Credit Rating", "Local Currency LT")</f>
        <v>45580</v>
      </c>
      <c r="N99" s="10">
        <f>_xll.SNL.Clients.Office.Excel.Functions.SPG(A99, "RD_CREDIT_RATING_DATE_GLOBAL", "Issuer Credit Rating", "Local Currency LT|0")</f>
        <v>43391</v>
      </c>
      <c r="O99" s="10">
        <f>_xll.SNL.Clients.Office.Excel.Functions.SPG(A99, "RD_CREDIT_WATCH_OUTLOOK_DATE_GLOBAL", "Issuer Credit Rating", "Local Currency LT|0")</f>
        <v>44309</v>
      </c>
    </row>
    <row r="100" spans="1:15">
      <c r="A100" t="s">
        <v>1741</v>
      </c>
      <c r="B100" t="str">
        <f>_xll.SNL.Clients.Office.Excel.Functions.SPG(A100,"SP_IPO_DATE")</f>
        <v>#PEND</v>
      </c>
      <c r="C100" s="9" t="str">
        <f>_xll.SNL.Clients.Office.Excel.Functions.SPG(A100, "IQ_SECTOR")</f>
        <v>Real Estate</v>
      </c>
      <c r="D100" s="9" t="str">
        <f>_xll.SNL.Clients.Office.Excel.Functions.SPG(A100, "IQ_INDUSTRY_GROUP")</f>
        <v>Equity Real Estate Investment Trusts (REITs)</v>
      </c>
      <c r="E100" s="9" t="str">
        <f>_xll.SNL.Clients.Office.Excel.Functions.SPG(A100, "IQ_INDUSTRY")</f>
        <v>Specialized REITs</v>
      </c>
      <c r="F100" s="9" t="str">
        <f>_xll.SNL.Clients.Office.Excel.Functions.SPG(A100, "IQ_PRIMARY_INDUSTRY")</f>
        <v>Self-Storage REITs</v>
      </c>
      <c r="G100" s="9" t="str">
        <f>_xll.SNL.Clients.Office.Excel.Functions.SPG(A100, "NAICS_CODE", "Primary")</f>
        <v>531110 - Lessors of Residential Buildings and Dwellings</v>
      </c>
      <c r="H100" s="9" t="str">
        <f>_xll.SNL.Clients.Office.Excel.Functions.SPG(A100, "SP_TOPICTAG")</f>
        <v/>
      </c>
      <c r="I100" s="5">
        <f>_xll.SNL.Clients.Office.Excel.Functions.SPG(A100, "SP_PCT_SHARES_OWNED_ALL_INSTITUTIONS")</f>
        <v>99.02</v>
      </c>
      <c r="J100" s="9" t="str">
        <f>_xll.SNL.Clients.Office.Excel.Functions.SPG(A100, "RD_CREDIT_RATING_GLOBAL", "Issuer Credit Rating", "Local Currency LT|0")</f>
        <v>BBB</v>
      </c>
      <c r="K100" s="9" t="str">
        <f>_xll.SNL.Clients.Office.Excel.Functions.SPG(A100, "RD_CWOL_GLOBAL", "Issuer Credit Rating", "Local Currency LT|0")</f>
        <v>Stable</v>
      </c>
      <c r="L100" s="9" t="str">
        <f>_xll.SNL.Clients.Office.Excel.Functions.SPG(A100, "RD_RATING_ACTION_GLOBAL", "Issuer Credit Rating", "Local Currency LT|0")</f>
        <v>Upgrade | CreditWatch/Outlook (10/31/2014)</v>
      </c>
      <c r="M100" s="10">
        <f>_xll.SNL.Clients.Office.Excel.Functions.SPG(A100, "RD_LAST_REVIEW_DATE_GLOBAL", "Issuer Credit Rating", "Local Currency LT")</f>
        <v>45573</v>
      </c>
      <c r="N100" s="10">
        <f>_xll.SNL.Clients.Office.Excel.Functions.SPG(A100, "RD_CREDIT_RATING_DATE_GLOBAL", "Issuer Credit Rating", "Local Currency LT|0")</f>
        <v>41943</v>
      </c>
      <c r="O100" s="10">
        <f>_xll.SNL.Clients.Office.Excel.Functions.SPG(A100, "RD_CREDIT_WATCH_OUTLOOK_DATE_GLOBAL", "Issuer Credit Rating", "Local Currency LT|0")</f>
        <v>41943</v>
      </c>
    </row>
    <row r="101" spans="1:15">
      <c r="A101" t="s">
        <v>1742</v>
      </c>
      <c r="B101" t="str">
        <f>_xll.SNL.Clients.Office.Excel.Functions.SPG(A101,"SP_IPO_DATE")</f>
        <v>#PEND</v>
      </c>
      <c r="C101" s="9" t="str">
        <f>_xll.SNL.Clients.Office.Excel.Functions.SPG(A101, "IQ_SECTOR")</f>
        <v>Financials</v>
      </c>
      <c r="D101" s="9" t="str">
        <f>_xll.SNL.Clients.Office.Excel.Functions.SPG(A101, "IQ_INDUSTRY_GROUP")</f>
        <v>Banks</v>
      </c>
      <c r="E101" s="9" t="str">
        <f>_xll.SNL.Clients.Office.Excel.Functions.SPG(A101, "IQ_INDUSTRY")</f>
        <v>Banks</v>
      </c>
      <c r="F101" s="9" t="str">
        <f>_xll.SNL.Clients.Office.Excel.Functions.SPG(A101, "IQ_PRIMARY_INDUSTRY")</f>
        <v>Regional Banks</v>
      </c>
      <c r="G101" s="9" t="str">
        <f>_xll.SNL.Clients.Office.Excel.Functions.SPG(A101, "NAICS_CODE", "Primary")</f>
        <v>522110 - Commercial Banking</v>
      </c>
      <c r="H101" s="9" t="str">
        <f>_xll.SNL.Clients.Office.Excel.Functions.SPG(A101, "SP_TOPICTAG")</f>
        <v>Consumer Lending; Digital Brokerage</v>
      </c>
      <c r="I101" s="5">
        <f>_xll.SNL.Clients.Office.Excel.Functions.SPG(A101, "SP_PCT_SHARES_OWNED_ALL_INSTITUTIONS")</f>
        <v>90.93</v>
      </c>
      <c r="J101" s="9" t="str">
        <f>_xll.SNL.Clients.Office.Excel.Functions.SPG(A101, "RD_CREDIT_RATING_GLOBAL", "Issuer Credit Rating", "Local Currency LT|0")</f>
        <v>A-</v>
      </c>
      <c r="K101" s="9" t="str">
        <f>_xll.SNL.Clients.Office.Excel.Functions.SPG(A101, "RD_CWOL_GLOBAL", "Issuer Credit Rating", "Local Currency LT|0")</f>
        <v>Stable</v>
      </c>
      <c r="L101" s="9" t="str">
        <f>_xll.SNL.Clients.Office.Excel.Functions.SPG(A101, "RD_RATING_ACTION_GLOBAL", "Issuer Credit Rating", "Local Currency LT|0")</f>
        <v>CreditWatch/Outlook (05/24/2021)</v>
      </c>
      <c r="M101" s="10">
        <f>_xll.SNL.Clients.Office.Excel.Functions.SPG(A101, "RD_LAST_REVIEW_DATE_GLOBAL", "Issuer Credit Rating", "Local Currency LT")</f>
        <v>45344</v>
      </c>
      <c r="N101" s="10">
        <f>_xll.SNL.Clients.Office.Excel.Functions.SPG(A101, "RD_CREDIT_RATING_DATE_GLOBAL", "Issuer Credit Rating", "Local Currency LT|0")</f>
        <v>42409</v>
      </c>
      <c r="O101" s="10">
        <f>_xll.SNL.Clients.Office.Excel.Functions.SPG(A101, "RD_CREDIT_WATCH_OUTLOOK_DATE_GLOBAL", "Issuer Credit Rating", "Local Currency LT|0")</f>
        <v>44340</v>
      </c>
    </row>
    <row r="102" spans="1:15">
      <c r="A102" t="s">
        <v>1743</v>
      </c>
      <c r="B102" t="str">
        <f>_xll.SNL.Clients.Office.Excel.Functions.SPG(A102,"SP_IPO_DATE")</f>
        <v>#PEND</v>
      </c>
      <c r="C102" s="9" t="str">
        <f>_xll.SNL.Clients.Office.Excel.Functions.SPG(A102, "IQ_SECTOR")</f>
        <v>Industrials</v>
      </c>
      <c r="D102" s="9" t="str">
        <f>_xll.SNL.Clients.Office.Excel.Functions.SPG(A102, "IQ_INDUSTRY_GROUP")</f>
        <v>Capital Goods</v>
      </c>
      <c r="E102" s="9" t="str">
        <f>_xll.SNL.Clients.Office.Excel.Functions.SPG(A102, "IQ_INDUSTRY")</f>
        <v>Aerospace and Defense</v>
      </c>
      <c r="F102" s="9" t="str">
        <f>_xll.SNL.Clients.Office.Excel.Functions.SPG(A102, "IQ_PRIMARY_INDUSTRY")</f>
        <v>Aerospace and Defense</v>
      </c>
      <c r="G102" s="9" t="str">
        <f>_xll.SNL.Clients.Office.Excel.Functions.SPG(A102, "NAICS_CODE", "Primary")</f>
        <v>33451 - Navigational, Measuring, Electromedical, and Control Instruments Manufacturing</v>
      </c>
      <c r="H102" s="9" t="str">
        <f>_xll.SNL.Clients.Office.Excel.Functions.SPG(A102, "SP_TOPICTAG")</f>
        <v>Data Integration; Industrial Automation; Sensors; Simulation; Network Security; Passenger Aircraft Manufacturing</v>
      </c>
      <c r="I102" s="5">
        <f>_xll.SNL.Clients.Office.Excel.Functions.SPG(A102, "SP_PCT_SHARES_OWNED_ALL_INSTITUTIONS")</f>
        <v>83.24</v>
      </c>
      <c r="J102" s="9" t="str">
        <f>_xll.SNL.Clients.Office.Excel.Functions.SPG(A102, "RD_CREDIT_RATING_GLOBAL", "Issuer Credit Rating", "Local Currency LT|0")</f>
        <v/>
      </c>
      <c r="K102" s="9" t="str">
        <f>_xll.SNL.Clients.Office.Excel.Functions.SPG(A102, "RD_CWOL_GLOBAL", "Issuer Credit Rating", "Local Currency LT|0")</f>
        <v/>
      </c>
      <c r="L102" s="9" t="str">
        <f>_xll.SNL.Clients.Office.Excel.Functions.SPG(A102, "RD_RATING_ACTION_GLOBAL", "Issuer Credit Rating", "Local Currency LT|0")</f>
        <v/>
      </c>
      <c r="M102" s="10" t="str">
        <f>_xll.SNL.Clients.Office.Excel.Functions.SPG(A102, "RD_LAST_REVIEW_DATE_GLOBAL", "Issuer Credit Rating", "Local Currency LT")</f>
        <v/>
      </c>
      <c r="N102" s="10" t="str">
        <f>_xll.SNL.Clients.Office.Excel.Functions.SPG(A102, "RD_CREDIT_RATING_DATE_GLOBAL", "Issuer Credit Rating", "Local Currency LT|0")</f>
        <v/>
      </c>
      <c r="O102" s="10" t="str">
        <f>_xll.SNL.Clients.Office.Excel.Functions.SPG(A102, "RD_CREDIT_WATCH_OUTLOOK_DATE_GLOBAL", "Issuer Credit Rating", "Local Currency LT|0")</f>
        <v/>
      </c>
    </row>
    <row r="103" spans="1:15">
      <c r="A103" t="s">
        <v>1744</v>
      </c>
      <c r="B103" t="str">
        <f>_xll.SNL.Clients.Office.Excel.Functions.SPG(A103,"SP_IPO_DATE")</f>
        <v>#PEND</v>
      </c>
      <c r="C103" s="9" t="str">
        <f>_xll.SNL.Clients.Office.Excel.Functions.SPG(A103, "IQ_SECTOR")</f>
        <v>Health Care</v>
      </c>
      <c r="D103" s="9" t="str">
        <f>_xll.SNL.Clients.Office.Excel.Functions.SPG(A103, "IQ_INDUSTRY_GROUP")</f>
        <v>Pharmaceuticals, Biotechnology and Life Sciences</v>
      </c>
      <c r="E103" s="9" t="str">
        <f>_xll.SNL.Clients.Office.Excel.Functions.SPG(A103, "IQ_INDUSTRY")</f>
        <v>Biotechnology</v>
      </c>
      <c r="F103" s="9" t="str">
        <f>_xll.SNL.Clients.Office.Excel.Functions.SPG(A103, "IQ_PRIMARY_INDUSTRY")</f>
        <v>Biotechnology</v>
      </c>
      <c r="G103" s="9" t="str">
        <f>_xll.SNL.Clients.Office.Excel.Functions.SPG(A103, "NAICS_CODE", "Primary")</f>
        <v>325414 - Biological Product (except Diagnostic) Manufacturing</v>
      </c>
      <c r="H103" s="9" t="str">
        <f>_xll.SNL.Clients.Office.Excel.Functions.SPG(A103, "SP_TOPICTAG")</f>
        <v>Neuroscience; Cardiovascular; Chronic Diseases; Neurology</v>
      </c>
      <c r="I103" s="5">
        <f>_xll.SNL.Clients.Office.Excel.Functions.SPG(A103, "SP_PCT_SHARES_OWNED_ALL_INSTITUTIONS")</f>
        <v>116.74</v>
      </c>
      <c r="J103" s="9" t="str">
        <f>_xll.SNL.Clients.Office.Excel.Functions.SPG(A103, "RD_CREDIT_RATING_GLOBAL", "Issuer Credit Rating", "Local Currency LT|0")</f>
        <v/>
      </c>
      <c r="K103" s="9" t="str">
        <f>_xll.SNL.Clients.Office.Excel.Functions.SPG(A103, "RD_CWOL_GLOBAL", "Issuer Credit Rating", "Local Currency LT|0")</f>
        <v/>
      </c>
      <c r="L103" s="9" t="str">
        <f>_xll.SNL.Clients.Office.Excel.Functions.SPG(A103, "RD_RATING_ACTION_GLOBAL", "Issuer Credit Rating", "Local Currency LT|0")</f>
        <v/>
      </c>
      <c r="M103" s="10" t="str">
        <f>_xll.SNL.Clients.Office.Excel.Functions.SPG(A103, "RD_LAST_REVIEW_DATE_GLOBAL", "Issuer Credit Rating", "Local Currency LT")</f>
        <v/>
      </c>
      <c r="N103" s="10" t="str">
        <f>_xll.SNL.Clients.Office.Excel.Functions.SPG(A103, "RD_CREDIT_RATING_DATE_GLOBAL", "Issuer Credit Rating", "Local Currency LT|0")</f>
        <v/>
      </c>
      <c r="O103" s="10" t="str">
        <f>_xll.SNL.Clients.Office.Excel.Functions.SPG(A103, "RD_CREDIT_WATCH_OUTLOOK_DATE_GLOBAL", "Issuer Credit Rating", "Local Currency LT|0")</f>
        <v/>
      </c>
    </row>
    <row r="104" spans="1:15">
      <c r="A104" t="s">
        <v>1745</v>
      </c>
      <c r="B104" t="str">
        <f>_xll.SNL.Clients.Office.Excel.Functions.SPG(A104,"SP_IPO_DATE")</f>
        <v>#PEND</v>
      </c>
      <c r="C104" s="9" t="str">
        <f>_xll.SNL.Clients.Office.Excel.Functions.SPG(A104, "IQ_SECTOR")</f>
        <v>Consumer Staples</v>
      </c>
      <c r="D104" s="9" t="str">
        <f>_xll.SNL.Clients.Office.Excel.Functions.SPG(A104, "IQ_INDUSTRY_GROUP")</f>
        <v>Food, Beverage and Tobacco</v>
      </c>
      <c r="E104" s="9" t="str">
        <f>_xll.SNL.Clients.Office.Excel.Functions.SPG(A104, "IQ_INDUSTRY")</f>
        <v>Food Products</v>
      </c>
      <c r="F104" s="9" t="str">
        <f>_xll.SNL.Clients.Office.Excel.Functions.SPG(A104, "IQ_PRIMARY_INDUSTRY")</f>
        <v>Agricultural Products and Services</v>
      </c>
      <c r="G104" s="9" t="str">
        <f>_xll.SNL.Clients.Office.Excel.Functions.SPG(A104, "NAICS_CODE", "Primary")</f>
        <v>311 - Food Manufacturing</v>
      </c>
      <c r="H104" s="9" t="str">
        <f>_xll.SNL.Clients.Office.Excel.Functions.SPG(A104, "SP_TOPICTAG")</f>
        <v>Animal Feed; Livestock; Disposal and Recycling; Biofuel; Nutraceutical; Alternative Protein; Sustainable Aviation Fuel (SAF); Bio-based and Renewable Materials</v>
      </c>
      <c r="I104" s="5">
        <f>_xll.SNL.Clients.Office.Excel.Functions.SPG(A104, "SP_PCT_SHARES_OWNED_ALL_INSTITUTIONS")</f>
        <v>101.49</v>
      </c>
      <c r="J104" s="9" t="str">
        <f>_xll.SNL.Clients.Office.Excel.Functions.SPG(A104, "RD_CREDIT_RATING_GLOBAL", "Issuer Credit Rating", "Local Currency LT|0")</f>
        <v>BB+</v>
      </c>
      <c r="K104" s="9" t="str">
        <f>_xll.SNL.Clients.Office.Excel.Functions.SPG(A104, "RD_CWOL_GLOBAL", "Issuer Credit Rating", "Local Currency LT|0")</f>
        <v>Stable</v>
      </c>
      <c r="L104" s="9" t="str">
        <f>_xll.SNL.Clients.Office.Excel.Functions.SPG(A104, "RD_RATING_ACTION_GLOBAL", "Issuer Credit Rating", "Local Currency LT|0")</f>
        <v>CreditWatch/Outlook (10/24/2016)</v>
      </c>
      <c r="M104" s="10">
        <f>_xll.SNL.Clients.Office.Excel.Functions.SPG(A104, "RD_LAST_REVIEW_DATE_GLOBAL", "Issuer Credit Rating", "Local Currency LT")</f>
        <v>45586</v>
      </c>
      <c r="N104" s="10">
        <f>_xll.SNL.Clients.Office.Excel.Functions.SPG(A104, "RD_CREDIT_RATING_DATE_GLOBAL", "Issuer Credit Rating", "Local Currency LT|0")</f>
        <v>40997</v>
      </c>
      <c r="O104" s="10">
        <f>_xll.SNL.Clients.Office.Excel.Functions.SPG(A104, "RD_CREDIT_WATCH_OUTLOOK_DATE_GLOBAL", "Issuer Credit Rating", "Local Currency LT|0")</f>
        <v>42667</v>
      </c>
    </row>
    <row r="105" spans="1:15">
      <c r="A105" t="s">
        <v>1746</v>
      </c>
      <c r="B105" t="str">
        <f>_xll.SNL.Clients.Office.Excel.Functions.SPG(A105,"SP_IPO_DATE")</f>
        <v>#PEND</v>
      </c>
      <c r="C105" s="9" t="str">
        <f>_xll.SNL.Clients.Office.Excel.Functions.SPG(A105, "IQ_SECTOR")</f>
        <v>Health Care</v>
      </c>
      <c r="D105" s="9" t="str">
        <f>_xll.SNL.Clients.Office.Excel.Functions.SPG(A105, "IQ_INDUSTRY_GROUP")</f>
        <v>Health Care Equipment and Services</v>
      </c>
      <c r="E105" s="9" t="str">
        <f>_xll.SNL.Clients.Office.Excel.Functions.SPG(A105, "IQ_INDUSTRY")</f>
        <v>Health Care Equipment and Supplies</v>
      </c>
      <c r="F105" s="9" t="str">
        <f>_xll.SNL.Clients.Office.Excel.Functions.SPG(A105, "IQ_PRIMARY_INDUSTRY")</f>
        <v>Health Care Supplies</v>
      </c>
      <c r="G105" s="9" t="str">
        <f>_xll.SNL.Clients.Office.Excel.Functions.SPG(A105, "NAICS_CODE", "Primary")</f>
        <v>339114 - Dental Equipment and Supplies Manufacturing</v>
      </c>
      <c r="H105" s="9" t="str">
        <f>_xll.SNL.Clients.Office.Excel.Functions.SPG(A105, "SP_TOPICTAG")</f>
        <v>Dentistry; Orthopaedics</v>
      </c>
      <c r="I105" s="5">
        <f>_xll.SNL.Clients.Office.Excel.Functions.SPG(A105, "SP_PCT_SHARES_OWNED_ALL_INSTITUTIONS")</f>
        <v>109.24</v>
      </c>
      <c r="J105" s="9" t="str">
        <f>_xll.SNL.Clients.Office.Excel.Functions.SPG(A105, "RD_CREDIT_RATING_GLOBAL", "Issuer Credit Rating", "Local Currency LT|0")</f>
        <v>BBB-</v>
      </c>
      <c r="K105" s="9" t="str">
        <f>_xll.SNL.Clients.Office.Excel.Functions.SPG(A105, "RD_CWOL_GLOBAL", "Issuer Credit Rating", "Local Currency LT|0")</f>
        <v>Stable</v>
      </c>
      <c r="L105" s="9" t="str">
        <f>_xll.SNL.Clients.Office.Excel.Functions.SPG(A105, "RD_RATING_ACTION_GLOBAL", "Issuer Credit Rating", "Local Currency LT|0")</f>
        <v>Downgrade | CreditWatch/Outlook (05/14/2024)</v>
      </c>
      <c r="M105" s="10">
        <f>_xll.SNL.Clients.Office.Excel.Functions.SPG(A105, "RD_LAST_REVIEW_DATE_GLOBAL", "Issuer Credit Rating", "Local Currency LT")</f>
        <v>45428</v>
      </c>
      <c r="N105" s="10">
        <f>_xll.SNL.Clients.Office.Excel.Functions.SPG(A105, "RD_CREDIT_RATING_DATE_GLOBAL", "Issuer Credit Rating", "Local Currency LT|0")</f>
        <v>45426</v>
      </c>
      <c r="O105" s="10">
        <f>_xll.SNL.Clients.Office.Excel.Functions.SPG(A105, "RD_CREDIT_WATCH_OUTLOOK_DATE_GLOBAL", "Issuer Credit Rating", "Local Currency LT|0")</f>
        <v>45426</v>
      </c>
    </row>
    <row r="106" spans="1:15">
      <c r="A106" t="s">
        <v>1747</v>
      </c>
      <c r="B106" t="str">
        <f>_xll.SNL.Clients.Office.Excel.Functions.SPG(A106,"SP_IPO_DATE")</f>
        <v>#PEND</v>
      </c>
      <c r="C106" s="9" t="str">
        <f>_xll.SNL.Clients.Office.Excel.Functions.SPG(A106, "IQ_SECTOR")</f>
        <v>Consumer Discretionary</v>
      </c>
      <c r="D106" s="9" t="str">
        <f>_xll.SNL.Clients.Office.Excel.Functions.SPG(A106, "IQ_INDUSTRY_GROUP")</f>
        <v>Consumer Discretionary Distribution and Retail</v>
      </c>
      <c r="E106" s="9" t="str">
        <f>_xll.SNL.Clients.Office.Excel.Functions.SPG(A106, "IQ_INDUSTRY")</f>
        <v>Specialty Retail</v>
      </c>
      <c r="F106" s="9" t="str">
        <f>_xll.SNL.Clients.Office.Excel.Functions.SPG(A106, "IQ_PRIMARY_INDUSTRY")</f>
        <v>Other Specialty Retail</v>
      </c>
      <c r="G106" s="9" t="str">
        <f>_xll.SNL.Clients.Office.Excel.Functions.SPG(A106, "NAICS_CODE", "Primary")</f>
        <v>459110 - Sporting Goods Retailers</v>
      </c>
      <c r="H106" s="9" t="str">
        <f>_xll.SNL.Clients.Office.Excel.Functions.SPG(A106, "SP_TOPICTAG")</f>
        <v>Lifestyle; Video Streaming; Amateur Sports</v>
      </c>
      <c r="I106" s="5">
        <f>_xll.SNL.Clients.Office.Excel.Functions.SPG(A106, "SP_PCT_SHARES_OWNED_ALL_INSTITUTIONS")</f>
        <v>65.63</v>
      </c>
      <c r="J106" s="9" t="str">
        <f>_xll.SNL.Clients.Office.Excel.Functions.SPG(A106, "RD_CREDIT_RATING_GLOBAL", "Issuer Credit Rating", "Local Currency LT|0")</f>
        <v>BBB</v>
      </c>
      <c r="K106" s="9" t="str">
        <f>_xll.SNL.Clients.Office.Excel.Functions.SPG(A106, "RD_CWOL_GLOBAL", "Issuer Credit Rating", "Local Currency LT|0")</f>
        <v>Positive</v>
      </c>
      <c r="L106" s="9" t="str">
        <f>_xll.SNL.Clients.Office.Excel.Functions.SPG(A106, "RD_RATING_ACTION_GLOBAL", "Issuer Credit Rating", "Local Currency LT|0")</f>
        <v>CreditWatch/Outlook (09/09/2024)</v>
      </c>
      <c r="M106" s="10">
        <f>_xll.SNL.Clients.Office.Excel.Functions.SPG(A106, "RD_LAST_REVIEW_DATE_GLOBAL", "Issuer Credit Rating", "Local Currency LT")</f>
        <v>45673</v>
      </c>
      <c r="N106" s="10">
        <f>_xll.SNL.Clients.Office.Excel.Functions.SPG(A106, "RD_CREDIT_RATING_DATE_GLOBAL", "Issuer Credit Rating", "Local Currency LT|0")</f>
        <v>44571</v>
      </c>
      <c r="O106" s="10">
        <f>_xll.SNL.Clients.Office.Excel.Functions.SPG(A106, "RD_CREDIT_WATCH_OUTLOOK_DATE_GLOBAL", "Issuer Credit Rating", "Local Currency LT|0")</f>
        <v>45544</v>
      </c>
    </row>
    <row r="107" spans="1:15">
      <c r="A107" t="s">
        <v>1748</v>
      </c>
      <c r="B107" t="str">
        <f>_xll.SNL.Clients.Office.Excel.Functions.SPG(A107,"SP_IPO_DATE")</f>
        <v>#PEND</v>
      </c>
      <c r="C107" s="9" t="str">
        <f>_xll.SNL.Clients.Office.Excel.Functions.SPG(A107, "IQ_SECTOR")</f>
        <v>Information Technology</v>
      </c>
      <c r="D107" s="9" t="str">
        <f>_xll.SNL.Clients.Office.Excel.Functions.SPG(A107, "IQ_INDUSTRY_GROUP")</f>
        <v>Software and Services</v>
      </c>
      <c r="E107" s="9" t="str">
        <f>_xll.SNL.Clients.Office.Excel.Functions.SPG(A107, "IQ_INDUSTRY")</f>
        <v>Software</v>
      </c>
      <c r="F107" s="9" t="str">
        <f>_xll.SNL.Clients.Office.Excel.Functions.SPG(A107, "IQ_PRIMARY_INDUSTRY")</f>
        <v>Application Software</v>
      </c>
      <c r="G107" s="9" t="str">
        <f>_xll.SNL.Clients.Office.Excel.Functions.SPG(A107, "NAICS_CODE", "Primary")</f>
        <v>513210 - Software Publishers</v>
      </c>
      <c r="H107" s="9" t="str">
        <f>_xll.SNL.Clients.Office.Excel.Functions.SPG(A107, "SP_TOPICTAG")</f>
        <v>Software Development; Salesforce Automation; Customer Relationship Management; Authentication; Contract Management Software; Process Automation; Artificial Intelligence</v>
      </c>
      <c r="I107" s="5">
        <f>_xll.SNL.Clients.Office.Excel.Functions.SPG(A107, "SP_PCT_SHARES_OWNED_ALL_INSTITUTIONS")</f>
        <v>88.56</v>
      </c>
      <c r="J107" s="9" t="str">
        <f>_xll.SNL.Clients.Office.Excel.Functions.SPG(A107, "RD_CREDIT_RATING_GLOBAL", "Issuer Credit Rating", "Local Currency LT|0")</f>
        <v/>
      </c>
      <c r="K107" s="9" t="str">
        <f>_xll.SNL.Clients.Office.Excel.Functions.SPG(A107, "RD_CWOL_GLOBAL", "Issuer Credit Rating", "Local Currency LT|0")</f>
        <v/>
      </c>
      <c r="L107" s="9" t="str">
        <f>_xll.SNL.Clients.Office.Excel.Functions.SPG(A107, "RD_RATING_ACTION_GLOBAL", "Issuer Credit Rating", "Local Currency LT|0")</f>
        <v/>
      </c>
      <c r="M107" s="10" t="str">
        <f>_xll.SNL.Clients.Office.Excel.Functions.SPG(A107, "RD_LAST_REVIEW_DATE_GLOBAL", "Issuer Credit Rating", "Local Currency LT")</f>
        <v/>
      </c>
      <c r="N107" s="10" t="str">
        <f>_xll.SNL.Clients.Office.Excel.Functions.SPG(A107, "RD_CREDIT_RATING_DATE_GLOBAL", "Issuer Credit Rating", "Local Currency LT|0")</f>
        <v/>
      </c>
      <c r="O107" s="10" t="str">
        <f>_xll.SNL.Clients.Office.Excel.Functions.SPG(A107, "RD_CREDIT_WATCH_OUTLOOK_DATE_GLOBAL", "Issuer Credit Rating", "Local Currency LT|0")</f>
        <v/>
      </c>
    </row>
    <row r="108" spans="1:15">
      <c r="A108" t="s">
        <v>1749</v>
      </c>
      <c r="B108" t="str">
        <f>_xll.SNL.Clients.Office.Excel.Functions.SPG(A108,"SP_IPO_DATE")</f>
        <v>#PEND</v>
      </c>
      <c r="C108" s="9" t="str">
        <f>_xll.SNL.Clients.Office.Excel.Functions.SPG(A108, "IQ_SECTOR")</f>
        <v>Information Technology</v>
      </c>
      <c r="D108" s="9" t="str">
        <f>_xll.SNL.Clients.Office.Excel.Functions.SPG(A108, "IQ_INDUSTRY_GROUP")</f>
        <v>Software and Services</v>
      </c>
      <c r="E108" s="9" t="str">
        <f>_xll.SNL.Clients.Office.Excel.Functions.SPG(A108, "IQ_INDUSTRY")</f>
        <v>Software</v>
      </c>
      <c r="F108" s="9" t="str">
        <f>_xll.SNL.Clients.Office.Excel.Functions.SPG(A108, "IQ_PRIMARY_INDUSTRY")</f>
        <v>Systems Software</v>
      </c>
      <c r="G108" s="9" t="str">
        <f>_xll.SNL.Clients.Office.Excel.Functions.SPG(A108, "NAICS_CODE", "Primary")</f>
        <v>513210 - Software Publishers</v>
      </c>
      <c r="H108" s="9" t="str">
        <f>_xll.SNL.Clients.Office.Excel.Functions.SPG(A108, "SP_TOPICTAG")</f>
        <v>Software Development; Computer Vision; Video Streaming; 3D Printing; Content Creation; Artificial Intelligence; Video Games</v>
      </c>
      <c r="I108" s="5">
        <f>_xll.SNL.Clients.Office.Excel.Functions.SPG(A108, "SP_PCT_SHARES_OWNED_ALL_INSTITUTIONS")</f>
        <v>57.87</v>
      </c>
      <c r="J108" s="9" t="str">
        <f>_xll.SNL.Clients.Office.Excel.Functions.SPG(A108, "RD_CREDIT_RATING_GLOBAL", "Issuer Credit Rating", "Local Currency LT|0")</f>
        <v/>
      </c>
      <c r="K108" s="9" t="str">
        <f>_xll.SNL.Clients.Office.Excel.Functions.SPG(A108, "RD_CWOL_GLOBAL", "Issuer Credit Rating", "Local Currency LT|0")</f>
        <v/>
      </c>
      <c r="L108" s="9" t="str">
        <f>_xll.SNL.Clients.Office.Excel.Functions.SPG(A108, "RD_RATING_ACTION_GLOBAL", "Issuer Credit Rating", "Local Currency LT|0")</f>
        <v/>
      </c>
      <c r="M108" s="10" t="str">
        <f>_xll.SNL.Clients.Office.Excel.Functions.SPG(A108, "RD_LAST_REVIEW_DATE_GLOBAL", "Issuer Credit Rating", "Local Currency LT")</f>
        <v/>
      </c>
      <c r="N108" s="10" t="str">
        <f>_xll.SNL.Clients.Office.Excel.Functions.SPG(A108, "RD_CREDIT_RATING_DATE_GLOBAL", "Issuer Credit Rating", "Local Currency LT|0")</f>
        <v/>
      </c>
      <c r="O108" s="10" t="str">
        <f>_xll.SNL.Clients.Office.Excel.Functions.SPG(A108, "RD_CREDIT_WATCH_OUTLOOK_DATE_GLOBAL", "Issuer Credit Rating", "Local Currency LT|0")</f>
        <v/>
      </c>
    </row>
    <row r="109" spans="1:15">
      <c r="A109" t="s">
        <v>1750</v>
      </c>
      <c r="B109" t="str">
        <f>_xll.SNL.Clients.Office.Excel.Functions.SPG(A109,"SP_IPO_DATE")</f>
        <v>#PEND</v>
      </c>
      <c r="C109" s="9" t="str">
        <f>_xll.SNL.Clients.Office.Excel.Functions.SPG(A109, "IQ_SECTOR")</f>
        <v>Industrials</v>
      </c>
      <c r="D109" s="9" t="str">
        <f>_xll.SNL.Clients.Office.Excel.Functions.SPG(A109, "IQ_INDUSTRY_GROUP")</f>
        <v>Capital Goods</v>
      </c>
      <c r="E109" s="9" t="str">
        <f>_xll.SNL.Clients.Office.Excel.Functions.SPG(A109, "IQ_INDUSTRY")</f>
        <v>Machinery</v>
      </c>
      <c r="F109" s="9" t="str">
        <f>_xll.SNL.Clients.Office.Excel.Functions.SPG(A109, "IQ_PRIMARY_INDUSTRY")</f>
        <v>Industrial Machinery and Supplies and Components</v>
      </c>
      <c r="G109" s="9" t="str">
        <f>_xll.SNL.Clients.Office.Excel.Functions.SPG(A109, "NAICS_CODE", "Primary")</f>
        <v>333998 - All Other Miscellaneous General Purpose Machinery Manufacturing</v>
      </c>
      <c r="H109" s="9" t="str">
        <f>_xll.SNL.Clients.Office.Excel.Functions.SPG(A109, "SP_TOPICTAG")</f>
        <v>Aquaculture; Energy Storage; Environmental Engineering; Hydroponics; Sensors; Pollution Control</v>
      </c>
      <c r="I109" s="5">
        <f>_xll.SNL.Clients.Office.Excel.Functions.SPG(A109, "SP_PCT_SHARES_OWNED_ALL_INSTITUTIONS")</f>
        <v>86.9</v>
      </c>
      <c r="J109" s="9" t="str">
        <f>_xll.SNL.Clients.Office.Excel.Functions.SPG(A109, "RD_CREDIT_RATING_GLOBAL", "Issuer Credit Rating", "Local Currency LT|0")</f>
        <v/>
      </c>
      <c r="K109" s="9" t="str">
        <f>_xll.SNL.Clients.Office.Excel.Functions.SPG(A109, "RD_CWOL_GLOBAL", "Issuer Credit Rating", "Local Currency LT|0")</f>
        <v/>
      </c>
      <c r="L109" s="9" t="str">
        <f>_xll.SNL.Clients.Office.Excel.Functions.SPG(A109, "RD_RATING_ACTION_GLOBAL", "Issuer Credit Rating", "Local Currency LT|0")</f>
        <v/>
      </c>
      <c r="M109" s="10" t="str">
        <f>_xll.SNL.Clients.Office.Excel.Functions.SPG(A109, "RD_LAST_REVIEW_DATE_GLOBAL", "Issuer Credit Rating", "Local Currency LT")</f>
        <v/>
      </c>
      <c r="N109" s="10" t="str">
        <f>_xll.SNL.Clients.Office.Excel.Functions.SPG(A109, "RD_CREDIT_RATING_DATE_GLOBAL", "Issuer Credit Rating", "Local Currency LT|0")</f>
        <v/>
      </c>
      <c r="O109" s="10" t="str">
        <f>_xll.SNL.Clients.Office.Excel.Functions.SPG(A109, "RD_CREDIT_WATCH_OUTLOOK_DATE_GLOBAL", "Issuer Credit Rating", "Local Currency LT|0")</f>
        <v/>
      </c>
    </row>
    <row r="110" spans="1:15">
      <c r="A110" t="s">
        <v>1751</v>
      </c>
      <c r="B110" t="str">
        <f>_xll.SNL.Clients.Office.Excel.Functions.SPG(A110,"SP_IPO_DATE")</f>
        <v>#PEND</v>
      </c>
      <c r="C110" s="9" t="str">
        <f>_xll.SNL.Clients.Office.Excel.Functions.SPG(A110, "IQ_SECTOR")</f>
        <v>Health Care</v>
      </c>
      <c r="D110" s="9" t="str">
        <f>_xll.SNL.Clients.Office.Excel.Functions.SPG(A110, "IQ_INDUSTRY_GROUP")</f>
        <v>Health Care Equipment and Services</v>
      </c>
      <c r="E110" s="9" t="str">
        <f>_xll.SNL.Clients.Office.Excel.Functions.SPG(A110, "IQ_INDUSTRY")</f>
        <v>Health Care Technology</v>
      </c>
      <c r="F110" s="9" t="str">
        <f>_xll.SNL.Clients.Office.Excel.Functions.SPG(A110, "IQ_PRIMARY_INDUSTRY")</f>
        <v>Health Care Technology</v>
      </c>
      <c r="G110" s="9" t="str">
        <f>_xll.SNL.Clients.Office.Excel.Functions.SPG(A110, "NAICS_CODE", "Primary")</f>
        <v>513210 - Software Publishers</v>
      </c>
      <c r="H110" s="9" t="str">
        <f>_xll.SNL.Clients.Office.Excel.Functions.SPG(A110, "SP_TOPICTAG")</f>
        <v>MHealth; E-learning; Team Collaboration; Digital Wellness</v>
      </c>
      <c r="I110" s="5">
        <f>_xll.SNL.Clients.Office.Excel.Functions.SPG(A110, "SP_PCT_SHARES_OWNED_ALL_INSTITUTIONS")</f>
        <v>64.540000000000006</v>
      </c>
      <c r="J110" s="9" t="str">
        <f>_xll.SNL.Clients.Office.Excel.Functions.SPG(A110, "RD_CREDIT_RATING_GLOBAL", "Issuer Credit Rating", "Local Currency LT|0")</f>
        <v/>
      </c>
      <c r="K110" s="9" t="str">
        <f>_xll.SNL.Clients.Office.Excel.Functions.SPG(A110, "RD_CWOL_GLOBAL", "Issuer Credit Rating", "Local Currency LT|0")</f>
        <v/>
      </c>
      <c r="L110" s="9" t="str">
        <f>_xll.SNL.Clients.Office.Excel.Functions.SPG(A110, "RD_RATING_ACTION_GLOBAL", "Issuer Credit Rating", "Local Currency LT|0")</f>
        <v/>
      </c>
      <c r="M110" s="10" t="str">
        <f>_xll.SNL.Clients.Office.Excel.Functions.SPG(A110, "RD_LAST_REVIEW_DATE_GLOBAL", "Issuer Credit Rating", "Local Currency LT")</f>
        <v/>
      </c>
      <c r="N110" s="10" t="str">
        <f>_xll.SNL.Clients.Office.Excel.Functions.SPG(A110, "RD_CREDIT_RATING_DATE_GLOBAL", "Issuer Credit Rating", "Local Currency LT|0")</f>
        <v/>
      </c>
      <c r="O110" s="10" t="str">
        <f>_xll.SNL.Clients.Office.Excel.Functions.SPG(A110, "RD_CREDIT_WATCH_OUTLOOK_DATE_GLOBAL", "Issuer Credit Rating", "Local Currency LT|0")</f>
        <v/>
      </c>
    </row>
    <row r="111" spans="1:15">
      <c r="A111" t="s">
        <v>1752</v>
      </c>
      <c r="B111" t="str">
        <f>_xll.SNL.Clients.Office.Excel.Functions.SPG(A111,"SP_IPO_DATE")</f>
        <v>#PEND</v>
      </c>
      <c r="C111" s="9" t="str">
        <f>_xll.SNL.Clients.Office.Excel.Functions.SPG(A111, "IQ_SECTOR")</f>
        <v>Information Technology</v>
      </c>
      <c r="D111" s="9" t="str">
        <f>_xll.SNL.Clients.Office.Excel.Functions.SPG(A111, "IQ_INDUSTRY_GROUP")</f>
        <v>Software and Services</v>
      </c>
      <c r="E111" s="9" t="str">
        <f>_xll.SNL.Clients.Office.Excel.Functions.SPG(A111, "IQ_INDUSTRY")</f>
        <v>Software</v>
      </c>
      <c r="F111" s="9" t="str">
        <f>_xll.SNL.Clients.Office.Excel.Functions.SPG(A111, "IQ_PRIMARY_INDUSTRY")</f>
        <v>Application Software</v>
      </c>
      <c r="G111" s="9" t="str">
        <f>_xll.SNL.Clients.Office.Excel.Functions.SPG(A111, "NAICS_CODE", "Primary")</f>
        <v>51321 - Software Publishers</v>
      </c>
      <c r="H111" s="9" t="str">
        <f>_xll.SNL.Clients.Office.Excel.Functions.SPG(A111, "SP_TOPICTAG")</f>
        <v>Software Development; File Sharing; Data Protection; Cloud Storage; Team Collaboration</v>
      </c>
      <c r="I111" s="5">
        <f>_xll.SNL.Clients.Office.Excel.Functions.SPG(A111, "SP_PCT_SHARES_OWNED_ALL_INSTITUTIONS")</f>
        <v>78.23</v>
      </c>
      <c r="J111" s="9" t="str">
        <f>_xll.SNL.Clients.Office.Excel.Functions.SPG(A111, "RD_CREDIT_RATING_GLOBAL", "Issuer Credit Rating", "Local Currency LT|0")</f>
        <v/>
      </c>
      <c r="K111" s="9" t="str">
        <f>_xll.SNL.Clients.Office.Excel.Functions.SPG(A111, "RD_CWOL_GLOBAL", "Issuer Credit Rating", "Local Currency LT|0")</f>
        <v/>
      </c>
      <c r="L111" s="9" t="str">
        <f>_xll.SNL.Clients.Office.Excel.Functions.SPG(A111, "RD_RATING_ACTION_GLOBAL", "Issuer Credit Rating", "Local Currency LT|0")</f>
        <v/>
      </c>
      <c r="M111" s="10" t="str">
        <f>_xll.SNL.Clients.Office.Excel.Functions.SPG(A111, "RD_LAST_REVIEW_DATE_GLOBAL", "Issuer Credit Rating", "Local Currency LT")</f>
        <v/>
      </c>
      <c r="N111" s="10" t="str">
        <f>_xll.SNL.Clients.Office.Excel.Functions.SPG(A111, "RD_CREDIT_RATING_DATE_GLOBAL", "Issuer Credit Rating", "Local Currency LT|0")</f>
        <v/>
      </c>
      <c r="O111" s="10" t="str">
        <f>_xll.SNL.Clients.Office.Excel.Functions.SPG(A111, "RD_CREDIT_WATCH_OUTLOOK_DATE_GLOBAL", "Issuer Credit Rating", "Local Currency LT|0")</f>
        <v/>
      </c>
    </row>
    <row r="112" spans="1:15">
      <c r="A112" t="s">
        <v>1753</v>
      </c>
      <c r="B112" t="str">
        <f>_xll.SNL.Clients.Office.Excel.Functions.SPG(A112,"SP_IPO_DATE")</f>
        <v>#PEND</v>
      </c>
      <c r="C112" s="9" t="str">
        <f>_xll.SNL.Clients.Office.Excel.Functions.SPG(A112, "IQ_SECTOR")</f>
        <v>Energy</v>
      </c>
      <c r="D112" s="9" t="str">
        <f>_xll.SNL.Clients.Office.Excel.Functions.SPG(A112, "IQ_INDUSTRY_GROUP")</f>
        <v>Energy</v>
      </c>
      <c r="E112" s="9" t="str">
        <f>_xll.SNL.Clients.Office.Excel.Functions.SPG(A112, "IQ_INDUSTRY")</f>
        <v>Oil, Gas and Consumable Fuels</v>
      </c>
      <c r="F112" s="9" t="str">
        <f>_xll.SNL.Clients.Office.Excel.Functions.SPG(A112, "IQ_PRIMARY_INDUSTRY")</f>
        <v>Oil and Gas Storage and Transportation</v>
      </c>
      <c r="G112" s="9" t="str">
        <f>_xll.SNL.Clients.Office.Excel.Functions.SPG(A112, "NAICS_CODE", "Primary")</f>
        <v>486210 - Pipeline Transportation of Natural Gas</v>
      </c>
      <c r="H112" s="9" t="str">
        <f>_xll.SNL.Clients.Office.Excel.Functions.SPG(A112, "SP_TOPICTAG")</f>
        <v>Freight Service; Marine Transportation</v>
      </c>
      <c r="I112" s="5">
        <f>_xll.SNL.Clients.Office.Excel.Functions.SPG(A112, "SP_PCT_SHARES_OWNED_ALL_INSTITUTIONS")</f>
        <v>80.62</v>
      </c>
      <c r="J112" s="9" t="str">
        <f>_xll.SNL.Clients.Office.Excel.Functions.SPG(A112, "RD_CREDIT_RATING_GLOBAL", "Issuer Credit Rating", "Local Currency LT|0")</f>
        <v>BB+</v>
      </c>
      <c r="K112" s="9" t="str">
        <f>_xll.SNL.Clients.Office.Excel.Functions.SPG(A112, "RD_CWOL_GLOBAL", "Issuer Credit Rating", "Local Currency LT|0")</f>
        <v>Positive</v>
      </c>
      <c r="L112" s="9" t="str">
        <f>_xll.SNL.Clients.Office.Excel.Functions.SPG(A112, "RD_RATING_ACTION_GLOBAL", "Issuer Credit Rating", "Local Currency LT|0")</f>
        <v>CreditWatch/Outlook (11/21/2024)</v>
      </c>
      <c r="M112" s="10">
        <f>_xll.SNL.Clients.Office.Excel.Functions.SPG(A112, "RD_LAST_REVIEW_DATE_GLOBAL", "Issuer Credit Rating", "Local Currency LT")</f>
        <v>45617</v>
      </c>
      <c r="N112" s="10">
        <f>_xll.SNL.Clients.Office.Excel.Functions.SPG(A112, "RD_CREDIT_RATING_DATE_GLOBAL", "Issuer Credit Rating", "Local Currency LT|0")</f>
        <v>44333</v>
      </c>
      <c r="O112" s="10">
        <f>_xll.SNL.Clients.Office.Excel.Functions.SPG(A112, "RD_CREDIT_WATCH_OUTLOOK_DATE_GLOBAL", "Issuer Credit Rating", "Local Currency LT|0")</f>
        <v>45617</v>
      </c>
    </row>
    <row r="113" spans="1:15">
      <c r="A113" t="s">
        <v>1754</v>
      </c>
      <c r="B113" t="str">
        <f>_xll.SNL.Clients.Office.Excel.Functions.SPG(A113,"SP_IPO_DATE")</f>
        <v>#PEND</v>
      </c>
      <c r="C113" s="9" t="str">
        <f>_xll.SNL.Clients.Office.Excel.Functions.SPG(A113, "IQ_SECTOR")</f>
        <v>Consumer Discretionary</v>
      </c>
      <c r="D113" s="9" t="str">
        <f>_xll.SNL.Clients.Office.Excel.Functions.SPG(A113, "IQ_INDUSTRY_GROUP")</f>
        <v>Consumer Services</v>
      </c>
      <c r="E113" s="9" t="str">
        <f>_xll.SNL.Clients.Office.Excel.Functions.SPG(A113, "IQ_INDUSTRY")</f>
        <v>Diversified Consumer Services</v>
      </c>
      <c r="F113" s="9" t="str">
        <f>_xll.SNL.Clients.Office.Excel.Functions.SPG(A113, "IQ_PRIMARY_INDUSTRY")</f>
        <v>Education Services</v>
      </c>
      <c r="G113" s="9" t="str">
        <f>_xll.SNL.Clients.Office.Excel.Functions.SPG(A113, "NAICS_CODE", "Primary")</f>
        <v>611 - Educational Services</v>
      </c>
      <c r="H113" s="9" t="str">
        <f>_xll.SNL.Clients.Office.Excel.Functions.SPG(A113, "SP_TOPICTAG")</f>
        <v>Language Learning; Natural Language Processing; E-learning; Text Analytics; Mobile Development Tools</v>
      </c>
      <c r="I113" s="5">
        <f>_xll.SNL.Clients.Office.Excel.Functions.SPG(A113, "SP_PCT_SHARES_OWNED_ALL_INSTITUTIONS")</f>
        <v>78.819999999999993</v>
      </c>
      <c r="J113" s="9" t="str">
        <f>_xll.SNL.Clients.Office.Excel.Functions.SPG(A113, "RD_CREDIT_RATING_GLOBAL", "Issuer Credit Rating", "Local Currency LT|0")</f>
        <v/>
      </c>
      <c r="K113" s="9" t="str">
        <f>_xll.SNL.Clients.Office.Excel.Functions.SPG(A113, "RD_CWOL_GLOBAL", "Issuer Credit Rating", "Local Currency LT|0")</f>
        <v/>
      </c>
      <c r="L113" s="9" t="str">
        <f>_xll.SNL.Clients.Office.Excel.Functions.SPG(A113, "RD_RATING_ACTION_GLOBAL", "Issuer Credit Rating", "Local Currency LT|0")</f>
        <v/>
      </c>
      <c r="M113" s="10" t="str">
        <f>_xll.SNL.Clients.Office.Excel.Functions.SPG(A113, "RD_LAST_REVIEW_DATE_GLOBAL", "Issuer Credit Rating", "Local Currency LT")</f>
        <v/>
      </c>
      <c r="N113" s="10" t="str">
        <f>_xll.SNL.Clients.Office.Excel.Functions.SPG(A113, "RD_CREDIT_RATING_DATE_GLOBAL", "Issuer Credit Rating", "Local Currency LT|0")</f>
        <v/>
      </c>
      <c r="O113" s="10" t="str">
        <f>_xll.SNL.Clients.Office.Excel.Functions.SPG(A113, "RD_CREDIT_WATCH_OUTLOOK_DATE_GLOBAL", "Issuer Credit Rating", "Local Currency LT|0")</f>
        <v/>
      </c>
    </row>
    <row r="114" spans="1:15">
      <c r="A114" t="s">
        <v>1755</v>
      </c>
      <c r="B114" t="str">
        <f>_xll.SNL.Clients.Office.Excel.Functions.SPG(A114,"SP_IPO_DATE")</f>
        <v>#PEND</v>
      </c>
      <c r="C114" s="9" t="str">
        <f>_xll.SNL.Clients.Office.Excel.Functions.SPG(A114, "IQ_SECTOR")</f>
        <v>Information Technology</v>
      </c>
      <c r="D114" s="9" t="str">
        <f>_xll.SNL.Clients.Office.Excel.Functions.SPG(A114, "IQ_INDUSTRY_GROUP")</f>
        <v>Software and Services</v>
      </c>
      <c r="E114" s="9" t="str">
        <f>_xll.SNL.Clients.Office.Excel.Functions.SPG(A114, "IQ_INDUSTRY")</f>
        <v>Software</v>
      </c>
      <c r="F114" s="9" t="str">
        <f>_xll.SNL.Clients.Office.Excel.Functions.SPG(A114, "IQ_PRIMARY_INDUSTRY")</f>
        <v>Application Software</v>
      </c>
      <c r="G114" s="9" t="str">
        <f>_xll.SNL.Clients.Office.Excel.Functions.SPG(A114, "NAICS_CODE", "Primary")</f>
        <v>513210 - Software Publishers</v>
      </c>
      <c r="H114" s="9" t="str">
        <f>_xll.SNL.Clients.Office.Excel.Functions.SPG(A114, "SP_TOPICTAG")</f>
        <v>Software Development; Cloud Management; Cloud Infrastructure; Cloud Security; Process Automation</v>
      </c>
      <c r="I114" s="5">
        <f>_xll.SNL.Clients.Office.Excel.Functions.SPG(A114, "SP_PCT_SHARES_OWNED_ALL_INSTITUTIONS")</f>
        <v>100.43</v>
      </c>
      <c r="J114" s="9" t="str">
        <f>_xll.SNL.Clients.Office.Excel.Functions.SPG(A114, "RD_CREDIT_RATING_GLOBAL", "Issuer Credit Rating", "Local Currency LT|0")</f>
        <v>NR</v>
      </c>
      <c r="K114" s="9" t="str">
        <f>_xll.SNL.Clients.Office.Excel.Functions.SPG(A114, "RD_CWOL_GLOBAL", "Issuer Credit Rating", "Local Currency LT|0")</f>
        <v>NR</v>
      </c>
      <c r="L114" s="9" t="str">
        <f>_xll.SNL.Clients.Office.Excel.Functions.SPG(A114, "RD_RATING_ACTION_GLOBAL", "Issuer Credit Rating", "Local Currency LT|0")</f>
        <v>Not Rated | CreditWatch/Outlook (05/15/2023)</v>
      </c>
      <c r="M114" s="10">
        <f>_xll.SNL.Clients.Office.Excel.Functions.SPG(A114, "RD_LAST_REVIEW_DATE_GLOBAL", "Issuer Credit Rating", "Local Currency LT")</f>
        <v>45061</v>
      </c>
      <c r="N114" s="10">
        <f>_xll.SNL.Clients.Office.Excel.Functions.SPG(A114, "RD_CREDIT_RATING_DATE_GLOBAL", "Issuer Credit Rating", "Local Currency LT|0")</f>
        <v>45061</v>
      </c>
      <c r="O114" s="10">
        <f>_xll.SNL.Clients.Office.Excel.Functions.SPG(A114, "RD_CREDIT_WATCH_OUTLOOK_DATE_GLOBAL", "Issuer Credit Rating", "Local Currency LT|0")</f>
        <v>45061</v>
      </c>
    </row>
    <row r="115" spans="1:15">
      <c r="A115" t="s">
        <v>1756</v>
      </c>
      <c r="B115" t="str">
        <f>_xll.SNL.Clients.Office.Excel.Functions.SPG(A115,"SP_IPO_DATE")</f>
        <v>#PEND</v>
      </c>
      <c r="C115" s="9" t="str">
        <f>_xll.SNL.Clients.Office.Excel.Functions.SPG(A115, "IQ_SECTOR")</f>
        <v>Consumer Staples</v>
      </c>
      <c r="D115" s="9" t="str">
        <f>_xll.SNL.Clients.Office.Excel.Functions.SPG(A115, "IQ_INDUSTRY_GROUP")</f>
        <v>Household and Personal Products</v>
      </c>
      <c r="E115" s="9" t="str">
        <f>_xll.SNL.Clients.Office.Excel.Functions.SPG(A115, "IQ_INDUSTRY")</f>
        <v>Personal Care Products</v>
      </c>
      <c r="F115" s="9" t="str">
        <f>_xll.SNL.Clients.Office.Excel.Functions.SPG(A115, "IQ_PRIMARY_INDUSTRY")</f>
        <v>Personal Care Products</v>
      </c>
      <c r="G115" s="9" t="str">
        <f>_xll.SNL.Clients.Office.Excel.Functions.SPG(A115, "NAICS_CODE", "Primary")</f>
        <v>325620 - Toilet Preparation Manufacturing</v>
      </c>
      <c r="H115" s="9" t="str">
        <f>_xll.SNL.Clients.Office.Excel.Functions.SPG(A115, "SP_TOPICTAG")</f>
        <v>Lifestyle</v>
      </c>
      <c r="I115" s="5">
        <f>_xll.SNL.Clients.Office.Excel.Functions.SPG(A115, "SP_PCT_SHARES_OWNED_ALL_INSTITUTIONS")</f>
        <v>106.78</v>
      </c>
      <c r="J115" s="9" t="str">
        <f>_xll.SNL.Clients.Office.Excel.Functions.SPG(A115, "RD_CREDIT_RATING_GLOBAL", "Issuer Credit Rating", "Local Currency LT|0")</f>
        <v/>
      </c>
      <c r="K115" s="9" t="str">
        <f>_xll.SNL.Clients.Office.Excel.Functions.SPG(A115, "RD_CWOL_GLOBAL", "Issuer Credit Rating", "Local Currency LT|0")</f>
        <v/>
      </c>
      <c r="L115" s="9" t="str">
        <f>_xll.SNL.Clients.Office.Excel.Functions.SPG(A115, "RD_RATING_ACTION_GLOBAL", "Issuer Credit Rating", "Local Currency LT|0")</f>
        <v/>
      </c>
      <c r="M115" s="10" t="str">
        <f>_xll.SNL.Clients.Office.Excel.Functions.SPG(A115, "RD_LAST_REVIEW_DATE_GLOBAL", "Issuer Credit Rating", "Local Currency LT")</f>
        <v/>
      </c>
      <c r="N115" s="10" t="str">
        <f>_xll.SNL.Clients.Office.Excel.Functions.SPG(A115, "RD_CREDIT_RATING_DATE_GLOBAL", "Issuer Credit Rating", "Local Currency LT|0")</f>
        <v/>
      </c>
      <c r="O115" s="10" t="str">
        <f>_xll.SNL.Clients.Office.Excel.Functions.SPG(A115, "RD_CREDIT_WATCH_OUTLOOK_DATE_GLOBAL", "Issuer Credit Rating", "Local Currency LT|0")</f>
        <v/>
      </c>
    </row>
    <row r="116" spans="1:15">
      <c r="A116" t="s">
        <v>1757</v>
      </c>
      <c r="B116" t="str">
        <f>_xll.SNL.Clients.Office.Excel.Functions.SPG(A116,"SP_IPO_DATE")</f>
        <v>#PEND</v>
      </c>
      <c r="C116" s="9" t="str">
        <f>_xll.SNL.Clients.Office.Excel.Functions.SPG(A116, "IQ_SECTOR")</f>
        <v>Materials</v>
      </c>
      <c r="D116" s="9" t="str">
        <f>_xll.SNL.Clients.Office.Excel.Functions.SPG(A116, "IQ_INDUSTRY_GROUP")</f>
        <v>Materials</v>
      </c>
      <c r="E116" s="9" t="str">
        <f>_xll.SNL.Clients.Office.Excel.Functions.SPG(A116, "IQ_INDUSTRY")</f>
        <v>Construction Materials</v>
      </c>
      <c r="F116" s="9" t="str">
        <f>_xll.SNL.Clients.Office.Excel.Functions.SPG(A116, "IQ_PRIMARY_INDUSTRY")</f>
        <v>Construction Materials</v>
      </c>
      <c r="G116" s="9" t="str">
        <f>_xll.SNL.Clients.Office.Excel.Functions.SPG(A116, "NAICS_CODE", "Primary")</f>
        <v>327310 - Cement Manufacturing</v>
      </c>
      <c r="H116" s="9" t="str">
        <f>_xll.SNL.Clients.Office.Excel.Functions.SPG(A116, "SP_TOPICTAG")</f>
        <v>Environmental Engineering; Pollution Control</v>
      </c>
      <c r="I116" s="5">
        <f>_xll.SNL.Clients.Office.Excel.Functions.SPG(A116, "SP_PCT_SHARES_OWNED_ALL_INSTITUTIONS")</f>
        <v>102.98</v>
      </c>
      <c r="J116" s="9" t="str">
        <f>_xll.SNL.Clients.Office.Excel.Functions.SPG(A116, "RD_CREDIT_RATING_GLOBAL", "Issuer Credit Rating", "Local Currency LT|0")</f>
        <v>BBB</v>
      </c>
      <c r="K116" s="9" t="str">
        <f>_xll.SNL.Clients.Office.Excel.Functions.SPG(A116, "RD_CWOL_GLOBAL", "Issuer Credit Rating", "Local Currency LT|0")</f>
        <v>Stable</v>
      </c>
      <c r="L116" s="9" t="str">
        <f>_xll.SNL.Clients.Office.Excel.Functions.SPG(A116, "RD_RATING_ACTION_GLOBAL", "Issuer Credit Rating", "Local Currency LT|0")</f>
        <v>Upgrade | CreditWatch/Outlook (05/24/2021)</v>
      </c>
      <c r="M116" s="10">
        <f>_xll.SNL.Clients.Office.Excel.Functions.SPG(A116, "RD_LAST_REVIEW_DATE_GLOBAL", "Issuer Credit Rating", "Local Currency LT")</f>
        <v>45457</v>
      </c>
      <c r="N116" s="10">
        <f>_xll.SNL.Clients.Office.Excel.Functions.SPG(A116, "RD_CREDIT_RATING_DATE_GLOBAL", "Issuer Credit Rating", "Local Currency LT|0")</f>
        <v>44340</v>
      </c>
      <c r="O116" s="10">
        <f>_xll.SNL.Clients.Office.Excel.Functions.SPG(A116, "RD_CREDIT_WATCH_OUTLOOK_DATE_GLOBAL", "Issuer Credit Rating", "Local Currency LT|0")</f>
        <v>44340</v>
      </c>
    </row>
    <row r="117" spans="1:15">
      <c r="A117" t="s">
        <v>1758</v>
      </c>
      <c r="B117" t="str">
        <f>_xll.SNL.Clients.Office.Excel.Functions.SPG(A117,"SP_IPO_DATE")</f>
        <v>#PEND</v>
      </c>
      <c r="C117" s="9" t="str">
        <f>_xll.SNL.Clients.Office.Excel.Functions.SPG(A117, "IQ_SECTOR")</f>
        <v>Financials</v>
      </c>
      <c r="D117" s="9" t="str">
        <f>_xll.SNL.Clients.Office.Excel.Functions.SPG(A117, "IQ_INDUSTRY_GROUP")</f>
        <v>Banks</v>
      </c>
      <c r="E117" s="9" t="str">
        <f>_xll.SNL.Clients.Office.Excel.Functions.SPG(A117, "IQ_INDUSTRY")</f>
        <v>Banks</v>
      </c>
      <c r="F117" s="9" t="str">
        <f>_xll.SNL.Clients.Office.Excel.Functions.SPG(A117, "IQ_PRIMARY_INDUSTRY")</f>
        <v>Regional Banks</v>
      </c>
      <c r="G117" s="9" t="str">
        <f>_xll.SNL.Clients.Office.Excel.Functions.SPG(A117, "NAICS_CODE", "Primary")</f>
        <v>522110 - Commercial Banking</v>
      </c>
      <c r="H117" s="9" t="str">
        <f>_xll.SNL.Clients.Office.Excel.Functions.SPG(A117, "SP_TOPICTAG")</f>
        <v>Consumer Lending; Banking as a Service</v>
      </c>
      <c r="I117" s="5">
        <f>_xll.SNL.Clients.Office.Excel.Functions.SPG(A117, "SP_PCT_SHARES_OWNED_ALL_INSTITUTIONS")</f>
        <v>92.06</v>
      </c>
      <c r="J117" s="9" t="str">
        <f>_xll.SNL.Clients.Office.Excel.Functions.SPG(A117, "RD_CREDIT_RATING_GLOBAL", "Issuer Credit Rating", "Local Currency LT|0")</f>
        <v>BBB</v>
      </c>
      <c r="K117" s="9" t="str">
        <f>_xll.SNL.Clients.Office.Excel.Functions.SPG(A117, "RD_CWOL_GLOBAL", "Issuer Credit Rating", "Local Currency LT|0")</f>
        <v>Stable</v>
      </c>
      <c r="L117" s="9" t="str">
        <f>_xll.SNL.Clients.Office.Excel.Functions.SPG(A117, "RD_RATING_ACTION_GLOBAL", "Issuer Credit Rating", "Local Currency LT|0")</f>
        <v>CreditWatch/Outlook (05/24/2021)</v>
      </c>
      <c r="M117" s="10">
        <f>_xll.SNL.Clients.Office.Excel.Functions.SPG(A117, "RD_LAST_REVIEW_DATE_GLOBAL", "Issuer Credit Rating", "Local Currency LT")</f>
        <v>45365</v>
      </c>
      <c r="N117" s="10">
        <f>_xll.SNL.Clients.Office.Excel.Functions.SPG(A117, "RD_CREDIT_RATING_DATE_GLOBAL", "Issuer Credit Rating", "Local Currency LT|0")</f>
        <v>41946</v>
      </c>
      <c r="O117" s="10">
        <f>_xll.SNL.Clients.Office.Excel.Functions.SPG(A117, "RD_CREDIT_WATCH_OUTLOOK_DATE_GLOBAL", "Issuer Credit Rating", "Local Currency LT|0")</f>
        <v>44340</v>
      </c>
    </row>
    <row r="118" spans="1:15">
      <c r="A118" t="s">
        <v>1759</v>
      </c>
      <c r="B118" t="str">
        <f>_xll.SNL.Clients.Office.Excel.Functions.SPG(A118,"SP_IPO_DATE")</f>
        <v>#PEND</v>
      </c>
      <c r="C118" s="9" t="str">
        <f>_xll.SNL.Clients.Office.Excel.Functions.SPG(A118, "IQ_SECTOR")</f>
        <v>Real Estate</v>
      </c>
      <c r="D118" s="9" t="str">
        <f>_xll.SNL.Clients.Office.Excel.Functions.SPG(A118, "IQ_INDUSTRY_GROUP")</f>
        <v>Equity Real Estate Investment Trusts (REITs)</v>
      </c>
      <c r="E118" s="9" t="str">
        <f>_xll.SNL.Clients.Office.Excel.Functions.SPG(A118, "IQ_INDUSTRY")</f>
        <v>Industrial REITs</v>
      </c>
      <c r="F118" s="9" t="str">
        <f>_xll.SNL.Clients.Office.Excel.Functions.SPG(A118, "IQ_PRIMARY_INDUSTRY")</f>
        <v>Industrial REITs</v>
      </c>
      <c r="G118" s="9" t="str">
        <f>_xll.SNL.Clients.Office.Excel.Functions.SPG(A118, "NAICS_CODE", "Primary")</f>
        <v>531110 - Lessors of Residential Buildings and Dwellings</v>
      </c>
      <c r="H118" s="9" t="str">
        <f>_xll.SNL.Clients.Office.Excel.Functions.SPG(A118, "SP_TOPICTAG")</f>
        <v/>
      </c>
      <c r="I118" s="5">
        <f>_xll.SNL.Clients.Office.Excel.Functions.SPG(A118, "SP_PCT_SHARES_OWNED_ALL_INSTITUTIONS")</f>
        <v>92.8</v>
      </c>
      <c r="J118" s="9" t="str">
        <f>_xll.SNL.Clients.Office.Excel.Functions.SPG(A118, "RD_CREDIT_RATING_GLOBAL", "Issuer Credit Rating", "Local Currency LT|0")</f>
        <v/>
      </c>
      <c r="K118" s="9" t="str">
        <f>_xll.SNL.Clients.Office.Excel.Functions.SPG(A118, "RD_CWOL_GLOBAL", "Issuer Credit Rating", "Local Currency LT|0")</f>
        <v/>
      </c>
      <c r="L118" s="9" t="str">
        <f>_xll.SNL.Clients.Office.Excel.Functions.SPG(A118, "RD_RATING_ACTION_GLOBAL", "Issuer Credit Rating", "Local Currency LT|0")</f>
        <v/>
      </c>
      <c r="M118" s="10" t="str">
        <f>_xll.SNL.Clients.Office.Excel.Functions.SPG(A118, "RD_LAST_REVIEW_DATE_GLOBAL", "Issuer Credit Rating", "Local Currency LT")</f>
        <v/>
      </c>
      <c r="N118" s="10" t="str">
        <f>_xll.SNL.Clients.Office.Excel.Functions.SPG(A118, "RD_CREDIT_RATING_DATE_GLOBAL", "Issuer Credit Rating", "Local Currency LT|0")</f>
        <v/>
      </c>
      <c r="O118" s="10" t="str">
        <f>_xll.SNL.Clients.Office.Excel.Functions.SPG(A118, "RD_CREDIT_WATCH_OUTLOOK_DATE_GLOBAL", "Issuer Credit Rating", "Local Currency LT|0")</f>
        <v/>
      </c>
    </row>
    <row r="119" spans="1:15">
      <c r="A119" t="s">
        <v>1760</v>
      </c>
      <c r="B119" t="str">
        <f>_xll.SNL.Clients.Office.Excel.Functions.SPG(A119,"SP_IPO_DATE")</f>
        <v>#PEND</v>
      </c>
      <c r="C119" s="9" t="str">
        <f>_xll.SNL.Clients.Office.Excel.Functions.SPG(A119, "IQ_SECTOR")</f>
        <v>Industrials</v>
      </c>
      <c r="D119" s="9" t="str">
        <f>_xll.SNL.Clients.Office.Excel.Functions.SPG(A119, "IQ_INDUSTRY_GROUP")</f>
        <v>Capital Goods</v>
      </c>
      <c r="E119" s="9" t="str">
        <f>_xll.SNL.Clients.Office.Excel.Functions.SPG(A119, "IQ_INDUSTRY")</f>
        <v>Construction and Engineering</v>
      </c>
      <c r="F119" s="9" t="str">
        <f>_xll.SNL.Clients.Office.Excel.Functions.SPG(A119, "IQ_PRIMARY_INDUSTRY")</f>
        <v>Construction and Engineering</v>
      </c>
      <c r="G119" s="9" t="str">
        <f>_xll.SNL.Clients.Office.Excel.Functions.SPG(A119, "NAICS_CODE", "Primary")</f>
        <v>238210 - Electrical Contractors and Other Wiring Installation Contractors</v>
      </c>
      <c r="H119" s="9" t="str">
        <f>_xll.SNL.Clients.Office.Excel.Functions.SPG(A119, "SP_TOPICTAG")</f>
        <v>Industrial Automation; Physical Security; Sensors; Smart Building; GovTech; Data Center Technology</v>
      </c>
      <c r="I119" s="5">
        <f>_xll.SNL.Clients.Office.Excel.Functions.SPG(A119, "SP_PCT_SHARES_OWNED_ALL_INSTITUTIONS")</f>
        <v>94.53</v>
      </c>
      <c r="J119" s="9" t="str">
        <f>_xll.SNL.Clients.Office.Excel.Functions.SPG(A119, "RD_CREDIT_RATING_GLOBAL", "Issuer Credit Rating", "Local Currency LT|0")</f>
        <v>BBB-</v>
      </c>
      <c r="K119" s="9" t="str">
        <f>_xll.SNL.Clients.Office.Excel.Functions.SPG(A119, "RD_CWOL_GLOBAL", "Issuer Credit Rating", "Local Currency LT|0")</f>
        <v>Stable</v>
      </c>
      <c r="L119" s="9" t="str">
        <f>_xll.SNL.Clients.Office.Excel.Functions.SPG(A119, "RD_RATING_ACTION_GLOBAL", "Issuer Credit Rating", "Local Currency LT|0")</f>
        <v>Upgrade | CreditWatch/Outlook (12/05/2013)</v>
      </c>
      <c r="M119" s="10">
        <f>_xll.SNL.Clients.Office.Excel.Functions.SPG(A119, "RD_LAST_REVIEW_DATE_GLOBAL", "Issuer Credit Rating", "Local Currency LT")</f>
        <v>45516</v>
      </c>
      <c r="N119" s="10">
        <f>_xll.SNL.Clients.Office.Excel.Functions.SPG(A119, "RD_CREDIT_RATING_DATE_GLOBAL", "Issuer Credit Rating", "Local Currency LT|0")</f>
        <v>41613</v>
      </c>
      <c r="O119" s="10">
        <f>_xll.SNL.Clients.Office.Excel.Functions.SPG(A119, "RD_CREDIT_WATCH_OUTLOOK_DATE_GLOBAL", "Issuer Credit Rating", "Local Currency LT|0")</f>
        <v>41613</v>
      </c>
    </row>
    <row r="120" spans="1:15">
      <c r="A120" t="s">
        <v>1761</v>
      </c>
      <c r="B120" t="str">
        <f>_xll.SNL.Clients.Office.Excel.Functions.SPG(A120,"SP_IPO_DATE")</f>
        <v>#PEND</v>
      </c>
      <c r="C120" s="9" t="str">
        <f>_xll.SNL.Clients.Office.Excel.Functions.SPG(A120, "IQ_SECTOR")</f>
        <v>Health Care</v>
      </c>
      <c r="D120" s="9" t="str">
        <f>_xll.SNL.Clients.Office.Excel.Functions.SPG(A120, "IQ_INDUSTRY_GROUP")</f>
        <v>Health Care Equipment and Services</v>
      </c>
      <c r="E120" s="9" t="str">
        <f>_xll.SNL.Clients.Office.Excel.Functions.SPG(A120, "IQ_INDUSTRY")</f>
        <v>Health Care Providers and Services</v>
      </c>
      <c r="F120" s="9" t="str">
        <f>_xll.SNL.Clients.Office.Excel.Functions.SPG(A120, "IQ_PRIMARY_INDUSTRY")</f>
        <v>Health Care Facilities</v>
      </c>
      <c r="G120" s="9" t="str">
        <f>_xll.SNL.Clients.Office.Excel.Functions.SPG(A120, "NAICS_CODE", "Primary")</f>
        <v>621498 - All Other Outpatient Care Centers</v>
      </c>
      <c r="H120" s="9" t="str">
        <f>_xll.SNL.Clients.Office.Excel.Functions.SPG(A120, "SP_TOPICTAG")</f>
        <v>Health Diagnostics; Neurology</v>
      </c>
      <c r="I120" s="5">
        <f>_xll.SNL.Clients.Office.Excel.Functions.SPG(A120, "SP_PCT_SHARES_OWNED_ALL_INSTITUTIONS")</f>
        <v>97.65</v>
      </c>
      <c r="J120" s="9" t="str">
        <f>_xll.SNL.Clients.Office.Excel.Functions.SPG(A120, "RD_CREDIT_RATING_GLOBAL", "Issuer Credit Rating", "Local Currency LT|0")</f>
        <v>BB</v>
      </c>
      <c r="K120" s="9" t="str">
        <f>_xll.SNL.Clients.Office.Excel.Functions.SPG(A120, "RD_CWOL_GLOBAL", "Issuer Credit Rating", "Local Currency LT|0")</f>
        <v>Stable</v>
      </c>
      <c r="L120" s="9" t="str">
        <f>_xll.SNL.Clients.Office.Excel.Functions.SPG(A120, "RD_RATING_ACTION_GLOBAL", "Issuer Credit Rating", "Local Currency LT|0")</f>
        <v>Upgrade | CreditWatch/Outlook (11/07/2024)</v>
      </c>
      <c r="M120" s="10">
        <f>_xll.SNL.Clients.Office.Excel.Functions.SPG(A120, "RD_LAST_REVIEW_DATE_GLOBAL", "Issuer Credit Rating", "Local Currency LT")</f>
        <v>45603</v>
      </c>
      <c r="N120" s="10">
        <f>_xll.SNL.Clients.Office.Excel.Functions.SPG(A120, "RD_CREDIT_RATING_DATE_GLOBAL", "Issuer Credit Rating", "Local Currency LT|0")</f>
        <v>45603</v>
      </c>
      <c r="O120" s="10">
        <f>_xll.SNL.Clients.Office.Excel.Functions.SPG(A120, "RD_CREDIT_WATCH_OUTLOOK_DATE_GLOBAL", "Issuer Credit Rating", "Local Currency LT|0")</f>
        <v>45603</v>
      </c>
    </row>
    <row r="121" spans="1:15">
      <c r="A121" t="s">
        <v>1762</v>
      </c>
      <c r="B121" t="str">
        <f>_xll.SNL.Clients.Office.Excel.Functions.SPG(A121,"SP_IPO_DATE")</f>
        <v>#PEND</v>
      </c>
      <c r="C121" s="9" t="str">
        <f>_xll.SNL.Clients.Office.Excel.Functions.SPG(A121, "IQ_SECTOR")</f>
        <v>Industrials</v>
      </c>
      <c r="D121" s="9" t="str">
        <f>_xll.SNL.Clients.Office.Excel.Functions.SPG(A121, "IQ_INDUSTRY_GROUP")</f>
        <v>Capital Goods</v>
      </c>
      <c r="E121" s="9" t="str">
        <f>_xll.SNL.Clients.Office.Excel.Functions.SPG(A121, "IQ_INDUSTRY")</f>
        <v>Electrical Equipment</v>
      </c>
      <c r="F121" s="9" t="str">
        <f>_xll.SNL.Clients.Office.Excel.Functions.SPG(A121, "IQ_PRIMARY_INDUSTRY")</f>
        <v>Electrical Components and Equipment</v>
      </c>
      <c r="G121" s="9" t="str">
        <f>_xll.SNL.Clients.Office.Excel.Functions.SPG(A121, "NAICS_CODE", "Primary")</f>
        <v>33591 - Battery Manufacturing</v>
      </c>
      <c r="H121" s="9" t="str">
        <f>_xll.SNL.Clients.Office.Excel.Functions.SPG(A121, "SP_TOPICTAG")</f>
        <v>Energy Management; Energy Storage; Fleet Management; Industrial Automation; Electric Vehicle; Data Center Technology; Battery Energy Storage System (BESS)</v>
      </c>
      <c r="I121" s="5">
        <f>_xll.SNL.Clients.Office.Excel.Functions.SPG(A121, "SP_PCT_SHARES_OWNED_ALL_INSTITUTIONS")</f>
        <v>94.43</v>
      </c>
      <c r="J121" s="9" t="str">
        <f>_xll.SNL.Clients.Office.Excel.Functions.SPG(A121, "RD_CREDIT_RATING_GLOBAL", "Issuer Credit Rating", "Local Currency LT|0")</f>
        <v>BB+</v>
      </c>
      <c r="K121" s="9" t="str">
        <f>_xll.SNL.Clients.Office.Excel.Functions.SPG(A121, "RD_CWOL_GLOBAL", "Issuer Credit Rating", "Local Currency LT|0")</f>
        <v>Stable</v>
      </c>
      <c r="L121" s="9" t="str">
        <f>_xll.SNL.Clients.Office.Excel.Functions.SPG(A121, "RD_RATING_ACTION_GLOBAL", "Issuer Credit Rating", "Local Currency LT|0")</f>
        <v>Upgrade | CreditWatch/Outlook (08/19/2014)</v>
      </c>
      <c r="M121" s="10">
        <f>_xll.SNL.Clients.Office.Excel.Functions.SPG(A121, "RD_LAST_REVIEW_DATE_GLOBAL", "Issuer Credit Rating", "Local Currency LT")</f>
        <v>45596</v>
      </c>
      <c r="N121" s="10">
        <f>_xll.SNL.Clients.Office.Excel.Functions.SPG(A121, "RD_CREDIT_RATING_DATE_GLOBAL", "Issuer Credit Rating", "Local Currency LT|0")</f>
        <v>41870</v>
      </c>
      <c r="O121" s="10">
        <f>_xll.SNL.Clients.Office.Excel.Functions.SPG(A121, "RD_CREDIT_WATCH_OUTLOOK_DATE_GLOBAL", "Issuer Credit Rating", "Local Currency LT|0")</f>
        <v>41870</v>
      </c>
    </row>
    <row r="122" spans="1:15">
      <c r="A122" t="s">
        <v>1763</v>
      </c>
      <c r="B122" t="str">
        <f>_xll.SNL.Clients.Office.Excel.Functions.SPG(A122,"SP_IPO_DATE")</f>
        <v>#PEND</v>
      </c>
      <c r="C122" s="9" t="str">
        <f>_xll.SNL.Clients.Office.Excel.Functions.SPG(A122, "IQ_SECTOR")</f>
        <v>Health Care</v>
      </c>
      <c r="D122" s="9" t="str">
        <f>_xll.SNL.Clients.Office.Excel.Functions.SPG(A122, "IQ_INDUSTRY_GROUP")</f>
        <v>Health Care Equipment and Services</v>
      </c>
      <c r="E122" s="9" t="str">
        <f>_xll.SNL.Clients.Office.Excel.Functions.SPG(A122, "IQ_INDUSTRY")</f>
        <v>Health Care Equipment and Supplies</v>
      </c>
      <c r="F122" s="9" t="str">
        <f>_xll.SNL.Clients.Office.Excel.Functions.SPG(A122, "IQ_PRIMARY_INDUSTRY")</f>
        <v>Health Care Equipment</v>
      </c>
      <c r="G122" s="9" t="str">
        <f>_xll.SNL.Clients.Office.Excel.Functions.SPG(A122, "NAICS_CODE", "Primary")</f>
        <v>339114 - Dental Equipment and Supplies Manufacturing</v>
      </c>
      <c r="H122" s="9" t="str">
        <f>_xll.SNL.Clients.Office.Excel.Functions.SPG(A122, "SP_TOPICTAG")</f>
        <v>Health Diagnostics; Dentistry; Infectious Diseases; Orthopaedics; Surgery</v>
      </c>
      <c r="I122" s="5">
        <f>_xll.SNL.Clients.Office.Excel.Functions.SPG(A122, "SP_PCT_SHARES_OWNED_ALL_INSTITUTIONS")</f>
        <v>116.23</v>
      </c>
      <c r="J122" s="9" t="str">
        <f>_xll.SNL.Clients.Office.Excel.Functions.SPG(A122, "RD_CREDIT_RATING_GLOBAL", "Issuer Credit Rating", "Local Currency LT|0")</f>
        <v/>
      </c>
      <c r="K122" s="9" t="str">
        <f>_xll.SNL.Clients.Office.Excel.Functions.SPG(A122, "RD_CWOL_GLOBAL", "Issuer Credit Rating", "Local Currency LT|0")</f>
        <v/>
      </c>
      <c r="L122" s="9" t="str">
        <f>_xll.SNL.Clients.Office.Excel.Functions.SPG(A122, "RD_RATING_ACTION_GLOBAL", "Issuer Credit Rating", "Local Currency LT|0")</f>
        <v/>
      </c>
      <c r="M122" s="10" t="str">
        <f>_xll.SNL.Clients.Office.Excel.Functions.SPG(A122, "RD_LAST_REVIEW_DATE_GLOBAL", "Issuer Credit Rating", "Local Currency LT")</f>
        <v/>
      </c>
      <c r="N122" s="10" t="str">
        <f>_xll.SNL.Clients.Office.Excel.Functions.SPG(A122, "RD_CREDIT_RATING_DATE_GLOBAL", "Issuer Credit Rating", "Local Currency LT|0")</f>
        <v/>
      </c>
      <c r="O122" s="10" t="str">
        <f>_xll.SNL.Clients.Office.Excel.Functions.SPG(A122, "RD_CREDIT_WATCH_OUTLOOK_DATE_GLOBAL", "Issuer Credit Rating", "Local Currency LT|0")</f>
        <v/>
      </c>
    </row>
    <row r="123" spans="1:15">
      <c r="A123" t="s">
        <v>1764</v>
      </c>
      <c r="B123" t="str">
        <f>_xll.SNL.Clients.Office.Excel.Functions.SPG(A123,"SP_IPO_DATE")</f>
        <v>#PEND</v>
      </c>
      <c r="C123" s="9" t="str">
        <f>_xll.SNL.Clients.Office.Excel.Functions.SPG(A123, "IQ_SECTOR")</f>
        <v>Real Estate</v>
      </c>
      <c r="D123" s="9" t="str">
        <f>_xll.SNL.Clients.Office.Excel.Functions.SPG(A123, "IQ_INDUSTRY_GROUP")</f>
        <v>Equity Real Estate Investment Trusts (REITs)</v>
      </c>
      <c r="E123" s="9" t="str">
        <f>_xll.SNL.Clients.Office.Excel.Functions.SPG(A123, "IQ_INDUSTRY")</f>
        <v>Specialized REITs</v>
      </c>
      <c r="F123" s="9" t="str">
        <f>_xll.SNL.Clients.Office.Excel.Functions.SPG(A123, "IQ_PRIMARY_INDUSTRY")</f>
        <v>Other Specialized REITs</v>
      </c>
      <c r="G123" s="9" t="str">
        <f>_xll.SNL.Clients.Office.Excel.Functions.SPG(A123, "NAICS_CODE", "Primary")</f>
        <v>531110 - Lessors of Residential Buildings and Dwellings</v>
      </c>
      <c r="H123" s="9" t="str">
        <f>_xll.SNL.Clients.Office.Excel.Functions.SPG(A123, "SP_TOPICTAG")</f>
        <v/>
      </c>
      <c r="I123" s="5">
        <f>_xll.SNL.Clients.Office.Excel.Functions.SPG(A123, "SP_PCT_SHARES_OWNED_ALL_INSTITUTIONS")</f>
        <v>71.45</v>
      </c>
      <c r="J123" s="9" t="str">
        <f>_xll.SNL.Clients.Office.Excel.Functions.SPG(A123, "RD_CREDIT_RATING_GLOBAL", "Issuer Credit Rating", "Local Currency LT|0")</f>
        <v>BB+</v>
      </c>
      <c r="K123" s="9" t="str">
        <f>_xll.SNL.Clients.Office.Excel.Functions.SPG(A123, "RD_CWOL_GLOBAL", "Issuer Credit Rating", "Local Currency LT|0")</f>
        <v>Stable</v>
      </c>
      <c r="L123" s="9" t="str">
        <f>_xll.SNL.Clients.Office.Excel.Functions.SPG(A123, "RD_RATING_ACTION_GLOBAL", "Issuer Credit Rating", "Local Currency LT|0")</f>
        <v>CreditWatch/Outlook (08/05/2021)</v>
      </c>
      <c r="M123" s="10">
        <f>_xll.SNL.Clients.Office.Excel.Functions.SPG(A123, "RD_LAST_REVIEW_DATE_GLOBAL", "Issuer Credit Rating", "Local Currency LT")</f>
        <v>45566</v>
      </c>
      <c r="N123" s="10">
        <f>_xll.SNL.Clients.Office.Excel.Functions.SPG(A123, "RD_CREDIT_RATING_DATE_GLOBAL", "Issuer Credit Rating", "Local Currency LT|0")</f>
        <v>44116</v>
      </c>
      <c r="O123" s="10">
        <f>_xll.SNL.Clients.Office.Excel.Functions.SPG(A123, "RD_CREDIT_WATCH_OUTLOOK_DATE_GLOBAL", "Issuer Credit Rating", "Local Currency LT|0")</f>
        <v>44413</v>
      </c>
    </row>
    <row r="124" spans="1:15">
      <c r="A124" t="s">
        <v>1765</v>
      </c>
      <c r="B124" t="str">
        <f>_xll.SNL.Clients.Office.Excel.Functions.SPG(A124,"SP_IPO_DATE")</f>
        <v>#PEND</v>
      </c>
      <c r="C124" s="9" t="str">
        <f>_xll.SNL.Clients.Office.Excel.Functions.SPG(A124, "IQ_SECTOR")</f>
        <v>Financials</v>
      </c>
      <c r="D124" s="9" t="str">
        <f>_xll.SNL.Clients.Office.Excel.Functions.SPG(A124, "IQ_INDUSTRY_GROUP")</f>
        <v>Financial Services</v>
      </c>
      <c r="E124" s="9" t="str">
        <f>_xll.SNL.Clients.Office.Excel.Functions.SPG(A124, "IQ_INDUSTRY")</f>
        <v>Financial Services</v>
      </c>
      <c r="F124" s="9" t="str">
        <f>_xll.SNL.Clients.Office.Excel.Functions.SPG(A124, "IQ_PRIMARY_INDUSTRY")</f>
        <v>Diversified Financial Services</v>
      </c>
      <c r="G124" s="9" t="str">
        <f>_xll.SNL.Clients.Office.Excel.Functions.SPG(A124, "NAICS_CODE", "Primary")</f>
        <v>523940 - Portfolio Management and Investment Advice</v>
      </c>
      <c r="H124" s="9" t="str">
        <f>_xll.SNL.Clients.Office.Excel.Functions.SPG(A124, "SP_TOPICTAG")</f>
        <v>Energy Storage; Employee Benefits; Digital Brokerage; Utility Scale Solar</v>
      </c>
      <c r="I124" s="5">
        <f>_xll.SNL.Clients.Office.Excel.Functions.SPG(A124, "SP_PCT_SHARES_OWNED_ALL_INSTITUTIONS")</f>
        <v>127.66</v>
      </c>
      <c r="J124" s="9" t="str">
        <f>_xll.SNL.Clients.Office.Excel.Functions.SPG(A124, "RD_CREDIT_RATING_GLOBAL", "Issuer Credit Rating", "Local Currency LT|0")</f>
        <v>A-</v>
      </c>
      <c r="K124" s="9" t="str">
        <f>_xll.SNL.Clients.Office.Excel.Functions.SPG(A124, "RD_CWOL_GLOBAL", "Issuer Credit Rating", "Local Currency LT|0")</f>
        <v>Stable</v>
      </c>
      <c r="L124" s="9" t="str">
        <f>_xll.SNL.Clients.Office.Excel.Functions.SPG(A124, "RD_RATING_ACTION_GLOBAL", "Issuer Credit Rating", "Local Currency LT|0")</f>
        <v>Upgrade | CreditWatch/Outlook (02/05/2024)</v>
      </c>
      <c r="M124" s="10">
        <f>_xll.SNL.Clients.Office.Excel.Functions.SPG(A124, "RD_LAST_REVIEW_DATE_GLOBAL", "Issuer Credit Rating", "Local Currency LT")</f>
        <v>45327</v>
      </c>
      <c r="N124" s="10">
        <f>_xll.SNL.Clients.Office.Excel.Functions.SPG(A124, "RD_CREDIT_RATING_DATE_GLOBAL", "Issuer Credit Rating", "Local Currency LT|0")</f>
        <v>45327</v>
      </c>
      <c r="O124" s="10">
        <f>_xll.SNL.Clients.Office.Excel.Functions.SPG(A124, "RD_CREDIT_WATCH_OUTLOOK_DATE_GLOBAL", "Issuer Credit Rating", "Local Currency LT|0")</f>
        <v>45327</v>
      </c>
    </row>
    <row r="125" spans="1:15">
      <c r="A125" t="s">
        <v>1766</v>
      </c>
      <c r="B125" t="str">
        <f>_xll.SNL.Clients.Office.Excel.Functions.SPG(A125,"SP_IPO_DATE")</f>
        <v>#PEND</v>
      </c>
      <c r="C125" s="9" t="str">
        <f>_xll.SNL.Clients.Office.Excel.Functions.SPG(A125, "IQ_SECTOR")</f>
        <v>Real Estate</v>
      </c>
      <c r="D125" s="9" t="str">
        <f>_xll.SNL.Clients.Office.Excel.Functions.SPG(A125, "IQ_INDUSTRY_GROUP")</f>
        <v>Equity Real Estate Investment Trusts (REITs)</v>
      </c>
      <c r="E125" s="9" t="str">
        <f>_xll.SNL.Clients.Office.Excel.Functions.SPG(A125, "IQ_INDUSTRY")</f>
        <v>Residential REITs</v>
      </c>
      <c r="F125" s="9" t="str">
        <f>_xll.SNL.Clients.Office.Excel.Functions.SPG(A125, "IQ_PRIMARY_INDUSTRY")</f>
        <v>Single-Family Residential REITs</v>
      </c>
      <c r="G125" s="9" t="str">
        <f>_xll.SNL.Clients.Office.Excel.Functions.SPG(A125, "NAICS_CODE", "Primary")</f>
        <v>531110 - Lessors of Residential Buildings and Dwellings</v>
      </c>
      <c r="H125" s="9" t="str">
        <f>_xll.SNL.Clients.Office.Excel.Functions.SPG(A125, "SP_TOPICTAG")</f>
        <v/>
      </c>
      <c r="I125" s="5">
        <f>_xll.SNL.Clients.Office.Excel.Functions.SPG(A125, "SP_PCT_SHARES_OWNED_ALL_INSTITUTIONS")</f>
        <v>100.07</v>
      </c>
      <c r="J125" s="9" t="str">
        <f>_xll.SNL.Clients.Office.Excel.Functions.SPG(A125, "RD_CREDIT_RATING_GLOBAL", "Issuer Credit Rating", "Local Currency LT|0")</f>
        <v/>
      </c>
      <c r="K125" s="9" t="str">
        <f>_xll.SNL.Clients.Office.Excel.Functions.SPG(A125, "RD_CWOL_GLOBAL", "Issuer Credit Rating", "Local Currency LT|0")</f>
        <v/>
      </c>
      <c r="L125" s="9" t="str">
        <f>_xll.SNL.Clients.Office.Excel.Functions.SPG(A125, "RD_RATING_ACTION_GLOBAL", "Issuer Credit Rating", "Local Currency LT|0")</f>
        <v/>
      </c>
      <c r="M125" s="10" t="str">
        <f>_xll.SNL.Clients.Office.Excel.Functions.SPG(A125, "RD_LAST_REVIEW_DATE_GLOBAL", "Issuer Credit Rating", "Local Currency LT")</f>
        <v/>
      </c>
      <c r="N125" s="10" t="str">
        <f>_xll.SNL.Clients.Office.Excel.Functions.SPG(A125, "RD_CREDIT_RATING_DATE_GLOBAL", "Issuer Credit Rating", "Local Currency LT|0")</f>
        <v/>
      </c>
      <c r="O125" s="10" t="str">
        <f>_xll.SNL.Clients.Office.Excel.Functions.SPG(A125, "RD_CREDIT_WATCH_OUTLOOK_DATE_GLOBAL", "Issuer Credit Rating", "Local Currency LT|0")</f>
        <v/>
      </c>
    </row>
    <row r="126" spans="1:15">
      <c r="A126" t="s">
        <v>1767</v>
      </c>
      <c r="B126" t="str">
        <f>_xll.SNL.Clients.Office.Excel.Functions.SPG(A126,"SP_IPO_DATE")</f>
        <v>#PEND</v>
      </c>
      <c r="C126" s="9" t="str">
        <f>_xll.SNL.Clients.Office.Excel.Functions.SPG(A126, "IQ_SECTOR")</f>
        <v>Industrials</v>
      </c>
      <c r="D126" s="9" t="str">
        <f>_xll.SNL.Clients.Office.Excel.Functions.SPG(A126, "IQ_INDUSTRY_GROUP")</f>
        <v>Capital Goods</v>
      </c>
      <c r="E126" s="9" t="str">
        <f>_xll.SNL.Clients.Office.Excel.Functions.SPG(A126, "IQ_INDUSTRY")</f>
        <v>Machinery</v>
      </c>
      <c r="F126" s="9" t="str">
        <f>_xll.SNL.Clients.Office.Excel.Functions.SPG(A126, "IQ_PRIMARY_INDUSTRY")</f>
        <v>Industrial Machinery and Supplies and Components</v>
      </c>
      <c r="G126" s="9" t="str">
        <f>_xll.SNL.Clients.Office.Excel.Functions.SPG(A126, "NAICS_CODE", "Primary")</f>
        <v>3335 - Metalworking Machinery Manufacturing</v>
      </c>
      <c r="H126" s="9" t="str">
        <f>_xll.SNL.Clients.Office.Excel.Functions.SPG(A126, "SP_TOPICTAG")</f>
        <v>Industrial Automation; Process Automation</v>
      </c>
      <c r="I126" s="5">
        <f>_xll.SNL.Clients.Office.Excel.Functions.SPG(A126, "SP_PCT_SHARES_OWNED_ALL_INSTITUTIONS")</f>
        <v>94.08</v>
      </c>
      <c r="J126" s="9" t="str">
        <f>_xll.SNL.Clients.Office.Excel.Functions.SPG(A126, "RD_CREDIT_RATING_GLOBAL", "Issuer Credit Rating", "Local Currency LT|0")</f>
        <v>BB+</v>
      </c>
      <c r="K126" s="9" t="str">
        <f>_xll.SNL.Clients.Office.Excel.Functions.SPG(A126, "RD_CWOL_GLOBAL", "Issuer Credit Rating", "Local Currency LT|0")</f>
        <v>Stable</v>
      </c>
      <c r="L126" s="9" t="str">
        <f>_xll.SNL.Clients.Office.Excel.Functions.SPG(A126, "RD_RATING_ACTION_GLOBAL", "Issuer Credit Rating", "Local Currency LT|0")</f>
        <v>New Rating | CreditWatch/Outlook (03/25/2024)</v>
      </c>
      <c r="M126" s="10">
        <f>_xll.SNL.Clients.Office.Excel.Functions.SPG(A126, "RD_LAST_REVIEW_DATE_GLOBAL", "Issuer Credit Rating", "Local Currency LT")</f>
        <v>45376</v>
      </c>
      <c r="N126" s="10">
        <f>_xll.SNL.Clients.Office.Excel.Functions.SPG(A126, "RD_CREDIT_RATING_DATE_GLOBAL", "Issuer Credit Rating", "Local Currency LT|0")</f>
        <v>45376</v>
      </c>
      <c r="O126" s="10">
        <f>_xll.SNL.Clients.Office.Excel.Functions.SPG(A126, "RD_CREDIT_WATCH_OUTLOOK_DATE_GLOBAL", "Issuer Credit Rating", "Local Currency LT|0")</f>
        <v>45376</v>
      </c>
    </row>
    <row r="127" spans="1:15">
      <c r="A127" t="s">
        <v>1768</v>
      </c>
      <c r="B127" t="str">
        <f>_xll.SNL.Clients.Office.Excel.Functions.SPG(A127,"SP_IPO_DATE")</f>
        <v>#PEND</v>
      </c>
      <c r="C127" s="9" t="str">
        <f>_xll.SNL.Clients.Office.Excel.Functions.SPG(A127, "IQ_SECTOR")</f>
        <v>Financials</v>
      </c>
      <c r="D127" s="9" t="str">
        <f>_xll.SNL.Clients.Office.Excel.Functions.SPG(A127, "IQ_INDUSTRY_GROUP")</f>
        <v>Financial Services</v>
      </c>
      <c r="E127" s="9" t="str">
        <f>_xll.SNL.Clients.Office.Excel.Functions.SPG(A127, "IQ_INDUSTRY")</f>
        <v>Financial Services</v>
      </c>
      <c r="F127" s="9" t="str">
        <f>_xll.SNL.Clients.Office.Excel.Functions.SPG(A127, "IQ_PRIMARY_INDUSTRY")</f>
        <v>Commercial and Residential Mortgage Finance</v>
      </c>
      <c r="G127" s="9" t="str">
        <f>_xll.SNL.Clients.Office.Excel.Functions.SPG(A127, "NAICS_CODE", "Primary")</f>
        <v>524126 - Direct Property and Casualty Insurance Carriers</v>
      </c>
      <c r="H127" s="9" t="str">
        <f>_xll.SNL.Clients.Office.Excel.Functions.SPG(A127, "SP_TOPICTAG")</f>
        <v/>
      </c>
      <c r="I127" s="5">
        <f>_xll.SNL.Clients.Office.Excel.Functions.SPG(A127, "SP_PCT_SHARES_OWNED_ALL_INSTITUTIONS")</f>
        <v>95.82</v>
      </c>
      <c r="J127" s="9" t="str">
        <f>_xll.SNL.Clients.Office.Excel.Functions.SPG(A127, "RD_CREDIT_RATING_GLOBAL", "Issuer Credit Rating", "Local Currency LT|0")</f>
        <v>BBB-</v>
      </c>
      <c r="K127" s="9" t="str">
        <f>_xll.SNL.Clients.Office.Excel.Functions.SPG(A127, "RD_CWOL_GLOBAL", "Issuer Credit Rating", "Local Currency LT|0")</f>
        <v>Stable</v>
      </c>
      <c r="L127" s="9" t="str">
        <f>_xll.SNL.Clients.Office.Excel.Functions.SPG(A127, "RD_RATING_ACTION_GLOBAL", "Issuer Credit Rating", "Local Currency LT|0")</f>
        <v>New Rating | CreditWatch/Outlook (06/26/2024)</v>
      </c>
      <c r="M127" s="10">
        <f>_xll.SNL.Clients.Office.Excel.Functions.SPG(A127, "RD_LAST_REVIEW_DATE_GLOBAL", "Issuer Credit Rating", "Local Currency LT")</f>
        <v>45569</v>
      </c>
      <c r="N127" s="10">
        <f>_xll.SNL.Clients.Office.Excel.Functions.SPG(A127, "RD_CREDIT_RATING_DATE_GLOBAL", "Issuer Credit Rating", "Local Currency LT|0")</f>
        <v>45469</v>
      </c>
      <c r="O127" s="10">
        <f>_xll.SNL.Clients.Office.Excel.Functions.SPG(A127, "RD_CREDIT_WATCH_OUTLOOK_DATE_GLOBAL", "Issuer Credit Rating", "Local Currency LT|0")</f>
        <v>45469</v>
      </c>
    </row>
    <row r="128" spans="1:15">
      <c r="A128" t="s">
        <v>1769</v>
      </c>
      <c r="B128" t="str">
        <f>_xll.SNL.Clients.Office.Excel.Functions.SPG(A128,"SP_IPO_DATE")</f>
        <v>#PEND</v>
      </c>
      <c r="C128" s="9" t="str">
        <f>_xll.SNL.Clients.Office.Excel.Functions.SPG(A128, "IQ_SECTOR")</f>
        <v>Utilities</v>
      </c>
      <c r="D128" s="9" t="str">
        <f>_xll.SNL.Clients.Office.Excel.Functions.SPG(A128, "IQ_INDUSTRY_GROUP")</f>
        <v>Utilities</v>
      </c>
      <c r="E128" s="9" t="str">
        <f>_xll.SNL.Clients.Office.Excel.Functions.SPG(A128, "IQ_INDUSTRY")</f>
        <v>Water Utilities</v>
      </c>
      <c r="F128" s="9" t="str">
        <f>_xll.SNL.Clients.Office.Excel.Functions.SPG(A128, "IQ_PRIMARY_INDUSTRY")</f>
        <v>Water Utilities</v>
      </c>
      <c r="G128" s="9" t="str">
        <f>_xll.SNL.Clients.Office.Excel.Functions.SPG(A128, "NAICS_CODE", "Primary")</f>
        <v>221310 - Water Supply and Irrigation Systems</v>
      </c>
      <c r="H128" s="9" t="str">
        <f>_xll.SNL.Clients.Office.Excel.Functions.SPG(A128, "SP_TOPICTAG")</f>
        <v>Clean Energy; Environmental Consulting; Environmental Engineering; Water Purification; Utility Scale Solar</v>
      </c>
      <c r="I128" s="5">
        <f>_xll.SNL.Clients.Office.Excel.Functions.SPG(A128, "SP_PCT_SHARES_OWNED_ALL_INSTITUTIONS")</f>
        <v>78.849999999999994</v>
      </c>
      <c r="J128" s="9" t="str">
        <f>_xll.SNL.Clients.Office.Excel.Functions.SPG(A128, "RD_CREDIT_RATING_GLOBAL", "Issuer Credit Rating", "Local Currency LT|0")</f>
        <v>A-</v>
      </c>
      <c r="K128" s="9" t="str">
        <f>_xll.SNL.Clients.Office.Excel.Functions.SPG(A128, "RD_CWOL_GLOBAL", "Issuer Credit Rating", "Local Currency LT|0")</f>
        <v>Stable</v>
      </c>
      <c r="L128" s="9" t="str">
        <f>_xll.SNL.Clients.Office.Excel.Functions.SPG(A128, "RD_RATING_ACTION_GLOBAL", "Issuer Credit Rating", "Local Currency LT|0")</f>
        <v>Downgrade | CreditWatch/Outlook (03/19/2024)</v>
      </c>
      <c r="M128" s="10">
        <f>_xll.SNL.Clients.Office.Excel.Functions.SPG(A128, "RD_LAST_REVIEW_DATE_GLOBAL", "Issuer Credit Rating", "Local Currency LT")</f>
        <v>45526</v>
      </c>
      <c r="N128" s="10">
        <f>_xll.SNL.Clients.Office.Excel.Functions.SPG(A128, "RD_CREDIT_RATING_DATE_GLOBAL", "Issuer Credit Rating", "Local Currency LT|0")</f>
        <v>45370</v>
      </c>
      <c r="O128" s="10">
        <f>_xll.SNL.Clients.Office.Excel.Functions.SPG(A128, "RD_CREDIT_WATCH_OUTLOOK_DATE_GLOBAL", "Issuer Credit Rating", "Local Currency LT|0")</f>
        <v>45370</v>
      </c>
    </row>
    <row r="129" spans="1:15">
      <c r="A129" t="s">
        <v>1770</v>
      </c>
      <c r="B129" t="str">
        <f>_xll.SNL.Clients.Office.Excel.Functions.SPG(A129,"SP_IPO_DATE")</f>
        <v>#PEND</v>
      </c>
      <c r="C129" s="9" t="str">
        <f>_xll.SNL.Clients.Office.Excel.Functions.SPG(A129, "IQ_SECTOR")</f>
        <v>Financials</v>
      </c>
      <c r="D129" s="9" t="str">
        <f>_xll.SNL.Clients.Office.Excel.Functions.SPG(A129, "IQ_INDUSTRY_GROUP")</f>
        <v>Financial Services</v>
      </c>
      <c r="E129" s="9" t="str">
        <f>_xll.SNL.Clients.Office.Excel.Functions.SPG(A129, "IQ_INDUSTRY")</f>
        <v>Financial Services</v>
      </c>
      <c r="F129" s="9" t="str">
        <f>_xll.SNL.Clients.Office.Excel.Functions.SPG(A129, "IQ_PRIMARY_INDUSTRY")</f>
        <v>Transaction and Payment Processing Services</v>
      </c>
      <c r="G129" s="9" t="str">
        <f>_xll.SNL.Clients.Office.Excel.Functions.SPG(A129, "NAICS_CODE", "Primary")</f>
        <v>522320 - Financial Transactions Processing, Reserve, and Clearinghouse Activities</v>
      </c>
      <c r="H129" s="9" t="str">
        <f>_xll.SNL.Clients.Office.Excel.Functions.SPG(A129, "SP_TOPICTAG")</f>
        <v>Anti-Fraud; Fintech; Authentication; Cloud Infrastructure; Process Automation; Payment Facilitator Enablers; Online Payments</v>
      </c>
      <c r="I129" s="5">
        <f>_xll.SNL.Clients.Office.Excel.Functions.SPG(A129, "SP_PCT_SHARES_OWNED_ALL_INSTITUTIONS")</f>
        <v>94.08</v>
      </c>
      <c r="J129" s="9" t="str">
        <f>_xll.SNL.Clients.Office.Excel.Functions.SPG(A129, "RD_CREDIT_RATING_GLOBAL", "Issuer Credit Rating", "Local Currency LT|0")</f>
        <v>BBB</v>
      </c>
      <c r="K129" s="9" t="str">
        <f>_xll.SNL.Clients.Office.Excel.Functions.SPG(A129, "RD_CWOL_GLOBAL", "Issuer Credit Rating", "Local Currency LT|0")</f>
        <v>Stable</v>
      </c>
      <c r="L129" s="9" t="str">
        <f>_xll.SNL.Clients.Office.Excel.Functions.SPG(A129, "RD_RATING_ACTION_GLOBAL", "Issuer Credit Rating", "Local Currency LT|0")</f>
        <v>CreditWatch/Outlook (09/15/2022)</v>
      </c>
      <c r="M129" s="10">
        <f>_xll.SNL.Clients.Office.Excel.Functions.SPG(A129, "RD_LAST_REVIEW_DATE_GLOBAL", "Issuer Credit Rating", "Local Currency LT")</f>
        <v>45554</v>
      </c>
      <c r="N129" s="10">
        <f>_xll.SNL.Clients.Office.Excel.Functions.SPG(A129, "RD_CREDIT_RATING_DATE_GLOBAL", "Issuer Credit Rating", "Local Currency LT|0")</f>
        <v>43714</v>
      </c>
      <c r="O129" s="10">
        <f>_xll.SNL.Clients.Office.Excel.Functions.SPG(A129, "RD_CREDIT_WATCH_OUTLOOK_DATE_GLOBAL", "Issuer Credit Rating", "Local Currency LT|0")</f>
        <v>44819</v>
      </c>
    </row>
    <row r="130" spans="1:15">
      <c r="A130" t="s">
        <v>1771</v>
      </c>
      <c r="B130" t="str">
        <f>_xll.SNL.Clients.Office.Excel.Functions.SPG(A130,"SP_IPO_DATE")</f>
        <v>#PEND</v>
      </c>
      <c r="C130" s="9" t="str">
        <f>_xll.SNL.Clients.Office.Excel.Functions.SPG(A130, "IQ_SECTOR")</f>
        <v>Financials</v>
      </c>
      <c r="D130" s="9" t="str">
        <f>_xll.SNL.Clients.Office.Excel.Functions.SPG(A130, "IQ_INDUSTRY_GROUP")</f>
        <v>Financial Services</v>
      </c>
      <c r="E130" s="9" t="str">
        <f>_xll.SNL.Clients.Office.Excel.Functions.SPG(A130, "IQ_INDUSTRY")</f>
        <v>Capital Markets</v>
      </c>
      <c r="F130" s="9" t="str">
        <f>_xll.SNL.Clients.Office.Excel.Functions.SPG(A130, "IQ_PRIMARY_INDUSTRY")</f>
        <v>Investment Banking and Brokerage</v>
      </c>
      <c r="G130" s="9" t="str">
        <f>_xll.SNL.Clients.Office.Excel.Functions.SPG(A130, "NAICS_CODE", "Primary")</f>
        <v>5231 - Securities and Commodity Contracts Intermediation and Brokerage</v>
      </c>
      <c r="H130" s="9" t="str">
        <f>_xll.SNL.Clients.Office.Excel.Functions.SPG(A130, "SP_TOPICTAG")</f>
        <v/>
      </c>
      <c r="I130" s="5">
        <f>_xll.SNL.Clients.Office.Excel.Functions.SPG(A130, "SP_PCT_SHARES_OWNED_ALL_INSTITUTIONS")</f>
        <v>89.11</v>
      </c>
      <c r="J130" s="9" t="str">
        <f>_xll.SNL.Clients.Office.Excel.Functions.SPG(A130, "RD_CREDIT_RATING_GLOBAL", "Issuer Credit Rating", "Local Currency LT|0")</f>
        <v/>
      </c>
      <c r="K130" s="9" t="str">
        <f>_xll.SNL.Clients.Office.Excel.Functions.SPG(A130, "RD_CWOL_GLOBAL", "Issuer Credit Rating", "Local Currency LT|0")</f>
        <v/>
      </c>
      <c r="L130" s="9" t="str">
        <f>_xll.SNL.Clients.Office.Excel.Functions.SPG(A130, "RD_RATING_ACTION_GLOBAL", "Issuer Credit Rating", "Local Currency LT|0")</f>
        <v/>
      </c>
      <c r="M130" s="10" t="str">
        <f>_xll.SNL.Clients.Office.Excel.Functions.SPG(A130, "RD_LAST_REVIEW_DATE_GLOBAL", "Issuer Credit Rating", "Local Currency LT")</f>
        <v/>
      </c>
      <c r="N130" s="10" t="str">
        <f>_xll.SNL.Clients.Office.Excel.Functions.SPG(A130, "RD_CREDIT_RATING_DATE_GLOBAL", "Issuer Credit Rating", "Local Currency LT|0")</f>
        <v/>
      </c>
      <c r="O130" s="10" t="str">
        <f>_xll.SNL.Clients.Office.Excel.Functions.SPG(A130, "RD_CREDIT_WATCH_OUTLOOK_DATE_GLOBAL", "Issuer Credit Rating", "Local Currency LT|0")</f>
        <v/>
      </c>
    </row>
    <row r="131" spans="1:15">
      <c r="A131" t="s">
        <v>1772</v>
      </c>
      <c r="B131" t="str">
        <f>_xll.SNL.Clients.Office.Excel.Functions.SPG(A131,"SP_IPO_DATE")</f>
        <v>#PEND</v>
      </c>
      <c r="C131" s="9" t="str">
        <f>_xll.SNL.Clients.Office.Excel.Functions.SPG(A131, "IQ_SECTOR")</f>
        <v>Health Care</v>
      </c>
      <c r="D131" s="9" t="str">
        <f>_xll.SNL.Clients.Office.Excel.Functions.SPG(A131, "IQ_INDUSTRY_GROUP")</f>
        <v>Pharmaceuticals, Biotechnology and Life Sciences</v>
      </c>
      <c r="E131" s="9" t="str">
        <f>_xll.SNL.Clients.Office.Excel.Functions.SPG(A131, "IQ_INDUSTRY")</f>
        <v>Biotechnology</v>
      </c>
      <c r="F131" s="9" t="str">
        <f>_xll.SNL.Clients.Office.Excel.Functions.SPG(A131, "IQ_PRIMARY_INDUSTRY")</f>
        <v>Biotechnology</v>
      </c>
      <c r="G131" s="9" t="str">
        <f>_xll.SNL.Clients.Office.Excel.Functions.SPG(A131, "NAICS_CODE", "Primary")</f>
        <v>325414 - Biological Product (except Diagnostic) Manufacturing</v>
      </c>
      <c r="H131" s="9" t="str">
        <f>_xll.SNL.Clients.Office.Excel.Functions.SPG(A131, "SP_TOPICTAG")</f>
        <v>Genetics; Endocrinology; Hematology; Hepatology; Immunology; Nephrology; Oncology</v>
      </c>
      <c r="I131" s="5">
        <f>_xll.SNL.Clients.Office.Excel.Functions.SPG(A131, "SP_PCT_SHARES_OWNED_ALL_INSTITUTIONS")</f>
        <v>73.459999999999994</v>
      </c>
      <c r="J131" s="9" t="str">
        <f>_xll.SNL.Clients.Office.Excel.Functions.SPG(A131, "RD_CREDIT_RATING_GLOBAL", "Issuer Credit Rating", "Local Currency LT|0")</f>
        <v/>
      </c>
      <c r="K131" s="9" t="str">
        <f>_xll.SNL.Clients.Office.Excel.Functions.SPG(A131, "RD_CWOL_GLOBAL", "Issuer Credit Rating", "Local Currency LT|0")</f>
        <v/>
      </c>
      <c r="L131" s="9" t="str">
        <f>_xll.SNL.Clients.Office.Excel.Functions.SPG(A131, "RD_RATING_ACTION_GLOBAL", "Issuer Credit Rating", "Local Currency LT|0")</f>
        <v/>
      </c>
      <c r="M131" s="10" t="str">
        <f>_xll.SNL.Clients.Office.Excel.Functions.SPG(A131, "RD_LAST_REVIEW_DATE_GLOBAL", "Issuer Credit Rating", "Local Currency LT")</f>
        <v/>
      </c>
      <c r="N131" s="10" t="str">
        <f>_xll.SNL.Clients.Office.Excel.Functions.SPG(A131, "RD_CREDIT_RATING_DATE_GLOBAL", "Issuer Credit Rating", "Local Currency LT|0")</f>
        <v/>
      </c>
      <c r="O131" s="10" t="str">
        <f>_xll.SNL.Clients.Office.Excel.Functions.SPG(A131, "RD_CREDIT_WATCH_OUTLOOK_DATE_GLOBAL", "Issuer Credit Rating", "Local Currency LT|0")</f>
        <v/>
      </c>
    </row>
    <row r="132" spans="1:15">
      <c r="A132" t="s">
        <v>1773</v>
      </c>
      <c r="B132" t="str">
        <f>_xll.SNL.Clients.Office.Excel.Functions.SPG(A132,"SP_IPO_DATE")</f>
        <v>#PEND</v>
      </c>
      <c r="C132" s="9" t="str">
        <f>_xll.SNL.Clients.Office.Excel.Functions.SPG(A132, "IQ_SECTOR")</f>
        <v>Industrials</v>
      </c>
      <c r="D132" s="9" t="str">
        <f>_xll.SNL.Clients.Office.Excel.Functions.SPG(A132, "IQ_INDUSTRY_GROUP")</f>
        <v>Commercial and Professional Services</v>
      </c>
      <c r="E132" s="9" t="str">
        <f>_xll.SNL.Clients.Office.Excel.Functions.SPG(A132, "IQ_INDUSTRY")</f>
        <v>Professional Services</v>
      </c>
      <c r="F132" s="9" t="str">
        <f>_xll.SNL.Clients.Office.Excel.Functions.SPG(A132, "IQ_PRIMARY_INDUSTRY")</f>
        <v>Data Processing and Outsourced Services</v>
      </c>
      <c r="G132" s="9" t="str">
        <f>_xll.SNL.Clients.Office.Excel.Functions.SPG(A132, "NAICS_CODE", "Primary")</f>
        <v>518210 - Computing Infrastructure Providers, Data Processing, Web Hosting, and Related Services</v>
      </c>
      <c r="H132" s="9" t="str">
        <f>_xll.SNL.Clients.Office.Excel.Functions.SPG(A132, "SP_TOPICTAG")</f>
        <v>Cloud Management; Data Integration; Machine Learning; Data Protection; Cloud Infrastructure; Process Automation; Artificial Intelligence</v>
      </c>
      <c r="I132" s="5">
        <f>_xll.SNL.Clients.Office.Excel.Functions.SPG(A132, "SP_PCT_SHARES_OWNED_ALL_INSTITUTIONS")</f>
        <v>98.76</v>
      </c>
      <c r="J132" s="9" t="str">
        <f>_xll.SNL.Clients.Office.Excel.Functions.SPG(A132, "RD_CREDIT_RATING_GLOBAL", "Issuer Credit Rating", "Local Currency LT|0")</f>
        <v/>
      </c>
      <c r="K132" s="9" t="str">
        <f>_xll.SNL.Clients.Office.Excel.Functions.SPG(A132, "RD_CWOL_GLOBAL", "Issuer Credit Rating", "Local Currency LT|0")</f>
        <v/>
      </c>
      <c r="L132" s="9" t="str">
        <f>_xll.SNL.Clients.Office.Excel.Functions.SPG(A132, "RD_RATING_ACTION_GLOBAL", "Issuer Credit Rating", "Local Currency LT|0")</f>
        <v/>
      </c>
      <c r="M132" s="10" t="str">
        <f>_xll.SNL.Clients.Office.Excel.Functions.SPG(A132, "RD_LAST_REVIEW_DATE_GLOBAL", "Issuer Credit Rating", "Local Currency LT")</f>
        <v/>
      </c>
      <c r="N132" s="10" t="str">
        <f>_xll.SNL.Clients.Office.Excel.Functions.SPG(A132, "RD_CREDIT_RATING_DATE_GLOBAL", "Issuer Credit Rating", "Local Currency LT|0")</f>
        <v/>
      </c>
      <c r="O132" s="10" t="str">
        <f>_xll.SNL.Clients.Office.Excel.Functions.SPG(A132, "RD_CREDIT_WATCH_OUTLOOK_DATE_GLOBAL", "Issuer Credit Rating", "Local Currency LT|0")</f>
        <v/>
      </c>
    </row>
    <row r="133" spans="1:15">
      <c r="A133" t="s">
        <v>1774</v>
      </c>
      <c r="B133" t="str">
        <f>_xll.SNL.Clients.Office.Excel.Functions.SPG(A133,"SP_IPO_DATE")</f>
        <v>#PEND</v>
      </c>
      <c r="C133" s="9" t="str">
        <f>_xll.SNL.Clients.Office.Excel.Functions.SPG(A133, "IQ_SECTOR")</f>
        <v>Energy</v>
      </c>
      <c r="D133" s="9" t="str">
        <f>_xll.SNL.Clients.Office.Excel.Functions.SPG(A133, "IQ_INDUSTRY_GROUP")</f>
        <v>Energy</v>
      </c>
      <c r="E133" s="9" t="str">
        <f>_xll.SNL.Clients.Office.Excel.Functions.SPG(A133, "IQ_INDUSTRY")</f>
        <v>Oil, Gas and Consumable Fuels</v>
      </c>
      <c r="F133" s="9" t="str">
        <f>_xll.SNL.Clients.Office.Excel.Functions.SPG(A133, "IQ_PRIMARY_INDUSTRY")</f>
        <v>Oil and Gas Exploration and Production</v>
      </c>
      <c r="G133" s="9" t="str">
        <f>_xll.SNL.Clients.Office.Excel.Functions.SPG(A133, "NAICS_CODE", "Primary")</f>
        <v>2111 - Oil and Gas Extraction</v>
      </c>
      <c r="H133" s="9" t="str">
        <f>_xll.SNL.Clients.Office.Excel.Functions.SPG(A133, "SP_TOPICTAG")</f>
        <v/>
      </c>
      <c r="I133" s="5">
        <f>_xll.SNL.Clients.Office.Excel.Functions.SPG(A133, "SP_PCT_SHARES_OWNED_ALL_INSTITUTIONS")</f>
        <v>71.66</v>
      </c>
      <c r="J133" s="9" t="str">
        <f>_xll.SNL.Clients.Office.Excel.Functions.SPG(A133, "RD_CREDIT_RATING_GLOBAL", "Issuer Credit Rating", "Local Currency LT|0")</f>
        <v>BBB-</v>
      </c>
      <c r="K133" s="9" t="str">
        <f>_xll.SNL.Clients.Office.Excel.Functions.SPG(A133, "RD_CWOL_GLOBAL", "Issuer Credit Rating", "Local Currency LT|0")</f>
        <v>Stable</v>
      </c>
      <c r="L133" s="9" t="str">
        <f>_xll.SNL.Clients.Office.Excel.Functions.SPG(A133, "RD_RATING_ACTION_GLOBAL", "Issuer Credit Rating", "Local Currency LT|0")</f>
        <v>Upgrade | CreditWatch/Outlook (10/01/2024)</v>
      </c>
      <c r="M133" s="10">
        <f>_xll.SNL.Clients.Office.Excel.Functions.SPG(A133, "RD_LAST_REVIEW_DATE_GLOBAL", "Issuer Credit Rating", "Local Currency LT")</f>
        <v>45593</v>
      </c>
      <c r="N133" s="10">
        <f>_xll.SNL.Clients.Office.Excel.Functions.SPG(A133, "RD_CREDIT_RATING_DATE_GLOBAL", "Issuer Credit Rating", "Local Currency LT|0")</f>
        <v>45566</v>
      </c>
      <c r="O133" s="10">
        <f>_xll.SNL.Clients.Office.Excel.Functions.SPG(A133, "RD_CREDIT_WATCH_OUTLOOK_DATE_GLOBAL", "Issuer Credit Rating", "Local Currency LT|0")</f>
        <v>45566</v>
      </c>
    </row>
    <row r="134" spans="1:15">
      <c r="A134" t="s">
        <v>1775</v>
      </c>
      <c r="B134" t="str">
        <f>_xll.SNL.Clients.Office.Excel.Functions.SPG(A134,"SP_IPO_DATE")</f>
        <v>#PEND</v>
      </c>
      <c r="C134" s="9" t="str">
        <f>_xll.SNL.Clients.Office.Excel.Functions.SPG(A134, "IQ_SECTOR")</f>
        <v>Industrials</v>
      </c>
      <c r="D134" s="9" t="str">
        <f>_xll.SNL.Clients.Office.Excel.Functions.SPG(A134, "IQ_INDUSTRY_GROUP")</f>
        <v>Commercial and Professional Services</v>
      </c>
      <c r="E134" s="9" t="str">
        <f>_xll.SNL.Clients.Office.Excel.Functions.SPG(A134, "IQ_INDUSTRY")</f>
        <v>Professional Services</v>
      </c>
      <c r="F134" s="9" t="str">
        <f>_xll.SNL.Clients.Office.Excel.Functions.SPG(A134, "IQ_PRIMARY_INDUSTRY")</f>
        <v>Research and Consulting Services</v>
      </c>
      <c r="G134" s="9" t="str">
        <f>_xll.SNL.Clients.Office.Excel.Functions.SPG(A134, "NAICS_CODE", "Primary")</f>
        <v>541690 - Other Scientific and Technical Consulting Services</v>
      </c>
      <c r="H134" s="9" t="str">
        <f>_xll.SNL.Clients.Office.Excel.Functions.SPG(A134, "SP_TOPICTAG")</f>
        <v>Environmental Consulting; Environmental Engineering; Predictive Analytics; Assistive Technology; Security Management</v>
      </c>
      <c r="I134" s="5">
        <f>_xll.SNL.Clients.Office.Excel.Functions.SPG(A134, "SP_PCT_SHARES_OWNED_ALL_INSTITUTIONS")</f>
        <v>92.48</v>
      </c>
      <c r="J134" s="9" t="str">
        <f>_xll.SNL.Clients.Office.Excel.Functions.SPG(A134, "RD_CREDIT_RATING_GLOBAL", "Issuer Credit Rating", "Local Currency LT|0")</f>
        <v/>
      </c>
      <c r="K134" s="9" t="str">
        <f>_xll.SNL.Clients.Office.Excel.Functions.SPG(A134, "RD_CWOL_GLOBAL", "Issuer Credit Rating", "Local Currency LT|0")</f>
        <v/>
      </c>
      <c r="L134" s="9" t="str">
        <f>_xll.SNL.Clients.Office.Excel.Functions.SPG(A134, "RD_RATING_ACTION_GLOBAL", "Issuer Credit Rating", "Local Currency LT|0")</f>
        <v/>
      </c>
      <c r="M134" s="10" t="str">
        <f>_xll.SNL.Clients.Office.Excel.Functions.SPG(A134, "RD_LAST_REVIEW_DATE_GLOBAL", "Issuer Credit Rating", "Local Currency LT")</f>
        <v/>
      </c>
      <c r="N134" s="10" t="str">
        <f>_xll.SNL.Clients.Office.Excel.Functions.SPG(A134, "RD_CREDIT_RATING_DATE_GLOBAL", "Issuer Credit Rating", "Local Currency LT|0")</f>
        <v/>
      </c>
      <c r="O134" s="10" t="str">
        <f>_xll.SNL.Clients.Office.Excel.Functions.SPG(A134, "RD_CREDIT_WATCH_OUTLOOK_DATE_GLOBAL", "Issuer Credit Rating", "Local Currency LT|0")</f>
        <v/>
      </c>
    </row>
    <row r="135" spans="1:15">
      <c r="A135" t="s">
        <v>1776</v>
      </c>
      <c r="B135" t="str">
        <f>_xll.SNL.Clients.Office.Excel.Functions.SPG(A135,"SP_IPO_DATE")</f>
        <v>#PEND</v>
      </c>
      <c r="C135" s="9" t="str">
        <f>_xll.SNL.Clients.Office.Excel.Functions.SPG(A135, "IQ_SECTOR")</f>
        <v>Financials</v>
      </c>
      <c r="D135" s="9" t="str">
        <f>_xll.SNL.Clients.Office.Excel.Functions.SPG(A135, "IQ_INDUSTRY_GROUP")</f>
        <v>Banks</v>
      </c>
      <c r="E135" s="9" t="str">
        <f>_xll.SNL.Clients.Office.Excel.Functions.SPG(A135, "IQ_INDUSTRY")</f>
        <v>Banks</v>
      </c>
      <c r="F135" s="9" t="str">
        <f>_xll.SNL.Clients.Office.Excel.Functions.SPG(A135, "IQ_PRIMARY_INDUSTRY")</f>
        <v>Regional Banks</v>
      </c>
      <c r="G135" s="9" t="str">
        <f>_xll.SNL.Clients.Office.Excel.Functions.SPG(A135, "NAICS_CODE", "Primary")</f>
        <v>522110 - Commercial Banking</v>
      </c>
      <c r="H135" s="9" t="str">
        <f>_xll.SNL.Clients.Office.Excel.Functions.SPG(A135, "SP_TOPICTAG")</f>
        <v>Consumer Lending; Digital Brokerage</v>
      </c>
      <c r="I135" s="5">
        <f>_xll.SNL.Clients.Office.Excel.Functions.SPG(A135, "SP_PCT_SHARES_OWNED_ALL_INSTITUTIONS")</f>
        <v>81.069999999999993</v>
      </c>
      <c r="J135" s="9" t="str">
        <f>_xll.SNL.Clients.Office.Excel.Functions.SPG(A135, "RD_CREDIT_RATING_GLOBAL", "Issuer Credit Rating", "Local Currency LT|0")</f>
        <v>BBB-</v>
      </c>
      <c r="K135" s="9" t="str">
        <f>_xll.SNL.Clients.Office.Excel.Functions.SPG(A135, "RD_CWOL_GLOBAL", "Issuer Credit Rating", "Local Currency LT|0")</f>
        <v>Stable</v>
      </c>
      <c r="L135" s="9" t="str">
        <f>_xll.SNL.Clients.Office.Excel.Functions.SPG(A135, "RD_RATING_ACTION_GLOBAL", "Issuer Credit Rating", "Local Currency LT|0")</f>
        <v>New Rating | CreditWatch/Outlook (12/05/2019)</v>
      </c>
      <c r="M135" s="10">
        <f>_xll.SNL.Clients.Office.Excel.Functions.SPG(A135, "RD_LAST_REVIEW_DATE_GLOBAL", "Issuer Credit Rating", "Local Currency LT")</f>
        <v>45443</v>
      </c>
      <c r="N135" s="10">
        <f>_xll.SNL.Clients.Office.Excel.Functions.SPG(A135, "RD_CREDIT_RATING_DATE_GLOBAL", "Issuer Credit Rating", "Local Currency LT|0")</f>
        <v>43804</v>
      </c>
      <c r="O135" s="10">
        <f>_xll.SNL.Clients.Office.Excel.Functions.SPG(A135, "RD_CREDIT_WATCH_OUTLOOK_DATE_GLOBAL", "Issuer Credit Rating", "Local Currency LT|0")</f>
        <v>43804</v>
      </c>
    </row>
    <row r="136" spans="1:15">
      <c r="A136" t="s">
        <v>1777</v>
      </c>
      <c r="B136" t="str">
        <f>_xll.SNL.Clients.Office.Excel.Functions.SPG(A136,"SP_IPO_DATE")</f>
        <v>#PEND</v>
      </c>
      <c r="C136" s="9" t="str">
        <f>_xll.SNL.Clients.Office.Excel.Functions.SPG(A136, "IQ_SECTOR")</f>
        <v>Information Technology</v>
      </c>
      <c r="D136" s="9" t="str">
        <f>_xll.SNL.Clients.Office.Excel.Functions.SPG(A136, "IQ_INDUSTRY_GROUP")</f>
        <v>Technology Hardware and Equipment</v>
      </c>
      <c r="E136" s="9" t="str">
        <f>_xll.SNL.Clients.Office.Excel.Functions.SPG(A136, "IQ_INDUSTRY")</f>
        <v>Electronic Equipment, Instruments and Components</v>
      </c>
      <c r="F136" s="9" t="str">
        <f>_xll.SNL.Clients.Office.Excel.Functions.SPG(A136, "IQ_PRIMARY_INDUSTRY")</f>
        <v>Electronic Manufacturing Services</v>
      </c>
      <c r="G136" s="9" t="str">
        <f>_xll.SNL.Clients.Office.Excel.Functions.SPG(A136, "NAICS_CODE", "Primary")</f>
        <v>33441 - Semiconductor and Other Electronic Component Manufacturing</v>
      </c>
      <c r="H136" s="9" t="str">
        <f>_xll.SNL.Clients.Office.Excel.Functions.SPG(A136, "SP_TOPICTAG")</f>
        <v>Optical Infrastructure; Industrial Automation; Sensors; Enterprise Voip and Telephony; Process Automation; 3D Printing; 5G</v>
      </c>
      <c r="I136" s="5">
        <f>_xll.SNL.Clients.Office.Excel.Functions.SPG(A136, "SP_PCT_SHARES_OWNED_ALL_INSTITUTIONS")</f>
        <v>103.99</v>
      </c>
      <c r="J136" s="9" t="str">
        <f>_xll.SNL.Clients.Office.Excel.Functions.SPG(A136, "RD_CREDIT_RATING_GLOBAL", "Issuer Credit Rating", "Local Currency LT|0")</f>
        <v/>
      </c>
      <c r="K136" s="9" t="str">
        <f>_xll.SNL.Clients.Office.Excel.Functions.SPG(A136, "RD_CWOL_GLOBAL", "Issuer Credit Rating", "Local Currency LT|0")</f>
        <v/>
      </c>
      <c r="L136" s="9" t="str">
        <f>_xll.SNL.Clients.Office.Excel.Functions.SPG(A136, "RD_RATING_ACTION_GLOBAL", "Issuer Credit Rating", "Local Currency LT|0")</f>
        <v/>
      </c>
      <c r="M136" s="10" t="str">
        <f>_xll.SNL.Clients.Office.Excel.Functions.SPG(A136, "RD_LAST_REVIEW_DATE_GLOBAL", "Issuer Credit Rating", "Local Currency LT")</f>
        <v/>
      </c>
      <c r="N136" s="10" t="str">
        <f>_xll.SNL.Clients.Office.Excel.Functions.SPG(A136, "RD_CREDIT_RATING_DATE_GLOBAL", "Issuer Credit Rating", "Local Currency LT|0")</f>
        <v/>
      </c>
      <c r="O136" s="10" t="str">
        <f>_xll.SNL.Clients.Office.Excel.Functions.SPG(A136, "RD_CREDIT_WATCH_OUTLOOK_DATE_GLOBAL", "Issuer Credit Rating", "Local Currency LT|0")</f>
        <v/>
      </c>
    </row>
    <row r="137" spans="1:15">
      <c r="A137" t="s">
        <v>1778</v>
      </c>
      <c r="B137" t="str">
        <f>_xll.SNL.Clients.Office.Excel.Functions.SPG(A137,"SP_IPO_DATE")</f>
        <v>#PEND</v>
      </c>
      <c r="C137" s="9" t="str">
        <f>_xll.SNL.Clients.Office.Excel.Functions.SPG(A137, "IQ_SECTOR")</f>
        <v>Financials</v>
      </c>
      <c r="D137" s="9" t="str">
        <f>_xll.SNL.Clients.Office.Excel.Functions.SPG(A137, "IQ_INDUSTRY_GROUP")</f>
        <v>Financial Services</v>
      </c>
      <c r="E137" s="9" t="str">
        <f>_xll.SNL.Clients.Office.Excel.Functions.SPG(A137, "IQ_INDUSTRY")</f>
        <v>Capital Markets</v>
      </c>
      <c r="F137" s="9" t="str">
        <f>_xll.SNL.Clients.Office.Excel.Functions.SPG(A137, "IQ_PRIMARY_INDUSTRY")</f>
        <v>Asset Management and Custody Banks</v>
      </c>
      <c r="G137" s="9" t="str">
        <f>_xll.SNL.Clients.Office.Excel.Functions.SPG(A137, "NAICS_CODE", "Primary")</f>
        <v>523940 - Portfolio Management and Investment Advice</v>
      </c>
      <c r="H137" s="9" t="str">
        <f>_xll.SNL.Clients.Office.Excel.Functions.SPG(A137, "SP_TOPICTAG")</f>
        <v/>
      </c>
      <c r="I137" s="5">
        <f>_xll.SNL.Clients.Office.Excel.Functions.SPG(A137, "SP_PCT_SHARES_OWNED_ALL_INSTITUTIONS")</f>
        <v>83.37</v>
      </c>
      <c r="J137" s="9" t="str">
        <f>_xll.SNL.Clients.Office.Excel.Functions.SPG(A137, "RD_CREDIT_RATING_GLOBAL", "Issuer Credit Rating", "Local Currency LT|0")</f>
        <v/>
      </c>
      <c r="K137" s="9" t="str">
        <f>_xll.SNL.Clients.Office.Excel.Functions.SPG(A137, "RD_CWOL_GLOBAL", "Issuer Credit Rating", "Local Currency LT|0")</f>
        <v/>
      </c>
      <c r="L137" s="9" t="str">
        <f>_xll.SNL.Clients.Office.Excel.Functions.SPG(A137, "RD_RATING_ACTION_GLOBAL", "Issuer Credit Rating", "Local Currency LT|0")</f>
        <v/>
      </c>
      <c r="M137" s="10" t="str">
        <f>_xll.SNL.Clients.Office.Excel.Functions.SPG(A137, "RD_LAST_REVIEW_DATE_GLOBAL", "Issuer Credit Rating", "Local Currency LT")</f>
        <v/>
      </c>
      <c r="N137" s="10" t="str">
        <f>_xll.SNL.Clients.Office.Excel.Functions.SPG(A137, "RD_CREDIT_RATING_DATE_GLOBAL", "Issuer Credit Rating", "Local Currency LT|0")</f>
        <v/>
      </c>
      <c r="O137" s="10" t="str">
        <f>_xll.SNL.Clients.Office.Excel.Functions.SPG(A137, "RD_CREDIT_WATCH_OUTLOOK_DATE_GLOBAL", "Issuer Credit Rating", "Local Currency LT|0")</f>
        <v/>
      </c>
    </row>
    <row r="138" spans="1:15">
      <c r="A138" t="s">
        <v>1779</v>
      </c>
      <c r="B138" t="str">
        <f>_xll.SNL.Clients.Office.Excel.Functions.SPG(A138,"SP_IPO_DATE")</f>
        <v>#PEND</v>
      </c>
      <c r="C138" s="9" t="str">
        <f>_xll.SNL.Clients.Office.Excel.Functions.SPG(A138, "IQ_SECTOR")</f>
        <v>Financials</v>
      </c>
      <c r="D138" s="9" t="str">
        <f>_xll.SNL.Clients.Office.Excel.Functions.SPG(A138, "IQ_INDUSTRY_GROUP")</f>
        <v>Insurance</v>
      </c>
      <c r="E138" s="9" t="str">
        <f>_xll.SNL.Clients.Office.Excel.Functions.SPG(A138, "IQ_INDUSTRY")</f>
        <v>Insurance</v>
      </c>
      <c r="F138" s="9" t="str">
        <f>_xll.SNL.Clients.Office.Excel.Functions.SPG(A138, "IQ_PRIMARY_INDUSTRY")</f>
        <v>Property and Casualty Insurance</v>
      </c>
      <c r="G138" s="9" t="str">
        <f>_xll.SNL.Clients.Office.Excel.Functions.SPG(A138, "NAICS_CODE", "Primary")</f>
        <v>524127 - Direct Title Insurance Carriers</v>
      </c>
      <c r="H138" s="9" t="str">
        <f>_xll.SNL.Clients.Office.Excel.Functions.SPG(A138, "SP_TOPICTAG")</f>
        <v/>
      </c>
      <c r="I138" s="5">
        <f>_xll.SNL.Clients.Office.Excel.Functions.SPG(A138, "SP_PCT_SHARES_OWNED_ALL_INSTITUTIONS")</f>
        <v>80.86</v>
      </c>
      <c r="J138" s="9" t="str">
        <f>_xll.SNL.Clients.Office.Excel.Functions.SPG(A138, "RD_CREDIT_RATING_GLOBAL", "Issuer Credit Rating", "Local Currency LT|0")</f>
        <v>BBB</v>
      </c>
      <c r="K138" s="9" t="str">
        <f>_xll.SNL.Clients.Office.Excel.Functions.SPG(A138, "RD_CWOL_GLOBAL", "Issuer Credit Rating", "Local Currency LT|0")</f>
        <v>Stable</v>
      </c>
      <c r="L138" s="9" t="str">
        <f>_xll.SNL.Clients.Office.Excel.Functions.SPG(A138, "RD_RATING_ACTION_GLOBAL", "Issuer Credit Rating", "Local Currency LT|0")</f>
        <v>Upgrade | CreditWatch/Outlook (10/30/2014)</v>
      </c>
      <c r="M138" s="10">
        <f>_xll.SNL.Clients.Office.Excel.Functions.SPG(A138, "RD_LAST_REVIEW_DATE_GLOBAL", "Issuer Credit Rating", "Local Currency LT")</f>
        <v>45685</v>
      </c>
      <c r="N138" s="10">
        <f>_xll.SNL.Clients.Office.Excel.Functions.SPG(A138, "RD_CREDIT_RATING_DATE_GLOBAL", "Issuer Credit Rating", "Local Currency LT|0")</f>
        <v>41942</v>
      </c>
      <c r="O138" s="10">
        <f>_xll.SNL.Clients.Office.Excel.Functions.SPG(A138, "RD_CREDIT_WATCH_OUTLOOK_DATE_GLOBAL", "Issuer Credit Rating", "Local Currency LT|0")</f>
        <v>41942</v>
      </c>
    </row>
    <row r="139" spans="1:15">
      <c r="A139" t="s">
        <v>1780</v>
      </c>
      <c r="B139" t="str">
        <f>_xll.SNL.Clients.Office.Excel.Functions.SPG(A139,"SP_IPO_DATE")</f>
        <v>#PEND</v>
      </c>
      <c r="C139" s="9" t="str">
        <f>_xll.SNL.Clients.Office.Excel.Functions.SPG(A139, "IQ_SECTOR")</f>
        <v>Financials</v>
      </c>
      <c r="D139" s="9" t="str">
        <f>_xll.SNL.Clients.Office.Excel.Functions.SPG(A139, "IQ_INDUSTRY_GROUP")</f>
        <v>Insurance</v>
      </c>
      <c r="E139" s="9" t="str">
        <f>_xll.SNL.Clients.Office.Excel.Functions.SPG(A139, "IQ_INDUSTRY")</f>
        <v>Insurance</v>
      </c>
      <c r="F139" s="9" t="str">
        <f>_xll.SNL.Clients.Office.Excel.Functions.SPG(A139, "IQ_PRIMARY_INDUSTRY")</f>
        <v>Property and Casualty Insurance</v>
      </c>
      <c r="G139" s="9" t="str">
        <f>_xll.SNL.Clients.Office.Excel.Functions.SPG(A139, "NAICS_CODE", "Primary")</f>
        <v>524127 - Direct Title Insurance Carriers</v>
      </c>
      <c r="H139" s="9" t="str">
        <f>_xll.SNL.Clients.Office.Excel.Functions.SPG(A139, "SP_TOPICTAG")</f>
        <v>RegTech</v>
      </c>
      <c r="I139" s="5">
        <f>_xll.SNL.Clients.Office.Excel.Functions.SPG(A139, "SP_PCT_SHARES_OWNED_ALL_INSTITUTIONS")</f>
        <v>88.26</v>
      </c>
      <c r="J139" s="9" t="str">
        <f>_xll.SNL.Clients.Office.Excel.Functions.SPG(A139, "RD_CREDIT_RATING_GLOBAL", "Issuer Credit Rating", "Local Currency LT|0")</f>
        <v>BBB-</v>
      </c>
      <c r="K139" s="9" t="str">
        <f>_xll.SNL.Clients.Office.Excel.Functions.SPG(A139, "RD_CWOL_GLOBAL", "Issuer Credit Rating", "Local Currency LT|0")</f>
        <v>Stable</v>
      </c>
      <c r="L139" s="9" t="str">
        <f>_xll.SNL.Clients.Office.Excel.Functions.SPG(A139, "RD_RATING_ACTION_GLOBAL", "Issuer Credit Rating", "Local Currency LT|0")</f>
        <v>New Rating | CreditWatch/Outlook (10/30/2014)</v>
      </c>
      <c r="M139" s="10">
        <f>_xll.SNL.Clients.Office.Excel.Functions.SPG(A139, "RD_LAST_REVIEW_DATE_GLOBAL", "Issuer Credit Rating", "Local Currency LT")</f>
        <v>45685</v>
      </c>
      <c r="N139" s="10">
        <f>_xll.SNL.Clients.Office.Excel.Functions.SPG(A139, "RD_CREDIT_RATING_DATE_GLOBAL", "Issuer Credit Rating", "Local Currency LT|0")</f>
        <v>41942</v>
      </c>
      <c r="O139" s="10">
        <f>_xll.SNL.Clients.Office.Excel.Functions.SPG(A139, "RD_CREDIT_WATCH_OUTLOOK_DATE_GLOBAL", "Issuer Credit Rating", "Local Currency LT|0")</f>
        <v>41942</v>
      </c>
    </row>
    <row r="140" spans="1:15">
      <c r="A140" t="s">
        <v>1781</v>
      </c>
      <c r="B140" t="str">
        <f>_xll.SNL.Clients.Office.Excel.Functions.SPG(A140,"SP_IPO_DATE")</f>
        <v>#PEND</v>
      </c>
      <c r="C140" s="9" t="str">
        <f>_xll.SNL.Clients.Office.Excel.Functions.SPG(A140, "IQ_SECTOR")</f>
        <v>Financials</v>
      </c>
      <c r="D140" s="9" t="str">
        <f>_xll.SNL.Clients.Office.Excel.Functions.SPG(A140, "IQ_INDUSTRY_GROUP")</f>
        <v>Banks</v>
      </c>
      <c r="E140" s="9" t="str">
        <f>_xll.SNL.Clients.Office.Excel.Functions.SPG(A140, "IQ_INDUSTRY")</f>
        <v>Banks</v>
      </c>
      <c r="F140" s="9" t="str">
        <f>_xll.SNL.Clients.Office.Excel.Functions.SPG(A140, "IQ_PRIMARY_INDUSTRY")</f>
        <v>Regional Banks</v>
      </c>
      <c r="G140" s="9" t="str">
        <f>_xll.SNL.Clients.Office.Excel.Functions.SPG(A140, "NAICS_CODE", "Primary")</f>
        <v>522110 - Commercial Banking</v>
      </c>
      <c r="H140" s="9" t="str">
        <f>_xll.SNL.Clients.Office.Excel.Functions.SPG(A140, "SP_TOPICTAG")</f>
        <v>Consumer Lending</v>
      </c>
      <c r="I140" s="5">
        <f>_xll.SNL.Clients.Office.Excel.Functions.SPG(A140, "SP_PCT_SHARES_OWNED_ALL_INSTITUTIONS")</f>
        <v>58.25</v>
      </c>
      <c r="J140" s="9" t="str">
        <f>_xll.SNL.Clients.Office.Excel.Functions.SPG(A140, "RD_CREDIT_RATING_GLOBAL", "Issuer Credit Rating", "Local Currency LT|0")</f>
        <v/>
      </c>
      <c r="K140" s="9" t="str">
        <f>_xll.SNL.Clients.Office.Excel.Functions.SPG(A140, "RD_CWOL_GLOBAL", "Issuer Credit Rating", "Local Currency LT|0")</f>
        <v/>
      </c>
      <c r="L140" s="9" t="str">
        <f>_xll.SNL.Clients.Office.Excel.Functions.SPG(A140, "RD_RATING_ACTION_GLOBAL", "Issuer Credit Rating", "Local Currency LT|0")</f>
        <v/>
      </c>
      <c r="M140" s="10" t="str">
        <f>_xll.SNL.Clients.Office.Excel.Functions.SPG(A140, "RD_LAST_REVIEW_DATE_GLOBAL", "Issuer Credit Rating", "Local Currency LT")</f>
        <v/>
      </c>
      <c r="N140" s="10" t="str">
        <f>_xll.SNL.Clients.Office.Excel.Functions.SPG(A140, "RD_CREDIT_RATING_DATE_GLOBAL", "Issuer Credit Rating", "Local Currency LT|0")</f>
        <v/>
      </c>
      <c r="O140" s="10" t="str">
        <f>_xll.SNL.Clients.Office.Excel.Functions.SPG(A140, "RD_CREDIT_WATCH_OUTLOOK_DATE_GLOBAL", "Issuer Credit Rating", "Local Currency LT|0")</f>
        <v/>
      </c>
    </row>
    <row r="141" spans="1:15">
      <c r="A141" t="s">
        <v>1782</v>
      </c>
      <c r="B141" t="str">
        <f>_xll.SNL.Clients.Office.Excel.Functions.SPG(A141,"SP_IPO_DATE")</f>
        <v>#PEND</v>
      </c>
      <c r="C141" s="9" t="str">
        <f>_xll.SNL.Clients.Office.Excel.Functions.SPG(A141, "IQ_SECTOR")</f>
        <v>Financials</v>
      </c>
      <c r="D141" s="9" t="str">
        <f>_xll.SNL.Clients.Office.Excel.Functions.SPG(A141, "IQ_INDUSTRY_GROUP")</f>
        <v>Banks</v>
      </c>
      <c r="E141" s="9" t="str">
        <f>_xll.SNL.Clients.Office.Excel.Functions.SPG(A141, "IQ_INDUSTRY")</f>
        <v>Banks</v>
      </c>
      <c r="F141" s="9" t="str">
        <f>_xll.SNL.Clients.Office.Excel.Functions.SPG(A141, "IQ_PRIMARY_INDUSTRY")</f>
        <v>Regional Banks</v>
      </c>
      <c r="G141" s="9" t="str">
        <f>_xll.SNL.Clients.Office.Excel.Functions.SPG(A141, "NAICS_CODE", "Primary")</f>
        <v>522110 - Commercial Banking</v>
      </c>
      <c r="H141" s="9" t="str">
        <f>_xll.SNL.Clients.Office.Excel.Functions.SPG(A141, "SP_TOPICTAG")</f>
        <v>Consumer Lending</v>
      </c>
      <c r="I141" s="5">
        <f>_xll.SNL.Clients.Office.Excel.Functions.SPG(A141, "SP_PCT_SHARES_OWNED_ALL_INSTITUTIONS")</f>
        <v>85.67</v>
      </c>
      <c r="J141" s="9" t="str">
        <f>_xll.SNL.Clients.Office.Excel.Functions.SPG(A141, "RD_CREDIT_RATING_GLOBAL", "Issuer Credit Rating", "Local Currency LT|0")</f>
        <v>NR</v>
      </c>
      <c r="K141" s="9" t="str">
        <f>_xll.SNL.Clients.Office.Excel.Functions.SPG(A141, "RD_CWOL_GLOBAL", "Issuer Credit Rating", "Local Currency LT|0")</f>
        <v>NR</v>
      </c>
      <c r="L141" s="9" t="str">
        <f>_xll.SNL.Clients.Office.Excel.Functions.SPG(A141, "RD_RATING_ACTION_GLOBAL", "Issuer Credit Rating", "Local Currency LT|0")</f>
        <v>Not Rated | CreditWatch/Outlook (05/05/2023)</v>
      </c>
      <c r="M141" s="10">
        <f>_xll.SNL.Clients.Office.Excel.Functions.SPG(A141, "RD_LAST_REVIEW_DATE_GLOBAL", "Issuer Credit Rating", "Local Currency LT")</f>
        <v>45051</v>
      </c>
      <c r="N141" s="10">
        <f>_xll.SNL.Clients.Office.Excel.Functions.SPG(A141, "RD_CREDIT_RATING_DATE_GLOBAL", "Issuer Credit Rating", "Local Currency LT|0")</f>
        <v>45051</v>
      </c>
      <c r="O141" s="10">
        <f>_xll.SNL.Clients.Office.Excel.Functions.SPG(A141, "RD_CREDIT_WATCH_OUTLOOK_DATE_GLOBAL", "Issuer Credit Rating", "Local Currency LT|0")</f>
        <v>45051</v>
      </c>
    </row>
    <row r="142" spans="1:15">
      <c r="A142" t="s">
        <v>1783</v>
      </c>
      <c r="B142" t="str">
        <f>_xll.SNL.Clients.Office.Excel.Functions.SPG(A142,"SP_IPO_DATE")</f>
        <v>#PEND</v>
      </c>
      <c r="C142" s="9" t="str">
        <f>_xll.SNL.Clients.Office.Excel.Functions.SPG(A142, "IQ_SECTOR")</f>
        <v>Real Estate</v>
      </c>
      <c r="D142" s="9" t="str">
        <f>_xll.SNL.Clients.Office.Excel.Functions.SPG(A142, "IQ_INDUSTRY_GROUP")</f>
        <v>Equity Real Estate Investment Trusts (REITs)</v>
      </c>
      <c r="E142" s="9" t="str">
        <f>_xll.SNL.Clients.Office.Excel.Functions.SPG(A142, "IQ_INDUSTRY")</f>
        <v>Industrial REITs</v>
      </c>
      <c r="F142" s="9" t="str">
        <f>_xll.SNL.Clients.Office.Excel.Functions.SPG(A142, "IQ_PRIMARY_INDUSTRY")</f>
        <v>Industrial REITs</v>
      </c>
      <c r="G142" s="9" t="str">
        <f>_xll.SNL.Clients.Office.Excel.Functions.SPG(A142, "NAICS_CODE", "Primary")</f>
        <v>531110 - Lessors of Residential Buildings and Dwellings</v>
      </c>
      <c r="H142" s="9" t="str">
        <f>_xll.SNL.Clients.Office.Excel.Functions.SPG(A142, "SP_TOPICTAG")</f>
        <v/>
      </c>
      <c r="I142" s="5">
        <f>_xll.SNL.Clients.Office.Excel.Functions.SPG(A142, "SP_PCT_SHARES_OWNED_ALL_INSTITUTIONS")</f>
        <v>98.11</v>
      </c>
      <c r="J142" s="9" t="str">
        <f>_xll.SNL.Clients.Office.Excel.Functions.SPG(A142, "RD_CREDIT_RATING_GLOBAL", "Issuer Credit Rating", "Local Currency LT|0")</f>
        <v>BBB</v>
      </c>
      <c r="K142" s="9" t="str">
        <f>_xll.SNL.Clients.Office.Excel.Functions.SPG(A142, "RD_CWOL_GLOBAL", "Issuer Credit Rating", "Local Currency LT|0")</f>
        <v>Stable</v>
      </c>
      <c r="L142" s="9" t="str">
        <f>_xll.SNL.Clients.Office.Excel.Functions.SPG(A142, "RD_RATING_ACTION_GLOBAL", "Issuer Credit Rating", "Local Currency LT|0")</f>
        <v>Upgrade | CreditWatch/Outlook (02/28/2018)</v>
      </c>
      <c r="M142" s="10">
        <f>_xll.SNL.Clients.Office.Excel.Functions.SPG(A142, "RD_LAST_REVIEW_DATE_GLOBAL", "Issuer Credit Rating", "Local Currency LT")</f>
        <v>45509</v>
      </c>
      <c r="N142" s="10">
        <f>_xll.SNL.Clients.Office.Excel.Functions.SPG(A142, "RD_CREDIT_RATING_DATE_GLOBAL", "Issuer Credit Rating", "Local Currency LT|0")</f>
        <v>43159</v>
      </c>
      <c r="O142" s="10">
        <f>_xll.SNL.Clients.Office.Excel.Functions.SPG(A142, "RD_CREDIT_WATCH_OUTLOOK_DATE_GLOBAL", "Issuer Credit Rating", "Local Currency LT|0")</f>
        <v>43159</v>
      </c>
    </row>
    <row r="143" spans="1:15">
      <c r="A143" t="s">
        <v>1784</v>
      </c>
      <c r="B143" t="str">
        <f>_xll.SNL.Clients.Office.Excel.Functions.SPG(A143,"SP_IPO_DATE")</f>
        <v>#PEND</v>
      </c>
      <c r="C143" s="9" t="str">
        <f>_xll.SNL.Clients.Office.Excel.Functions.SPG(A143, "IQ_SECTOR")</f>
        <v>Financials</v>
      </c>
      <c r="D143" s="9" t="str">
        <f>_xll.SNL.Clients.Office.Excel.Functions.SPG(A143, "IQ_INDUSTRY_GROUP")</f>
        <v>Financial Services</v>
      </c>
      <c r="E143" s="9" t="str">
        <f>_xll.SNL.Clients.Office.Excel.Functions.SPG(A143, "IQ_INDUSTRY")</f>
        <v>Consumer Finance</v>
      </c>
      <c r="F143" s="9" t="str">
        <f>_xll.SNL.Clients.Office.Excel.Functions.SPG(A143, "IQ_PRIMARY_INDUSTRY")</f>
        <v>Consumer Finance</v>
      </c>
      <c r="G143" s="9" t="str">
        <f>_xll.SNL.Clients.Office.Excel.Functions.SPG(A143, "NAICS_CODE", "Primary")</f>
        <v>522291 - Consumer Lending</v>
      </c>
      <c r="H143" s="9" t="str">
        <f>_xll.SNL.Clients.Office.Excel.Functions.SPG(A143, "SP_TOPICTAG")</f>
        <v>Anti-Fraud; Micro Lending; RegTech; Buy Now Pay Later (BNPL)</v>
      </c>
      <c r="I143" s="5">
        <f>_xll.SNL.Clients.Office.Excel.Functions.SPG(A143, "SP_PCT_SHARES_OWNED_ALL_INSTITUTIONS")</f>
        <v>84.6</v>
      </c>
      <c r="J143" s="9" t="str">
        <f>_xll.SNL.Clients.Office.Excel.Functions.SPG(A143, "RD_CREDIT_RATING_GLOBAL", "Issuer Credit Rating", "Local Currency LT|0")</f>
        <v>BB</v>
      </c>
      <c r="K143" s="9" t="str">
        <f>_xll.SNL.Clients.Office.Excel.Functions.SPG(A143, "RD_CWOL_GLOBAL", "Issuer Credit Rating", "Local Currency LT|0")</f>
        <v>Stable</v>
      </c>
      <c r="L143" s="9" t="str">
        <f>_xll.SNL.Clients.Office.Excel.Functions.SPG(A143, "RD_RATING_ACTION_GLOBAL", "Issuer Credit Rating", "Local Currency LT|0")</f>
        <v>CreditWatch/Outlook (05/11/2023)</v>
      </c>
      <c r="M143" s="10">
        <f>_xll.SNL.Clients.Office.Excel.Functions.SPG(A143, "RD_LAST_REVIEW_DATE_GLOBAL", "Issuer Credit Rating", "Local Currency LT")</f>
        <v>45415</v>
      </c>
      <c r="N143" s="10">
        <f>_xll.SNL.Clients.Office.Excel.Functions.SPG(A143, "RD_CREDIT_RATING_DATE_GLOBAL", "Issuer Credit Rating", "Local Currency LT|0")</f>
        <v>41984</v>
      </c>
      <c r="O143" s="10">
        <f>_xll.SNL.Clients.Office.Excel.Functions.SPG(A143, "RD_CREDIT_WATCH_OUTLOOK_DATE_GLOBAL", "Issuer Credit Rating", "Local Currency LT|0")</f>
        <v>45057</v>
      </c>
    </row>
    <row r="144" spans="1:15">
      <c r="A144" t="s">
        <v>1785</v>
      </c>
      <c r="B144" t="str">
        <f>_xll.SNL.Clients.Office.Excel.Functions.SPG(A144,"SP_IPO_DATE")</f>
        <v>#PEND</v>
      </c>
      <c r="C144" s="9" t="str">
        <f>_xll.SNL.Clients.Office.Excel.Functions.SPG(A144, "IQ_SECTOR")</f>
        <v>Consumer Discretionary</v>
      </c>
      <c r="D144" s="9" t="str">
        <f>_xll.SNL.Clients.Office.Excel.Functions.SPG(A144, "IQ_INDUSTRY_GROUP")</f>
        <v>Consumer Discretionary Distribution and Retail</v>
      </c>
      <c r="E144" s="9" t="str">
        <f>_xll.SNL.Clients.Office.Excel.Functions.SPG(A144, "IQ_INDUSTRY")</f>
        <v>Specialty Retail</v>
      </c>
      <c r="F144" s="9" t="str">
        <f>_xll.SNL.Clients.Office.Excel.Functions.SPG(A144, "IQ_PRIMARY_INDUSTRY")</f>
        <v>Other Specialty Retail</v>
      </c>
      <c r="G144" s="9" t="str">
        <f>_xll.SNL.Clients.Office.Excel.Functions.SPG(A144, "NAICS_CODE", "Primary")</f>
        <v>455219 - All Other General Merchandise Retailers</v>
      </c>
      <c r="H144" s="9" t="str">
        <f>_xll.SNL.Clients.Office.Excel.Functions.SPG(A144, "SP_TOPICTAG")</f>
        <v>Fitness; Lifestyle; Video Advertising; Brand Marketing; Video Games</v>
      </c>
      <c r="I144" s="5">
        <f>_xll.SNL.Clients.Office.Excel.Functions.SPG(A144, "SP_PCT_SHARES_OWNED_ALL_INSTITUTIONS")</f>
        <v>107.1</v>
      </c>
      <c r="J144" s="9" t="str">
        <f>_xll.SNL.Clients.Office.Excel.Functions.SPG(A144, "RD_CREDIT_RATING_GLOBAL", "Issuer Credit Rating", "Local Currency LT|0")</f>
        <v/>
      </c>
      <c r="K144" s="9" t="str">
        <f>_xll.SNL.Clients.Office.Excel.Functions.SPG(A144, "RD_CWOL_GLOBAL", "Issuer Credit Rating", "Local Currency LT|0")</f>
        <v/>
      </c>
      <c r="L144" s="9" t="str">
        <f>_xll.SNL.Clients.Office.Excel.Functions.SPG(A144, "RD_RATING_ACTION_GLOBAL", "Issuer Credit Rating", "Local Currency LT|0")</f>
        <v/>
      </c>
      <c r="M144" s="10" t="str">
        <f>_xll.SNL.Clients.Office.Excel.Functions.SPG(A144, "RD_LAST_REVIEW_DATE_GLOBAL", "Issuer Credit Rating", "Local Currency LT")</f>
        <v/>
      </c>
      <c r="N144" s="10" t="str">
        <f>_xll.SNL.Clients.Office.Excel.Functions.SPG(A144, "RD_CREDIT_RATING_DATE_GLOBAL", "Issuer Credit Rating", "Local Currency LT|0")</f>
        <v/>
      </c>
      <c r="O144" s="10" t="str">
        <f>_xll.SNL.Clients.Office.Excel.Functions.SPG(A144, "RD_CREDIT_WATCH_OUTLOOK_DATE_GLOBAL", "Issuer Credit Rating", "Local Currency LT|0")</f>
        <v/>
      </c>
    </row>
    <row r="145" spans="1:15">
      <c r="A145" t="s">
        <v>1786</v>
      </c>
      <c r="B145" t="str">
        <f>_xll.SNL.Clients.Office.Excel.Functions.SPG(A145,"SP_IPO_DATE")</f>
        <v>#PEND</v>
      </c>
      <c r="C145" s="9" t="str">
        <f>_xll.SNL.Clients.Office.Excel.Functions.SPG(A145, "IQ_SECTOR")</f>
        <v>Financials</v>
      </c>
      <c r="D145" s="9" t="str">
        <f>_xll.SNL.Clients.Office.Excel.Functions.SPG(A145, "IQ_INDUSTRY_GROUP")</f>
        <v>Banks</v>
      </c>
      <c r="E145" s="9" t="str">
        <f>_xll.SNL.Clients.Office.Excel.Functions.SPG(A145, "IQ_INDUSTRY")</f>
        <v>Banks</v>
      </c>
      <c r="F145" s="9" t="str">
        <f>_xll.SNL.Clients.Office.Excel.Functions.SPG(A145, "IQ_PRIMARY_INDUSTRY")</f>
        <v>Regional Banks</v>
      </c>
      <c r="G145" s="9" t="str">
        <f>_xll.SNL.Clients.Office.Excel.Functions.SPG(A145, "NAICS_CODE", "Primary")</f>
        <v>522180 - Savings Institutions and Other Depository Credit Intermediation</v>
      </c>
      <c r="H145" s="9" t="str">
        <f>_xll.SNL.Clients.Office.Excel.Functions.SPG(A145, "SP_TOPICTAG")</f>
        <v>Consumer Lending</v>
      </c>
      <c r="I145" s="5">
        <f>_xll.SNL.Clients.Office.Excel.Functions.SPG(A145, "SP_PCT_SHARES_OWNED_ALL_INSTITUTIONS")</f>
        <v>48.51</v>
      </c>
      <c r="J145" s="9" t="str">
        <f>_xll.SNL.Clients.Office.Excel.Functions.SPG(A145, "RD_CREDIT_RATING_GLOBAL", "Issuer Credit Rating", "Local Currency LT|0")</f>
        <v>NR</v>
      </c>
      <c r="K145" s="9" t="str">
        <f>_xll.SNL.Clients.Office.Excel.Functions.SPG(A145, "RD_CWOL_GLOBAL", "Issuer Credit Rating", "Local Currency LT|0")</f>
        <v>NR</v>
      </c>
      <c r="L145" s="9" t="str">
        <f>_xll.SNL.Clients.Office.Excel.Functions.SPG(A145, "RD_RATING_ACTION_GLOBAL", "Issuer Credit Rating", "Local Currency LT|0")</f>
        <v>Not Rated | CreditWatch/Outlook (02/14/2023)</v>
      </c>
      <c r="M145" s="10">
        <f>_xll.SNL.Clients.Office.Excel.Functions.SPG(A145, "RD_LAST_REVIEW_DATE_GLOBAL", "Issuer Credit Rating", "Local Currency LT")</f>
        <v>44971</v>
      </c>
      <c r="N145" s="10">
        <f>_xll.SNL.Clients.Office.Excel.Functions.SPG(A145, "RD_CREDIT_RATING_DATE_GLOBAL", "Issuer Credit Rating", "Local Currency LT|0")</f>
        <v>44971</v>
      </c>
      <c r="O145" s="10">
        <f>_xll.SNL.Clients.Office.Excel.Functions.SPG(A145, "RD_CREDIT_WATCH_OUTLOOK_DATE_GLOBAL", "Issuer Credit Rating", "Local Currency LT|0")</f>
        <v>44971</v>
      </c>
    </row>
    <row r="146" spans="1:15">
      <c r="A146" t="s">
        <v>1787</v>
      </c>
      <c r="B146" t="str">
        <f>_xll.SNL.Clients.Office.Excel.Functions.SPG(A146,"SP_IPO_DATE")</f>
        <v>#PEND</v>
      </c>
      <c r="C146" s="9" t="str">
        <f>_xll.SNL.Clients.Office.Excel.Functions.SPG(A146, "IQ_SECTOR")</f>
        <v>Information Technology</v>
      </c>
      <c r="D146" s="9" t="str">
        <f>_xll.SNL.Clients.Office.Excel.Functions.SPG(A146, "IQ_INDUSTRY_GROUP")</f>
        <v>Technology Hardware and Equipment</v>
      </c>
      <c r="E146" s="9" t="str">
        <f>_xll.SNL.Clients.Office.Excel.Functions.SPG(A146, "IQ_INDUSTRY")</f>
        <v>Electronic Equipment, Instruments and Components</v>
      </c>
      <c r="F146" s="9" t="str">
        <f>_xll.SNL.Clients.Office.Excel.Functions.SPG(A146, "IQ_PRIMARY_INDUSTRY")</f>
        <v>Electronic Manufacturing Services</v>
      </c>
      <c r="G146" s="9" t="str">
        <f>_xll.SNL.Clients.Office.Excel.Functions.SPG(A146, "NAICS_CODE", "Primary")</f>
        <v>334412 - Bare Printed Circuit Board Manufacturing</v>
      </c>
      <c r="H146" s="9" t="str">
        <f>_xll.SNL.Clients.Office.Excel.Functions.SPG(A146, "SP_TOPICTAG")</f>
        <v>Software Development; Industrial Automation; Smart Energy; Electric Vehicle; Process Automation; Artificial Intelligence</v>
      </c>
      <c r="I146" s="5">
        <f>_xll.SNL.Clients.Office.Excel.Functions.SPG(A146, "SP_PCT_SHARES_OWNED_ALL_INSTITUTIONS")</f>
        <v>109.46</v>
      </c>
      <c r="J146" s="9" t="str">
        <f>_xll.SNL.Clients.Office.Excel.Functions.SPG(A146, "RD_CREDIT_RATING_GLOBAL", "Issuer Credit Rating", "Local Currency LT|0")</f>
        <v>BBB-</v>
      </c>
      <c r="K146" s="9" t="str">
        <f>_xll.SNL.Clients.Office.Excel.Functions.SPG(A146, "RD_CWOL_GLOBAL", "Issuer Credit Rating", "Local Currency LT|0")</f>
        <v>Stable</v>
      </c>
      <c r="L146" s="9" t="str">
        <f>_xll.SNL.Clients.Office.Excel.Functions.SPG(A146, "RD_RATING_ACTION_GLOBAL", "Issuer Credit Rating", "Local Currency LT|0")</f>
        <v>Upgrade | CreditWatch/Outlook (05/20/2015)</v>
      </c>
      <c r="M146" s="10">
        <f>_xll.SNL.Clients.Office.Excel.Functions.SPG(A146, "RD_LAST_REVIEW_DATE_GLOBAL", "Issuer Credit Rating", "Local Currency LT")</f>
        <v>45404</v>
      </c>
      <c r="N146" s="10">
        <f>_xll.SNL.Clients.Office.Excel.Functions.SPG(A146, "RD_CREDIT_RATING_DATE_GLOBAL", "Issuer Credit Rating", "Local Currency LT|0")</f>
        <v>42144</v>
      </c>
      <c r="O146" s="10">
        <f>_xll.SNL.Clients.Office.Excel.Functions.SPG(A146, "RD_CREDIT_WATCH_OUTLOOK_DATE_GLOBAL", "Issuer Credit Rating", "Local Currency LT|0")</f>
        <v>42144</v>
      </c>
    </row>
    <row r="147" spans="1:15">
      <c r="A147" t="s">
        <v>1788</v>
      </c>
      <c r="B147" t="str">
        <f>_xll.SNL.Clients.Office.Excel.Functions.SPG(A147,"SP_IPO_DATE")</f>
        <v>#PEND</v>
      </c>
      <c r="C147" s="9" t="str">
        <f>_xll.SNL.Clients.Office.Excel.Functions.SPG(A147, "IQ_SECTOR")</f>
        <v>Consumer Discretionary</v>
      </c>
      <c r="D147" s="9" t="str">
        <f>_xll.SNL.Clients.Office.Excel.Functions.SPG(A147, "IQ_INDUSTRY_GROUP")</f>
        <v>Consumer Discretionary Distribution and Retail</v>
      </c>
      <c r="E147" s="9" t="str">
        <f>_xll.SNL.Clients.Office.Excel.Functions.SPG(A147, "IQ_INDUSTRY")</f>
        <v>Specialty Retail</v>
      </c>
      <c r="F147" s="9" t="str">
        <f>_xll.SNL.Clients.Office.Excel.Functions.SPG(A147, "IQ_PRIMARY_INDUSTRY")</f>
        <v>Home Improvement Retail</v>
      </c>
      <c r="G147" s="9" t="str">
        <f>_xll.SNL.Clients.Office.Excel.Functions.SPG(A147, "NAICS_CODE", "Primary")</f>
        <v>4441 - Building Material and Supplies Dealers</v>
      </c>
      <c r="H147" s="9" t="str">
        <f>_xll.SNL.Clients.Office.Excel.Functions.SPG(A147, "SP_TOPICTAG")</f>
        <v>Home Improvement; Content Creation</v>
      </c>
      <c r="I147" s="5">
        <f>_xll.SNL.Clients.Office.Excel.Functions.SPG(A147, "SP_PCT_SHARES_OWNED_ALL_INSTITUTIONS")</f>
        <v>98.41</v>
      </c>
      <c r="J147" s="9" t="str">
        <f>_xll.SNL.Clients.Office.Excel.Functions.SPG(A147, "RD_CREDIT_RATING_GLOBAL", "Issuer Credit Rating", "Local Currency LT|0")</f>
        <v>BB</v>
      </c>
      <c r="K147" s="9" t="str">
        <f>_xll.SNL.Clients.Office.Excel.Functions.SPG(A147, "RD_CWOL_GLOBAL", "Issuer Credit Rating", "Local Currency LT|0")</f>
        <v>Stable</v>
      </c>
      <c r="L147" s="9" t="str">
        <f>_xll.SNL.Clients.Office.Excel.Functions.SPG(A147, "RD_RATING_ACTION_GLOBAL", "Issuer Credit Rating", "Local Currency LT|0")</f>
        <v>Upgrade | CreditWatch/Outlook (09/15/2022)</v>
      </c>
      <c r="M147" s="10">
        <f>_xll.SNL.Clients.Office.Excel.Functions.SPG(A147, "RD_LAST_REVIEW_DATE_GLOBAL", "Issuer Credit Rating", "Local Currency LT")</f>
        <v>45541</v>
      </c>
      <c r="N147" s="10">
        <f>_xll.SNL.Clients.Office.Excel.Functions.SPG(A147, "RD_CREDIT_RATING_DATE_GLOBAL", "Issuer Credit Rating", "Local Currency LT|0")</f>
        <v>44819</v>
      </c>
      <c r="O147" s="10">
        <f>_xll.SNL.Clients.Office.Excel.Functions.SPG(A147, "RD_CREDIT_WATCH_OUTLOOK_DATE_GLOBAL", "Issuer Credit Rating", "Local Currency LT|0")</f>
        <v>44819</v>
      </c>
    </row>
    <row r="148" spans="1:15">
      <c r="A148" t="s">
        <v>1789</v>
      </c>
      <c r="B148" t="str">
        <f>_xll.SNL.Clients.Office.Excel.Functions.SPG(A148,"SP_IPO_DATE")</f>
        <v>#PEND</v>
      </c>
      <c r="C148" s="9" t="str">
        <f>_xll.SNL.Clients.Office.Excel.Functions.SPG(A148, "IQ_SECTOR")</f>
        <v>Consumer Staples</v>
      </c>
      <c r="D148" s="9" t="str">
        <f>_xll.SNL.Clients.Office.Excel.Functions.SPG(A148, "IQ_INDUSTRY_GROUP")</f>
        <v>Food, Beverage and Tobacco</v>
      </c>
      <c r="E148" s="9" t="str">
        <f>_xll.SNL.Clients.Office.Excel.Functions.SPG(A148, "IQ_INDUSTRY")</f>
        <v>Food Products</v>
      </c>
      <c r="F148" s="9" t="str">
        <f>_xll.SNL.Clients.Office.Excel.Functions.SPG(A148, "IQ_PRIMARY_INDUSTRY")</f>
        <v>Packaged Foods and Meats</v>
      </c>
      <c r="G148" s="9" t="str">
        <f>_xll.SNL.Clients.Office.Excel.Functions.SPG(A148, "NAICS_CODE", "Primary")</f>
        <v>3118 - Bakeries and Tortilla Manufacturing</v>
      </c>
      <c r="H148" s="9" t="str">
        <f>_xll.SNL.Clients.Office.Excel.Functions.SPG(A148, "SP_TOPICTAG")</f>
        <v>Food Delivery; Organic; Alternative Protein; Online Grocery</v>
      </c>
      <c r="I148" s="5">
        <f>_xll.SNL.Clients.Office.Excel.Functions.SPG(A148, "SP_PCT_SHARES_OWNED_ALL_INSTITUTIONS")</f>
        <v>70.08</v>
      </c>
      <c r="J148" s="9" t="str">
        <f>_xll.SNL.Clients.Office.Excel.Functions.SPG(A148, "RD_CREDIT_RATING_GLOBAL", "Issuer Credit Rating", "Local Currency LT|0")</f>
        <v>BBB</v>
      </c>
      <c r="K148" s="9" t="str">
        <f>_xll.SNL.Clients.Office.Excel.Functions.SPG(A148, "RD_CWOL_GLOBAL", "Issuer Credit Rating", "Local Currency LT|0")</f>
        <v>Negative</v>
      </c>
      <c r="L148" s="9" t="str">
        <f>_xll.SNL.Clients.Office.Excel.Functions.SPG(A148, "RD_RATING_ACTION_GLOBAL", "Issuer Credit Rating", "Local Currency LT|0")</f>
        <v>CreditWatch/Outlook (02/07/2025)</v>
      </c>
      <c r="M148" s="10">
        <f>_xll.SNL.Clients.Office.Excel.Functions.SPG(A148, "RD_LAST_REVIEW_DATE_GLOBAL", "Issuer Credit Rating", "Local Currency LT")</f>
        <v>45695</v>
      </c>
      <c r="N148" s="10">
        <f>_xll.SNL.Clients.Office.Excel.Functions.SPG(A148, "RD_CREDIT_RATING_DATE_GLOBAL", "Issuer Credit Rating", "Local Currency LT|0")</f>
        <v>42263</v>
      </c>
      <c r="O148" s="10">
        <f>_xll.SNL.Clients.Office.Excel.Functions.SPG(A148, "RD_CREDIT_WATCH_OUTLOOK_DATE_GLOBAL", "Issuer Credit Rating", "Local Currency LT|0")</f>
        <v>45695</v>
      </c>
    </row>
    <row r="149" spans="1:15">
      <c r="A149" t="s">
        <v>1790</v>
      </c>
      <c r="B149" t="str">
        <f>_xll.SNL.Clients.Office.Excel.Functions.SPG(A149,"SP_IPO_DATE")</f>
        <v>#PEND</v>
      </c>
      <c r="C149" s="9" t="str">
        <f>_xll.SNL.Clients.Office.Excel.Functions.SPG(A149, "IQ_SECTOR")</f>
        <v>Industrials</v>
      </c>
      <c r="D149" s="9" t="str">
        <f>_xll.SNL.Clients.Office.Excel.Functions.SPG(A149, "IQ_INDUSTRY_GROUP")</f>
        <v>Capital Goods</v>
      </c>
      <c r="E149" s="9" t="str">
        <f>_xll.SNL.Clients.Office.Excel.Functions.SPG(A149, "IQ_INDUSTRY")</f>
        <v>Machinery</v>
      </c>
      <c r="F149" s="9" t="str">
        <f>_xll.SNL.Clients.Office.Excel.Functions.SPG(A149, "IQ_PRIMARY_INDUSTRY")</f>
        <v>Industrial Machinery and Supplies and Components</v>
      </c>
      <c r="G149" s="9" t="str">
        <f>_xll.SNL.Clients.Office.Excel.Functions.SPG(A149, "NAICS_CODE", "Primary")</f>
        <v>333914 - Measuring, Dispensing, and Other Pumping Equipment Manufacturing</v>
      </c>
      <c r="H149" s="9" t="str">
        <f>_xll.SNL.Clients.Office.Excel.Functions.SPG(A149, "SP_TOPICTAG")</f>
        <v>Industrial Automation; Sensors; Process Automation</v>
      </c>
      <c r="I149" s="5">
        <f>_xll.SNL.Clients.Office.Excel.Functions.SPG(A149, "SP_PCT_SHARES_OWNED_ALL_INSTITUTIONS")</f>
        <v>92.91</v>
      </c>
      <c r="J149" s="9" t="str">
        <f>_xll.SNL.Clients.Office.Excel.Functions.SPG(A149, "RD_CREDIT_RATING_GLOBAL", "Issuer Credit Rating", "Local Currency LT|0")</f>
        <v>BBB-</v>
      </c>
      <c r="K149" s="9" t="str">
        <f>_xll.SNL.Clients.Office.Excel.Functions.SPG(A149, "RD_CWOL_GLOBAL", "Issuer Credit Rating", "Local Currency LT|0")</f>
        <v>Stable</v>
      </c>
      <c r="L149" s="9" t="str">
        <f>_xll.SNL.Clients.Office.Excel.Functions.SPG(A149, "RD_RATING_ACTION_GLOBAL", "Issuer Credit Rating", "Local Currency LT|0")</f>
        <v>CreditWatch/Outlook (09/09/2021)</v>
      </c>
      <c r="M149" s="10">
        <f>_xll.SNL.Clients.Office.Excel.Functions.SPG(A149, "RD_LAST_REVIEW_DATE_GLOBAL", "Issuer Credit Rating", "Local Currency LT")</f>
        <v>45552</v>
      </c>
      <c r="N149" s="10">
        <f>_xll.SNL.Clients.Office.Excel.Functions.SPG(A149, "RD_CREDIT_RATING_DATE_GLOBAL", "Issuer Credit Rating", "Local Currency LT|0")</f>
        <v>43060</v>
      </c>
      <c r="O149" s="10">
        <f>_xll.SNL.Clients.Office.Excel.Functions.SPG(A149, "RD_CREDIT_WATCH_OUTLOOK_DATE_GLOBAL", "Issuer Credit Rating", "Local Currency LT|0")</f>
        <v>44448</v>
      </c>
    </row>
    <row r="150" spans="1:15">
      <c r="A150" t="s">
        <v>1791</v>
      </c>
      <c r="B150" t="str">
        <f>_xll.SNL.Clients.Office.Excel.Functions.SPG(A150,"SP_IPO_DATE")</f>
        <v>#PEND</v>
      </c>
      <c r="C150" s="9" t="str">
        <f>_xll.SNL.Clients.Office.Excel.Functions.SPG(A150, "IQ_SECTOR")</f>
        <v>Industrials</v>
      </c>
      <c r="D150" s="9" t="str">
        <f>_xll.SNL.Clients.Office.Excel.Functions.SPG(A150, "IQ_INDUSTRY_GROUP")</f>
        <v>Capital Goods</v>
      </c>
      <c r="E150" s="9" t="str">
        <f>_xll.SNL.Clients.Office.Excel.Functions.SPG(A150, "IQ_INDUSTRY")</f>
        <v>Construction and Engineering</v>
      </c>
      <c r="F150" s="9" t="str">
        <f>_xll.SNL.Clients.Office.Excel.Functions.SPG(A150, "IQ_PRIMARY_INDUSTRY")</f>
        <v>Construction and Engineering</v>
      </c>
      <c r="G150" s="9" t="str">
        <f>_xll.SNL.Clients.Office.Excel.Functions.SPG(A150, "NAICS_CODE", "Primary")</f>
        <v>541330 - Engineering Services</v>
      </c>
      <c r="H150" s="9" t="str">
        <f>_xll.SNL.Clients.Office.Excel.Functions.SPG(A150, "SP_TOPICTAG")</f>
        <v>Energy Management; Environmental Consulting; Environmental Engineering; Industrial Automation; CleanTech; Conventional Nuclear; Process Automation; Utility Scale Solar</v>
      </c>
      <c r="I150" s="5">
        <f>_xll.SNL.Clients.Office.Excel.Functions.SPG(A150, "SP_PCT_SHARES_OWNED_ALL_INSTITUTIONS")</f>
        <v>93.48</v>
      </c>
      <c r="J150" s="9" t="str">
        <f>_xll.SNL.Clients.Office.Excel.Functions.SPG(A150, "RD_CREDIT_RATING_GLOBAL", "Issuer Credit Rating", "Local Currency LT|0")</f>
        <v>BB+</v>
      </c>
      <c r="K150" s="9" t="str">
        <f>_xll.SNL.Clients.Office.Excel.Functions.SPG(A150, "RD_CWOL_GLOBAL", "Issuer Credit Rating", "Local Currency LT|0")</f>
        <v>Stable</v>
      </c>
      <c r="L150" s="9" t="str">
        <f>_xll.SNL.Clients.Office.Excel.Functions.SPG(A150, "RD_RATING_ACTION_GLOBAL", "Issuer Credit Rating", "Local Currency LT|0")</f>
        <v>Downgrade | CreditWatch/Outlook (04/03/2023)</v>
      </c>
      <c r="M150" s="10">
        <f>_xll.SNL.Clients.Office.Excel.Functions.SPG(A150, "RD_LAST_REVIEW_DATE_GLOBAL", "Issuer Credit Rating", "Local Currency LT")</f>
        <v>45371</v>
      </c>
      <c r="N150" s="10">
        <f>_xll.SNL.Clients.Office.Excel.Functions.SPG(A150, "RD_CREDIT_RATING_DATE_GLOBAL", "Issuer Credit Rating", "Local Currency LT|0")</f>
        <v>45019</v>
      </c>
      <c r="O150" s="10">
        <f>_xll.SNL.Clients.Office.Excel.Functions.SPG(A150, "RD_CREDIT_WATCH_OUTLOOK_DATE_GLOBAL", "Issuer Credit Rating", "Local Currency LT|0")</f>
        <v>45019</v>
      </c>
    </row>
    <row r="151" spans="1:15">
      <c r="A151" t="s">
        <v>1792</v>
      </c>
      <c r="B151" t="str">
        <f>_xll.SNL.Clients.Office.Excel.Functions.SPG(A151,"SP_IPO_DATE")</f>
        <v>#PEND</v>
      </c>
      <c r="C151" s="9" t="str">
        <f>_xll.SNL.Clients.Office.Excel.Functions.SPG(A151, "IQ_SECTOR")</f>
        <v>Industrials</v>
      </c>
      <c r="D151" s="9" t="str">
        <f>_xll.SNL.Clients.Office.Excel.Functions.SPG(A151, "IQ_INDUSTRY_GROUP")</f>
        <v>Capital Goods</v>
      </c>
      <c r="E151" s="9" t="str">
        <f>_xll.SNL.Clients.Office.Excel.Functions.SPG(A151, "IQ_INDUSTRY")</f>
        <v>Building Products</v>
      </c>
      <c r="F151" s="9" t="str">
        <f>_xll.SNL.Clients.Office.Excel.Functions.SPG(A151, "IQ_PRIMARY_INDUSTRY")</f>
        <v>Building Products</v>
      </c>
      <c r="G151" s="9" t="str">
        <f>_xll.SNL.Clients.Office.Excel.Functions.SPG(A151, "NAICS_CODE", "Primary")</f>
        <v>321 - Wood Product Manufacturing</v>
      </c>
      <c r="H151" s="9" t="str">
        <f>_xll.SNL.Clients.Office.Excel.Functions.SPG(A151, "SP_TOPICTAG")</f>
        <v>Water Purification</v>
      </c>
      <c r="I151" s="5">
        <f>_xll.SNL.Clients.Office.Excel.Functions.SPG(A151, "SP_PCT_SHARES_OWNED_ALL_INSTITUTIONS")</f>
        <v>86.85</v>
      </c>
      <c r="J151" s="9" t="str">
        <f>_xll.SNL.Clients.Office.Excel.Functions.SPG(A151, "RD_CREDIT_RATING_GLOBAL", "Issuer Credit Rating", "Local Currency LT|0")</f>
        <v>BBB</v>
      </c>
      <c r="K151" s="9" t="str">
        <f>_xll.SNL.Clients.Office.Excel.Functions.SPG(A151, "RD_CWOL_GLOBAL", "Issuer Credit Rating", "Local Currency LT|0")</f>
        <v>Stable</v>
      </c>
      <c r="L151" s="9" t="str">
        <f>_xll.SNL.Clients.Office.Excel.Functions.SPG(A151, "RD_RATING_ACTION_GLOBAL", "Issuer Credit Rating", "Local Currency LT|0")</f>
        <v>Downgrade | CreditWatch/Outlook (04/20/2023)</v>
      </c>
      <c r="M151" s="10">
        <f>_xll.SNL.Clients.Office.Excel.Functions.SPG(A151, "RD_LAST_REVIEW_DATE_GLOBAL", "Issuer Credit Rating", "Local Currency LT")</f>
        <v>45426</v>
      </c>
      <c r="N151" s="10">
        <f>_xll.SNL.Clients.Office.Excel.Functions.SPG(A151, "RD_CREDIT_RATING_DATE_GLOBAL", "Issuer Credit Rating", "Local Currency LT|0")</f>
        <v>45036</v>
      </c>
      <c r="O151" s="10">
        <f>_xll.SNL.Clients.Office.Excel.Functions.SPG(A151, "RD_CREDIT_WATCH_OUTLOOK_DATE_GLOBAL", "Issuer Credit Rating", "Local Currency LT|0")</f>
        <v>45036</v>
      </c>
    </row>
    <row r="152" spans="1:15">
      <c r="A152" t="s">
        <v>1793</v>
      </c>
      <c r="B152" t="str">
        <f>_xll.SNL.Clients.Office.Excel.Functions.SPG(A152,"SP_IPO_DATE")</f>
        <v>#PEND</v>
      </c>
      <c r="C152" s="9" t="str">
        <f>_xll.SNL.Clients.Office.Excel.Functions.SPG(A152, "IQ_SECTOR")</f>
        <v>Communication Services</v>
      </c>
      <c r="D152" s="9" t="str">
        <f>_xll.SNL.Clients.Office.Excel.Functions.SPG(A152, "IQ_INDUSTRY_GROUP")</f>
        <v>Telecommunication Services</v>
      </c>
      <c r="E152" s="9" t="str">
        <f>_xll.SNL.Clients.Office.Excel.Functions.SPG(A152, "IQ_INDUSTRY")</f>
        <v>Diversified Telecommunication Services</v>
      </c>
      <c r="F152" s="9" t="str">
        <f>_xll.SNL.Clients.Office.Excel.Functions.SPG(A152, "IQ_PRIMARY_INDUSTRY")</f>
        <v>Integrated Telecommunication Services</v>
      </c>
      <c r="G152" s="9" t="str">
        <f>_xll.SNL.Clients.Office.Excel.Functions.SPG(A152, "NAICS_CODE", "Primary")</f>
        <v>517111 - Wired Telecommunications Carriers</v>
      </c>
      <c r="H152" s="9" t="str">
        <f>_xll.SNL.Clients.Office.Excel.Functions.SPG(A152, "SP_TOPICTAG")</f>
        <v>Network Backbone; VoIP; Enterprise Voip and Telephony; Edge Computing; Streaming Media; Network Security; 5G</v>
      </c>
      <c r="I152" s="5">
        <f>_xll.SNL.Clients.Office.Excel.Functions.SPG(A152, "SP_PCT_SHARES_OWNED_ALL_INSTITUTIONS")</f>
        <v>64.66</v>
      </c>
      <c r="J152" s="9" t="str">
        <f>_xll.SNL.Clients.Office.Excel.Functions.SPG(A152, "RD_CREDIT_RATING_GLOBAL", "Issuer Credit Rating", "Local Currency LT|0")</f>
        <v>NR</v>
      </c>
      <c r="K152" s="9" t="str">
        <f>_xll.SNL.Clients.Office.Excel.Functions.SPG(A152, "RD_CWOL_GLOBAL", "Issuer Credit Rating", "Local Currency LT|0")</f>
        <v>NR</v>
      </c>
      <c r="L152" s="9" t="str">
        <f>_xll.SNL.Clients.Office.Excel.Functions.SPG(A152, "RD_RATING_ACTION_GLOBAL", "Issuer Credit Rating", "Local Currency LT|0")</f>
        <v>Not Rated | CreditWatch/Outlook (05/06/2021)</v>
      </c>
      <c r="M152" s="10">
        <f>_xll.SNL.Clients.Office.Excel.Functions.SPG(A152, "RD_LAST_REVIEW_DATE_GLOBAL", "Issuer Credit Rating", "Local Currency LT")</f>
        <v>44322</v>
      </c>
      <c r="N152" s="10">
        <f>_xll.SNL.Clients.Office.Excel.Functions.SPG(A152, "RD_CREDIT_RATING_DATE_GLOBAL", "Issuer Credit Rating", "Local Currency LT|0")</f>
        <v>44322</v>
      </c>
      <c r="O152" s="10">
        <f>_xll.SNL.Clients.Office.Excel.Functions.SPG(A152, "RD_CREDIT_WATCH_OUTLOOK_DATE_GLOBAL", "Issuer Credit Rating", "Local Currency LT|0")</f>
        <v>44322</v>
      </c>
    </row>
    <row r="153" spans="1:15">
      <c r="A153" t="s">
        <v>1794</v>
      </c>
      <c r="B153" t="str">
        <f>_xll.SNL.Clients.Office.Excel.Functions.SPG(A153,"SP_IPO_DATE")</f>
        <v>#PEND</v>
      </c>
      <c r="C153" s="9" t="str">
        <f>_xll.SNL.Clients.Office.Excel.Functions.SPG(A153, "IQ_SECTOR")</f>
        <v>Industrials</v>
      </c>
      <c r="D153" s="9" t="str">
        <f>_xll.SNL.Clients.Office.Excel.Functions.SPG(A153, "IQ_INDUSTRY_GROUP")</f>
        <v>Commercial and Professional Services</v>
      </c>
      <c r="E153" s="9" t="str">
        <f>_xll.SNL.Clients.Office.Excel.Functions.SPG(A153, "IQ_INDUSTRY")</f>
        <v>Professional Services</v>
      </c>
      <c r="F153" s="9" t="str">
        <f>_xll.SNL.Clients.Office.Excel.Functions.SPG(A153, "IQ_PRIMARY_INDUSTRY")</f>
        <v>Research and Consulting Services</v>
      </c>
      <c r="G153" s="9" t="str">
        <f>_xll.SNL.Clients.Office.Excel.Functions.SPG(A153, "NAICS_CODE", "Primary")</f>
        <v>54161 - Management Consulting Services</v>
      </c>
      <c r="H153" s="9" t="str">
        <f>_xll.SNL.Clients.Office.Excel.Functions.SPG(A153, "SP_TOPICTAG")</f>
        <v>Data Integration; Text Analytics; Data Protection; E-Discovery; Security Management; RegTech</v>
      </c>
      <c r="I153" s="5">
        <f>_xll.SNL.Clients.Office.Excel.Functions.SPG(A153, "SP_PCT_SHARES_OWNED_ALL_INSTITUTIONS")</f>
        <v>97.57</v>
      </c>
      <c r="J153" s="9" t="str">
        <f>_xll.SNL.Clients.Office.Excel.Functions.SPG(A153, "RD_CREDIT_RATING_GLOBAL", "Issuer Credit Rating", "Local Currency LT|0")</f>
        <v>BBB-</v>
      </c>
      <c r="K153" s="9" t="str">
        <f>_xll.SNL.Clients.Office.Excel.Functions.SPG(A153, "RD_CWOL_GLOBAL", "Issuer Credit Rating", "Local Currency LT|0")</f>
        <v>Stable</v>
      </c>
      <c r="L153" s="9" t="str">
        <f>_xll.SNL.Clients.Office.Excel.Functions.SPG(A153, "RD_RATING_ACTION_GLOBAL", "Issuer Credit Rating", "Local Currency LT|0")</f>
        <v>Upgrade | CreditWatch/Outlook (10/28/2024)</v>
      </c>
      <c r="M153" s="10">
        <f>_xll.SNL.Clients.Office.Excel.Functions.SPG(A153, "RD_LAST_REVIEW_DATE_GLOBAL", "Issuer Credit Rating", "Local Currency LT")</f>
        <v>45593</v>
      </c>
      <c r="N153" s="10">
        <f>_xll.SNL.Clients.Office.Excel.Functions.SPG(A153, "RD_CREDIT_RATING_DATE_GLOBAL", "Issuer Credit Rating", "Local Currency LT|0")</f>
        <v>45593</v>
      </c>
      <c r="O153" s="10">
        <f>_xll.SNL.Clients.Office.Excel.Functions.SPG(A153, "RD_CREDIT_WATCH_OUTLOOK_DATE_GLOBAL", "Issuer Credit Rating", "Local Currency LT|0")</f>
        <v>45593</v>
      </c>
    </row>
    <row r="154" spans="1:15">
      <c r="A154" t="s">
        <v>1795</v>
      </c>
      <c r="B154" t="str">
        <f>_xll.SNL.Clients.Office.Excel.Functions.SPG(A154,"SP_IPO_DATE")</f>
        <v>#PEND</v>
      </c>
      <c r="C154" s="9" t="str">
        <f>_xll.SNL.Clients.Office.Excel.Functions.SPG(A154, "IQ_SECTOR")</f>
        <v>Consumer Discretionary</v>
      </c>
      <c r="D154" s="9" t="str">
        <f>_xll.SNL.Clients.Office.Excel.Functions.SPG(A154, "IQ_INDUSTRY_GROUP")</f>
        <v>Consumer Discretionary Distribution and Retail</v>
      </c>
      <c r="E154" s="9" t="str">
        <f>_xll.SNL.Clients.Office.Excel.Functions.SPG(A154, "IQ_INDUSTRY")</f>
        <v>Specialty Retail</v>
      </c>
      <c r="F154" s="9" t="str">
        <f>_xll.SNL.Clients.Office.Excel.Functions.SPG(A154, "IQ_PRIMARY_INDUSTRY")</f>
        <v>Computer and Electronics Retail</v>
      </c>
      <c r="G154" s="9" t="str">
        <f>_xll.SNL.Clients.Office.Excel.Functions.SPG(A154, "NAICS_CODE", "Primary")</f>
        <v>449210 - Electronics and Appliance Retailers</v>
      </c>
      <c r="H154" s="9" t="str">
        <f>_xll.SNL.Clients.Office.Excel.Functions.SPG(A154, "SP_TOPICTAG")</f>
        <v>Digital Asset Management; Wearables; Augmented Reality; Content Creation; Online Payments; Video Games; E-Sports</v>
      </c>
      <c r="I154" s="5">
        <f>_xll.SNL.Clients.Office.Excel.Functions.SPG(A154, "SP_PCT_SHARES_OWNED_ALL_INSTITUTIONS")</f>
        <v>28.76</v>
      </c>
      <c r="J154" s="9" t="str">
        <f>_xll.SNL.Clients.Office.Excel.Functions.SPG(A154, "RD_CREDIT_RATING_GLOBAL", "Issuer Credit Rating", "Local Currency LT|0")</f>
        <v>NR</v>
      </c>
      <c r="K154" s="9" t="str">
        <f>_xll.SNL.Clients.Office.Excel.Functions.SPG(A154, "RD_CWOL_GLOBAL", "Issuer Credit Rating", "Local Currency LT|0")</f>
        <v>NR</v>
      </c>
      <c r="L154" s="9" t="str">
        <f>_xll.SNL.Clients.Office.Excel.Functions.SPG(A154, "RD_RATING_ACTION_GLOBAL", "Issuer Credit Rating", "Local Currency LT|0")</f>
        <v>Not Rated | CreditWatch/Outlook (09/02/2022)</v>
      </c>
      <c r="M154" s="10">
        <f>_xll.SNL.Clients.Office.Excel.Functions.SPG(A154, "RD_LAST_REVIEW_DATE_GLOBAL", "Issuer Credit Rating", "Local Currency LT")</f>
        <v>44806</v>
      </c>
      <c r="N154" s="10">
        <f>_xll.SNL.Clients.Office.Excel.Functions.SPG(A154, "RD_CREDIT_RATING_DATE_GLOBAL", "Issuer Credit Rating", "Local Currency LT|0")</f>
        <v>44806</v>
      </c>
      <c r="O154" s="10">
        <f>_xll.SNL.Clients.Office.Excel.Functions.SPG(A154, "RD_CREDIT_WATCH_OUTLOOK_DATE_GLOBAL", "Issuer Credit Rating", "Local Currency LT|0")</f>
        <v>44806</v>
      </c>
    </row>
    <row r="155" spans="1:15">
      <c r="A155" t="s">
        <v>1796</v>
      </c>
      <c r="B155" t="str">
        <f>_xll.SNL.Clients.Office.Excel.Functions.SPG(A155,"SP_IPO_DATE")</f>
        <v>#PEND</v>
      </c>
      <c r="C155" s="9" t="str">
        <f>_xll.SNL.Clients.Office.Excel.Functions.SPG(A155, "IQ_SECTOR")</f>
        <v>Real Estate</v>
      </c>
      <c r="D155" s="9" t="str">
        <f>_xll.SNL.Clients.Office.Excel.Functions.SPG(A155, "IQ_INDUSTRY_GROUP")</f>
        <v>Equity Real Estate Investment Trusts (REITs)</v>
      </c>
      <c r="E155" s="9" t="str">
        <f>_xll.SNL.Clients.Office.Excel.Functions.SPG(A155, "IQ_INDUSTRY")</f>
        <v>Specialized REITs</v>
      </c>
      <c r="F155" s="9" t="str">
        <f>_xll.SNL.Clients.Office.Excel.Functions.SPG(A155, "IQ_PRIMARY_INDUSTRY")</f>
        <v>Other Specialized REITs</v>
      </c>
      <c r="G155" s="9" t="str">
        <f>_xll.SNL.Clients.Office.Excel.Functions.SPG(A155, "NAICS_CODE", "Primary")</f>
        <v>531110 - Lessors of Residential Buildings and Dwellings</v>
      </c>
      <c r="H155" s="9" t="str">
        <f>_xll.SNL.Clients.Office.Excel.Functions.SPG(A155, "SP_TOPICTAG")</f>
        <v/>
      </c>
      <c r="I155" s="5">
        <f>_xll.SNL.Clients.Office.Excel.Functions.SPG(A155, "SP_PCT_SHARES_OWNED_ALL_INSTITUTIONS")</f>
        <v>96.02</v>
      </c>
      <c r="J155" s="9" t="str">
        <f>_xll.SNL.Clients.Office.Excel.Functions.SPG(A155, "RD_CREDIT_RATING_GLOBAL", "Issuer Credit Rating", "Local Currency LT|0")</f>
        <v>BB+</v>
      </c>
      <c r="K155" s="9" t="str">
        <f>_xll.SNL.Clients.Office.Excel.Functions.SPG(A155, "RD_CWOL_GLOBAL", "Issuer Credit Rating", "Local Currency LT|0")</f>
        <v>Stable</v>
      </c>
      <c r="L155" s="9" t="str">
        <f>_xll.SNL.Clients.Office.Excel.Functions.SPG(A155, "RD_RATING_ACTION_GLOBAL", "Issuer Credit Rating", "Local Currency LT|0")</f>
        <v>CreditWatch/Outlook (11/03/2020)</v>
      </c>
      <c r="M155" s="10">
        <f>_xll.SNL.Clients.Office.Excel.Functions.SPG(A155, "RD_LAST_REVIEW_DATE_GLOBAL", "Issuer Credit Rating", "Local Currency LT")</f>
        <v>45371</v>
      </c>
      <c r="N155" s="10">
        <f>_xll.SNL.Clients.Office.Excel.Functions.SPG(A155, "RD_CREDIT_RATING_DATE_GLOBAL", "Issuer Credit Rating", "Local Currency LT|0")</f>
        <v>43035</v>
      </c>
      <c r="O155" s="10">
        <f>_xll.SNL.Clients.Office.Excel.Functions.SPG(A155, "RD_CREDIT_WATCH_OUTLOOK_DATE_GLOBAL", "Issuer Credit Rating", "Local Currency LT|0")</f>
        <v>44138</v>
      </c>
    </row>
    <row r="156" spans="1:15">
      <c r="A156" t="s">
        <v>1797</v>
      </c>
      <c r="B156" t="str">
        <f>_xll.SNL.Clients.Office.Excel.Functions.SPG(A156,"SP_IPO_DATE")</f>
        <v>#PEND</v>
      </c>
      <c r="C156" s="9" t="str">
        <f>_xll.SNL.Clients.Office.Excel.Functions.SPG(A156, "IQ_SECTOR")</f>
        <v>Industrials</v>
      </c>
      <c r="D156" s="9" t="str">
        <f>_xll.SNL.Clients.Office.Excel.Functions.SPG(A156, "IQ_INDUSTRY_GROUP")</f>
        <v>Capital Goods</v>
      </c>
      <c r="E156" s="9" t="str">
        <f>_xll.SNL.Clients.Office.Excel.Functions.SPG(A156, "IQ_INDUSTRY")</f>
        <v>Trading Companies and Distributors</v>
      </c>
      <c r="F156" s="9" t="str">
        <f>_xll.SNL.Clients.Office.Excel.Functions.SPG(A156, "IQ_PRIMARY_INDUSTRY")</f>
        <v>Trading Companies and Distributors</v>
      </c>
      <c r="G156" s="9" t="str">
        <f>_xll.SNL.Clients.Office.Excel.Functions.SPG(A156, "NAICS_CODE", "Primary")</f>
        <v>532411 - Commercial Air, Rail, and Water Transportation Equipment Rental and Leasing</v>
      </c>
      <c r="H156" s="9" t="str">
        <f>_xll.SNL.Clients.Office.Excel.Functions.SPG(A156, "SP_TOPICTAG")</f>
        <v>Fleet Management; Freight Service; Marine Transportation; Passenger Aircraft Manufacturing</v>
      </c>
      <c r="I156" s="5">
        <f>_xll.SNL.Clients.Office.Excel.Functions.SPG(A156, "SP_PCT_SHARES_OWNED_ALL_INSTITUTIONS")</f>
        <v>100.27</v>
      </c>
      <c r="J156" s="9" t="str">
        <f>_xll.SNL.Clients.Office.Excel.Functions.SPG(A156, "RD_CREDIT_RATING_GLOBAL", "Issuer Credit Rating", "Local Currency LT|0")</f>
        <v>BBB</v>
      </c>
      <c r="K156" s="9" t="str">
        <f>_xll.SNL.Clients.Office.Excel.Functions.SPG(A156, "RD_CWOL_GLOBAL", "Issuer Credit Rating", "Local Currency LT|0")</f>
        <v>Stable</v>
      </c>
      <c r="L156" s="9" t="str">
        <f>_xll.SNL.Clients.Office.Excel.Functions.SPG(A156, "RD_RATING_ACTION_GLOBAL", "Issuer Credit Rating", "Local Currency LT|0")</f>
        <v>Downgrade | CreditWatch/Outlook (08/06/2010)</v>
      </c>
      <c r="M156" s="10">
        <f>_xll.SNL.Clients.Office.Excel.Functions.SPG(A156, "RD_LAST_REVIEW_DATE_GLOBAL", "Issuer Credit Rating", "Local Currency LT")</f>
        <v>45371</v>
      </c>
      <c r="N156" s="10">
        <f>_xll.SNL.Clients.Office.Excel.Functions.SPG(A156, "RD_CREDIT_RATING_DATE_GLOBAL", "Issuer Credit Rating", "Local Currency LT|0")</f>
        <v>40396</v>
      </c>
      <c r="O156" s="10">
        <f>_xll.SNL.Clients.Office.Excel.Functions.SPG(A156, "RD_CREDIT_WATCH_OUTLOOK_DATE_GLOBAL", "Issuer Credit Rating", "Local Currency LT|0")</f>
        <v>40396</v>
      </c>
    </row>
    <row r="157" spans="1:15">
      <c r="A157" t="s">
        <v>1798</v>
      </c>
      <c r="B157" t="str">
        <f>_xll.SNL.Clients.Office.Excel.Functions.SPG(A157,"SP_IPO_DATE")</f>
        <v>#PEND</v>
      </c>
      <c r="C157" s="9" t="str">
        <f>_xll.SNL.Clients.Office.Excel.Functions.SPG(A157, "IQ_SECTOR")</f>
        <v>Industrials</v>
      </c>
      <c r="D157" s="9" t="str">
        <f>_xll.SNL.Clients.Office.Excel.Functions.SPG(A157, "IQ_INDUSTRY_GROUP")</f>
        <v>Commercial and Professional Services</v>
      </c>
      <c r="E157" s="9" t="str">
        <f>_xll.SNL.Clients.Office.Excel.Functions.SPG(A157, "IQ_INDUSTRY")</f>
        <v>Professional Services</v>
      </c>
      <c r="F157" s="9" t="str">
        <f>_xll.SNL.Clients.Office.Excel.Functions.SPG(A157, "IQ_PRIMARY_INDUSTRY")</f>
        <v>Data Processing and Outsourced Services</v>
      </c>
      <c r="G157" s="9" t="str">
        <f>_xll.SNL.Clients.Office.Excel.Functions.SPG(A157, "NAICS_CODE", "Primary")</f>
        <v>518210 - Computing Infrastructure Providers, Data Processing, Web Hosting, and Related Services</v>
      </c>
      <c r="H157" s="9" t="str">
        <f>_xll.SNL.Clients.Office.Excel.Functions.SPG(A157, "SP_TOPICTAG")</f>
        <v>Software Development; Data Integration; Customer Analytics; Data Protection; Process Automation</v>
      </c>
      <c r="I157" s="5">
        <f>_xll.SNL.Clients.Office.Excel.Functions.SPG(A157, "SP_PCT_SHARES_OWNED_ALL_INSTITUTIONS")</f>
        <v>95.04</v>
      </c>
      <c r="J157" s="9" t="str">
        <f>_xll.SNL.Clients.Office.Excel.Functions.SPG(A157, "RD_CREDIT_RATING_GLOBAL", "Issuer Credit Rating", "Local Currency LT|0")</f>
        <v>BBB-</v>
      </c>
      <c r="K157" s="9" t="str">
        <f>_xll.SNL.Clients.Office.Excel.Functions.SPG(A157, "RD_CWOL_GLOBAL", "Issuer Credit Rating", "Local Currency LT|0")</f>
        <v>Stable</v>
      </c>
      <c r="L157" s="9" t="str">
        <f>_xll.SNL.Clients.Office.Excel.Functions.SPG(A157, "RD_RATING_ACTION_GLOBAL", "Issuer Credit Rating", "Local Currency LT|0")</f>
        <v>Upgrade | CreditWatch/Outlook (12/19/2013)</v>
      </c>
      <c r="M157" s="10">
        <f>_xll.SNL.Clients.Office.Excel.Functions.SPG(A157, "RD_LAST_REVIEW_DATE_GLOBAL", "Issuer Credit Rating", "Local Currency LT")</f>
        <v>45615</v>
      </c>
      <c r="N157" s="10">
        <f>_xll.SNL.Clients.Office.Excel.Functions.SPG(A157, "RD_CREDIT_RATING_DATE_GLOBAL", "Issuer Credit Rating", "Local Currency LT|0")</f>
        <v>41627</v>
      </c>
      <c r="O157" s="10">
        <f>_xll.SNL.Clients.Office.Excel.Functions.SPG(A157, "RD_CREDIT_WATCH_OUTLOOK_DATE_GLOBAL", "Issuer Credit Rating", "Local Currency LT|0")</f>
        <v>41627</v>
      </c>
    </row>
    <row r="158" spans="1:15">
      <c r="A158" t="s">
        <v>1799</v>
      </c>
      <c r="B158" t="str">
        <f>_xll.SNL.Clients.Office.Excel.Functions.SPG(A158,"SP_IPO_DATE")</f>
        <v>#PEND</v>
      </c>
      <c r="C158" s="9" t="str">
        <f>_xll.SNL.Clients.Office.Excel.Functions.SPG(A158, "IQ_SECTOR")</f>
        <v>Consumer Discretionary</v>
      </c>
      <c r="D158" s="9" t="str">
        <f>_xll.SNL.Clients.Office.Excel.Functions.SPG(A158, "IQ_INDUSTRY_GROUP")</f>
        <v>Automobiles and Components</v>
      </c>
      <c r="E158" s="9" t="str">
        <f>_xll.SNL.Clients.Office.Excel.Functions.SPG(A158, "IQ_INDUSTRY")</f>
        <v>Automobile Components</v>
      </c>
      <c r="F158" s="9" t="str">
        <f>_xll.SNL.Clients.Office.Excel.Functions.SPG(A158, "IQ_PRIMARY_INDUSTRY")</f>
        <v>Automotive Parts and Equipment</v>
      </c>
      <c r="G158" s="9" t="str">
        <f>_xll.SNL.Clients.Office.Excel.Functions.SPG(A158, "NAICS_CODE", "Primary")</f>
        <v>336390 - Other Motor Vehicle Parts Manufacturing</v>
      </c>
      <c r="H158" s="9" t="str">
        <f>_xll.SNL.Clients.Office.Excel.Functions.SPG(A158, "SP_TOPICTAG")</f>
        <v>Computer Vision; Industrial Automation; RFID (Radio Frequency Identification); Sensors; Smart Building; Biometrics; Smart Mirrors</v>
      </c>
      <c r="I158" s="5">
        <f>_xll.SNL.Clients.Office.Excel.Functions.SPG(A158, "SP_PCT_SHARES_OWNED_ALL_INSTITUTIONS")</f>
        <v>95.46</v>
      </c>
      <c r="J158" s="9" t="str">
        <f>_xll.SNL.Clients.Office.Excel.Functions.SPG(A158, "RD_CREDIT_RATING_GLOBAL", "Issuer Credit Rating", "Local Currency LT|0")</f>
        <v/>
      </c>
      <c r="K158" s="9" t="str">
        <f>_xll.SNL.Clients.Office.Excel.Functions.SPG(A158, "RD_CWOL_GLOBAL", "Issuer Credit Rating", "Local Currency LT|0")</f>
        <v/>
      </c>
      <c r="L158" s="9" t="str">
        <f>_xll.SNL.Clients.Office.Excel.Functions.SPG(A158, "RD_RATING_ACTION_GLOBAL", "Issuer Credit Rating", "Local Currency LT|0")</f>
        <v/>
      </c>
      <c r="M158" s="10" t="str">
        <f>_xll.SNL.Clients.Office.Excel.Functions.SPG(A158, "RD_LAST_REVIEW_DATE_GLOBAL", "Issuer Credit Rating", "Local Currency LT")</f>
        <v/>
      </c>
      <c r="N158" s="10" t="str">
        <f>_xll.SNL.Clients.Office.Excel.Functions.SPG(A158, "RD_CREDIT_RATING_DATE_GLOBAL", "Issuer Credit Rating", "Local Currency LT|0")</f>
        <v/>
      </c>
      <c r="O158" s="10" t="str">
        <f>_xll.SNL.Clients.Office.Excel.Functions.SPG(A158, "RD_CREDIT_WATCH_OUTLOOK_DATE_GLOBAL", "Issuer Credit Rating", "Local Currency LT|0")</f>
        <v/>
      </c>
    </row>
    <row r="159" spans="1:15">
      <c r="A159" t="s">
        <v>1800</v>
      </c>
      <c r="B159" t="str">
        <f>_xll.SNL.Clients.Office.Excel.Functions.SPG(A159,"SP_IPO_DATE")</f>
        <v>#PEND</v>
      </c>
      <c r="C159" s="9" t="str">
        <f>_xll.SNL.Clients.Office.Excel.Functions.SPG(A159, "IQ_SECTOR")</f>
        <v>Financials</v>
      </c>
      <c r="D159" s="9" t="str">
        <f>_xll.SNL.Clients.Office.Excel.Functions.SPG(A159, "IQ_INDUSTRY_GROUP")</f>
        <v>Banks</v>
      </c>
      <c r="E159" s="9" t="str">
        <f>_xll.SNL.Clients.Office.Excel.Functions.SPG(A159, "IQ_INDUSTRY")</f>
        <v>Banks</v>
      </c>
      <c r="F159" s="9" t="str">
        <f>_xll.SNL.Clients.Office.Excel.Functions.SPG(A159, "IQ_PRIMARY_INDUSTRY")</f>
        <v>Regional Banks</v>
      </c>
      <c r="G159" s="9" t="str">
        <f>_xll.SNL.Clients.Office.Excel.Functions.SPG(A159, "NAICS_CODE", "Primary")</f>
        <v>522110 - Commercial Banking</v>
      </c>
      <c r="H159" s="9" t="str">
        <f>_xll.SNL.Clients.Office.Excel.Functions.SPG(A159, "SP_TOPICTAG")</f>
        <v>Consumer Lending</v>
      </c>
      <c r="I159" s="5">
        <f>_xll.SNL.Clients.Office.Excel.Functions.SPG(A159, "SP_PCT_SHARES_OWNED_ALL_INSTITUTIONS")</f>
        <v>83.35</v>
      </c>
      <c r="J159" s="9" t="str">
        <f>_xll.SNL.Clients.Office.Excel.Functions.SPG(A159, "RD_CREDIT_RATING_GLOBAL", "Issuer Credit Rating", "Local Currency LT|0")</f>
        <v/>
      </c>
      <c r="K159" s="9" t="str">
        <f>_xll.SNL.Clients.Office.Excel.Functions.SPG(A159, "RD_CWOL_GLOBAL", "Issuer Credit Rating", "Local Currency LT|0")</f>
        <v/>
      </c>
      <c r="L159" s="9" t="str">
        <f>_xll.SNL.Clients.Office.Excel.Functions.SPG(A159, "RD_RATING_ACTION_GLOBAL", "Issuer Credit Rating", "Local Currency LT|0")</f>
        <v/>
      </c>
      <c r="M159" s="10" t="str">
        <f>_xll.SNL.Clients.Office.Excel.Functions.SPG(A159, "RD_LAST_REVIEW_DATE_GLOBAL", "Issuer Credit Rating", "Local Currency LT")</f>
        <v/>
      </c>
      <c r="N159" s="10" t="str">
        <f>_xll.SNL.Clients.Office.Excel.Functions.SPG(A159, "RD_CREDIT_RATING_DATE_GLOBAL", "Issuer Credit Rating", "Local Currency LT|0")</f>
        <v/>
      </c>
      <c r="O159" s="10" t="str">
        <f>_xll.SNL.Clients.Office.Excel.Functions.SPG(A159, "RD_CREDIT_WATCH_OUTLOOK_DATE_GLOBAL", "Issuer Credit Rating", "Local Currency LT|0")</f>
        <v/>
      </c>
    </row>
    <row r="160" spans="1:15">
      <c r="A160" t="s">
        <v>1801</v>
      </c>
      <c r="B160" t="str">
        <f>_xll.SNL.Clients.Office.Excel.Functions.SPG(A160,"SP_IPO_DATE")</f>
        <v>#PEND</v>
      </c>
      <c r="C160" s="9" t="str">
        <f>_xll.SNL.Clients.Office.Excel.Functions.SPG(A160, "IQ_SECTOR")</f>
        <v>Health Care</v>
      </c>
      <c r="D160" s="9" t="str">
        <f>_xll.SNL.Clients.Office.Excel.Functions.SPG(A160, "IQ_INDUSTRY_GROUP")</f>
        <v>Health Care Equipment and Services</v>
      </c>
      <c r="E160" s="9" t="str">
        <f>_xll.SNL.Clients.Office.Excel.Functions.SPG(A160, "IQ_INDUSTRY")</f>
        <v>Health Care Equipment and Supplies</v>
      </c>
      <c r="F160" s="9" t="str">
        <f>_xll.SNL.Clients.Office.Excel.Functions.SPG(A160, "IQ_PRIMARY_INDUSTRY")</f>
        <v>Health Care Equipment</v>
      </c>
      <c r="G160" s="9" t="str">
        <f>_xll.SNL.Clients.Office.Excel.Functions.SPG(A160, "NAICS_CODE", "Primary")</f>
        <v>339112 - Surgical and Medical Instrument Manufacturing</v>
      </c>
      <c r="H160" s="9" t="str">
        <f>_xll.SNL.Clients.Office.Excel.Functions.SPG(A160, "SP_TOPICTAG")</f>
        <v>Health Diagnostics; Image Recognition; Augmented Reality; Artificial Intelligence; Neurology; Orthopaedics; Surgery</v>
      </c>
      <c r="I160" s="5">
        <f>_xll.SNL.Clients.Office.Excel.Functions.SPG(A160, "SP_PCT_SHARES_OWNED_ALL_INSTITUTIONS")</f>
        <v>80.62</v>
      </c>
      <c r="J160" s="9" t="str">
        <f>_xll.SNL.Clients.Office.Excel.Functions.SPG(A160, "RD_CREDIT_RATING_GLOBAL", "Issuer Credit Rating", "Local Currency LT|0")</f>
        <v/>
      </c>
      <c r="K160" s="9" t="str">
        <f>_xll.SNL.Clients.Office.Excel.Functions.SPG(A160, "RD_CWOL_GLOBAL", "Issuer Credit Rating", "Local Currency LT|0")</f>
        <v/>
      </c>
      <c r="L160" s="9" t="str">
        <f>_xll.SNL.Clients.Office.Excel.Functions.SPG(A160, "RD_RATING_ACTION_GLOBAL", "Issuer Credit Rating", "Local Currency LT|0")</f>
        <v/>
      </c>
      <c r="M160" s="10" t="str">
        <f>_xll.SNL.Clients.Office.Excel.Functions.SPG(A160, "RD_LAST_REVIEW_DATE_GLOBAL", "Issuer Credit Rating", "Local Currency LT")</f>
        <v/>
      </c>
      <c r="N160" s="10" t="str">
        <f>_xll.SNL.Clients.Office.Excel.Functions.SPG(A160, "RD_CREDIT_RATING_DATE_GLOBAL", "Issuer Credit Rating", "Local Currency LT|0")</f>
        <v/>
      </c>
      <c r="O160" s="10" t="str">
        <f>_xll.SNL.Clients.Office.Excel.Functions.SPG(A160, "RD_CREDIT_WATCH_OUTLOOK_DATE_GLOBAL", "Issuer Credit Rating", "Local Currency LT|0")</f>
        <v/>
      </c>
    </row>
    <row r="161" spans="1:15">
      <c r="A161" t="s">
        <v>1802</v>
      </c>
      <c r="B161" t="str">
        <f>_xll.SNL.Clients.Office.Excel.Functions.SPG(A161,"SP_IPO_DATE")</f>
        <v>#PEND</v>
      </c>
      <c r="C161" s="9" t="str">
        <f>_xll.SNL.Clients.Office.Excel.Functions.SPG(A161, "IQ_SECTOR")</f>
        <v>Industrials</v>
      </c>
      <c r="D161" s="9" t="str">
        <f>_xll.SNL.Clients.Office.Excel.Functions.SPG(A161, "IQ_INDUSTRY_GROUP")</f>
        <v>Capital Goods</v>
      </c>
      <c r="E161" s="9" t="str">
        <f>_xll.SNL.Clients.Office.Excel.Functions.SPG(A161, "IQ_INDUSTRY")</f>
        <v>Machinery</v>
      </c>
      <c r="F161" s="9" t="str">
        <f>_xll.SNL.Clients.Office.Excel.Functions.SPG(A161, "IQ_PRIMARY_INDUSTRY")</f>
        <v>Industrial Machinery and Supplies and Components</v>
      </c>
      <c r="G161" s="9" t="str">
        <f>_xll.SNL.Clients.Office.Excel.Functions.SPG(A161, "NAICS_CODE", "Primary")</f>
        <v>333914 - Measuring, Dispensing, and Other Pumping Equipment Manufacturing</v>
      </c>
      <c r="H161" s="9" t="str">
        <f>_xll.SNL.Clients.Office.Excel.Functions.SPG(A161, "SP_TOPICTAG")</f>
        <v>Pollution Control</v>
      </c>
      <c r="I161" s="5">
        <f>_xll.SNL.Clients.Office.Excel.Functions.SPG(A161, "SP_PCT_SHARES_OWNED_ALL_INSTITUTIONS")</f>
        <v>88.04</v>
      </c>
      <c r="J161" s="9" t="str">
        <f>_xll.SNL.Clients.Office.Excel.Functions.SPG(A161, "RD_CREDIT_RATING_GLOBAL", "Issuer Credit Rating", "Local Currency LT|0")</f>
        <v/>
      </c>
      <c r="K161" s="9" t="str">
        <f>_xll.SNL.Clients.Office.Excel.Functions.SPG(A161, "RD_CWOL_GLOBAL", "Issuer Credit Rating", "Local Currency LT|0")</f>
        <v/>
      </c>
      <c r="L161" s="9" t="str">
        <f>_xll.SNL.Clients.Office.Excel.Functions.SPG(A161, "RD_RATING_ACTION_GLOBAL", "Issuer Credit Rating", "Local Currency LT|0")</f>
        <v/>
      </c>
      <c r="M161" s="10" t="str">
        <f>_xll.SNL.Clients.Office.Excel.Functions.SPG(A161, "RD_LAST_REVIEW_DATE_GLOBAL", "Issuer Credit Rating", "Local Currency LT")</f>
        <v/>
      </c>
      <c r="N161" s="10" t="str">
        <f>_xll.SNL.Clients.Office.Excel.Functions.SPG(A161, "RD_CREDIT_RATING_DATE_GLOBAL", "Issuer Credit Rating", "Local Currency LT|0")</f>
        <v/>
      </c>
      <c r="O161" s="10" t="str">
        <f>_xll.SNL.Clients.Office.Excel.Functions.SPG(A161, "RD_CREDIT_WATCH_OUTLOOK_DATE_GLOBAL", "Issuer Credit Rating", "Local Currency LT|0")</f>
        <v/>
      </c>
    </row>
    <row r="162" spans="1:15">
      <c r="A162" t="s">
        <v>1803</v>
      </c>
      <c r="B162" t="str">
        <f>_xll.SNL.Clients.Office.Excel.Functions.SPG(A162,"SP_IPO_DATE")</f>
        <v>#PEND</v>
      </c>
      <c r="C162" s="9" t="str">
        <f>_xll.SNL.Clients.Office.Excel.Functions.SPG(A162, "IQ_SECTOR")</f>
        <v>Consumer Discretionary</v>
      </c>
      <c r="D162" s="9" t="str">
        <f>_xll.SNL.Clients.Office.Excel.Functions.SPG(A162, "IQ_INDUSTRY_GROUP")</f>
        <v>Consumer Services</v>
      </c>
      <c r="E162" s="9" t="str">
        <f>_xll.SNL.Clients.Office.Excel.Functions.SPG(A162, "IQ_INDUSTRY")</f>
        <v>Diversified Consumer Services</v>
      </c>
      <c r="F162" s="9" t="str">
        <f>_xll.SNL.Clients.Office.Excel.Functions.SPG(A162, "IQ_PRIMARY_INDUSTRY")</f>
        <v>Education Services</v>
      </c>
      <c r="G162" s="9" t="str">
        <f>_xll.SNL.Clients.Office.Excel.Functions.SPG(A162, "NAICS_CODE", "Primary")</f>
        <v>61 - Educational Services</v>
      </c>
      <c r="H162" s="9" t="str">
        <f>_xll.SNL.Clients.Office.Excel.Functions.SPG(A162, "SP_TOPICTAG")</f>
        <v>Digital Media; Language Learning; E-learning; Text Analytics; Content Creation</v>
      </c>
      <c r="I162" s="5">
        <f>_xll.SNL.Clients.Office.Excel.Functions.SPG(A162, "SP_PCT_SHARES_OWNED_ALL_INSTITUTIONS")</f>
        <v>57.15</v>
      </c>
      <c r="J162" s="9" t="str">
        <f>_xll.SNL.Clients.Office.Excel.Functions.SPG(A162, "RD_CREDIT_RATING_GLOBAL", "Issuer Credit Rating", "Local Currency LT|0")</f>
        <v>BB</v>
      </c>
      <c r="K162" s="9" t="str">
        <f>_xll.SNL.Clients.Office.Excel.Functions.SPG(A162, "RD_CWOL_GLOBAL", "Issuer Credit Rating", "Local Currency LT|0")</f>
        <v>Stable</v>
      </c>
      <c r="L162" s="9" t="str">
        <f>_xll.SNL.Clients.Office.Excel.Functions.SPG(A162, "RD_RATING_ACTION_GLOBAL", "Issuer Credit Rating", "Local Currency LT|0")</f>
        <v>CreditWatch/Outlook (04/27/2021)</v>
      </c>
      <c r="M162" s="10">
        <f>_xll.SNL.Clients.Office.Excel.Functions.SPG(A162, "RD_LAST_REVIEW_DATE_GLOBAL", "Issuer Credit Rating", "Local Currency LT")</f>
        <v>45580</v>
      </c>
      <c r="N162" s="10">
        <f>_xll.SNL.Clients.Office.Excel.Functions.SPG(A162, "RD_CREDIT_RATING_DATE_GLOBAL", "Issuer Credit Rating", "Local Currency LT|0")</f>
        <v>43948</v>
      </c>
      <c r="O162" s="10">
        <f>_xll.SNL.Clients.Office.Excel.Functions.SPG(A162, "RD_CREDIT_WATCH_OUTLOOK_DATE_GLOBAL", "Issuer Credit Rating", "Local Currency LT|0")</f>
        <v>44313</v>
      </c>
    </row>
    <row r="163" spans="1:15">
      <c r="A163" t="s">
        <v>1804</v>
      </c>
      <c r="B163" t="str">
        <f>_xll.SNL.Clients.Office.Excel.Functions.SPG(A163,"SP_IPO_DATE")</f>
        <v>#PEND</v>
      </c>
      <c r="C163" s="9" t="str">
        <f>_xll.SNL.Clients.Office.Excel.Functions.SPG(A163, "IQ_SECTOR")</f>
        <v>Consumer Discretionary</v>
      </c>
      <c r="D163" s="9" t="str">
        <f>_xll.SNL.Clients.Office.Excel.Functions.SPG(A163, "IQ_INDUSTRY_GROUP")</f>
        <v>Consumer Services</v>
      </c>
      <c r="E163" s="9" t="str">
        <f>_xll.SNL.Clients.Office.Excel.Functions.SPG(A163, "IQ_INDUSTRY")</f>
        <v>Diversified Consumer Services</v>
      </c>
      <c r="F163" s="9" t="str">
        <f>_xll.SNL.Clients.Office.Excel.Functions.SPG(A163, "IQ_PRIMARY_INDUSTRY")</f>
        <v>Education Services</v>
      </c>
      <c r="G163" s="9" t="str">
        <f>_xll.SNL.Clients.Office.Excel.Functions.SPG(A163, "NAICS_CODE", "Primary")</f>
        <v>611710 - Educational Support Services</v>
      </c>
      <c r="H163" s="9" t="str">
        <f>_xll.SNL.Clients.Office.Excel.Functions.SPG(A163, "SP_TOPICTAG")</f>
        <v>Customer Relationship Management; E-learning; Team Collaboration</v>
      </c>
      <c r="I163" s="5">
        <f>_xll.SNL.Clients.Office.Excel.Functions.SPG(A163, "SP_PCT_SHARES_OWNED_ALL_INSTITUTIONS")</f>
        <v>95.59</v>
      </c>
      <c r="J163" s="9" t="str">
        <f>_xll.SNL.Clients.Office.Excel.Functions.SPG(A163, "RD_CREDIT_RATING_GLOBAL", "Issuer Credit Rating", "Local Currency LT|0")</f>
        <v/>
      </c>
      <c r="K163" s="9" t="str">
        <f>_xll.SNL.Clients.Office.Excel.Functions.SPG(A163, "RD_CWOL_GLOBAL", "Issuer Credit Rating", "Local Currency LT|0")</f>
        <v/>
      </c>
      <c r="L163" s="9" t="str">
        <f>_xll.SNL.Clients.Office.Excel.Functions.SPG(A163, "RD_RATING_ACTION_GLOBAL", "Issuer Credit Rating", "Local Currency LT|0")</f>
        <v/>
      </c>
      <c r="M163" s="10" t="str">
        <f>_xll.SNL.Clients.Office.Excel.Functions.SPG(A163, "RD_LAST_REVIEW_DATE_GLOBAL", "Issuer Credit Rating", "Local Currency LT")</f>
        <v/>
      </c>
      <c r="N163" s="10" t="str">
        <f>_xll.SNL.Clients.Office.Excel.Functions.SPG(A163, "RD_CREDIT_RATING_DATE_GLOBAL", "Issuer Credit Rating", "Local Currency LT|0")</f>
        <v/>
      </c>
      <c r="O163" s="10" t="str">
        <f>_xll.SNL.Clients.Office.Excel.Functions.SPG(A163, "RD_CREDIT_WATCH_OUTLOOK_DATE_GLOBAL", "Issuer Credit Rating", "Local Currency LT|0")</f>
        <v/>
      </c>
    </row>
    <row r="164" spans="1:15">
      <c r="A164" t="s">
        <v>1805</v>
      </c>
      <c r="B164" t="str">
        <f>_xll.SNL.Clients.Office.Excel.Functions.SPG(A164,"SP_IPO_DATE")</f>
        <v>#PEND</v>
      </c>
      <c r="C164" s="9" t="str">
        <f>_xll.SNL.Clients.Office.Excel.Functions.SPG(A164, "IQ_SECTOR")</f>
        <v>Materials</v>
      </c>
      <c r="D164" s="9" t="str">
        <f>_xll.SNL.Clients.Office.Excel.Functions.SPG(A164, "IQ_INDUSTRY_GROUP")</f>
        <v>Materials</v>
      </c>
      <c r="E164" s="9" t="str">
        <f>_xll.SNL.Clients.Office.Excel.Functions.SPG(A164, "IQ_INDUSTRY")</f>
        <v>Containers and Packaging</v>
      </c>
      <c r="F164" s="9" t="str">
        <f>_xll.SNL.Clients.Office.Excel.Functions.SPG(A164, "IQ_PRIMARY_INDUSTRY")</f>
        <v>Paper and Plastic Packaging Products and Materials</v>
      </c>
      <c r="G164" s="9" t="str">
        <f>_xll.SNL.Clients.Office.Excel.Functions.SPG(A164, "NAICS_CODE", "Primary")</f>
        <v>32221 - Paperboard Container Manufacturing</v>
      </c>
      <c r="H164" s="9" t="str">
        <f>_xll.SNL.Clients.Office.Excel.Functions.SPG(A164, "SP_TOPICTAG")</f>
        <v>Packaging Services</v>
      </c>
      <c r="I164" s="5">
        <f>_xll.SNL.Clients.Office.Excel.Functions.SPG(A164, "SP_PCT_SHARES_OWNED_ALL_INSTITUTIONS")</f>
        <v>107.56</v>
      </c>
      <c r="J164" s="9" t="str">
        <f>_xll.SNL.Clients.Office.Excel.Functions.SPG(A164, "RD_CREDIT_RATING_GLOBAL", "Issuer Credit Rating", "Local Currency LT|0")</f>
        <v/>
      </c>
      <c r="K164" s="9" t="str">
        <f>_xll.SNL.Clients.Office.Excel.Functions.SPG(A164, "RD_CWOL_GLOBAL", "Issuer Credit Rating", "Local Currency LT|0")</f>
        <v/>
      </c>
      <c r="L164" s="9" t="str">
        <f>_xll.SNL.Clients.Office.Excel.Functions.SPG(A164, "RD_RATING_ACTION_GLOBAL", "Issuer Credit Rating", "Local Currency LT|0")</f>
        <v/>
      </c>
      <c r="M164" s="10" t="str">
        <f>_xll.SNL.Clients.Office.Excel.Functions.SPG(A164, "RD_LAST_REVIEW_DATE_GLOBAL", "Issuer Credit Rating", "Local Currency LT")</f>
        <v/>
      </c>
      <c r="N164" s="10" t="str">
        <f>_xll.SNL.Clients.Office.Excel.Functions.SPG(A164, "RD_CREDIT_RATING_DATE_GLOBAL", "Issuer Credit Rating", "Local Currency LT|0")</f>
        <v/>
      </c>
      <c r="O164" s="10" t="str">
        <f>_xll.SNL.Clients.Office.Excel.Functions.SPG(A164, "RD_CREDIT_WATCH_OUTLOOK_DATE_GLOBAL", "Issuer Credit Rating", "Local Currency LT|0")</f>
        <v/>
      </c>
    </row>
    <row r="165" spans="1:15">
      <c r="A165" t="s">
        <v>1806</v>
      </c>
      <c r="B165" t="str">
        <f>_xll.SNL.Clients.Office.Excel.Functions.SPG(A165,"SP_IPO_DATE")</f>
        <v>#PEND</v>
      </c>
      <c r="C165" s="9" t="str">
        <f>_xll.SNL.Clients.Office.Excel.Functions.SPG(A165, "IQ_SECTOR")</f>
        <v>Materials</v>
      </c>
      <c r="D165" s="9" t="str">
        <f>_xll.SNL.Clients.Office.Excel.Functions.SPG(A165, "IQ_INDUSTRY_GROUP")</f>
        <v>Materials</v>
      </c>
      <c r="E165" s="9" t="str">
        <f>_xll.SNL.Clients.Office.Excel.Functions.SPG(A165, "IQ_INDUSTRY")</f>
        <v>Containers and Packaging</v>
      </c>
      <c r="F165" s="9" t="str">
        <f>_xll.SNL.Clients.Office.Excel.Functions.SPG(A165, "IQ_PRIMARY_INDUSTRY")</f>
        <v>Metal, Glass and Plastic Containers</v>
      </c>
      <c r="G165" s="9" t="str">
        <f>_xll.SNL.Clients.Office.Excel.Functions.SPG(A165, "NAICS_CODE", "Primary")</f>
        <v>33243 - Metal Can, Box, and Other Metal Container (Light Gauge) Manufacturing</v>
      </c>
      <c r="H165" s="9" t="str">
        <f>_xll.SNL.Clients.Office.Excel.Functions.SPG(A165, "SP_TOPICTAG")</f>
        <v>Packaging Services</v>
      </c>
      <c r="I165" s="5">
        <f>_xll.SNL.Clients.Office.Excel.Functions.SPG(A165, "SP_PCT_SHARES_OWNED_ALL_INSTITUTIONS")</f>
        <v>53.3</v>
      </c>
      <c r="J165" s="9" t="str">
        <f>_xll.SNL.Clients.Office.Excel.Functions.SPG(A165, "RD_CREDIT_RATING_GLOBAL", "Issuer Credit Rating", "Local Currency LT|0")</f>
        <v>NR</v>
      </c>
      <c r="K165" s="9" t="str">
        <f>_xll.SNL.Clients.Office.Excel.Functions.SPG(A165, "RD_CWOL_GLOBAL", "Issuer Credit Rating", "Local Currency LT|0")</f>
        <v>NR</v>
      </c>
      <c r="L165" s="9" t="str">
        <f>_xll.SNL.Clients.Office.Excel.Functions.SPG(A165, "RD_RATING_ACTION_GLOBAL", "Issuer Credit Rating", "Local Currency LT|0")</f>
        <v>Not Rated | CreditWatch/Outlook (10/26/2022)</v>
      </c>
      <c r="M165" s="10">
        <f>_xll.SNL.Clients.Office.Excel.Functions.SPG(A165, "RD_LAST_REVIEW_DATE_GLOBAL", "Issuer Credit Rating", "Local Currency LT")</f>
        <v>44860</v>
      </c>
      <c r="N165" s="10">
        <f>_xll.SNL.Clients.Office.Excel.Functions.SPG(A165, "RD_CREDIT_RATING_DATE_GLOBAL", "Issuer Credit Rating", "Local Currency LT|0")</f>
        <v>44860</v>
      </c>
      <c r="O165" s="10">
        <f>_xll.SNL.Clients.Office.Excel.Functions.SPG(A165, "RD_CREDIT_WATCH_OUTLOOK_DATE_GLOBAL", "Issuer Credit Rating", "Local Currency LT|0")</f>
        <v>44860</v>
      </c>
    </row>
    <row r="166" spans="1:15">
      <c r="A166" t="s">
        <v>1807</v>
      </c>
      <c r="B166" t="str">
        <f>_xll.SNL.Clients.Office.Excel.Functions.SPG(A166,"SP_IPO_DATE")</f>
        <v>#PEND</v>
      </c>
      <c r="C166" s="9" t="str">
        <f>_xll.SNL.Clients.Office.Excel.Functions.SPG(A166, "IQ_SECTOR")</f>
        <v>Information Technology</v>
      </c>
      <c r="D166" s="9" t="str">
        <f>_xll.SNL.Clients.Office.Excel.Functions.SPG(A166, "IQ_INDUSTRY_GROUP")</f>
        <v>Software and Services</v>
      </c>
      <c r="E166" s="9" t="str">
        <f>_xll.SNL.Clients.Office.Excel.Functions.SPG(A166, "IQ_INDUSTRY")</f>
        <v>Software</v>
      </c>
      <c r="F166" s="9" t="str">
        <f>_xll.SNL.Clients.Office.Excel.Functions.SPG(A166, "IQ_PRIMARY_INDUSTRY")</f>
        <v>Application Software</v>
      </c>
      <c r="G166" s="9" t="str">
        <f>_xll.SNL.Clients.Office.Excel.Functions.SPG(A166, "NAICS_CODE", "Primary")</f>
        <v>513210 - Software Publishers</v>
      </c>
      <c r="H166" s="9" t="str">
        <f>_xll.SNL.Clients.Office.Excel.Functions.SPG(A166, "SP_TOPICTAG")</f>
        <v>Cloud Management; Data Integration; Insurtech; Predictive Analytics; Cloud Infrastructure; Cloud Storage; Artificial Intelligence</v>
      </c>
      <c r="I166" s="5">
        <f>_xll.SNL.Clients.Office.Excel.Functions.SPG(A166, "SP_PCT_SHARES_OWNED_ALL_INSTITUTIONS")</f>
        <v>100.74</v>
      </c>
      <c r="J166" s="9" t="str">
        <f>_xll.SNL.Clients.Office.Excel.Functions.SPG(A166, "RD_CREDIT_RATING_GLOBAL", "Issuer Credit Rating", "Local Currency LT|0")</f>
        <v/>
      </c>
      <c r="K166" s="9" t="str">
        <f>_xll.SNL.Clients.Office.Excel.Functions.SPG(A166, "RD_CWOL_GLOBAL", "Issuer Credit Rating", "Local Currency LT|0")</f>
        <v/>
      </c>
      <c r="L166" s="9" t="str">
        <f>_xll.SNL.Clients.Office.Excel.Functions.SPG(A166, "RD_RATING_ACTION_GLOBAL", "Issuer Credit Rating", "Local Currency LT|0")</f>
        <v/>
      </c>
      <c r="M166" s="10" t="str">
        <f>_xll.SNL.Clients.Office.Excel.Functions.SPG(A166, "RD_LAST_REVIEW_DATE_GLOBAL", "Issuer Credit Rating", "Local Currency LT")</f>
        <v/>
      </c>
      <c r="N166" s="10" t="str">
        <f>_xll.SNL.Clients.Office.Excel.Functions.SPG(A166, "RD_CREDIT_RATING_DATE_GLOBAL", "Issuer Credit Rating", "Local Currency LT|0")</f>
        <v/>
      </c>
      <c r="O166" s="10" t="str">
        <f>_xll.SNL.Clients.Office.Excel.Functions.SPG(A166, "RD_CREDIT_WATCH_OUTLOOK_DATE_GLOBAL", "Issuer Credit Rating", "Local Currency LT|0")</f>
        <v/>
      </c>
    </row>
    <row r="167" spans="1:15">
      <c r="A167" t="s">
        <v>1808</v>
      </c>
      <c r="B167" t="str">
        <f>_xll.SNL.Clients.Office.Excel.Functions.SPG(A167,"SP_IPO_DATE")</f>
        <v>#PEND</v>
      </c>
      <c r="C167" s="9" t="str">
        <f>_xll.SNL.Clients.Office.Excel.Functions.SPG(A167, "IQ_SECTOR")</f>
        <v>Industrials</v>
      </c>
      <c r="D167" s="9" t="str">
        <f>_xll.SNL.Clients.Office.Excel.Functions.SPG(A167, "IQ_INDUSTRY_GROUP")</f>
        <v>Transportation</v>
      </c>
      <c r="E167" s="9" t="str">
        <f>_xll.SNL.Clients.Office.Excel.Functions.SPG(A167, "IQ_INDUSTRY")</f>
        <v>Air Freight and Logistics</v>
      </c>
      <c r="F167" s="9" t="str">
        <f>_xll.SNL.Clients.Office.Excel.Functions.SPG(A167, "IQ_PRIMARY_INDUSTRY")</f>
        <v>Air Freight and Logistics</v>
      </c>
      <c r="G167" s="9" t="str">
        <f>_xll.SNL.Clients.Office.Excel.Functions.SPG(A167, "NAICS_CODE", "Primary")</f>
        <v>488210 - Support Activities for Rail Transportation</v>
      </c>
      <c r="H167" s="9" t="str">
        <f>_xll.SNL.Clients.Office.Excel.Functions.SPG(A167, "SP_TOPICTAG")</f>
        <v>Freight Service</v>
      </c>
      <c r="I167" s="5">
        <f>_xll.SNL.Clients.Office.Excel.Functions.SPG(A167, "SP_PCT_SHARES_OWNED_ALL_INSTITUTIONS")</f>
        <v>84.62</v>
      </c>
      <c r="J167" s="9" t="str">
        <f>_xll.SNL.Clients.Office.Excel.Functions.SPG(A167, "RD_CREDIT_RATING_GLOBAL", "Issuer Credit Rating", "Local Currency LT|0")</f>
        <v>BBB-</v>
      </c>
      <c r="K167" s="9" t="str">
        <f>_xll.SNL.Clients.Office.Excel.Functions.SPG(A167, "RD_CWOL_GLOBAL", "Issuer Credit Rating", "Local Currency LT|0")</f>
        <v>Stable,Negative</v>
      </c>
      <c r="L167" s="9" t="str">
        <f>_xll.SNL.Clients.Office.Excel.Functions.SPG(A167, "RD_RATING_ACTION_GLOBAL", "Issuer Credit Rating", "Local Currency LT|0")</f>
        <v>CreditWatch/Outlook (03/07/2024); CreditWatch/Outlook (12/12/2023)</v>
      </c>
      <c r="M167" s="10">
        <f>_xll.SNL.Clients.Office.Excel.Functions.SPG(A167, "RD_LAST_REVIEW_DATE_GLOBAL", "Issuer Credit Rating", "Local Currency LT")</f>
        <v>45272</v>
      </c>
      <c r="N167" s="10">
        <f>_xll.SNL.Clients.Office.Excel.Functions.SPG(A167, "RD_CREDIT_RATING_DATE_GLOBAL", "Issuer Credit Rating", "Local Currency LT|0")</f>
        <v>44361</v>
      </c>
      <c r="O167" s="10">
        <f>_xll.SNL.Clients.Office.Excel.Functions.SPG(A167, "RD_CREDIT_WATCH_OUTLOOK_DATE_GLOBAL", "Issuer Credit Rating", "Local Currency LT|0")</f>
        <v>45272</v>
      </c>
    </row>
    <row r="168" spans="1:15">
      <c r="A168" t="s">
        <v>1809</v>
      </c>
      <c r="B168" t="str">
        <f>_xll.SNL.Clients.Office.Excel.Functions.SPG(A168,"SP_IPO_DATE")</f>
        <v>#PEND</v>
      </c>
      <c r="C168" s="9" t="str">
        <f>_xll.SNL.Clients.Office.Excel.Functions.SPG(A168, "IQ_SECTOR")</f>
        <v>Consumer Discretionary</v>
      </c>
      <c r="D168" s="9" t="str">
        <f>_xll.SNL.Clients.Office.Excel.Functions.SPG(A168, "IQ_INDUSTRY_GROUP")</f>
        <v>Consumer Services</v>
      </c>
      <c r="E168" s="9" t="str">
        <f>_xll.SNL.Clients.Office.Excel.Functions.SPG(A168, "IQ_INDUSTRY")</f>
        <v>Diversified Consumer Services</v>
      </c>
      <c r="F168" s="9" t="str">
        <f>_xll.SNL.Clients.Office.Excel.Functions.SPG(A168, "IQ_PRIMARY_INDUSTRY")</f>
        <v>Specialized Consumer Services</v>
      </c>
      <c r="G168" s="9" t="str">
        <f>_xll.SNL.Clients.Office.Excel.Functions.SPG(A168, "NAICS_CODE", "Primary")</f>
        <v>541213 - Tax Preparation Services</v>
      </c>
      <c r="H168" s="9" t="str">
        <f>_xll.SNL.Clients.Office.Excel.Functions.SPG(A168, "SP_TOPICTAG")</f>
        <v>Consumer Lending; E-learning; Cloud Storage; Banking as a Service</v>
      </c>
      <c r="I168" s="5">
        <f>_xll.SNL.Clients.Office.Excel.Functions.SPG(A168, "SP_PCT_SHARES_OWNED_ALL_INSTITUTIONS")</f>
        <v>95.8</v>
      </c>
      <c r="J168" s="9" t="str">
        <f>_xll.SNL.Clients.Office.Excel.Functions.SPG(A168, "RD_CREDIT_RATING_GLOBAL", "Issuer Credit Rating", "Local Currency LT|0")</f>
        <v>BBB</v>
      </c>
      <c r="K168" s="9" t="str">
        <f>_xll.SNL.Clients.Office.Excel.Functions.SPG(A168, "RD_CWOL_GLOBAL", "Issuer Credit Rating", "Local Currency LT|0")</f>
        <v>Stable</v>
      </c>
      <c r="L168" s="9" t="str">
        <f>_xll.SNL.Clients.Office.Excel.Functions.SPG(A168, "RD_RATING_ACTION_GLOBAL", "Issuer Credit Rating", "Local Currency LT|0")</f>
        <v>CreditWatch/Outlook (06/16/2021)</v>
      </c>
      <c r="M168" s="10">
        <f>_xll.SNL.Clients.Office.Excel.Functions.SPG(A168, "RD_LAST_REVIEW_DATE_GLOBAL", "Issuer Credit Rating", "Local Currency LT")</f>
        <v>45467</v>
      </c>
      <c r="N168" s="10">
        <f>_xll.SNL.Clients.Office.Excel.Functions.SPG(A168, "RD_CREDIT_RATING_DATE_GLOBAL", "Issuer Credit Rating", "Local Currency LT|0")</f>
        <v>39660</v>
      </c>
      <c r="O168" s="10">
        <f>_xll.SNL.Clients.Office.Excel.Functions.SPG(A168, "RD_CREDIT_WATCH_OUTLOOK_DATE_GLOBAL", "Issuer Credit Rating", "Local Currency LT|0")</f>
        <v>44363</v>
      </c>
    </row>
    <row r="169" spans="1:15">
      <c r="A169" t="s">
        <v>1810</v>
      </c>
      <c r="B169" t="str">
        <f>_xll.SNL.Clients.Office.Excel.Functions.SPG(A169,"SP_IPO_DATE")</f>
        <v>#PEND</v>
      </c>
      <c r="C169" s="9" t="str">
        <f>_xll.SNL.Clients.Office.Excel.Functions.SPG(A169, "IQ_SECTOR")</f>
        <v>Health Care</v>
      </c>
      <c r="D169" s="9" t="str">
        <f>_xll.SNL.Clients.Office.Excel.Functions.SPG(A169, "IQ_INDUSTRY_GROUP")</f>
        <v>Health Care Equipment and Services</v>
      </c>
      <c r="E169" s="9" t="str">
        <f>_xll.SNL.Clients.Office.Excel.Functions.SPG(A169, "IQ_INDUSTRY")</f>
        <v>Health Care Equipment and Supplies</v>
      </c>
      <c r="F169" s="9" t="str">
        <f>_xll.SNL.Clients.Office.Excel.Functions.SPG(A169, "IQ_PRIMARY_INDUSTRY")</f>
        <v>Health Care Supplies</v>
      </c>
      <c r="G169" s="9" t="str">
        <f>_xll.SNL.Clients.Office.Excel.Functions.SPG(A169, "NAICS_CODE", "Primary")</f>
        <v>339113 - Surgical Appliance and Supplies Manufacturing</v>
      </c>
      <c r="H169" s="9" t="str">
        <f>_xll.SNL.Clients.Office.Excel.Functions.SPG(A169, "SP_TOPICTAG")</f>
        <v>Health Diagnostics; Artificial Intelligence; Cardiovascular; Hematology; Immunology; Surgery</v>
      </c>
      <c r="I169" s="5">
        <f>_xll.SNL.Clients.Office.Excel.Functions.SPG(A169, "SP_PCT_SHARES_OWNED_ALL_INSTITUTIONS")</f>
        <v>111.82</v>
      </c>
      <c r="J169" s="9" t="str">
        <f>_xll.SNL.Clients.Office.Excel.Functions.SPG(A169, "RD_CREDIT_RATING_GLOBAL", "Issuer Credit Rating", "Local Currency LT|0")</f>
        <v/>
      </c>
      <c r="K169" s="9" t="str">
        <f>_xll.SNL.Clients.Office.Excel.Functions.SPG(A169, "RD_CWOL_GLOBAL", "Issuer Credit Rating", "Local Currency LT|0")</f>
        <v/>
      </c>
      <c r="L169" s="9" t="str">
        <f>_xll.SNL.Clients.Office.Excel.Functions.SPG(A169, "RD_RATING_ACTION_GLOBAL", "Issuer Credit Rating", "Local Currency LT|0")</f>
        <v/>
      </c>
      <c r="M169" s="10" t="str">
        <f>_xll.SNL.Clients.Office.Excel.Functions.SPG(A169, "RD_LAST_REVIEW_DATE_GLOBAL", "Issuer Credit Rating", "Local Currency LT")</f>
        <v/>
      </c>
      <c r="N169" s="10" t="str">
        <f>_xll.SNL.Clients.Office.Excel.Functions.SPG(A169, "RD_CREDIT_RATING_DATE_GLOBAL", "Issuer Credit Rating", "Local Currency LT|0")</f>
        <v/>
      </c>
      <c r="O169" s="10" t="str">
        <f>_xll.SNL.Clients.Office.Excel.Functions.SPG(A169, "RD_CREDIT_WATCH_OUTLOOK_DATE_GLOBAL", "Issuer Credit Rating", "Local Currency LT|0")</f>
        <v/>
      </c>
    </row>
    <row r="170" spans="1:15">
      <c r="A170" t="s">
        <v>1811</v>
      </c>
      <c r="B170" t="str">
        <f>_xll.SNL.Clients.Office.Excel.Functions.SPG(A170,"SP_IPO_DATE")</f>
        <v>#PEND</v>
      </c>
      <c r="C170" s="9" t="str">
        <f>_xll.SNL.Clients.Office.Excel.Functions.SPG(A170, "IQ_SECTOR")</f>
        <v>Health Care</v>
      </c>
      <c r="D170" s="9" t="str">
        <f>_xll.SNL.Clients.Office.Excel.Functions.SPG(A170, "IQ_INDUSTRY_GROUP")</f>
        <v>Pharmaceuticals, Biotechnology and Life Sciences</v>
      </c>
      <c r="E170" s="9" t="str">
        <f>_xll.SNL.Clients.Office.Excel.Functions.SPG(A170, "IQ_INDUSTRY")</f>
        <v>Biotechnology</v>
      </c>
      <c r="F170" s="9" t="str">
        <f>_xll.SNL.Clients.Office.Excel.Functions.SPG(A170, "IQ_PRIMARY_INDUSTRY")</f>
        <v>Biotechnology</v>
      </c>
      <c r="G170" s="9" t="str">
        <f>_xll.SNL.Clients.Office.Excel.Functions.SPG(A170, "NAICS_CODE", "Primary")</f>
        <v>325414 - Biological Product (except Diagnostic) Manufacturing</v>
      </c>
      <c r="H170" s="9" t="str">
        <f>_xll.SNL.Clients.Office.Excel.Functions.SPG(A170, "SP_TOPICTAG")</f>
        <v>Health Diagnostics; Endocrinology; Hematology; Immunology; Neurology; Oncology; Urology</v>
      </c>
      <c r="I170" s="5">
        <f>_xll.SNL.Clients.Office.Excel.Functions.SPG(A170, "SP_PCT_SHARES_OWNED_ALL_INSTITUTIONS")</f>
        <v>97.66</v>
      </c>
      <c r="J170" s="9" t="str">
        <f>_xll.SNL.Clients.Office.Excel.Functions.SPG(A170, "RD_CREDIT_RATING_GLOBAL", "Issuer Credit Rating", "Local Currency LT|0")</f>
        <v/>
      </c>
      <c r="K170" s="9" t="str">
        <f>_xll.SNL.Clients.Office.Excel.Functions.SPG(A170, "RD_CWOL_GLOBAL", "Issuer Credit Rating", "Local Currency LT|0")</f>
        <v/>
      </c>
      <c r="L170" s="9" t="str">
        <f>_xll.SNL.Clients.Office.Excel.Functions.SPG(A170, "RD_RATING_ACTION_GLOBAL", "Issuer Credit Rating", "Local Currency LT|0")</f>
        <v/>
      </c>
      <c r="M170" s="10" t="str">
        <f>_xll.SNL.Clients.Office.Excel.Functions.SPG(A170, "RD_LAST_REVIEW_DATE_GLOBAL", "Issuer Credit Rating", "Local Currency LT")</f>
        <v/>
      </c>
      <c r="N170" s="10" t="str">
        <f>_xll.SNL.Clients.Office.Excel.Functions.SPG(A170, "RD_CREDIT_RATING_DATE_GLOBAL", "Issuer Credit Rating", "Local Currency LT|0")</f>
        <v/>
      </c>
      <c r="O170" s="10" t="str">
        <f>_xll.SNL.Clients.Office.Excel.Functions.SPG(A170, "RD_CREDIT_WATCH_OUTLOOK_DATE_GLOBAL", "Issuer Credit Rating", "Local Currency LT|0")</f>
        <v/>
      </c>
    </row>
    <row r="171" spans="1:15">
      <c r="A171" t="s">
        <v>1812</v>
      </c>
      <c r="B171" t="str">
        <f>_xll.SNL.Clients.Office.Excel.Functions.SPG(A171,"SP_IPO_DATE")</f>
        <v>#PEND</v>
      </c>
      <c r="C171" s="9" t="str">
        <f>_xll.SNL.Clients.Office.Excel.Functions.SPG(A171, "IQ_SECTOR")</f>
        <v>Financials</v>
      </c>
      <c r="D171" s="9" t="str">
        <f>_xll.SNL.Clients.Office.Excel.Functions.SPG(A171, "IQ_INDUSTRY_GROUP")</f>
        <v>Financial Services</v>
      </c>
      <c r="E171" s="9" t="str">
        <f>_xll.SNL.Clients.Office.Excel.Functions.SPG(A171, "IQ_INDUSTRY")</f>
        <v>Capital Markets</v>
      </c>
      <c r="F171" s="9" t="str">
        <f>_xll.SNL.Clients.Office.Excel.Functions.SPG(A171, "IQ_PRIMARY_INDUSTRY")</f>
        <v>Asset Management and Custody Banks</v>
      </c>
      <c r="G171" s="9" t="str">
        <f>_xll.SNL.Clients.Office.Excel.Functions.SPG(A171, "NAICS_CODE", "Primary")</f>
        <v>523940 - Portfolio Management and Investment Advice</v>
      </c>
      <c r="H171" s="9" t="str">
        <f>_xll.SNL.Clients.Office.Excel.Functions.SPG(A171, "SP_TOPICTAG")</f>
        <v/>
      </c>
      <c r="I171" s="5">
        <f>_xll.SNL.Clients.Office.Excel.Functions.SPG(A171, "SP_PCT_SHARES_OWNED_ALL_INSTITUTIONS")</f>
        <v>98.13</v>
      </c>
      <c r="J171" s="9" t="str">
        <f>_xll.SNL.Clients.Office.Excel.Functions.SPG(A171, "RD_CREDIT_RATING_GLOBAL", "Issuer Credit Rating", "Local Currency LT|0")</f>
        <v/>
      </c>
      <c r="K171" s="9" t="str">
        <f>_xll.SNL.Clients.Office.Excel.Functions.SPG(A171, "RD_CWOL_GLOBAL", "Issuer Credit Rating", "Local Currency LT|0")</f>
        <v/>
      </c>
      <c r="L171" s="9" t="str">
        <f>_xll.SNL.Clients.Office.Excel.Functions.SPG(A171, "RD_RATING_ACTION_GLOBAL", "Issuer Credit Rating", "Local Currency LT|0")</f>
        <v/>
      </c>
      <c r="M171" s="10" t="str">
        <f>_xll.SNL.Clients.Office.Excel.Functions.SPG(A171, "RD_LAST_REVIEW_DATE_GLOBAL", "Issuer Credit Rating", "Local Currency LT")</f>
        <v/>
      </c>
      <c r="N171" s="10" t="str">
        <f>_xll.SNL.Clients.Office.Excel.Functions.SPG(A171, "RD_CREDIT_RATING_DATE_GLOBAL", "Issuer Credit Rating", "Local Currency LT|0")</f>
        <v/>
      </c>
      <c r="O171" s="10" t="str">
        <f>_xll.SNL.Clients.Office.Excel.Functions.SPG(A171, "RD_CREDIT_WATCH_OUTLOOK_DATE_GLOBAL", "Issuer Credit Rating", "Local Currency LT|0")</f>
        <v/>
      </c>
    </row>
    <row r="172" spans="1:15">
      <c r="A172" t="s">
        <v>1813</v>
      </c>
      <c r="B172" t="str">
        <f>_xll.SNL.Clients.Office.Excel.Functions.SPG(A172,"SP_IPO_DATE")</f>
        <v>#PEND</v>
      </c>
      <c r="C172" s="9" t="str">
        <f>_xll.SNL.Clients.Office.Excel.Functions.SPG(A172, "IQ_SECTOR")</f>
        <v>Financials</v>
      </c>
      <c r="D172" s="9" t="str">
        <f>_xll.SNL.Clients.Office.Excel.Functions.SPG(A172, "IQ_INDUSTRY_GROUP")</f>
        <v>Banks</v>
      </c>
      <c r="E172" s="9" t="str">
        <f>_xll.SNL.Clients.Office.Excel.Functions.SPG(A172, "IQ_INDUSTRY")</f>
        <v>Banks</v>
      </c>
      <c r="F172" s="9" t="str">
        <f>_xll.SNL.Clients.Office.Excel.Functions.SPG(A172, "IQ_PRIMARY_INDUSTRY")</f>
        <v>Regional Banks</v>
      </c>
      <c r="G172" s="9" t="str">
        <f>_xll.SNL.Clients.Office.Excel.Functions.SPG(A172, "NAICS_CODE", "Primary")</f>
        <v>522110 - Commercial Banking</v>
      </c>
      <c r="H172" s="9" t="str">
        <f>_xll.SNL.Clients.Office.Excel.Functions.SPG(A172, "SP_TOPICTAG")</f>
        <v>Consumer Lending</v>
      </c>
      <c r="I172" s="5">
        <f>_xll.SNL.Clients.Office.Excel.Functions.SPG(A172, "SP_PCT_SHARES_OWNED_ALL_INSTITUTIONS")</f>
        <v>84.9</v>
      </c>
      <c r="J172" s="9" t="str">
        <f>_xll.SNL.Clients.Office.Excel.Functions.SPG(A172, "RD_CREDIT_RATING_GLOBAL", "Issuer Credit Rating", "Local Currency LT|0")</f>
        <v>BBB</v>
      </c>
      <c r="K172" s="9" t="str">
        <f>_xll.SNL.Clients.Office.Excel.Functions.SPG(A172, "RD_CWOL_GLOBAL", "Issuer Credit Rating", "Local Currency LT|0")</f>
        <v>Stable</v>
      </c>
      <c r="L172" s="9" t="str">
        <f>_xll.SNL.Clients.Office.Excel.Functions.SPG(A172, "RD_RATING_ACTION_GLOBAL", "Issuer Credit Rating", "Local Currency LT|0")</f>
        <v>CreditWatch/Outlook (05/24/2021)</v>
      </c>
      <c r="M172" s="10">
        <f>_xll.SNL.Clients.Office.Excel.Functions.SPG(A172, "RD_LAST_REVIEW_DATE_GLOBAL", "Issuer Credit Rating", "Local Currency LT")</f>
        <v>45348</v>
      </c>
      <c r="N172" s="10">
        <f>_xll.SNL.Clients.Office.Excel.Functions.SPG(A172, "RD_CREDIT_RATING_DATE_GLOBAL", "Issuer Credit Rating", "Local Currency LT|0")</f>
        <v>42312</v>
      </c>
      <c r="O172" s="10">
        <f>_xll.SNL.Clients.Office.Excel.Functions.SPG(A172, "RD_CREDIT_WATCH_OUTLOOK_DATE_GLOBAL", "Issuer Credit Rating", "Local Currency LT|0")</f>
        <v>44340</v>
      </c>
    </row>
    <row r="173" spans="1:15">
      <c r="A173" t="s">
        <v>1814</v>
      </c>
      <c r="B173" t="str">
        <f>_xll.SNL.Clients.Office.Excel.Functions.SPG(A173,"SP_IPO_DATE")</f>
        <v>#PEND</v>
      </c>
      <c r="C173" s="9" t="str">
        <f>_xll.SNL.Clients.Office.Excel.Functions.SPG(A173, "IQ_SECTOR")</f>
        <v>Consumer Discretionary</v>
      </c>
      <c r="D173" s="9" t="str">
        <f>_xll.SNL.Clients.Office.Excel.Functions.SPG(A173, "IQ_INDUSTRY_GROUP")</f>
        <v>Automobiles and Components</v>
      </c>
      <c r="E173" s="9" t="str">
        <f>_xll.SNL.Clients.Office.Excel.Functions.SPG(A173, "IQ_INDUSTRY")</f>
        <v>Automobiles</v>
      </c>
      <c r="F173" s="9" t="str">
        <f>_xll.SNL.Clients.Office.Excel.Functions.SPG(A173, "IQ_PRIMARY_INDUSTRY")</f>
        <v>Motorcycle Manufacturers</v>
      </c>
      <c r="G173" s="9" t="str">
        <f>_xll.SNL.Clients.Office.Excel.Functions.SPG(A173, "NAICS_CODE", "Primary")</f>
        <v>336991 - Motorcycle, Bicycle, and Parts Manufacturing</v>
      </c>
      <c r="H173" s="9" t="str">
        <f>_xll.SNL.Clients.Office.Excel.Functions.SPG(A173, "SP_TOPICTAG")</f>
        <v>Fleet Management; Micro-Mobility; Autonomous Vehicles</v>
      </c>
      <c r="I173" s="5">
        <f>_xll.SNL.Clients.Office.Excel.Functions.SPG(A173, "SP_PCT_SHARES_OWNED_ALL_INSTITUTIONS")</f>
        <v>86.22</v>
      </c>
      <c r="J173" s="9" t="str">
        <f>_xll.SNL.Clients.Office.Excel.Functions.SPG(A173, "RD_CREDIT_RATING_GLOBAL", "Issuer Credit Rating", "Local Currency LT|0")</f>
        <v>BBB-</v>
      </c>
      <c r="K173" s="9" t="str">
        <f>_xll.SNL.Clients.Office.Excel.Functions.SPG(A173, "RD_CWOL_GLOBAL", "Issuer Credit Rating", "Local Currency LT|0")</f>
        <v>Stable</v>
      </c>
      <c r="L173" s="9" t="str">
        <f>_xll.SNL.Clients.Office.Excel.Functions.SPG(A173, "RD_RATING_ACTION_GLOBAL", "Issuer Credit Rating", "Local Currency LT|0")</f>
        <v>Downgrade | CreditWatch/Outlook (03/03/2021)</v>
      </c>
      <c r="M173" s="10">
        <f>_xll.SNL.Clients.Office.Excel.Functions.SPG(A173, "RD_LAST_REVIEW_DATE_GLOBAL", "Issuer Credit Rating", "Local Currency LT")</f>
        <v>45588</v>
      </c>
      <c r="N173" s="10">
        <f>_xll.SNL.Clients.Office.Excel.Functions.SPG(A173, "RD_CREDIT_RATING_DATE_GLOBAL", "Issuer Credit Rating", "Local Currency LT|0")</f>
        <v>44258</v>
      </c>
      <c r="O173" s="10">
        <f>_xll.SNL.Clients.Office.Excel.Functions.SPG(A173, "RD_CREDIT_WATCH_OUTLOOK_DATE_GLOBAL", "Issuer Credit Rating", "Local Currency LT|0")</f>
        <v>44258</v>
      </c>
    </row>
    <row r="174" spans="1:15">
      <c r="A174" t="s">
        <v>1815</v>
      </c>
      <c r="B174" t="str">
        <f>_xll.SNL.Clients.Office.Excel.Functions.SPG(A174,"SP_IPO_DATE")</f>
        <v>#PEND</v>
      </c>
      <c r="C174" s="9" t="str">
        <f>_xll.SNL.Clients.Office.Excel.Functions.SPG(A174, "IQ_SECTOR")</f>
        <v>Real Estate</v>
      </c>
      <c r="D174" s="9" t="str">
        <f>_xll.SNL.Clients.Office.Excel.Functions.SPG(A174, "IQ_INDUSTRY_GROUP")</f>
        <v>Equity Real Estate Investment Trusts (REITs)</v>
      </c>
      <c r="E174" s="9" t="str">
        <f>_xll.SNL.Clients.Office.Excel.Functions.SPG(A174, "IQ_INDUSTRY")</f>
        <v>Health Care REITs</v>
      </c>
      <c r="F174" s="9" t="str">
        <f>_xll.SNL.Clients.Office.Excel.Functions.SPG(A174, "IQ_PRIMARY_INDUSTRY")</f>
        <v>Health Care REITs</v>
      </c>
      <c r="G174" s="9" t="str">
        <f>_xll.SNL.Clients.Office.Excel.Functions.SPG(A174, "NAICS_CODE", "Primary")</f>
        <v>531110 - Lessors of Residential Buildings and Dwellings</v>
      </c>
      <c r="H174" s="9" t="str">
        <f>_xll.SNL.Clients.Office.Excel.Functions.SPG(A174, "SP_TOPICTAG")</f>
        <v/>
      </c>
      <c r="I174" s="5">
        <f>_xll.SNL.Clients.Office.Excel.Functions.SPG(A174, "SP_PCT_SHARES_OWNED_ALL_INSTITUTIONS")</f>
        <v>108.57</v>
      </c>
      <c r="J174" s="9" t="str">
        <f>_xll.SNL.Clients.Office.Excel.Functions.SPG(A174, "RD_CREDIT_RATING_GLOBAL", "Issuer Credit Rating", "Local Currency LT|0")</f>
        <v>BBB</v>
      </c>
      <c r="K174" s="9" t="str">
        <f>_xll.SNL.Clients.Office.Excel.Functions.SPG(A174, "RD_CWOL_GLOBAL", "Issuer Credit Rating", "Local Currency LT|0")</f>
        <v>Stable</v>
      </c>
      <c r="L174" s="9" t="str">
        <f>_xll.SNL.Clients.Office.Excel.Functions.SPG(A174, "RD_RATING_ACTION_GLOBAL", "Issuer Credit Rating", "Local Currency LT|0")</f>
        <v>Upgrade | CreditWatch/Outlook (05/15/2014)</v>
      </c>
      <c r="M174" s="10">
        <f>_xll.SNL.Clients.Office.Excel.Functions.SPG(A174, "RD_LAST_REVIEW_DATE_GLOBAL", "Issuer Credit Rating", "Local Currency LT")</f>
        <v>45614</v>
      </c>
      <c r="N174" s="10">
        <f>_xll.SNL.Clients.Office.Excel.Functions.SPG(A174, "RD_CREDIT_RATING_DATE_GLOBAL", "Issuer Credit Rating", "Local Currency LT|0")</f>
        <v>41774</v>
      </c>
      <c r="O174" s="10">
        <f>_xll.SNL.Clients.Office.Excel.Functions.SPG(A174, "RD_CREDIT_WATCH_OUTLOOK_DATE_GLOBAL", "Issuer Credit Rating", "Local Currency LT|0")</f>
        <v>41774</v>
      </c>
    </row>
    <row r="175" spans="1:15">
      <c r="A175" t="s">
        <v>1816</v>
      </c>
      <c r="B175" t="str">
        <f>_xll.SNL.Clients.Office.Excel.Functions.SPG(A175,"SP_IPO_DATE")</f>
        <v>#PEND</v>
      </c>
      <c r="C175" s="9" t="str">
        <f>_xll.SNL.Clients.Office.Excel.Functions.SPG(A175, "IQ_SECTOR")</f>
        <v>Health Care</v>
      </c>
      <c r="D175" s="9" t="str">
        <f>_xll.SNL.Clients.Office.Excel.Functions.SPG(A175, "IQ_INDUSTRY_GROUP")</f>
        <v>Health Care Equipment and Services</v>
      </c>
      <c r="E175" s="9" t="str">
        <f>_xll.SNL.Clients.Office.Excel.Functions.SPG(A175, "IQ_INDUSTRY")</f>
        <v>Health Care Providers and Services</v>
      </c>
      <c r="F175" s="9" t="str">
        <f>_xll.SNL.Clients.Office.Excel.Functions.SPG(A175, "IQ_PRIMARY_INDUSTRY")</f>
        <v>Managed Health Care</v>
      </c>
      <c r="G175" s="9" t="str">
        <f>_xll.SNL.Clients.Office.Excel.Functions.SPG(A175, "NAICS_CODE", "Primary")</f>
        <v>621491 - HMO Medical Centers</v>
      </c>
      <c r="H175" s="9" t="str">
        <f>_xll.SNL.Clients.Office.Excel.Functions.SPG(A175, "SP_TOPICTAG")</f>
        <v>Cloud Management; Fintech; Customer Relationship Management; Cloud Infrastructure; Employee Benefits; Process Automation</v>
      </c>
      <c r="I175" s="5">
        <f>_xll.SNL.Clients.Office.Excel.Functions.SPG(A175, "SP_PCT_SHARES_OWNED_ALL_INSTITUTIONS")</f>
        <v>103.04</v>
      </c>
      <c r="J175" s="9" t="str">
        <f>_xll.SNL.Clients.Office.Excel.Functions.SPG(A175, "RD_CREDIT_RATING_GLOBAL", "Issuer Credit Rating", "Local Currency LT|0")</f>
        <v>BB</v>
      </c>
      <c r="K175" s="9" t="str">
        <f>_xll.SNL.Clients.Office.Excel.Functions.SPG(A175, "RD_CWOL_GLOBAL", "Issuer Credit Rating", "Local Currency LT|0")</f>
        <v>Stable</v>
      </c>
      <c r="L175" s="9" t="str">
        <f>_xll.SNL.Clients.Office.Excel.Functions.SPG(A175, "RD_RATING_ACTION_GLOBAL", "Issuer Credit Rating", "Local Currency LT|0")</f>
        <v>Upgrade | CreditWatch/Outlook (10/30/2023)</v>
      </c>
      <c r="M175" s="10">
        <f>_xll.SNL.Clients.Office.Excel.Functions.SPG(A175, "RD_LAST_REVIEW_DATE_GLOBAL", "Issuer Credit Rating", "Local Currency LT")</f>
        <v>45457</v>
      </c>
      <c r="N175" s="10">
        <f>_xll.SNL.Clients.Office.Excel.Functions.SPG(A175, "RD_CREDIT_RATING_DATE_GLOBAL", "Issuer Credit Rating", "Local Currency LT|0")</f>
        <v>45229</v>
      </c>
      <c r="O175" s="10">
        <f>_xll.SNL.Clients.Office.Excel.Functions.SPG(A175, "RD_CREDIT_WATCH_OUTLOOK_DATE_GLOBAL", "Issuer Credit Rating", "Local Currency LT|0")</f>
        <v>45229</v>
      </c>
    </row>
    <row r="176" spans="1:15">
      <c r="A176" t="s">
        <v>1817</v>
      </c>
      <c r="B176" t="str">
        <f>_xll.SNL.Clients.Office.Excel.Functions.SPG(A176,"SP_IPO_DATE")</f>
        <v>#PEND</v>
      </c>
      <c r="C176" s="9" t="str">
        <f>_xll.SNL.Clients.Office.Excel.Functions.SPG(A176, "IQ_SECTOR")</f>
        <v>Industrials</v>
      </c>
      <c r="D176" s="9" t="str">
        <f>_xll.SNL.Clients.Office.Excel.Functions.SPG(A176, "IQ_INDUSTRY_GROUP")</f>
        <v>Capital Goods</v>
      </c>
      <c r="E176" s="9" t="str">
        <f>_xll.SNL.Clients.Office.Excel.Functions.SPG(A176, "IQ_INDUSTRY")</f>
        <v>Aerospace and Defense</v>
      </c>
      <c r="F176" s="9" t="str">
        <f>_xll.SNL.Clients.Office.Excel.Functions.SPG(A176, "IQ_PRIMARY_INDUSTRY")</f>
        <v>Aerospace and Defense</v>
      </c>
      <c r="G176" s="9" t="str">
        <f>_xll.SNL.Clients.Office.Excel.Functions.SPG(A176, "NAICS_CODE", "Primary")</f>
        <v>33641 - Aerospace Product and Parts Manufacturing</v>
      </c>
      <c r="H176" s="9" t="str">
        <f>_xll.SNL.Clients.Office.Excel.Functions.SPG(A176, "SP_TOPICTAG")</f>
        <v>Industrial Automation; 3D Printing; Commercial Space Launch; Passenger Aircraft Manufacturing</v>
      </c>
      <c r="I176" s="5">
        <f>_xll.SNL.Clients.Office.Excel.Functions.SPG(A176, "SP_PCT_SHARES_OWNED_ALL_INSTITUTIONS")</f>
        <v>98.12</v>
      </c>
      <c r="J176" s="9" t="str">
        <f>_xll.SNL.Clients.Office.Excel.Functions.SPG(A176, "RD_CREDIT_RATING_GLOBAL", "Issuer Credit Rating", "Local Currency LT|0")</f>
        <v>BB+</v>
      </c>
      <c r="K176" s="9" t="str">
        <f>_xll.SNL.Clients.Office.Excel.Functions.SPG(A176, "RD_CWOL_GLOBAL", "Issuer Credit Rating", "Local Currency LT|0")</f>
        <v>Positive</v>
      </c>
      <c r="L176" s="9" t="str">
        <f>_xll.SNL.Clients.Office.Excel.Functions.SPG(A176, "RD_RATING_ACTION_GLOBAL", "Issuer Credit Rating", "Local Currency LT|0")</f>
        <v>CreditWatch/Outlook (02/02/2023)</v>
      </c>
      <c r="M176" s="10">
        <f>_xll.SNL.Clients.Office.Excel.Functions.SPG(A176, "RD_LAST_REVIEW_DATE_GLOBAL", "Issuer Credit Rating", "Local Currency LT")</f>
        <v>45393</v>
      </c>
      <c r="N176" s="10">
        <f>_xll.SNL.Clients.Office.Excel.Functions.SPG(A176, "RD_CREDIT_RATING_DATE_GLOBAL", "Issuer Credit Rating", "Local Currency LT|0")</f>
        <v>44232</v>
      </c>
      <c r="O176" s="10">
        <f>_xll.SNL.Clients.Office.Excel.Functions.SPG(A176, "RD_CREDIT_WATCH_OUTLOOK_DATE_GLOBAL", "Issuer Credit Rating", "Local Currency LT|0")</f>
        <v>44959</v>
      </c>
    </row>
    <row r="177" spans="1:15">
      <c r="A177" t="s">
        <v>1818</v>
      </c>
      <c r="B177" t="str">
        <f>_xll.SNL.Clients.Office.Excel.Functions.SPG(A177,"SP_IPO_DATE")</f>
        <v>#PEND</v>
      </c>
      <c r="C177" s="9" t="str">
        <f>_xll.SNL.Clients.Office.Excel.Functions.SPG(A177, "IQ_SECTOR")</f>
        <v>Energy</v>
      </c>
      <c r="D177" s="9" t="str">
        <f>_xll.SNL.Clients.Office.Excel.Functions.SPG(A177, "IQ_INDUSTRY_GROUP")</f>
        <v>Energy</v>
      </c>
      <c r="E177" s="9" t="str">
        <f>_xll.SNL.Clients.Office.Excel.Functions.SPG(A177, "IQ_INDUSTRY")</f>
        <v>Oil, Gas and Consumable Fuels</v>
      </c>
      <c r="F177" s="9" t="str">
        <f>_xll.SNL.Clients.Office.Excel.Functions.SPG(A177, "IQ_PRIMARY_INDUSTRY")</f>
        <v>Oil and Gas Refining and Marketing</v>
      </c>
      <c r="G177" s="9" t="str">
        <f>_xll.SNL.Clients.Office.Excel.Functions.SPG(A177, "NAICS_CODE", "Primary")</f>
        <v>324110 - Petroleum Refineries</v>
      </c>
      <c r="H177" s="9" t="str">
        <f>_xll.SNL.Clients.Office.Excel.Functions.SPG(A177, "SP_TOPICTAG")</f>
        <v>Environmental Consulting; Environmental Engineering; Disposal and Recycling; CleanTech; Biofuel; ClimateTech</v>
      </c>
      <c r="I177" s="5">
        <f>_xll.SNL.Clients.Office.Excel.Functions.SPG(A177, "SP_PCT_SHARES_OWNED_ALL_INSTITUTIONS")</f>
        <v>81.2</v>
      </c>
      <c r="J177" s="9" t="str">
        <f>_xll.SNL.Clients.Office.Excel.Functions.SPG(A177, "RD_CREDIT_RATING_GLOBAL", "Issuer Credit Rating", "Local Currency LT|0")</f>
        <v>BBB-</v>
      </c>
      <c r="K177" s="9" t="str">
        <f>_xll.SNL.Clients.Office.Excel.Functions.SPG(A177, "RD_CWOL_GLOBAL", "Issuer Credit Rating", "Local Currency LT|0")</f>
        <v>Stable</v>
      </c>
      <c r="L177" s="9" t="str">
        <f>_xll.SNL.Clients.Office.Excel.Functions.SPG(A177, "RD_RATING_ACTION_GLOBAL", "Issuer Credit Rating", "Local Currency LT|0")</f>
        <v>New Rating | CreditWatch/Outlook (03/15/2022)</v>
      </c>
      <c r="M177" s="10">
        <f>_xll.SNL.Clients.Office.Excel.Functions.SPG(A177, "RD_LAST_REVIEW_DATE_GLOBAL", "Issuer Credit Rating", "Local Currency LT")</f>
        <v>45428</v>
      </c>
      <c r="N177" s="10">
        <f>_xll.SNL.Clients.Office.Excel.Functions.SPG(A177, "RD_CREDIT_RATING_DATE_GLOBAL", "Issuer Credit Rating", "Local Currency LT|0")</f>
        <v>44635</v>
      </c>
      <c r="O177" s="10">
        <f>_xll.SNL.Clients.Office.Excel.Functions.SPG(A177, "RD_CREDIT_WATCH_OUTLOOK_DATE_GLOBAL", "Issuer Credit Rating", "Local Currency LT|0")</f>
        <v>44635</v>
      </c>
    </row>
    <row r="178" spans="1:15">
      <c r="A178" t="s">
        <v>1819</v>
      </c>
      <c r="B178" t="str">
        <f>_xll.SNL.Clients.Office.Excel.Functions.SPG(A178,"SP_IPO_DATE")</f>
        <v>#PEND</v>
      </c>
      <c r="C178" s="9" t="str">
        <f>_xll.SNL.Clients.Office.Excel.Functions.SPG(A178, "IQ_SECTOR")</f>
        <v>Consumer Discretionary</v>
      </c>
      <c r="D178" s="9" t="str">
        <f>_xll.SNL.Clients.Office.Excel.Functions.SPG(A178, "IQ_INDUSTRY_GROUP")</f>
        <v>Consumer Services</v>
      </c>
      <c r="E178" s="9" t="str">
        <f>_xll.SNL.Clients.Office.Excel.Functions.SPG(A178, "IQ_INDUSTRY")</f>
        <v>Hotels, Restaurants and Leisure</v>
      </c>
      <c r="F178" s="9" t="str">
        <f>_xll.SNL.Clients.Office.Excel.Functions.SPG(A178, "IQ_PRIMARY_INDUSTRY")</f>
        <v>Hotels, Resorts and Cruise Lines</v>
      </c>
      <c r="G178" s="9" t="str">
        <f>_xll.SNL.Clients.Office.Excel.Functions.SPG(A178, "NAICS_CODE", "Primary")</f>
        <v>721 - Accommodation</v>
      </c>
      <c r="H178" s="9" t="str">
        <f>_xll.SNL.Clients.Office.Excel.Functions.SPG(A178, "SP_TOPICTAG")</f>
        <v>Adventure Travel; Tourism; Travel Accommodations; Vacation Rental</v>
      </c>
      <c r="I178" s="5">
        <f>_xll.SNL.Clients.Office.Excel.Functions.SPG(A178, "SP_PCT_SHARES_OWNED_ALL_INSTITUTIONS")</f>
        <v>57.39</v>
      </c>
      <c r="J178" s="9" t="str">
        <f>_xll.SNL.Clients.Office.Excel.Functions.SPG(A178, "RD_CREDIT_RATING_GLOBAL", "Issuer Credit Rating", "Local Currency LT|0")</f>
        <v>BB</v>
      </c>
      <c r="K178" s="9" t="str">
        <f>_xll.SNL.Clients.Office.Excel.Functions.SPG(A178, "RD_CWOL_GLOBAL", "Issuer Credit Rating", "Local Currency LT|0")</f>
        <v>Stable</v>
      </c>
      <c r="L178" s="9" t="str">
        <f>_xll.SNL.Clients.Office.Excel.Functions.SPG(A178, "RD_RATING_ACTION_GLOBAL", "Issuer Credit Rating", "Local Currency LT|0")</f>
        <v>CreditWatch/Outlook (01/04/2024)</v>
      </c>
      <c r="M178" s="10">
        <f>_xll.SNL.Clients.Office.Excel.Functions.SPG(A178, "RD_LAST_REVIEW_DATE_GLOBAL", "Issuer Credit Rating", "Local Currency LT")</f>
        <v>45621</v>
      </c>
      <c r="N178" s="10">
        <f>_xll.SNL.Clients.Office.Excel.Functions.SPG(A178, "RD_CREDIT_RATING_DATE_GLOBAL", "Issuer Credit Rating", "Local Currency LT|0")</f>
        <v>45117</v>
      </c>
      <c r="O178" s="10">
        <f>_xll.SNL.Clients.Office.Excel.Functions.SPG(A178, "RD_CREDIT_WATCH_OUTLOOK_DATE_GLOBAL", "Issuer Credit Rating", "Local Currency LT|0")</f>
        <v>45295</v>
      </c>
    </row>
    <row r="179" spans="1:15">
      <c r="A179" t="s">
        <v>1820</v>
      </c>
      <c r="B179" t="str">
        <f>_xll.SNL.Clients.Office.Excel.Functions.SPG(A179,"SP_IPO_DATE")</f>
        <v>#PEND</v>
      </c>
      <c r="C179" s="9" t="str">
        <f>_xll.SNL.Clients.Office.Excel.Functions.SPG(A179, "IQ_SECTOR")</f>
        <v>Financials</v>
      </c>
      <c r="D179" s="9" t="str">
        <f>_xll.SNL.Clients.Office.Excel.Functions.SPG(A179, "IQ_INDUSTRY_GROUP")</f>
        <v>Banks</v>
      </c>
      <c r="E179" s="9" t="str">
        <f>_xll.SNL.Clients.Office.Excel.Functions.SPG(A179, "IQ_INDUSTRY")</f>
        <v>Banks</v>
      </c>
      <c r="F179" s="9" t="str">
        <f>_xll.SNL.Clients.Office.Excel.Functions.SPG(A179, "IQ_PRIMARY_INDUSTRY")</f>
        <v>Regional Banks</v>
      </c>
      <c r="G179" s="9" t="str">
        <f>_xll.SNL.Clients.Office.Excel.Functions.SPG(A179, "NAICS_CODE", "Primary")</f>
        <v>522110 - Commercial Banking</v>
      </c>
      <c r="H179" s="9" t="str">
        <f>_xll.SNL.Clients.Office.Excel.Functions.SPG(A179, "SP_TOPICTAG")</f>
        <v>Consumer Lending</v>
      </c>
      <c r="I179" s="5">
        <f>_xll.SNL.Clients.Office.Excel.Functions.SPG(A179, "SP_PCT_SHARES_OWNED_ALL_INSTITUTIONS")</f>
        <v>69.33</v>
      </c>
      <c r="J179" s="9" t="str">
        <f>_xll.SNL.Clients.Office.Excel.Functions.SPG(A179, "RD_CREDIT_RATING_GLOBAL", "Issuer Credit Rating", "Local Currency LT|0")</f>
        <v/>
      </c>
      <c r="K179" s="9" t="str">
        <f>_xll.SNL.Clients.Office.Excel.Functions.SPG(A179, "RD_CWOL_GLOBAL", "Issuer Credit Rating", "Local Currency LT|0")</f>
        <v/>
      </c>
      <c r="L179" s="9" t="str">
        <f>_xll.SNL.Clients.Office.Excel.Functions.SPG(A179, "RD_RATING_ACTION_GLOBAL", "Issuer Credit Rating", "Local Currency LT|0")</f>
        <v/>
      </c>
      <c r="M179" s="10" t="str">
        <f>_xll.SNL.Clients.Office.Excel.Functions.SPG(A179, "RD_LAST_REVIEW_DATE_GLOBAL", "Issuer Credit Rating", "Local Currency LT")</f>
        <v/>
      </c>
      <c r="N179" s="10" t="str">
        <f>_xll.SNL.Clients.Office.Excel.Functions.SPG(A179, "RD_CREDIT_RATING_DATE_GLOBAL", "Issuer Credit Rating", "Local Currency LT|0")</f>
        <v/>
      </c>
      <c r="O179" s="10" t="str">
        <f>_xll.SNL.Clients.Office.Excel.Functions.SPG(A179, "RD_CREDIT_WATCH_OUTLOOK_DATE_GLOBAL", "Issuer Credit Rating", "Local Currency LT|0")</f>
        <v/>
      </c>
    </row>
    <row r="180" spans="1:15">
      <c r="A180" t="s">
        <v>1821</v>
      </c>
      <c r="B180" t="str">
        <f>_xll.SNL.Clients.Office.Excel.Functions.SPG(A180,"SP_IPO_DATE")</f>
        <v>#PEND</v>
      </c>
      <c r="C180" s="9" t="str">
        <f>_xll.SNL.Clients.Office.Excel.Functions.SPG(A180, "IQ_SECTOR")</f>
        <v>Financials</v>
      </c>
      <c r="D180" s="9" t="str">
        <f>_xll.SNL.Clients.Office.Excel.Functions.SPG(A180, "IQ_INDUSTRY_GROUP")</f>
        <v>Financial Services</v>
      </c>
      <c r="E180" s="9" t="str">
        <f>_xll.SNL.Clients.Office.Excel.Functions.SPG(A180, "IQ_INDUSTRY")</f>
        <v>Capital Markets</v>
      </c>
      <c r="F180" s="9" t="str">
        <f>_xll.SNL.Clients.Office.Excel.Functions.SPG(A180, "IQ_PRIMARY_INDUSTRY")</f>
        <v>Investment Banking and Brokerage</v>
      </c>
      <c r="G180" s="9" t="str">
        <f>_xll.SNL.Clients.Office.Excel.Functions.SPG(A180, "NAICS_CODE", "Primary")</f>
        <v>523940 - Portfolio Management and Investment Advice</v>
      </c>
      <c r="H180" s="9" t="str">
        <f>_xll.SNL.Clients.Office.Excel.Functions.SPG(A180, "SP_TOPICTAG")</f>
        <v/>
      </c>
      <c r="I180" s="5">
        <f>_xll.SNL.Clients.Office.Excel.Functions.SPG(A180, "SP_PCT_SHARES_OWNED_ALL_INSTITUTIONS")</f>
        <v>76.790000000000006</v>
      </c>
      <c r="J180" s="9" t="str">
        <f>_xll.SNL.Clients.Office.Excel.Functions.SPG(A180, "RD_CREDIT_RATING_GLOBAL", "Issuer Credit Rating", "Local Currency LT|0")</f>
        <v/>
      </c>
      <c r="K180" s="9" t="str">
        <f>_xll.SNL.Clients.Office.Excel.Functions.SPG(A180, "RD_CWOL_GLOBAL", "Issuer Credit Rating", "Local Currency LT|0")</f>
        <v/>
      </c>
      <c r="L180" s="9" t="str">
        <f>_xll.SNL.Clients.Office.Excel.Functions.SPG(A180, "RD_RATING_ACTION_GLOBAL", "Issuer Credit Rating", "Local Currency LT|0")</f>
        <v/>
      </c>
      <c r="M180" s="10" t="str">
        <f>_xll.SNL.Clients.Office.Excel.Functions.SPG(A180, "RD_LAST_REVIEW_DATE_GLOBAL", "Issuer Credit Rating", "Local Currency LT")</f>
        <v/>
      </c>
      <c r="N180" s="10" t="str">
        <f>_xll.SNL.Clients.Office.Excel.Functions.SPG(A180, "RD_CREDIT_RATING_DATE_GLOBAL", "Issuer Credit Rating", "Local Currency LT|0")</f>
        <v/>
      </c>
      <c r="O180" s="10" t="str">
        <f>_xll.SNL.Clients.Office.Excel.Functions.SPG(A180, "RD_CREDIT_WATCH_OUTLOOK_DATE_GLOBAL", "Issuer Credit Rating", "Local Currency LT|0")</f>
        <v/>
      </c>
    </row>
    <row r="181" spans="1:15">
      <c r="A181" t="s">
        <v>1822</v>
      </c>
      <c r="B181" t="str">
        <f>_xll.SNL.Clients.Office.Excel.Functions.SPG(A181,"SP_IPO_DATE")</f>
        <v>#PEND</v>
      </c>
      <c r="C181" s="9" t="str">
        <f>_xll.SNL.Clients.Office.Excel.Functions.SPG(A181, "IQ_SECTOR")</f>
        <v>Consumer Discretionary</v>
      </c>
      <c r="D181" s="9" t="str">
        <f>_xll.SNL.Clients.Office.Excel.Functions.SPG(A181, "IQ_INDUSTRY_GROUP")</f>
        <v>Consumer Services</v>
      </c>
      <c r="E181" s="9" t="str">
        <f>_xll.SNL.Clients.Office.Excel.Functions.SPG(A181, "IQ_INDUSTRY")</f>
        <v>Hotels, Restaurants and Leisure</v>
      </c>
      <c r="F181" s="9" t="str">
        <f>_xll.SNL.Clients.Office.Excel.Functions.SPG(A181, "IQ_PRIMARY_INDUSTRY")</f>
        <v>Hotels, Resorts and Cruise Lines</v>
      </c>
      <c r="G181" s="9" t="str">
        <f>_xll.SNL.Clients.Office.Excel.Functions.SPG(A181, "NAICS_CODE", "Primary")</f>
        <v>721110 - Hotels (except Casino Hotels) and Motels</v>
      </c>
      <c r="H181" s="9" t="str">
        <f>_xll.SNL.Clients.Office.Excel.Functions.SPG(A181, "SP_TOPICTAG")</f>
        <v>Adventure Travel; Business Travel; Tourism; Travel Accommodations</v>
      </c>
      <c r="I181" s="5">
        <f>_xll.SNL.Clients.Office.Excel.Functions.SPG(A181, "SP_PCT_SHARES_OWNED_ALL_INSTITUTIONS")</f>
        <v>49.56</v>
      </c>
      <c r="J181" s="9" t="str">
        <f>_xll.SNL.Clients.Office.Excel.Functions.SPG(A181, "RD_CREDIT_RATING_GLOBAL", "Issuer Credit Rating", "Local Currency LT|0")</f>
        <v>BBB-</v>
      </c>
      <c r="K181" s="9" t="str">
        <f>_xll.SNL.Clients.Office.Excel.Functions.SPG(A181, "RD_CWOL_GLOBAL", "Issuer Credit Rating", "Local Currency LT|0")</f>
        <v>Negative</v>
      </c>
      <c r="L181" s="9" t="str">
        <f>_xll.SNL.Clients.Office.Excel.Functions.SPG(A181, "RD_RATING_ACTION_GLOBAL", "Issuer Credit Rating", "Local Currency LT|0")</f>
        <v>CreditWatch/Outlook (02/10/2025)</v>
      </c>
      <c r="M181" s="10">
        <f>_xll.SNL.Clients.Office.Excel.Functions.SPG(A181, "RD_LAST_REVIEW_DATE_GLOBAL", "Issuer Credit Rating", "Local Currency LT")</f>
        <v>45698</v>
      </c>
      <c r="N181" s="10">
        <f>_xll.SNL.Clients.Office.Excel.Functions.SPG(A181, "RD_CREDIT_RATING_DATE_GLOBAL", "Issuer Credit Rating", "Local Currency LT|0")</f>
        <v>44914</v>
      </c>
      <c r="O181" s="10">
        <f>_xll.SNL.Clients.Office.Excel.Functions.SPG(A181, "RD_CREDIT_WATCH_OUTLOOK_DATE_GLOBAL", "Issuer Credit Rating", "Local Currency LT|0")</f>
        <v>45698</v>
      </c>
    </row>
    <row r="182" spans="1:15">
      <c r="A182" t="s">
        <v>1823</v>
      </c>
      <c r="B182" t="str">
        <f>_xll.SNL.Clients.Office.Excel.Functions.SPG(A182,"SP_IPO_DATE")</f>
        <v>#PEND</v>
      </c>
      <c r="C182" s="9" t="str">
        <f>_xll.SNL.Clients.Office.Excel.Functions.SPG(A182, "IQ_SECTOR")</f>
        <v>Utilities</v>
      </c>
      <c r="D182" s="9" t="str">
        <f>_xll.SNL.Clients.Office.Excel.Functions.SPG(A182, "IQ_INDUSTRY_GROUP")</f>
        <v>Utilities</v>
      </c>
      <c r="E182" s="9" t="str">
        <f>_xll.SNL.Clients.Office.Excel.Functions.SPG(A182, "IQ_INDUSTRY")</f>
        <v>Electric Utilities</v>
      </c>
      <c r="F182" s="9" t="str">
        <f>_xll.SNL.Clients.Office.Excel.Functions.SPG(A182, "IQ_PRIMARY_INDUSTRY")</f>
        <v>Electric Utilities</v>
      </c>
      <c r="G182" s="9" t="str">
        <f>_xll.SNL.Clients.Office.Excel.Functions.SPG(A182, "NAICS_CODE", "Primary")</f>
        <v>2211 - Electric Power Generation, Transmission and Distribution</v>
      </c>
      <c r="H182" s="9" t="str">
        <f>_xll.SNL.Clients.Office.Excel.Functions.SPG(A182, "SP_TOPICTAG")</f>
        <v>Clean Energy; Energy Efficiency; Energy Management; Energy Storage; Smart Energy; Power Grid</v>
      </c>
      <c r="I182" s="5">
        <f>_xll.SNL.Clients.Office.Excel.Functions.SPG(A182, "SP_PCT_SHARES_OWNED_ALL_INSTITUTIONS")</f>
        <v>86.27</v>
      </c>
      <c r="J182" s="9" t="str">
        <f>_xll.SNL.Clients.Office.Excel.Functions.SPG(A182, "RD_CREDIT_RATING_GLOBAL", "Issuer Credit Rating", "Local Currency LT|0")</f>
        <v>BBB</v>
      </c>
      <c r="K182" s="9" t="str">
        <f>_xll.SNL.Clients.Office.Excel.Functions.SPG(A182, "RD_CWOL_GLOBAL", "Issuer Credit Rating", "Local Currency LT|0")</f>
        <v>Stable</v>
      </c>
      <c r="L182" s="9" t="str">
        <f>_xll.SNL.Clients.Office.Excel.Functions.SPG(A182, "RD_RATING_ACTION_GLOBAL", "Issuer Credit Rating", "Local Currency LT|0")</f>
        <v>Downgrade | CreditWatch/Outlook (01/31/2008)</v>
      </c>
      <c r="M182" s="10">
        <f>_xll.SNL.Clients.Office.Excel.Functions.SPG(A182, "RD_LAST_REVIEW_DATE_GLOBAL", "Issuer Credit Rating", "Local Currency LT")</f>
        <v>45440</v>
      </c>
      <c r="N182" s="10">
        <f>_xll.SNL.Clients.Office.Excel.Functions.SPG(A182, "RD_CREDIT_RATING_DATE_GLOBAL", "Issuer Credit Rating", "Local Currency LT|0")</f>
        <v>39478</v>
      </c>
      <c r="O182" s="10">
        <f>_xll.SNL.Clients.Office.Excel.Functions.SPG(A182, "RD_CREDIT_WATCH_OUTLOOK_DATE_GLOBAL", "Issuer Credit Rating", "Local Currency LT|0")</f>
        <v>39478</v>
      </c>
    </row>
    <row r="183" spans="1:15">
      <c r="A183" t="s">
        <v>1824</v>
      </c>
      <c r="B183" t="str">
        <f>_xll.SNL.Clients.Office.Excel.Functions.SPG(A183,"SP_IPO_DATE")</f>
        <v>#PEND</v>
      </c>
      <c r="C183" s="9" t="str">
        <f>_xll.SNL.Clients.Office.Excel.Functions.SPG(A183, "IQ_SECTOR")</f>
        <v>Health Care</v>
      </c>
      <c r="D183" s="9" t="str">
        <f>_xll.SNL.Clients.Office.Excel.Functions.SPG(A183, "IQ_INDUSTRY_GROUP")</f>
        <v>Pharmaceuticals, Biotechnology and Life Sciences</v>
      </c>
      <c r="E183" s="9" t="str">
        <f>_xll.SNL.Clients.Office.Excel.Functions.SPG(A183, "IQ_INDUSTRY")</f>
        <v>Life Sciences Tools and Services</v>
      </c>
      <c r="F183" s="9" t="str">
        <f>_xll.SNL.Clients.Office.Excel.Functions.SPG(A183, "IQ_PRIMARY_INDUSTRY")</f>
        <v>Life Sciences Tools and Services</v>
      </c>
      <c r="G183" s="9" t="str">
        <f>_xll.SNL.Clients.Office.Excel.Functions.SPG(A183, "NAICS_CODE", "Primary")</f>
        <v>334516 - Analytical Laboratory Instrument Manufacturing</v>
      </c>
      <c r="H183" s="9" t="str">
        <f>_xll.SNL.Clients.Office.Excel.Functions.SPG(A183, "SP_TOPICTAG")</f>
        <v>Health Diagnostics; Machine Learning; Genetics; Artificial Intelligence; Genetic Disorder; Oncology; Reproductive Health</v>
      </c>
      <c r="I183" s="5">
        <f>_xll.SNL.Clients.Office.Excel.Functions.SPG(A183, "SP_PCT_SHARES_OWNED_ALL_INSTITUTIONS")</f>
        <v>93.15</v>
      </c>
      <c r="J183" s="9" t="str">
        <f>_xll.SNL.Clients.Office.Excel.Functions.SPG(A183, "RD_CREDIT_RATING_GLOBAL", "Issuer Credit Rating", "Local Currency LT|0")</f>
        <v>BBB</v>
      </c>
      <c r="K183" s="9" t="str">
        <f>_xll.SNL.Clients.Office.Excel.Functions.SPG(A183, "RD_CWOL_GLOBAL", "Issuer Credit Rating", "Local Currency LT|0")</f>
        <v>Stable</v>
      </c>
      <c r="L183" s="9" t="str">
        <f>_xll.SNL.Clients.Office.Excel.Functions.SPG(A183, "RD_RATING_ACTION_GLOBAL", "Issuer Credit Rating", "Local Currency LT|0")</f>
        <v>Upgrade | CreditWatch/Outlook (06/19/2015)</v>
      </c>
      <c r="M183" s="10">
        <f>_xll.SNL.Clients.Office.Excel.Functions.SPG(A183, "RD_LAST_REVIEW_DATE_GLOBAL", "Issuer Credit Rating", "Local Currency LT")</f>
        <v>45455</v>
      </c>
      <c r="N183" s="10">
        <f>_xll.SNL.Clients.Office.Excel.Functions.SPG(A183, "RD_CREDIT_RATING_DATE_GLOBAL", "Issuer Credit Rating", "Local Currency LT|0")</f>
        <v>42174</v>
      </c>
      <c r="O183" s="10">
        <f>_xll.SNL.Clients.Office.Excel.Functions.SPG(A183, "RD_CREDIT_WATCH_OUTLOOK_DATE_GLOBAL", "Issuer Credit Rating", "Local Currency LT|0")</f>
        <v>42174</v>
      </c>
    </row>
    <row r="184" spans="1:15">
      <c r="A184" t="s">
        <v>1825</v>
      </c>
      <c r="B184" t="str">
        <f>_xll.SNL.Clients.Office.Excel.Functions.SPG(A184,"SP_IPO_DATE")</f>
        <v>#PEND</v>
      </c>
      <c r="C184" s="9" t="str">
        <f>_xll.SNL.Clients.Office.Excel.Functions.SPG(A184, "IQ_SECTOR")</f>
        <v>Real Estate</v>
      </c>
      <c r="D184" s="9" t="str">
        <f>_xll.SNL.Clients.Office.Excel.Functions.SPG(A184, "IQ_INDUSTRY_GROUP")</f>
        <v>Equity Real Estate Investment Trusts (REITs)</v>
      </c>
      <c r="E184" s="9" t="str">
        <f>_xll.SNL.Clients.Office.Excel.Functions.SPG(A184, "IQ_INDUSTRY")</f>
        <v>Residential REITs</v>
      </c>
      <c r="F184" s="9" t="str">
        <f>_xll.SNL.Clients.Office.Excel.Functions.SPG(A184, "IQ_PRIMARY_INDUSTRY")</f>
        <v>Multi-Family Residential REITs</v>
      </c>
      <c r="G184" s="9" t="str">
        <f>_xll.SNL.Clients.Office.Excel.Functions.SPG(A184, "NAICS_CODE", "Primary")</f>
        <v>531110 - Lessors of Residential Buildings and Dwellings</v>
      </c>
      <c r="H184" s="9" t="str">
        <f>_xll.SNL.Clients.Office.Excel.Functions.SPG(A184, "SP_TOPICTAG")</f>
        <v/>
      </c>
      <c r="I184" s="5">
        <f>_xll.SNL.Clients.Office.Excel.Functions.SPG(A184, "SP_PCT_SHARES_OWNED_ALL_INSTITUTIONS")</f>
        <v>101.38</v>
      </c>
      <c r="J184" s="9" t="str">
        <f>_xll.SNL.Clients.Office.Excel.Functions.SPG(A184, "RD_CREDIT_RATING_GLOBAL", "Issuer Credit Rating", "Local Currency LT|0")</f>
        <v>BBB</v>
      </c>
      <c r="K184" s="9" t="str">
        <f>_xll.SNL.Clients.Office.Excel.Functions.SPG(A184, "RD_CWOL_GLOBAL", "Issuer Credit Rating", "Local Currency LT|0")</f>
        <v>Stable</v>
      </c>
      <c r="L184" s="9" t="str">
        <f>_xll.SNL.Clients.Office.Excel.Functions.SPG(A184, "RD_RATING_ACTION_GLOBAL", "Issuer Credit Rating", "Local Currency LT|0")</f>
        <v>New Rating | CreditWatch/Outlook (10/30/2024)</v>
      </c>
      <c r="M184" s="10">
        <f>_xll.SNL.Clients.Office.Excel.Functions.SPG(A184, "RD_LAST_REVIEW_DATE_GLOBAL", "Issuer Credit Rating", "Local Currency LT")</f>
        <v>45595</v>
      </c>
      <c r="N184" s="10">
        <f>_xll.SNL.Clients.Office.Excel.Functions.SPG(A184, "RD_CREDIT_RATING_DATE_GLOBAL", "Issuer Credit Rating", "Local Currency LT|0")</f>
        <v>45595</v>
      </c>
      <c r="O184" s="10">
        <f>_xll.SNL.Clients.Office.Excel.Functions.SPG(A184, "RD_CREDIT_WATCH_OUTLOOK_DATE_GLOBAL", "Issuer Credit Rating", "Local Currency LT|0")</f>
        <v>45595</v>
      </c>
    </row>
    <row r="185" spans="1:15">
      <c r="A185" t="s">
        <v>1826</v>
      </c>
      <c r="B185" t="str">
        <f>_xll.SNL.Clients.Office.Excel.Functions.SPG(A185,"SP_IPO_DATE")</f>
        <v>#PEND</v>
      </c>
      <c r="C185" s="9" t="str">
        <f>_xll.SNL.Clients.Office.Excel.Functions.SPG(A185, "IQ_SECTOR")</f>
        <v>Consumer Staples</v>
      </c>
      <c r="D185" s="9" t="str">
        <f>_xll.SNL.Clients.Office.Excel.Functions.SPG(A185, "IQ_INDUSTRY_GROUP")</f>
        <v>Food, Beverage and Tobacco</v>
      </c>
      <c r="E185" s="9" t="str">
        <f>_xll.SNL.Clients.Office.Excel.Functions.SPG(A185, "IQ_INDUSTRY")</f>
        <v>Food Products</v>
      </c>
      <c r="F185" s="9" t="str">
        <f>_xll.SNL.Clients.Office.Excel.Functions.SPG(A185, "IQ_PRIMARY_INDUSTRY")</f>
        <v>Agricultural Products and Services</v>
      </c>
      <c r="G185" s="9" t="str">
        <f>_xll.SNL.Clients.Office.Excel.Functions.SPG(A185, "NAICS_CODE", "Primary")</f>
        <v>31199 - All Other Food Manufacturing</v>
      </c>
      <c r="H185" s="9" t="str">
        <f>_xll.SNL.Clients.Office.Excel.Functions.SPG(A185, "SP_TOPICTAG")</f>
        <v>Animal Feed; Farming; Green Consumer Goods; Horticulture; Organic; Biomass Energy; Nutraceutical; Alternative Protein</v>
      </c>
      <c r="I185" s="5">
        <f>_xll.SNL.Clients.Office.Excel.Functions.SPG(A185, "SP_PCT_SHARES_OWNED_ALL_INSTITUTIONS")</f>
        <v>89.47</v>
      </c>
      <c r="J185" s="9" t="str">
        <f>_xll.SNL.Clients.Office.Excel.Functions.SPG(A185, "RD_CREDIT_RATING_GLOBAL", "Issuer Credit Rating", "Local Currency LT|0")</f>
        <v>BBB</v>
      </c>
      <c r="K185" s="9" t="str">
        <f>_xll.SNL.Clients.Office.Excel.Functions.SPG(A185, "RD_CWOL_GLOBAL", "Issuer Credit Rating", "Local Currency LT|0")</f>
        <v>Stable</v>
      </c>
      <c r="L185" s="9" t="str">
        <f>_xll.SNL.Clients.Office.Excel.Functions.SPG(A185, "RD_RATING_ACTION_GLOBAL", "Issuer Credit Rating", "Local Currency LT|0")</f>
        <v>CreditWatch/Outlook (11/24/2008)</v>
      </c>
      <c r="M185" s="10">
        <f>_xll.SNL.Clients.Office.Excel.Functions.SPG(A185, "RD_LAST_REVIEW_DATE_GLOBAL", "Issuer Credit Rating", "Local Currency LT")</f>
        <v>45530</v>
      </c>
      <c r="N185" s="10">
        <f>_xll.SNL.Clients.Office.Excel.Functions.SPG(A185, "RD_CREDIT_RATING_DATE_GLOBAL", "Issuer Credit Rating", "Local Currency LT|0")</f>
        <v>39595</v>
      </c>
      <c r="O185" s="10">
        <f>_xll.SNL.Clients.Office.Excel.Functions.SPG(A185, "RD_CREDIT_WATCH_OUTLOOK_DATE_GLOBAL", "Issuer Credit Rating", "Local Currency LT|0")</f>
        <v>39776</v>
      </c>
    </row>
    <row r="186" spans="1:15">
      <c r="A186" t="s">
        <v>1827</v>
      </c>
      <c r="B186" t="str">
        <f>_xll.SNL.Clients.Office.Excel.Functions.SPG(A186,"SP_IPO_DATE")</f>
        <v>#PEND</v>
      </c>
      <c r="C186" s="9" t="str">
        <f>_xll.SNL.Clients.Office.Excel.Functions.SPG(A186, "IQ_SECTOR")</f>
        <v>Industrials</v>
      </c>
      <c r="D186" s="9" t="str">
        <f>_xll.SNL.Clients.Office.Excel.Functions.SPG(A186, "IQ_INDUSTRY_GROUP")</f>
        <v>Commercial and Professional Services</v>
      </c>
      <c r="E186" s="9" t="str">
        <f>_xll.SNL.Clients.Office.Excel.Functions.SPG(A186, "IQ_INDUSTRY")</f>
        <v>Professional Services</v>
      </c>
      <c r="F186" s="9" t="str">
        <f>_xll.SNL.Clients.Office.Excel.Functions.SPG(A186, "IQ_PRIMARY_INDUSTRY")</f>
        <v>Human Resource and Employment Services</v>
      </c>
      <c r="G186" s="9" t="str">
        <f>_xll.SNL.Clients.Office.Excel.Functions.SPG(A186, "NAICS_CODE", "Primary")</f>
        <v>561330 - Professional Employer Organizations</v>
      </c>
      <c r="H186" s="9" t="str">
        <f>_xll.SNL.Clients.Office.Excel.Functions.SPG(A186, "SP_TOPICTAG")</f>
        <v>Invoice Management Software; Virtual Workforce; Employee Benefits; Employee Assistance Program (EAP)</v>
      </c>
      <c r="I186" s="5">
        <f>_xll.SNL.Clients.Office.Excel.Functions.SPG(A186, "SP_PCT_SHARES_OWNED_ALL_INSTITUTIONS")</f>
        <v>97.77</v>
      </c>
      <c r="J186" s="9" t="str">
        <f>_xll.SNL.Clients.Office.Excel.Functions.SPG(A186, "RD_CREDIT_RATING_GLOBAL", "Issuer Credit Rating", "Local Currency LT|0")</f>
        <v/>
      </c>
      <c r="K186" s="9" t="str">
        <f>_xll.SNL.Clients.Office.Excel.Functions.SPG(A186, "RD_CWOL_GLOBAL", "Issuer Credit Rating", "Local Currency LT|0")</f>
        <v/>
      </c>
      <c r="L186" s="9" t="str">
        <f>_xll.SNL.Clients.Office.Excel.Functions.SPG(A186, "RD_RATING_ACTION_GLOBAL", "Issuer Credit Rating", "Local Currency LT|0")</f>
        <v/>
      </c>
      <c r="M186" s="10" t="str">
        <f>_xll.SNL.Clients.Office.Excel.Functions.SPG(A186, "RD_LAST_REVIEW_DATE_GLOBAL", "Issuer Credit Rating", "Local Currency LT")</f>
        <v/>
      </c>
      <c r="N186" s="10" t="str">
        <f>_xll.SNL.Clients.Office.Excel.Functions.SPG(A186, "RD_CREDIT_RATING_DATE_GLOBAL", "Issuer Credit Rating", "Local Currency LT|0")</f>
        <v/>
      </c>
      <c r="O186" s="10" t="str">
        <f>_xll.SNL.Clients.Office.Excel.Functions.SPG(A186, "RD_CREDIT_WATCH_OUTLOOK_DATE_GLOBAL", "Issuer Credit Rating", "Local Currency LT|0")</f>
        <v/>
      </c>
    </row>
    <row r="187" spans="1:15">
      <c r="A187" t="s">
        <v>1828</v>
      </c>
      <c r="B187" t="str">
        <f>_xll.SNL.Clients.Office.Excel.Functions.SPG(A187,"SP_IPO_DATE")</f>
        <v>#PEND</v>
      </c>
      <c r="C187" s="9" t="str">
        <f>_xll.SNL.Clients.Office.Excel.Functions.SPG(A187, "IQ_SECTOR")</f>
        <v>Financials</v>
      </c>
      <c r="D187" s="9" t="str">
        <f>_xll.SNL.Clients.Office.Excel.Functions.SPG(A187, "IQ_INDUSTRY_GROUP")</f>
        <v>Financial Services</v>
      </c>
      <c r="E187" s="9" t="str">
        <f>_xll.SNL.Clients.Office.Excel.Functions.SPG(A187, "IQ_INDUSTRY")</f>
        <v>Capital Markets</v>
      </c>
      <c r="F187" s="9" t="str">
        <f>_xll.SNL.Clients.Office.Excel.Functions.SPG(A187, "IQ_PRIMARY_INDUSTRY")</f>
        <v>Investment Banking and Brokerage</v>
      </c>
      <c r="G187" s="9" t="str">
        <f>_xll.SNL.Clients.Office.Excel.Functions.SPG(A187, "NAICS_CODE", "Primary")</f>
        <v>523150 - Investment Banking and Securities Intermediation</v>
      </c>
      <c r="H187" s="9" t="str">
        <f>_xll.SNL.Clients.Office.Excel.Functions.SPG(A187, "SP_TOPICTAG")</f>
        <v/>
      </c>
      <c r="I187" s="5">
        <f>_xll.SNL.Clients.Office.Excel.Functions.SPG(A187, "SP_PCT_SHARES_OWNED_ALL_INSTITUTIONS")</f>
        <v>87.85</v>
      </c>
      <c r="J187" s="9" t="str">
        <f>_xll.SNL.Clients.Office.Excel.Functions.SPG(A187, "RD_CREDIT_RATING_GLOBAL", "Issuer Credit Rating", "Local Currency LT|0")</f>
        <v/>
      </c>
      <c r="K187" s="9" t="str">
        <f>_xll.SNL.Clients.Office.Excel.Functions.SPG(A187, "RD_CWOL_GLOBAL", "Issuer Credit Rating", "Local Currency LT|0")</f>
        <v/>
      </c>
      <c r="L187" s="9" t="str">
        <f>_xll.SNL.Clients.Office.Excel.Functions.SPG(A187, "RD_RATING_ACTION_GLOBAL", "Issuer Credit Rating", "Local Currency LT|0")</f>
        <v/>
      </c>
      <c r="M187" s="10" t="str">
        <f>_xll.SNL.Clients.Office.Excel.Functions.SPG(A187, "RD_LAST_REVIEW_DATE_GLOBAL", "Issuer Credit Rating", "Local Currency LT")</f>
        <v/>
      </c>
      <c r="N187" s="10" t="str">
        <f>_xll.SNL.Clients.Office.Excel.Functions.SPG(A187, "RD_CREDIT_RATING_DATE_GLOBAL", "Issuer Credit Rating", "Local Currency LT|0")</f>
        <v/>
      </c>
      <c r="O187" s="10" t="str">
        <f>_xll.SNL.Clients.Office.Excel.Functions.SPG(A187, "RD_CREDIT_WATCH_OUTLOOK_DATE_GLOBAL", "Issuer Credit Rating", "Local Currency LT|0")</f>
        <v/>
      </c>
    </row>
    <row r="188" spans="1:15">
      <c r="A188" t="s">
        <v>1829</v>
      </c>
      <c r="B188" t="str">
        <f>_xll.SNL.Clients.Office.Excel.Functions.SPG(A188,"SP_IPO_DATE")</f>
        <v>#PEND</v>
      </c>
      <c r="C188" s="9" t="str">
        <f>_xll.SNL.Clients.Office.Excel.Functions.SPG(A188, "IQ_SECTOR")</f>
        <v>Financials</v>
      </c>
      <c r="D188" s="9" t="str">
        <f>_xll.SNL.Clients.Office.Excel.Functions.SPG(A188, "IQ_INDUSTRY_GROUP")</f>
        <v>Banks</v>
      </c>
      <c r="E188" s="9" t="str">
        <f>_xll.SNL.Clients.Office.Excel.Functions.SPG(A188, "IQ_INDUSTRY")</f>
        <v>Banks</v>
      </c>
      <c r="F188" s="9" t="str">
        <f>_xll.SNL.Clients.Office.Excel.Functions.SPG(A188, "IQ_PRIMARY_INDUSTRY")</f>
        <v>Regional Banks</v>
      </c>
      <c r="G188" s="9" t="str">
        <f>_xll.SNL.Clients.Office.Excel.Functions.SPG(A188, "NAICS_CODE", "Primary")</f>
        <v>522110 - Commercial Banking</v>
      </c>
      <c r="H188" s="9" t="str">
        <f>_xll.SNL.Clients.Office.Excel.Functions.SPG(A188, "SP_TOPICTAG")</f>
        <v>Consumer Lending</v>
      </c>
      <c r="I188" s="5">
        <f>_xll.SNL.Clients.Office.Excel.Functions.SPG(A188, "SP_PCT_SHARES_OWNED_ALL_INSTITUTIONS")</f>
        <v>70.89</v>
      </c>
      <c r="J188" s="9" t="str">
        <f>_xll.SNL.Clients.Office.Excel.Functions.SPG(A188, "RD_CREDIT_RATING_GLOBAL", "Issuer Credit Rating", "Local Currency LT|0")</f>
        <v/>
      </c>
      <c r="K188" s="9" t="str">
        <f>_xll.SNL.Clients.Office.Excel.Functions.SPG(A188, "RD_CWOL_GLOBAL", "Issuer Credit Rating", "Local Currency LT|0")</f>
        <v/>
      </c>
      <c r="L188" s="9" t="str">
        <f>_xll.SNL.Clients.Office.Excel.Functions.SPG(A188, "RD_RATING_ACTION_GLOBAL", "Issuer Credit Rating", "Local Currency LT|0")</f>
        <v/>
      </c>
      <c r="M188" s="10" t="str">
        <f>_xll.SNL.Clients.Office.Excel.Functions.SPG(A188, "RD_LAST_REVIEW_DATE_GLOBAL", "Issuer Credit Rating", "Local Currency LT")</f>
        <v/>
      </c>
      <c r="N188" s="10" t="str">
        <f>_xll.SNL.Clients.Office.Excel.Functions.SPG(A188, "RD_CREDIT_RATING_DATE_GLOBAL", "Issuer Credit Rating", "Local Currency LT|0")</f>
        <v/>
      </c>
      <c r="O188" s="10" t="str">
        <f>_xll.SNL.Clients.Office.Excel.Functions.SPG(A188, "RD_CREDIT_WATCH_OUTLOOK_DATE_GLOBAL", "Issuer Credit Rating", "Local Currency LT|0")</f>
        <v/>
      </c>
    </row>
    <row r="189" spans="1:15">
      <c r="A189" t="s">
        <v>1830</v>
      </c>
      <c r="B189" t="str">
        <f>_xll.SNL.Clients.Office.Excel.Functions.SPG(A189,"SP_IPO_DATE")</f>
        <v>#PEND</v>
      </c>
      <c r="C189" s="9" t="str">
        <f>_xll.SNL.Clients.Office.Excel.Functions.SPG(A189, "IQ_SECTOR")</f>
        <v>Information Technology</v>
      </c>
      <c r="D189" s="9" t="str">
        <f>_xll.SNL.Clients.Office.Excel.Functions.SPG(A189, "IQ_INDUSTRY_GROUP")</f>
        <v>Technology Hardware and Equipment</v>
      </c>
      <c r="E189" s="9" t="str">
        <f>_xll.SNL.Clients.Office.Excel.Functions.SPG(A189, "IQ_INDUSTRY")</f>
        <v>Electronic Equipment, Instruments and Components</v>
      </c>
      <c r="F189" s="9" t="str">
        <f>_xll.SNL.Clients.Office.Excel.Functions.SPG(A189, "IQ_PRIMARY_INDUSTRY")</f>
        <v>Electronic Manufacturing Services</v>
      </c>
      <c r="G189" s="9" t="str">
        <f>_xll.SNL.Clients.Office.Excel.Functions.SPG(A189, "NAICS_CODE", "Primary")</f>
        <v>333998 - All Other Miscellaneous General Purpose Machinery Manufacturing</v>
      </c>
      <c r="H189" s="9" t="str">
        <f>_xll.SNL.Clients.Office.Excel.Functions.SPG(A189, "SP_TOPICTAG")</f>
        <v>Optical Infrastructure; Computer Vision; Industrial Automation; Sensors; Process Automation; 3D Printing; Artificial Intelligence</v>
      </c>
      <c r="I189" s="5">
        <f>_xll.SNL.Clients.Office.Excel.Functions.SPG(A189, "SP_PCT_SHARES_OWNED_ALL_INSTITUTIONS")</f>
        <v>59.68</v>
      </c>
      <c r="J189" s="9" t="str">
        <f>_xll.SNL.Clients.Office.Excel.Functions.SPG(A189, "RD_CREDIT_RATING_GLOBAL", "Issuer Credit Rating", "Local Currency LT|0")</f>
        <v/>
      </c>
      <c r="K189" s="9" t="str">
        <f>_xll.SNL.Clients.Office.Excel.Functions.SPG(A189, "RD_CWOL_GLOBAL", "Issuer Credit Rating", "Local Currency LT|0")</f>
        <v/>
      </c>
      <c r="L189" s="9" t="str">
        <f>_xll.SNL.Clients.Office.Excel.Functions.SPG(A189, "RD_RATING_ACTION_GLOBAL", "Issuer Credit Rating", "Local Currency LT|0")</f>
        <v/>
      </c>
      <c r="M189" s="10" t="str">
        <f>_xll.SNL.Clients.Office.Excel.Functions.SPG(A189, "RD_LAST_REVIEW_DATE_GLOBAL", "Issuer Credit Rating", "Local Currency LT")</f>
        <v/>
      </c>
      <c r="N189" s="10" t="str">
        <f>_xll.SNL.Clients.Office.Excel.Functions.SPG(A189, "RD_CREDIT_RATING_DATE_GLOBAL", "Issuer Credit Rating", "Local Currency LT|0")</f>
        <v/>
      </c>
      <c r="O189" s="10" t="str">
        <f>_xll.SNL.Clients.Office.Excel.Functions.SPG(A189, "RD_CREDIT_WATCH_OUTLOOK_DATE_GLOBAL", "Issuer Credit Rating", "Local Currency LT|0")</f>
        <v/>
      </c>
    </row>
    <row r="190" spans="1:15">
      <c r="A190" t="s">
        <v>1831</v>
      </c>
      <c r="B190" t="str">
        <f>_xll.SNL.Clients.Office.Excel.Functions.SPG(A190,"SP_IPO_DATE")</f>
        <v>#PEND</v>
      </c>
      <c r="C190" s="9" t="str">
        <f>_xll.SNL.Clients.Office.Excel.Functions.SPG(A190, "IQ_SECTOR")</f>
        <v>Communication Services</v>
      </c>
      <c r="D190" s="9" t="str">
        <f>_xll.SNL.Clients.Office.Excel.Functions.SPG(A190, "IQ_INDUSTRY_GROUP")</f>
        <v>Telecommunication Services</v>
      </c>
      <c r="E190" s="9" t="str">
        <f>_xll.SNL.Clients.Office.Excel.Functions.SPG(A190, "IQ_INDUSTRY")</f>
        <v>Diversified Telecommunication Services</v>
      </c>
      <c r="F190" s="9" t="str">
        <f>_xll.SNL.Clients.Office.Excel.Functions.SPG(A190, "IQ_PRIMARY_INDUSTRY")</f>
        <v>Alternative Carriers</v>
      </c>
      <c r="G190" s="9" t="str">
        <f>_xll.SNL.Clients.Office.Excel.Functions.SPG(A190, "NAICS_CODE", "Primary")</f>
        <v>517410 - Satellite Telecommunications</v>
      </c>
      <c r="H190" s="9" t="str">
        <f>_xll.SNL.Clients.Office.Excel.Functions.SPG(A190, "SP_TOPICTAG")</f>
        <v>Data Integration; GPS; Location Based Services; Data Protection; Remote Access and Control; Network Security</v>
      </c>
      <c r="I190" s="5">
        <f>_xll.SNL.Clients.Office.Excel.Functions.SPG(A190, "SP_PCT_SHARES_OWNED_ALL_INSTITUTIONS")</f>
        <v>89.35</v>
      </c>
      <c r="J190" s="9" t="str">
        <f>_xll.SNL.Clients.Office.Excel.Functions.SPG(A190, "RD_CREDIT_RATING_GLOBAL", "Issuer Credit Rating", "Local Currency LT|0")</f>
        <v>BB-</v>
      </c>
      <c r="K190" s="9" t="str">
        <f>_xll.SNL.Clients.Office.Excel.Functions.SPG(A190, "RD_CWOL_GLOBAL", "Issuer Credit Rating", "Local Currency LT|0")</f>
        <v>Stable</v>
      </c>
      <c r="L190" s="9" t="str">
        <f>_xll.SNL.Clients.Office.Excel.Functions.SPG(A190, "RD_RATING_ACTION_GLOBAL", "Issuer Credit Rating", "Local Currency LT|0")</f>
        <v>Upgrade | CreditWatch/Outlook (03/14/2023)</v>
      </c>
      <c r="M190" s="10">
        <f>_xll.SNL.Clients.Office.Excel.Functions.SPG(A190, "RD_LAST_REVIEW_DATE_GLOBAL", "Issuer Credit Rating", "Local Currency LT")</f>
        <v>45509</v>
      </c>
      <c r="N190" s="10">
        <f>_xll.SNL.Clients.Office.Excel.Functions.SPG(A190, "RD_CREDIT_RATING_DATE_GLOBAL", "Issuer Credit Rating", "Local Currency LT|0")</f>
        <v>44999</v>
      </c>
      <c r="O190" s="10">
        <f>_xll.SNL.Clients.Office.Excel.Functions.SPG(A190, "RD_CREDIT_WATCH_OUTLOOK_DATE_GLOBAL", "Issuer Credit Rating", "Local Currency LT|0")</f>
        <v>44999</v>
      </c>
    </row>
    <row r="191" spans="1:15">
      <c r="A191" t="s">
        <v>1832</v>
      </c>
      <c r="B191" t="str">
        <f>_xll.SNL.Clients.Office.Excel.Functions.SPG(A191,"SP_IPO_DATE")</f>
        <v>#PEND</v>
      </c>
      <c r="C191" s="9" t="str">
        <f>_xll.SNL.Clients.Office.Excel.Functions.SPG(A191, "IQ_SECTOR")</f>
        <v>Industrials</v>
      </c>
      <c r="D191" s="9" t="str">
        <f>_xll.SNL.Clients.Office.Excel.Functions.SPG(A191, "IQ_INDUSTRY_GROUP")</f>
        <v>Capital Goods</v>
      </c>
      <c r="E191" s="9" t="str">
        <f>_xll.SNL.Clients.Office.Excel.Functions.SPG(A191, "IQ_INDUSTRY")</f>
        <v>Machinery</v>
      </c>
      <c r="F191" s="9" t="str">
        <f>_xll.SNL.Clients.Office.Excel.Functions.SPG(A191, "IQ_PRIMARY_INDUSTRY")</f>
        <v>Industrial Machinery and Supplies and Components</v>
      </c>
      <c r="G191" s="9" t="str">
        <f>_xll.SNL.Clients.Office.Excel.Functions.SPG(A191, "NAICS_CODE", "Primary")</f>
        <v>333914 - Measuring, Dispensing, and Other Pumping Equipment Manufacturing</v>
      </c>
      <c r="H191" s="9" t="str">
        <f>_xll.SNL.Clients.Office.Excel.Functions.SPG(A191, "SP_TOPICTAG")</f>
        <v>Fleet Management; Industrial Automation; Sensors; Electric Vehicle; Process Automation; Passenger Aircraft Manufacturing</v>
      </c>
      <c r="I191" s="5">
        <f>_xll.SNL.Clients.Office.Excel.Functions.SPG(A191, "SP_PCT_SHARES_OWNED_ALL_INSTITUTIONS")</f>
        <v>85.67</v>
      </c>
      <c r="J191" s="9" t="str">
        <f>_xll.SNL.Clients.Office.Excel.Functions.SPG(A191, "RD_CREDIT_RATING_GLOBAL", "Issuer Credit Rating", "Local Currency LT|0")</f>
        <v>BBB</v>
      </c>
      <c r="K191" s="9" t="str">
        <f>_xll.SNL.Clients.Office.Excel.Functions.SPG(A191, "RD_CWOL_GLOBAL", "Issuer Credit Rating", "Local Currency LT|0")</f>
        <v>Stable</v>
      </c>
      <c r="L191" s="9" t="str">
        <f>_xll.SNL.Clients.Office.Excel.Functions.SPG(A191, "RD_RATING_ACTION_GLOBAL", "Issuer Credit Rating", "Local Currency LT|0")</f>
        <v>New Rating | CreditWatch/Outlook (05/16/2016)</v>
      </c>
      <c r="M191" s="10">
        <f>_xll.SNL.Clients.Office.Excel.Functions.SPG(A191, "RD_LAST_REVIEW_DATE_GLOBAL", "Issuer Credit Rating", "Local Currency LT")</f>
        <v>45631</v>
      </c>
      <c r="N191" s="10">
        <f>_xll.SNL.Clients.Office.Excel.Functions.SPG(A191, "RD_CREDIT_RATING_DATE_GLOBAL", "Issuer Credit Rating", "Local Currency LT|0")</f>
        <v>42506</v>
      </c>
      <c r="O191" s="10">
        <f>_xll.SNL.Clients.Office.Excel.Functions.SPG(A191, "RD_CREDIT_WATCH_OUTLOOK_DATE_GLOBAL", "Issuer Credit Rating", "Local Currency LT|0")</f>
        <v>42506</v>
      </c>
    </row>
    <row r="192" spans="1:15">
      <c r="A192" t="s">
        <v>1833</v>
      </c>
      <c r="B192" t="str">
        <f>_xll.SNL.Clients.Office.Excel.Functions.SPG(A192,"SP_IPO_DATE")</f>
        <v>#PEND</v>
      </c>
      <c r="C192" s="9" t="str">
        <f>_xll.SNL.Clients.Office.Excel.Functions.SPG(A192, "IQ_SECTOR")</f>
        <v>Financials</v>
      </c>
      <c r="D192" s="9" t="str">
        <f>_xll.SNL.Clients.Office.Excel.Functions.SPG(A192, "IQ_INDUSTRY_GROUP")</f>
        <v>Financial Services</v>
      </c>
      <c r="E192" s="9" t="str">
        <f>_xll.SNL.Clients.Office.Excel.Functions.SPG(A192, "IQ_INDUSTRY")</f>
        <v>Capital Markets</v>
      </c>
      <c r="F192" s="9" t="str">
        <f>_xll.SNL.Clients.Office.Excel.Functions.SPG(A192, "IQ_PRIMARY_INDUSTRY")</f>
        <v>Asset Management and Custody Banks</v>
      </c>
      <c r="G192" s="9" t="str">
        <f>_xll.SNL.Clients.Office.Excel.Functions.SPG(A192, "NAICS_CODE", "Primary")</f>
        <v>999990 - Non-Operating Establishments</v>
      </c>
      <c r="H192" s="9" t="str">
        <f>_xll.SNL.Clients.Office.Excel.Functions.SPG(A192, "SP_TOPICTAG")</f>
        <v/>
      </c>
      <c r="I192" s="5">
        <f>_xll.SNL.Clients.Office.Excel.Functions.SPG(A192, "SP_PCT_SHARES_OWNED_ALL_INSTITUTIONS")</f>
        <v>70.569999999999993</v>
      </c>
      <c r="J192" s="9" t="str">
        <f>_xll.SNL.Clients.Office.Excel.Functions.SPG(A192, "RD_CREDIT_RATING_GLOBAL", "Issuer Credit Rating", "Local Currency LT|0")</f>
        <v>BBB+</v>
      </c>
      <c r="K192" s="9" t="str">
        <f>_xll.SNL.Clients.Office.Excel.Functions.SPG(A192, "RD_CWOL_GLOBAL", "Issuer Credit Rating", "Local Currency LT|0")</f>
        <v>Stable</v>
      </c>
      <c r="L192" s="9" t="str">
        <f>_xll.SNL.Clients.Office.Excel.Functions.SPG(A192, "RD_RATING_ACTION_GLOBAL", "Issuer Credit Rating", "Local Currency LT|0")</f>
        <v>New Rating | CreditWatch/Outlook (05/30/2017)</v>
      </c>
      <c r="M192" s="10">
        <f>_xll.SNL.Clients.Office.Excel.Functions.SPG(A192, "RD_LAST_REVIEW_DATE_GLOBAL", "Issuer Credit Rating", "Local Currency LT")</f>
        <v>45369</v>
      </c>
      <c r="N192" s="10">
        <f>_xll.SNL.Clients.Office.Excel.Functions.SPG(A192, "RD_CREDIT_RATING_DATE_GLOBAL", "Issuer Credit Rating", "Local Currency LT|0")</f>
        <v>42885</v>
      </c>
      <c r="O192" s="10">
        <f>_xll.SNL.Clients.Office.Excel.Functions.SPG(A192, "RD_CREDIT_WATCH_OUTLOOK_DATE_GLOBAL", "Issuer Credit Rating", "Local Currency LT|0")</f>
        <v>42885</v>
      </c>
    </row>
    <row r="193" spans="1:15">
      <c r="A193" t="s">
        <v>1834</v>
      </c>
      <c r="B193" t="str">
        <f>_xll.SNL.Clients.Office.Excel.Functions.SPG(A193,"SP_IPO_DATE")</f>
        <v>#PEND</v>
      </c>
      <c r="C193" s="9" t="str">
        <f>_xll.SNL.Clients.Office.Excel.Functions.SPG(A193, "IQ_SECTOR")</f>
        <v>Health Care</v>
      </c>
      <c r="D193" s="9" t="str">
        <f>_xll.SNL.Clients.Office.Excel.Functions.SPG(A193, "IQ_INDUSTRY_GROUP")</f>
        <v>Pharmaceuticals, Biotechnology and Life Sciences</v>
      </c>
      <c r="E193" s="9" t="str">
        <f>_xll.SNL.Clients.Office.Excel.Functions.SPG(A193, "IQ_INDUSTRY")</f>
        <v>Pharmaceuticals</v>
      </c>
      <c r="F193" s="9" t="str">
        <f>_xll.SNL.Clients.Office.Excel.Functions.SPG(A193, "IQ_PRIMARY_INDUSTRY")</f>
        <v>Pharmaceuticals</v>
      </c>
      <c r="G193" s="9" t="str">
        <f>_xll.SNL.Clients.Office.Excel.Functions.SPG(A193, "NAICS_CODE", "Primary")</f>
        <v>325412 - Pharmaceutical Preparation Manufacturing</v>
      </c>
      <c r="H193" s="9" t="str">
        <f>_xll.SNL.Clients.Office.Excel.Functions.SPG(A193, "SP_TOPICTAG")</f>
        <v>Cannabis; Neuroscience; Sleep Technology; Central Nervous System; Hematology; Neurology; Oncology</v>
      </c>
      <c r="I193" s="5">
        <f>_xll.SNL.Clients.Office.Excel.Functions.SPG(A193, "SP_PCT_SHARES_OWNED_ALL_INSTITUTIONS")</f>
        <v>98.15</v>
      </c>
      <c r="J193" s="9" t="str">
        <f>_xll.SNL.Clients.Office.Excel.Functions.SPG(A193, "RD_CREDIT_RATING_GLOBAL", "Issuer Credit Rating", "Local Currency LT|0")</f>
        <v>BB</v>
      </c>
      <c r="K193" s="9" t="str">
        <f>_xll.SNL.Clients.Office.Excel.Functions.SPG(A193, "RD_CWOL_GLOBAL", "Issuer Credit Rating", "Local Currency LT|0")</f>
        <v>Stable</v>
      </c>
      <c r="L193" s="9" t="str">
        <f>_xll.SNL.Clients.Office.Excel.Functions.SPG(A193, "RD_RATING_ACTION_GLOBAL", "Issuer Credit Rating", "Local Currency LT|0")</f>
        <v>Upgrade | CreditWatch/Outlook (12/13/2024)</v>
      </c>
      <c r="M193" s="10">
        <f>_xll.SNL.Clients.Office.Excel.Functions.SPG(A193, "RD_LAST_REVIEW_DATE_GLOBAL", "Issuer Credit Rating", "Local Currency LT")</f>
        <v>45693</v>
      </c>
      <c r="N193" s="10">
        <f>_xll.SNL.Clients.Office.Excel.Functions.SPG(A193, "RD_CREDIT_RATING_DATE_GLOBAL", "Issuer Credit Rating", "Local Currency LT|0")</f>
        <v>45639</v>
      </c>
      <c r="O193" s="10">
        <f>_xll.SNL.Clients.Office.Excel.Functions.SPG(A193, "RD_CREDIT_WATCH_OUTLOOK_DATE_GLOBAL", "Issuer Credit Rating", "Local Currency LT|0")</f>
        <v>45639</v>
      </c>
    </row>
    <row r="194" spans="1:15">
      <c r="A194" t="s">
        <v>1835</v>
      </c>
      <c r="B194" t="str">
        <f>_xll.SNL.Clients.Office.Excel.Functions.SPG(A194,"SP_IPO_DATE")</f>
        <v>#PEND</v>
      </c>
      <c r="C194" s="9" t="str">
        <f>_xll.SNL.Clients.Office.Excel.Functions.SPG(A194, "IQ_SECTOR")</f>
        <v>Financials</v>
      </c>
      <c r="D194" s="9" t="str">
        <f>_xll.SNL.Clients.Office.Excel.Functions.SPG(A194, "IQ_INDUSTRY_GROUP")</f>
        <v>Financial Services</v>
      </c>
      <c r="E194" s="9" t="str">
        <f>_xll.SNL.Clients.Office.Excel.Functions.SPG(A194, "IQ_INDUSTRY")</f>
        <v>Capital Markets</v>
      </c>
      <c r="F194" s="9" t="str">
        <f>_xll.SNL.Clients.Office.Excel.Functions.SPG(A194, "IQ_PRIMARY_INDUSTRY")</f>
        <v>Investment Banking and Brokerage</v>
      </c>
      <c r="G194" s="9" t="str">
        <f>_xll.SNL.Clients.Office.Excel.Functions.SPG(A194, "NAICS_CODE", "Primary")</f>
        <v>5231 - Securities and Commodity Contracts Intermediation and Brokerage</v>
      </c>
      <c r="H194" s="9" t="str">
        <f>_xll.SNL.Clients.Office.Excel.Functions.SPG(A194, "SP_TOPICTAG")</f>
        <v/>
      </c>
      <c r="I194" s="5">
        <f>_xll.SNL.Clients.Office.Excel.Functions.SPG(A194, "SP_PCT_SHARES_OWNED_ALL_INSTITUTIONS")</f>
        <v>71.25</v>
      </c>
      <c r="J194" s="9" t="str">
        <f>_xll.SNL.Clients.Office.Excel.Functions.SPG(A194, "RD_CREDIT_RATING_GLOBAL", "Issuer Credit Rating", "Local Currency LT|0")</f>
        <v>BBB</v>
      </c>
      <c r="K194" s="9" t="str">
        <f>_xll.SNL.Clients.Office.Excel.Functions.SPG(A194, "RD_CWOL_GLOBAL", "Issuer Credit Rating", "Local Currency LT|0")</f>
        <v>Stable</v>
      </c>
      <c r="L194" s="9" t="str">
        <f>_xll.SNL.Clients.Office.Excel.Functions.SPG(A194, "RD_RATING_ACTION_GLOBAL", "Issuer Credit Rating", "Local Currency LT|0")</f>
        <v>CreditWatch/Outlook (10/29/2020)</v>
      </c>
      <c r="M194" s="10">
        <f>_xll.SNL.Clients.Office.Excel.Functions.SPG(A194, "RD_LAST_REVIEW_DATE_GLOBAL", "Issuer Credit Rating", "Local Currency LT")</f>
        <v>45622</v>
      </c>
      <c r="N194" s="10">
        <f>_xll.SNL.Clients.Office.Excel.Functions.SPG(A194, "RD_CREDIT_RATING_DATE_GLOBAL", "Issuer Credit Rating", "Local Currency LT|0")</f>
        <v>43794</v>
      </c>
      <c r="O194" s="10">
        <f>_xll.SNL.Clients.Office.Excel.Functions.SPG(A194, "RD_CREDIT_WATCH_OUTLOOK_DATE_GLOBAL", "Issuer Credit Rating", "Local Currency LT|0")</f>
        <v>44133</v>
      </c>
    </row>
    <row r="195" spans="1:15">
      <c r="A195" t="s">
        <v>1836</v>
      </c>
      <c r="B195" t="str">
        <f>_xll.SNL.Clients.Office.Excel.Functions.SPG(A195,"SP_IPO_DATE")</f>
        <v>#PEND</v>
      </c>
      <c r="C195" s="9" t="str">
        <f>_xll.SNL.Clients.Office.Excel.Functions.SPG(A195, "IQ_SECTOR")</f>
        <v>Real Estate</v>
      </c>
      <c r="D195" s="9" t="str">
        <f>_xll.SNL.Clients.Office.Excel.Functions.SPG(A195, "IQ_INDUSTRY_GROUP")</f>
        <v>Real Estate Management and Development</v>
      </c>
      <c r="E195" s="9" t="str">
        <f>_xll.SNL.Clients.Office.Excel.Functions.SPG(A195, "IQ_INDUSTRY")</f>
        <v>Real Estate Management and Development</v>
      </c>
      <c r="F195" s="9" t="str">
        <f>_xll.SNL.Clients.Office.Excel.Functions.SPG(A195, "IQ_PRIMARY_INDUSTRY")</f>
        <v>Real Estate Services</v>
      </c>
      <c r="G195" s="9" t="str">
        <f>_xll.SNL.Clients.Office.Excel.Functions.SPG(A195, "NAICS_CODE", "Primary")</f>
        <v>531210 - Offices of Real Estate Agents and Brokers</v>
      </c>
      <c r="H195" s="9" t="str">
        <f>_xll.SNL.Clients.Office.Excel.Functions.SPG(A195, "SP_TOPICTAG")</f>
        <v>Data Integration; Predictive Analytics; Process Automation; Real Estate Technology</v>
      </c>
      <c r="I195" s="5">
        <f>_xll.SNL.Clients.Office.Excel.Functions.SPG(A195, "SP_PCT_SHARES_OWNED_ALL_INSTITUTIONS")</f>
        <v>98.02</v>
      </c>
      <c r="J195" s="9" t="str">
        <f>_xll.SNL.Clients.Office.Excel.Functions.SPG(A195, "RD_CREDIT_RATING_GLOBAL", "Issuer Credit Rating", "Local Currency LT|0")</f>
        <v>BBB+</v>
      </c>
      <c r="K195" s="9" t="str">
        <f>_xll.SNL.Clients.Office.Excel.Functions.SPG(A195, "RD_CWOL_GLOBAL", "Issuer Credit Rating", "Local Currency LT|0")</f>
        <v>Negative</v>
      </c>
      <c r="L195" s="9" t="str">
        <f>_xll.SNL.Clients.Office.Excel.Functions.SPG(A195, "RD_RATING_ACTION_GLOBAL", "Issuer Credit Rating", "Local Currency LT|0")</f>
        <v>CreditWatch/Outlook (06/21/2023)</v>
      </c>
      <c r="M195" s="10">
        <f>_xll.SNL.Clients.Office.Excel.Functions.SPG(A195, "RD_LAST_REVIEW_DATE_GLOBAL", "Issuer Credit Rating", "Local Currency LT")</f>
        <v>45460</v>
      </c>
      <c r="N195" s="10">
        <f>_xll.SNL.Clients.Office.Excel.Functions.SPG(A195, "RD_CREDIT_RATING_DATE_GLOBAL", "Issuer Credit Rating", "Local Currency LT|0")</f>
        <v>43297</v>
      </c>
      <c r="O195" s="10">
        <f>_xll.SNL.Clients.Office.Excel.Functions.SPG(A195, "RD_CREDIT_WATCH_OUTLOOK_DATE_GLOBAL", "Issuer Credit Rating", "Local Currency LT|0")</f>
        <v>45098</v>
      </c>
    </row>
    <row r="196" spans="1:15">
      <c r="A196" t="s">
        <v>1837</v>
      </c>
      <c r="B196" t="str">
        <f>_xll.SNL.Clients.Office.Excel.Functions.SPG(A196,"SP_IPO_DATE")</f>
        <v>#PEND</v>
      </c>
      <c r="C196" s="9" t="str">
        <f>_xll.SNL.Clients.Office.Excel.Functions.SPG(A196, "IQ_SECTOR")</f>
        <v>Consumer Discretionary</v>
      </c>
      <c r="D196" s="9" t="str">
        <f>_xll.SNL.Clients.Office.Excel.Functions.SPG(A196, "IQ_INDUSTRY_GROUP")</f>
        <v>Consumer Durables and Apparel</v>
      </c>
      <c r="E196" s="9" t="str">
        <f>_xll.SNL.Clients.Office.Excel.Functions.SPG(A196, "IQ_INDUSTRY")</f>
        <v>Household Durables</v>
      </c>
      <c r="F196" s="9" t="str">
        <f>_xll.SNL.Clients.Office.Excel.Functions.SPG(A196, "IQ_PRIMARY_INDUSTRY")</f>
        <v>Homebuilding</v>
      </c>
      <c r="G196" s="9" t="str">
        <f>_xll.SNL.Clients.Office.Excel.Functions.SPG(A196, "NAICS_CODE", "Primary")</f>
        <v>2361 - Residential Building Construction</v>
      </c>
      <c r="H196" s="9" t="str">
        <f>_xll.SNL.Clients.Office.Excel.Functions.SPG(A196, "SP_TOPICTAG")</f>
        <v>Home Improvement</v>
      </c>
      <c r="I196" s="5">
        <f>_xll.SNL.Clients.Office.Excel.Functions.SPG(A196, "SP_PCT_SHARES_OWNED_ALL_INSTITUTIONS")</f>
        <v>100.69</v>
      </c>
      <c r="J196" s="9" t="str">
        <f>_xll.SNL.Clients.Office.Excel.Functions.SPG(A196, "RD_CREDIT_RATING_GLOBAL", "Issuer Credit Rating", "Local Currency LT|0")</f>
        <v>BB+</v>
      </c>
      <c r="K196" s="9" t="str">
        <f>_xll.SNL.Clients.Office.Excel.Functions.SPG(A196, "RD_CWOL_GLOBAL", "Issuer Credit Rating", "Local Currency LT|0")</f>
        <v>Stable</v>
      </c>
      <c r="L196" s="9" t="str">
        <f>_xll.SNL.Clients.Office.Excel.Functions.SPG(A196, "RD_RATING_ACTION_GLOBAL", "Issuer Credit Rating", "Local Currency LT|0")</f>
        <v>Upgrade | CreditWatch/Outlook (03/25/2024)</v>
      </c>
      <c r="M196" s="10">
        <f>_xll.SNL.Clients.Office.Excel.Functions.SPG(A196, "RD_LAST_REVIEW_DATE_GLOBAL", "Issuer Credit Rating", "Local Currency LT")</f>
        <v>45391</v>
      </c>
      <c r="N196" s="10">
        <f>_xll.SNL.Clients.Office.Excel.Functions.SPG(A196, "RD_CREDIT_RATING_DATE_GLOBAL", "Issuer Credit Rating", "Local Currency LT|0")</f>
        <v>45376</v>
      </c>
      <c r="O196" s="10">
        <f>_xll.SNL.Clients.Office.Excel.Functions.SPG(A196, "RD_CREDIT_WATCH_OUTLOOK_DATE_GLOBAL", "Issuer Credit Rating", "Local Currency LT|0")</f>
        <v>45376</v>
      </c>
    </row>
    <row r="197" spans="1:15">
      <c r="A197" t="s">
        <v>1838</v>
      </c>
      <c r="B197" t="str">
        <f>_xll.SNL.Clients.Office.Excel.Functions.SPG(A197,"SP_IPO_DATE")</f>
        <v>#PEND</v>
      </c>
      <c r="C197" s="9" t="str">
        <f>_xll.SNL.Clients.Office.Excel.Functions.SPG(A197, "IQ_SECTOR")</f>
        <v>Industrials</v>
      </c>
      <c r="D197" s="9" t="str">
        <f>_xll.SNL.Clients.Office.Excel.Functions.SPG(A197, "IQ_INDUSTRY_GROUP")</f>
        <v>Commercial and Professional Services</v>
      </c>
      <c r="E197" s="9" t="str">
        <f>_xll.SNL.Clients.Office.Excel.Functions.SPG(A197, "IQ_INDUSTRY")</f>
        <v>Professional Services</v>
      </c>
      <c r="F197" s="9" t="str">
        <f>_xll.SNL.Clients.Office.Excel.Functions.SPG(A197, "IQ_PRIMARY_INDUSTRY")</f>
        <v>Research and Consulting Services</v>
      </c>
      <c r="G197" s="9" t="str">
        <f>_xll.SNL.Clients.Office.Excel.Functions.SPG(A197, "NAICS_CODE", "Primary")</f>
        <v>541512 - Computer Systems Design Services</v>
      </c>
      <c r="H197" s="9" t="str">
        <f>_xll.SNL.Clients.Office.Excel.Functions.SPG(A197, "SP_TOPICTAG")</f>
        <v>Energy Efficiency; Energy Management; CleanTech; GovTech; Process Automation</v>
      </c>
      <c r="I197" s="5">
        <f>_xll.SNL.Clients.Office.Excel.Functions.SPG(A197, "SP_PCT_SHARES_OWNED_ALL_INSTITUTIONS")</f>
        <v>96.86</v>
      </c>
      <c r="J197" s="9" t="str">
        <f>_xll.SNL.Clients.Office.Excel.Functions.SPG(A197, "RD_CREDIT_RATING_GLOBAL", "Issuer Credit Rating", "Local Currency LT|0")</f>
        <v>BB+</v>
      </c>
      <c r="K197" s="9" t="str">
        <f>_xll.SNL.Clients.Office.Excel.Functions.SPG(A197, "RD_CWOL_GLOBAL", "Issuer Credit Rating", "Local Currency LT|0")</f>
        <v>Stable</v>
      </c>
      <c r="L197" s="9" t="str">
        <f>_xll.SNL.Clients.Office.Excel.Functions.SPG(A197, "RD_RATING_ACTION_GLOBAL", "Issuer Credit Rating", "Local Currency LT|0")</f>
        <v>Upgrade | CreditWatch/Outlook (08/16/2024)</v>
      </c>
      <c r="M197" s="10">
        <f>_xll.SNL.Clients.Office.Excel.Functions.SPG(A197, "RD_LAST_REVIEW_DATE_GLOBAL", "Issuer Credit Rating", "Local Currency LT")</f>
        <v>45525</v>
      </c>
      <c r="N197" s="10">
        <f>_xll.SNL.Clients.Office.Excel.Functions.SPG(A197, "RD_CREDIT_RATING_DATE_GLOBAL", "Issuer Credit Rating", "Local Currency LT|0")</f>
        <v>45520</v>
      </c>
      <c r="O197" s="10">
        <f>_xll.SNL.Clients.Office.Excel.Functions.SPG(A197, "RD_CREDIT_WATCH_OUTLOOK_DATE_GLOBAL", "Issuer Credit Rating", "Local Currency LT|0")</f>
        <v>45520</v>
      </c>
    </row>
    <row r="198" spans="1:15">
      <c r="A198" t="s">
        <v>1839</v>
      </c>
      <c r="B198" t="str">
        <f>_xll.SNL.Clients.Office.Excel.Functions.SPG(A198,"SP_IPO_DATE")</f>
        <v>#PEND</v>
      </c>
      <c r="C198" s="9" t="str">
        <f>_xll.SNL.Clients.Office.Excel.Functions.SPG(A198, "IQ_SECTOR")</f>
        <v>Financials</v>
      </c>
      <c r="D198" s="9" t="str">
        <f>_xll.SNL.Clients.Office.Excel.Functions.SPG(A198, "IQ_INDUSTRY_GROUP")</f>
        <v>Insurance</v>
      </c>
      <c r="E198" s="9" t="str">
        <f>_xll.SNL.Clients.Office.Excel.Functions.SPG(A198, "IQ_INDUSTRY")</f>
        <v>Insurance</v>
      </c>
      <c r="F198" s="9" t="str">
        <f>_xll.SNL.Clients.Office.Excel.Functions.SPG(A198, "IQ_PRIMARY_INDUSTRY")</f>
        <v>Property and Casualty Insurance</v>
      </c>
      <c r="G198" s="9" t="str">
        <f>_xll.SNL.Clients.Office.Excel.Functions.SPG(A198, "NAICS_CODE", "Primary")</f>
        <v>524114 - Direct Health and Medical Insurance Carriers</v>
      </c>
      <c r="H198" s="9" t="str">
        <f>_xll.SNL.Clients.Office.Excel.Functions.SPG(A198, "SP_TOPICTAG")</f>
        <v>Employee Benefits</v>
      </c>
      <c r="I198" s="5">
        <f>_xll.SNL.Clients.Office.Excel.Functions.SPG(A198, "SP_PCT_SHARES_OWNED_ALL_INSTITUTIONS")</f>
        <v>84.97</v>
      </c>
      <c r="J198" s="9" t="str">
        <f>_xll.SNL.Clients.Office.Excel.Functions.SPG(A198, "RD_CREDIT_RATING_GLOBAL", "Issuer Credit Rating", "Local Currency LT|0")</f>
        <v>BBB-</v>
      </c>
      <c r="K198" s="9" t="str">
        <f>_xll.SNL.Clients.Office.Excel.Functions.SPG(A198, "RD_CWOL_GLOBAL", "Issuer Credit Rating", "Local Currency LT|0")</f>
        <v>Stable</v>
      </c>
      <c r="L198" s="9" t="str">
        <f>_xll.SNL.Clients.Office.Excel.Functions.SPG(A198, "RD_RATING_ACTION_GLOBAL", "Issuer Credit Rating", "Local Currency LT|0")</f>
        <v>Downgrade | CreditWatch/Outlook (02/09/2023)</v>
      </c>
      <c r="M198" s="10">
        <f>_xll.SNL.Clients.Office.Excel.Functions.SPG(A198, "RD_LAST_REVIEW_DATE_GLOBAL", "Issuer Credit Rating", "Local Currency LT")</f>
        <v>45350</v>
      </c>
      <c r="N198" s="10">
        <f>_xll.SNL.Clients.Office.Excel.Functions.SPG(A198, "RD_CREDIT_RATING_DATE_GLOBAL", "Issuer Credit Rating", "Local Currency LT|0")</f>
        <v>44966</v>
      </c>
      <c r="O198" s="10">
        <f>_xll.SNL.Clients.Office.Excel.Functions.SPG(A198, "RD_CREDIT_WATCH_OUTLOOK_DATE_GLOBAL", "Issuer Credit Rating", "Local Currency LT|0")</f>
        <v>44966</v>
      </c>
    </row>
    <row r="199" spans="1:15">
      <c r="A199" t="s">
        <v>1840</v>
      </c>
      <c r="B199" t="str">
        <f>_xll.SNL.Clients.Office.Excel.Functions.SPG(A199,"SP_IPO_DATE")</f>
        <v>#PEND</v>
      </c>
      <c r="C199" s="9" t="str">
        <f>_xll.SNL.Clients.Office.Excel.Functions.SPG(A199, "IQ_SECTOR")</f>
        <v>Real Estate</v>
      </c>
      <c r="D199" s="9" t="str">
        <f>_xll.SNL.Clients.Office.Excel.Functions.SPG(A199, "IQ_INDUSTRY_GROUP")</f>
        <v>Equity Real Estate Investment Trusts (REITs)</v>
      </c>
      <c r="E199" s="9" t="str">
        <f>_xll.SNL.Clients.Office.Excel.Functions.SPG(A199, "IQ_INDUSTRY")</f>
        <v>Office REITs</v>
      </c>
      <c r="F199" s="9" t="str">
        <f>_xll.SNL.Clients.Office.Excel.Functions.SPG(A199, "IQ_PRIMARY_INDUSTRY")</f>
        <v>Office REITs</v>
      </c>
      <c r="G199" s="9" t="str">
        <f>_xll.SNL.Clients.Office.Excel.Functions.SPG(A199, "NAICS_CODE", "Primary")</f>
        <v>531110 - Lessors of Residential Buildings and Dwellings</v>
      </c>
      <c r="H199" s="9" t="str">
        <f>_xll.SNL.Clients.Office.Excel.Functions.SPG(A199, "SP_TOPICTAG")</f>
        <v/>
      </c>
      <c r="I199" s="5">
        <f>_xll.SNL.Clients.Office.Excel.Functions.SPG(A199, "SP_PCT_SHARES_OWNED_ALL_INSTITUTIONS")</f>
        <v>93.32</v>
      </c>
      <c r="J199" s="9" t="str">
        <f>_xll.SNL.Clients.Office.Excel.Functions.SPG(A199, "RD_CREDIT_RATING_GLOBAL", "Issuer Credit Rating", "Local Currency LT|0")</f>
        <v>BBB-</v>
      </c>
      <c r="K199" s="9" t="str">
        <f>_xll.SNL.Clients.Office.Excel.Functions.SPG(A199, "RD_CWOL_GLOBAL", "Issuer Credit Rating", "Local Currency LT|0")</f>
        <v>Stable</v>
      </c>
      <c r="L199" s="9" t="str">
        <f>_xll.SNL.Clients.Office.Excel.Functions.SPG(A199, "RD_RATING_ACTION_GLOBAL", "Issuer Credit Rating", "Local Currency LT|0")</f>
        <v>Downgrade | CreditWatch/Outlook (10/14/2024)</v>
      </c>
      <c r="M199" s="10">
        <f>_xll.SNL.Clients.Office.Excel.Functions.SPG(A199, "RD_LAST_REVIEW_DATE_GLOBAL", "Issuer Credit Rating", "Local Currency LT")</f>
        <v>45579</v>
      </c>
      <c r="N199" s="10">
        <f>_xll.SNL.Clients.Office.Excel.Functions.SPG(A199, "RD_CREDIT_RATING_DATE_GLOBAL", "Issuer Credit Rating", "Local Currency LT|0")</f>
        <v>45579</v>
      </c>
      <c r="O199" s="10">
        <f>_xll.SNL.Clients.Office.Excel.Functions.SPG(A199, "RD_CREDIT_WATCH_OUTLOOK_DATE_GLOBAL", "Issuer Credit Rating", "Local Currency LT|0")</f>
        <v>45579</v>
      </c>
    </row>
    <row r="200" spans="1:15">
      <c r="A200" t="s">
        <v>1841</v>
      </c>
      <c r="B200" t="str">
        <f>_xll.SNL.Clients.Office.Excel.Functions.SPG(A200,"SP_IPO_DATE")</f>
        <v>#PEND</v>
      </c>
      <c r="C200" s="9" t="str">
        <f>_xll.SNL.Clients.Office.Excel.Functions.SPG(A200, "IQ_SECTOR")</f>
        <v>Financials</v>
      </c>
      <c r="D200" s="9" t="str">
        <f>_xll.SNL.Clients.Office.Excel.Functions.SPG(A200, "IQ_INDUSTRY_GROUP")</f>
        <v>Insurance</v>
      </c>
      <c r="E200" s="9" t="str">
        <f>_xll.SNL.Clients.Office.Excel.Functions.SPG(A200, "IQ_INDUSTRY")</f>
        <v>Insurance</v>
      </c>
      <c r="F200" s="9" t="str">
        <f>_xll.SNL.Clients.Office.Excel.Functions.SPG(A200, "IQ_PRIMARY_INDUSTRY")</f>
        <v>Property and Casualty Insurance</v>
      </c>
      <c r="G200" s="9" t="str">
        <f>_xll.SNL.Clients.Office.Excel.Functions.SPG(A200, "NAICS_CODE", "Primary")</f>
        <v>524126 - Direct Property and Casualty Insurance Carriers</v>
      </c>
      <c r="H200" s="9" t="str">
        <f>_xll.SNL.Clients.Office.Excel.Functions.SPG(A200, "SP_TOPICTAG")</f>
        <v/>
      </c>
      <c r="I200" s="5">
        <f>_xll.SNL.Clients.Office.Excel.Functions.SPG(A200, "SP_PCT_SHARES_OWNED_ALL_INSTITUTIONS")</f>
        <v>86.68</v>
      </c>
      <c r="J200" s="9" t="str">
        <f>_xll.SNL.Clients.Office.Excel.Functions.SPG(A200, "RD_CREDIT_RATING_GLOBAL", "Issuer Credit Rating", "Local Currency LT|0")</f>
        <v/>
      </c>
      <c r="K200" s="9" t="str">
        <f>_xll.SNL.Clients.Office.Excel.Functions.SPG(A200, "RD_CWOL_GLOBAL", "Issuer Credit Rating", "Local Currency LT|0")</f>
        <v/>
      </c>
      <c r="L200" s="9" t="str">
        <f>_xll.SNL.Clients.Office.Excel.Functions.SPG(A200, "RD_RATING_ACTION_GLOBAL", "Issuer Credit Rating", "Local Currency LT|0")</f>
        <v/>
      </c>
      <c r="M200" s="10" t="str">
        <f>_xll.SNL.Clients.Office.Excel.Functions.SPG(A200, "RD_LAST_REVIEW_DATE_GLOBAL", "Issuer Credit Rating", "Local Currency LT")</f>
        <v/>
      </c>
      <c r="N200" s="10" t="str">
        <f>_xll.SNL.Clients.Office.Excel.Functions.SPG(A200, "RD_CREDIT_RATING_DATE_GLOBAL", "Issuer Credit Rating", "Local Currency LT|0")</f>
        <v/>
      </c>
      <c r="O200" s="10" t="str">
        <f>_xll.SNL.Clients.Office.Excel.Functions.SPG(A200, "RD_CREDIT_WATCH_OUTLOOK_DATE_GLOBAL", "Issuer Credit Rating", "Local Currency LT|0")</f>
        <v/>
      </c>
    </row>
    <row r="201" spans="1:15">
      <c r="A201" t="s">
        <v>1842</v>
      </c>
      <c r="B201" t="str">
        <f>_xll.SNL.Clients.Office.Excel.Functions.SPG(A201,"SP_IPO_DATE")</f>
        <v>#PEND</v>
      </c>
      <c r="C201" s="9" t="str">
        <f>_xll.SNL.Clients.Office.Excel.Functions.SPG(A201, "IQ_SECTOR")</f>
        <v>Industrials</v>
      </c>
      <c r="D201" s="9" t="str">
        <f>_xll.SNL.Clients.Office.Excel.Functions.SPG(A201, "IQ_INDUSTRY_GROUP")</f>
        <v>Transportation</v>
      </c>
      <c r="E201" s="9" t="str">
        <f>_xll.SNL.Clients.Office.Excel.Functions.SPG(A201, "IQ_INDUSTRY")</f>
        <v>Marine Transportation</v>
      </c>
      <c r="F201" s="9" t="str">
        <f>_xll.SNL.Clients.Office.Excel.Functions.SPG(A201, "IQ_PRIMARY_INDUSTRY")</f>
        <v>Marine Transportation</v>
      </c>
      <c r="G201" s="9" t="str">
        <f>_xll.SNL.Clients.Office.Excel.Functions.SPG(A201, "NAICS_CODE", "Primary")</f>
        <v>483 - Water Transportation</v>
      </c>
      <c r="H201" s="9" t="str">
        <f>_xll.SNL.Clients.Office.Excel.Functions.SPG(A201, "SP_TOPICTAG")</f>
        <v>Energy Storage; Fleet Management; Freight Service; GPS; Industrial Automation; Marine Transportation</v>
      </c>
      <c r="I201" s="5">
        <f>_xll.SNL.Clients.Office.Excel.Functions.SPG(A201, "SP_PCT_SHARES_OWNED_ALL_INSTITUTIONS")</f>
        <v>99.07</v>
      </c>
      <c r="J201" s="9" t="str">
        <f>_xll.SNL.Clients.Office.Excel.Functions.SPG(A201, "RD_CREDIT_RATING_GLOBAL", "Issuer Credit Rating", "Local Currency LT|0")</f>
        <v>BBB</v>
      </c>
      <c r="K201" s="9" t="str">
        <f>_xll.SNL.Clients.Office.Excel.Functions.SPG(A201, "RD_CWOL_GLOBAL", "Issuer Credit Rating", "Local Currency LT|0")</f>
        <v>Stable</v>
      </c>
      <c r="L201" s="9" t="str">
        <f>_xll.SNL.Clients.Office.Excel.Functions.SPG(A201, "RD_RATING_ACTION_GLOBAL", "Issuer Credit Rating", "Local Currency LT|0")</f>
        <v>Upgrade | CreditWatch/Outlook (03/14/2024)</v>
      </c>
      <c r="M201" s="10">
        <f>_xll.SNL.Clients.Office.Excel.Functions.SPG(A201, "RD_LAST_REVIEW_DATE_GLOBAL", "Issuer Credit Rating", "Local Currency LT")</f>
        <v>45693</v>
      </c>
      <c r="N201" s="10">
        <f>_xll.SNL.Clients.Office.Excel.Functions.SPG(A201, "RD_CREDIT_RATING_DATE_GLOBAL", "Issuer Credit Rating", "Local Currency LT|0")</f>
        <v>45365</v>
      </c>
      <c r="O201" s="10">
        <f>_xll.SNL.Clients.Office.Excel.Functions.SPG(A201, "RD_CREDIT_WATCH_OUTLOOK_DATE_GLOBAL", "Issuer Credit Rating", "Local Currency LT|0")</f>
        <v>45365</v>
      </c>
    </row>
    <row r="202" spans="1:15">
      <c r="A202" t="s">
        <v>1843</v>
      </c>
      <c r="B202" t="str">
        <f>_xll.SNL.Clients.Office.Excel.Functions.SPG(A202,"SP_IPO_DATE")</f>
        <v>#PEND</v>
      </c>
      <c r="C202" s="9" t="str">
        <f>_xll.SNL.Clients.Office.Excel.Functions.SPG(A202, "IQ_SECTOR")</f>
        <v>Real Estate</v>
      </c>
      <c r="D202" s="9" t="str">
        <f>_xll.SNL.Clients.Office.Excel.Functions.SPG(A202, "IQ_INDUSTRY_GROUP")</f>
        <v>Equity Real Estate Investment Trusts (REITs)</v>
      </c>
      <c r="E202" s="9" t="str">
        <f>_xll.SNL.Clients.Office.Excel.Functions.SPG(A202, "IQ_INDUSTRY")</f>
        <v>Retail REITs</v>
      </c>
      <c r="F202" s="9" t="str">
        <f>_xll.SNL.Clients.Office.Excel.Functions.SPG(A202, "IQ_PRIMARY_INDUSTRY")</f>
        <v>Retail REITs</v>
      </c>
      <c r="G202" s="9" t="str">
        <f>_xll.SNL.Clients.Office.Excel.Functions.SPG(A202, "NAICS_CODE", "Primary")</f>
        <v>531110 - Lessors of Residential Buildings and Dwellings</v>
      </c>
      <c r="H202" s="9" t="str">
        <f>_xll.SNL.Clients.Office.Excel.Functions.SPG(A202, "SP_TOPICTAG")</f>
        <v/>
      </c>
      <c r="I202" s="5">
        <f>_xll.SNL.Clients.Office.Excel.Functions.SPG(A202, "SP_PCT_SHARES_OWNED_ALL_INSTITUTIONS")</f>
        <v>97.56</v>
      </c>
      <c r="J202" s="9" t="str">
        <f>_xll.SNL.Clients.Office.Excel.Functions.SPG(A202, "RD_CREDIT_RATING_GLOBAL", "Issuer Credit Rating", "Local Currency LT|0")</f>
        <v>BBB</v>
      </c>
      <c r="K202" s="9" t="str">
        <f>_xll.SNL.Clients.Office.Excel.Functions.SPG(A202, "RD_CWOL_GLOBAL", "Issuer Credit Rating", "Local Currency LT|0")</f>
        <v>Stable</v>
      </c>
      <c r="L202" s="9" t="str">
        <f>_xll.SNL.Clients.Office.Excel.Functions.SPG(A202, "RD_RATING_ACTION_GLOBAL", "Issuer Credit Rating", "Local Currency LT|0")</f>
        <v>Upgrade | CreditWatch/Outlook (06/28/2024)</v>
      </c>
      <c r="M202" s="10">
        <f>_xll.SNL.Clients.Office.Excel.Functions.SPG(A202, "RD_LAST_REVIEW_DATE_GLOBAL", "Issuer Credit Rating", "Local Currency LT")</f>
        <v>45694</v>
      </c>
      <c r="N202" s="10">
        <f>_xll.SNL.Clients.Office.Excel.Functions.SPG(A202, "RD_CREDIT_RATING_DATE_GLOBAL", "Issuer Credit Rating", "Local Currency LT|0")</f>
        <v>45471</v>
      </c>
      <c r="O202" s="10">
        <f>_xll.SNL.Clients.Office.Excel.Functions.SPG(A202, "RD_CREDIT_WATCH_OUTLOOK_DATE_GLOBAL", "Issuer Credit Rating", "Local Currency LT|0")</f>
        <v>45471</v>
      </c>
    </row>
    <row r="203" spans="1:15">
      <c r="A203" t="s">
        <v>1844</v>
      </c>
      <c r="B203" t="str">
        <f>_xll.SNL.Clients.Office.Excel.Functions.SPG(A203,"SP_IPO_DATE")</f>
        <v>#PEND</v>
      </c>
      <c r="C203" s="9" t="str">
        <f>_xll.SNL.Clients.Office.Excel.Functions.SPG(A203, "IQ_SECTOR")</f>
        <v>Materials</v>
      </c>
      <c r="D203" s="9" t="str">
        <f>_xll.SNL.Clients.Office.Excel.Functions.SPG(A203, "IQ_INDUSTRY_GROUP")</f>
        <v>Materials</v>
      </c>
      <c r="E203" s="9" t="str">
        <f>_xll.SNL.Clients.Office.Excel.Functions.SPG(A203, "IQ_INDUSTRY")</f>
        <v>Construction Materials</v>
      </c>
      <c r="F203" s="9" t="str">
        <f>_xll.SNL.Clients.Office.Excel.Functions.SPG(A203, "IQ_PRIMARY_INDUSTRY")</f>
        <v>Construction Materials</v>
      </c>
      <c r="G203" s="9" t="str">
        <f>_xll.SNL.Clients.Office.Excel.Functions.SPG(A203, "NAICS_CODE", "Primary")</f>
        <v>327390 - Other Concrete Product Manufacturing</v>
      </c>
      <c r="H203" s="9" t="str">
        <f>_xll.SNL.Clients.Office.Excel.Functions.SPG(A203, "SP_TOPICTAG")</f>
        <v/>
      </c>
      <c r="I203" s="5">
        <f>_xll.SNL.Clients.Office.Excel.Functions.SPG(A203, "SP_PCT_SHARES_OWNED_ALL_INSTITUTIONS")</f>
        <v>83.47</v>
      </c>
      <c r="J203" s="9" t="str">
        <f>_xll.SNL.Clients.Office.Excel.Functions.SPG(A203, "RD_CREDIT_RATING_GLOBAL", "Issuer Credit Rating", "Local Currency LT|0")</f>
        <v>BB</v>
      </c>
      <c r="K203" s="9" t="str">
        <f>_xll.SNL.Clients.Office.Excel.Functions.SPG(A203, "RD_CWOL_GLOBAL", "Issuer Credit Rating", "Local Currency LT|0")</f>
        <v>Stable</v>
      </c>
      <c r="L203" s="9" t="str">
        <f>_xll.SNL.Clients.Office.Excel.Functions.SPG(A203, "RD_RATING_ACTION_GLOBAL", "Issuer Credit Rating", "Local Currency LT|0")</f>
        <v>New Rating | CreditWatch/Outlook (04/10/2023)</v>
      </c>
      <c r="M203" s="10">
        <f>_xll.SNL.Clients.Office.Excel.Functions.SPG(A203, "RD_LAST_REVIEW_DATE_GLOBAL", "Issuer Credit Rating", "Local Currency LT")</f>
        <v>45405</v>
      </c>
      <c r="N203" s="10">
        <f>_xll.SNL.Clients.Office.Excel.Functions.SPG(A203, "RD_CREDIT_RATING_DATE_GLOBAL", "Issuer Credit Rating", "Local Currency LT|0")</f>
        <v>45026</v>
      </c>
      <c r="O203" s="10">
        <f>_xll.SNL.Clients.Office.Excel.Functions.SPG(A203, "RD_CREDIT_WATCH_OUTLOOK_DATE_GLOBAL", "Issuer Credit Rating", "Local Currency LT|0")</f>
        <v>45026</v>
      </c>
    </row>
    <row r="204" spans="1:15">
      <c r="A204" t="s">
        <v>1845</v>
      </c>
      <c r="B204" t="str">
        <f>_xll.SNL.Clients.Office.Excel.Functions.SPG(A204,"SP_IPO_DATE")</f>
        <v>#PEND</v>
      </c>
      <c r="C204" s="9" t="str">
        <f>_xll.SNL.Clients.Office.Excel.Functions.SPG(A204, "IQ_SECTOR")</f>
        <v>Industrials</v>
      </c>
      <c r="D204" s="9" t="str">
        <f>_xll.SNL.Clients.Office.Excel.Functions.SPG(A204, "IQ_INDUSTRY_GROUP")</f>
        <v>Transportation</v>
      </c>
      <c r="E204" s="9" t="str">
        <f>_xll.SNL.Clients.Office.Excel.Functions.SPG(A204, "IQ_INDUSTRY")</f>
        <v>Ground Transportation</v>
      </c>
      <c r="F204" s="9" t="str">
        <f>_xll.SNL.Clients.Office.Excel.Functions.SPG(A204, "IQ_PRIMARY_INDUSTRY")</f>
        <v>Cargo Ground Transportation</v>
      </c>
      <c r="G204" s="9" t="str">
        <f>_xll.SNL.Clients.Office.Excel.Functions.SPG(A204, "NAICS_CODE", "Primary")</f>
        <v>484 - Truck Transportation</v>
      </c>
      <c r="H204" s="9" t="str">
        <f>_xll.SNL.Clients.Office.Excel.Functions.SPG(A204, "SP_TOPICTAG")</f>
        <v>EDI (Electronic Data Interchange); Fleet Management; Freight Service; Courier Service</v>
      </c>
      <c r="I204" s="5">
        <f>_xll.SNL.Clients.Office.Excel.Functions.SPG(A204, "SP_PCT_SHARES_OWNED_ALL_INSTITUTIONS")</f>
        <v>95.95</v>
      </c>
      <c r="J204" s="9" t="str">
        <f>_xll.SNL.Clients.Office.Excel.Functions.SPG(A204, "RD_CREDIT_RATING_GLOBAL", "Issuer Credit Rating", "Local Currency LT|0")</f>
        <v/>
      </c>
      <c r="K204" s="9" t="str">
        <f>_xll.SNL.Clients.Office.Excel.Functions.SPG(A204, "RD_CWOL_GLOBAL", "Issuer Credit Rating", "Local Currency LT|0")</f>
        <v/>
      </c>
      <c r="L204" s="9" t="str">
        <f>_xll.SNL.Clients.Office.Excel.Functions.SPG(A204, "RD_RATING_ACTION_GLOBAL", "Issuer Credit Rating", "Local Currency LT|0")</f>
        <v/>
      </c>
      <c r="M204" s="10" t="str">
        <f>_xll.SNL.Clients.Office.Excel.Functions.SPG(A204, "RD_LAST_REVIEW_DATE_GLOBAL", "Issuer Credit Rating", "Local Currency LT")</f>
        <v/>
      </c>
      <c r="N204" s="10" t="str">
        <f>_xll.SNL.Clients.Office.Excel.Functions.SPG(A204, "RD_CREDIT_RATING_DATE_GLOBAL", "Issuer Credit Rating", "Local Currency LT|0")</f>
        <v/>
      </c>
      <c r="O204" s="10" t="str">
        <f>_xll.SNL.Clients.Office.Excel.Functions.SPG(A204, "RD_CREDIT_WATCH_OUTLOOK_DATE_GLOBAL", "Issuer Credit Rating", "Local Currency LT|0")</f>
        <v/>
      </c>
    </row>
    <row r="205" spans="1:15">
      <c r="A205" t="s">
        <v>1846</v>
      </c>
      <c r="B205" t="str">
        <f>_xll.SNL.Clients.Office.Excel.Functions.SPG(A205,"SP_IPO_DATE")</f>
        <v>#PEND</v>
      </c>
      <c r="C205" s="9" t="str">
        <f>_xll.SNL.Clients.Office.Excel.Functions.SPG(A205, "IQ_SECTOR")</f>
        <v>Information Technology</v>
      </c>
      <c r="D205" s="9" t="str">
        <f>_xll.SNL.Clients.Office.Excel.Functions.SPG(A205, "IQ_INDUSTRY_GROUP")</f>
        <v>Software and Services</v>
      </c>
      <c r="E205" s="9" t="str">
        <f>_xll.SNL.Clients.Office.Excel.Functions.SPG(A205, "IQ_INDUSTRY")</f>
        <v>IT Services</v>
      </c>
      <c r="F205" s="9" t="str">
        <f>_xll.SNL.Clients.Office.Excel.Functions.SPG(A205, "IQ_PRIMARY_INDUSTRY")</f>
        <v>IT Consulting and Other Services</v>
      </c>
      <c r="G205" s="9" t="str">
        <f>_xll.SNL.Clients.Office.Excel.Functions.SPG(A205, "NAICS_CODE", "Primary")</f>
        <v>54151 - Computer Systems Design and Related Services</v>
      </c>
      <c r="H205" s="9" t="str">
        <f>_xll.SNL.Clients.Office.Excel.Functions.SPG(A205, "SP_TOPICTAG")</f>
        <v>Software Development; Cloud Management; Data Integration; Machine Learning; Cloud Infrastructure; Cloud Security; Artificial Intelligence</v>
      </c>
      <c r="I205" s="5">
        <f>_xll.SNL.Clients.Office.Excel.Functions.SPG(A205, "SP_PCT_SHARES_OWNED_ALL_INSTITUTIONS")</f>
        <v>74.19</v>
      </c>
      <c r="J205" s="9" t="str">
        <f>_xll.SNL.Clients.Office.Excel.Functions.SPG(A205, "RD_CREDIT_RATING_GLOBAL", "Issuer Credit Rating", "Local Currency LT|0")</f>
        <v>BBB-</v>
      </c>
      <c r="K205" s="9" t="str">
        <f>_xll.SNL.Clients.Office.Excel.Functions.SPG(A205, "RD_CWOL_GLOBAL", "Issuer Credit Rating", "Local Currency LT|0")</f>
        <v>Stable</v>
      </c>
      <c r="L205" s="9" t="str">
        <f>_xll.SNL.Clients.Office.Excel.Functions.SPG(A205, "RD_RATING_ACTION_GLOBAL", "Issuer Credit Rating", "Local Currency LT|0")</f>
        <v>New Rating | CreditWatch/Outlook (10/01/2021)</v>
      </c>
      <c r="M205" s="10">
        <f>_xll.SNL.Clients.Office.Excel.Functions.SPG(A205, "RD_LAST_REVIEW_DATE_GLOBAL", "Issuer Credit Rating", "Local Currency LT")</f>
        <v>45572</v>
      </c>
      <c r="N205" s="10">
        <f>_xll.SNL.Clients.Office.Excel.Functions.SPG(A205, "RD_CREDIT_RATING_DATE_GLOBAL", "Issuer Credit Rating", "Local Currency LT|0")</f>
        <v>44470</v>
      </c>
      <c r="O205" s="10">
        <f>_xll.SNL.Clients.Office.Excel.Functions.SPG(A205, "RD_CREDIT_WATCH_OUTLOOK_DATE_GLOBAL", "Issuer Credit Rating", "Local Currency LT|0")</f>
        <v>44470</v>
      </c>
    </row>
    <row r="206" spans="1:15">
      <c r="A206" t="s">
        <v>1847</v>
      </c>
      <c r="B206" t="str">
        <f>_xll.SNL.Clients.Office.Excel.Functions.SPG(A206,"SP_IPO_DATE")</f>
        <v>#PEND</v>
      </c>
      <c r="C206" s="9" t="str">
        <f>_xll.SNL.Clients.Office.Excel.Functions.SPG(A206, "IQ_SECTOR")</f>
        <v>Real Estate</v>
      </c>
      <c r="D206" s="9" t="str">
        <f>_xll.SNL.Clients.Office.Excel.Functions.SPG(A206, "IQ_INDUSTRY_GROUP")</f>
        <v>Equity Real Estate Investment Trusts (REITs)</v>
      </c>
      <c r="E206" s="9" t="str">
        <f>_xll.SNL.Clients.Office.Excel.Functions.SPG(A206, "IQ_INDUSTRY")</f>
        <v>Specialized REITs</v>
      </c>
      <c r="F206" s="9" t="str">
        <f>_xll.SNL.Clients.Office.Excel.Functions.SPG(A206, "IQ_PRIMARY_INDUSTRY")</f>
        <v>Other Specialized REITs</v>
      </c>
      <c r="G206" s="9" t="str">
        <f>_xll.SNL.Clients.Office.Excel.Functions.SPG(A206, "NAICS_CODE", "Primary")</f>
        <v>5311 - Lessors of Real Estate</v>
      </c>
      <c r="H206" s="9" t="str">
        <f>_xll.SNL.Clients.Office.Excel.Functions.SPG(A206, "SP_TOPICTAG")</f>
        <v/>
      </c>
      <c r="I206" s="5">
        <f>_xll.SNL.Clients.Office.Excel.Functions.SPG(A206, "SP_PCT_SHARES_OWNED_ALL_INSTITUTIONS")</f>
        <v>82.47</v>
      </c>
      <c r="J206" s="9" t="str">
        <f>_xll.SNL.Clients.Office.Excel.Functions.SPG(A206, "RD_CREDIT_RATING_GLOBAL", "Issuer Credit Rating", "Local Currency LT|0")</f>
        <v>BB</v>
      </c>
      <c r="K206" s="9" t="str">
        <f>_xll.SNL.Clients.Office.Excel.Functions.SPG(A206, "RD_CWOL_GLOBAL", "Issuer Credit Rating", "Local Currency LT|0")</f>
        <v>Stable</v>
      </c>
      <c r="L206" s="9" t="str">
        <f>_xll.SNL.Clients.Office.Excel.Functions.SPG(A206, "RD_RATING_ACTION_GLOBAL", "Issuer Credit Rating", "Local Currency LT|0")</f>
        <v>Upgrade | CreditWatch/Outlook (07/08/2021)</v>
      </c>
      <c r="M206" s="10">
        <f>_xll.SNL.Clients.Office.Excel.Functions.SPG(A206, "RD_LAST_REVIEW_DATE_GLOBAL", "Issuer Credit Rating", "Local Currency LT")</f>
        <v>45572</v>
      </c>
      <c r="N206" s="10">
        <f>_xll.SNL.Clients.Office.Excel.Functions.SPG(A206, "RD_CREDIT_RATING_DATE_GLOBAL", "Issuer Credit Rating", "Local Currency LT|0")</f>
        <v>44385</v>
      </c>
      <c r="O206" s="10">
        <f>_xll.SNL.Clients.Office.Excel.Functions.SPG(A206, "RD_CREDIT_WATCH_OUTLOOK_DATE_GLOBAL", "Issuer Credit Rating", "Local Currency LT|0")</f>
        <v>44385</v>
      </c>
    </row>
    <row r="207" spans="1:15">
      <c r="A207" t="s">
        <v>1848</v>
      </c>
      <c r="B207" t="str">
        <f>_xll.SNL.Clients.Office.Excel.Functions.SPG(A207,"SP_IPO_DATE")</f>
        <v>#PEND</v>
      </c>
      <c r="C207" s="9" t="str">
        <f>_xll.SNL.Clients.Office.Excel.Functions.SPG(A207, "IQ_SECTOR")</f>
        <v>Consumer Staples</v>
      </c>
      <c r="D207" s="9" t="str">
        <f>_xll.SNL.Clients.Office.Excel.Functions.SPG(A207, "IQ_INDUSTRY_GROUP")</f>
        <v>Food, Beverage and Tobacco</v>
      </c>
      <c r="E207" s="9" t="str">
        <f>_xll.SNL.Clients.Office.Excel.Functions.SPG(A207, "IQ_INDUSTRY")</f>
        <v>Food Products</v>
      </c>
      <c r="F207" s="9" t="str">
        <f>_xll.SNL.Clients.Office.Excel.Functions.SPG(A207, "IQ_PRIMARY_INDUSTRY")</f>
        <v>Packaged Foods and Meats</v>
      </c>
      <c r="G207" s="9" t="str">
        <f>_xll.SNL.Clients.Office.Excel.Functions.SPG(A207, "NAICS_CODE", "Primary")</f>
        <v>311 - Food Manufacturing</v>
      </c>
      <c r="H207" s="9" t="str">
        <f>_xll.SNL.Clients.Office.Excel.Functions.SPG(A207, "SP_TOPICTAG")</f>
        <v>Animal Feed; Livestock; Alternative Protein</v>
      </c>
      <c r="I207" s="5">
        <f>_xll.SNL.Clients.Office.Excel.Functions.SPG(A207, "SP_PCT_SHARES_OWNED_ALL_INSTITUTIONS")</f>
        <v>63</v>
      </c>
      <c r="J207" s="9" t="str">
        <f>_xll.SNL.Clients.Office.Excel.Functions.SPG(A207, "RD_CREDIT_RATING_GLOBAL", "Issuer Credit Rating", "Local Currency LT|0")</f>
        <v/>
      </c>
      <c r="K207" s="9" t="str">
        <f>_xll.SNL.Clients.Office.Excel.Functions.SPG(A207, "RD_CWOL_GLOBAL", "Issuer Credit Rating", "Local Currency LT|0")</f>
        <v/>
      </c>
      <c r="L207" s="9" t="str">
        <f>_xll.SNL.Clients.Office.Excel.Functions.SPG(A207, "RD_RATING_ACTION_GLOBAL", "Issuer Credit Rating", "Local Currency LT|0")</f>
        <v/>
      </c>
      <c r="M207" s="10" t="str">
        <f>_xll.SNL.Clients.Office.Excel.Functions.SPG(A207, "RD_LAST_REVIEW_DATE_GLOBAL", "Issuer Credit Rating", "Local Currency LT")</f>
        <v/>
      </c>
      <c r="N207" s="10" t="str">
        <f>_xll.SNL.Clients.Office.Excel.Functions.SPG(A207, "RD_CREDIT_RATING_DATE_GLOBAL", "Issuer Credit Rating", "Local Currency LT|0")</f>
        <v/>
      </c>
      <c r="O207" s="10" t="str">
        <f>_xll.SNL.Clients.Office.Excel.Functions.SPG(A207, "RD_CREDIT_WATCH_OUTLOOK_DATE_GLOBAL", "Issuer Credit Rating", "Local Currency LT|0")</f>
        <v/>
      </c>
    </row>
    <row r="208" spans="1:15">
      <c r="A208" t="s">
        <v>1849</v>
      </c>
      <c r="B208" t="str">
        <f>_xll.SNL.Clients.Office.Excel.Functions.SPG(A208,"SP_IPO_DATE")</f>
        <v>#PEND</v>
      </c>
      <c r="C208" s="9" t="str">
        <f>_xll.SNL.Clients.Office.Excel.Functions.SPG(A208, "IQ_SECTOR")</f>
        <v>Industrials</v>
      </c>
      <c r="D208" s="9" t="str">
        <f>_xll.SNL.Clients.Office.Excel.Functions.SPG(A208, "IQ_INDUSTRY_GROUP")</f>
        <v>Transportation</v>
      </c>
      <c r="E208" s="9" t="str">
        <f>_xll.SNL.Clients.Office.Excel.Functions.SPG(A208, "IQ_INDUSTRY")</f>
        <v>Ground Transportation</v>
      </c>
      <c r="F208" s="9" t="str">
        <f>_xll.SNL.Clients.Office.Excel.Functions.SPG(A208, "IQ_PRIMARY_INDUSTRY")</f>
        <v>Cargo Ground Transportation</v>
      </c>
      <c r="G208" s="9" t="str">
        <f>_xll.SNL.Clients.Office.Excel.Functions.SPG(A208, "NAICS_CODE", "Primary")</f>
        <v>484121 - General Freight Trucking, Long-Distance, Truckload</v>
      </c>
      <c r="H208" s="9" t="str">
        <f>_xll.SNL.Clients.Office.Excel.Functions.SPG(A208, "SP_TOPICTAG")</f>
        <v>EDI (Electronic Data Interchange); Fleet Management; Freight Service; Marine Transportation</v>
      </c>
      <c r="I208" s="5">
        <f>_xll.SNL.Clients.Office.Excel.Functions.SPG(A208, "SP_PCT_SHARES_OWNED_ALL_INSTITUTIONS")</f>
        <v>100.62</v>
      </c>
      <c r="J208" s="9" t="str">
        <f>_xll.SNL.Clients.Office.Excel.Functions.SPG(A208, "RD_CREDIT_RATING_GLOBAL", "Issuer Credit Rating", "Local Currency LT|0")</f>
        <v/>
      </c>
      <c r="K208" s="9" t="str">
        <f>_xll.SNL.Clients.Office.Excel.Functions.SPG(A208, "RD_CWOL_GLOBAL", "Issuer Credit Rating", "Local Currency LT|0")</f>
        <v/>
      </c>
      <c r="L208" s="9" t="str">
        <f>_xll.SNL.Clients.Office.Excel.Functions.SPG(A208, "RD_RATING_ACTION_GLOBAL", "Issuer Credit Rating", "Local Currency LT|0")</f>
        <v/>
      </c>
      <c r="M208" s="10" t="str">
        <f>_xll.SNL.Clients.Office.Excel.Functions.SPG(A208, "RD_LAST_REVIEW_DATE_GLOBAL", "Issuer Credit Rating", "Local Currency LT")</f>
        <v/>
      </c>
      <c r="N208" s="10" t="str">
        <f>_xll.SNL.Clients.Office.Excel.Functions.SPG(A208, "RD_CREDIT_RATING_DATE_GLOBAL", "Issuer Credit Rating", "Local Currency LT|0")</f>
        <v/>
      </c>
      <c r="O208" s="10" t="str">
        <f>_xll.SNL.Clients.Office.Excel.Functions.SPG(A208, "RD_CREDIT_WATCH_OUTLOOK_DATE_GLOBAL", "Issuer Credit Rating", "Local Currency LT|0")</f>
        <v/>
      </c>
    </row>
    <row r="209" spans="1:15">
      <c r="A209" t="s">
        <v>1850</v>
      </c>
      <c r="B209" t="str">
        <f>_xll.SNL.Clients.Office.Excel.Functions.SPG(A209,"SP_IPO_DATE")</f>
        <v>#PEND</v>
      </c>
      <c r="C209" s="9" t="str">
        <f>_xll.SNL.Clients.Office.Excel.Functions.SPG(A209, "IQ_SECTOR")</f>
        <v>Health Care</v>
      </c>
      <c r="D209" s="9" t="str">
        <f>_xll.SNL.Clients.Office.Excel.Functions.SPG(A209, "IQ_INDUSTRY_GROUP")</f>
        <v>Health Care Equipment and Services</v>
      </c>
      <c r="E209" s="9" t="str">
        <f>_xll.SNL.Clients.Office.Excel.Functions.SPG(A209, "IQ_INDUSTRY")</f>
        <v>Health Care Equipment and Supplies</v>
      </c>
      <c r="F209" s="9" t="str">
        <f>_xll.SNL.Clients.Office.Excel.Functions.SPG(A209, "IQ_PRIMARY_INDUSTRY")</f>
        <v>Health Care Supplies</v>
      </c>
      <c r="G209" s="9" t="str">
        <f>_xll.SNL.Clients.Office.Excel.Functions.SPG(A209, "NAICS_CODE", "Primary")</f>
        <v>339113 - Surgical Appliance and Supplies Manufacturing</v>
      </c>
      <c r="H209" s="9" t="str">
        <f>_xll.SNL.Clients.Office.Excel.Functions.SPG(A209, "SP_TOPICTAG")</f>
        <v>Health Diagnostics; Cardiovascular; Internal Diseases; Neurology; Oncology; Urology</v>
      </c>
      <c r="I209" s="5">
        <f>_xll.SNL.Clients.Office.Excel.Functions.SPG(A209, "SP_PCT_SHARES_OWNED_ALL_INSTITUTIONS")</f>
        <v>100.64</v>
      </c>
      <c r="J209" s="9" t="str">
        <f>_xll.SNL.Clients.Office.Excel.Functions.SPG(A209, "RD_CREDIT_RATING_GLOBAL", "Issuer Credit Rating", "Local Currency LT|0")</f>
        <v>NR</v>
      </c>
      <c r="K209" s="9" t="str">
        <f>_xll.SNL.Clients.Office.Excel.Functions.SPG(A209, "RD_CWOL_GLOBAL", "Issuer Credit Rating", "Local Currency LT|0")</f>
        <v>NR</v>
      </c>
      <c r="L209" s="9" t="str">
        <f>_xll.SNL.Clients.Office.Excel.Functions.SPG(A209, "RD_RATING_ACTION_GLOBAL", "Issuer Credit Rating", "Local Currency LT|0")</f>
        <v>Not Rated | CreditWatch/Outlook (12/06/2022)</v>
      </c>
      <c r="M209" s="10">
        <f>_xll.SNL.Clients.Office.Excel.Functions.SPG(A209, "RD_LAST_REVIEW_DATE_GLOBAL", "Issuer Credit Rating", "Local Currency LT")</f>
        <v>44901</v>
      </c>
      <c r="N209" s="10">
        <f>_xll.SNL.Clients.Office.Excel.Functions.SPG(A209, "RD_CREDIT_RATING_DATE_GLOBAL", "Issuer Credit Rating", "Local Currency LT|0")</f>
        <v>44901</v>
      </c>
      <c r="O209" s="10">
        <f>_xll.SNL.Clients.Office.Excel.Functions.SPG(A209, "RD_CREDIT_WATCH_OUTLOOK_DATE_GLOBAL", "Issuer Credit Rating", "Local Currency LT|0")</f>
        <v>44901</v>
      </c>
    </row>
    <row r="210" spans="1:15">
      <c r="A210" t="s">
        <v>1851</v>
      </c>
      <c r="B210" t="str">
        <f>_xll.SNL.Clients.Office.Excel.Functions.SPG(A210,"SP_IPO_DATE")</f>
        <v>#PEND</v>
      </c>
      <c r="C210" s="9" t="str">
        <f>_xll.SNL.Clients.Office.Excel.Functions.SPG(A210, "IQ_SECTOR")</f>
        <v>Information Technology</v>
      </c>
      <c r="D210" s="9" t="str">
        <f>_xll.SNL.Clients.Office.Excel.Functions.SPG(A210, "IQ_INDUSTRY_GROUP")</f>
        <v>Semiconductors and Semiconductor Equipment</v>
      </c>
      <c r="E210" s="9" t="str">
        <f>_xll.SNL.Clients.Office.Excel.Functions.SPG(A210, "IQ_INDUSTRY")</f>
        <v>Semiconductors and Semiconductor Equipment</v>
      </c>
      <c r="F210" s="9" t="str">
        <f>_xll.SNL.Clients.Office.Excel.Functions.SPG(A210, "IQ_PRIMARY_INDUSTRY")</f>
        <v>Semiconductors</v>
      </c>
      <c r="G210" s="9" t="str">
        <f>_xll.SNL.Clients.Office.Excel.Functions.SPG(A210, "NAICS_CODE", "Primary")</f>
        <v>334413 - Semiconductor and Related Device Manufacturing</v>
      </c>
      <c r="H210" s="9" t="str">
        <f>_xll.SNL.Clients.Office.Excel.Functions.SPG(A210, "SP_TOPICTAG")</f>
        <v>Computer Vision; Sensors; Smart Building; Machine Learning; Smart Energy; Edge Computing; Artificial Intelligence</v>
      </c>
      <c r="I210" s="5">
        <f>_xll.SNL.Clients.Office.Excel.Functions.SPG(A210, "SP_PCT_SHARES_OWNED_ALL_INSTITUTIONS")</f>
        <v>112</v>
      </c>
      <c r="J210" s="9" t="str">
        <f>_xll.SNL.Clients.Office.Excel.Functions.SPG(A210, "RD_CREDIT_RATING_GLOBAL", "Issuer Credit Rating", "Local Currency LT|0")</f>
        <v>BB</v>
      </c>
      <c r="K210" s="9" t="str">
        <f>_xll.SNL.Clients.Office.Excel.Functions.SPG(A210, "RD_CWOL_GLOBAL", "Issuer Credit Rating", "Local Currency LT|0")</f>
        <v>Stable</v>
      </c>
      <c r="L210" s="9" t="str">
        <f>_xll.SNL.Clients.Office.Excel.Functions.SPG(A210, "RD_RATING_ACTION_GLOBAL", "Issuer Credit Rating", "Local Currency LT|0")</f>
        <v>Upgrade | CreditWatch/Outlook (10/18/2022)</v>
      </c>
      <c r="M210" s="10">
        <f>_xll.SNL.Clients.Office.Excel.Functions.SPG(A210, "RD_LAST_REVIEW_DATE_GLOBAL", "Issuer Credit Rating", "Local Currency LT")</f>
        <v>45681</v>
      </c>
      <c r="N210" s="10">
        <f>_xll.SNL.Clients.Office.Excel.Functions.SPG(A210, "RD_CREDIT_RATING_DATE_GLOBAL", "Issuer Credit Rating", "Local Currency LT|0")</f>
        <v>44852</v>
      </c>
      <c r="O210" s="10">
        <f>_xll.SNL.Clients.Office.Excel.Functions.SPG(A210, "RD_CREDIT_WATCH_OUTLOOK_DATE_GLOBAL", "Issuer Credit Rating", "Local Currency LT|0")</f>
        <v>44852</v>
      </c>
    </row>
    <row r="211" spans="1:15">
      <c r="A211" t="s">
        <v>1852</v>
      </c>
      <c r="B211" t="str">
        <f>_xll.SNL.Clients.Office.Excel.Functions.SPG(A211,"SP_IPO_DATE")</f>
        <v>#PEND</v>
      </c>
      <c r="C211" s="9" t="str">
        <f>_xll.SNL.Clients.Office.Excel.Functions.SPG(A211, "IQ_SECTOR")</f>
        <v>Consumer Discretionary</v>
      </c>
      <c r="D211" s="9" t="str">
        <f>_xll.SNL.Clients.Office.Excel.Functions.SPG(A211, "IQ_INDUSTRY_GROUP")</f>
        <v>Automobiles and Components</v>
      </c>
      <c r="E211" s="9" t="str">
        <f>_xll.SNL.Clients.Office.Excel.Functions.SPG(A211, "IQ_INDUSTRY")</f>
        <v>Automobile Components</v>
      </c>
      <c r="F211" s="9" t="str">
        <f>_xll.SNL.Clients.Office.Excel.Functions.SPG(A211, "IQ_PRIMARY_INDUSTRY")</f>
        <v>Automotive Parts and Equipment</v>
      </c>
      <c r="G211" s="9" t="str">
        <f>_xll.SNL.Clients.Office.Excel.Functions.SPG(A211, "NAICS_CODE", "Primary")</f>
        <v>3363 - Motor Vehicle Parts Manufacturing</v>
      </c>
      <c r="H211" s="9" t="str">
        <f>_xll.SNL.Clients.Office.Excel.Functions.SPG(A211, "SP_TOPICTAG")</f>
        <v>Computer Vision; Fleet Management; Industrial Automation; Sensors; Electric Vehicle; Process Automation; Autonomous Vehicles</v>
      </c>
      <c r="I211" s="5">
        <f>_xll.SNL.Clients.Office.Excel.Functions.SPG(A211, "SP_PCT_SHARES_OWNED_ALL_INSTITUTIONS")</f>
        <v>105.24</v>
      </c>
      <c r="J211" s="9" t="str">
        <f>_xll.SNL.Clients.Office.Excel.Functions.SPG(A211, "RD_CREDIT_RATING_GLOBAL", "Issuer Credit Rating", "Local Currency LT|0")</f>
        <v>BBB</v>
      </c>
      <c r="K211" s="9" t="str">
        <f>_xll.SNL.Clients.Office.Excel.Functions.SPG(A211, "RD_CWOL_GLOBAL", "Issuer Credit Rating", "Local Currency LT|0")</f>
        <v>Stable</v>
      </c>
      <c r="L211" s="9" t="str">
        <f>_xll.SNL.Clients.Office.Excel.Functions.SPG(A211, "RD_RATING_ACTION_GLOBAL", "Issuer Credit Rating", "Local Currency LT|0")</f>
        <v>Upgrade | CreditWatch/Outlook (11/02/2023)</v>
      </c>
      <c r="M211" s="10">
        <f>_xll.SNL.Clients.Office.Excel.Functions.SPG(A211, "RD_LAST_REVIEW_DATE_GLOBAL", "Issuer Credit Rating", "Local Currency LT")</f>
        <v>45517</v>
      </c>
      <c r="N211" s="10">
        <f>_xll.SNL.Clients.Office.Excel.Functions.SPG(A211, "RD_CREDIT_RATING_DATE_GLOBAL", "Issuer Credit Rating", "Local Currency LT|0")</f>
        <v>45232</v>
      </c>
      <c r="O211" s="10">
        <f>_xll.SNL.Clients.Office.Excel.Functions.SPG(A211, "RD_CREDIT_WATCH_OUTLOOK_DATE_GLOBAL", "Issuer Credit Rating", "Local Currency LT|0")</f>
        <v>45232</v>
      </c>
    </row>
    <row r="212" spans="1:15">
      <c r="A212" t="s">
        <v>1853</v>
      </c>
      <c r="B212" t="str">
        <f>_xll.SNL.Clients.Office.Excel.Functions.SPG(A212,"SP_IPO_DATE")</f>
        <v>#PEND</v>
      </c>
      <c r="C212" s="9" t="str">
        <f>_xll.SNL.Clients.Office.Excel.Functions.SPG(A212, "IQ_SECTOR")</f>
        <v>Consumer Discretionary</v>
      </c>
      <c r="D212" s="9" t="str">
        <f>_xll.SNL.Clients.Office.Excel.Functions.SPG(A212, "IQ_INDUSTRY_GROUP")</f>
        <v>Consumer Services</v>
      </c>
      <c r="E212" s="9" t="str">
        <f>_xll.SNL.Clients.Office.Excel.Functions.SPG(A212, "IQ_INDUSTRY")</f>
        <v>Hotels, Restaurants and Leisure</v>
      </c>
      <c r="F212" s="9" t="str">
        <f>_xll.SNL.Clients.Office.Excel.Functions.SPG(A212, "IQ_PRIMARY_INDUSTRY")</f>
        <v>Casinos and Gaming</v>
      </c>
      <c r="G212" s="9" t="str">
        <f>_xll.SNL.Clients.Office.Excel.Functions.SPG(A212, "NAICS_CODE", "Primary")</f>
        <v>713210 - Casinos (except Casino Hotels)</v>
      </c>
      <c r="H212" s="9" t="str">
        <f>_xll.SNL.Clients.Office.Excel.Functions.SPG(A212, "SP_TOPICTAG")</f>
        <v>Entertainment Systems; Video Games; E-Sports</v>
      </c>
      <c r="I212" s="5">
        <f>_xll.SNL.Clients.Office.Excel.Functions.SPG(A212, "SP_PCT_SHARES_OWNED_ALL_INSTITUTIONS")</f>
        <v>71.77</v>
      </c>
      <c r="J212" s="9" t="str">
        <f>_xll.SNL.Clients.Office.Excel.Functions.SPG(A212, "RD_CREDIT_RATING_GLOBAL", "Issuer Credit Rating", "Local Currency LT|0")</f>
        <v>BB-</v>
      </c>
      <c r="K212" s="9" t="str">
        <f>_xll.SNL.Clients.Office.Excel.Functions.SPG(A212, "RD_CWOL_GLOBAL", "Issuer Credit Rating", "Local Currency LT|0")</f>
        <v>Stable</v>
      </c>
      <c r="L212" s="9" t="str">
        <f>_xll.SNL.Clients.Office.Excel.Functions.SPG(A212, "RD_RATING_ACTION_GLOBAL", "Issuer Credit Rating", "Local Currency LT|0")</f>
        <v>Upgrade | CreditWatch/Outlook (04/04/2022)</v>
      </c>
      <c r="M212" s="10">
        <f>_xll.SNL.Clients.Office.Excel.Functions.SPG(A212, "RD_LAST_REVIEW_DATE_GLOBAL", "Issuer Credit Rating", "Local Currency LT")</f>
        <v>45436</v>
      </c>
      <c r="N212" s="10">
        <f>_xll.SNL.Clients.Office.Excel.Functions.SPG(A212, "RD_CREDIT_RATING_DATE_GLOBAL", "Issuer Credit Rating", "Local Currency LT|0")</f>
        <v>44655</v>
      </c>
      <c r="O212" s="10">
        <f>_xll.SNL.Clients.Office.Excel.Functions.SPG(A212, "RD_CREDIT_WATCH_OUTLOOK_DATE_GLOBAL", "Issuer Credit Rating", "Local Currency LT|0")</f>
        <v>44655</v>
      </c>
    </row>
    <row r="213" spans="1:15">
      <c r="A213" t="s">
        <v>1854</v>
      </c>
      <c r="B213" t="str">
        <f>_xll.SNL.Clients.Office.Excel.Functions.SPG(A213,"SP_IPO_DATE")</f>
        <v>#PEND</v>
      </c>
      <c r="C213" s="9" t="str">
        <f>_xll.SNL.Clients.Office.Excel.Functions.SPG(A213, "IQ_SECTOR")</f>
        <v>Industrials</v>
      </c>
      <c r="D213" s="9" t="str">
        <f>_xll.SNL.Clients.Office.Excel.Functions.SPG(A213, "IQ_INDUSTRY_GROUP")</f>
        <v>Capital Goods</v>
      </c>
      <c r="E213" s="9" t="str">
        <f>_xll.SNL.Clients.Office.Excel.Functions.SPG(A213, "IQ_INDUSTRY")</f>
        <v>Machinery</v>
      </c>
      <c r="F213" s="9" t="str">
        <f>_xll.SNL.Clients.Office.Excel.Functions.SPG(A213, "IQ_PRIMARY_INDUSTRY")</f>
        <v>Industrial Machinery and Supplies and Components</v>
      </c>
      <c r="G213" s="9" t="str">
        <f>_xll.SNL.Clients.Office.Excel.Functions.SPG(A213, "NAICS_CODE", "Primary")</f>
        <v>333992 - Welding and Soldering Equipment Manufacturing</v>
      </c>
      <c r="H213" s="9" t="str">
        <f>_xll.SNL.Clients.Office.Excel.Functions.SPG(A213, "SP_TOPICTAG")</f>
        <v/>
      </c>
      <c r="I213" s="5">
        <f>_xll.SNL.Clients.Office.Excel.Functions.SPG(A213, "SP_PCT_SHARES_OWNED_ALL_INSTITUTIONS")</f>
        <v>81.16</v>
      </c>
      <c r="J213" s="9" t="str">
        <f>_xll.SNL.Clients.Office.Excel.Functions.SPG(A213, "RD_CREDIT_RATING_GLOBAL", "Issuer Credit Rating", "Local Currency LT|0")</f>
        <v>NR</v>
      </c>
      <c r="K213" s="9" t="str">
        <f>_xll.SNL.Clients.Office.Excel.Functions.SPG(A213, "RD_CWOL_GLOBAL", "Issuer Credit Rating", "Local Currency LT|0")</f>
        <v>NR</v>
      </c>
      <c r="L213" s="9" t="str">
        <f>_xll.SNL.Clients.Office.Excel.Functions.SPG(A213, "RD_RATING_ACTION_GLOBAL", "Issuer Credit Rating", "Local Currency LT|0")</f>
        <v>Not Rated | CreditWatch/Outlook (10/30/2000)</v>
      </c>
      <c r="M213" s="10" t="str">
        <f>_xll.SNL.Clients.Office.Excel.Functions.SPG(A213, "RD_LAST_REVIEW_DATE_GLOBAL", "Issuer Credit Rating", "Local Currency LT")</f>
        <v/>
      </c>
      <c r="N213" s="10">
        <f>_xll.SNL.Clients.Office.Excel.Functions.SPG(A213, "RD_CREDIT_RATING_DATE_GLOBAL", "Issuer Credit Rating", "Local Currency LT|0")</f>
        <v>36829.041666666664</v>
      </c>
      <c r="O213" s="10">
        <f>_xll.SNL.Clients.Office.Excel.Functions.SPG(A213, "RD_CREDIT_WATCH_OUTLOOK_DATE_GLOBAL", "Issuer Credit Rating", "Local Currency LT|0")</f>
        <v>36829.041666666664</v>
      </c>
    </row>
    <row r="214" spans="1:15">
      <c r="A214" t="s">
        <v>1855</v>
      </c>
      <c r="B214" t="str">
        <f>_xll.SNL.Clients.Office.Excel.Functions.SPG(A214,"SP_IPO_DATE")</f>
        <v>#PEND</v>
      </c>
      <c r="C214" s="9" t="str">
        <f>_xll.SNL.Clients.Office.Excel.Functions.SPG(A214, "IQ_SECTOR")</f>
        <v>Consumer Discretionary</v>
      </c>
      <c r="D214" s="9" t="str">
        <f>_xll.SNL.Clients.Office.Excel.Functions.SPG(A214, "IQ_INDUSTRY_GROUP")</f>
        <v>Consumer Discretionary Distribution and Retail</v>
      </c>
      <c r="E214" s="9" t="str">
        <f>_xll.SNL.Clients.Office.Excel.Functions.SPG(A214, "IQ_INDUSTRY")</f>
        <v>Specialty Retail</v>
      </c>
      <c r="F214" s="9" t="str">
        <f>_xll.SNL.Clients.Office.Excel.Functions.SPG(A214, "IQ_PRIMARY_INDUSTRY")</f>
        <v>Automotive Retail</v>
      </c>
      <c r="G214" s="9" t="str">
        <f>_xll.SNL.Clients.Office.Excel.Functions.SPG(A214, "NAICS_CODE", "Primary")</f>
        <v>4411 - Automobile Dealers</v>
      </c>
      <c r="H214" s="9" t="str">
        <f>_xll.SNL.Clients.Office.Excel.Functions.SPG(A214, "SP_TOPICTAG")</f>
        <v>Fleet Management</v>
      </c>
      <c r="I214" s="5">
        <f>_xll.SNL.Clients.Office.Excel.Functions.SPG(A214, "SP_PCT_SHARES_OWNED_ALL_INSTITUTIONS")</f>
        <v>102.52</v>
      </c>
      <c r="J214" s="9" t="str">
        <f>_xll.SNL.Clients.Office.Excel.Functions.SPG(A214, "RD_CREDIT_RATING_GLOBAL", "Issuer Credit Rating", "Local Currency LT|0")</f>
        <v>BB+</v>
      </c>
      <c r="K214" s="9" t="str">
        <f>_xll.SNL.Clients.Office.Excel.Functions.SPG(A214, "RD_CWOL_GLOBAL", "Issuer Credit Rating", "Local Currency LT|0")</f>
        <v>Stable</v>
      </c>
      <c r="L214" s="9" t="str">
        <f>_xll.SNL.Clients.Office.Excel.Functions.SPG(A214, "RD_RATING_ACTION_GLOBAL", "Issuer Credit Rating", "Local Currency LT|0")</f>
        <v>CreditWatch/Outlook (03/21/2023)</v>
      </c>
      <c r="M214" s="10">
        <f>_xll.SNL.Clients.Office.Excel.Functions.SPG(A214, "RD_LAST_REVIEW_DATE_GLOBAL", "Issuer Credit Rating", "Local Currency LT")</f>
        <v>45434</v>
      </c>
      <c r="N214" s="10">
        <f>_xll.SNL.Clients.Office.Excel.Functions.SPG(A214, "RD_CREDIT_RATING_DATE_GLOBAL", "Issuer Credit Rating", "Local Currency LT|0")</f>
        <v>42928</v>
      </c>
      <c r="O214" s="10">
        <f>_xll.SNL.Clients.Office.Excel.Functions.SPG(A214, "RD_CREDIT_WATCH_OUTLOOK_DATE_GLOBAL", "Issuer Credit Rating", "Local Currency LT|0")</f>
        <v>45006</v>
      </c>
    </row>
    <row r="215" spans="1:15">
      <c r="A215" t="s">
        <v>1856</v>
      </c>
      <c r="B215" t="str">
        <f>_xll.SNL.Clients.Office.Excel.Functions.SPG(A215,"SP_IPO_DATE")</f>
        <v>#PEND</v>
      </c>
      <c r="C215" s="9" t="str">
        <f>_xll.SNL.Clients.Office.Excel.Functions.SPG(A215, "IQ_SECTOR")</f>
        <v>Information Technology</v>
      </c>
      <c r="D215" s="9" t="str">
        <f>_xll.SNL.Clients.Office.Excel.Functions.SPG(A215, "IQ_INDUSTRY_GROUP")</f>
        <v>Technology Hardware and Equipment</v>
      </c>
      <c r="E215" s="9" t="str">
        <f>_xll.SNL.Clients.Office.Excel.Functions.SPG(A215, "IQ_INDUSTRY")</f>
        <v>Electronic Equipment, Instruments and Components</v>
      </c>
      <c r="F215" s="9" t="str">
        <f>_xll.SNL.Clients.Office.Excel.Functions.SPG(A215, "IQ_PRIMARY_INDUSTRY")</f>
        <v>Electronic Components</v>
      </c>
      <c r="G215" s="9" t="str">
        <f>_xll.SNL.Clients.Office.Excel.Functions.SPG(A215, "NAICS_CODE", "Primary")</f>
        <v>3344 - Semiconductor and Other Electronic Component Manufacturing</v>
      </c>
      <c r="H215" s="9" t="str">
        <f>_xll.SNL.Clients.Office.Excel.Functions.SPG(A215, "SP_TOPICTAG")</f>
        <v>Energy Management; Energy Storage; Industrial Automation; Sensors; Process Automation</v>
      </c>
      <c r="I215" s="5">
        <f>_xll.SNL.Clients.Office.Excel.Functions.SPG(A215, "SP_PCT_SHARES_OWNED_ALL_INSTITUTIONS")</f>
        <v>98.5</v>
      </c>
      <c r="J215" s="9" t="str">
        <f>_xll.SNL.Clients.Office.Excel.Functions.SPG(A215, "RD_CREDIT_RATING_GLOBAL", "Issuer Credit Rating", "Local Currency LT|0")</f>
        <v/>
      </c>
      <c r="K215" s="9" t="str">
        <f>_xll.SNL.Clients.Office.Excel.Functions.SPG(A215, "RD_CWOL_GLOBAL", "Issuer Credit Rating", "Local Currency LT|0")</f>
        <v/>
      </c>
      <c r="L215" s="9" t="str">
        <f>_xll.SNL.Clients.Office.Excel.Functions.SPG(A215, "RD_RATING_ACTION_GLOBAL", "Issuer Credit Rating", "Local Currency LT|0")</f>
        <v/>
      </c>
      <c r="M215" s="10" t="str">
        <f>_xll.SNL.Clients.Office.Excel.Functions.SPG(A215, "RD_LAST_REVIEW_DATE_GLOBAL", "Issuer Credit Rating", "Local Currency LT")</f>
        <v/>
      </c>
      <c r="N215" s="10" t="str">
        <f>_xll.SNL.Clients.Office.Excel.Functions.SPG(A215, "RD_CREDIT_RATING_DATE_GLOBAL", "Issuer Credit Rating", "Local Currency LT|0")</f>
        <v/>
      </c>
      <c r="O215" s="10" t="str">
        <f>_xll.SNL.Clients.Office.Excel.Functions.SPG(A215, "RD_CREDIT_WATCH_OUTLOOK_DATE_GLOBAL", "Issuer Credit Rating", "Local Currency LT|0")</f>
        <v/>
      </c>
    </row>
    <row r="216" spans="1:15">
      <c r="A216" t="s">
        <v>1857</v>
      </c>
      <c r="B216" t="str">
        <f>_xll.SNL.Clients.Office.Excel.Functions.SPG(A216,"SP_IPO_DATE")</f>
        <v>#PEND</v>
      </c>
      <c r="C216" s="9" t="str">
        <f>_xll.SNL.Clients.Office.Excel.Functions.SPG(A216, "IQ_SECTOR")</f>
        <v>Health Care</v>
      </c>
      <c r="D216" s="9" t="str">
        <f>_xll.SNL.Clients.Office.Excel.Functions.SPG(A216, "IQ_INDUSTRY_GROUP")</f>
        <v>Health Care Equipment and Services</v>
      </c>
      <c r="E216" s="9" t="str">
        <f>_xll.SNL.Clients.Office.Excel.Functions.SPG(A216, "IQ_INDUSTRY")</f>
        <v>Health Care Equipment and Supplies</v>
      </c>
      <c r="F216" s="9" t="str">
        <f>_xll.SNL.Clients.Office.Excel.Functions.SPG(A216, "IQ_PRIMARY_INDUSTRY")</f>
        <v>Health Care Equipment</v>
      </c>
      <c r="G216" s="9" t="str">
        <f>_xll.SNL.Clients.Office.Excel.Functions.SPG(A216, "NAICS_CODE", "Primary")</f>
        <v>33911 - Medical Equipment and Supplies Manufacturing</v>
      </c>
      <c r="H216" s="9" t="str">
        <f>_xll.SNL.Clients.Office.Excel.Functions.SPG(A216, "SP_TOPICTAG")</f>
        <v>Health Diagnostics; Neuroscience; Sleep Technology; Cardiovascular; Neurology; Surgery; Digital Mental Health</v>
      </c>
      <c r="I216" s="5">
        <f>_xll.SNL.Clients.Office.Excel.Functions.SPG(A216, "SP_PCT_SHARES_OWNED_ALL_INSTITUTIONS")</f>
        <v>95.83</v>
      </c>
      <c r="J216" s="9" t="str">
        <f>_xll.SNL.Clients.Office.Excel.Functions.SPG(A216, "RD_CREDIT_RATING_GLOBAL", "Issuer Credit Rating", "Local Currency LT|0")</f>
        <v/>
      </c>
      <c r="K216" s="9" t="str">
        <f>_xll.SNL.Clients.Office.Excel.Functions.SPG(A216, "RD_CWOL_GLOBAL", "Issuer Credit Rating", "Local Currency LT|0")</f>
        <v/>
      </c>
      <c r="L216" s="9" t="str">
        <f>_xll.SNL.Clients.Office.Excel.Functions.SPG(A216, "RD_RATING_ACTION_GLOBAL", "Issuer Credit Rating", "Local Currency LT|0")</f>
        <v/>
      </c>
      <c r="M216" s="10" t="str">
        <f>_xll.SNL.Clients.Office.Excel.Functions.SPG(A216, "RD_LAST_REVIEW_DATE_GLOBAL", "Issuer Credit Rating", "Local Currency LT")</f>
        <v/>
      </c>
      <c r="N216" s="10" t="str">
        <f>_xll.SNL.Clients.Office.Excel.Functions.SPG(A216, "RD_CREDIT_RATING_DATE_GLOBAL", "Issuer Credit Rating", "Local Currency LT|0")</f>
        <v/>
      </c>
      <c r="O216" s="10" t="str">
        <f>_xll.SNL.Clients.Office.Excel.Functions.SPG(A216, "RD_CREDIT_WATCH_OUTLOOK_DATE_GLOBAL", "Issuer Credit Rating", "Local Currency LT|0")</f>
        <v/>
      </c>
    </row>
    <row r="217" spans="1:15">
      <c r="A217" t="s">
        <v>1858</v>
      </c>
      <c r="B217" t="str">
        <f>_xll.SNL.Clients.Office.Excel.Functions.SPG(A217,"SP_IPO_DATE")</f>
        <v>#PEND</v>
      </c>
      <c r="C217" s="9" t="str">
        <f>_xll.SNL.Clients.Office.Excel.Functions.SPG(A217, "IQ_SECTOR")</f>
        <v>Materials</v>
      </c>
      <c r="D217" s="9" t="str">
        <f>_xll.SNL.Clients.Office.Excel.Functions.SPG(A217, "IQ_INDUSTRY_GROUP")</f>
        <v>Materials</v>
      </c>
      <c r="E217" s="9" t="str">
        <f>_xll.SNL.Clients.Office.Excel.Functions.SPG(A217, "IQ_INDUSTRY")</f>
        <v>Paper and Forest Products</v>
      </c>
      <c r="F217" s="9" t="str">
        <f>_xll.SNL.Clients.Office.Excel.Functions.SPG(A217, "IQ_PRIMARY_INDUSTRY")</f>
        <v>Forest Products</v>
      </c>
      <c r="G217" s="9" t="str">
        <f>_xll.SNL.Clients.Office.Excel.Functions.SPG(A217, "NAICS_CODE", "Primary")</f>
        <v>321 - Wood Product Manufacturing</v>
      </c>
      <c r="H217" s="9" t="str">
        <f>_xll.SNL.Clients.Office.Excel.Functions.SPG(A217, "SP_TOPICTAG")</f>
        <v>Environmental Engineering; Horticulture</v>
      </c>
      <c r="I217" s="5">
        <f>_xll.SNL.Clients.Office.Excel.Functions.SPG(A217, "SP_PCT_SHARES_OWNED_ALL_INSTITUTIONS")</f>
        <v>82.66</v>
      </c>
      <c r="J217" s="9" t="str">
        <f>_xll.SNL.Clients.Office.Excel.Functions.SPG(A217, "RD_CREDIT_RATING_GLOBAL", "Issuer Credit Rating", "Local Currency LT|0")</f>
        <v>BB+</v>
      </c>
      <c r="K217" s="9" t="str">
        <f>_xll.SNL.Clients.Office.Excel.Functions.SPG(A217, "RD_CWOL_GLOBAL", "Issuer Credit Rating", "Local Currency LT|0")</f>
        <v>Positive</v>
      </c>
      <c r="L217" s="9" t="str">
        <f>_xll.SNL.Clients.Office.Excel.Functions.SPG(A217, "RD_RATING_ACTION_GLOBAL", "Issuer Credit Rating", "Local Currency LT|0")</f>
        <v>CreditWatch/Outlook (11/14/2023)</v>
      </c>
      <c r="M217" s="10">
        <f>_xll.SNL.Clients.Office.Excel.Functions.SPG(A217, "RD_LAST_REVIEW_DATE_GLOBAL", "Issuer Credit Rating", "Local Currency LT")</f>
        <v>45517</v>
      </c>
      <c r="N217" s="10">
        <f>_xll.SNL.Clients.Office.Excel.Functions.SPG(A217, "RD_CREDIT_RATING_DATE_GLOBAL", "Issuer Credit Rating", "Local Currency LT|0")</f>
        <v>42964</v>
      </c>
      <c r="O217" s="10">
        <f>_xll.SNL.Clients.Office.Excel.Functions.SPG(A217, "RD_CREDIT_WATCH_OUTLOOK_DATE_GLOBAL", "Issuer Credit Rating", "Local Currency LT|0")</f>
        <v>45244</v>
      </c>
    </row>
    <row r="218" spans="1:15">
      <c r="A218" t="s">
        <v>1859</v>
      </c>
      <c r="B218" t="str">
        <f>_xll.SNL.Clients.Office.Excel.Functions.SPG(A218,"SP_IPO_DATE")</f>
        <v>#PEND</v>
      </c>
      <c r="C218" s="9" t="str">
        <f>_xll.SNL.Clients.Office.Excel.Functions.SPG(A218, "IQ_SECTOR")</f>
        <v>Information Technology</v>
      </c>
      <c r="D218" s="9" t="str">
        <f>_xll.SNL.Clients.Office.Excel.Functions.SPG(A218, "IQ_INDUSTRY_GROUP")</f>
        <v>Technology Hardware and Equipment</v>
      </c>
      <c r="E218" s="9" t="str">
        <f>_xll.SNL.Clients.Office.Excel.Functions.SPG(A218, "IQ_INDUSTRY")</f>
        <v>Communications Equipment</v>
      </c>
      <c r="F218" s="9" t="str">
        <f>_xll.SNL.Clients.Office.Excel.Functions.SPG(A218, "IQ_PRIMARY_INDUSTRY")</f>
        <v>Communications Equipment</v>
      </c>
      <c r="G218" s="9" t="str">
        <f>_xll.SNL.Clients.Office.Excel.Functions.SPG(A218, "NAICS_CODE", "Primary")</f>
        <v>334290 - Other Communications Equipment Manufacturing</v>
      </c>
      <c r="H218" s="9" t="str">
        <f>_xll.SNL.Clients.Office.Excel.Functions.SPG(A218, "SP_TOPICTAG")</f>
        <v>Network Backbone; Optical Infrastructure; Computer Vision; Sensors; Machine Learning; Artificial Intelligence; 5G</v>
      </c>
      <c r="I218" s="5">
        <f>_xll.SNL.Clients.Office.Excel.Functions.SPG(A218, "SP_PCT_SHARES_OWNED_ALL_INSTITUTIONS")</f>
        <v>101.24</v>
      </c>
      <c r="J218" s="9" t="str">
        <f>_xll.SNL.Clients.Office.Excel.Functions.SPG(A218, "RD_CREDIT_RATING_GLOBAL", "Issuer Credit Rating", "Local Currency LT|0")</f>
        <v>B</v>
      </c>
      <c r="K218" s="9" t="str">
        <f>_xll.SNL.Clients.Office.Excel.Functions.SPG(A218, "RD_CWOL_GLOBAL", "Issuer Credit Rating", "Local Currency LT|0")</f>
        <v>Negative</v>
      </c>
      <c r="L218" s="9" t="str">
        <f>_xll.SNL.Clients.Office.Excel.Functions.SPG(A218, "RD_RATING_ACTION_GLOBAL", "Issuer Credit Rating", "Local Currency LT|0")</f>
        <v>Downgrade | CreditWatch/Outlook (04/01/2024)</v>
      </c>
      <c r="M218" s="10">
        <f>_xll.SNL.Clients.Office.Excel.Functions.SPG(A218, "RD_LAST_REVIEW_DATE_GLOBAL", "Issuer Credit Rating", "Local Currency LT")</f>
        <v>45413</v>
      </c>
      <c r="N218" s="10">
        <f>_xll.SNL.Clients.Office.Excel.Functions.SPG(A218, "RD_CREDIT_RATING_DATE_GLOBAL", "Issuer Credit Rating", "Local Currency LT|0")</f>
        <v>45383</v>
      </c>
      <c r="O218" s="10">
        <f>_xll.SNL.Clients.Office.Excel.Functions.SPG(A218, "RD_CREDIT_WATCH_OUTLOOK_DATE_GLOBAL", "Issuer Credit Rating", "Local Currency LT|0")</f>
        <v>45383</v>
      </c>
    </row>
    <row r="219" spans="1:15">
      <c r="A219" t="s">
        <v>1860</v>
      </c>
      <c r="B219" t="str">
        <f>_xll.SNL.Clients.Office.Excel.Functions.SPG(A219,"SP_IPO_DATE")</f>
        <v>#PEND</v>
      </c>
      <c r="C219" s="9" t="str">
        <f>_xll.SNL.Clients.Office.Excel.Functions.SPG(A219, "IQ_SECTOR")</f>
        <v>Information Technology</v>
      </c>
      <c r="D219" s="9" t="str">
        <f>_xll.SNL.Clients.Office.Excel.Functions.SPG(A219, "IQ_INDUSTRY_GROUP")</f>
        <v>Semiconductors and Semiconductor Equipment</v>
      </c>
      <c r="E219" s="9" t="str">
        <f>_xll.SNL.Clients.Office.Excel.Functions.SPG(A219, "IQ_INDUSTRY")</f>
        <v>Semiconductors and Semiconductor Equipment</v>
      </c>
      <c r="F219" s="9" t="str">
        <f>_xll.SNL.Clients.Office.Excel.Functions.SPG(A219, "IQ_PRIMARY_INDUSTRY")</f>
        <v>Semiconductors</v>
      </c>
      <c r="G219" s="9" t="str">
        <f>_xll.SNL.Clients.Office.Excel.Functions.SPG(A219, "NAICS_CODE", "Primary")</f>
        <v>334413 - Semiconductor and Related Device Manufacturing</v>
      </c>
      <c r="H219" s="9" t="str">
        <f>_xll.SNL.Clients.Office.Excel.Functions.SPG(A219, "SP_TOPICTAG")</f>
        <v>Optical Infrastructure; RFID (Radio Frequency Identification); Sensors; Edge Computing; Network Security; Data Center Technology; 5G</v>
      </c>
      <c r="I219" s="5">
        <f>_xll.SNL.Clients.Office.Excel.Functions.SPG(A219, "SP_PCT_SHARES_OWNED_ALL_INSTITUTIONS")</f>
        <v>84.89</v>
      </c>
      <c r="J219" s="9" t="str">
        <f>_xll.SNL.Clients.Office.Excel.Functions.SPG(A219, "RD_CREDIT_RATING_GLOBAL", "Issuer Credit Rating", "Local Currency LT|0")</f>
        <v>NR</v>
      </c>
      <c r="K219" s="9" t="str">
        <f>_xll.SNL.Clients.Office.Excel.Functions.SPG(A219, "RD_CWOL_GLOBAL", "Issuer Credit Rating", "Local Currency LT|0")</f>
        <v>NR</v>
      </c>
      <c r="L219" s="9" t="str">
        <f>_xll.SNL.Clients.Office.Excel.Functions.SPG(A219, "RD_RATING_ACTION_GLOBAL", "Issuer Credit Rating", "Local Currency LT|0")</f>
        <v>Not Rated | CreditWatch/Outlook (08/28/2023)</v>
      </c>
      <c r="M219" s="10">
        <f>_xll.SNL.Clients.Office.Excel.Functions.SPG(A219, "RD_LAST_REVIEW_DATE_GLOBAL", "Issuer Credit Rating", "Local Currency LT")</f>
        <v>45166</v>
      </c>
      <c r="N219" s="10">
        <f>_xll.SNL.Clients.Office.Excel.Functions.SPG(A219, "RD_CREDIT_RATING_DATE_GLOBAL", "Issuer Credit Rating", "Local Currency LT|0")</f>
        <v>45166</v>
      </c>
      <c r="O219" s="10">
        <f>_xll.SNL.Clients.Office.Excel.Functions.SPG(A219, "RD_CREDIT_WATCH_OUTLOOK_DATE_GLOBAL", "Issuer Credit Rating", "Local Currency LT|0")</f>
        <v>45166</v>
      </c>
    </row>
    <row r="220" spans="1:15">
      <c r="A220" t="s">
        <v>1861</v>
      </c>
      <c r="B220" t="str">
        <f>_xll.SNL.Clients.Office.Excel.Functions.SPG(A220,"SP_IPO_DATE")</f>
        <v>#PEND</v>
      </c>
      <c r="C220" s="9" t="str">
        <f>_xll.SNL.Clients.Office.Excel.Functions.SPG(A220, "IQ_SECTOR")</f>
        <v>Consumer Discretionary</v>
      </c>
      <c r="D220" s="9" t="str">
        <f>_xll.SNL.Clients.Office.Excel.Functions.SPG(A220, "IQ_INDUSTRY_GROUP")</f>
        <v>Consumer Discretionary Distribution and Retail</v>
      </c>
      <c r="E220" s="9" t="str">
        <f>_xll.SNL.Clients.Office.Excel.Functions.SPG(A220, "IQ_INDUSTRY")</f>
        <v>Broadline Retail</v>
      </c>
      <c r="F220" s="9" t="str">
        <f>_xll.SNL.Clients.Office.Excel.Functions.SPG(A220, "IQ_PRIMARY_INDUSTRY")</f>
        <v>Broadline Retail</v>
      </c>
      <c r="G220" s="9" t="str">
        <f>_xll.SNL.Clients.Office.Excel.Functions.SPG(A220, "NAICS_CODE", "Primary")</f>
        <v>455110 - Department Stores</v>
      </c>
      <c r="H220" s="9" t="str">
        <f>_xll.SNL.Clients.Office.Excel.Functions.SPG(A220, "SP_TOPICTAG")</f>
        <v>Data Integration; Data Protection; Process Automation; Storage Management; Utility Scale Solar</v>
      </c>
      <c r="I220" s="5">
        <f>_xll.SNL.Clients.Office.Excel.Functions.SPG(A220, "SP_PCT_SHARES_OWNED_ALL_INSTITUTIONS")</f>
        <v>76.05</v>
      </c>
      <c r="J220" s="9" t="str">
        <f>_xll.SNL.Clients.Office.Excel.Functions.SPG(A220, "RD_CREDIT_RATING_GLOBAL", "Issuer Credit Rating", "Local Currency LT|0")</f>
        <v>BB+</v>
      </c>
      <c r="K220" s="9" t="str">
        <f>_xll.SNL.Clients.Office.Excel.Functions.SPG(A220, "RD_CWOL_GLOBAL", "Issuer Credit Rating", "Local Currency LT|0")</f>
        <v>Stable</v>
      </c>
      <c r="L220" s="9" t="str">
        <f>_xll.SNL.Clients.Office.Excel.Functions.SPG(A220, "RD_RATING_ACTION_GLOBAL", "Issuer Credit Rating", "Local Currency LT|0")</f>
        <v>Upgrade | CreditWatch/Outlook (11/17/2022)</v>
      </c>
      <c r="M220" s="10">
        <f>_xll.SNL.Clients.Office.Excel.Functions.SPG(A220, "RD_LAST_REVIEW_DATE_GLOBAL", "Issuer Credit Rating", "Local Currency LT")</f>
        <v>45646</v>
      </c>
      <c r="N220" s="10">
        <f>_xll.SNL.Clients.Office.Excel.Functions.SPG(A220, "RD_CREDIT_RATING_DATE_GLOBAL", "Issuer Credit Rating", "Local Currency LT|0")</f>
        <v>44882</v>
      </c>
      <c r="O220" s="10">
        <f>_xll.SNL.Clients.Office.Excel.Functions.SPG(A220, "RD_CREDIT_WATCH_OUTLOOK_DATE_GLOBAL", "Issuer Credit Rating", "Local Currency LT|0")</f>
        <v>44882</v>
      </c>
    </row>
    <row r="221" spans="1:15">
      <c r="A221" t="s">
        <v>1862</v>
      </c>
      <c r="B221" t="str">
        <f>_xll.SNL.Clients.Office.Excel.Functions.SPG(A221,"SP_IPO_DATE")</f>
        <v>#PEND</v>
      </c>
      <c r="C221" s="9" t="str">
        <f>_xll.SNL.Clients.Office.Excel.Functions.SPG(A221, "IQ_SECTOR")</f>
        <v>Information Technology</v>
      </c>
      <c r="D221" s="9" t="str">
        <f>_xll.SNL.Clients.Office.Excel.Functions.SPG(A221, "IQ_INDUSTRY_GROUP")</f>
        <v>Software and Services</v>
      </c>
      <c r="E221" s="9" t="str">
        <f>_xll.SNL.Clients.Office.Excel.Functions.SPG(A221, "IQ_INDUSTRY")</f>
        <v>Software</v>
      </c>
      <c r="F221" s="9" t="str">
        <f>_xll.SNL.Clients.Office.Excel.Functions.SPG(A221, "IQ_PRIMARY_INDUSTRY")</f>
        <v>Application Software</v>
      </c>
      <c r="G221" s="9" t="str">
        <f>_xll.SNL.Clients.Office.Excel.Functions.SPG(A221, "NAICS_CODE", "Primary")</f>
        <v>513210 - Software Publishers</v>
      </c>
      <c r="H221" s="9" t="str">
        <f>_xll.SNL.Clients.Office.Excel.Functions.SPG(A221, "SP_TOPICTAG")</f>
        <v>Data Integration; Customer Relationship Management; Cloud Infrastructure; Cloud Storage; Process Automation</v>
      </c>
      <c r="I221" s="5">
        <f>_xll.SNL.Clients.Office.Excel.Functions.SPG(A221, "SP_PCT_SHARES_OWNED_ALL_INSTITUTIONS")</f>
        <v>100.23</v>
      </c>
      <c r="J221" s="9" t="str">
        <f>_xll.SNL.Clients.Office.Excel.Functions.SPG(A221, "RD_CREDIT_RATING_GLOBAL", "Issuer Credit Rating", "Local Currency LT|0")</f>
        <v/>
      </c>
      <c r="K221" s="9" t="str">
        <f>_xll.SNL.Clients.Office.Excel.Functions.SPG(A221, "RD_CWOL_GLOBAL", "Issuer Credit Rating", "Local Currency LT|0")</f>
        <v/>
      </c>
      <c r="L221" s="9" t="str">
        <f>_xll.SNL.Clients.Office.Excel.Functions.SPG(A221, "RD_RATING_ACTION_GLOBAL", "Issuer Credit Rating", "Local Currency LT|0")</f>
        <v/>
      </c>
      <c r="M221" s="10" t="str">
        <f>_xll.SNL.Clients.Office.Excel.Functions.SPG(A221, "RD_LAST_REVIEW_DATE_GLOBAL", "Issuer Credit Rating", "Local Currency LT")</f>
        <v/>
      </c>
      <c r="N221" s="10" t="str">
        <f>_xll.SNL.Clients.Office.Excel.Functions.SPG(A221, "RD_CREDIT_RATING_DATE_GLOBAL", "Issuer Credit Rating", "Local Currency LT|0")</f>
        <v/>
      </c>
      <c r="O221" s="10" t="str">
        <f>_xll.SNL.Clients.Office.Excel.Functions.SPG(A221, "RD_CREDIT_WATCH_OUTLOOK_DATE_GLOBAL", "Issuer Credit Rating", "Local Currency LT|0")</f>
        <v/>
      </c>
    </row>
    <row r="222" spans="1:15">
      <c r="A222" t="s">
        <v>1863</v>
      </c>
      <c r="B222" t="str">
        <f>_xll.SNL.Clients.Office.Excel.Functions.SPG(A222,"SP_IPO_DATE")</f>
        <v>#PEND</v>
      </c>
      <c r="C222" s="9" t="str">
        <f>_xll.SNL.Clients.Office.Excel.Functions.SPG(A222, "IQ_SECTOR")</f>
        <v>Industrials</v>
      </c>
      <c r="D222" s="9" t="str">
        <f>_xll.SNL.Clients.Office.Excel.Functions.SPG(A222, "IQ_INDUSTRY_GROUP")</f>
        <v>Commercial and Professional Services</v>
      </c>
      <c r="E222" s="9" t="str">
        <f>_xll.SNL.Clients.Office.Excel.Functions.SPG(A222, "IQ_INDUSTRY")</f>
        <v>Professional Services</v>
      </c>
      <c r="F222" s="9" t="str">
        <f>_xll.SNL.Clients.Office.Excel.Functions.SPG(A222, "IQ_PRIMARY_INDUSTRY")</f>
        <v>Human Resource and Employment Services</v>
      </c>
      <c r="G222" s="9" t="str">
        <f>_xll.SNL.Clients.Office.Excel.Functions.SPG(A222, "NAICS_CODE", "Primary")</f>
        <v>561311 - Employment Placement Agencies</v>
      </c>
      <c r="H222" s="9" t="str">
        <f>_xll.SNL.Clients.Office.Excel.Functions.SPG(A222, "SP_TOPICTAG")</f>
        <v>Virtual Workforce; Employee Benefits; Social Recruiting; Employee Assistance Program (EAP)</v>
      </c>
      <c r="I222" s="5">
        <f>_xll.SNL.Clients.Office.Excel.Functions.SPG(A222, "SP_PCT_SHARES_OWNED_ALL_INSTITUTIONS")</f>
        <v>94.44</v>
      </c>
      <c r="J222" s="9" t="str">
        <f>_xll.SNL.Clients.Office.Excel.Functions.SPG(A222, "RD_CREDIT_RATING_GLOBAL", "Issuer Credit Rating", "Local Currency LT|0")</f>
        <v>BBB</v>
      </c>
      <c r="K222" s="9" t="str">
        <f>_xll.SNL.Clients.Office.Excel.Functions.SPG(A222, "RD_CWOL_GLOBAL", "Issuer Credit Rating", "Local Currency LT|0")</f>
        <v>Negative</v>
      </c>
      <c r="L222" s="9" t="str">
        <f>_xll.SNL.Clients.Office.Excel.Functions.SPG(A222, "RD_RATING_ACTION_GLOBAL", "Issuer Credit Rating", "Local Currency LT|0")</f>
        <v>CreditWatch/Outlook (11/20/2024)</v>
      </c>
      <c r="M222" s="10">
        <f>_xll.SNL.Clients.Office.Excel.Functions.SPG(A222, "RD_LAST_REVIEW_DATE_GLOBAL", "Issuer Credit Rating", "Local Currency LT")</f>
        <v>45616</v>
      </c>
      <c r="N222" s="10">
        <f>_xll.SNL.Clients.Office.Excel.Functions.SPG(A222, "RD_CREDIT_RATING_DATE_GLOBAL", "Issuer Credit Rating", "Local Currency LT|0")</f>
        <v>41744</v>
      </c>
      <c r="O222" s="10">
        <f>_xll.SNL.Clients.Office.Excel.Functions.SPG(A222, "RD_CREDIT_WATCH_OUTLOOK_DATE_GLOBAL", "Issuer Credit Rating", "Local Currency LT|0")</f>
        <v>45616</v>
      </c>
    </row>
    <row r="223" spans="1:15">
      <c r="A223" t="s">
        <v>1864</v>
      </c>
      <c r="B223" t="str">
        <f>_xll.SNL.Clients.Office.Excel.Functions.SPG(A223,"SP_IPO_DATE")</f>
        <v>#PEND</v>
      </c>
      <c r="C223" s="9" t="str">
        <f>_xll.SNL.Clients.Office.Excel.Functions.SPG(A223, "IQ_SECTOR")</f>
        <v>Consumer Staples</v>
      </c>
      <c r="D223" s="9" t="str">
        <f>_xll.SNL.Clients.Office.Excel.Functions.SPG(A223, "IQ_INDUSTRY_GROUP")</f>
        <v>Consumer Staples Distribution and Retail</v>
      </c>
      <c r="E223" s="9" t="str">
        <f>_xll.SNL.Clients.Office.Excel.Functions.SPG(A223, "IQ_INDUSTRY")</f>
        <v>Consumer Staples Distribution and Retail</v>
      </c>
      <c r="F223" s="9" t="str">
        <f>_xll.SNL.Clients.Office.Excel.Functions.SPG(A223, "IQ_PRIMARY_INDUSTRY")</f>
        <v>Food Retail</v>
      </c>
      <c r="G223" s="9" t="str">
        <f>_xll.SNL.Clients.Office.Excel.Functions.SPG(A223, "NAICS_CODE", "Primary")</f>
        <v>4451 - Grocery and Convenience Retailers</v>
      </c>
      <c r="H223" s="9" t="str">
        <f>_xll.SNL.Clients.Office.Excel.Functions.SPG(A223, "SP_TOPICTAG")</f>
        <v>Online Grocery</v>
      </c>
      <c r="I223" s="5">
        <f>_xll.SNL.Clients.Office.Excel.Functions.SPG(A223, "SP_PCT_SHARES_OWNED_ALL_INSTITUTIONS")</f>
        <v>51.39</v>
      </c>
      <c r="J223" s="9" t="str">
        <f>_xll.SNL.Clients.Office.Excel.Functions.SPG(A223, "RD_CREDIT_RATING_GLOBAL", "Issuer Credit Rating", "Local Currency LT|0")</f>
        <v/>
      </c>
      <c r="K223" s="9" t="str">
        <f>_xll.SNL.Clients.Office.Excel.Functions.SPG(A223, "RD_CWOL_GLOBAL", "Issuer Credit Rating", "Local Currency LT|0")</f>
        <v/>
      </c>
      <c r="L223" s="9" t="str">
        <f>_xll.SNL.Clients.Office.Excel.Functions.SPG(A223, "RD_RATING_ACTION_GLOBAL", "Issuer Credit Rating", "Local Currency LT|0")</f>
        <v/>
      </c>
      <c r="M223" s="10" t="str">
        <f>_xll.SNL.Clients.Office.Excel.Functions.SPG(A223, "RD_LAST_REVIEW_DATE_GLOBAL", "Issuer Credit Rating", "Local Currency LT")</f>
        <v/>
      </c>
      <c r="N223" s="10" t="str">
        <f>_xll.SNL.Clients.Office.Excel.Functions.SPG(A223, "RD_CREDIT_RATING_DATE_GLOBAL", "Issuer Credit Rating", "Local Currency LT|0")</f>
        <v/>
      </c>
      <c r="O223" s="10" t="str">
        <f>_xll.SNL.Clients.Office.Excel.Functions.SPG(A223, "RD_CREDIT_WATCH_OUTLOOK_DATE_GLOBAL", "Issuer Credit Rating", "Local Currency LT|0")</f>
        <v/>
      </c>
    </row>
    <row r="224" spans="1:15">
      <c r="A224" t="s">
        <v>1865</v>
      </c>
      <c r="B224" t="str">
        <f>_xll.SNL.Clients.Office.Excel.Functions.SPG(A224,"SP_IPO_DATE")</f>
        <v>#PEND</v>
      </c>
      <c r="C224" s="9" t="str">
        <f>_xll.SNL.Clients.Office.Excel.Functions.SPG(A224, "IQ_SECTOR")</f>
        <v>Consumer Discretionary</v>
      </c>
      <c r="D224" s="9" t="str">
        <f>_xll.SNL.Clients.Office.Excel.Functions.SPG(A224, "IQ_INDUSTRY_GROUP")</f>
        <v>Consumer Services</v>
      </c>
      <c r="E224" s="9" t="str">
        <f>_xll.SNL.Clients.Office.Excel.Functions.SPG(A224, "IQ_INDUSTRY")</f>
        <v>Hotels, Restaurants and Leisure</v>
      </c>
      <c r="F224" s="9" t="str">
        <f>_xll.SNL.Clients.Office.Excel.Functions.SPG(A224, "IQ_PRIMARY_INDUSTRY")</f>
        <v>Hotels, Resorts and Cruise Lines</v>
      </c>
      <c r="G224" s="9" t="str">
        <f>_xll.SNL.Clients.Office.Excel.Functions.SPG(A224, "NAICS_CODE", "Primary")</f>
        <v>721110 - Hotels (except Casino Hotels) and Motels</v>
      </c>
      <c r="H224" s="9" t="str">
        <f>_xll.SNL.Clients.Office.Excel.Functions.SPG(A224, "SP_TOPICTAG")</f>
        <v>Adventure Travel; Business Travel; Tourism; Travel Accommodations; Vacation Rental</v>
      </c>
      <c r="I224" s="5">
        <f>_xll.SNL.Clients.Office.Excel.Functions.SPG(A224, "SP_PCT_SHARES_OWNED_ALL_INSTITUTIONS")</f>
        <v>73.31</v>
      </c>
      <c r="J224" s="9" t="str">
        <f>_xll.SNL.Clients.Office.Excel.Functions.SPG(A224, "RD_CREDIT_RATING_GLOBAL", "Issuer Credit Rating", "Local Currency LT|0")</f>
        <v>BB-</v>
      </c>
      <c r="K224" s="9" t="str">
        <f>_xll.SNL.Clients.Office.Excel.Functions.SPG(A224, "RD_CWOL_GLOBAL", "Issuer Credit Rating", "Local Currency LT|0")</f>
        <v>Negative</v>
      </c>
      <c r="L224" s="9" t="str">
        <f>_xll.SNL.Clients.Office.Excel.Functions.SPG(A224, "RD_RATING_ACTION_GLOBAL", "Issuer Credit Rating", "Local Currency LT|0")</f>
        <v>CreditWatch/Outlook (08/09/2024)</v>
      </c>
      <c r="M224" s="10">
        <f>_xll.SNL.Clients.Office.Excel.Functions.SPG(A224, "RD_LAST_REVIEW_DATE_GLOBAL", "Issuer Credit Rating", "Local Currency LT")</f>
        <v>45513</v>
      </c>
      <c r="N224" s="10">
        <f>_xll.SNL.Clients.Office.Excel.Functions.SPG(A224, "RD_CREDIT_RATING_DATE_GLOBAL", "Issuer Credit Rating", "Local Currency LT|0")</f>
        <v>44620</v>
      </c>
      <c r="O224" s="10">
        <f>_xll.SNL.Clients.Office.Excel.Functions.SPG(A224, "RD_CREDIT_WATCH_OUTLOOK_DATE_GLOBAL", "Issuer Credit Rating", "Local Currency LT|0")</f>
        <v>45513</v>
      </c>
    </row>
    <row r="225" spans="1:15">
      <c r="A225" t="s">
        <v>1866</v>
      </c>
      <c r="B225" t="str">
        <f>_xll.SNL.Clients.Office.Excel.Functions.SPG(A225,"SP_IPO_DATE")</f>
        <v>#PEND</v>
      </c>
      <c r="C225" s="9" t="str">
        <f>_xll.SNL.Clients.Office.Excel.Functions.SPG(A225, "IQ_SECTOR")</f>
        <v>Health Care</v>
      </c>
      <c r="D225" s="9" t="str">
        <f>_xll.SNL.Clients.Office.Excel.Functions.SPG(A225, "IQ_INDUSTRY_GROUP")</f>
        <v>Health Care Equipment and Services</v>
      </c>
      <c r="E225" s="9" t="str">
        <f>_xll.SNL.Clients.Office.Excel.Functions.SPG(A225, "IQ_INDUSTRY")</f>
        <v>Health Care Equipment and Supplies</v>
      </c>
      <c r="F225" s="9" t="str">
        <f>_xll.SNL.Clients.Office.Excel.Functions.SPG(A225, "IQ_PRIMARY_INDUSTRY")</f>
        <v>Health Care Equipment</v>
      </c>
      <c r="G225" s="9" t="str">
        <f>_xll.SNL.Clients.Office.Excel.Functions.SPG(A225, "NAICS_CODE", "Primary")</f>
        <v>33911 - Medical Equipment and Supplies Manufacturing</v>
      </c>
      <c r="H225" s="9" t="str">
        <f>_xll.SNL.Clients.Office.Excel.Functions.SPG(A225, "SP_TOPICTAG")</f>
        <v>Health Diagnostics; MHealth; Sensors; Machine Learning; Wearables; Process Automation; Artificial Intelligence</v>
      </c>
      <c r="I225" s="5">
        <f>_xll.SNL.Clients.Office.Excel.Functions.SPG(A225, "SP_PCT_SHARES_OWNED_ALL_INSTITUTIONS")</f>
        <v>75.58</v>
      </c>
      <c r="J225" s="9" t="str">
        <f>_xll.SNL.Clients.Office.Excel.Functions.SPG(A225, "RD_CREDIT_RATING_GLOBAL", "Issuer Credit Rating", "Local Currency LT|0")</f>
        <v/>
      </c>
      <c r="K225" s="9" t="str">
        <f>_xll.SNL.Clients.Office.Excel.Functions.SPG(A225, "RD_CWOL_GLOBAL", "Issuer Credit Rating", "Local Currency LT|0")</f>
        <v/>
      </c>
      <c r="L225" s="9" t="str">
        <f>_xll.SNL.Clients.Office.Excel.Functions.SPG(A225, "RD_RATING_ACTION_GLOBAL", "Issuer Credit Rating", "Local Currency LT|0")</f>
        <v/>
      </c>
      <c r="M225" s="10" t="str">
        <f>_xll.SNL.Clients.Office.Excel.Functions.SPG(A225, "RD_LAST_REVIEW_DATE_GLOBAL", "Issuer Credit Rating", "Local Currency LT")</f>
        <v/>
      </c>
      <c r="N225" s="10" t="str">
        <f>_xll.SNL.Clients.Office.Excel.Functions.SPG(A225, "RD_CREDIT_RATING_DATE_GLOBAL", "Issuer Credit Rating", "Local Currency LT|0")</f>
        <v/>
      </c>
      <c r="O225" s="10" t="str">
        <f>_xll.SNL.Clients.Office.Excel.Functions.SPG(A225, "RD_CREDIT_WATCH_OUTLOOK_DATE_GLOBAL", "Issuer Credit Rating", "Local Currency LT|0")</f>
        <v/>
      </c>
    </row>
    <row r="226" spans="1:15">
      <c r="A226" t="s">
        <v>1867</v>
      </c>
      <c r="B226" t="str">
        <f>_xll.SNL.Clients.Office.Excel.Functions.SPG(A226,"SP_IPO_DATE")</f>
        <v>#PEND</v>
      </c>
      <c r="C226" s="9" t="str">
        <f>_xll.SNL.Clients.Office.Excel.Functions.SPG(A226, "IQ_SECTOR")</f>
        <v>Industrials</v>
      </c>
      <c r="D226" s="9" t="str">
        <f>_xll.SNL.Clients.Office.Excel.Functions.SPG(A226, "IQ_INDUSTRY_GROUP")</f>
        <v>Capital Goods</v>
      </c>
      <c r="E226" s="9" t="str">
        <f>_xll.SNL.Clients.Office.Excel.Functions.SPG(A226, "IQ_INDUSTRY")</f>
        <v>Construction and Engineering</v>
      </c>
      <c r="F226" s="9" t="str">
        <f>_xll.SNL.Clients.Office.Excel.Functions.SPG(A226, "IQ_PRIMARY_INDUSTRY")</f>
        <v>Construction and Engineering</v>
      </c>
      <c r="G226" s="9" t="str">
        <f>_xll.SNL.Clients.Office.Excel.Functions.SPG(A226, "NAICS_CODE", "Primary")</f>
        <v>237130 - Power and Communication Line and Related Structures Construction</v>
      </c>
      <c r="H226" s="9" t="str">
        <f>_xll.SNL.Clients.Office.Excel.Functions.SPG(A226, "SP_TOPICTAG")</f>
        <v>Clean Energy; Energy Efficiency; Energy Management; CleanTech; Process Automation</v>
      </c>
      <c r="I226" s="5">
        <f>_xll.SNL.Clients.Office.Excel.Functions.SPG(A226, "SP_PCT_SHARES_OWNED_ALL_INSTITUTIONS")</f>
        <v>76.56</v>
      </c>
      <c r="J226" s="9" t="str">
        <f>_xll.SNL.Clients.Office.Excel.Functions.SPG(A226, "RD_CREDIT_RATING_GLOBAL", "Issuer Credit Rating", "Local Currency LT|0")</f>
        <v>BBB-</v>
      </c>
      <c r="K226" s="9" t="str">
        <f>_xll.SNL.Clients.Office.Excel.Functions.SPG(A226, "RD_CWOL_GLOBAL", "Issuer Credit Rating", "Local Currency LT|0")</f>
        <v>Negative</v>
      </c>
      <c r="L226" s="9" t="str">
        <f>_xll.SNL.Clients.Office.Excel.Functions.SPG(A226, "RD_RATING_ACTION_GLOBAL", "Issuer Credit Rating", "Local Currency LT|0")</f>
        <v>CreditWatch/Outlook (11/06/2023)</v>
      </c>
      <c r="M226" s="10">
        <f>_xll.SNL.Clients.Office.Excel.Functions.SPG(A226, "RD_LAST_REVIEW_DATE_GLOBAL", "Issuer Credit Rating", "Local Currency LT")</f>
        <v>45573</v>
      </c>
      <c r="N226" s="10">
        <f>_xll.SNL.Clients.Office.Excel.Functions.SPG(A226, "RD_CREDIT_RATING_DATE_GLOBAL", "Issuer Credit Rating", "Local Currency LT|0")</f>
        <v>44596</v>
      </c>
      <c r="O226" s="10">
        <f>_xll.SNL.Clients.Office.Excel.Functions.SPG(A226, "RD_CREDIT_WATCH_OUTLOOK_DATE_GLOBAL", "Issuer Credit Rating", "Local Currency LT|0")</f>
        <v>45236</v>
      </c>
    </row>
    <row r="227" spans="1:15">
      <c r="A227" t="s">
        <v>1868</v>
      </c>
      <c r="B227" t="str">
        <f>_xll.SNL.Clients.Office.Excel.Functions.SPG(A227,"SP_IPO_DATE")</f>
        <v>#PEND</v>
      </c>
      <c r="C227" s="9" t="str">
        <f>_xll.SNL.Clients.Office.Excel.Functions.SPG(A227, "IQ_SECTOR")</f>
        <v>Energy</v>
      </c>
      <c r="D227" s="9" t="str">
        <f>_xll.SNL.Clients.Office.Excel.Functions.SPG(A227, "IQ_INDUSTRY_GROUP")</f>
        <v>Energy</v>
      </c>
      <c r="E227" s="9" t="str">
        <f>_xll.SNL.Clients.Office.Excel.Functions.SPG(A227, "IQ_INDUSTRY")</f>
        <v>Oil, Gas and Consumable Fuels</v>
      </c>
      <c r="F227" s="9" t="str">
        <f>_xll.SNL.Clients.Office.Excel.Functions.SPG(A227, "IQ_PRIMARY_INDUSTRY")</f>
        <v>Oil and Gas Exploration and Production</v>
      </c>
      <c r="G227" s="9" t="str">
        <f>_xll.SNL.Clients.Office.Excel.Functions.SPG(A227, "NAICS_CODE", "Primary")</f>
        <v>2111 - Oil and Gas Extraction</v>
      </c>
      <c r="H227" s="9" t="str">
        <f>_xll.SNL.Clients.Office.Excel.Functions.SPG(A227, "SP_TOPICTAG")</f>
        <v>Environmental Engineering</v>
      </c>
      <c r="I227" s="5">
        <f>_xll.SNL.Clients.Office.Excel.Functions.SPG(A227, "SP_PCT_SHARES_OWNED_ALL_INSTITUTIONS")</f>
        <v>90.25</v>
      </c>
      <c r="J227" s="9" t="str">
        <f>_xll.SNL.Clients.Office.Excel.Functions.SPG(A227, "RD_CREDIT_RATING_GLOBAL", "Issuer Credit Rating", "Local Currency LT|0")</f>
        <v>BB-</v>
      </c>
      <c r="K227" s="9" t="str">
        <f>_xll.SNL.Clients.Office.Excel.Functions.SPG(A227, "RD_CWOL_GLOBAL", "Issuer Credit Rating", "Local Currency LT|0")</f>
        <v>Stable</v>
      </c>
      <c r="L227" s="9" t="str">
        <f>_xll.SNL.Clients.Office.Excel.Functions.SPG(A227, "RD_RATING_ACTION_GLOBAL", "Issuer Credit Rating", "Local Currency LT|0")</f>
        <v>Upgrade | CreditWatch/Outlook (09/19/2022)</v>
      </c>
      <c r="M227" s="10">
        <f>_xll.SNL.Clients.Office.Excel.Functions.SPG(A227, "RD_LAST_REVIEW_DATE_GLOBAL", "Issuer Credit Rating", "Local Currency LT")</f>
        <v>45408</v>
      </c>
      <c r="N227" s="10">
        <f>_xll.SNL.Clients.Office.Excel.Functions.SPG(A227, "RD_CREDIT_RATING_DATE_GLOBAL", "Issuer Credit Rating", "Local Currency LT|0")</f>
        <v>44823</v>
      </c>
      <c r="O227" s="10">
        <f>_xll.SNL.Clients.Office.Excel.Functions.SPG(A227, "RD_CREDIT_WATCH_OUTLOOK_DATE_GLOBAL", "Issuer Credit Rating", "Local Currency LT|0")</f>
        <v>44823</v>
      </c>
    </row>
    <row r="228" spans="1:15">
      <c r="A228" t="s">
        <v>1869</v>
      </c>
      <c r="B228" t="str">
        <f>_xll.SNL.Clients.Office.Excel.Functions.SPG(A228,"SP_IPO_DATE")</f>
        <v>#PEND</v>
      </c>
      <c r="C228" s="9" t="str">
        <f>_xll.SNL.Clients.Office.Excel.Functions.SPG(A228, "IQ_SECTOR")</f>
        <v>Consumer Discretionary</v>
      </c>
      <c r="D228" s="9" t="str">
        <f>_xll.SNL.Clients.Office.Excel.Functions.SPG(A228, "IQ_INDUSTRY_GROUP")</f>
        <v>Consumer Durables and Apparel</v>
      </c>
      <c r="E228" s="9" t="str">
        <f>_xll.SNL.Clients.Office.Excel.Functions.SPG(A228, "IQ_INDUSTRY")</f>
        <v>Leisure Products</v>
      </c>
      <c r="F228" s="9" t="str">
        <f>_xll.SNL.Clients.Office.Excel.Functions.SPG(A228, "IQ_PRIMARY_INDUSTRY")</f>
        <v>Leisure Products</v>
      </c>
      <c r="G228" s="9" t="str">
        <f>_xll.SNL.Clients.Office.Excel.Functions.SPG(A228, "NAICS_CODE", "Primary")</f>
        <v>33993 - Doll, Toy, and Game Manufacturing</v>
      </c>
      <c r="H228" s="9" t="str">
        <f>_xll.SNL.Clients.Office.Excel.Functions.SPG(A228, "SP_TOPICTAG")</f>
        <v>Lifestyle; Virtual Goods; Animation/av Workstations; Video Games</v>
      </c>
      <c r="I228" s="5">
        <f>_xll.SNL.Clients.Office.Excel.Functions.SPG(A228, "SP_PCT_SHARES_OWNED_ALL_INSTITUTIONS")</f>
        <v>97.98</v>
      </c>
      <c r="J228" s="9" t="str">
        <f>_xll.SNL.Clients.Office.Excel.Functions.SPG(A228, "RD_CREDIT_RATING_GLOBAL", "Issuer Credit Rating", "Local Currency LT|0")</f>
        <v>BBB</v>
      </c>
      <c r="K228" s="9" t="str">
        <f>_xll.SNL.Clients.Office.Excel.Functions.SPG(A228, "RD_CWOL_GLOBAL", "Issuer Credit Rating", "Local Currency LT|0")</f>
        <v>Stable</v>
      </c>
      <c r="L228" s="9" t="str">
        <f>_xll.SNL.Clients.Office.Excel.Functions.SPG(A228, "RD_RATING_ACTION_GLOBAL", "Issuer Credit Rating", "Local Currency LT|0")</f>
        <v>Upgrade | CreditWatch/Outlook (02/12/2024)</v>
      </c>
      <c r="M228" s="10">
        <f>_xll.SNL.Clients.Office.Excel.Functions.SPG(A228, "RD_LAST_REVIEW_DATE_GLOBAL", "Issuer Credit Rating", "Local Currency LT")</f>
        <v>45337</v>
      </c>
      <c r="N228" s="10">
        <f>_xll.SNL.Clients.Office.Excel.Functions.SPG(A228, "RD_CREDIT_RATING_DATE_GLOBAL", "Issuer Credit Rating", "Local Currency LT|0")</f>
        <v>45334</v>
      </c>
      <c r="O228" s="10">
        <f>_xll.SNL.Clients.Office.Excel.Functions.SPG(A228, "RD_CREDIT_WATCH_OUTLOOK_DATE_GLOBAL", "Issuer Credit Rating", "Local Currency LT|0")</f>
        <v>45334</v>
      </c>
    </row>
    <row r="229" spans="1:15">
      <c r="A229" t="s">
        <v>1870</v>
      </c>
      <c r="B229" t="str">
        <f>_xll.SNL.Clients.Office.Excel.Functions.SPG(A229,"SP_IPO_DATE")</f>
        <v>#PEND</v>
      </c>
      <c r="C229" s="9" t="str">
        <f>_xll.SNL.Clients.Office.Excel.Functions.SPG(A229, "IQ_SECTOR")</f>
        <v>Industrials</v>
      </c>
      <c r="D229" s="9" t="str">
        <f>_xll.SNL.Clients.Office.Excel.Functions.SPG(A229, "IQ_INDUSTRY_GROUP")</f>
        <v>Commercial and Professional Services</v>
      </c>
      <c r="E229" s="9" t="str">
        <f>_xll.SNL.Clients.Office.Excel.Functions.SPG(A229, "IQ_INDUSTRY")</f>
        <v>Professional Services</v>
      </c>
      <c r="F229" s="9" t="str">
        <f>_xll.SNL.Clients.Office.Excel.Functions.SPG(A229, "IQ_PRIMARY_INDUSTRY")</f>
        <v>Data Processing and Outsourced Services</v>
      </c>
      <c r="G229" s="9" t="str">
        <f>_xll.SNL.Clients.Office.Excel.Functions.SPG(A229, "NAICS_CODE", "Primary")</f>
        <v>518210 - Computing Infrastructure Providers, Data Processing, Web Hosting, and Related Services</v>
      </c>
      <c r="H229" s="9" t="str">
        <f>_xll.SNL.Clients.Office.Excel.Functions.SPG(A229, "SP_TOPICTAG")</f>
        <v>Data Integration; Customer Relationship Management; Cloud Infrastructure; Process Automation</v>
      </c>
      <c r="I229" s="5">
        <f>_xll.SNL.Clients.Office.Excel.Functions.SPG(A229, "SP_PCT_SHARES_OWNED_ALL_INSTITUTIONS")</f>
        <v>102.38</v>
      </c>
      <c r="J229" s="9" t="str">
        <f>_xll.SNL.Clients.Office.Excel.Functions.SPG(A229, "RD_CREDIT_RATING_GLOBAL", "Issuer Credit Rating", "Local Currency LT|0")</f>
        <v>BB+</v>
      </c>
      <c r="K229" s="9" t="str">
        <f>_xll.SNL.Clients.Office.Excel.Functions.SPG(A229, "RD_CWOL_GLOBAL", "Issuer Credit Rating", "Local Currency LT|0")</f>
        <v>Stable</v>
      </c>
      <c r="L229" s="9" t="str">
        <f>_xll.SNL.Clients.Office.Excel.Functions.SPG(A229, "RD_RATING_ACTION_GLOBAL", "Issuer Credit Rating", "Local Currency LT|0")</f>
        <v>New Rating | CreditWatch/Outlook (05/12/2021)</v>
      </c>
      <c r="M229" s="10">
        <f>_xll.SNL.Clients.Office.Excel.Functions.SPG(A229, "RD_LAST_REVIEW_DATE_GLOBAL", "Issuer Credit Rating", "Local Currency LT")</f>
        <v>45378</v>
      </c>
      <c r="N229" s="10">
        <f>_xll.SNL.Clients.Office.Excel.Functions.SPG(A229, "RD_CREDIT_RATING_DATE_GLOBAL", "Issuer Credit Rating", "Local Currency LT|0")</f>
        <v>44328</v>
      </c>
      <c r="O229" s="10">
        <f>_xll.SNL.Clients.Office.Excel.Functions.SPG(A229, "RD_CREDIT_WATCH_OUTLOOK_DATE_GLOBAL", "Issuer Credit Rating", "Local Currency LT|0")</f>
        <v>44328</v>
      </c>
    </row>
    <row r="230" spans="1:15">
      <c r="A230" t="s">
        <v>1871</v>
      </c>
      <c r="B230" t="str">
        <f>_xll.SNL.Clients.Office.Excel.Functions.SPG(A230,"SP_IPO_DATE")</f>
        <v>#PEND</v>
      </c>
      <c r="C230" s="9" t="str">
        <f>_xll.SNL.Clients.Office.Excel.Functions.SPG(A230, "IQ_SECTOR")</f>
        <v>Health Care</v>
      </c>
      <c r="D230" s="9" t="str">
        <f>_xll.SNL.Clients.Office.Excel.Functions.SPG(A230, "IQ_INDUSTRY_GROUP")</f>
        <v>Pharmaceuticals, Biotechnology and Life Sciences</v>
      </c>
      <c r="E230" s="9" t="str">
        <f>_xll.SNL.Clients.Office.Excel.Functions.SPG(A230, "IQ_INDUSTRY")</f>
        <v>Life Sciences Tools and Services</v>
      </c>
      <c r="F230" s="9" t="str">
        <f>_xll.SNL.Clients.Office.Excel.Functions.SPG(A230, "IQ_PRIMARY_INDUSTRY")</f>
        <v>Life Sciences Tools and Services</v>
      </c>
      <c r="G230" s="9" t="str">
        <f>_xll.SNL.Clients.Office.Excel.Functions.SPG(A230, "NAICS_CODE", "Primary")</f>
        <v>541714 - Research and Development in Biotechnology (except Nanobiotechnology)</v>
      </c>
      <c r="H230" s="9" t="str">
        <f>_xll.SNL.Clients.Office.Excel.Functions.SPG(A230, "SP_TOPICTAG")</f>
        <v>Health Diagnostics; Diabetes; Cardiovascular; Infectious Diseases; Neurology; Oncology; Respiratory</v>
      </c>
      <c r="I230" s="5">
        <f>_xll.SNL.Clients.Office.Excel.Functions.SPG(A230, "SP_PCT_SHARES_OWNED_ALL_INSTITUTIONS")</f>
        <v>83.37</v>
      </c>
      <c r="J230" s="9" t="str">
        <f>_xll.SNL.Clients.Office.Excel.Functions.SPG(A230, "RD_CREDIT_RATING_GLOBAL", "Issuer Credit Rating", "Local Currency LT|0")</f>
        <v>NR</v>
      </c>
      <c r="K230" s="9" t="str">
        <f>_xll.SNL.Clients.Office.Excel.Functions.SPG(A230, "RD_CWOL_GLOBAL", "Issuer Credit Rating", "Local Currency LT|0")</f>
        <v>NR</v>
      </c>
      <c r="L230" s="9" t="str">
        <f>_xll.SNL.Clients.Office.Excel.Functions.SPG(A230, "RD_RATING_ACTION_GLOBAL", "Issuer Credit Rating", "Local Currency LT|0")</f>
        <v>Not Rated | CreditWatch/Outlook (12/16/2016)</v>
      </c>
      <c r="M230" s="10" t="str">
        <f>_xll.SNL.Clients.Office.Excel.Functions.SPG(A230, "RD_LAST_REVIEW_DATE_GLOBAL", "Issuer Credit Rating", "Local Currency LT")</f>
        <v/>
      </c>
      <c r="N230" s="10">
        <f>_xll.SNL.Clients.Office.Excel.Functions.SPG(A230, "RD_CREDIT_RATING_DATE_GLOBAL", "Issuer Credit Rating", "Local Currency LT|0")</f>
        <v>42720</v>
      </c>
      <c r="O230" s="10">
        <f>_xll.SNL.Clients.Office.Excel.Functions.SPG(A230, "RD_CREDIT_WATCH_OUTLOOK_DATE_GLOBAL", "Issuer Credit Rating", "Local Currency LT|0")</f>
        <v>42720</v>
      </c>
    </row>
    <row r="231" spans="1:15">
      <c r="A231" t="s">
        <v>1872</v>
      </c>
      <c r="B231" t="str">
        <f>_xll.SNL.Clients.Office.Excel.Functions.SPG(A231,"SP_IPO_DATE")</f>
        <v>#PEND</v>
      </c>
      <c r="C231" s="9" t="str">
        <f>_xll.SNL.Clients.Office.Excel.Functions.SPG(A231, "IQ_SECTOR")</f>
        <v>Financials</v>
      </c>
      <c r="D231" s="9" t="str">
        <f>_xll.SNL.Clients.Office.Excel.Functions.SPG(A231, "IQ_INDUSTRY_GROUP")</f>
        <v>Financial Services</v>
      </c>
      <c r="E231" s="9" t="str">
        <f>_xll.SNL.Clients.Office.Excel.Functions.SPG(A231, "IQ_INDUSTRY")</f>
        <v>Financial Services</v>
      </c>
      <c r="F231" s="9" t="str">
        <f>_xll.SNL.Clients.Office.Excel.Functions.SPG(A231, "IQ_PRIMARY_INDUSTRY")</f>
        <v>Commercial and Residential Mortgage Finance</v>
      </c>
      <c r="G231" s="9" t="str">
        <f>_xll.SNL.Clients.Office.Excel.Functions.SPG(A231, "NAICS_CODE", "Primary")</f>
        <v>524126 - Direct Property and Casualty Insurance Carriers</v>
      </c>
      <c r="H231" s="9" t="str">
        <f>_xll.SNL.Clients.Office.Excel.Functions.SPG(A231, "SP_TOPICTAG")</f>
        <v/>
      </c>
      <c r="I231" s="5">
        <f>_xll.SNL.Clients.Office.Excel.Functions.SPG(A231, "SP_PCT_SHARES_OWNED_ALL_INSTITUTIONS")</f>
        <v>99.69</v>
      </c>
      <c r="J231" s="9" t="str">
        <f>_xll.SNL.Clients.Office.Excel.Functions.SPG(A231, "RD_CREDIT_RATING_GLOBAL", "Issuer Credit Rating", "Local Currency LT|0")</f>
        <v>BBB-</v>
      </c>
      <c r="K231" s="9" t="str">
        <f>_xll.SNL.Clients.Office.Excel.Functions.SPG(A231, "RD_CWOL_GLOBAL", "Issuer Credit Rating", "Local Currency LT|0")</f>
        <v>Stable</v>
      </c>
      <c r="L231" s="9" t="str">
        <f>_xll.SNL.Clients.Office.Excel.Functions.SPG(A231, "RD_RATING_ACTION_GLOBAL", "Issuer Credit Rating", "Local Currency LT|0")</f>
        <v>Upgrade | CreditWatch/Outlook (01/08/2024)</v>
      </c>
      <c r="M231" s="10">
        <f>_xll.SNL.Clients.Office.Excel.Functions.SPG(A231, "RD_LAST_REVIEW_DATE_GLOBAL", "Issuer Credit Rating", "Local Currency LT")</f>
        <v>45645</v>
      </c>
      <c r="N231" s="10">
        <f>_xll.SNL.Clients.Office.Excel.Functions.SPG(A231, "RD_CREDIT_RATING_DATE_GLOBAL", "Issuer Credit Rating", "Local Currency LT|0")</f>
        <v>45299</v>
      </c>
      <c r="O231" s="10">
        <f>_xll.SNL.Clients.Office.Excel.Functions.SPG(A231, "RD_CREDIT_WATCH_OUTLOOK_DATE_GLOBAL", "Issuer Credit Rating", "Local Currency LT|0")</f>
        <v>45299</v>
      </c>
    </row>
    <row r="232" spans="1:15">
      <c r="A232" t="s">
        <v>1873</v>
      </c>
      <c r="B232" t="str">
        <f>_xll.SNL.Clients.Office.Excel.Functions.SPG(A232,"SP_IPO_DATE")</f>
        <v>#PEND</v>
      </c>
      <c r="C232" s="9" t="str">
        <f>_xll.SNL.Clients.Office.Excel.Functions.SPG(A232, "IQ_SECTOR")</f>
        <v>Information Technology</v>
      </c>
      <c r="D232" s="9" t="str">
        <f>_xll.SNL.Clients.Office.Excel.Functions.SPG(A232, "IQ_INDUSTRY_GROUP")</f>
        <v>Semiconductors and Semiconductor Equipment</v>
      </c>
      <c r="E232" s="9" t="str">
        <f>_xll.SNL.Clients.Office.Excel.Functions.SPG(A232, "IQ_INDUSTRY")</f>
        <v>Semiconductors and Semiconductor Equipment</v>
      </c>
      <c r="F232" s="9" t="str">
        <f>_xll.SNL.Clients.Office.Excel.Functions.SPG(A232, "IQ_PRIMARY_INDUSTRY")</f>
        <v>Semiconductor Materials and Equipment</v>
      </c>
      <c r="G232" s="9" t="str">
        <f>_xll.SNL.Clients.Office.Excel.Functions.SPG(A232, "NAICS_CODE", "Primary")</f>
        <v>334515 - Instrument Manufacturing for Measuring and Testing Electricity and Electrical Signals</v>
      </c>
      <c r="H232" s="9" t="str">
        <f>_xll.SNL.Clients.Office.Excel.Functions.SPG(A232, "SP_TOPICTAG")</f>
        <v>Environmental Engineering; 3D Printing</v>
      </c>
      <c r="I232" s="5">
        <f>_xll.SNL.Clients.Office.Excel.Functions.SPG(A232, "SP_PCT_SHARES_OWNED_ALL_INSTITUTIONS")</f>
        <v>103.92</v>
      </c>
      <c r="J232" s="9" t="str">
        <f>_xll.SNL.Clients.Office.Excel.Functions.SPG(A232, "RD_CREDIT_RATING_GLOBAL", "Issuer Credit Rating", "Local Currency LT|0")</f>
        <v>BB</v>
      </c>
      <c r="K232" s="9" t="str">
        <f>_xll.SNL.Clients.Office.Excel.Functions.SPG(A232, "RD_CWOL_GLOBAL", "Issuer Credit Rating", "Local Currency LT|0")</f>
        <v>Stable</v>
      </c>
      <c r="L232" s="9" t="str">
        <f>_xll.SNL.Clients.Office.Excel.Functions.SPG(A232, "RD_RATING_ACTION_GLOBAL", "Issuer Credit Rating", "Local Currency LT|0")</f>
        <v>Downgrade | CreditWatch/Outlook (10/01/2021)</v>
      </c>
      <c r="M232" s="10">
        <f>_xll.SNL.Clients.Office.Excel.Functions.SPG(A232, "RD_LAST_REVIEW_DATE_GLOBAL", "Issuer Credit Rating", "Local Currency LT")</f>
        <v>45373</v>
      </c>
      <c r="N232" s="10">
        <f>_xll.SNL.Clients.Office.Excel.Functions.SPG(A232, "RD_CREDIT_RATING_DATE_GLOBAL", "Issuer Credit Rating", "Local Currency LT|0")</f>
        <v>44470</v>
      </c>
      <c r="O232" s="10">
        <f>_xll.SNL.Clients.Office.Excel.Functions.SPG(A232, "RD_CREDIT_WATCH_OUTLOOK_DATE_GLOBAL", "Issuer Credit Rating", "Local Currency LT|0")</f>
        <v>44470</v>
      </c>
    </row>
    <row r="233" spans="1:15">
      <c r="A233" t="s">
        <v>1874</v>
      </c>
      <c r="B233" t="str">
        <f>_xll.SNL.Clients.Office.Excel.Functions.SPG(A233,"SP_IPO_DATE")</f>
        <v>#PEND</v>
      </c>
      <c r="C233" s="9" t="str">
        <f>_xll.SNL.Clients.Office.Excel.Functions.SPG(A233, "IQ_SECTOR")</f>
        <v>Financials</v>
      </c>
      <c r="D233" s="9" t="str">
        <f>_xll.SNL.Clients.Office.Excel.Functions.SPG(A233, "IQ_INDUSTRY_GROUP")</f>
        <v>Financial Services</v>
      </c>
      <c r="E233" s="9" t="str">
        <f>_xll.SNL.Clients.Office.Excel.Functions.SPG(A233, "IQ_INDUSTRY")</f>
        <v>Capital Markets</v>
      </c>
      <c r="F233" s="9" t="str">
        <f>_xll.SNL.Clients.Office.Excel.Functions.SPG(A233, "IQ_PRIMARY_INDUSTRY")</f>
        <v>Financial Exchanges and Data</v>
      </c>
      <c r="G233" s="9" t="str">
        <f>_xll.SNL.Clients.Office.Excel.Functions.SPG(A233, "NAICS_CODE", "Primary")</f>
        <v>561450 - Credit Bureaus</v>
      </c>
      <c r="H233" s="9" t="str">
        <f>_xll.SNL.Clients.Office.Excel.Functions.SPG(A233, "SP_TOPICTAG")</f>
        <v>Online Analysis and Reference; Data Integration; Fintech; Predictive Analytics; Digital Asset Management; Text Analytics</v>
      </c>
      <c r="I233" s="5">
        <f>_xll.SNL.Clients.Office.Excel.Functions.SPG(A233, "SP_PCT_SHARES_OWNED_ALL_INSTITUTIONS")</f>
        <v>63.29</v>
      </c>
      <c r="J233" s="9" t="str">
        <f>_xll.SNL.Clients.Office.Excel.Functions.SPG(A233, "RD_CREDIT_RATING_GLOBAL", "Issuer Credit Rating", "Local Currency LT|0")</f>
        <v/>
      </c>
      <c r="K233" s="9" t="str">
        <f>_xll.SNL.Clients.Office.Excel.Functions.SPG(A233, "RD_CWOL_GLOBAL", "Issuer Credit Rating", "Local Currency LT|0")</f>
        <v/>
      </c>
      <c r="L233" s="9" t="str">
        <f>_xll.SNL.Clients.Office.Excel.Functions.SPG(A233, "RD_RATING_ACTION_GLOBAL", "Issuer Credit Rating", "Local Currency LT|0")</f>
        <v/>
      </c>
      <c r="M233" s="10" t="str">
        <f>_xll.SNL.Clients.Office.Excel.Functions.SPG(A233, "RD_LAST_REVIEW_DATE_GLOBAL", "Issuer Credit Rating", "Local Currency LT")</f>
        <v/>
      </c>
      <c r="N233" s="10" t="str">
        <f>_xll.SNL.Clients.Office.Excel.Functions.SPG(A233, "RD_CREDIT_RATING_DATE_GLOBAL", "Issuer Credit Rating", "Local Currency LT|0")</f>
        <v/>
      </c>
      <c r="O233" s="10" t="str">
        <f>_xll.SNL.Clients.Office.Excel.Functions.SPG(A233, "RD_CREDIT_WATCH_OUTLOOK_DATE_GLOBAL", "Issuer Credit Rating", "Local Currency LT|0")</f>
        <v/>
      </c>
    </row>
    <row r="234" spans="1:15">
      <c r="A234" t="s">
        <v>1875</v>
      </c>
      <c r="B234" t="str">
        <f>_xll.SNL.Clients.Office.Excel.Functions.SPG(A234,"SP_IPO_DATE")</f>
        <v>#PEND</v>
      </c>
      <c r="C234" s="9" t="str">
        <f>_xll.SNL.Clients.Office.Excel.Functions.SPG(A234, "IQ_SECTOR")</f>
        <v>Industrials</v>
      </c>
      <c r="D234" s="9" t="str">
        <f>_xll.SNL.Clients.Office.Excel.Functions.SPG(A234, "IQ_INDUSTRY_GROUP")</f>
        <v>Commercial and Professional Services</v>
      </c>
      <c r="E234" s="9" t="str">
        <f>_xll.SNL.Clients.Office.Excel.Functions.SPG(A234, "IQ_INDUSTRY")</f>
        <v>Commercial Services and Supplies</v>
      </c>
      <c r="F234" s="9" t="str">
        <f>_xll.SNL.Clients.Office.Excel.Functions.SPG(A234, "IQ_PRIMARY_INDUSTRY")</f>
        <v>Office Services and Supplies</v>
      </c>
      <c r="G234" s="9" t="str">
        <f>_xll.SNL.Clients.Office.Excel.Functions.SPG(A234, "NAICS_CODE", "Primary")</f>
        <v>334513 - Instruments and Related Products Manufacturing for Measuring, Displaying, and Controlling Industrial Process Variables</v>
      </c>
      <c r="H234" s="9" t="str">
        <f>_xll.SNL.Clients.Office.Excel.Functions.SPG(A234, "SP_TOPICTAG")</f>
        <v>Environmental Engineering; Physical Security; RFID (Radio Frequency Identification); Sensors; Smart Building; Pollution Control</v>
      </c>
      <c r="I234" s="5">
        <f>_xll.SNL.Clients.Office.Excel.Functions.SPG(A234, "SP_PCT_SHARES_OWNED_ALL_INSTITUTIONS")</f>
        <v>80.61</v>
      </c>
      <c r="J234" s="9" t="str">
        <f>_xll.SNL.Clients.Office.Excel.Functions.SPG(A234, "RD_CREDIT_RATING_GLOBAL", "Issuer Credit Rating", "Local Currency LT|0")</f>
        <v/>
      </c>
      <c r="K234" s="9" t="str">
        <f>_xll.SNL.Clients.Office.Excel.Functions.SPG(A234, "RD_CWOL_GLOBAL", "Issuer Credit Rating", "Local Currency LT|0")</f>
        <v/>
      </c>
      <c r="L234" s="9" t="str">
        <f>_xll.SNL.Clients.Office.Excel.Functions.SPG(A234, "RD_RATING_ACTION_GLOBAL", "Issuer Credit Rating", "Local Currency LT|0")</f>
        <v/>
      </c>
      <c r="M234" s="10" t="str">
        <f>_xll.SNL.Clients.Office.Excel.Functions.SPG(A234, "RD_LAST_REVIEW_DATE_GLOBAL", "Issuer Credit Rating", "Local Currency LT")</f>
        <v/>
      </c>
      <c r="N234" s="10" t="str">
        <f>_xll.SNL.Clients.Office.Excel.Functions.SPG(A234, "RD_CREDIT_RATING_DATE_GLOBAL", "Issuer Credit Rating", "Local Currency LT|0")</f>
        <v/>
      </c>
      <c r="O234" s="10" t="str">
        <f>_xll.SNL.Clients.Office.Excel.Functions.SPG(A234, "RD_CREDIT_WATCH_OUTLOOK_DATE_GLOBAL", "Issuer Credit Rating", "Local Currency LT|0")</f>
        <v/>
      </c>
    </row>
    <row r="235" spans="1:15">
      <c r="A235" t="s">
        <v>1876</v>
      </c>
      <c r="B235" t="str">
        <f>_xll.SNL.Clients.Office.Excel.Functions.SPG(A235,"SP_IPO_DATE")</f>
        <v>#PEND</v>
      </c>
      <c r="C235" s="9" t="str">
        <f>_xll.SNL.Clients.Office.Excel.Functions.SPG(A235, "IQ_SECTOR")</f>
        <v>Industrials</v>
      </c>
      <c r="D235" s="9" t="str">
        <f>_xll.SNL.Clients.Office.Excel.Functions.SPG(A235, "IQ_INDUSTRY_GROUP")</f>
        <v>Capital Goods</v>
      </c>
      <c r="E235" s="9" t="str">
        <f>_xll.SNL.Clients.Office.Excel.Functions.SPG(A235, "IQ_INDUSTRY")</f>
        <v>Trading Companies and Distributors</v>
      </c>
      <c r="F235" s="9" t="str">
        <f>_xll.SNL.Clients.Office.Excel.Functions.SPG(A235, "IQ_PRIMARY_INDUSTRY")</f>
        <v>Trading Companies and Distributors</v>
      </c>
      <c r="G235" s="9" t="str">
        <f>_xll.SNL.Clients.Office.Excel.Functions.SPG(A235, "NAICS_CODE", "Primary")</f>
        <v>423830 - Industrial Machinery and Equipment Merchant Wholesalers</v>
      </c>
      <c r="H235" s="9" t="str">
        <f>_xll.SNL.Clients.Office.Excel.Functions.SPG(A235, "SP_TOPICTAG")</f>
        <v>Courier Service</v>
      </c>
      <c r="I235" s="5">
        <f>_xll.SNL.Clients.Office.Excel.Functions.SPG(A235, "SP_PCT_SHARES_OWNED_ALL_INSTITUTIONS")</f>
        <v>81.66</v>
      </c>
      <c r="J235" s="9" t="str">
        <f>_xll.SNL.Clients.Office.Excel.Functions.SPG(A235, "RD_CREDIT_RATING_GLOBAL", "Issuer Credit Rating", "Local Currency LT|0")</f>
        <v/>
      </c>
      <c r="K235" s="9" t="str">
        <f>_xll.SNL.Clients.Office.Excel.Functions.SPG(A235, "RD_CWOL_GLOBAL", "Issuer Credit Rating", "Local Currency LT|0")</f>
        <v/>
      </c>
      <c r="L235" s="9" t="str">
        <f>_xll.SNL.Clients.Office.Excel.Functions.SPG(A235, "RD_RATING_ACTION_GLOBAL", "Issuer Credit Rating", "Local Currency LT|0")</f>
        <v/>
      </c>
      <c r="M235" s="10" t="str">
        <f>_xll.SNL.Clients.Office.Excel.Functions.SPG(A235, "RD_LAST_REVIEW_DATE_GLOBAL", "Issuer Credit Rating", "Local Currency LT")</f>
        <v/>
      </c>
      <c r="N235" s="10" t="str">
        <f>_xll.SNL.Clients.Office.Excel.Functions.SPG(A235, "RD_CREDIT_RATING_DATE_GLOBAL", "Issuer Credit Rating", "Local Currency LT|0")</f>
        <v/>
      </c>
      <c r="O235" s="10" t="str">
        <f>_xll.SNL.Clients.Office.Excel.Functions.SPG(A235, "RD_CREDIT_WATCH_OUTLOOK_DATE_GLOBAL", "Issuer Credit Rating", "Local Currency LT|0")</f>
        <v/>
      </c>
    </row>
    <row r="236" spans="1:15">
      <c r="A236" t="s">
        <v>1877</v>
      </c>
      <c r="B236" t="str">
        <f>_xll.SNL.Clients.Office.Excel.Functions.SPG(A236,"SP_IPO_DATE")</f>
        <v>#PEND</v>
      </c>
      <c r="C236" s="9" t="str">
        <f>_xll.SNL.Clients.Office.Excel.Functions.SPG(A236, "IQ_SECTOR")</f>
        <v>Industrials</v>
      </c>
      <c r="D236" s="9" t="str">
        <f>_xll.SNL.Clients.Office.Excel.Functions.SPG(A236, "IQ_INDUSTRY_GROUP")</f>
        <v>Capital Goods</v>
      </c>
      <c r="E236" s="9" t="str">
        <f>_xll.SNL.Clients.Office.Excel.Functions.SPG(A236, "IQ_INDUSTRY")</f>
        <v>Machinery</v>
      </c>
      <c r="F236" s="9" t="str">
        <f>_xll.SNL.Clients.Office.Excel.Functions.SPG(A236, "IQ_PRIMARY_INDUSTRY")</f>
        <v>Industrial Machinery and Supplies and Components</v>
      </c>
      <c r="G236" s="9" t="str">
        <f>_xll.SNL.Clients.Office.Excel.Functions.SPG(A236, "NAICS_CODE", "Primary")</f>
        <v>3314 - Nonferrous Metal (except Aluminum) Production and Processing</v>
      </c>
      <c r="H236" s="9" t="str">
        <f>_xll.SNL.Clients.Office.Excel.Functions.SPG(A236, "SP_TOPICTAG")</f>
        <v>Environmental Engineering; Industrial Automation; Water Purification</v>
      </c>
      <c r="I236" s="5">
        <f>_xll.SNL.Clients.Office.Excel.Functions.SPG(A236, "SP_PCT_SHARES_OWNED_ALL_INSTITUTIONS")</f>
        <v>89.35</v>
      </c>
      <c r="J236" s="9" t="str">
        <f>_xll.SNL.Clients.Office.Excel.Functions.SPG(A236, "RD_CREDIT_RATING_GLOBAL", "Issuer Credit Rating", "Local Currency LT|0")</f>
        <v/>
      </c>
      <c r="K236" s="9" t="str">
        <f>_xll.SNL.Clients.Office.Excel.Functions.SPG(A236, "RD_CWOL_GLOBAL", "Issuer Credit Rating", "Local Currency LT|0")</f>
        <v/>
      </c>
      <c r="L236" s="9" t="str">
        <f>_xll.SNL.Clients.Office.Excel.Functions.SPG(A236, "RD_RATING_ACTION_GLOBAL", "Issuer Credit Rating", "Local Currency LT|0")</f>
        <v/>
      </c>
      <c r="M236" s="10" t="str">
        <f>_xll.SNL.Clients.Office.Excel.Functions.SPG(A236, "RD_LAST_REVIEW_DATE_GLOBAL", "Issuer Credit Rating", "Local Currency LT")</f>
        <v/>
      </c>
      <c r="N236" s="10" t="str">
        <f>_xll.SNL.Clients.Office.Excel.Functions.SPG(A236, "RD_CREDIT_RATING_DATE_GLOBAL", "Issuer Credit Rating", "Local Currency LT|0")</f>
        <v/>
      </c>
      <c r="O236" s="10" t="str">
        <f>_xll.SNL.Clients.Office.Excel.Functions.SPG(A236, "RD_CREDIT_WATCH_OUTLOOK_DATE_GLOBAL", "Issuer Credit Rating", "Local Currency LT|0")</f>
        <v/>
      </c>
    </row>
    <row r="237" spans="1:15">
      <c r="A237" t="s">
        <v>1878</v>
      </c>
      <c r="B237" t="str">
        <f>_xll.SNL.Clients.Office.Excel.Functions.SPG(A237,"SP_IPO_DATE")</f>
        <v>#PEND</v>
      </c>
      <c r="C237" s="9" t="str">
        <f>_xll.SNL.Clients.Office.Excel.Functions.SPG(A237, "IQ_SECTOR")</f>
        <v>Energy</v>
      </c>
      <c r="D237" s="9" t="str">
        <f>_xll.SNL.Clients.Office.Excel.Functions.SPG(A237, "IQ_INDUSTRY_GROUP")</f>
        <v>Energy</v>
      </c>
      <c r="E237" s="9" t="str">
        <f>_xll.SNL.Clients.Office.Excel.Functions.SPG(A237, "IQ_INDUSTRY")</f>
        <v>Oil, Gas and Consumable Fuels</v>
      </c>
      <c r="F237" s="9" t="str">
        <f>_xll.SNL.Clients.Office.Excel.Functions.SPG(A237, "IQ_PRIMARY_INDUSTRY")</f>
        <v>Oil and Gas Exploration and Production</v>
      </c>
      <c r="G237" s="9" t="str">
        <f>_xll.SNL.Clients.Office.Excel.Functions.SPG(A237, "NAICS_CODE", "Primary")</f>
        <v>2111 - Oil and Gas Extraction</v>
      </c>
      <c r="H237" s="9" t="str">
        <f>_xll.SNL.Clients.Office.Excel.Functions.SPG(A237, "SP_TOPICTAG")</f>
        <v/>
      </c>
      <c r="I237" s="5">
        <f>_xll.SNL.Clients.Office.Excel.Functions.SPG(A237, "SP_PCT_SHARES_OWNED_ALL_INSTITUTIONS")</f>
        <v>84.76</v>
      </c>
      <c r="J237" s="9" t="str">
        <f>_xll.SNL.Clients.Office.Excel.Functions.SPG(A237, "RD_CREDIT_RATING_GLOBAL", "Issuer Credit Rating", "Local Currency LT|0")</f>
        <v>BB+</v>
      </c>
      <c r="K237" s="9" t="str">
        <f>_xll.SNL.Clients.Office.Excel.Functions.SPG(A237, "RD_CWOL_GLOBAL", "Issuer Credit Rating", "Local Currency LT|0")</f>
        <v>Stable</v>
      </c>
      <c r="L237" s="9" t="str">
        <f>_xll.SNL.Clients.Office.Excel.Functions.SPG(A237, "RD_RATING_ACTION_GLOBAL", "Issuer Credit Rating", "Local Currency LT|0")</f>
        <v>Upgrade | CreditWatch/Outlook (04/06/2023)</v>
      </c>
      <c r="M237" s="10">
        <f>_xll.SNL.Clients.Office.Excel.Functions.SPG(A237, "RD_LAST_REVIEW_DATE_GLOBAL", "Issuer Credit Rating", "Local Currency LT")</f>
        <v>45432</v>
      </c>
      <c r="N237" s="10">
        <f>_xll.SNL.Clients.Office.Excel.Functions.SPG(A237, "RD_CREDIT_RATING_DATE_GLOBAL", "Issuer Credit Rating", "Local Currency LT|0")</f>
        <v>45022</v>
      </c>
      <c r="O237" s="10">
        <f>_xll.SNL.Clients.Office.Excel.Functions.SPG(A237, "RD_CREDIT_WATCH_OUTLOOK_DATE_GLOBAL", "Issuer Credit Rating", "Local Currency LT|0")</f>
        <v>45022</v>
      </c>
    </row>
    <row r="238" spans="1:15">
      <c r="A238" t="s">
        <v>1879</v>
      </c>
      <c r="B238" t="str">
        <f>_xll.SNL.Clients.Office.Excel.Functions.SPG(A238,"SP_IPO_DATE")</f>
        <v>#PEND</v>
      </c>
      <c r="C238" s="9" t="str">
        <f>_xll.SNL.Clients.Office.Excel.Functions.SPG(A238, "IQ_SECTOR")</f>
        <v>Consumer Discretionary</v>
      </c>
      <c r="D238" s="9" t="str">
        <f>_xll.SNL.Clients.Office.Excel.Functions.SPG(A238, "IQ_INDUSTRY_GROUP")</f>
        <v>Consumer Discretionary Distribution and Retail</v>
      </c>
      <c r="E238" s="9" t="str">
        <f>_xll.SNL.Clients.Office.Excel.Functions.SPG(A238, "IQ_INDUSTRY")</f>
        <v>Specialty Retail</v>
      </c>
      <c r="F238" s="9" t="str">
        <f>_xll.SNL.Clients.Office.Excel.Functions.SPG(A238, "IQ_PRIMARY_INDUSTRY")</f>
        <v>Automotive Retail</v>
      </c>
      <c r="G238" s="9" t="str">
        <f>_xll.SNL.Clients.Office.Excel.Functions.SPG(A238, "NAICS_CODE", "Primary")</f>
        <v>457110 - Gasoline Stations with Convenience Stores</v>
      </c>
      <c r="H238" s="9" t="str">
        <f>_xll.SNL.Clients.Office.Excel.Functions.SPG(A238, "SP_TOPICTAG")</f>
        <v>Fast-Moving Consumer Goods; Freight Service; Marine Transportation</v>
      </c>
      <c r="I238" s="5">
        <f>_xll.SNL.Clients.Office.Excel.Functions.SPG(A238, "SP_PCT_SHARES_OWNED_ALL_INSTITUTIONS")</f>
        <v>84.09</v>
      </c>
      <c r="J238" s="9" t="str">
        <f>_xll.SNL.Clients.Office.Excel.Functions.SPG(A238, "RD_CREDIT_RATING_GLOBAL", "Issuer Credit Rating", "Local Currency LT|0")</f>
        <v>BB+</v>
      </c>
      <c r="K238" s="9" t="str">
        <f>_xll.SNL.Clients.Office.Excel.Functions.SPG(A238, "RD_CWOL_GLOBAL", "Issuer Credit Rating", "Local Currency LT|0")</f>
        <v>Stable</v>
      </c>
      <c r="L238" s="9" t="str">
        <f>_xll.SNL.Clients.Office.Excel.Functions.SPG(A238, "RD_RATING_ACTION_GLOBAL", "Issuer Credit Rating", "Local Currency LT|0")</f>
        <v>Upgrade | CreditWatch/Outlook (07/01/2015)</v>
      </c>
      <c r="M238" s="10">
        <f>_xll.SNL.Clients.Office.Excel.Functions.SPG(A238, "RD_LAST_REVIEW_DATE_GLOBAL", "Issuer Credit Rating", "Local Currency LT")</f>
        <v>45435</v>
      </c>
      <c r="N238" s="10">
        <f>_xll.SNL.Clients.Office.Excel.Functions.SPG(A238, "RD_CREDIT_RATING_DATE_GLOBAL", "Issuer Credit Rating", "Local Currency LT|0")</f>
        <v>42186</v>
      </c>
      <c r="O238" s="10">
        <f>_xll.SNL.Clients.Office.Excel.Functions.SPG(A238, "RD_CREDIT_WATCH_OUTLOOK_DATE_GLOBAL", "Issuer Credit Rating", "Local Currency LT|0")</f>
        <v>42186</v>
      </c>
    </row>
    <row r="239" spans="1:15">
      <c r="A239" t="s">
        <v>1880</v>
      </c>
      <c r="B239" t="str">
        <f>_xll.SNL.Clients.Office.Excel.Functions.SPG(A239,"SP_IPO_DATE")</f>
        <v>#PEND</v>
      </c>
      <c r="C239" s="9" t="str">
        <f>_xll.SNL.Clients.Office.Excel.Functions.SPG(A239, "IQ_SECTOR")</f>
        <v>Utilities</v>
      </c>
      <c r="D239" s="9" t="str">
        <f>_xll.SNL.Clients.Office.Excel.Functions.SPG(A239, "IQ_INDUSTRY_GROUP")</f>
        <v>Utilities</v>
      </c>
      <c r="E239" s="9" t="str">
        <f>_xll.SNL.Clients.Office.Excel.Functions.SPG(A239, "IQ_INDUSTRY")</f>
        <v>Gas Utilities</v>
      </c>
      <c r="F239" s="9" t="str">
        <f>_xll.SNL.Clients.Office.Excel.Functions.SPG(A239, "IQ_PRIMARY_INDUSTRY")</f>
        <v>Gas Utilities</v>
      </c>
      <c r="G239" s="9" t="str">
        <f>_xll.SNL.Clients.Office.Excel.Functions.SPG(A239, "NAICS_CODE", "Primary")</f>
        <v>2212 - Natural Gas Distribution</v>
      </c>
      <c r="H239" s="9" t="str">
        <f>_xll.SNL.Clients.Office.Excel.Functions.SPG(A239, "SP_TOPICTAG")</f>
        <v>Environmental Engineering; Biomass Energy</v>
      </c>
      <c r="I239" s="5">
        <f>_xll.SNL.Clients.Office.Excel.Functions.SPG(A239, "SP_PCT_SHARES_OWNED_ALL_INSTITUTIONS")</f>
        <v>77.17</v>
      </c>
      <c r="J239" s="9" t="str">
        <f>_xll.SNL.Clients.Office.Excel.Functions.SPG(A239, "RD_CREDIT_RATING_GLOBAL", "Issuer Credit Rating", "Local Currency LT|0")</f>
        <v>BBB-</v>
      </c>
      <c r="K239" s="9" t="str">
        <f>_xll.SNL.Clients.Office.Excel.Functions.SPG(A239, "RD_CWOL_GLOBAL", "Issuer Credit Rating", "Local Currency LT|0")</f>
        <v>Stable</v>
      </c>
      <c r="L239" s="9" t="str">
        <f>_xll.SNL.Clients.Office.Excel.Functions.SPG(A239, "RD_RATING_ACTION_GLOBAL", "Issuer Credit Rating", "Local Currency LT|0")</f>
        <v>CreditWatch/Outlook (06/03/2020)</v>
      </c>
      <c r="M239" s="10">
        <f>_xll.SNL.Clients.Office.Excel.Functions.SPG(A239, "RD_LAST_REVIEW_DATE_GLOBAL", "Issuer Credit Rating", "Local Currency LT")</f>
        <v>45541</v>
      </c>
      <c r="N239" s="10">
        <f>_xll.SNL.Clients.Office.Excel.Functions.SPG(A239, "RD_CREDIT_RATING_DATE_GLOBAL", "Issuer Credit Rating", "Local Currency LT|0")</f>
        <v>43917</v>
      </c>
      <c r="O239" s="10">
        <f>_xll.SNL.Clients.Office.Excel.Functions.SPG(A239, "RD_CREDIT_WATCH_OUTLOOK_DATE_GLOBAL", "Issuer Credit Rating", "Local Currency LT|0")</f>
        <v>43985</v>
      </c>
    </row>
    <row r="240" spans="1:15">
      <c r="A240" t="s">
        <v>1881</v>
      </c>
      <c r="B240" t="str">
        <f>_xll.SNL.Clients.Office.Excel.Functions.SPG(A240,"SP_IPO_DATE")</f>
        <v>#PEND</v>
      </c>
      <c r="C240" s="9" t="str">
        <f>_xll.SNL.Clients.Office.Excel.Functions.SPG(A240, "IQ_SECTOR")</f>
        <v>Real Estate</v>
      </c>
      <c r="D240" s="9" t="str">
        <f>_xll.SNL.Clients.Office.Excel.Functions.SPG(A240, "IQ_INDUSTRY_GROUP")</f>
        <v>Equity Real Estate Investment Trusts (REITs)</v>
      </c>
      <c r="E240" s="9" t="str">
        <f>_xll.SNL.Clients.Office.Excel.Functions.SPG(A240, "IQ_INDUSTRY")</f>
        <v>Specialized REITs</v>
      </c>
      <c r="F240" s="9" t="str">
        <f>_xll.SNL.Clients.Office.Excel.Functions.SPG(A240, "IQ_PRIMARY_INDUSTRY")</f>
        <v>Self-Storage REITs</v>
      </c>
      <c r="G240" s="9" t="str">
        <f>_xll.SNL.Clients.Office.Excel.Functions.SPG(A240, "NAICS_CODE", "Primary")</f>
        <v>531110 - Lessors of Residential Buildings and Dwellings</v>
      </c>
      <c r="H240" s="9" t="str">
        <f>_xll.SNL.Clients.Office.Excel.Functions.SPG(A240, "SP_TOPICTAG")</f>
        <v/>
      </c>
      <c r="I240" s="5">
        <f>_xll.SNL.Clients.Office.Excel.Functions.SPG(A240, "SP_PCT_SHARES_OWNED_ALL_INSTITUTIONS")</f>
        <v>89.72</v>
      </c>
      <c r="J240" s="9" t="str">
        <f>_xll.SNL.Clients.Office.Excel.Functions.SPG(A240, "RD_CREDIT_RATING_GLOBAL", "Issuer Credit Rating", "Local Currency LT|0")</f>
        <v/>
      </c>
      <c r="K240" s="9" t="str">
        <f>_xll.SNL.Clients.Office.Excel.Functions.SPG(A240, "RD_CWOL_GLOBAL", "Issuer Credit Rating", "Local Currency LT|0")</f>
        <v/>
      </c>
      <c r="L240" s="9" t="str">
        <f>_xll.SNL.Clients.Office.Excel.Functions.SPG(A240, "RD_RATING_ACTION_GLOBAL", "Issuer Credit Rating", "Local Currency LT|0")</f>
        <v/>
      </c>
      <c r="M240" s="10" t="str">
        <f>_xll.SNL.Clients.Office.Excel.Functions.SPG(A240, "RD_LAST_REVIEW_DATE_GLOBAL", "Issuer Credit Rating", "Local Currency LT")</f>
        <v/>
      </c>
      <c r="N240" s="10" t="str">
        <f>_xll.SNL.Clients.Office.Excel.Functions.SPG(A240, "RD_CREDIT_RATING_DATE_GLOBAL", "Issuer Credit Rating", "Local Currency LT|0")</f>
        <v/>
      </c>
      <c r="O240" s="10" t="str">
        <f>_xll.SNL.Clients.Office.Excel.Functions.SPG(A240, "RD_CREDIT_WATCH_OUTLOOK_DATE_GLOBAL", "Issuer Credit Rating", "Local Currency LT|0")</f>
        <v/>
      </c>
    </row>
    <row r="241" spans="1:15">
      <c r="A241" t="s">
        <v>1882</v>
      </c>
      <c r="B241" t="str">
        <f>_xll.SNL.Clients.Office.Excel.Functions.SPG(A241,"SP_IPO_DATE")</f>
        <v>#PEND</v>
      </c>
      <c r="C241" s="9" t="str">
        <f>_xll.SNL.Clients.Office.Excel.Functions.SPG(A241, "IQ_SECTOR")</f>
        <v>Health Care</v>
      </c>
      <c r="D241" s="9" t="str">
        <f>_xll.SNL.Clients.Office.Excel.Functions.SPG(A241, "IQ_INDUSTRY_GROUP")</f>
        <v>Health Care Equipment and Services</v>
      </c>
      <c r="E241" s="9" t="str">
        <f>_xll.SNL.Clients.Office.Excel.Functions.SPG(A241, "IQ_INDUSTRY")</f>
        <v>Health Care Equipment and Supplies</v>
      </c>
      <c r="F241" s="9" t="str">
        <f>_xll.SNL.Clients.Office.Excel.Functions.SPG(A241, "IQ_PRIMARY_INDUSTRY")</f>
        <v>Health Care Supplies</v>
      </c>
      <c r="G241" s="9" t="str">
        <f>_xll.SNL.Clients.Office.Excel.Functions.SPG(A241, "NAICS_CODE", "Primary")</f>
        <v>339113 - Surgical Appliance and Supplies Manufacturing</v>
      </c>
      <c r="H241" s="9" t="str">
        <f>_xll.SNL.Clients.Office.Excel.Functions.SPG(A241, "SP_TOPICTAG")</f>
        <v>Animal Feed; Livestock; Genetics; Nutraceutical; Vaccines; Pet Care</v>
      </c>
      <c r="I241" s="5">
        <f>_xll.SNL.Clients.Office.Excel.Functions.SPG(A241, "SP_PCT_SHARES_OWNED_ALL_INSTITUTIONS")</f>
        <v>101.17</v>
      </c>
      <c r="J241" s="9" t="str">
        <f>_xll.SNL.Clients.Office.Excel.Functions.SPG(A241, "RD_CREDIT_RATING_GLOBAL", "Issuer Credit Rating", "Local Currency LT|0")</f>
        <v>BB+</v>
      </c>
      <c r="K241" s="9" t="str">
        <f>_xll.SNL.Clients.Office.Excel.Functions.SPG(A241, "RD_CWOL_GLOBAL", "Issuer Credit Rating", "Local Currency LT|0")</f>
        <v>Stable</v>
      </c>
      <c r="L241" s="9" t="str">
        <f>_xll.SNL.Clients.Office.Excel.Functions.SPG(A241, "RD_RATING_ACTION_GLOBAL", "Issuer Credit Rating", "Local Currency LT|0")</f>
        <v>New Rating | CreditWatch/Outlook (05/27/2022)</v>
      </c>
      <c r="M241" s="10">
        <f>_xll.SNL.Clients.Office.Excel.Functions.SPG(A241, "RD_LAST_REVIEW_DATE_GLOBAL", "Issuer Credit Rating", "Local Currency LT")</f>
        <v>45432</v>
      </c>
      <c r="N241" s="10">
        <f>_xll.SNL.Clients.Office.Excel.Functions.SPG(A241, "RD_CREDIT_RATING_DATE_GLOBAL", "Issuer Credit Rating", "Local Currency LT|0")</f>
        <v>44708</v>
      </c>
      <c r="O241" s="10">
        <f>_xll.SNL.Clients.Office.Excel.Functions.SPG(A241, "RD_CREDIT_WATCH_OUTLOOK_DATE_GLOBAL", "Issuer Credit Rating", "Local Currency LT|0")</f>
        <v>44708</v>
      </c>
    </row>
    <row r="242" spans="1:15">
      <c r="A242" t="s">
        <v>1883</v>
      </c>
      <c r="B242" t="str">
        <f>_xll.SNL.Clients.Office.Excel.Functions.SPG(A242,"SP_IPO_DATE")</f>
        <v>#PEND</v>
      </c>
      <c r="C242" s="9" t="str">
        <f>_xll.SNL.Clients.Office.Excel.Functions.SPG(A242, "IQ_SECTOR")</f>
        <v>Health Care</v>
      </c>
      <c r="D242" s="9" t="str">
        <f>_xll.SNL.Clients.Office.Excel.Functions.SPG(A242, "IQ_INDUSTRY_GROUP")</f>
        <v>Pharmaceuticals, Biotechnology and Life Sciences</v>
      </c>
      <c r="E242" s="9" t="str">
        <f>_xll.SNL.Clients.Office.Excel.Functions.SPG(A242, "IQ_INDUSTRY")</f>
        <v>Biotechnology</v>
      </c>
      <c r="F242" s="9" t="str">
        <f>_xll.SNL.Clients.Office.Excel.Functions.SPG(A242, "IQ_PRIMARY_INDUSTRY")</f>
        <v>Biotechnology</v>
      </c>
      <c r="G242" s="9" t="str">
        <f>_xll.SNL.Clients.Office.Excel.Functions.SPG(A242, "NAICS_CODE", "Primary")</f>
        <v>325414 - Biological Product (except Diagnostic) Manufacturing</v>
      </c>
      <c r="H242" s="9" t="str">
        <f>_xll.SNL.Clients.Office.Excel.Functions.SPG(A242, "SP_TOPICTAG")</f>
        <v>Neuroscience; Central Nervous System; Endocrinology; Genetic Disorder; Neurology; Psychiatry</v>
      </c>
      <c r="I242" s="5">
        <f>_xll.SNL.Clients.Office.Excel.Functions.SPG(A242, "SP_PCT_SHARES_OWNED_ALL_INSTITUTIONS")</f>
        <v>93.49</v>
      </c>
      <c r="J242" s="9" t="str">
        <f>_xll.SNL.Clients.Office.Excel.Functions.SPG(A242, "RD_CREDIT_RATING_GLOBAL", "Issuer Credit Rating", "Local Currency LT|0")</f>
        <v/>
      </c>
      <c r="K242" s="9" t="str">
        <f>_xll.SNL.Clients.Office.Excel.Functions.SPG(A242, "RD_CWOL_GLOBAL", "Issuer Credit Rating", "Local Currency LT|0")</f>
        <v/>
      </c>
      <c r="L242" s="9" t="str">
        <f>_xll.SNL.Clients.Office.Excel.Functions.SPG(A242, "RD_RATING_ACTION_GLOBAL", "Issuer Credit Rating", "Local Currency LT|0")</f>
        <v/>
      </c>
      <c r="M242" s="10" t="str">
        <f>_xll.SNL.Clients.Office.Excel.Functions.SPG(A242, "RD_LAST_REVIEW_DATE_GLOBAL", "Issuer Credit Rating", "Local Currency LT")</f>
        <v/>
      </c>
      <c r="N242" s="10" t="str">
        <f>_xll.SNL.Clients.Office.Excel.Functions.SPG(A242, "RD_CREDIT_RATING_DATE_GLOBAL", "Issuer Credit Rating", "Local Currency LT|0")</f>
        <v/>
      </c>
      <c r="O242" s="10" t="str">
        <f>_xll.SNL.Clients.Office.Excel.Functions.SPG(A242, "RD_CREDIT_WATCH_OUTLOOK_DATE_GLOBAL", "Issuer Credit Rating", "Local Currency LT|0")</f>
        <v/>
      </c>
    </row>
    <row r="243" spans="1:15">
      <c r="A243" t="s">
        <v>1884</v>
      </c>
      <c r="B243" t="str">
        <f>_xll.SNL.Clients.Office.Excel.Functions.SPG(A243,"SP_IPO_DATE")</f>
        <v>#PEND</v>
      </c>
      <c r="C243" s="9" t="str">
        <f>_xll.SNL.Clients.Office.Excel.Functions.SPG(A243, "IQ_SECTOR")</f>
        <v>Utilities</v>
      </c>
      <c r="D243" s="9" t="str">
        <f>_xll.SNL.Clients.Office.Excel.Functions.SPG(A243, "IQ_INDUSTRY_GROUP")</f>
        <v>Utilities</v>
      </c>
      <c r="E243" s="9" t="str">
        <f>_xll.SNL.Clients.Office.Excel.Functions.SPG(A243, "IQ_INDUSTRY")</f>
        <v>Gas Utilities</v>
      </c>
      <c r="F243" s="9" t="str">
        <f>_xll.SNL.Clients.Office.Excel.Functions.SPG(A243, "IQ_PRIMARY_INDUSTRY")</f>
        <v>Gas Utilities</v>
      </c>
      <c r="G243" s="9" t="str">
        <f>_xll.SNL.Clients.Office.Excel.Functions.SPG(A243, "NAICS_CODE", "Primary")</f>
        <v>221210 - Natural Gas Distribution</v>
      </c>
      <c r="H243" s="9" t="str">
        <f>_xll.SNL.Clients.Office.Excel.Functions.SPG(A243, "SP_TOPICTAG")</f>
        <v>Clean Energy; Energy Management; CleanTech; Storage Management; ClimateTech; Utility Scale Solar</v>
      </c>
      <c r="I243" s="5">
        <f>_xll.SNL.Clients.Office.Excel.Functions.SPG(A243, "SP_PCT_SHARES_OWNED_ALL_INSTITUTIONS")</f>
        <v>73.62</v>
      </c>
      <c r="J243" s="9" t="str">
        <f>_xll.SNL.Clients.Office.Excel.Functions.SPG(A243, "RD_CREDIT_RATING_GLOBAL", "Issuer Credit Rating", "Local Currency LT|0")</f>
        <v/>
      </c>
      <c r="K243" s="9" t="str">
        <f>_xll.SNL.Clients.Office.Excel.Functions.SPG(A243, "RD_CWOL_GLOBAL", "Issuer Credit Rating", "Local Currency LT|0")</f>
        <v/>
      </c>
      <c r="L243" s="9" t="str">
        <f>_xll.SNL.Clients.Office.Excel.Functions.SPG(A243, "RD_RATING_ACTION_GLOBAL", "Issuer Credit Rating", "Local Currency LT|0")</f>
        <v/>
      </c>
      <c r="M243" s="10" t="str">
        <f>_xll.SNL.Clients.Office.Excel.Functions.SPG(A243, "RD_LAST_REVIEW_DATE_GLOBAL", "Issuer Credit Rating", "Local Currency LT")</f>
        <v/>
      </c>
      <c r="N243" s="10" t="str">
        <f>_xll.SNL.Clients.Office.Excel.Functions.SPG(A243, "RD_CREDIT_RATING_DATE_GLOBAL", "Issuer Credit Rating", "Local Currency LT|0")</f>
        <v/>
      </c>
      <c r="O243" s="10" t="str">
        <f>_xll.SNL.Clients.Office.Excel.Functions.SPG(A243, "RD_CREDIT_WATCH_OUTLOOK_DATE_GLOBAL", "Issuer Credit Rating", "Local Currency LT|0")</f>
        <v/>
      </c>
    </row>
    <row r="244" spans="1:15">
      <c r="A244" t="s">
        <v>1885</v>
      </c>
      <c r="B244" t="str">
        <f>_xll.SNL.Clients.Office.Excel.Functions.SPG(A244,"SP_IPO_DATE")</f>
        <v>#PEND</v>
      </c>
      <c r="C244" s="9" t="str">
        <f>_xll.SNL.Clients.Office.Excel.Functions.SPG(A244, "IQ_SECTOR")</f>
        <v>Materials</v>
      </c>
      <c r="D244" s="9" t="str">
        <f>_xll.SNL.Clients.Office.Excel.Functions.SPG(A244, "IQ_INDUSTRY_GROUP")</f>
        <v>Materials</v>
      </c>
      <c r="E244" s="9" t="str">
        <f>_xll.SNL.Clients.Office.Excel.Functions.SPG(A244, "IQ_INDUSTRY")</f>
        <v>Chemicals</v>
      </c>
      <c r="F244" s="9" t="str">
        <f>_xll.SNL.Clients.Office.Excel.Functions.SPG(A244, "IQ_PRIMARY_INDUSTRY")</f>
        <v>Specialty Chemicals</v>
      </c>
      <c r="G244" s="9" t="str">
        <f>_xll.SNL.Clients.Office.Excel.Functions.SPG(A244, "NAICS_CODE", "Primary")</f>
        <v>3251 - Basic Chemical Manufacturing</v>
      </c>
      <c r="H244" s="9" t="str">
        <f>_xll.SNL.Clients.Office.Excel.Functions.SPG(A244, "SP_TOPICTAG")</f>
        <v>Biofuel</v>
      </c>
      <c r="I244" s="5">
        <f>_xll.SNL.Clients.Office.Excel.Functions.SPG(A244, "SP_PCT_SHARES_OWNED_ALL_INSTITUTIONS")</f>
        <v>64.37</v>
      </c>
      <c r="J244" s="9" t="str">
        <f>_xll.SNL.Clients.Office.Excel.Functions.SPG(A244, "RD_CREDIT_RATING_GLOBAL", "Issuer Credit Rating", "Local Currency LT|0")</f>
        <v>BBB+</v>
      </c>
      <c r="K244" s="9" t="str">
        <f>_xll.SNL.Clients.Office.Excel.Functions.SPG(A244, "RD_CWOL_GLOBAL", "Issuer Credit Rating", "Local Currency LT|0")</f>
        <v>Negative</v>
      </c>
      <c r="L244" s="9" t="str">
        <f>_xll.SNL.Clients.Office.Excel.Functions.SPG(A244, "RD_RATING_ACTION_GLOBAL", "Issuer Credit Rating", "Local Currency LT|0")</f>
        <v>CreditWatch/Outlook (01/24/2024)</v>
      </c>
      <c r="M244" s="10">
        <f>_xll.SNL.Clients.Office.Excel.Functions.SPG(A244, "RD_LAST_REVIEW_DATE_GLOBAL", "Issuer Credit Rating", "Local Currency LT")</f>
        <v>45436</v>
      </c>
      <c r="N244" s="10">
        <f>_xll.SNL.Clients.Office.Excel.Functions.SPG(A244, "RD_CREDIT_RATING_DATE_GLOBAL", "Issuer Credit Rating", "Local Currency LT|0")</f>
        <v>42012</v>
      </c>
      <c r="O244" s="10">
        <f>_xll.SNL.Clients.Office.Excel.Functions.SPG(A244, "RD_CREDIT_WATCH_OUTLOOK_DATE_GLOBAL", "Issuer Credit Rating", "Local Currency LT|0")</f>
        <v>45315</v>
      </c>
    </row>
    <row r="245" spans="1:15">
      <c r="A245" t="s">
        <v>1886</v>
      </c>
      <c r="B245" t="str">
        <f>_xll.SNL.Clients.Office.Excel.Functions.SPG(A245,"SP_IPO_DATE")</f>
        <v>#PEND</v>
      </c>
      <c r="C245" s="9" t="str">
        <f>_xll.SNL.Clients.Office.Excel.Functions.SPG(A245, "IQ_SECTOR")</f>
        <v>Communication Services</v>
      </c>
      <c r="D245" s="9" t="str">
        <f>_xll.SNL.Clients.Office.Excel.Functions.SPG(A245, "IQ_INDUSTRY_GROUP")</f>
        <v>Media and Entertainment</v>
      </c>
      <c r="E245" s="9" t="str">
        <f>_xll.SNL.Clients.Office.Excel.Functions.SPG(A245, "IQ_INDUSTRY")</f>
        <v>Media</v>
      </c>
      <c r="F245" s="9" t="str">
        <f>_xll.SNL.Clients.Office.Excel.Functions.SPG(A245, "IQ_PRIMARY_INDUSTRY")</f>
        <v>Broadcasting</v>
      </c>
      <c r="G245" s="9" t="str">
        <f>_xll.SNL.Clients.Office.Excel.Functions.SPG(A245, "NAICS_CODE", "Primary")</f>
        <v>516120 - Television Broadcasting Stations</v>
      </c>
      <c r="H245" s="9" t="str">
        <f>_xll.SNL.Clients.Office.Excel.Functions.SPG(A245, "SP_TOPICTAG")</f>
        <v>Entertainment Systems; Ad Network; Digital Media; Video Streaming; Video Advertising; Streaming Media</v>
      </c>
      <c r="I245" s="5">
        <f>_xll.SNL.Clients.Office.Excel.Functions.SPG(A245, "SP_PCT_SHARES_OWNED_ALL_INSTITUTIONS")</f>
        <v>98.63</v>
      </c>
      <c r="J245" s="9" t="str">
        <f>_xll.SNL.Clients.Office.Excel.Functions.SPG(A245, "RD_CREDIT_RATING_GLOBAL", "Issuer Credit Rating", "Local Currency LT|0")</f>
        <v>BB+</v>
      </c>
      <c r="K245" s="9" t="str">
        <f>_xll.SNL.Clients.Office.Excel.Functions.SPG(A245, "RD_CWOL_GLOBAL", "Issuer Credit Rating", "Local Currency LT|0")</f>
        <v>Stable</v>
      </c>
      <c r="L245" s="9" t="str">
        <f>_xll.SNL.Clients.Office.Excel.Functions.SPG(A245, "RD_RATING_ACTION_GLOBAL", "Issuer Credit Rating", "Local Currency LT|0")</f>
        <v>Upgrade | CreditWatch/Outlook (04/05/2023)</v>
      </c>
      <c r="M245" s="10">
        <f>_xll.SNL.Clients.Office.Excel.Functions.SPG(A245, "RD_LAST_REVIEW_DATE_GLOBAL", "Issuer Credit Rating", "Local Currency LT")</f>
        <v>45567</v>
      </c>
      <c r="N245" s="10">
        <f>_xll.SNL.Clients.Office.Excel.Functions.SPG(A245, "RD_CREDIT_RATING_DATE_GLOBAL", "Issuer Credit Rating", "Local Currency LT|0")</f>
        <v>45021</v>
      </c>
      <c r="O245" s="10">
        <f>_xll.SNL.Clients.Office.Excel.Functions.SPG(A245, "RD_CREDIT_WATCH_OUTLOOK_DATE_GLOBAL", "Issuer Credit Rating", "Local Currency LT|0")</f>
        <v>45021</v>
      </c>
    </row>
    <row r="246" spans="1:15">
      <c r="A246" t="s">
        <v>1887</v>
      </c>
      <c r="B246" t="str">
        <f>_xll.SNL.Clients.Office.Excel.Functions.SPG(A246,"SP_IPO_DATE")</f>
        <v>#PEND</v>
      </c>
      <c r="C246" s="9" t="str">
        <f>_xll.SNL.Clients.Office.Excel.Functions.SPG(A246, "IQ_SECTOR")</f>
        <v>Industrials</v>
      </c>
      <c r="D246" s="9" t="str">
        <f>_xll.SNL.Clients.Office.Excel.Functions.SPG(A246, "IQ_INDUSTRY_GROUP")</f>
        <v>Capital Goods</v>
      </c>
      <c r="E246" s="9" t="str">
        <f>_xll.SNL.Clients.Office.Excel.Functions.SPG(A246, "IQ_INDUSTRY")</f>
        <v>Electrical Equipment</v>
      </c>
      <c r="F246" s="9" t="str">
        <f>_xll.SNL.Clients.Office.Excel.Functions.SPG(A246, "IQ_PRIMARY_INDUSTRY")</f>
        <v>Electrical Components and Equipment</v>
      </c>
      <c r="G246" s="9" t="str">
        <f>_xll.SNL.Clients.Office.Excel.Functions.SPG(A246, "NAICS_CODE", "Primary")</f>
        <v>33451 - Navigational, Measuring, Electromedical, and Control Instruments Manufacturing</v>
      </c>
      <c r="H246" s="9" t="str">
        <f>_xll.SNL.Clients.Office.Excel.Functions.SPG(A246, "SP_TOPICTAG")</f>
        <v>Industrial Automation; Sensors; Simulation; Smart Energy; Process Automation</v>
      </c>
      <c r="I246" s="5">
        <f>_xll.SNL.Clients.Office.Excel.Functions.SPG(A246, "SP_PCT_SHARES_OWNED_ALL_INSTITUTIONS")</f>
        <v>105.23</v>
      </c>
      <c r="J246" s="9" t="str">
        <f>_xll.SNL.Clients.Office.Excel.Functions.SPG(A246, "RD_CREDIT_RATING_GLOBAL", "Issuer Credit Rating", "Local Currency LT|0")</f>
        <v/>
      </c>
      <c r="K246" s="9" t="str">
        <f>_xll.SNL.Clients.Office.Excel.Functions.SPG(A246, "RD_CWOL_GLOBAL", "Issuer Credit Rating", "Local Currency LT|0")</f>
        <v/>
      </c>
      <c r="L246" s="9" t="str">
        <f>_xll.SNL.Clients.Office.Excel.Functions.SPG(A246, "RD_RATING_ACTION_GLOBAL", "Issuer Credit Rating", "Local Currency LT|0")</f>
        <v/>
      </c>
      <c r="M246" s="10" t="str">
        <f>_xll.SNL.Clients.Office.Excel.Functions.SPG(A246, "RD_LAST_REVIEW_DATE_GLOBAL", "Issuer Credit Rating", "Local Currency LT")</f>
        <v/>
      </c>
      <c r="N246" s="10" t="str">
        <f>_xll.SNL.Clients.Office.Excel.Functions.SPG(A246, "RD_CREDIT_RATING_DATE_GLOBAL", "Issuer Credit Rating", "Local Currency LT|0")</f>
        <v/>
      </c>
      <c r="O246" s="10" t="str">
        <f>_xll.SNL.Clients.Office.Excel.Functions.SPG(A246, "RD_CREDIT_WATCH_OUTLOOK_DATE_GLOBAL", "Issuer Credit Rating", "Local Currency LT|0")</f>
        <v/>
      </c>
    </row>
    <row r="247" spans="1:15">
      <c r="A247" t="s">
        <v>1888</v>
      </c>
      <c r="B247" t="str">
        <f>_xll.SNL.Clients.Office.Excel.Functions.SPG(A247,"SP_IPO_DATE")</f>
        <v>#PEND</v>
      </c>
      <c r="C247" s="9" t="str">
        <f>_xll.SNL.Clients.Office.Excel.Functions.SPG(A247, "IQ_SECTOR")</f>
        <v>Real Estate</v>
      </c>
      <c r="D247" s="9" t="str">
        <f>_xll.SNL.Clients.Office.Excel.Functions.SPG(A247, "IQ_INDUSTRY_GROUP")</f>
        <v>Equity Real Estate Investment Trusts (REITs)</v>
      </c>
      <c r="E247" s="9" t="str">
        <f>_xll.SNL.Clients.Office.Excel.Functions.SPG(A247, "IQ_INDUSTRY")</f>
        <v>Retail REITs</v>
      </c>
      <c r="F247" s="9" t="str">
        <f>_xll.SNL.Clients.Office.Excel.Functions.SPG(A247, "IQ_PRIMARY_INDUSTRY")</f>
        <v>Retail REITs</v>
      </c>
      <c r="G247" s="9" t="str">
        <f>_xll.SNL.Clients.Office.Excel.Functions.SPG(A247, "NAICS_CODE", "Primary")</f>
        <v>531110 - Lessors of Residential Buildings and Dwellings</v>
      </c>
      <c r="H247" s="9" t="str">
        <f>_xll.SNL.Clients.Office.Excel.Functions.SPG(A247, "SP_TOPICTAG")</f>
        <v/>
      </c>
      <c r="I247" s="5">
        <f>_xll.SNL.Clients.Office.Excel.Functions.SPG(A247, "SP_PCT_SHARES_OWNED_ALL_INSTITUTIONS")</f>
        <v>90.12</v>
      </c>
      <c r="J247" s="9" t="str">
        <f>_xll.SNL.Clients.Office.Excel.Functions.SPG(A247, "RD_CREDIT_RATING_GLOBAL", "Issuer Credit Rating", "Local Currency LT|0")</f>
        <v>BBB+</v>
      </c>
      <c r="K247" s="9" t="str">
        <f>_xll.SNL.Clients.Office.Excel.Functions.SPG(A247, "RD_CWOL_GLOBAL", "Issuer Credit Rating", "Local Currency LT|0")</f>
        <v>Stable</v>
      </c>
      <c r="L247" s="9" t="str">
        <f>_xll.SNL.Clients.Office.Excel.Functions.SPG(A247, "RD_RATING_ACTION_GLOBAL", "Issuer Credit Rating", "Local Currency LT|0")</f>
        <v>Upgrade | CreditWatch/Outlook (07/17/2014)</v>
      </c>
      <c r="M247" s="10">
        <f>_xll.SNL.Clients.Office.Excel.Functions.SPG(A247, "RD_LAST_REVIEW_DATE_GLOBAL", "Issuer Credit Rating", "Local Currency LT")</f>
        <v>45520</v>
      </c>
      <c r="N247" s="10">
        <f>_xll.SNL.Clients.Office.Excel.Functions.SPG(A247, "RD_CREDIT_RATING_DATE_GLOBAL", "Issuer Credit Rating", "Local Currency LT|0")</f>
        <v>41837</v>
      </c>
      <c r="O247" s="10">
        <f>_xll.SNL.Clients.Office.Excel.Functions.SPG(A247, "RD_CREDIT_WATCH_OUTLOOK_DATE_GLOBAL", "Issuer Credit Rating", "Local Currency LT|0")</f>
        <v>41837</v>
      </c>
    </row>
    <row r="248" spans="1:15">
      <c r="A248" t="s">
        <v>1889</v>
      </c>
      <c r="B248" t="str">
        <f>_xll.SNL.Clients.Office.Excel.Functions.SPG(A248,"SP_IPO_DATE")</f>
        <v>#PEND</v>
      </c>
      <c r="C248" s="9" t="str">
        <f>_xll.SNL.Clients.Office.Excel.Functions.SPG(A248, "IQ_SECTOR")</f>
        <v>Consumer Discretionary</v>
      </c>
      <c r="D248" s="9" t="str">
        <f>_xll.SNL.Clients.Office.Excel.Functions.SPG(A248, "IQ_INDUSTRY_GROUP")</f>
        <v>Consumer Discretionary Distribution and Retail</v>
      </c>
      <c r="E248" s="9" t="str">
        <f>_xll.SNL.Clients.Office.Excel.Functions.SPG(A248, "IQ_INDUSTRY")</f>
        <v>Broadline Retail</v>
      </c>
      <c r="F248" s="9" t="str">
        <f>_xll.SNL.Clients.Office.Excel.Functions.SPG(A248, "IQ_PRIMARY_INDUSTRY")</f>
        <v>Broadline Retail</v>
      </c>
      <c r="G248" s="9" t="str">
        <f>_xll.SNL.Clients.Office.Excel.Functions.SPG(A248, "NAICS_CODE", "Primary")</f>
        <v>455110 - Department Stores</v>
      </c>
      <c r="H248" s="9" t="str">
        <f>_xll.SNL.Clients.Office.Excel.Functions.SPG(A248, "SP_TOPICTAG")</f>
        <v>Lifestyle; Brand Marketing</v>
      </c>
      <c r="I248" s="5">
        <f>_xll.SNL.Clients.Office.Excel.Functions.SPG(A248, "SP_PCT_SHARES_OWNED_ALL_INSTITUTIONS")</f>
        <v>50.53</v>
      </c>
      <c r="J248" s="9" t="str">
        <f>_xll.SNL.Clients.Office.Excel.Functions.SPG(A248, "RD_CREDIT_RATING_GLOBAL", "Issuer Credit Rating", "Local Currency LT|0")</f>
        <v>BB</v>
      </c>
      <c r="K248" s="9" t="str">
        <f>_xll.SNL.Clients.Office.Excel.Functions.SPG(A248, "RD_CWOL_GLOBAL", "Issuer Credit Rating", "Local Currency LT|0")</f>
        <v>Stable</v>
      </c>
      <c r="L248" s="9" t="str">
        <f>_xll.SNL.Clients.Office.Excel.Functions.SPG(A248, "RD_RATING_ACTION_GLOBAL", "Issuer Credit Rating", "Local Currency LT|0")</f>
        <v>Downgrade | CreditWatch/Outlook (12/26/2024)</v>
      </c>
      <c r="M248" s="10">
        <f>_xll.SNL.Clients.Office.Excel.Functions.SPG(A248, "RD_LAST_REVIEW_DATE_GLOBAL", "Issuer Credit Rating", "Local Currency LT")</f>
        <v>45652</v>
      </c>
      <c r="N248" s="10">
        <f>_xll.SNL.Clients.Office.Excel.Functions.SPG(A248, "RD_CREDIT_RATING_DATE_GLOBAL", "Issuer Credit Rating", "Local Currency LT|0")</f>
        <v>45652</v>
      </c>
      <c r="O248" s="10">
        <f>_xll.SNL.Clients.Office.Excel.Functions.SPG(A248, "RD_CREDIT_WATCH_OUTLOOK_DATE_GLOBAL", "Issuer Credit Rating", "Local Currency LT|0")</f>
        <v>45652</v>
      </c>
    </row>
    <row r="249" spans="1:15">
      <c r="A249" t="s">
        <v>1890</v>
      </c>
      <c r="B249" t="str">
        <f>_xll.SNL.Clients.Office.Excel.Functions.SPG(A249,"SP_IPO_DATE")</f>
        <v>#PEND</v>
      </c>
      <c r="C249" s="9" t="str">
        <f>_xll.SNL.Clients.Office.Excel.Functions.SPG(A249, "IQ_SECTOR")</f>
        <v>Utilities</v>
      </c>
      <c r="D249" s="9" t="str">
        <f>_xll.SNL.Clients.Office.Excel.Functions.SPG(A249, "IQ_INDUSTRY_GROUP")</f>
        <v>Utilities</v>
      </c>
      <c r="E249" s="9" t="str">
        <f>_xll.SNL.Clients.Office.Excel.Functions.SPG(A249, "IQ_INDUSTRY")</f>
        <v>Multi-Utilities</v>
      </c>
      <c r="F249" s="9" t="str">
        <f>_xll.SNL.Clients.Office.Excel.Functions.SPG(A249, "IQ_PRIMARY_INDUSTRY")</f>
        <v>Multi-Utilities</v>
      </c>
      <c r="G249" s="9" t="str">
        <f>_xll.SNL.Clients.Office.Excel.Functions.SPG(A249, "NAICS_CODE", "Primary")</f>
        <v>2211 - Electric Power Generation, Transmission and Distribution</v>
      </c>
      <c r="H249" s="9" t="str">
        <f>_xll.SNL.Clients.Office.Excel.Functions.SPG(A249, "SP_TOPICTAG")</f>
        <v>Clean Energy; Energy Efficiency; Energy Management; Energy Storage; Power Grid; Onshore and Offshore Wind</v>
      </c>
      <c r="I249" s="5">
        <f>_xll.SNL.Clients.Office.Excel.Functions.SPG(A249, "SP_PCT_SHARES_OWNED_ALL_INSTITUTIONS")</f>
        <v>98.39</v>
      </c>
      <c r="J249" s="9" t="str">
        <f>_xll.SNL.Clients.Office.Excel.Functions.SPG(A249, "RD_CREDIT_RATING_GLOBAL", "Issuer Credit Rating", "Local Currency LT|0")</f>
        <v>BBB</v>
      </c>
      <c r="K249" s="9" t="str">
        <f>_xll.SNL.Clients.Office.Excel.Functions.SPG(A249, "RD_CWOL_GLOBAL", "Issuer Credit Rating", "Local Currency LT|0")</f>
        <v>Stable</v>
      </c>
      <c r="L249" s="9" t="str">
        <f>_xll.SNL.Clients.Office.Excel.Functions.SPG(A249, "RD_RATING_ACTION_GLOBAL", "Issuer Credit Rating", "Local Currency LT|0")</f>
        <v>New Rating | CreditWatch/Outlook (12/19/2023)</v>
      </c>
      <c r="M249" s="10">
        <f>_xll.SNL.Clients.Office.Excel.Functions.SPG(A249, "RD_LAST_REVIEW_DATE_GLOBAL", "Issuer Credit Rating", "Local Currency LT")</f>
        <v>45344</v>
      </c>
      <c r="N249" s="10">
        <f>_xll.SNL.Clients.Office.Excel.Functions.SPG(A249, "RD_CREDIT_RATING_DATE_GLOBAL", "Issuer Credit Rating", "Local Currency LT|0")</f>
        <v>45279</v>
      </c>
      <c r="O249" s="10">
        <f>_xll.SNL.Clients.Office.Excel.Functions.SPG(A249, "RD_CREDIT_WATCH_OUTLOOK_DATE_GLOBAL", "Issuer Credit Rating", "Local Currency LT|0")</f>
        <v>45279</v>
      </c>
    </row>
    <row r="250" spans="1:15">
      <c r="A250" t="s">
        <v>1891</v>
      </c>
      <c r="B250" t="str">
        <f>_xll.SNL.Clients.Office.Excel.Functions.SPG(A250,"SP_IPO_DATE")</f>
        <v>#PEND</v>
      </c>
      <c r="C250" s="9" t="str">
        <f>_xll.SNL.Clients.Office.Excel.Functions.SPG(A250, "IQ_SECTOR")</f>
        <v>Energy</v>
      </c>
      <c r="D250" s="9" t="str">
        <f>_xll.SNL.Clients.Office.Excel.Functions.SPG(A250, "IQ_INDUSTRY_GROUP")</f>
        <v>Energy</v>
      </c>
      <c r="E250" s="9" t="str">
        <f>_xll.SNL.Clients.Office.Excel.Functions.SPG(A250, "IQ_INDUSTRY")</f>
        <v>Energy Equipment and Services</v>
      </c>
      <c r="F250" s="9" t="str">
        <f>_xll.SNL.Clients.Office.Excel.Functions.SPG(A250, "IQ_PRIMARY_INDUSTRY")</f>
        <v>Oil and Gas Equipment and Services</v>
      </c>
      <c r="G250" s="9" t="str">
        <f>_xll.SNL.Clients.Office.Excel.Functions.SPG(A250, "NAICS_CODE", "Primary")</f>
        <v>333132 - Oil and Gas Field Machinery and Equipment Manufacturing</v>
      </c>
      <c r="H250" s="9" t="str">
        <f>_xll.SNL.Clients.Office.Excel.Functions.SPG(A250, "SP_TOPICTAG")</f>
        <v>Energy Storage; Industrial Automation; Marine Transportation; Pollution Control; Process Automation; Artificial Intelligence</v>
      </c>
      <c r="I250" s="5">
        <f>_xll.SNL.Clients.Office.Excel.Functions.SPG(A250, "SP_PCT_SHARES_OWNED_ALL_INSTITUTIONS")</f>
        <v>102.84</v>
      </c>
      <c r="J250" s="9" t="str">
        <f>_xll.SNL.Clients.Office.Excel.Functions.SPG(A250, "RD_CREDIT_RATING_GLOBAL", "Issuer Credit Rating", "Local Currency LT|0")</f>
        <v>BBB</v>
      </c>
      <c r="K250" s="9" t="str">
        <f>_xll.SNL.Clients.Office.Excel.Functions.SPG(A250, "RD_CWOL_GLOBAL", "Issuer Credit Rating", "Local Currency LT|0")</f>
        <v>Stable</v>
      </c>
      <c r="L250" s="9" t="str">
        <f>_xll.SNL.Clients.Office.Excel.Functions.SPG(A250, "RD_RATING_ACTION_GLOBAL", "Issuer Credit Rating", "Local Currency LT|0")</f>
        <v>Downgrade | CreditWatch/Outlook (03/17/2022)</v>
      </c>
      <c r="M250" s="10">
        <f>_xll.SNL.Clients.Office.Excel.Functions.SPG(A250, "RD_LAST_REVIEW_DATE_GLOBAL", "Issuer Credit Rating", "Local Currency LT")</f>
        <v>45373</v>
      </c>
      <c r="N250" s="10">
        <f>_xll.SNL.Clients.Office.Excel.Functions.SPG(A250, "RD_CREDIT_RATING_DATE_GLOBAL", "Issuer Credit Rating", "Local Currency LT|0")</f>
        <v>44637</v>
      </c>
      <c r="O250" s="10">
        <f>_xll.SNL.Clients.Office.Excel.Functions.SPG(A250, "RD_CREDIT_WATCH_OUTLOOK_DATE_GLOBAL", "Issuer Credit Rating", "Local Currency LT|0")</f>
        <v>44637</v>
      </c>
    </row>
    <row r="251" spans="1:15">
      <c r="A251" t="s">
        <v>1892</v>
      </c>
      <c r="B251" t="str">
        <f>_xll.SNL.Clients.Office.Excel.Functions.SPG(A251,"SP_IPO_DATE")</f>
        <v>#PEND</v>
      </c>
      <c r="C251" s="9" t="str">
        <f>_xll.SNL.Clients.Office.Excel.Functions.SPG(A251, "IQ_SECTOR")</f>
        <v>Information Technology</v>
      </c>
      <c r="D251" s="9" t="str">
        <f>_xll.SNL.Clients.Office.Excel.Functions.SPG(A251, "IQ_INDUSTRY_GROUP")</f>
        <v>Technology Hardware and Equipment</v>
      </c>
      <c r="E251" s="9" t="str">
        <f>_xll.SNL.Clients.Office.Excel.Functions.SPG(A251, "IQ_INDUSTRY")</f>
        <v>Electronic Equipment, Instruments and Components</v>
      </c>
      <c r="F251" s="9" t="str">
        <f>_xll.SNL.Clients.Office.Excel.Functions.SPG(A251, "IQ_PRIMARY_INDUSTRY")</f>
        <v>Electronic Equipment and Instruments</v>
      </c>
      <c r="G251" s="9" t="str">
        <f>_xll.SNL.Clients.Office.Excel.Functions.SPG(A251, "NAICS_CODE", "Primary")</f>
        <v>334519 - Other Measuring and Controlling Device Manufacturing</v>
      </c>
      <c r="H251" s="9" t="str">
        <f>_xll.SNL.Clients.Office.Excel.Functions.SPG(A251, "SP_TOPICTAG")</f>
        <v>Computer Vision; Image Recognition; Industrial Automation; RFID (Radio Frequency Identification); Sensors; Biometrics; Artificial Intelligence</v>
      </c>
      <c r="I251" s="5">
        <f>_xll.SNL.Clients.Office.Excel.Functions.SPG(A251, "SP_PCT_SHARES_OWNED_ALL_INSTITUTIONS")</f>
        <v>100.88</v>
      </c>
      <c r="J251" s="9" t="str">
        <f>_xll.SNL.Clients.Office.Excel.Functions.SPG(A251, "RD_CREDIT_RATING_GLOBAL", "Issuer Credit Rating", "Local Currency LT|0")</f>
        <v/>
      </c>
      <c r="K251" s="9" t="str">
        <f>_xll.SNL.Clients.Office.Excel.Functions.SPG(A251, "RD_CWOL_GLOBAL", "Issuer Credit Rating", "Local Currency LT|0")</f>
        <v/>
      </c>
      <c r="L251" s="9" t="str">
        <f>_xll.SNL.Clients.Office.Excel.Functions.SPG(A251, "RD_RATING_ACTION_GLOBAL", "Issuer Credit Rating", "Local Currency LT|0")</f>
        <v/>
      </c>
      <c r="M251" s="10" t="str">
        <f>_xll.SNL.Clients.Office.Excel.Functions.SPG(A251, "RD_LAST_REVIEW_DATE_GLOBAL", "Issuer Credit Rating", "Local Currency LT")</f>
        <v/>
      </c>
      <c r="N251" s="10" t="str">
        <f>_xll.SNL.Clients.Office.Excel.Functions.SPG(A251, "RD_CREDIT_RATING_DATE_GLOBAL", "Issuer Credit Rating", "Local Currency LT|0")</f>
        <v/>
      </c>
      <c r="O251" s="10" t="str">
        <f>_xll.SNL.Clients.Office.Excel.Functions.SPG(A251, "RD_CREDIT_WATCH_OUTLOOK_DATE_GLOBAL", "Issuer Credit Rating", "Local Currency LT|0")</f>
        <v/>
      </c>
    </row>
    <row r="252" spans="1:15">
      <c r="A252" t="s">
        <v>1893</v>
      </c>
      <c r="B252" t="str">
        <f>_xll.SNL.Clients.Office.Excel.Functions.SPG(A252,"SP_IPO_DATE")</f>
        <v>#PEND</v>
      </c>
      <c r="C252" s="9" t="str">
        <f>_xll.SNL.Clients.Office.Excel.Functions.SPG(A252, "IQ_SECTOR")</f>
        <v>Industrials</v>
      </c>
      <c r="D252" s="9" t="str">
        <f>_xll.SNL.Clients.Office.Excel.Functions.SPG(A252, "IQ_INDUSTRY_GROUP")</f>
        <v>Capital Goods</v>
      </c>
      <c r="E252" s="9" t="str">
        <f>_xll.SNL.Clients.Office.Excel.Functions.SPG(A252, "IQ_INDUSTRY")</f>
        <v>Electrical Equipment</v>
      </c>
      <c r="F252" s="9" t="str">
        <f>_xll.SNL.Clients.Office.Excel.Functions.SPG(A252, "IQ_PRIMARY_INDUSTRY")</f>
        <v>Electrical Components and Equipment</v>
      </c>
      <c r="G252" s="9" t="str">
        <f>_xll.SNL.Clients.Office.Excel.Functions.SPG(A252, "NAICS_CODE", "Primary")</f>
        <v>3353 - Electrical Equipment Manufacturing</v>
      </c>
      <c r="H252" s="9" t="str">
        <f>_xll.SNL.Clients.Office.Excel.Functions.SPG(A252, "SP_TOPICTAG")</f>
        <v>Energy Management; Industrial Automation; Smart Building; Data Protection; Data Centers and Facilities; Data Center Technology</v>
      </c>
      <c r="I252" s="5">
        <f>_xll.SNL.Clients.Office.Excel.Functions.SPG(A252, "SP_PCT_SHARES_OWNED_ALL_INSTITUTIONS")</f>
        <v>94.16</v>
      </c>
      <c r="J252" s="9" t="str">
        <f>_xll.SNL.Clients.Office.Excel.Functions.SPG(A252, "RD_CREDIT_RATING_GLOBAL", "Issuer Credit Rating", "Local Currency LT|0")</f>
        <v>BBB-</v>
      </c>
      <c r="K252" s="9" t="str">
        <f>_xll.SNL.Clients.Office.Excel.Functions.SPG(A252, "RD_CWOL_GLOBAL", "Issuer Credit Rating", "Local Currency LT|0")</f>
        <v>Stable</v>
      </c>
      <c r="L252" s="9" t="str">
        <f>_xll.SNL.Clients.Office.Excel.Functions.SPG(A252, "RD_RATING_ACTION_GLOBAL", "Issuer Credit Rating", "Local Currency LT|0")</f>
        <v>CreditWatch/Outlook (05/12/2021)</v>
      </c>
      <c r="M252" s="10">
        <f>_xll.SNL.Clients.Office.Excel.Functions.SPG(A252, "RD_LAST_REVIEW_DATE_GLOBAL", "Issuer Credit Rating", "Local Currency LT")</f>
        <v>45397</v>
      </c>
      <c r="N252" s="10">
        <f>_xll.SNL.Clients.Office.Excel.Functions.SPG(A252, "RD_CREDIT_RATING_DATE_GLOBAL", "Issuer Credit Rating", "Local Currency LT|0")</f>
        <v>43158</v>
      </c>
      <c r="O252" s="10">
        <f>_xll.SNL.Clients.Office.Excel.Functions.SPG(A252, "RD_CREDIT_WATCH_OUTLOOK_DATE_GLOBAL", "Issuer Credit Rating", "Local Currency LT|0")</f>
        <v>44328</v>
      </c>
    </row>
    <row r="253" spans="1:15">
      <c r="A253" t="s">
        <v>1894</v>
      </c>
      <c r="B253" t="str">
        <f>_xll.SNL.Clients.Office.Excel.Functions.SPG(A253,"SP_IPO_DATE")</f>
        <v>#PEND</v>
      </c>
      <c r="C253" s="9" t="str">
        <f>_xll.SNL.Clients.Office.Excel.Functions.SPG(A253, "IQ_SECTOR")</f>
        <v>Utilities</v>
      </c>
      <c r="D253" s="9" t="str">
        <f>_xll.SNL.Clients.Office.Excel.Functions.SPG(A253, "IQ_INDUSTRY_GROUP")</f>
        <v>Utilities</v>
      </c>
      <c r="E253" s="9" t="str">
        <f>_xll.SNL.Clients.Office.Excel.Functions.SPG(A253, "IQ_INDUSTRY")</f>
        <v>Electric Utilities</v>
      </c>
      <c r="F253" s="9" t="str">
        <f>_xll.SNL.Clients.Office.Excel.Functions.SPG(A253, "IQ_PRIMARY_INDUSTRY")</f>
        <v>Electric Utilities</v>
      </c>
      <c r="G253" s="9" t="str">
        <f>_xll.SNL.Clients.Office.Excel.Functions.SPG(A253, "NAICS_CODE", "Primary")</f>
        <v>22111 - Electric Power Generation</v>
      </c>
      <c r="H253" s="9" t="str">
        <f>_xll.SNL.Clients.Office.Excel.Functions.SPG(A253, "SP_TOPICTAG")</f>
        <v>Energy Management; Energy Storage; CleanTech; Smart Energy; Power Grid</v>
      </c>
      <c r="I253" s="5">
        <f>_xll.SNL.Clients.Office.Excel.Functions.SPG(A253, "SP_PCT_SHARES_OWNED_ALL_INSTITUTIONS")</f>
        <v>71.540000000000006</v>
      </c>
      <c r="J253" s="9" t="str">
        <f>_xll.SNL.Clients.Office.Excel.Functions.SPG(A253, "RD_CREDIT_RATING_GLOBAL", "Issuer Credit Rating", "Local Currency LT|0")</f>
        <v>BBB+</v>
      </c>
      <c r="K253" s="9" t="str">
        <f>_xll.SNL.Clients.Office.Excel.Functions.SPG(A253, "RD_CWOL_GLOBAL", "Issuer Credit Rating", "Local Currency LT|0")</f>
        <v>Stable</v>
      </c>
      <c r="L253" s="9" t="str">
        <f>_xll.SNL.Clients.Office.Excel.Functions.SPG(A253, "RD_RATING_ACTION_GLOBAL", "Issuer Credit Rating", "Local Currency LT|0")</f>
        <v>CreditWatch/Outlook (05/17/2022)</v>
      </c>
      <c r="M253" s="10">
        <f>_xll.SNL.Clients.Office.Excel.Functions.SPG(A253, "RD_LAST_REVIEW_DATE_GLOBAL", "Issuer Credit Rating", "Local Currency LT")</f>
        <v>45498</v>
      </c>
      <c r="N253" s="10">
        <f>_xll.SNL.Clients.Office.Excel.Functions.SPG(A253, "RD_CREDIT_RATING_DATE_GLOBAL", "Issuer Credit Rating", "Local Currency LT|0")</f>
        <v>43269</v>
      </c>
      <c r="O253" s="10">
        <f>_xll.SNL.Clients.Office.Excel.Functions.SPG(A253, "RD_CREDIT_WATCH_OUTLOOK_DATE_GLOBAL", "Issuer Credit Rating", "Local Currency LT|0")</f>
        <v>44698</v>
      </c>
    </row>
    <row r="254" spans="1:15">
      <c r="A254" t="s">
        <v>1895</v>
      </c>
      <c r="B254" t="str">
        <f>_xll.SNL.Clients.Office.Excel.Functions.SPG(A254,"SP_IPO_DATE")</f>
        <v>#PEND</v>
      </c>
      <c r="C254" s="9" t="str">
        <f>_xll.SNL.Clients.Office.Excel.Functions.SPG(A254, "IQ_SECTOR")</f>
        <v>Financials</v>
      </c>
      <c r="D254" s="9" t="str">
        <f>_xll.SNL.Clients.Office.Excel.Functions.SPG(A254, "IQ_INDUSTRY_GROUP")</f>
        <v>Banks</v>
      </c>
      <c r="E254" s="9" t="str">
        <f>_xll.SNL.Clients.Office.Excel.Functions.SPG(A254, "IQ_INDUSTRY")</f>
        <v>Banks</v>
      </c>
      <c r="F254" s="9" t="str">
        <f>_xll.SNL.Clients.Office.Excel.Functions.SPG(A254, "IQ_PRIMARY_INDUSTRY")</f>
        <v>Regional Banks</v>
      </c>
      <c r="G254" s="9" t="str">
        <f>_xll.SNL.Clients.Office.Excel.Functions.SPG(A254, "NAICS_CODE", "Primary")</f>
        <v>522110 - Commercial Banking</v>
      </c>
      <c r="H254" s="9" t="str">
        <f>_xll.SNL.Clients.Office.Excel.Functions.SPG(A254, "SP_TOPICTAG")</f>
        <v>Consumer Lending</v>
      </c>
      <c r="I254" s="5">
        <f>_xll.SNL.Clients.Office.Excel.Functions.SPG(A254, "SP_PCT_SHARES_OWNED_ALL_INSTITUTIONS")</f>
        <v>84.3</v>
      </c>
      <c r="J254" s="9" t="str">
        <f>_xll.SNL.Clients.Office.Excel.Functions.SPG(A254, "RD_CREDIT_RATING_GLOBAL", "Issuer Credit Rating", "Local Currency LT|0")</f>
        <v>NR</v>
      </c>
      <c r="K254" s="9" t="str">
        <f>_xll.SNL.Clients.Office.Excel.Functions.SPG(A254, "RD_CWOL_GLOBAL", "Issuer Credit Rating", "Local Currency LT|0")</f>
        <v>NR</v>
      </c>
      <c r="L254" s="9" t="str">
        <f>_xll.SNL.Clients.Office.Excel.Functions.SPG(A254, "RD_RATING_ACTION_GLOBAL", "Issuer Credit Rating", "Local Currency LT|0")</f>
        <v>Not Rated | CreditWatch/Outlook (04/22/2010)</v>
      </c>
      <c r="M254" s="10" t="str">
        <f>_xll.SNL.Clients.Office.Excel.Functions.SPG(A254, "RD_LAST_REVIEW_DATE_GLOBAL", "Issuer Credit Rating", "Local Currency LT")</f>
        <v/>
      </c>
      <c r="N254" s="10">
        <f>_xll.SNL.Clients.Office.Excel.Functions.SPG(A254, "RD_CREDIT_RATING_DATE_GLOBAL", "Issuer Credit Rating", "Local Currency LT|0")</f>
        <v>40290</v>
      </c>
      <c r="O254" s="10">
        <f>_xll.SNL.Clients.Office.Excel.Functions.SPG(A254, "RD_CREDIT_WATCH_OUTLOOK_DATE_GLOBAL", "Issuer Credit Rating", "Local Currency LT|0")</f>
        <v>40290</v>
      </c>
    </row>
    <row r="255" spans="1:15">
      <c r="A255" t="s">
        <v>1896</v>
      </c>
      <c r="B255" t="str">
        <f>_xll.SNL.Clients.Office.Excel.Functions.SPG(A255,"SP_IPO_DATE")</f>
        <v>#PEND</v>
      </c>
      <c r="C255" s="9" t="str">
        <f>_xll.SNL.Clients.Office.Excel.Functions.SPG(A255, "IQ_SECTOR")</f>
        <v>Financials</v>
      </c>
      <c r="D255" s="9" t="str">
        <f>_xll.SNL.Clients.Office.Excel.Functions.SPG(A255, "IQ_INDUSTRY_GROUP")</f>
        <v>Insurance</v>
      </c>
      <c r="E255" s="9" t="str">
        <f>_xll.SNL.Clients.Office.Excel.Functions.SPG(A255, "IQ_INDUSTRY")</f>
        <v>Insurance</v>
      </c>
      <c r="F255" s="9" t="str">
        <f>_xll.SNL.Clients.Office.Excel.Functions.SPG(A255, "IQ_PRIMARY_INDUSTRY")</f>
        <v>Property and Casualty Insurance</v>
      </c>
      <c r="G255" s="9" t="str">
        <f>_xll.SNL.Clients.Office.Excel.Functions.SPG(A255, "NAICS_CODE", "Primary")</f>
        <v>524126 - Direct Property and Casualty Insurance Carriers</v>
      </c>
      <c r="H255" s="9" t="str">
        <f>_xll.SNL.Clients.Office.Excel.Functions.SPG(A255, "SP_TOPICTAG")</f>
        <v/>
      </c>
      <c r="I255" s="5">
        <f>_xll.SNL.Clients.Office.Excel.Functions.SPG(A255, "SP_PCT_SHARES_OWNED_ALL_INSTITUTIONS")</f>
        <v>70.97</v>
      </c>
      <c r="J255" s="9" t="str">
        <f>_xll.SNL.Clients.Office.Excel.Functions.SPG(A255, "RD_CREDIT_RATING_GLOBAL", "Issuer Credit Rating", "Local Currency LT|0")</f>
        <v>BBB+</v>
      </c>
      <c r="K255" s="9" t="str">
        <f>_xll.SNL.Clients.Office.Excel.Functions.SPG(A255, "RD_CWOL_GLOBAL", "Issuer Credit Rating", "Local Currency LT|0")</f>
        <v>Stable</v>
      </c>
      <c r="L255" s="9" t="str">
        <f>_xll.SNL.Clients.Office.Excel.Functions.SPG(A255, "RD_RATING_ACTION_GLOBAL", "Issuer Credit Rating", "Local Currency LT|0")</f>
        <v>CreditWatch/Outlook (09/19/2013)</v>
      </c>
      <c r="M255" s="10">
        <f>_xll.SNL.Clients.Office.Excel.Functions.SPG(A255, "RD_LAST_REVIEW_DATE_GLOBAL", "Issuer Credit Rating", "Local Currency LT")</f>
        <v>45582</v>
      </c>
      <c r="N255" s="10">
        <f>_xll.SNL.Clients.Office.Excel.Functions.SPG(A255, "RD_CREDIT_RATING_DATE_GLOBAL", "Issuer Credit Rating", "Local Currency LT|0")</f>
        <v>39801</v>
      </c>
      <c r="O255" s="10">
        <f>_xll.SNL.Clients.Office.Excel.Functions.SPG(A255, "RD_CREDIT_WATCH_OUTLOOK_DATE_GLOBAL", "Issuer Credit Rating", "Local Currency LT|0")</f>
        <v>41536</v>
      </c>
    </row>
    <row r="256" spans="1:15">
      <c r="A256" t="s">
        <v>1897</v>
      </c>
      <c r="B256" t="str">
        <f>_xll.SNL.Clients.Office.Excel.Functions.SPG(A256,"SP_IPO_DATE")</f>
        <v>#PEND</v>
      </c>
      <c r="C256" s="9" t="str">
        <f>_xll.SNL.Clients.Office.Excel.Functions.SPG(A256, "IQ_SECTOR")</f>
        <v>Materials</v>
      </c>
      <c r="D256" s="9" t="str">
        <f>_xll.SNL.Clients.Office.Excel.Functions.SPG(A256, "IQ_INDUSTRY_GROUP")</f>
        <v>Materials</v>
      </c>
      <c r="E256" s="9" t="str">
        <f>_xll.SNL.Clients.Office.Excel.Functions.SPG(A256, "IQ_INDUSTRY")</f>
        <v>Chemicals</v>
      </c>
      <c r="F256" s="9" t="str">
        <f>_xll.SNL.Clients.Office.Excel.Functions.SPG(A256, "IQ_PRIMARY_INDUSTRY")</f>
        <v>Commodity Chemicals</v>
      </c>
      <c r="G256" s="9" t="str">
        <f>_xll.SNL.Clients.Office.Excel.Functions.SPG(A256, "NAICS_CODE", "Primary")</f>
        <v>325 - Chemical Manufacturing</v>
      </c>
      <c r="H256" s="9" t="str">
        <f>_xll.SNL.Clients.Office.Excel.Functions.SPG(A256, "SP_TOPICTAG")</f>
        <v>Environmental Engineering; Disposal and Recycling</v>
      </c>
      <c r="I256" s="5">
        <f>_xll.SNL.Clients.Office.Excel.Functions.SPG(A256, "SP_PCT_SHARES_OWNED_ALL_INSTITUTIONS")</f>
        <v>95.95</v>
      </c>
      <c r="J256" s="9" t="str">
        <f>_xll.SNL.Clients.Office.Excel.Functions.SPG(A256, "RD_CREDIT_RATING_GLOBAL", "Issuer Credit Rating", "Local Currency LT|0")</f>
        <v>BB+</v>
      </c>
      <c r="K256" s="9" t="str">
        <f>_xll.SNL.Clients.Office.Excel.Functions.SPG(A256, "RD_CWOL_GLOBAL", "Issuer Credit Rating", "Local Currency LT|0")</f>
        <v>Stable</v>
      </c>
      <c r="L256" s="9" t="str">
        <f>_xll.SNL.Clients.Office.Excel.Functions.SPG(A256, "RD_RATING_ACTION_GLOBAL", "Issuer Credit Rating", "Local Currency LT|0")</f>
        <v>CreditWatch/Outlook (08/08/2024)</v>
      </c>
      <c r="M256" s="10">
        <f>_xll.SNL.Clients.Office.Excel.Functions.SPG(A256, "RD_LAST_REVIEW_DATE_GLOBAL", "Issuer Credit Rating", "Local Currency LT")</f>
        <v>45512</v>
      </c>
      <c r="N256" s="10">
        <f>_xll.SNL.Clients.Office.Excel.Functions.SPG(A256, "RD_CREDIT_RATING_DATE_GLOBAL", "Issuer Credit Rating", "Local Currency LT|0")</f>
        <v>44433</v>
      </c>
      <c r="O256" s="10">
        <f>_xll.SNL.Clients.Office.Excel.Functions.SPG(A256, "RD_CREDIT_WATCH_OUTLOOK_DATE_GLOBAL", "Issuer Credit Rating", "Local Currency LT|0")</f>
        <v>45512</v>
      </c>
    </row>
    <row r="257" spans="1:15">
      <c r="A257" t="s">
        <v>1898</v>
      </c>
      <c r="B257" t="str">
        <f>_xll.SNL.Clients.Office.Excel.Functions.SPG(A257,"SP_IPO_DATE")</f>
        <v>#PEND</v>
      </c>
      <c r="C257" s="9" t="str">
        <f>_xll.SNL.Clients.Office.Excel.Functions.SPG(A257, "IQ_SECTOR")</f>
        <v>Consumer Discretionary</v>
      </c>
      <c r="D257" s="9" t="str">
        <f>_xll.SNL.Clients.Office.Excel.Functions.SPG(A257, "IQ_INDUSTRY_GROUP")</f>
        <v>Consumer Discretionary Distribution and Retail</v>
      </c>
      <c r="E257" s="9" t="str">
        <f>_xll.SNL.Clients.Office.Excel.Functions.SPG(A257, "IQ_INDUSTRY")</f>
        <v>Broadline Retail</v>
      </c>
      <c r="F257" s="9" t="str">
        <f>_xll.SNL.Clients.Office.Excel.Functions.SPG(A257, "IQ_PRIMARY_INDUSTRY")</f>
        <v>Broadline Retail</v>
      </c>
      <c r="G257" s="9" t="str">
        <f>_xll.SNL.Clients.Office.Excel.Functions.SPG(A257, "NAICS_CODE", "Primary")</f>
        <v>455219 - All Other General Merchandise Retailers</v>
      </c>
      <c r="H257" s="9" t="str">
        <f>_xll.SNL.Clients.Office.Excel.Functions.SPG(A257, "SP_TOPICTAG")</f>
        <v>Fast-Moving Consumer Goods; Social Media Marketing; Brand Marketing</v>
      </c>
      <c r="I257" s="5">
        <f>_xll.SNL.Clients.Office.Excel.Functions.SPG(A257, "SP_PCT_SHARES_OWNED_ALL_INSTITUTIONS")</f>
        <v>109.91</v>
      </c>
      <c r="J257" s="9" t="str">
        <f>_xll.SNL.Clients.Office.Excel.Functions.SPG(A257, "RD_CREDIT_RATING_GLOBAL", "Issuer Credit Rating", "Local Currency LT|0")</f>
        <v>NR</v>
      </c>
      <c r="K257" s="9" t="str">
        <f>_xll.SNL.Clients.Office.Excel.Functions.SPG(A257, "RD_CWOL_GLOBAL", "Issuer Credit Rating", "Local Currency LT|0")</f>
        <v>NR</v>
      </c>
      <c r="L257" s="9" t="str">
        <f>_xll.SNL.Clients.Office.Excel.Functions.SPG(A257, "RD_RATING_ACTION_GLOBAL", "Issuer Credit Rating", "Local Currency LT|0")</f>
        <v>Not Rated | CreditWatch/Outlook (02/17/2016)</v>
      </c>
      <c r="M257" s="10" t="str">
        <f>_xll.SNL.Clients.Office.Excel.Functions.SPG(A257, "RD_LAST_REVIEW_DATE_GLOBAL", "Issuer Credit Rating", "Local Currency LT")</f>
        <v/>
      </c>
      <c r="N257" s="10">
        <f>_xll.SNL.Clients.Office.Excel.Functions.SPG(A257, "RD_CREDIT_RATING_DATE_GLOBAL", "Issuer Credit Rating", "Local Currency LT|0")</f>
        <v>42417</v>
      </c>
      <c r="O257" s="10">
        <f>_xll.SNL.Clients.Office.Excel.Functions.SPG(A257, "RD_CREDIT_WATCH_OUTLOOK_DATE_GLOBAL", "Issuer Credit Rating", "Local Currency LT|0")</f>
        <v>42417</v>
      </c>
    </row>
    <row r="258" spans="1:15">
      <c r="A258" t="s">
        <v>1899</v>
      </c>
      <c r="B258" t="str">
        <f>_xll.SNL.Clients.Office.Excel.Functions.SPG(A258,"SP_IPO_DATE")</f>
        <v>#PEND</v>
      </c>
      <c r="C258" s="9" t="str">
        <f>_xll.SNL.Clients.Office.Excel.Functions.SPG(A258, "IQ_SECTOR")</f>
        <v>Real Estate</v>
      </c>
      <c r="D258" s="9" t="str">
        <f>_xll.SNL.Clients.Office.Excel.Functions.SPG(A258, "IQ_INDUSTRY_GROUP")</f>
        <v>Equity Real Estate Investment Trusts (REITs)</v>
      </c>
      <c r="E258" s="9" t="str">
        <f>_xll.SNL.Clients.Office.Excel.Functions.SPG(A258, "IQ_INDUSTRY")</f>
        <v>Health Care REITs</v>
      </c>
      <c r="F258" s="9" t="str">
        <f>_xll.SNL.Clients.Office.Excel.Functions.SPG(A258, "IQ_PRIMARY_INDUSTRY")</f>
        <v>Health Care REITs</v>
      </c>
      <c r="G258" s="9" t="str">
        <f>_xll.SNL.Clients.Office.Excel.Functions.SPG(A258, "NAICS_CODE", "Primary")</f>
        <v>531110 - Lessors of Residential Buildings and Dwellings</v>
      </c>
      <c r="H258" s="9" t="str">
        <f>_xll.SNL.Clients.Office.Excel.Functions.SPG(A258, "SP_TOPICTAG")</f>
        <v/>
      </c>
      <c r="I258" s="5">
        <f>_xll.SNL.Clients.Office.Excel.Functions.SPG(A258, "SP_PCT_SHARES_OWNED_ALL_INSTITUTIONS")</f>
        <v>75.66</v>
      </c>
      <c r="J258" s="9" t="str">
        <f>_xll.SNL.Clients.Office.Excel.Functions.SPG(A258, "RD_CREDIT_RATING_GLOBAL", "Issuer Credit Rating", "Local Currency LT|0")</f>
        <v>BBB-</v>
      </c>
      <c r="K258" s="9" t="str">
        <f>_xll.SNL.Clients.Office.Excel.Functions.SPG(A258, "RD_CWOL_GLOBAL", "Issuer Credit Rating", "Local Currency LT|0")</f>
        <v>Stable</v>
      </c>
      <c r="L258" s="9" t="str">
        <f>_xll.SNL.Clients.Office.Excel.Functions.SPG(A258, "RD_RATING_ACTION_GLOBAL", "Issuer Credit Rating", "Local Currency LT|0")</f>
        <v>Upgrade | CreditWatch/Outlook (09/22/2015)</v>
      </c>
      <c r="M258" s="10">
        <f>_xll.SNL.Clients.Office.Excel.Functions.SPG(A258, "RD_LAST_REVIEW_DATE_GLOBAL", "Issuer Credit Rating", "Local Currency LT")</f>
        <v>45538</v>
      </c>
      <c r="N258" s="10">
        <f>_xll.SNL.Clients.Office.Excel.Functions.SPG(A258, "RD_CREDIT_RATING_DATE_GLOBAL", "Issuer Credit Rating", "Local Currency LT|0")</f>
        <v>42269</v>
      </c>
      <c r="O258" s="10">
        <f>_xll.SNL.Clients.Office.Excel.Functions.SPG(A258, "RD_CREDIT_WATCH_OUTLOOK_DATE_GLOBAL", "Issuer Credit Rating", "Local Currency LT|0")</f>
        <v>42269</v>
      </c>
    </row>
    <row r="259" spans="1:15">
      <c r="A259" t="s">
        <v>1900</v>
      </c>
      <c r="B259" t="str">
        <f>_xll.SNL.Clients.Office.Excel.Functions.SPG(A259,"SP_IPO_DATE")</f>
        <v>#PEND</v>
      </c>
      <c r="C259" s="9" t="str">
        <f>_xll.SNL.Clients.Office.Excel.Functions.SPG(A259, "IQ_SECTOR")</f>
        <v>Utilities</v>
      </c>
      <c r="D259" s="9" t="str">
        <f>_xll.SNL.Clients.Office.Excel.Functions.SPG(A259, "IQ_INDUSTRY_GROUP")</f>
        <v>Utilities</v>
      </c>
      <c r="E259" s="9" t="str">
        <f>_xll.SNL.Clients.Office.Excel.Functions.SPG(A259, "IQ_INDUSTRY")</f>
        <v>Gas Utilities</v>
      </c>
      <c r="F259" s="9" t="str">
        <f>_xll.SNL.Clients.Office.Excel.Functions.SPG(A259, "IQ_PRIMARY_INDUSTRY")</f>
        <v>Gas Utilities</v>
      </c>
      <c r="G259" s="9" t="str">
        <f>_xll.SNL.Clients.Office.Excel.Functions.SPG(A259, "NAICS_CODE", "Primary")</f>
        <v>221210 - Natural Gas Distribution</v>
      </c>
      <c r="H259" s="9" t="str">
        <f>_xll.SNL.Clients.Office.Excel.Functions.SPG(A259, "SP_TOPICTAG")</f>
        <v>Biofuel</v>
      </c>
      <c r="I259" s="5">
        <f>_xll.SNL.Clients.Office.Excel.Functions.SPG(A259, "SP_PCT_SHARES_OWNED_ALL_INSTITUTIONS")</f>
        <v>97.18</v>
      </c>
      <c r="J259" s="9" t="str">
        <f>_xll.SNL.Clients.Office.Excel.Functions.SPG(A259, "RD_CREDIT_RATING_GLOBAL", "Issuer Credit Rating", "Local Currency LT|0")</f>
        <v>A-</v>
      </c>
      <c r="K259" s="9" t="str">
        <f>_xll.SNL.Clients.Office.Excel.Functions.SPG(A259, "RD_CWOL_GLOBAL", "Issuer Credit Rating", "Local Currency LT|0")</f>
        <v>Stable</v>
      </c>
      <c r="L259" s="9" t="str">
        <f>_xll.SNL.Clients.Office.Excel.Functions.SPG(A259, "RD_RATING_ACTION_GLOBAL", "Issuer Credit Rating", "Local Currency LT|0")</f>
        <v>Upgrade | CreditWatch/Outlook (08/25/2022)</v>
      </c>
      <c r="M259" s="10">
        <f>_xll.SNL.Clients.Office.Excel.Functions.SPG(A259, "RD_LAST_REVIEW_DATE_GLOBAL", "Issuer Credit Rating", "Local Currency LT")</f>
        <v>45560</v>
      </c>
      <c r="N259" s="10">
        <f>_xll.SNL.Clients.Office.Excel.Functions.SPG(A259, "RD_CREDIT_RATING_DATE_GLOBAL", "Issuer Credit Rating", "Local Currency LT|0")</f>
        <v>44798</v>
      </c>
      <c r="O259" s="10">
        <f>_xll.SNL.Clients.Office.Excel.Functions.SPG(A259, "RD_CREDIT_WATCH_OUTLOOK_DATE_GLOBAL", "Issuer Credit Rating", "Local Currency LT|0")</f>
        <v>44798</v>
      </c>
    </row>
    <row r="260" spans="1:15">
      <c r="A260" t="s">
        <v>1901</v>
      </c>
      <c r="B260" t="str">
        <f>_xll.SNL.Clients.Office.Excel.Functions.SPG(A260,"SP_IPO_DATE")</f>
        <v>#PEND</v>
      </c>
      <c r="C260" s="9" t="str">
        <f>_xll.SNL.Clients.Office.Excel.Functions.SPG(A260, "IQ_SECTOR")</f>
        <v>Information Technology</v>
      </c>
      <c r="D260" s="9" t="str">
        <f>_xll.SNL.Clients.Office.Excel.Functions.SPG(A260, "IQ_INDUSTRY_GROUP")</f>
        <v>Semiconductors and Semiconductor Equipment</v>
      </c>
      <c r="E260" s="9" t="str">
        <f>_xll.SNL.Clients.Office.Excel.Functions.SPG(A260, "IQ_INDUSTRY")</f>
        <v>Semiconductors and Semiconductor Equipment</v>
      </c>
      <c r="F260" s="9" t="str">
        <f>_xll.SNL.Clients.Office.Excel.Functions.SPG(A260, "IQ_PRIMARY_INDUSTRY")</f>
        <v>Semiconductor Materials and Equipment</v>
      </c>
      <c r="G260" s="9" t="str">
        <f>_xll.SNL.Clients.Office.Excel.Functions.SPG(A260, "NAICS_CODE", "Primary")</f>
        <v>334413 - Semiconductor and Related Device Manufacturing</v>
      </c>
      <c r="H260" s="9" t="str">
        <f>_xll.SNL.Clients.Office.Excel.Functions.SPG(A260, "SP_TOPICTAG")</f>
        <v>Software Development; Computer Vision; Industrial Automation; Sensors; Process Automation; Artificial Intelligence</v>
      </c>
      <c r="I260" s="5">
        <f>_xll.SNL.Clients.Office.Excel.Functions.SPG(A260, "SP_PCT_SHARES_OWNED_ALL_INSTITUTIONS")</f>
        <v>94.17</v>
      </c>
      <c r="J260" s="9" t="str">
        <f>_xll.SNL.Clients.Office.Excel.Functions.SPG(A260, "RD_CREDIT_RATING_GLOBAL", "Issuer Credit Rating", "Local Currency LT|0")</f>
        <v/>
      </c>
      <c r="K260" s="9" t="str">
        <f>_xll.SNL.Clients.Office.Excel.Functions.SPG(A260, "RD_CWOL_GLOBAL", "Issuer Credit Rating", "Local Currency LT|0")</f>
        <v/>
      </c>
      <c r="L260" s="9" t="str">
        <f>_xll.SNL.Clients.Office.Excel.Functions.SPG(A260, "RD_RATING_ACTION_GLOBAL", "Issuer Credit Rating", "Local Currency LT|0")</f>
        <v/>
      </c>
      <c r="M260" s="10" t="str">
        <f>_xll.SNL.Clients.Office.Excel.Functions.SPG(A260, "RD_LAST_REVIEW_DATE_GLOBAL", "Issuer Credit Rating", "Local Currency LT")</f>
        <v/>
      </c>
      <c r="N260" s="10" t="str">
        <f>_xll.SNL.Clients.Office.Excel.Functions.SPG(A260, "RD_CREDIT_RATING_DATE_GLOBAL", "Issuer Credit Rating", "Local Currency LT|0")</f>
        <v/>
      </c>
      <c r="O260" s="10" t="str">
        <f>_xll.SNL.Clients.Office.Excel.Functions.SPG(A260, "RD_CREDIT_WATCH_OUTLOOK_DATE_GLOBAL", "Issuer Credit Rating", "Local Currency LT|0")</f>
        <v/>
      </c>
    </row>
    <row r="261" spans="1:15">
      <c r="A261" t="s">
        <v>1902</v>
      </c>
      <c r="B261" t="str">
        <f>_xll.SNL.Clients.Office.Excel.Functions.SPG(A261,"SP_IPO_DATE")</f>
        <v>#PEND</v>
      </c>
      <c r="C261" s="9" t="str">
        <f>_xll.SNL.Clients.Office.Excel.Functions.SPG(A261, "IQ_SECTOR")</f>
        <v>Health Care</v>
      </c>
      <c r="D261" s="9" t="str">
        <f>_xll.SNL.Clients.Office.Excel.Functions.SPG(A261, "IQ_INDUSTRY_GROUP")</f>
        <v>Health Care Equipment and Services</v>
      </c>
      <c r="E261" s="9" t="str">
        <f>_xll.SNL.Clients.Office.Excel.Functions.SPG(A261, "IQ_INDUSTRY")</f>
        <v>Health Care Providers and Services</v>
      </c>
      <c r="F261" s="9" t="str">
        <f>_xll.SNL.Clients.Office.Excel.Functions.SPG(A261, "IQ_PRIMARY_INDUSTRY")</f>
        <v>Health Care Services</v>
      </c>
      <c r="G261" s="9" t="str">
        <f>_xll.SNL.Clients.Office.Excel.Functions.SPG(A261, "NAICS_CODE", "Primary")</f>
        <v>621610 - Home Health Care Services</v>
      </c>
      <c r="H261" s="9" t="str">
        <f>_xll.SNL.Clients.Office.Excel.Functions.SPG(A261, "SP_TOPICTAG")</f>
        <v>Health Diagnostics; Cardiovascular; Gastroenterology; Immunology; Infectious Diseases; Neurology; Pain Management</v>
      </c>
      <c r="I261" s="5">
        <f>_xll.SNL.Clients.Office.Excel.Functions.SPG(A261, "SP_PCT_SHARES_OWNED_ALL_INSTITUTIONS")</f>
        <v>70.8</v>
      </c>
      <c r="J261" s="9" t="str">
        <f>_xll.SNL.Clients.Office.Excel.Functions.SPG(A261, "RD_CREDIT_RATING_GLOBAL", "Issuer Credit Rating", "Local Currency LT|0")</f>
        <v>BB-</v>
      </c>
      <c r="K261" s="9" t="str">
        <f>_xll.SNL.Clients.Office.Excel.Functions.SPG(A261, "RD_CWOL_GLOBAL", "Issuer Credit Rating", "Local Currency LT|0")</f>
        <v>Stable</v>
      </c>
      <c r="L261" s="9" t="str">
        <f>_xll.SNL.Clients.Office.Excel.Functions.SPG(A261, "RD_RATING_ACTION_GLOBAL", "Issuer Credit Rating", "Local Currency LT|0")</f>
        <v>Upgrade | CreditWatch/Outlook (08/11/2023)</v>
      </c>
      <c r="M261" s="10">
        <f>_xll.SNL.Clients.Office.Excel.Functions.SPG(A261, "RD_LAST_REVIEW_DATE_GLOBAL", "Issuer Credit Rating", "Local Currency LT")</f>
        <v>45364</v>
      </c>
      <c r="N261" s="10">
        <f>_xll.SNL.Clients.Office.Excel.Functions.SPG(A261, "RD_CREDIT_RATING_DATE_GLOBAL", "Issuer Credit Rating", "Local Currency LT|0")</f>
        <v>45149</v>
      </c>
      <c r="O261" s="10">
        <f>_xll.SNL.Clients.Office.Excel.Functions.SPG(A261, "RD_CREDIT_WATCH_OUTLOOK_DATE_GLOBAL", "Issuer Credit Rating", "Local Currency LT|0")</f>
        <v>45149</v>
      </c>
    </row>
    <row r="262" spans="1:15">
      <c r="A262" t="s">
        <v>1903</v>
      </c>
      <c r="B262" t="str">
        <f>_xll.SNL.Clients.Office.Excel.Functions.SPG(A262,"SP_IPO_DATE")</f>
        <v>#PEND</v>
      </c>
      <c r="C262" s="9" t="str">
        <f>_xll.SNL.Clients.Office.Excel.Functions.SPG(A262, "IQ_SECTOR")</f>
        <v>Utilities</v>
      </c>
      <c r="D262" s="9" t="str">
        <f>_xll.SNL.Clients.Office.Excel.Functions.SPG(A262, "IQ_INDUSTRY_GROUP")</f>
        <v>Utilities</v>
      </c>
      <c r="E262" s="9" t="str">
        <f>_xll.SNL.Clients.Office.Excel.Functions.SPG(A262, "IQ_INDUSTRY")</f>
        <v>Independent Power and Renewable Electricity Producers</v>
      </c>
      <c r="F262" s="9" t="str">
        <f>_xll.SNL.Clients.Office.Excel.Functions.SPG(A262, "IQ_PRIMARY_INDUSTRY")</f>
        <v>Renewable Electricity</v>
      </c>
      <c r="G262" s="9" t="str">
        <f>_xll.SNL.Clients.Office.Excel.Functions.SPG(A262, "NAICS_CODE", "Primary")</f>
        <v>221116 - Geothermal Electric Power Generation</v>
      </c>
      <c r="H262" s="9" t="str">
        <f>_xll.SNL.Clients.Office.Excel.Functions.SPG(A262, "SP_TOPICTAG")</f>
        <v>Clean Energy; Energy Efficiency; Energy Management; Energy Storage; CleanTech; Smart Energy; ClimateTech; Utility Scale Solar</v>
      </c>
      <c r="I262" s="5">
        <f>_xll.SNL.Clients.Office.Excel.Functions.SPG(A262, "SP_PCT_SHARES_OWNED_ALL_INSTITUTIONS")</f>
        <v>86.61</v>
      </c>
      <c r="J262" s="9" t="str">
        <f>_xll.SNL.Clients.Office.Excel.Functions.SPG(A262, "RD_CREDIT_RATING_GLOBAL", "Issuer Credit Rating", "Local Currency LT|0")</f>
        <v/>
      </c>
      <c r="K262" s="9" t="str">
        <f>_xll.SNL.Clients.Office.Excel.Functions.SPG(A262, "RD_CWOL_GLOBAL", "Issuer Credit Rating", "Local Currency LT|0")</f>
        <v/>
      </c>
      <c r="L262" s="9" t="str">
        <f>_xll.SNL.Clients.Office.Excel.Functions.SPG(A262, "RD_RATING_ACTION_GLOBAL", "Issuer Credit Rating", "Local Currency LT|0")</f>
        <v/>
      </c>
      <c r="M262" s="10" t="str">
        <f>_xll.SNL.Clients.Office.Excel.Functions.SPG(A262, "RD_LAST_REVIEW_DATE_GLOBAL", "Issuer Credit Rating", "Local Currency LT")</f>
        <v/>
      </c>
      <c r="N262" s="10" t="str">
        <f>_xll.SNL.Clients.Office.Excel.Functions.SPG(A262, "RD_CREDIT_RATING_DATE_GLOBAL", "Issuer Credit Rating", "Local Currency LT|0")</f>
        <v/>
      </c>
      <c r="O262" s="10" t="str">
        <f>_xll.SNL.Clients.Office.Excel.Functions.SPG(A262, "RD_CREDIT_WATCH_OUTLOOK_DATE_GLOBAL", "Issuer Credit Rating", "Local Currency LT|0")</f>
        <v/>
      </c>
    </row>
    <row r="263" spans="1:15">
      <c r="A263" t="s">
        <v>1904</v>
      </c>
      <c r="B263" t="str">
        <f>_xll.SNL.Clients.Office.Excel.Functions.SPG(A263,"SP_IPO_DATE")</f>
        <v>#PEND</v>
      </c>
      <c r="C263" s="9" t="str">
        <f>_xll.SNL.Clients.Office.Excel.Functions.SPG(A263, "IQ_SECTOR")</f>
        <v>Industrials</v>
      </c>
      <c r="D263" s="9" t="str">
        <f>_xll.SNL.Clients.Office.Excel.Functions.SPG(A263, "IQ_INDUSTRY_GROUP")</f>
        <v>Capital Goods</v>
      </c>
      <c r="E263" s="9" t="str">
        <f>_xll.SNL.Clients.Office.Excel.Functions.SPG(A263, "IQ_INDUSTRY")</f>
        <v>Machinery</v>
      </c>
      <c r="F263" s="9" t="str">
        <f>_xll.SNL.Clients.Office.Excel.Functions.SPG(A263, "IQ_PRIMARY_INDUSTRY")</f>
        <v>Construction Machinery and Heavy Transportation Equipment</v>
      </c>
      <c r="G263" s="9" t="str">
        <f>_xll.SNL.Clients.Office.Excel.Functions.SPG(A263, "NAICS_CODE", "Primary")</f>
        <v>336120 - Heavy Duty Truck Manufacturing</v>
      </c>
      <c r="H263" s="9" t="str">
        <f>_xll.SNL.Clients.Office.Excel.Functions.SPG(A263, "SP_TOPICTAG")</f>
        <v>Fleet Management; Homeland Security; Industrial Automation; Electric Vehicle; Security Management; Autonomous Vehicles</v>
      </c>
      <c r="I263" s="5">
        <f>_xll.SNL.Clients.Office.Excel.Functions.SPG(A263, "SP_PCT_SHARES_OWNED_ALL_INSTITUTIONS")</f>
        <v>91.72</v>
      </c>
      <c r="J263" s="9" t="str">
        <f>_xll.SNL.Clients.Office.Excel.Functions.SPG(A263, "RD_CREDIT_RATING_GLOBAL", "Issuer Credit Rating", "Local Currency LT|0")</f>
        <v>BBB</v>
      </c>
      <c r="K263" s="9" t="str">
        <f>_xll.SNL.Clients.Office.Excel.Functions.SPG(A263, "RD_CWOL_GLOBAL", "Issuer Credit Rating", "Local Currency LT|0")</f>
        <v>Stable</v>
      </c>
      <c r="L263" s="9" t="str">
        <f>_xll.SNL.Clients.Office.Excel.Functions.SPG(A263, "RD_RATING_ACTION_GLOBAL", "Issuer Credit Rating", "Local Currency LT|0")</f>
        <v>CreditWatch/Outlook (05/07/2021)</v>
      </c>
      <c r="M263" s="10">
        <f>_xll.SNL.Clients.Office.Excel.Functions.SPG(A263, "RD_LAST_REVIEW_DATE_GLOBAL", "Issuer Credit Rating", "Local Currency LT")</f>
        <v>45372</v>
      </c>
      <c r="N263" s="10">
        <f>_xll.SNL.Clients.Office.Excel.Functions.SPG(A263, "RD_CREDIT_RATING_DATE_GLOBAL", "Issuer Credit Rating", "Local Currency LT|0")</f>
        <v>43119</v>
      </c>
      <c r="O263" s="10">
        <f>_xll.SNL.Clients.Office.Excel.Functions.SPG(A263, "RD_CREDIT_WATCH_OUTLOOK_DATE_GLOBAL", "Issuer Credit Rating", "Local Currency LT|0")</f>
        <v>44323</v>
      </c>
    </row>
    <row r="264" spans="1:15">
      <c r="A264" t="s">
        <v>1905</v>
      </c>
      <c r="B264" t="str">
        <f>_xll.SNL.Clients.Office.Excel.Functions.SPG(A264,"SP_IPO_DATE")</f>
        <v>#PEND</v>
      </c>
      <c r="C264" s="9" t="str">
        <f>_xll.SNL.Clients.Office.Excel.Functions.SPG(A264, "IQ_SECTOR")</f>
        <v>Energy</v>
      </c>
      <c r="D264" s="9" t="str">
        <f>_xll.SNL.Clients.Office.Excel.Functions.SPG(A264, "IQ_INDUSTRY_GROUP")</f>
        <v>Energy</v>
      </c>
      <c r="E264" s="9" t="str">
        <f>_xll.SNL.Clients.Office.Excel.Functions.SPG(A264, "IQ_INDUSTRY")</f>
        <v>Oil, Gas and Consumable Fuels</v>
      </c>
      <c r="F264" s="9" t="str">
        <f>_xll.SNL.Clients.Office.Excel.Functions.SPG(A264, "IQ_PRIMARY_INDUSTRY")</f>
        <v>Oil and Gas Exploration and Production</v>
      </c>
      <c r="G264" s="9" t="str">
        <f>_xll.SNL.Clients.Office.Excel.Functions.SPG(A264, "NAICS_CODE", "Primary")</f>
        <v>2111 - Oil and Gas Extraction</v>
      </c>
      <c r="H264" s="9" t="str">
        <f>_xll.SNL.Clients.Office.Excel.Functions.SPG(A264, "SP_TOPICTAG")</f>
        <v/>
      </c>
      <c r="I264" s="5">
        <f>_xll.SNL.Clients.Office.Excel.Functions.SPG(A264, "SP_PCT_SHARES_OWNED_ALL_INSTITUTIONS")</f>
        <v>84.69</v>
      </c>
      <c r="J264" s="9" t="str">
        <f>_xll.SNL.Clients.Office.Excel.Functions.SPG(A264, "RD_CREDIT_RATING_GLOBAL", "Issuer Credit Rating", "Local Currency LT|0")</f>
        <v>BBB-</v>
      </c>
      <c r="K264" s="9" t="str">
        <f>_xll.SNL.Clients.Office.Excel.Functions.SPG(A264, "RD_CWOL_GLOBAL", "Issuer Credit Rating", "Local Currency LT|0")</f>
        <v>Stable</v>
      </c>
      <c r="L264" s="9" t="str">
        <f>_xll.SNL.Clients.Office.Excel.Functions.SPG(A264, "RD_RATING_ACTION_GLOBAL", "Issuer Credit Rating", "Local Currency LT|0")</f>
        <v>CreditWatch/Outlook (03/31/2021)</v>
      </c>
      <c r="M264" s="10">
        <f>_xll.SNL.Clients.Office.Excel.Functions.SPG(A264, "RD_LAST_REVIEW_DATE_GLOBAL", "Issuer Credit Rating", "Local Currency LT")</f>
        <v>45610</v>
      </c>
      <c r="N264" s="10">
        <f>_xll.SNL.Clients.Office.Excel.Functions.SPG(A264, "RD_CREDIT_RATING_DATE_GLOBAL", "Issuer Credit Rating", "Local Currency LT|0")</f>
        <v>43916</v>
      </c>
      <c r="O264" s="10">
        <f>_xll.SNL.Clients.Office.Excel.Functions.SPG(A264, "RD_CREDIT_WATCH_OUTLOOK_DATE_GLOBAL", "Issuer Credit Rating", "Local Currency LT|0")</f>
        <v>44286</v>
      </c>
    </row>
    <row r="265" spans="1:15">
      <c r="A265" t="s">
        <v>1906</v>
      </c>
      <c r="B265" t="str">
        <f>_xll.SNL.Clients.Office.Excel.Functions.SPG(A265,"SP_IPO_DATE")</f>
        <v>#PEND</v>
      </c>
      <c r="C265" s="9" t="str">
        <f>_xll.SNL.Clients.Office.Excel.Functions.SPG(A265, "IQ_SECTOR")</f>
        <v>Industrials</v>
      </c>
      <c r="D265" s="9" t="str">
        <f>_xll.SNL.Clients.Office.Excel.Functions.SPG(A265, "IQ_INDUSTRY_GROUP")</f>
        <v>Capital Goods</v>
      </c>
      <c r="E265" s="9" t="str">
        <f>_xll.SNL.Clients.Office.Excel.Functions.SPG(A265, "IQ_INDUSTRY")</f>
        <v>Building Products</v>
      </c>
      <c r="F265" s="9" t="str">
        <f>_xll.SNL.Clients.Office.Excel.Functions.SPG(A265, "IQ_PRIMARY_INDUSTRY")</f>
        <v>Building Products</v>
      </c>
      <c r="G265" s="9" t="str">
        <f>_xll.SNL.Clients.Office.Excel.Functions.SPG(A265, "NAICS_CODE", "Primary")</f>
        <v>32412 - Asphalt Paving, Roofing, and Saturated Materials Manufacturing</v>
      </c>
      <c r="H265" s="9" t="str">
        <f>_xll.SNL.Clients.Office.Excel.Functions.SPG(A265, "SP_TOPICTAG")</f>
        <v>Infectious Diseases</v>
      </c>
      <c r="I265" s="5">
        <f>_xll.SNL.Clients.Office.Excel.Functions.SPG(A265, "SP_PCT_SHARES_OWNED_ALL_INSTITUTIONS")</f>
        <v>92.98</v>
      </c>
      <c r="J265" s="9" t="str">
        <f>_xll.SNL.Clients.Office.Excel.Functions.SPG(A265, "RD_CREDIT_RATING_GLOBAL", "Issuer Credit Rating", "Local Currency LT|0")</f>
        <v>BBB</v>
      </c>
      <c r="K265" s="9" t="str">
        <f>_xll.SNL.Clients.Office.Excel.Functions.SPG(A265, "RD_CWOL_GLOBAL", "Issuer Credit Rating", "Local Currency LT|0")</f>
        <v>Stable</v>
      </c>
      <c r="L265" s="9" t="str">
        <f>_xll.SNL.Clients.Office.Excel.Functions.SPG(A265, "RD_RATING_ACTION_GLOBAL", "Issuer Credit Rating", "Local Currency LT|0")</f>
        <v>Upgrade | CreditWatch/Outlook (08/03/2016)</v>
      </c>
      <c r="M265" s="10">
        <f>_xll.SNL.Clients.Office.Excel.Functions.SPG(A265, "RD_LAST_REVIEW_DATE_GLOBAL", "Issuer Credit Rating", "Local Currency LT")</f>
        <v>45527</v>
      </c>
      <c r="N265" s="10">
        <f>_xll.SNL.Clients.Office.Excel.Functions.SPG(A265, "RD_CREDIT_RATING_DATE_GLOBAL", "Issuer Credit Rating", "Local Currency LT|0")</f>
        <v>42585</v>
      </c>
      <c r="O265" s="10">
        <f>_xll.SNL.Clients.Office.Excel.Functions.SPG(A265, "RD_CREDIT_WATCH_OUTLOOK_DATE_GLOBAL", "Issuer Credit Rating", "Local Currency LT|0")</f>
        <v>42585</v>
      </c>
    </row>
    <row r="266" spans="1:15">
      <c r="A266" t="s">
        <v>1907</v>
      </c>
      <c r="B266" t="str">
        <f>_xll.SNL.Clients.Office.Excel.Functions.SPG(A266,"SP_IPO_DATE")</f>
        <v>#PEND</v>
      </c>
      <c r="C266" s="9" t="str">
        <f>_xll.SNL.Clients.Office.Excel.Functions.SPG(A266, "IQ_SECTOR")</f>
        <v>Real Estate</v>
      </c>
      <c r="D266" s="9" t="str">
        <f>_xll.SNL.Clients.Office.Excel.Functions.SPG(A266, "IQ_INDUSTRY_GROUP")</f>
        <v>Equity Real Estate Investment Trusts (REITs)</v>
      </c>
      <c r="E266" s="9" t="str">
        <f>_xll.SNL.Clients.Office.Excel.Functions.SPG(A266, "IQ_INDUSTRY")</f>
        <v>Hotel and Resort REITs</v>
      </c>
      <c r="F266" s="9" t="str">
        <f>_xll.SNL.Clients.Office.Excel.Functions.SPG(A266, "IQ_PRIMARY_INDUSTRY")</f>
        <v>Hotel and Resort REITs</v>
      </c>
      <c r="G266" s="9" t="str">
        <f>_xll.SNL.Clients.Office.Excel.Functions.SPG(A266, "NAICS_CODE", "Primary")</f>
        <v>531120 - Lessors of Nonresidential Buildings (except Miniwarehouses)</v>
      </c>
      <c r="H266" s="9" t="str">
        <f>_xll.SNL.Clients.Office.Excel.Functions.SPG(A266, "SP_TOPICTAG")</f>
        <v/>
      </c>
      <c r="I266" s="5">
        <f>_xll.SNL.Clients.Office.Excel.Functions.SPG(A266, "SP_PCT_SHARES_OWNED_ALL_INSTITUTIONS")</f>
        <v>95.71</v>
      </c>
      <c r="J266" s="9" t="str">
        <f>_xll.SNL.Clients.Office.Excel.Functions.SPG(A266, "RD_CREDIT_RATING_GLOBAL", "Issuer Credit Rating", "Local Currency LT|0")</f>
        <v>BB-</v>
      </c>
      <c r="K266" s="9" t="str">
        <f>_xll.SNL.Clients.Office.Excel.Functions.SPG(A266, "RD_CWOL_GLOBAL", "Issuer Credit Rating", "Local Currency LT|0")</f>
        <v>Stable</v>
      </c>
      <c r="L266" s="9" t="str">
        <f>_xll.SNL.Clients.Office.Excel.Functions.SPG(A266, "RD_RATING_ACTION_GLOBAL", "Issuer Credit Rating", "Local Currency LT|0")</f>
        <v>Upgrade | CreditWatch/Outlook (02/08/2024)</v>
      </c>
      <c r="M266" s="10">
        <f>_xll.SNL.Clients.Office.Excel.Functions.SPG(A266, "RD_LAST_REVIEW_DATE_GLOBAL", "Issuer Credit Rating", "Local Currency LT")</f>
        <v>45698</v>
      </c>
      <c r="N266" s="10">
        <f>_xll.SNL.Clients.Office.Excel.Functions.SPG(A266, "RD_CREDIT_RATING_DATE_GLOBAL", "Issuer Credit Rating", "Local Currency LT|0")</f>
        <v>45330</v>
      </c>
      <c r="O266" s="10">
        <f>_xll.SNL.Clients.Office.Excel.Functions.SPG(A266, "RD_CREDIT_WATCH_OUTLOOK_DATE_GLOBAL", "Issuer Credit Rating", "Local Currency LT|0")</f>
        <v>45330</v>
      </c>
    </row>
    <row r="267" spans="1:15">
      <c r="A267" t="s">
        <v>1908</v>
      </c>
      <c r="B267" t="str">
        <f>_xll.SNL.Clients.Office.Excel.Functions.SPG(A267,"SP_IPO_DATE")</f>
        <v>#PEND</v>
      </c>
      <c r="C267" s="9" t="str">
        <f>_xll.SNL.Clients.Office.Excel.Functions.SPG(A267, "IQ_SECTOR")</f>
        <v>Industrials</v>
      </c>
      <c r="D267" s="9" t="str">
        <f>_xll.SNL.Clients.Office.Excel.Functions.SPG(A267, "IQ_INDUSTRY_GROUP")</f>
        <v>Commercial and Professional Services</v>
      </c>
      <c r="E267" s="9" t="str">
        <f>_xll.SNL.Clients.Office.Excel.Functions.SPG(A267, "IQ_INDUSTRY")</f>
        <v>Professional Services</v>
      </c>
      <c r="F267" s="9" t="str">
        <f>_xll.SNL.Clients.Office.Excel.Functions.SPG(A267, "IQ_PRIMARY_INDUSTRY")</f>
        <v>Research and Consulting Services</v>
      </c>
      <c r="G267" s="9" t="str">
        <f>_xll.SNL.Clients.Office.Excel.Functions.SPG(A267, "NAICS_CODE", "Primary")</f>
        <v>541512 - Computer Systems Design Services</v>
      </c>
      <c r="H267" s="9" t="str">
        <f>_xll.SNL.Clients.Office.Excel.Functions.SPG(A267, "SP_TOPICTAG")</f>
        <v>Software Development; Computer Vision; Data Integration; Homeland Security; Industrial Automation; Sensors; Process Automation; Artificial Intelligence</v>
      </c>
      <c r="I267" s="5">
        <f>_xll.SNL.Clients.Office.Excel.Functions.SPG(A267, "SP_PCT_SHARES_OWNED_ALL_INSTITUTIONS")</f>
        <v>48.39</v>
      </c>
      <c r="J267" s="9" t="str">
        <f>_xll.SNL.Clients.Office.Excel.Functions.SPG(A267, "RD_CREDIT_RATING_GLOBAL", "Issuer Credit Rating", "Local Currency LT|0")</f>
        <v/>
      </c>
      <c r="K267" s="9" t="str">
        <f>_xll.SNL.Clients.Office.Excel.Functions.SPG(A267, "RD_CWOL_GLOBAL", "Issuer Credit Rating", "Local Currency LT|0")</f>
        <v/>
      </c>
      <c r="L267" s="9" t="str">
        <f>_xll.SNL.Clients.Office.Excel.Functions.SPG(A267, "RD_RATING_ACTION_GLOBAL", "Issuer Credit Rating", "Local Currency LT|0")</f>
        <v/>
      </c>
      <c r="M267" s="10" t="str">
        <f>_xll.SNL.Clients.Office.Excel.Functions.SPG(A267, "RD_LAST_REVIEW_DATE_GLOBAL", "Issuer Credit Rating", "Local Currency LT")</f>
        <v/>
      </c>
      <c r="N267" s="10" t="str">
        <f>_xll.SNL.Clients.Office.Excel.Functions.SPG(A267, "RD_CREDIT_RATING_DATE_GLOBAL", "Issuer Credit Rating", "Local Currency LT|0")</f>
        <v/>
      </c>
      <c r="O267" s="10" t="str">
        <f>_xll.SNL.Clients.Office.Excel.Functions.SPG(A267, "RD_CREDIT_WATCH_OUTLOOK_DATE_GLOBAL", "Issuer Credit Rating", "Local Currency LT|0")</f>
        <v/>
      </c>
    </row>
    <row r="268" spans="1:15">
      <c r="A268" t="s">
        <v>1909</v>
      </c>
      <c r="B268" t="str">
        <f>_xll.SNL.Clients.Office.Excel.Functions.SPG(A268,"SP_IPO_DATE")</f>
        <v>#PEND</v>
      </c>
      <c r="C268" s="9" t="str">
        <f>_xll.SNL.Clients.Office.Excel.Functions.SPG(A268, "IQ_SECTOR")</f>
        <v>Industrials</v>
      </c>
      <c r="D268" s="9" t="str">
        <f>_xll.SNL.Clients.Office.Excel.Functions.SPG(A268, "IQ_INDUSTRY_GROUP")</f>
        <v>Commercial and Professional Services</v>
      </c>
      <c r="E268" s="9" t="str">
        <f>_xll.SNL.Clients.Office.Excel.Functions.SPG(A268, "IQ_INDUSTRY")</f>
        <v>Professional Services</v>
      </c>
      <c r="F268" s="9" t="str">
        <f>_xll.SNL.Clients.Office.Excel.Functions.SPG(A268, "IQ_PRIMARY_INDUSTRY")</f>
        <v>Human Resource and Employment Services</v>
      </c>
      <c r="G268" s="9" t="str">
        <f>_xll.SNL.Clients.Office.Excel.Functions.SPG(A268, "NAICS_CODE", "Primary")</f>
        <v>5613 - Employment Services</v>
      </c>
      <c r="H268" s="9" t="str">
        <f>_xll.SNL.Clients.Office.Excel.Functions.SPG(A268, "SP_TOPICTAG")</f>
        <v>Software Development; Customer Relationship Management; E-learning; Cloud Infrastructure; Employee Benefits; Process Automation; Team Collaboration</v>
      </c>
      <c r="I268" s="5">
        <f>_xll.SNL.Clients.Office.Excel.Functions.SPG(A268, "SP_PCT_SHARES_OWNED_ALL_INSTITUTIONS")</f>
        <v>76.56</v>
      </c>
      <c r="J268" s="9" t="str">
        <f>_xll.SNL.Clients.Office.Excel.Functions.SPG(A268, "RD_CREDIT_RATING_GLOBAL", "Issuer Credit Rating", "Local Currency LT|0")</f>
        <v/>
      </c>
      <c r="K268" s="9" t="str">
        <f>_xll.SNL.Clients.Office.Excel.Functions.SPG(A268, "RD_CWOL_GLOBAL", "Issuer Credit Rating", "Local Currency LT|0")</f>
        <v/>
      </c>
      <c r="L268" s="9" t="str">
        <f>_xll.SNL.Clients.Office.Excel.Functions.SPG(A268, "RD_RATING_ACTION_GLOBAL", "Issuer Credit Rating", "Local Currency LT|0")</f>
        <v/>
      </c>
      <c r="M268" s="10" t="str">
        <f>_xll.SNL.Clients.Office.Excel.Functions.SPG(A268, "RD_LAST_REVIEW_DATE_GLOBAL", "Issuer Credit Rating", "Local Currency LT")</f>
        <v/>
      </c>
      <c r="N268" s="10" t="str">
        <f>_xll.SNL.Clients.Office.Excel.Functions.SPG(A268, "RD_CREDIT_RATING_DATE_GLOBAL", "Issuer Credit Rating", "Local Currency LT|0")</f>
        <v/>
      </c>
      <c r="O268" s="10" t="str">
        <f>_xll.SNL.Clients.Office.Excel.Functions.SPG(A268, "RD_CREDIT_WATCH_OUTLOOK_DATE_GLOBAL", "Issuer Credit Rating", "Local Currency LT|0")</f>
        <v/>
      </c>
    </row>
    <row r="269" spans="1:15">
      <c r="A269" t="s">
        <v>1910</v>
      </c>
      <c r="B269" t="str">
        <f>_xll.SNL.Clients.Office.Excel.Functions.SPG(A269,"SP_IPO_DATE")</f>
        <v>#PEND</v>
      </c>
      <c r="C269" s="9" t="str">
        <f>_xll.SNL.Clients.Office.Excel.Functions.SPG(A269, "IQ_SECTOR")</f>
        <v>Energy</v>
      </c>
      <c r="D269" s="9" t="str">
        <f>_xll.SNL.Clients.Office.Excel.Functions.SPG(A269, "IQ_INDUSTRY_GROUP")</f>
        <v>Energy</v>
      </c>
      <c r="E269" s="9" t="str">
        <f>_xll.SNL.Clients.Office.Excel.Functions.SPG(A269, "IQ_INDUSTRY")</f>
        <v>Oil, Gas and Consumable Fuels</v>
      </c>
      <c r="F269" s="9" t="str">
        <f>_xll.SNL.Clients.Office.Excel.Functions.SPG(A269, "IQ_PRIMARY_INDUSTRY")</f>
        <v>Oil and Gas Refining and Marketing</v>
      </c>
      <c r="G269" s="9" t="str">
        <f>_xll.SNL.Clients.Office.Excel.Functions.SPG(A269, "NAICS_CODE", "Primary")</f>
        <v>324110 - Petroleum Refineries</v>
      </c>
      <c r="H269" s="9" t="str">
        <f>_xll.SNL.Clients.Office.Excel.Functions.SPG(A269, "SP_TOPICTAG")</f>
        <v>Freight Service; Marine Transportation; Biofuel</v>
      </c>
      <c r="I269" s="5">
        <f>_xll.SNL.Clients.Office.Excel.Functions.SPG(A269, "SP_PCT_SHARES_OWNED_ALL_INSTITUTIONS")</f>
        <v>76.77</v>
      </c>
      <c r="J269" s="9" t="str">
        <f>_xll.SNL.Clients.Office.Excel.Functions.SPG(A269, "RD_CREDIT_RATING_GLOBAL", "Issuer Credit Rating", "Local Currency LT|0")</f>
        <v/>
      </c>
      <c r="K269" s="9" t="str">
        <f>_xll.SNL.Clients.Office.Excel.Functions.SPG(A269, "RD_CWOL_GLOBAL", "Issuer Credit Rating", "Local Currency LT|0")</f>
        <v/>
      </c>
      <c r="L269" s="9" t="str">
        <f>_xll.SNL.Clients.Office.Excel.Functions.SPG(A269, "RD_RATING_ACTION_GLOBAL", "Issuer Credit Rating", "Local Currency LT|0")</f>
        <v/>
      </c>
      <c r="M269" s="10" t="str">
        <f>_xll.SNL.Clients.Office.Excel.Functions.SPG(A269, "RD_LAST_REVIEW_DATE_GLOBAL", "Issuer Credit Rating", "Local Currency LT")</f>
        <v/>
      </c>
      <c r="N269" s="10" t="str">
        <f>_xll.SNL.Clients.Office.Excel.Functions.SPG(A269, "RD_CREDIT_RATING_DATE_GLOBAL", "Issuer Credit Rating", "Local Currency LT|0")</f>
        <v/>
      </c>
      <c r="O269" s="10" t="str">
        <f>_xll.SNL.Clients.Office.Excel.Functions.SPG(A269, "RD_CREDIT_WATCH_OUTLOOK_DATE_GLOBAL", "Issuer Credit Rating", "Local Currency LT|0")</f>
        <v/>
      </c>
    </row>
    <row r="270" spans="1:15">
      <c r="A270" t="s">
        <v>1911</v>
      </c>
      <c r="B270" t="str">
        <f>_xll.SNL.Clients.Office.Excel.Functions.SPG(A270,"SP_IPO_DATE")</f>
        <v>#PEND</v>
      </c>
      <c r="C270" s="9" t="str">
        <f>_xll.SNL.Clients.Office.Excel.Functions.SPG(A270, "IQ_SECTOR")</f>
        <v>Consumer Discretionary</v>
      </c>
      <c r="D270" s="9" t="str">
        <f>_xll.SNL.Clients.Office.Excel.Functions.SPG(A270, "IQ_INDUSTRY_GROUP")</f>
        <v>Consumer Discretionary Distribution and Retail</v>
      </c>
      <c r="E270" s="9" t="str">
        <f>_xll.SNL.Clients.Office.Excel.Functions.SPG(A270, "IQ_INDUSTRY")</f>
        <v>Specialty Retail</v>
      </c>
      <c r="F270" s="9" t="str">
        <f>_xll.SNL.Clients.Office.Excel.Functions.SPG(A270, "IQ_PRIMARY_INDUSTRY")</f>
        <v>Automotive Retail</v>
      </c>
      <c r="G270" s="9" t="str">
        <f>_xll.SNL.Clients.Office.Excel.Functions.SPG(A270, "NAICS_CODE", "Primary")</f>
        <v>4411 - Automobile Dealers</v>
      </c>
      <c r="H270" s="9" t="str">
        <f>_xll.SNL.Clients.Office.Excel.Functions.SPG(A270, "SP_TOPICTAG")</f>
        <v>Fleet Management; Freight Service; Last Mile Transportation</v>
      </c>
      <c r="I270" s="5">
        <f>_xll.SNL.Clients.Office.Excel.Functions.SPG(A270, "SP_PCT_SHARES_OWNED_ALL_INSTITUTIONS")</f>
        <v>23.72</v>
      </c>
      <c r="J270" s="9" t="str">
        <f>_xll.SNL.Clients.Office.Excel.Functions.SPG(A270, "RD_CREDIT_RATING_GLOBAL", "Issuer Credit Rating", "Local Currency LT|0")</f>
        <v>BB+</v>
      </c>
      <c r="K270" s="9" t="str">
        <f>_xll.SNL.Clients.Office.Excel.Functions.SPG(A270, "RD_CWOL_GLOBAL", "Issuer Credit Rating", "Local Currency LT|0")</f>
        <v>Stable</v>
      </c>
      <c r="L270" s="9" t="str">
        <f>_xll.SNL.Clients.Office.Excel.Functions.SPG(A270, "RD_RATING_ACTION_GLOBAL", "Issuer Credit Rating", "Local Currency LT|0")</f>
        <v>Upgrade | CreditWatch/Outlook (05/07/2021)</v>
      </c>
      <c r="M270" s="10">
        <f>_xll.SNL.Clients.Office.Excel.Functions.SPG(A270, "RD_LAST_REVIEW_DATE_GLOBAL", "Issuer Credit Rating", "Local Currency LT")</f>
        <v>45527</v>
      </c>
      <c r="N270" s="10">
        <f>_xll.SNL.Clients.Office.Excel.Functions.SPG(A270, "RD_CREDIT_RATING_DATE_GLOBAL", "Issuer Credit Rating", "Local Currency LT|0")</f>
        <v>44323</v>
      </c>
      <c r="O270" s="10">
        <f>_xll.SNL.Clients.Office.Excel.Functions.SPG(A270, "RD_CREDIT_WATCH_OUTLOOK_DATE_GLOBAL", "Issuer Credit Rating", "Local Currency LT|0")</f>
        <v>44323</v>
      </c>
    </row>
    <row r="271" spans="1:15">
      <c r="A271" t="s">
        <v>1912</v>
      </c>
      <c r="B271" t="str">
        <f>_xll.SNL.Clients.Office.Excel.Functions.SPG(A271,"SP_IPO_DATE")</f>
        <v>#PEND</v>
      </c>
      <c r="C271" s="9" t="str">
        <f>_xll.SNL.Clients.Office.Excel.Functions.SPG(A271, "IQ_SECTOR")</f>
        <v>Health Care</v>
      </c>
      <c r="D271" s="9" t="str">
        <f>_xll.SNL.Clients.Office.Excel.Functions.SPG(A271, "IQ_INDUSTRY_GROUP")</f>
        <v>Health Care Equipment and Services</v>
      </c>
      <c r="E271" s="9" t="str">
        <f>_xll.SNL.Clients.Office.Excel.Functions.SPG(A271, "IQ_INDUSTRY")</f>
        <v>Health Care Equipment and Supplies</v>
      </c>
      <c r="F271" s="9" t="str">
        <f>_xll.SNL.Clients.Office.Excel.Functions.SPG(A271, "IQ_PRIMARY_INDUSTRY")</f>
        <v>Health Care Equipment</v>
      </c>
      <c r="G271" s="9" t="str">
        <f>_xll.SNL.Clients.Office.Excel.Functions.SPG(A271, "NAICS_CODE", "Primary")</f>
        <v>339112 - Surgical and Medical Instrument Manufacturing</v>
      </c>
      <c r="H271" s="9" t="str">
        <f>_xll.SNL.Clients.Office.Excel.Functions.SPG(A271, "SP_TOPICTAG")</f>
        <v>Health Diagnostics; Neuroscience; Cardiovascular; Immunology; Neurology; Surgery</v>
      </c>
      <c r="I271" s="5">
        <f>_xll.SNL.Clients.Office.Excel.Functions.SPG(A271, "SP_PCT_SHARES_OWNED_ALL_INSTITUTIONS")</f>
        <v>94.83</v>
      </c>
      <c r="J271" s="9" t="str">
        <f>_xll.SNL.Clients.Office.Excel.Functions.SPG(A271, "RD_CREDIT_RATING_GLOBAL", "Issuer Credit Rating", "Local Currency LT|0")</f>
        <v/>
      </c>
      <c r="K271" s="9" t="str">
        <f>_xll.SNL.Clients.Office.Excel.Functions.SPG(A271, "RD_CWOL_GLOBAL", "Issuer Credit Rating", "Local Currency LT|0")</f>
        <v/>
      </c>
      <c r="L271" s="9" t="str">
        <f>_xll.SNL.Clients.Office.Excel.Functions.SPG(A271, "RD_RATING_ACTION_GLOBAL", "Issuer Credit Rating", "Local Currency LT|0")</f>
        <v/>
      </c>
      <c r="M271" s="10" t="str">
        <f>_xll.SNL.Clients.Office.Excel.Functions.SPG(A271, "RD_LAST_REVIEW_DATE_GLOBAL", "Issuer Credit Rating", "Local Currency LT")</f>
        <v/>
      </c>
      <c r="N271" s="10" t="str">
        <f>_xll.SNL.Clients.Office.Excel.Functions.SPG(A271, "RD_CREDIT_RATING_DATE_GLOBAL", "Issuer Credit Rating", "Local Currency LT|0")</f>
        <v/>
      </c>
      <c r="O271" s="10" t="str">
        <f>_xll.SNL.Clients.Office.Excel.Functions.SPG(A271, "RD_CREDIT_WATCH_OUTLOOK_DATE_GLOBAL", "Issuer Credit Rating", "Local Currency LT|0")</f>
        <v/>
      </c>
    </row>
    <row r="272" spans="1:15">
      <c r="A272" t="s">
        <v>1913</v>
      </c>
      <c r="B272" t="str">
        <f>_xll.SNL.Clients.Office.Excel.Functions.SPG(A272,"SP_IPO_DATE")</f>
        <v>#PEND</v>
      </c>
      <c r="C272" s="9" t="str">
        <f>_xll.SNL.Clients.Office.Excel.Functions.SPG(A272, "IQ_SECTOR")</f>
        <v>Consumer Staples</v>
      </c>
      <c r="D272" s="9" t="str">
        <f>_xll.SNL.Clients.Office.Excel.Functions.SPG(A272, "IQ_INDUSTRY_GROUP")</f>
        <v>Consumer Staples Distribution and Retail</v>
      </c>
      <c r="E272" s="9" t="str">
        <f>_xll.SNL.Clients.Office.Excel.Functions.SPG(A272, "IQ_INDUSTRY")</f>
        <v>Consumer Staples Distribution and Retail</v>
      </c>
      <c r="F272" s="9" t="str">
        <f>_xll.SNL.Clients.Office.Excel.Functions.SPG(A272, "IQ_PRIMARY_INDUSTRY")</f>
        <v>Food Distributors</v>
      </c>
      <c r="G272" s="9" t="str">
        <f>_xll.SNL.Clients.Office.Excel.Functions.SPG(A272, "NAICS_CODE", "Primary")</f>
        <v>4244 - Grocery and Related Product Merchant Wholesalers</v>
      </c>
      <c r="H272" s="9" t="str">
        <f>_xll.SNL.Clients.Office.Excel.Functions.SPG(A272, "SP_TOPICTAG")</f>
        <v>Aquaculture; Farming; Fast-Moving Consumer Goods; Livestock; Online Grocery</v>
      </c>
      <c r="I272" s="5">
        <f>_xll.SNL.Clients.Office.Excel.Functions.SPG(A272, "SP_PCT_SHARES_OWNED_ALL_INSTITUTIONS")</f>
        <v>98.11</v>
      </c>
      <c r="J272" s="9" t="str">
        <f>_xll.SNL.Clients.Office.Excel.Functions.SPG(A272, "RD_CREDIT_RATING_GLOBAL", "Issuer Credit Rating", "Local Currency LT|0")</f>
        <v/>
      </c>
      <c r="K272" s="9" t="str">
        <f>_xll.SNL.Clients.Office.Excel.Functions.SPG(A272, "RD_CWOL_GLOBAL", "Issuer Credit Rating", "Local Currency LT|0")</f>
        <v/>
      </c>
      <c r="L272" s="9" t="str">
        <f>_xll.SNL.Clients.Office.Excel.Functions.SPG(A272, "RD_RATING_ACTION_GLOBAL", "Issuer Credit Rating", "Local Currency LT|0")</f>
        <v/>
      </c>
      <c r="M272" s="10" t="str">
        <f>_xll.SNL.Clients.Office.Excel.Functions.SPG(A272, "RD_LAST_REVIEW_DATE_GLOBAL", "Issuer Credit Rating", "Local Currency LT")</f>
        <v/>
      </c>
      <c r="N272" s="10" t="str">
        <f>_xll.SNL.Clients.Office.Excel.Functions.SPG(A272, "RD_CREDIT_RATING_DATE_GLOBAL", "Issuer Credit Rating", "Local Currency LT|0")</f>
        <v/>
      </c>
      <c r="O272" s="10" t="str">
        <f>_xll.SNL.Clients.Office.Excel.Functions.SPG(A272, "RD_CREDIT_WATCH_OUTLOOK_DATE_GLOBAL", "Issuer Credit Rating", "Local Currency LT|0")</f>
        <v/>
      </c>
    </row>
    <row r="273" spans="1:15">
      <c r="A273" t="s">
        <v>1914</v>
      </c>
      <c r="B273" t="str">
        <f>_xll.SNL.Clients.Office.Excel.Functions.SPG(A273,"SP_IPO_DATE")</f>
        <v>#PEND</v>
      </c>
      <c r="C273" s="9" t="str">
        <f>_xll.SNL.Clients.Office.Excel.Functions.SPG(A273, "IQ_SECTOR")</f>
        <v>Energy</v>
      </c>
      <c r="D273" s="9" t="str">
        <f>_xll.SNL.Clients.Office.Excel.Functions.SPG(A273, "IQ_INDUSTRY_GROUP")</f>
        <v>Energy</v>
      </c>
      <c r="E273" s="9" t="str">
        <f>_xll.SNL.Clients.Office.Excel.Functions.SPG(A273, "IQ_INDUSTRY")</f>
        <v>Oil, Gas and Consumable Fuels</v>
      </c>
      <c r="F273" s="9" t="str">
        <f>_xll.SNL.Clients.Office.Excel.Functions.SPG(A273, "IQ_PRIMARY_INDUSTRY")</f>
        <v>Oil and Gas Exploration and Production</v>
      </c>
      <c r="G273" s="9" t="str">
        <f>_xll.SNL.Clients.Office.Excel.Functions.SPG(A273, "NAICS_CODE", "Primary")</f>
        <v>2111 - Oil and Gas Extraction</v>
      </c>
      <c r="H273" s="9" t="str">
        <f>_xll.SNL.Clients.Office.Excel.Functions.SPG(A273, "SP_TOPICTAG")</f>
        <v/>
      </c>
      <c r="I273" s="5">
        <f>_xll.SNL.Clients.Office.Excel.Functions.SPG(A273, "SP_PCT_SHARES_OWNED_ALL_INSTITUTIONS")</f>
        <v>92.31</v>
      </c>
      <c r="J273" s="9" t="str">
        <f>_xll.SNL.Clients.Office.Excel.Functions.SPG(A273, "RD_CREDIT_RATING_GLOBAL", "Issuer Credit Rating", "Local Currency LT|0")</f>
        <v>BB</v>
      </c>
      <c r="K273" s="9" t="str">
        <f>_xll.SNL.Clients.Office.Excel.Functions.SPG(A273, "RD_CWOL_GLOBAL", "Issuer Credit Rating", "Local Currency LT|0")</f>
        <v>Stable</v>
      </c>
      <c r="L273" s="9" t="str">
        <f>_xll.SNL.Clients.Office.Excel.Functions.SPG(A273, "RD_RATING_ACTION_GLOBAL", "Issuer Credit Rating", "Local Currency LT|0")</f>
        <v>Upgrade | CreditWatch/Outlook (07/25/2024)</v>
      </c>
      <c r="M273" s="10">
        <f>_xll.SNL.Clients.Office.Excel.Functions.SPG(A273, "RD_LAST_REVIEW_DATE_GLOBAL", "Issuer Credit Rating", "Local Currency LT")</f>
        <v>45498</v>
      </c>
      <c r="N273" s="10">
        <f>_xll.SNL.Clients.Office.Excel.Functions.SPG(A273, "RD_CREDIT_RATING_DATE_GLOBAL", "Issuer Credit Rating", "Local Currency LT|0")</f>
        <v>45498</v>
      </c>
      <c r="O273" s="10">
        <f>_xll.SNL.Clients.Office.Excel.Functions.SPG(A273, "RD_CREDIT_WATCH_OUTLOOK_DATE_GLOBAL", "Issuer Credit Rating", "Local Currency LT|0")</f>
        <v>45498</v>
      </c>
    </row>
    <row r="274" spans="1:15">
      <c r="A274" t="s">
        <v>1915</v>
      </c>
      <c r="B274" t="str">
        <f>_xll.SNL.Clients.Office.Excel.Functions.SPG(A274,"SP_IPO_DATE")</f>
        <v>#PEND</v>
      </c>
      <c r="C274" s="9" t="str">
        <f>_xll.SNL.Clients.Office.Excel.Functions.SPG(A274, "IQ_SECTOR")</f>
        <v>Health Care</v>
      </c>
      <c r="D274" s="9" t="str">
        <f>_xll.SNL.Clients.Office.Excel.Functions.SPG(A274, "IQ_INDUSTRY_GROUP")</f>
        <v>Pharmaceuticals, Biotechnology and Life Sciences</v>
      </c>
      <c r="E274" s="9" t="str">
        <f>_xll.SNL.Clients.Office.Excel.Functions.SPG(A274, "IQ_INDUSTRY")</f>
        <v>Pharmaceuticals</v>
      </c>
      <c r="F274" s="9" t="str">
        <f>_xll.SNL.Clients.Office.Excel.Functions.SPG(A274, "IQ_PRIMARY_INDUSTRY")</f>
        <v>Pharmaceuticals</v>
      </c>
      <c r="G274" s="9" t="str">
        <f>_xll.SNL.Clients.Office.Excel.Functions.SPG(A274, "NAICS_CODE", "Primary")</f>
        <v>325412 - Pharmaceutical Preparation Manufacturing</v>
      </c>
      <c r="H274" s="9" t="str">
        <f>_xll.SNL.Clients.Office.Excel.Functions.SPG(A274, "SP_TOPICTAG")</f>
        <v>Health Diagnostics; MHealth; Nutraceutical; Sleep Technology; Dentistry; Pain Management; Respiratory</v>
      </c>
      <c r="I274" s="5">
        <f>_xll.SNL.Clients.Office.Excel.Functions.SPG(A274, "SP_PCT_SHARES_OWNED_ALL_INSTITUTIONS")</f>
        <v>103.5</v>
      </c>
      <c r="J274" s="9" t="str">
        <f>_xll.SNL.Clients.Office.Excel.Functions.SPG(A274, "RD_CREDIT_RATING_GLOBAL", "Issuer Credit Rating", "Local Currency LT|0")</f>
        <v>BB-</v>
      </c>
      <c r="K274" s="9" t="str">
        <f>_xll.SNL.Clients.Office.Excel.Functions.SPG(A274, "RD_CWOL_GLOBAL", "Issuer Credit Rating", "Local Currency LT|0")</f>
        <v>Stable</v>
      </c>
      <c r="L274" s="9" t="str">
        <f>_xll.SNL.Clients.Office.Excel.Functions.SPG(A274, "RD_RATING_ACTION_GLOBAL", "Issuer Credit Rating", "Local Currency LT|0")</f>
        <v>Downgrade | CreditWatch/Outlook (03/25/2024)</v>
      </c>
      <c r="M274" s="10">
        <f>_xll.SNL.Clients.Office.Excel.Functions.SPG(A274, "RD_LAST_REVIEW_DATE_GLOBAL", "Issuer Credit Rating", "Local Currency LT")</f>
        <v>45544</v>
      </c>
      <c r="N274" s="10">
        <f>_xll.SNL.Clients.Office.Excel.Functions.SPG(A274, "RD_CREDIT_RATING_DATE_GLOBAL", "Issuer Credit Rating", "Local Currency LT|0")</f>
        <v>45376</v>
      </c>
      <c r="O274" s="10">
        <f>_xll.SNL.Clients.Office.Excel.Functions.SPG(A274, "RD_CREDIT_WATCH_OUTLOOK_DATE_GLOBAL", "Issuer Credit Rating", "Local Currency LT|0")</f>
        <v>45376</v>
      </c>
    </row>
    <row r="275" spans="1:15">
      <c r="A275" t="s">
        <v>1916</v>
      </c>
      <c r="B275" t="str">
        <f>_xll.SNL.Clients.Office.Excel.Functions.SPG(A275,"SP_IPO_DATE")</f>
        <v>#PEND</v>
      </c>
      <c r="C275" s="9" t="str">
        <f>_xll.SNL.Clients.Office.Excel.Functions.SPG(A275, "IQ_SECTOR")</f>
        <v>Consumer Staples</v>
      </c>
      <c r="D275" s="9" t="str">
        <f>_xll.SNL.Clients.Office.Excel.Functions.SPG(A275, "IQ_INDUSTRY_GROUP")</f>
        <v>Food, Beverage and Tobacco</v>
      </c>
      <c r="E275" s="9" t="str">
        <f>_xll.SNL.Clients.Office.Excel.Functions.SPG(A275, "IQ_INDUSTRY")</f>
        <v>Food Products</v>
      </c>
      <c r="F275" s="9" t="str">
        <f>_xll.SNL.Clients.Office.Excel.Functions.SPG(A275, "IQ_PRIMARY_INDUSTRY")</f>
        <v>Packaged Foods and Meats</v>
      </c>
      <c r="G275" s="9" t="str">
        <f>_xll.SNL.Clients.Office.Excel.Functions.SPG(A275, "NAICS_CODE", "Primary")</f>
        <v>311615 - Poultry Processing</v>
      </c>
      <c r="H275" s="9" t="str">
        <f>_xll.SNL.Clients.Office.Excel.Functions.SPG(A275, "SP_TOPICTAG")</f>
        <v>Animal Feed; Livestock</v>
      </c>
      <c r="I275" s="5">
        <f>_xll.SNL.Clients.Office.Excel.Functions.SPG(A275, "SP_PCT_SHARES_OWNED_ALL_INSTITUTIONS")</f>
        <v>20.97</v>
      </c>
      <c r="J275" s="9" t="str">
        <f>_xll.SNL.Clients.Office.Excel.Functions.SPG(A275, "RD_CREDIT_RATING_GLOBAL", "Issuer Credit Rating", "Local Currency LT|0")</f>
        <v>BBB-</v>
      </c>
      <c r="K275" s="9" t="str">
        <f>_xll.SNL.Clients.Office.Excel.Functions.SPG(A275, "RD_CWOL_GLOBAL", "Issuer Credit Rating", "Local Currency LT|0")</f>
        <v>Stable</v>
      </c>
      <c r="L275" s="9" t="str">
        <f>_xll.SNL.Clients.Office.Excel.Functions.SPG(A275, "RD_RATING_ACTION_GLOBAL", "Issuer Credit Rating", "Local Currency LT|0")</f>
        <v>CreditWatch/Outlook (10/16/2024)</v>
      </c>
      <c r="M275" s="10">
        <f>_xll.SNL.Clients.Office.Excel.Functions.SPG(A275, "RD_LAST_REVIEW_DATE_GLOBAL", "Issuer Credit Rating", "Local Currency LT")</f>
        <v>45581</v>
      </c>
      <c r="N275" s="10">
        <f>_xll.SNL.Clients.Office.Excel.Functions.SPG(A275, "RD_CREDIT_RATING_DATE_GLOBAL", "Issuer Credit Rating", "Local Currency LT|0")</f>
        <v>44714</v>
      </c>
      <c r="O275" s="10">
        <f>_xll.SNL.Clients.Office.Excel.Functions.SPG(A275, "RD_CREDIT_WATCH_OUTLOOK_DATE_GLOBAL", "Issuer Credit Rating", "Local Currency LT|0")</f>
        <v>45581</v>
      </c>
    </row>
    <row r="276" spans="1:15">
      <c r="A276" t="s">
        <v>1917</v>
      </c>
      <c r="B276" t="str">
        <f>_xll.SNL.Clients.Office.Excel.Functions.SPG(A276,"SP_IPO_DATE")</f>
        <v>#PEND</v>
      </c>
      <c r="C276" s="9" t="str">
        <f>_xll.SNL.Clients.Office.Excel.Functions.SPG(A276, "IQ_SECTOR")</f>
        <v>Financials</v>
      </c>
      <c r="D276" s="9" t="str">
        <f>_xll.SNL.Clients.Office.Excel.Functions.SPG(A276, "IQ_INDUSTRY_GROUP")</f>
        <v>Banks</v>
      </c>
      <c r="E276" s="9" t="str">
        <f>_xll.SNL.Clients.Office.Excel.Functions.SPG(A276, "IQ_INDUSTRY")</f>
        <v>Banks</v>
      </c>
      <c r="F276" s="9" t="str">
        <f>_xll.SNL.Clients.Office.Excel.Functions.SPG(A276, "IQ_PRIMARY_INDUSTRY")</f>
        <v>Regional Banks</v>
      </c>
      <c r="G276" s="9" t="str">
        <f>_xll.SNL.Clients.Office.Excel.Functions.SPG(A276, "NAICS_CODE", "Primary")</f>
        <v>522110 - Commercial Banking</v>
      </c>
      <c r="H276" s="9" t="str">
        <f>_xll.SNL.Clients.Office.Excel.Functions.SPG(A276, "SP_TOPICTAG")</f>
        <v>Consumer Lending; Digital Brokerage</v>
      </c>
      <c r="I276" s="5">
        <f>_xll.SNL.Clients.Office.Excel.Functions.SPG(A276, "SP_PCT_SHARES_OWNED_ALL_INSTITUTIONS")</f>
        <v>88.6</v>
      </c>
      <c r="J276" s="9" t="str">
        <f>_xll.SNL.Clients.Office.Excel.Functions.SPG(A276, "RD_CREDIT_RATING_GLOBAL", "Issuer Credit Rating", "Local Currency LT|0")</f>
        <v/>
      </c>
      <c r="K276" s="9" t="str">
        <f>_xll.SNL.Clients.Office.Excel.Functions.SPG(A276, "RD_CWOL_GLOBAL", "Issuer Credit Rating", "Local Currency LT|0")</f>
        <v/>
      </c>
      <c r="L276" s="9" t="str">
        <f>_xll.SNL.Clients.Office.Excel.Functions.SPG(A276, "RD_RATING_ACTION_GLOBAL", "Issuer Credit Rating", "Local Currency LT|0")</f>
        <v/>
      </c>
      <c r="M276" s="10" t="str">
        <f>_xll.SNL.Clients.Office.Excel.Functions.SPG(A276, "RD_LAST_REVIEW_DATE_GLOBAL", "Issuer Credit Rating", "Local Currency LT")</f>
        <v/>
      </c>
      <c r="N276" s="10" t="str">
        <f>_xll.SNL.Clients.Office.Excel.Functions.SPG(A276, "RD_CREDIT_RATING_DATE_GLOBAL", "Issuer Credit Rating", "Local Currency LT|0")</f>
        <v/>
      </c>
      <c r="O276" s="10" t="str">
        <f>_xll.SNL.Clients.Office.Excel.Functions.SPG(A276, "RD_CREDIT_WATCH_OUTLOOK_DATE_GLOBAL", "Issuer Credit Rating", "Local Currency LT|0")</f>
        <v/>
      </c>
    </row>
    <row r="277" spans="1:15">
      <c r="A277" t="s">
        <v>1918</v>
      </c>
      <c r="B277" t="str">
        <f>_xll.SNL.Clients.Office.Excel.Functions.SPG(A277,"SP_IPO_DATE")</f>
        <v>#PEND</v>
      </c>
      <c r="C277" s="9" t="str">
        <f>_xll.SNL.Clients.Office.Excel.Functions.SPG(A277, "IQ_SECTOR")</f>
        <v>Consumer Discretionary</v>
      </c>
      <c r="D277" s="9" t="str">
        <f>_xll.SNL.Clients.Office.Excel.Functions.SPG(A277, "IQ_INDUSTRY_GROUP")</f>
        <v>Consumer Services</v>
      </c>
      <c r="E277" s="9" t="str">
        <f>_xll.SNL.Clients.Office.Excel.Functions.SPG(A277, "IQ_INDUSTRY")</f>
        <v>Hotels, Restaurants and Leisure</v>
      </c>
      <c r="F277" s="9" t="str">
        <f>_xll.SNL.Clients.Office.Excel.Functions.SPG(A277, "IQ_PRIMARY_INDUSTRY")</f>
        <v>Leisure Facilities</v>
      </c>
      <c r="G277" s="9" t="str">
        <f>_xll.SNL.Clients.Office.Excel.Functions.SPG(A277, "NAICS_CODE", "Primary")</f>
        <v>713940 - Fitness and Recreational Sports Centers</v>
      </c>
      <c r="H277" s="9" t="str">
        <f>_xll.SNL.Clients.Office.Excel.Functions.SPG(A277, "SP_TOPICTAG")</f>
        <v>Fitness</v>
      </c>
      <c r="I277" s="5">
        <f>_xll.SNL.Clients.Office.Excel.Functions.SPG(A277, "SP_PCT_SHARES_OWNED_ALL_INSTITUTIONS")</f>
        <v>107.69</v>
      </c>
      <c r="J277" s="9" t="str">
        <f>_xll.SNL.Clients.Office.Excel.Functions.SPG(A277, "RD_CREDIT_RATING_GLOBAL", "Issuer Credit Rating", "Local Currency LT|0")</f>
        <v/>
      </c>
      <c r="K277" s="9" t="str">
        <f>_xll.SNL.Clients.Office.Excel.Functions.SPG(A277, "RD_CWOL_GLOBAL", "Issuer Credit Rating", "Local Currency LT|0")</f>
        <v/>
      </c>
      <c r="L277" s="9" t="str">
        <f>_xll.SNL.Clients.Office.Excel.Functions.SPG(A277, "RD_RATING_ACTION_GLOBAL", "Issuer Credit Rating", "Local Currency LT|0")</f>
        <v/>
      </c>
      <c r="M277" s="10" t="str">
        <f>_xll.SNL.Clients.Office.Excel.Functions.SPG(A277, "RD_LAST_REVIEW_DATE_GLOBAL", "Issuer Credit Rating", "Local Currency LT")</f>
        <v/>
      </c>
      <c r="N277" s="10" t="str">
        <f>_xll.SNL.Clients.Office.Excel.Functions.SPG(A277, "RD_CREDIT_RATING_DATE_GLOBAL", "Issuer Credit Rating", "Local Currency LT|0")</f>
        <v/>
      </c>
      <c r="O277" s="10" t="str">
        <f>_xll.SNL.Clients.Office.Excel.Functions.SPG(A277, "RD_CREDIT_WATCH_OUTLOOK_DATE_GLOBAL", "Issuer Credit Rating", "Local Currency LT|0")</f>
        <v/>
      </c>
    </row>
    <row r="278" spans="1:15">
      <c r="A278" t="s">
        <v>1919</v>
      </c>
      <c r="B278" t="str">
        <f>_xll.SNL.Clients.Office.Excel.Functions.SPG(A278,"SP_IPO_DATE")</f>
        <v>#PEND</v>
      </c>
      <c r="C278" s="9" t="str">
        <f>_xll.SNL.Clients.Office.Excel.Functions.SPG(A278, "IQ_SECTOR")</f>
        <v>Consumer Discretionary</v>
      </c>
      <c r="D278" s="9" t="str">
        <f>_xll.SNL.Clients.Office.Excel.Functions.SPG(A278, "IQ_INDUSTRY_GROUP")</f>
        <v>Consumer Durables and Apparel</v>
      </c>
      <c r="E278" s="9" t="str">
        <f>_xll.SNL.Clients.Office.Excel.Functions.SPG(A278, "IQ_INDUSTRY")</f>
        <v>Leisure Products</v>
      </c>
      <c r="F278" s="9" t="str">
        <f>_xll.SNL.Clients.Office.Excel.Functions.SPG(A278, "IQ_PRIMARY_INDUSTRY")</f>
        <v>Leisure Products</v>
      </c>
      <c r="G278" s="9" t="str">
        <f>_xll.SNL.Clients.Office.Excel.Functions.SPG(A278, "NAICS_CODE", "Primary")</f>
        <v>336110 - Automobile and Light Duty Motor Vehicle Manufacturing</v>
      </c>
      <c r="H278" s="9" t="str">
        <f>_xll.SNL.Clients.Office.Excel.Functions.SPG(A278, "SP_TOPICTAG")</f>
        <v>Fleet Management; Last Mile Transportation; Electric Vehicle; Micro-Mobility; Autonomous Vehicles</v>
      </c>
      <c r="I278" s="5">
        <f>_xll.SNL.Clients.Office.Excel.Functions.SPG(A278, "SP_PCT_SHARES_OWNED_ALL_INSTITUTIONS")</f>
        <v>83.84</v>
      </c>
      <c r="J278" s="9" t="str">
        <f>_xll.SNL.Clients.Office.Excel.Functions.SPG(A278, "RD_CREDIT_RATING_GLOBAL", "Issuer Credit Rating", "Local Currency LT|0")</f>
        <v>BBB</v>
      </c>
      <c r="K278" s="9" t="str">
        <f>_xll.SNL.Clients.Office.Excel.Functions.SPG(A278, "RD_CWOL_GLOBAL", "Issuer Credit Rating", "Local Currency LT|0")</f>
        <v>Negative</v>
      </c>
      <c r="L278" s="9" t="str">
        <f>_xll.SNL.Clients.Office.Excel.Functions.SPG(A278, "RD_RATING_ACTION_GLOBAL", "Issuer Credit Rating", "Local Currency LT|0")</f>
        <v>CreditWatch/Outlook (02/03/2025)</v>
      </c>
      <c r="M278" s="10">
        <f>_xll.SNL.Clients.Office.Excel.Functions.SPG(A278, "RD_LAST_REVIEW_DATE_GLOBAL", "Issuer Credit Rating", "Local Currency LT")</f>
        <v>45691</v>
      </c>
      <c r="N278" s="10">
        <f>_xll.SNL.Clients.Office.Excel.Functions.SPG(A278, "RD_CREDIT_RATING_DATE_GLOBAL", "Issuer Credit Rating", "Local Currency LT|0")</f>
        <v>45236</v>
      </c>
      <c r="O278" s="10">
        <f>_xll.SNL.Clients.Office.Excel.Functions.SPG(A278, "RD_CREDIT_WATCH_OUTLOOK_DATE_GLOBAL", "Issuer Credit Rating", "Local Currency LT|0")</f>
        <v>45691</v>
      </c>
    </row>
    <row r="279" spans="1:15">
      <c r="A279" t="s">
        <v>1920</v>
      </c>
      <c r="B279" t="str">
        <f>_xll.SNL.Clients.Office.Excel.Functions.SPG(A279,"SP_IPO_DATE")</f>
        <v>#PEND</v>
      </c>
      <c r="C279" s="9" t="str">
        <f>_xll.SNL.Clients.Office.Excel.Functions.SPG(A279, "IQ_SECTOR")</f>
        <v>Utilities</v>
      </c>
      <c r="D279" s="9" t="str">
        <f>_xll.SNL.Clients.Office.Excel.Functions.SPG(A279, "IQ_INDUSTRY_GROUP")</f>
        <v>Utilities</v>
      </c>
      <c r="E279" s="9" t="str">
        <f>_xll.SNL.Clients.Office.Excel.Functions.SPG(A279, "IQ_INDUSTRY")</f>
        <v>Electric Utilities</v>
      </c>
      <c r="F279" s="9" t="str">
        <f>_xll.SNL.Clients.Office.Excel.Functions.SPG(A279, "IQ_PRIMARY_INDUSTRY")</f>
        <v>Electric Utilities</v>
      </c>
      <c r="G279" s="9" t="str">
        <f>_xll.SNL.Clients.Office.Excel.Functions.SPG(A279, "NAICS_CODE", "Primary")</f>
        <v>2211 - Electric Power Generation, Transmission and Distribution</v>
      </c>
      <c r="H279" s="9" t="str">
        <f>_xll.SNL.Clients.Office.Excel.Functions.SPG(A279, "SP_TOPICTAG")</f>
        <v>Clean Energy; Energy Efficiency; Energy Management; Energy Storage; Smart Energy; Power Grid; ClimateTech; Utility Scale Solar; Onshore and Offshore Wind</v>
      </c>
      <c r="I279" s="5">
        <f>_xll.SNL.Clients.Office.Excel.Functions.SPG(A279, "SP_PCT_SHARES_OWNED_ALL_INSTITUTIONS")</f>
        <v>102.63</v>
      </c>
      <c r="J279" s="9" t="str">
        <f>_xll.SNL.Clients.Office.Excel.Functions.SPG(A279, "RD_CREDIT_RATING_GLOBAL", "Issuer Credit Rating", "Local Currency LT|0")</f>
        <v>BBB+</v>
      </c>
      <c r="K279" s="9" t="str">
        <f>_xll.SNL.Clients.Office.Excel.Functions.SPG(A279, "RD_CWOL_GLOBAL", "Issuer Credit Rating", "Local Currency LT|0")</f>
        <v>Stable</v>
      </c>
      <c r="L279" s="9" t="str">
        <f>_xll.SNL.Clients.Office.Excel.Functions.SPG(A279, "RD_RATING_ACTION_GLOBAL", "Issuer Credit Rating", "Local Currency LT|0")</f>
        <v>CreditWatch/Outlook (01/14/2021)</v>
      </c>
      <c r="M279" s="10">
        <f>_xll.SNL.Clients.Office.Excel.Functions.SPG(A279, "RD_LAST_REVIEW_DATE_GLOBAL", "Issuer Credit Rating", "Local Currency LT")</f>
        <v>45469</v>
      </c>
      <c r="N279" s="10">
        <f>_xll.SNL.Clients.Office.Excel.Functions.SPG(A279, "RD_CREDIT_RATING_DATE_GLOBAL", "Issuer Credit Rating", "Local Currency LT|0")</f>
        <v>43299</v>
      </c>
      <c r="O279" s="10">
        <f>_xll.SNL.Clients.Office.Excel.Functions.SPG(A279, "RD_CREDIT_WATCH_OUTLOOK_DATE_GLOBAL", "Issuer Credit Rating", "Local Currency LT|0")</f>
        <v>44210</v>
      </c>
    </row>
    <row r="280" spans="1:15">
      <c r="A280" t="s">
        <v>1921</v>
      </c>
      <c r="B280" t="str">
        <f>_xll.SNL.Clients.Office.Excel.Functions.SPG(A280,"SP_IPO_DATE")</f>
        <v>#PEND</v>
      </c>
      <c r="C280" s="9" t="str">
        <f>_xll.SNL.Clients.Office.Excel.Functions.SPG(A280, "IQ_SECTOR")</f>
        <v>Consumer Staples</v>
      </c>
      <c r="D280" s="9" t="str">
        <f>_xll.SNL.Clients.Office.Excel.Functions.SPG(A280, "IQ_INDUSTRY_GROUP")</f>
        <v>Food, Beverage and Tobacco</v>
      </c>
      <c r="E280" s="9" t="str">
        <f>_xll.SNL.Clients.Office.Excel.Functions.SPG(A280, "IQ_INDUSTRY")</f>
        <v>Food Products</v>
      </c>
      <c r="F280" s="9" t="str">
        <f>_xll.SNL.Clients.Office.Excel.Functions.SPG(A280, "IQ_PRIMARY_INDUSTRY")</f>
        <v>Packaged Foods and Meats</v>
      </c>
      <c r="G280" s="9" t="str">
        <f>_xll.SNL.Clients.Office.Excel.Functions.SPG(A280, "NAICS_CODE", "Primary")</f>
        <v>311 - Food Manufacturing</v>
      </c>
      <c r="H280" s="9" t="str">
        <f>_xll.SNL.Clients.Office.Excel.Functions.SPG(A280, "SP_TOPICTAG")</f>
        <v>Animal Feed; Farming; Livestock; Alternative Protein</v>
      </c>
      <c r="I280" s="5">
        <f>_xll.SNL.Clients.Office.Excel.Functions.SPG(A280, "SP_PCT_SHARES_OWNED_ALL_INSTITUTIONS")</f>
        <v>87.36</v>
      </c>
      <c r="J280" s="9" t="str">
        <f>_xll.SNL.Clients.Office.Excel.Functions.SPG(A280, "RD_CREDIT_RATING_GLOBAL", "Issuer Credit Rating", "Local Currency LT|0")</f>
        <v>B+</v>
      </c>
      <c r="K280" s="9" t="str">
        <f>_xll.SNL.Clients.Office.Excel.Functions.SPG(A280, "RD_CWOL_GLOBAL", "Issuer Credit Rating", "Local Currency LT|0")</f>
        <v>Stable</v>
      </c>
      <c r="L280" s="9" t="str">
        <f>_xll.SNL.Clients.Office.Excel.Functions.SPG(A280, "RD_RATING_ACTION_GLOBAL", "Issuer Credit Rating", "Local Currency LT|0")</f>
        <v>Upgrade | CreditWatch/Outlook (08/03/2018)</v>
      </c>
      <c r="M280" s="10">
        <f>_xll.SNL.Clients.Office.Excel.Functions.SPG(A280, "RD_LAST_REVIEW_DATE_GLOBAL", "Issuer Credit Rating", "Local Currency LT")</f>
        <v>45628</v>
      </c>
      <c r="N280" s="10">
        <f>_xll.SNL.Clients.Office.Excel.Functions.SPG(A280, "RD_CREDIT_RATING_DATE_GLOBAL", "Issuer Credit Rating", "Local Currency LT|0")</f>
        <v>43315</v>
      </c>
      <c r="O280" s="10">
        <f>_xll.SNL.Clients.Office.Excel.Functions.SPG(A280, "RD_CREDIT_WATCH_OUTLOOK_DATE_GLOBAL", "Issuer Credit Rating", "Local Currency LT|0")</f>
        <v>43315</v>
      </c>
    </row>
    <row r="281" spans="1:15">
      <c r="A281" t="s">
        <v>1922</v>
      </c>
      <c r="B281" t="str">
        <f>_xll.SNL.Clients.Office.Excel.Functions.SPG(A281,"SP_IPO_DATE")</f>
        <v>#PEND</v>
      </c>
      <c r="C281" s="9" t="str">
        <f>_xll.SNL.Clients.Office.Excel.Functions.SPG(A281, "IQ_SECTOR")</f>
        <v>Real Estate</v>
      </c>
      <c r="D281" s="9" t="str">
        <f>_xll.SNL.Clients.Office.Excel.Functions.SPG(A281, "IQ_INDUSTRY_GROUP")</f>
        <v>Equity Real Estate Investment Trusts (REITs)</v>
      </c>
      <c r="E281" s="9" t="str">
        <f>_xll.SNL.Clients.Office.Excel.Functions.SPG(A281, "IQ_INDUSTRY")</f>
        <v>Specialized REITs</v>
      </c>
      <c r="F281" s="9" t="str">
        <f>_xll.SNL.Clients.Office.Excel.Functions.SPG(A281, "IQ_PRIMARY_INDUSTRY")</f>
        <v>Timber REITs</v>
      </c>
      <c r="G281" s="9" t="str">
        <f>_xll.SNL.Clients.Office.Excel.Functions.SPG(A281, "NAICS_CODE", "Primary")</f>
        <v>531110 - Lessors of Residential Buildings and Dwellings</v>
      </c>
      <c r="H281" s="9" t="str">
        <f>_xll.SNL.Clients.Office.Excel.Functions.SPG(A281, "SP_TOPICTAG")</f>
        <v>Forestry; Biomass Energy</v>
      </c>
      <c r="I281" s="5">
        <f>_xll.SNL.Clients.Office.Excel.Functions.SPG(A281, "SP_PCT_SHARES_OWNED_ALL_INSTITUTIONS")</f>
        <v>82.14</v>
      </c>
      <c r="J281" s="9" t="str">
        <f>_xll.SNL.Clients.Office.Excel.Functions.SPG(A281, "RD_CREDIT_RATING_GLOBAL", "Issuer Credit Rating", "Local Currency LT|0")</f>
        <v>BBB-</v>
      </c>
      <c r="K281" s="9" t="str">
        <f>_xll.SNL.Clients.Office.Excel.Functions.SPG(A281, "RD_CWOL_GLOBAL", "Issuer Credit Rating", "Local Currency LT|0")</f>
        <v>Stable</v>
      </c>
      <c r="L281" s="9" t="str">
        <f>_xll.SNL.Clients.Office.Excel.Functions.SPG(A281, "RD_RATING_ACTION_GLOBAL", "Issuer Credit Rating", "Local Currency LT|0")</f>
        <v>CreditWatch/Outlook (08/20/2020)</v>
      </c>
      <c r="M281" s="10">
        <f>_xll.SNL.Clients.Office.Excel.Functions.SPG(A281, "RD_LAST_REVIEW_DATE_GLOBAL", "Issuer Credit Rating", "Local Currency LT")</f>
        <v>45484</v>
      </c>
      <c r="N281" s="10">
        <f>_xll.SNL.Clients.Office.Excel.Functions.SPG(A281, "RD_CREDIT_RATING_DATE_GLOBAL", "Issuer Credit Rating", "Local Currency LT|0")</f>
        <v>43287</v>
      </c>
      <c r="O281" s="10">
        <f>_xll.SNL.Clients.Office.Excel.Functions.SPG(A281, "RD_CREDIT_WATCH_OUTLOOK_DATE_GLOBAL", "Issuer Credit Rating", "Local Currency LT|0")</f>
        <v>44063</v>
      </c>
    </row>
    <row r="282" spans="1:15">
      <c r="A282" t="s">
        <v>1923</v>
      </c>
      <c r="B282" t="str">
        <f>_xll.SNL.Clients.Office.Excel.Functions.SPG(A282,"SP_IPO_DATE")</f>
        <v>#PEND</v>
      </c>
      <c r="C282" s="9" t="str">
        <f>_xll.SNL.Clients.Office.Excel.Functions.SPG(A282, "IQ_SECTOR")</f>
        <v>Information Technology</v>
      </c>
      <c r="D282" s="9" t="str">
        <f>_xll.SNL.Clients.Office.Excel.Functions.SPG(A282, "IQ_INDUSTRY_GROUP")</f>
        <v>Semiconductors and Semiconductor Equipment</v>
      </c>
      <c r="E282" s="9" t="str">
        <f>_xll.SNL.Clients.Office.Excel.Functions.SPG(A282, "IQ_INDUSTRY")</f>
        <v>Semiconductors and Semiconductor Equipment</v>
      </c>
      <c r="F282" s="9" t="str">
        <f>_xll.SNL.Clients.Office.Excel.Functions.SPG(A282, "IQ_PRIMARY_INDUSTRY")</f>
        <v>Semiconductors</v>
      </c>
      <c r="G282" s="9" t="str">
        <f>_xll.SNL.Clients.Office.Excel.Functions.SPG(A282, "NAICS_CODE", "Primary")</f>
        <v>334413 - Semiconductor and Related Device Manufacturing</v>
      </c>
      <c r="H282" s="9" t="str">
        <f>_xll.SNL.Clients.Office.Excel.Functions.SPG(A282, "SP_TOPICTAG")</f>
        <v>Energy Efficiency; Energy Management; Industrial Automation; Smart Building; Smart Energy; Electric Vehicle; Autonomous Vehicles</v>
      </c>
      <c r="I282" s="5">
        <f>_xll.SNL.Clients.Office.Excel.Functions.SPG(A282, "SP_PCT_SHARES_OWNED_ALL_INSTITUTIONS")</f>
        <v>104.59</v>
      </c>
      <c r="J282" s="9" t="str">
        <f>_xll.SNL.Clients.Office.Excel.Functions.SPG(A282, "RD_CREDIT_RATING_GLOBAL", "Issuer Credit Rating", "Local Currency LT|0")</f>
        <v/>
      </c>
      <c r="K282" s="9" t="str">
        <f>_xll.SNL.Clients.Office.Excel.Functions.SPG(A282, "RD_CWOL_GLOBAL", "Issuer Credit Rating", "Local Currency LT|0")</f>
        <v/>
      </c>
      <c r="L282" s="9" t="str">
        <f>_xll.SNL.Clients.Office.Excel.Functions.SPG(A282, "RD_RATING_ACTION_GLOBAL", "Issuer Credit Rating", "Local Currency LT|0")</f>
        <v/>
      </c>
      <c r="M282" s="10" t="str">
        <f>_xll.SNL.Clients.Office.Excel.Functions.SPG(A282, "RD_LAST_REVIEW_DATE_GLOBAL", "Issuer Credit Rating", "Local Currency LT")</f>
        <v/>
      </c>
      <c r="N282" s="10" t="str">
        <f>_xll.SNL.Clients.Office.Excel.Functions.SPG(A282, "RD_CREDIT_RATING_DATE_GLOBAL", "Issuer Credit Rating", "Local Currency LT|0")</f>
        <v/>
      </c>
      <c r="O282" s="10" t="str">
        <f>_xll.SNL.Clients.Office.Excel.Functions.SPG(A282, "RD_CREDIT_WATCH_OUTLOOK_DATE_GLOBAL", "Issuer Credit Rating", "Local Currency LT|0")</f>
        <v/>
      </c>
    </row>
    <row r="283" spans="1:15">
      <c r="A283" t="s">
        <v>1924</v>
      </c>
      <c r="B283" t="str">
        <f>_xll.SNL.Clients.Office.Excel.Functions.SPG(A283,"SP_IPO_DATE")</f>
        <v>#PEND</v>
      </c>
      <c r="C283" s="9" t="str">
        <f>_xll.SNL.Clients.Office.Excel.Functions.SPG(A283, "IQ_SECTOR")</f>
        <v>Financials</v>
      </c>
      <c r="D283" s="9" t="str">
        <f>_xll.SNL.Clients.Office.Excel.Functions.SPG(A283, "IQ_INDUSTRY_GROUP")</f>
        <v>Insurance</v>
      </c>
      <c r="E283" s="9" t="str">
        <f>_xll.SNL.Clients.Office.Excel.Functions.SPG(A283, "IQ_INDUSTRY")</f>
        <v>Insurance</v>
      </c>
      <c r="F283" s="9" t="str">
        <f>_xll.SNL.Clients.Office.Excel.Functions.SPG(A283, "IQ_PRIMARY_INDUSTRY")</f>
        <v>Life and Health Insurance</v>
      </c>
      <c r="G283" s="9" t="str">
        <f>_xll.SNL.Clients.Office.Excel.Functions.SPG(A283, "NAICS_CODE", "Primary")</f>
        <v>524113 - Direct Life Insurance Carriers</v>
      </c>
      <c r="H283" s="9" t="str">
        <f>_xll.SNL.Clients.Office.Excel.Functions.SPG(A283, "SP_TOPICTAG")</f>
        <v>Micro Lending; Digital Brokerage</v>
      </c>
      <c r="I283" s="5">
        <f>_xll.SNL.Clients.Office.Excel.Functions.SPG(A283, "SP_PCT_SHARES_OWNED_ALL_INSTITUTIONS")</f>
        <v>94.05</v>
      </c>
      <c r="J283" s="9" t="str">
        <f>_xll.SNL.Clients.Office.Excel.Functions.SPG(A283, "RD_CREDIT_RATING_GLOBAL", "Issuer Credit Rating", "Local Currency LT|0")</f>
        <v>A-</v>
      </c>
      <c r="K283" s="9" t="str">
        <f>_xll.SNL.Clients.Office.Excel.Functions.SPG(A283, "RD_CWOL_GLOBAL", "Issuer Credit Rating", "Local Currency LT|0")</f>
        <v>Stable</v>
      </c>
      <c r="L283" s="9" t="str">
        <f>_xll.SNL.Clients.Office.Excel.Functions.SPG(A283, "RD_RATING_ACTION_GLOBAL", "Issuer Credit Rating", "Local Currency LT|0")</f>
        <v>New Rating | CreditWatch/Outlook (05/25/2011)</v>
      </c>
      <c r="M283" s="10">
        <f>_xll.SNL.Clients.Office.Excel.Functions.SPG(A283, "RD_LAST_REVIEW_DATE_GLOBAL", "Issuer Credit Rating", "Local Currency LT")</f>
        <v>45503</v>
      </c>
      <c r="N283" s="10">
        <f>_xll.SNL.Clients.Office.Excel.Functions.SPG(A283, "RD_CREDIT_RATING_DATE_GLOBAL", "Issuer Credit Rating", "Local Currency LT|0")</f>
        <v>40688</v>
      </c>
      <c r="O283" s="10">
        <f>_xll.SNL.Clients.Office.Excel.Functions.SPG(A283, "RD_CREDIT_WATCH_OUTLOOK_DATE_GLOBAL", "Issuer Credit Rating", "Local Currency LT|0")</f>
        <v>40688</v>
      </c>
    </row>
    <row r="284" spans="1:15">
      <c r="A284" t="s">
        <v>1925</v>
      </c>
      <c r="B284" t="str">
        <f>_xll.SNL.Clients.Office.Excel.Functions.SPG(A284,"SP_IPO_DATE")</f>
        <v>#PEND</v>
      </c>
      <c r="C284" s="9" t="str">
        <f>_xll.SNL.Clients.Office.Excel.Functions.SPG(A284, "IQ_SECTOR")</f>
        <v>Financials</v>
      </c>
      <c r="D284" s="9" t="str">
        <f>_xll.SNL.Clients.Office.Excel.Functions.SPG(A284, "IQ_INDUSTRY_GROUP")</f>
        <v>Banks</v>
      </c>
      <c r="E284" s="9" t="str">
        <f>_xll.SNL.Clients.Office.Excel.Functions.SPG(A284, "IQ_INDUSTRY")</f>
        <v>Banks</v>
      </c>
      <c r="F284" s="9" t="str">
        <f>_xll.SNL.Clients.Office.Excel.Functions.SPG(A284, "IQ_PRIMARY_INDUSTRY")</f>
        <v>Regional Banks</v>
      </c>
      <c r="G284" s="9" t="str">
        <f>_xll.SNL.Clients.Office.Excel.Functions.SPG(A284, "NAICS_CODE", "Primary")</f>
        <v>522110 - Commercial Banking</v>
      </c>
      <c r="H284" s="9" t="str">
        <f>_xll.SNL.Clients.Office.Excel.Functions.SPG(A284, "SP_TOPICTAG")</f>
        <v>Consumer Lending</v>
      </c>
      <c r="I284" s="5">
        <f>_xll.SNL.Clients.Office.Excel.Functions.SPG(A284, "SP_PCT_SHARES_OWNED_ALL_INSTITUTIONS")</f>
        <v>82.71</v>
      </c>
      <c r="J284" s="9" t="str">
        <f>_xll.SNL.Clients.Office.Excel.Functions.SPG(A284, "RD_CREDIT_RATING_GLOBAL", "Issuer Credit Rating", "Local Currency LT|0")</f>
        <v/>
      </c>
      <c r="K284" s="9" t="str">
        <f>_xll.SNL.Clients.Office.Excel.Functions.SPG(A284, "RD_CWOL_GLOBAL", "Issuer Credit Rating", "Local Currency LT|0")</f>
        <v/>
      </c>
      <c r="L284" s="9" t="str">
        <f>_xll.SNL.Clients.Office.Excel.Functions.SPG(A284, "RD_RATING_ACTION_GLOBAL", "Issuer Credit Rating", "Local Currency LT|0")</f>
        <v/>
      </c>
      <c r="M284" s="10" t="str">
        <f>_xll.SNL.Clients.Office.Excel.Functions.SPG(A284, "RD_LAST_REVIEW_DATE_GLOBAL", "Issuer Credit Rating", "Local Currency LT")</f>
        <v/>
      </c>
      <c r="N284" s="10" t="str">
        <f>_xll.SNL.Clients.Office.Excel.Functions.SPG(A284, "RD_CREDIT_RATING_DATE_GLOBAL", "Issuer Credit Rating", "Local Currency LT|0")</f>
        <v/>
      </c>
      <c r="O284" s="10" t="str">
        <f>_xll.SNL.Clients.Office.Excel.Functions.SPG(A284, "RD_CREDIT_WATCH_OUTLOOK_DATE_GLOBAL", "Issuer Credit Rating", "Local Currency LT|0")</f>
        <v/>
      </c>
    </row>
    <row r="285" spans="1:15">
      <c r="A285" t="s">
        <v>1926</v>
      </c>
      <c r="B285" t="str">
        <f>_xll.SNL.Clients.Office.Excel.Functions.SPG(A285,"SP_IPO_DATE")</f>
        <v>#PEND</v>
      </c>
      <c r="C285" s="9" t="str">
        <f>_xll.SNL.Clients.Office.Excel.Functions.SPG(A285, "IQ_SECTOR")</f>
        <v>Information Technology</v>
      </c>
      <c r="D285" s="9" t="str">
        <f>_xll.SNL.Clients.Office.Excel.Functions.SPG(A285, "IQ_INDUSTRY_GROUP")</f>
        <v>Technology Hardware and Equipment</v>
      </c>
      <c r="E285" s="9" t="str">
        <f>_xll.SNL.Clients.Office.Excel.Functions.SPG(A285, "IQ_INDUSTRY")</f>
        <v>Technology Hardware, Storage and Peripherals</v>
      </c>
      <c r="F285" s="9" t="str">
        <f>_xll.SNL.Clients.Office.Excel.Functions.SPG(A285, "IQ_PRIMARY_INDUSTRY")</f>
        <v>Technology Hardware, Storage and Peripherals</v>
      </c>
      <c r="G285" s="9" t="str">
        <f>_xll.SNL.Clients.Office.Excel.Functions.SPG(A285, "NAICS_CODE", "Primary")</f>
        <v>334112 - Computer Storage Device Manufacturing</v>
      </c>
      <c r="H285" s="9" t="str">
        <f>_xll.SNL.Clients.Office.Excel.Functions.SPG(A285, "SP_TOPICTAG")</f>
        <v>Data Integration; Backup and Recovery; Data Protection; Cloud Infrastructure; Cloud Storage; Storage Management; Data Center Technology</v>
      </c>
      <c r="I285" s="5">
        <f>_xll.SNL.Clients.Office.Excel.Functions.SPG(A285, "SP_PCT_SHARES_OWNED_ALL_INSTITUTIONS")</f>
        <v>84.33</v>
      </c>
      <c r="J285" s="9" t="str">
        <f>_xll.SNL.Clients.Office.Excel.Functions.SPG(A285, "RD_CREDIT_RATING_GLOBAL", "Issuer Credit Rating", "Local Currency LT|0")</f>
        <v/>
      </c>
      <c r="K285" s="9" t="str">
        <f>_xll.SNL.Clients.Office.Excel.Functions.SPG(A285, "RD_CWOL_GLOBAL", "Issuer Credit Rating", "Local Currency LT|0")</f>
        <v/>
      </c>
      <c r="L285" s="9" t="str">
        <f>_xll.SNL.Clients.Office.Excel.Functions.SPG(A285, "RD_RATING_ACTION_GLOBAL", "Issuer Credit Rating", "Local Currency LT|0")</f>
        <v/>
      </c>
      <c r="M285" s="10" t="str">
        <f>_xll.SNL.Clients.Office.Excel.Functions.SPG(A285, "RD_LAST_REVIEW_DATE_GLOBAL", "Issuer Credit Rating", "Local Currency LT")</f>
        <v/>
      </c>
      <c r="N285" s="10" t="str">
        <f>_xll.SNL.Clients.Office.Excel.Functions.SPG(A285, "RD_CREDIT_RATING_DATE_GLOBAL", "Issuer Credit Rating", "Local Currency LT|0")</f>
        <v/>
      </c>
      <c r="O285" s="10" t="str">
        <f>_xll.SNL.Clients.Office.Excel.Functions.SPG(A285, "RD_CREDIT_WATCH_OUTLOOK_DATE_GLOBAL", "Issuer Credit Rating", "Local Currency LT|0")</f>
        <v/>
      </c>
    </row>
    <row r="286" spans="1:15">
      <c r="A286" t="s">
        <v>1927</v>
      </c>
      <c r="B286" t="str">
        <f>_xll.SNL.Clients.Office.Excel.Functions.SPG(A286,"SP_IPO_DATE")</f>
        <v>#PEND</v>
      </c>
      <c r="C286" s="9" t="str">
        <f>_xll.SNL.Clients.Office.Excel.Functions.SPG(A286, "IQ_SECTOR")</f>
        <v>Consumer Discretionary</v>
      </c>
      <c r="D286" s="9" t="str">
        <f>_xll.SNL.Clients.Office.Excel.Functions.SPG(A286, "IQ_INDUSTRY_GROUP")</f>
        <v>Consumer Durables and Apparel</v>
      </c>
      <c r="E286" s="9" t="str">
        <f>_xll.SNL.Clients.Office.Excel.Functions.SPG(A286, "IQ_INDUSTRY")</f>
        <v>Textiles, Apparel and Luxury Goods</v>
      </c>
      <c r="F286" s="9" t="str">
        <f>_xll.SNL.Clients.Office.Excel.Functions.SPG(A286, "IQ_PRIMARY_INDUSTRY")</f>
        <v>Apparel, Accessories and Luxury Goods</v>
      </c>
      <c r="G286" s="9" t="str">
        <f>_xll.SNL.Clients.Office.Excel.Functions.SPG(A286, "NAICS_CODE", "Primary")</f>
        <v>315 - Apparel Manufacturing</v>
      </c>
      <c r="H286" s="9" t="str">
        <f>_xll.SNL.Clients.Office.Excel.Functions.SPG(A286, "SP_TOPICTAG")</f>
        <v>Fast-Moving Consumer Goods; Lifestyle; Brand Marketing; Smart Clothing; Ophthalmology</v>
      </c>
      <c r="I286" s="5">
        <f>_xll.SNL.Clients.Office.Excel.Functions.SPG(A286, "SP_PCT_SHARES_OWNED_ALL_INSTITUTIONS")</f>
        <v>105.54</v>
      </c>
      <c r="J286" s="9" t="str">
        <f>_xll.SNL.Clients.Office.Excel.Functions.SPG(A286, "RD_CREDIT_RATING_GLOBAL", "Issuer Credit Rating", "Local Currency LT|0")</f>
        <v>BBB-</v>
      </c>
      <c r="K286" s="9" t="str">
        <f>_xll.SNL.Clients.Office.Excel.Functions.SPG(A286, "RD_CWOL_GLOBAL", "Issuer Credit Rating", "Local Currency LT|0")</f>
        <v>Positive</v>
      </c>
      <c r="L286" s="9" t="str">
        <f>_xll.SNL.Clients.Office.Excel.Functions.SPG(A286, "RD_RATING_ACTION_GLOBAL", "Issuer Credit Rating", "Local Currency LT|0")</f>
        <v>CreditWatch/Outlook (10/03/2023)</v>
      </c>
      <c r="M286" s="10">
        <f>_xll.SNL.Clients.Office.Excel.Functions.SPG(A286, "RD_LAST_REVIEW_DATE_GLOBAL", "Issuer Credit Rating", "Local Currency LT")</f>
        <v>45434</v>
      </c>
      <c r="N286" s="10">
        <f>_xll.SNL.Clients.Office.Excel.Functions.SPG(A286, "RD_CREDIT_RATING_DATE_GLOBAL", "Issuer Credit Rating", "Local Currency LT|0")</f>
        <v>43249</v>
      </c>
      <c r="O286" s="10">
        <f>_xll.SNL.Clients.Office.Excel.Functions.SPG(A286, "RD_CREDIT_WATCH_OUTLOOK_DATE_GLOBAL", "Issuer Credit Rating", "Local Currency LT|0")</f>
        <v>45202</v>
      </c>
    </row>
    <row r="287" spans="1:15">
      <c r="A287" t="s">
        <v>1928</v>
      </c>
      <c r="B287" t="str">
        <f>_xll.SNL.Clients.Office.Excel.Functions.SPG(A287,"SP_IPO_DATE")</f>
        <v>#PEND</v>
      </c>
      <c r="C287" s="9" t="str">
        <f>_xll.SNL.Clients.Office.Excel.Functions.SPG(A287, "IQ_SECTOR")</f>
        <v>Information Technology</v>
      </c>
      <c r="D287" s="9" t="str">
        <f>_xll.SNL.Clients.Office.Excel.Functions.SPG(A287, "IQ_INDUSTRY_GROUP")</f>
        <v>Software and Services</v>
      </c>
      <c r="E287" s="9" t="str">
        <f>_xll.SNL.Clients.Office.Excel.Functions.SPG(A287, "IQ_INDUSTRY")</f>
        <v>Software</v>
      </c>
      <c r="F287" s="9" t="str">
        <f>_xll.SNL.Clients.Office.Excel.Functions.SPG(A287, "IQ_PRIMARY_INDUSTRY")</f>
        <v>Systems Software</v>
      </c>
      <c r="G287" s="9" t="str">
        <f>_xll.SNL.Clients.Office.Excel.Functions.SPG(A287, "NAICS_CODE", "Primary")</f>
        <v>513210 - Software Publishers</v>
      </c>
      <c r="H287" s="9" t="str">
        <f>_xll.SNL.Clients.Office.Excel.Functions.SPG(A287, "SP_TOPICTAG")</f>
        <v>Cloud Management; Data Integration; Endpoint Security Integrity; Data Protection; Cloud Infrastructure; Cloud Security; Security Management</v>
      </c>
      <c r="I287" s="5">
        <f>_xll.SNL.Clients.Office.Excel.Functions.SPG(A287, "SP_PCT_SHARES_OWNED_ALL_INSTITUTIONS")</f>
        <v>101.51</v>
      </c>
      <c r="J287" s="9" t="str">
        <f>_xll.SNL.Clients.Office.Excel.Functions.SPG(A287, "RD_CREDIT_RATING_GLOBAL", "Issuer Credit Rating", "Local Currency LT|0")</f>
        <v/>
      </c>
      <c r="K287" s="9" t="str">
        <f>_xll.SNL.Clients.Office.Excel.Functions.SPG(A287, "RD_CWOL_GLOBAL", "Issuer Credit Rating", "Local Currency LT|0")</f>
        <v/>
      </c>
      <c r="L287" s="9" t="str">
        <f>_xll.SNL.Clients.Office.Excel.Functions.SPG(A287, "RD_RATING_ACTION_GLOBAL", "Issuer Credit Rating", "Local Currency LT|0")</f>
        <v/>
      </c>
      <c r="M287" s="10" t="str">
        <f>_xll.SNL.Clients.Office.Excel.Functions.SPG(A287, "RD_LAST_REVIEW_DATE_GLOBAL", "Issuer Credit Rating", "Local Currency LT")</f>
        <v/>
      </c>
      <c r="N287" s="10" t="str">
        <f>_xll.SNL.Clients.Office.Excel.Functions.SPG(A287, "RD_CREDIT_RATING_DATE_GLOBAL", "Issuer Credit Rating", "Local Currency LT|0")</f>
        <v/>
      </c>
      <c r="O287" s="10" t="str">
        <f>_xll.SNL.Clients.Office.Excel.Functions.SPG(A287, "RD_CREDIT_WATCH_OUTLOOK_DATE_GLOBAL", "Issuer Credit Rating", "Local Currency LT|0")</f>
        <v/>
      </c>
    </row>
    <row r="288" spans="1:15">
      <c r="A288" t="s">
        <v>1929</v>
      </c>
      <c r="B288" t="str">
        <f>_xll.SNL.Clients.Office.Excel.Functions.SPG(A288,"SP_IPO_DATE")</f>
        <v>#PEND</v>
      </c>
      <c r="C288" s="9" t="str">
        <f>_xll.SNL.Clients.Office.Excel.Functions.SPG(A288, "IQ_SECTOR")</f>
        <v>Information Technology</v>
      </c>
      <c r="D288" s="9" t="str">
        <f>_xll.SNL.Clients.Office.Excel.Functions.SPG(A288, "IQ_INDUSTRY_GROUP")</f>
        <v>Semiconductors and Semiconductor Equipment</v>
      </c>
      <c r="E288" s="9" t="str">
        <f>_xll.SNL.Clients.Office.Excel.Functions.SPG(A288, "IQ_INDUSTRY")</f>
        <v>Semiconductors and Semiconductor Equipment</v>
      </c>
      <c r="F288" s="9" t="str">
        <f>_xll.SNL.Clients.Office.Excel.Functions.SPG(A288, "IQ_PRIMARY_INDUSTRY")</f>
        <v>Semiconductors</v>
      </c>
      <c r="G288" s="9" t="str">
        <f>_xll.SNL.Clients.Office.Excel.Functions.SPG(A288, "NAICS_CODE", "Primary")</f>
        <v>334413 - Semiconductor and Related Device Manufacturing</v>
      </c>
      <c r="H288" s="9" t="str">
        <f>_xll.SNL.Clients.Office.Excel.Functions.SPG(A288, "SP_TOPICTAG")</f>
        <v>Encryption; Data Protection; Data Center Technology</v>
      </c>
      <c r="I288" s="5">
        <f>_xll.SNL.Clients.Office.Excel.Functions.SPG(A288, "SP_PCT_SHARES_OWNED_ALL_INSTITUTIONS")</f>
        <v>89.77</v>
      </c>
      <c r="J288" s="9" t="str">
        <f>_xll.SNL.Clients.Office.Excel.Functions.SPG(A288, "RD_CREDIT_RATING_GLOBAL", "Issuer Credit Rating", "Local Currency LT|0")</f>
        <v/>
      </c>
      <c r="K288" s="9" t="str">
        <f>_xll.SNL.Clients.Office.Excel.Functions.SPG(A288, "RD_CWOL_GLOBAL", "Issuer Credit Rating", "Local Currency LT|0")</f>
        <v/>
      </c>
      <c r="L288" s="9" t="str">
        <f>_xll.SNL.Clients.Office.Excel.Functions.SPG(A288, "RD_RATING_ACTION_GLOBAL", "Issuer Credit Rating", "Local Currency LT|0")</f>
        <v/>
      </c>
      <c r="M288" s="10" t="str">
        <f>_xll.SNL.Clients.Office.Excel.Functions.SPG(A288, "RD_LAST_REVIEW_DATE_GLOBAL", "Issuer Credit Rating", "Local Currency LT")</f>
        <v/>
      </c>
      <c r="N288" s="10" t="str">
        <f>_xll.SNL.Clients.Office.Excel.Functions.SPG(A288, "RD_CREDIT_RATING_DATE_GLOBAL", "Issuer Credit Rating", "Local Currency LT|0")</f>
        <v/>
      </c>
      <c r="O288" s="10" t="str">
        <f>_xll.SNL.Clients.Office.Excel.Functions.SPG(A288, "RD_CREDIT_WATCH_OUTLOOK_DATE_GLOBAL", "Issuer Credit Rating", "Local Currency LT|0")</f>
        <v/>
      </c>
    </row>
    <row r="289" spans="1:15">
      <c r="A289" t="s">
        <v>1930</v>
      </c>
      <c r="B289" t="str">
        <f>_xll.SNL.Clients.Office.Excel.Functions.SPG(A289,"SP_IPO_DATE")</f>
        <v>#PEND</v>
      </c>
      <c r="C289" s="9" t="str">
        <f>_xll.SNL.Clients.Office.Excel.Functions.SPG(A289, "IQ_SECTOR")</f>
        <v>Energy</v>
      </c>
      <c r="D289" s="9" t="str">
        <f>_xll.SNL.Clients.Office.Excel.Functions.SPG(A289, "IQ_INDUSTRY_GROUP")</f>
        <v>Energy</v>
      </c>
      <c r="E289" s="9" t="str">
        <f>_xll.SNL.Clients.Office.Excel.Functions.SPG(A289, "IQ_INDUSTRY")</f>
        <v>Oil, Gas and Consumable Fuels</v>
      </c>
      <c r="F289" s="9" t="str">
        <f>_xll.SNL.Clients.Office.Excel.Functions.SPG(A289, "IQ_PRIMARY_INDUSTRY")</f>
        <v>Oil and Gas Exploration and Production</v>
      </c>
      <c r="G289" s="9" t="str">
        <f>_xll.SNL.Clients.Office.Excel.Functions.SPG(A289, "NAICS_CODE", "Primary")</f>
        <v>211130 - Natural Gas Extraction</v>
      </c>
      <c r="H289" s="9" t="str">
        <f>_xll.SNL.Clients.Office.Excel.Functions.SPG(A289, "SP_TOPICTAG")</f>
        <v/>
      </c>
      <c r="I289" s="5">
        <f>_xll.SNL.Clients.Office.Excel.Functions.SPG(A289, "SP_PCT_SHARES_OWNED_ALL_INSTITUTIONS")</f>
        <v>97.25</v>
      </c>
      <c r="J289" s="9" t="str">
        <f>_xll.SNL.Clients.Office.Excel.Functions.SPG(A289, "RD_CREDIT_RATING_GLOBAL", "Issuer Credit Rating", "Local Currency LT|0")</f>
        <v>BB+</v>
      </c>
      <c r="K289" s="9" t="str">
        <f>_xll.SNL.Clients.Office.Excel.Functions.SPG(A289, "RD_CWOL_GLOBAL", "Issuer Credit Rating", "Local Currency LT|0")</f>
        <v>Stable</v>
      </c>
      <c r="L289" s="9" t="str">
        <f>_xll.SNL.Clients.Office.Excel.Functions.SPG(A289, "RD_RATING_ACTION_GLOBAL", "Issuer Credit Rating", "Local Currency LT|0")</f>
        <v>Upgrade | CreditWatch/Outlook (07/02/2024)</v>
      </c>
      <c r="M289" s="10">
        <f>_xll.SNL.Clients.Office.Excel.Functions.SPG(A289, "RD_LAST_REVIEW_DATE_GLOBAL", "Issuer Credit Rating", "Local Currency LT")</f>
        <v>45495</v>
      </c>
      <c r="N289" s="10">
        <f>_xll.SNL.Clients.Office.Excel.Functions.SPG(A289, "RD_CREDIT_RATING_DATE_GLOBAL", "Issuer Credit Rating", "Local Currency LT|0")</f>
        <v>45475</v>
      </c>
      <c r="O289" s="10">
        <f>_xll.SNL.Clients.Office.Excel.Functions.SPG(A289, "RD_CREDIT_WATCH_OUTLOOK_DATE_GLOBAL", "Issuer Credit Rating", "Local Currency LT|0")</f>
        <v>45475</v>
      </c>
    </row>
    <row r="290" spans="1:15">
      <c r="A290" t="s">
        <v>1931</v>
      </c>
      <c r="B290" t="str">
        <f>_xll.SNL.Clients.Office.Excel.Functions.SPG(A290,"SP_IPO_DATE")</f>
        <v>#PEND</v>
      </c>
      <c r="C290" s="9" t="str">
        <f>_xll.SNL.Clients.Office.Excel.Functions.SPG(A290, "IQ_SECTOR")</f>
        <v>Real Estate</v>
      </c>
      <c r="D290" s="9" t="str">
        <f>_xll.SNL.Clients.Office.Excel.Functions.SPG(A290, "IQ_INDUSTRY_GROUP")</f>
        <v>Equity Real Estate Investment Trusts (REITs)</v>
      </c>
      <c r="E290" s="9" t="str">
        <f>_xll.SNL.Clients.Office.Excel.Functions.SPG(A290, "IQ_INDUSTRY")</f>
        <v>Specialized REITs</v>
      </c>
      <c r="F290" s="9" t="str">
        <f>_xll.SNL.Clients.Office.Excel.Functions.SPG(A290, "IQ_PRIMARY_INDUSTRY")</f>
        <v>Timber REITs</v>
      </c>
      <c r="G290" s="9" t="str">
        <f>_xll.SNL.Clients.Office.Excel.Functions.SPG(A290, "NAICS_CODE", "Primary")</f>
        <v>531110 - Lessors of Residential Buildings and Dwellings</v>
      </c>
      <c r="H290" s="9" t="str">
        <f>_xll.SNL.Clients.Office.Excel.Functions.SPG(A290, "SP_TOPICTAG")</f>
        <v>Biomass Energy</v>
      </c>
      <c r="I290" s="5">
        <f>_xll.SNL.Clients.Office.Excel.Functions.SPG(A290, "SP_PCT_SHARES_OWNED_ALL_INSTITUTIONS")</f>
        <v>84.58</v>
      </c>
      <c r="J290" s="9" t="str">
        <f>_xll.SNL.Clients.Office.Excel.Functions.SPG(A290, "RD_CREDIT_RATING_GLOBAL", "Issuer Credit Rating", "Local Currency LT|0")</f>
        <v>BBB-</v>
      </c>
      <c r="K290" s="9" t="str">
        <f>_xll.SNL.Clients.Office.Excel.Functions.SPG(A290, "RD_CWOL_GLOBAL", "Issuer Credit Rating", "Local Currency LT|0")</f>
        <v>Stable</v>
      </c>
      <c r="L290" s="9" t="str">
        <f>_xll.SNL.Clients.Office.Excel.Functions.SPG(A290, "RD_RATING_ACTION_GLOBAL", "Issuer Credit Rating", "Local Currency LT|0")</f>
        <v>Downgrade | CreditWatch/Outlook (11/13/2014)</v>
      </c>
      <c r="M290" s="10">
        <f>_xll.SNL.Clients.Office.Excel.Functions.SPG(A290, "RD_LAST_REVIEW_DATE_GLOBAL", "Issuer Credit Rating", "Local Currency LT")</f>
        <v>45432</v>
      </c>
      <c r="N290" s="10">
        <f>_xll.SNL.Clients.Office.Excel.Functions.SPG(A290, "RD_CREDIT_RATING_DATE_GLOBAL", "Issuer Credit Rating", "Local Currency LT|0")</f>
        <v>41956</v>
      </c>
      <c r="O290" s="10">
        <f>_xll.SNL.Clients.Office.Excel.Functions.SPG(A290, "RD_CREDIT_WATCH_OUTLOOK_DATE_GLOBAL", "Issuer Credit Rating", "Local Currency LT|0")</f>
        <v>41956</v>
      </c>
    </row>
    <row r="291" spans="1:15">
      <c r="A291" t="s">
        <v>1932</v>
      </c>
      <c r="B291" t="str">
        <f>_xll.SNL.Clients.Office.Excel.Functions.SPG(A291,"SP_IPO_DATE")</f>
        <v>#PEND</v>
      </c>
      <c r="C291" s="9" t="str">
        <f>_xll.SNL.Clients.Office.Excel.Functions.SPG(A291, "IQ_SECTOR")</f>
        <v>Industrials</v>
      </c>
      <c r="D291" s="9" t="str">
        <f>_xll.SNL.Clients.Office.Excel.Functions.SPG(A291, "IQ_INDUSTRY_GROUP")</f>
        <v>Commercial and Professional Services</v>
      </c>
      <c r="E291" s="9" t="str">
        <f>_xll.SNL.Clients.Office.Excel.Functions.SPG(A291, "IQ_INDUSTRY")</f>
        <v>Commercial Services and Supplies</v>
      </c>
      <c r="F291" s="9" t="str">
        <f>_xll.SNL.Clients.Office.Excel.Functions.SPG(A291, "IQ_PRIMARY_INDUSTRY")</f>
        <v>Diversified Support Services</v>
      </c>
      <c r="G291" s="9" t="str">
        <f>_xll.SNL.Clients.Office.Excel.Functions.SPG(A291, "NAICS_CODE", "Primary")</f>
        <v>561499 - All Other Business Support Services</v>
      </c>
      <c r="H291" s="9" t="str">
        <f>_xll.SNL.Clients.Office.Excel.Functions.SPG(A291, "SP_TOPICTAG")</f>
        <v>Data Integration; Fleet Management; Industrial Automation; Data Protection; Process Automation</v>
      </c>
      <c r="I291" s="5">
        <f>_xll.SNL.Clients.Office.Excel.Functions.SPG(A291, "SP_PCT_SHARES_OWNED_ALL_INSTITUTIONS")</f>
        <v>94.58</v>
      </c>
      <c r="J291" s="9" t="str">
        <f>_xll.SNL.Clients.Office.Excel.Functions.SPG(A291, "RD_CREDIT_RATING_GLOBAL", "Issuer Credit Rating", "Local Currency LT|0")</f>
        <v>BB+</v>
      </c>
      <c r="K291" s="9" t="str">
        <f>_xll.SNL.Clients.Office.Excel.Functions.SPG(A291, "RD_CWOL_GLOBAL", "Issuer Credit Rating", "Local Currency LT|0")</f>
        <v>Stable</v>
      </c>
      <c r="L291" s="9" t="str">
        <f>_xll.SNL.Clients.Office.Excel.Functions.SPG(A291, "RD_RATING_ACTION_GLOBAL", "Issuer Credit Rating", "Local Currency LT|0")</f>
        <v>CreditWatch/Outlook (06/25/2024)</v>
      </c>
      <c r="M291" s="10">
        <f>_xll.SNL.Clients.Office.Excel.Functions.SPG(A291, "RD_LAST_REVIEW_DATE_GLOBAL", "Issuer Credit Rating", "Local Currency LT")</f>
        <v>45468</v>
      </c>
      <c r="N291" s="10">
        <f>_xll.SNL.Clients.Office.Excel.Functions.SPG(A291, "RD_CREDIT_RATING_DATE_GLOBAL", "Issuer Credit Rating", "Local Currency LT|0")</f>
        <v>43819</v>
      </c>
      <c r="O291" s="10">
        <f>_xll.SNL.Clients.Office.Excel.Functions.SPG(A291, "RD_CREDIT_WATCH_OUTLOOK_DATE_GLOBAL", "Issuer Credit Rating", "Local Currency LT|0")</f>
        <v>45468</v>
      </c>
    </row>
    <row r="292" spans="1:15">
      <c r="A292" t="s">
        <v>1933</v>
      </c>
      <c r="B292" t="str">
        <f>_xll.SNL.Clients.Office.Excel.Functions.SPG(A292,"SP_IPO_DATE")</f>
        <v>#PEND</v>
      </c>
      <c r="C292" s="9" t="str">
        <f>_xll.SNL.Clients.Office.Excel.Functions.SPG(A292, "IQ_SECTOR")</f>
        <v>Industrials</v>
      </c>
      <c r="D292" s="9" t="str">
        <f>_xll.SNL.Clients.Office.Excel.Functions.SPG(A292, "IQ_INDUSTRY_GROUP")</f>
        <v>Capital Goods</v>
      </c>
      <c r="E292" s="9" t="str">
        <f>_xll.SNL.Clients.Office.Excel.Functions.SPG(A292, "IQ_INDUSTRY")</f>
        <v>Machinery</v>
      </c>
      <c r="F292" s="9" t="str">
        <f>_xll.SNL.Clients.Office.Excel.Functions.SPG(A292, "IQ_PRIMARY_INDUSTRY")</f>
        <v>Industrial Machinery and Supplies and Components</v>
      </c>
      <c r="G292" s="9" t="str">
        <f>_xll.SNL.Clients.Office.Excel.Functions.SPG(A292, "NAICS_CODE", "Primary")</f>
        <v>332991 - Ball and Roller Bearing Manufacturing</v>
      </c>
      <c r="H292" s="9" t="str">
        <f>_xll.SNL.Clients.Office.Excel.Functions.SPG(A292, "SP_TOPICTAG")</f>
        <v>Industrial Automation; Sensors; Simulation; Process Automation</v>
      </c>
      <c r="I292" s="5">
        <f>_xll.SNL.Clients.Office.Excel.Functions.SPG(A292, "SP_PCT_SHARES_OWNED_ALL_INSTITUTIONS")</f>
        <v>93.06</v>
      </c>
      <c r="J292" s="9" t="str">
        <f>_xll.SNL.Clients.Office.Excel.Functions.SPG(A292, "RD_CREDIT_RATING_GLOBAL", "Issuer Credit Rating", "Local Currency LT|0")</f>
        <v>BB</v>
      </c>
      <c r="K292" s="9" t="str">
        <f>_xll.SNL.Clients.Office.Excel.Functions.SPG(A292, "RD_CWOL_GLOBAL", "Issuer Credit Rating", "Local Currency LT|0")</f>
        <v>Positive</v>
      </c>
      <c r="L292" s="9" t="str">
        <f>_xll.SNL.Clients.Office.Excel.Functions.SPG(A292, "RD_RATING_ACTION_GLOBAL", "Issuer Credit Rating", "Local Currency LT|0")</f>
        <v>CreditWatch/Outlook (12/10/2024)</v>
      </c>
      <c r="M292" s="10">
        <f>_xll.SNL.Clients.Office.Excel.Functions.SPG(A292, "RD_LAST_REVIEW_DATE_GLOBAL", "Issuer Credit Rating", "Local Currency LT")</f>
        <v>45636</v>
      </c>
      <c r="N292" s="10">
        <f>_xll.SNL.Clients.Office.Excel.Functions.SPG(A292, "RD_CREDIT_RATING_DATE_GLOBAL", "Issuer Credit Rating", "Local Currency LT|0")</f>
        <v>44461</v>
      </c>
      <c r="O292" s="10">
        <f>_xll.SNL.Clients.Office.Excel.Functions.SPG(A292, "RD_CREDIT_WATCH_OUTLOOK_DATE_GLOBAL", "Issuer Credit Rating", "Local Currency LT|0")</f>
        <v>45636</v>
      </c>
    </row>
    <row r="293" spans="1:15">
      <c r="A293" t="s">
        <v>1934</v>
      </c>
      <c r="B293" t="str">
        <f>_xll.SNL.Clients.Office.Excel.Functions.SPG(A293,"SP_IPO_DATE")</f>
        <v>#PEND</v>
      </c>
      <c r="C293" s="9" t="str">
        <f>_xll.SNL.Clients.Office.Excel.Functions.SPG(A293, "IQ_SECTOR")</f>
        <v>Industrials</v>
      </c>
      <c r="D293" s="9" t="str">
        <f>_xll.SNL.Clients.Office.Excel.Functions.SPG(A293, "IQ_INDUSTRY_GROUP")</f>
        <v>Capital Goods</v>
      </c>
      <c r="E293" s="9" t="str">
        <f>_xll.SNL.Clients.Office.Excel.Functions.SPG(A293, "IQ_INDUSTRY")</f>
        <v>Electrical Equipment</v>
      </c>
      <c r="F293" s="9" t="str">
        <f>_xll.SNL.Clients.Office.Excel.Functions.SPG(A293, "IQ_PRIMARY_INDUSTRY")</f>
        <v>Electrical Components and Equipment</v>
      </c>
      <c r="G293" s="9" t="str">
        <f>_xll.SNL.Clients.Office.Excel.Functions.SPG(A293, "NAICS_CODE", "Primary")</f>
        <v>335312 - Motor and Generator Manufacturing</v>
      </c>
      <c r="H293" s="9" t="str">
        <f>_xll.SNL.Clients.Office.Excel.Functions.SPG(A293, "SP_TOPICTAG")</f>
        <v>Energy Management; Energy Storage; Industrial Automation; Sensors; Process Automation; Artificial Intelligence</v>
      </c>
      <c r="I293" s="5">
        <f>_xll.SNL.Clients.Office.Excel.Functions.SPG(A293, "SP_PCT_SHARES_OWNED_ALL_INSTITUTIONS")</f>
        <v>103.56</v>
      </c>
      <c r="J293" s="9" t="str">
        <f>_xll.SNL.Clients.Office.Excel.Functions.SPG(A293, "RD_CREDIT_RATING_GLOBAL", "Issuer Credit Rating", "Local Currency LT|0")</f>
        <v>BB+</v>
      </c>
      <c r="K293" s="9" t="str">
        <f>_xll.SNL.Clients.Office.Excel.Functions.SPG(A293, "RD_CWOL_GLOBAL", "Issuer Credit Rating", "Local Currency LT|0")</f>
        <v>Stable</v>
      </c>
      <c r="L293" s="9" t="str">
        <f>_xll.SNL.Clients.Office.Excel.Functions.SPG(A293, "RD_RATING_ACTION_GLOBAL", "Issuer Credit Rating", "Local Currency LT|0")</f>
        <v>New Rating | CreditWatch/Outlook (11/03/2022)</v>
      </c>
      <c r="M293" s="10">
        <f>_xll.SNL.Clients.Office.Excel.Functions.SPG(A293, "RD_LAST_REVIEW_DATE_GLOBAL", "Issuer Credit Rating", "Local Currency LT")</f>
        <v>45611</v>
      </c>
      <c r="N293" s="10">
        <f>_xll.SNL.Clients.Office.Excel.Functions.SPG(A293, "RD_CREDIT_RATING_DATE_GLOBAL", "Issuer Credit Rating", "Local Currency LT|0")</f>
        <v>44868</v>
      </c>
      <c r="O293" s="10">
        <f>_xll.SNL.Clients.Office.Excel.Functions.SPG(A293, "RD_CREDIT_WATCH_OUTLOOK_DATE_GLOBAL", "Issuer Credit Rating", "Local Currency LT|0")</f>
        <v>44868</v>
      </c>
    </row>
    <row r="294" spans="1:15">
      <c r="A294" t="s">
        <v>1935</v>
      </c>
      <c r="B294" t="str">
        <f>_xll.SNL.Clients.Office.Excel.Functions.SPG(A294,"SP_IPO_DATE")</f>
        <v>#PEND</v>
      </c>
      <c r="C294" s="9" t="str">
        <f>_xll.SNL.Clients.Office.Excel.Functions.SPG(A294, "IQ_SECTOR")</f>
        <v>Financials</v>
      </c>
      <c r="D294" s="9" t="str">
        <f>_xll.SNL.Clients.Office.Excel.Functions.SPG(A294, "IQ_INDUSTRY_GROUP")</f>
        <v>Insurance</v>
      </c>
      <c r="E294" s="9" t="str">
        <f>_xll.SNL.Clients.Office.Excel.Functions.SPG(A294, "IQ_INDUSTRY")</f>
        <v>Insurance</v>
      </c>
      <c r="F294" s="9" t="str">
        <f>_xll.SNL.Clients.Office.Excel.Functions.SPG(A294, "IQ_PRIMARY_INDUSTRY")</f>
        <v>Reinsurance</v>
      </c>
      <c r="G294" s="9" t="str">
        <f>_xll.SNL.Clients.Office.Excel.Functions.SPG(A294, "NAICS_CODE", "Primary")</f>
        <v>524130 - Reinsurance Carriers</v>
      </c>
      <c r="H294" s="9" t="str">
        <f>_xll.SNL.Clients.Office.Excel.Functions.SPG(A294, "SP_TOPICTAG")</f>
        <v/>
      </c>
      <c r="I294" s="5">
        <f>_xll.SNL.Clients.Office.Excel.Functions.SPG(A294, "SP_PCT_SHARES_OWNED_ALL_INSTITUTIONS")</f>
        <v>96.41</v>
      </c>
      <c r="J294" s="9" t="str">
        <f>_xll.SNL.Clients.Office.Excel.Functions.SPG(A294, "RD_CREDIT_RATING_GLOBAL", "Issuer Credit Rating", "Local Currency LT|0")</f>
        <v>A</v>
      </c>
      <c r="K294" s="9" t="str">
        <f>_xll.SNL.Clients.Office.Excel.Functions.SPG(A294, "RD_CWOL_GLOBAL", "Issuer Credit Rating", "Local Currency LT|0")</f>
        <v>Stable</v>
      </c>
      <c r="L294" s="9" t="str">
        <f>_xll.SNL.Clients.Office.Excel.Functions.SPG(A294, "RD_RATING_ACTION_GLOBAL", "Issuer Credit Rating", "Local Currency LT|0")</f>
        <v>CreditWatch/Outlook (02/21/2024)</v>
      </c>
      <c r="M294" s="10">
        <f>_xll.SNL.Clients.Office.Excel.Functions.SPG(A294, "RD_LAST_REVIEW_DATE_GLOBAL", "Issuer Credit Rating", "Local Currency LT")</f>
        <v>45456</v>
      </c>
      <c r="N294" s="10">
        <f>_xll.SNL.Clients.Office.Excel.Functions.SPG(A294, "RD_CREDIT_RATING_DATE_GLOBAL", "Issuer Credit Rating", "Local Currency LT|0")</f>
        <v>43278</v>
      </c>
      <c r="O294" s="10">
        <f>_xll.SNL.Clients.Office.Excel.Functions.SPG(A294, "RD_CREDIT_WATCH_OUTLOOK_DATE_GLOBAL", "Issuer Credit Rating", "Local Currency LT|0")</f>
        <v>45343</v>
      </c>
    </row>
    <row r="295" spans="1:15">
      <c r="A295" t="s">
        <v>1936</v>
      </c>
      <c r="B295" t="str">
        <f>_xll.SNL.Clients.Office.Excel.Functions.SPG(A295,"SP_IPO_DATE")</f>
        <v>#PEND</v>
      </c>
      <c r="C295" s="9" t="str">
        <f>_xll.SNL.Clients.Office.Excel.Functions.SPG(A295, "IQ_SECTOR")</f>
        <v>Materials</v>
      </c>
      <c r="D295" s="9" t="str">
        <f>_xll.SNL.Clients.Office.Excel.Functions.SPG(A295, "IQ_INDUSTRY_GROUP")</f>
        <v>Materials</v>
      </c>
      <c r="E295" s="9" t="str">
        <f>_xll.SNL.Clients.Office.Excel.Functions.SPG(A295, "IQ_INDUSTRY")</f>
        <v>Metals and Mining</v>
      </c>
      <c r="F295" s="9" t="str">
        <f>_xll.SNL.Clients.Office.Excel.Functions.SPG(A295, "IQ_PRIMARY_INDUSTRY")</f>
        <v>Steel</v>
      </c>
      <c r="G295" s="9" t="str">
        <f>_xll.SNL.Clients.Office.Excel.Functions.SPG(A295, "NAICS_CODE", "Primary")</f>
        <v>332 - Fabricated Metal Product Manufacturing</v>
      </c>
      <c r="H295" s="9" t="str">
        <f>_xll.SNL.Clients.Office.Excel.Functions.SPG(A295, "SP_TOPICTAG")</f>
        <v/>
      </c>
      <c r="I295" s="5">
        <f>_xll.SNL.Clients.Office.Excel.Functions.SPG(A295, "SP_PCT_SHARES_OWNED_ALL_INSTITUTIONS")</f>
        <v>84.35</v>
      </c>
      <c r="J295" s="9" t="str">
        <f>_xll.SNL.Clients.Office.Excel.Functions.SPG(A295, "RD_CREDIT_RATING_GLOBAL", "Issuer Credit Rating", "Local Currency LT|0")</f>
        <v>BBB+</v>
      </c>
      <c r="K295" s="9" t="str">
        <f>_xll.SNL.Clients.Office.Excel.Functions.SPG(A295, "RD_CWOL_GLOBAL", "Issuer Credit Rating", "Local Currency LT|0")</f>
        <v>Stable</v>
      </c>
      <c r="L295" s="9" t="str">
        <f>_xll.SNL.Clients.Office.Excel.Functions.SPG(A295, "RD_RATING_ACTION_GLOBAL", "Issuer Credit Rating", "Local Currency LT|0")</f>
        <v>Upgrade | CreditWatch/Outlook (05/02/2024)</v>
      </c>
      <c r="M295" s="10">
        <f>_xll.SNL.Clients.Office.Excel.Functions.SPG(A295, "RD_LAST_REVIEW_DATE_GLOBAL", "Issuer Credit Rating", "Local Currency LT")</f>
        <v>45414</v>
      </c>
      <c r="N295" s="10">
        <f>_xll.SNL.Clients.Office.Excel.Functions.SPG(A295, "RD_CREDIT_RATING_DATE_GLOBAL", "Issuer Credit Rating", "Local Currency LT|0")</f>
        <v>45414</v>
      </c>
      <c r="O295" s="10">
        <f>_xll.SNL.Clients.Office.Excel.Functions.SPG(A295, "RD_CREDIT_WATCH_OUTLOOK_DATE_GLOBAL", "Issuer Credit Rating", "Local Currency LT|0")</f>
        <v>45414</v>
      </c>
    </row>
    <row r="296" spans="1:15">
      <c r="A296" t="s">
        <v>1937</v>
      </c>
      <c r="B296" t="str">
        <f>_xll.SNL.Clients.Office.Excel.Functions.SPG(A296,"SP_IPO_DATE")</f>
        <v>#PEND</v>
      </c>
      <c r="C296" s="9" t="str">
        <f>_xll.SNL.Clients.Office.Excel.Functions.SPG(A296, "IQ_SECTOR")</f>
        <v>Financials</v>
      </c>
      <c r="D296" s="9" t="str">
        <f>_xll.SNL.Clients.Office.Excel.Functions.SPG(A296, "IQ_INDUSTRY_GROUP")</f>
        <v>Insurance</v>
      </c>
      <c r="E296" s="9" t="str">
        <f>_xll.SNL.Clients.Office.Excel.Functions.SPG(A296, "IQ_INDUSTRY")</f>
        <v>Insurance</v>
      </c>
      <c r="F296" s="9" t="str">
        <f>_xll.SNL.Clients.Office.Excel.Functions.SPG(A296, "IQ_PRIMARY_INDUSTRY")</f>
        <v>Reinsurance</v>
      </c>
      <c r="G296" s="9" t="str">
        <f>_xll.SNL.Clients.Office.Excel.Functions.SPG(A296, "NAICS_CODE", "Primary")</f>
        <v>52413 - Reinsurance Carriers</v>
      </c>
      <c r="H296" s="9" t="str">
        <f>_xll.SNL.Clients.Office.Excel.Functions.SPG(A296, "SP_TOPICTAG")</f>
        <v/>
      </c>
      <c r="I296" s="5">
        <f>_xll.SNL.Clients.Office.Excel.Functions.SPG(A296, "SP_PCT_SHARES_OWNED_ALL_INSTITUTIONS")</f>
        <v>102.87</v>
      </c>
      <c r="J296" s="9" t="str">
        <f>_xll.SNL.Clients.Office.Excel.Functions.SPG(A296, "RD_CREDIT_RATING_GLOBAL", "Issuer Credit Rating", "Local Currency LT|0")</f>
        <v>A-</v>
      </c>
      <c r="K296" s="9" t="str">
        <f>_xll.SNL.Clients.Office.Excel.Functions.SPG(A296, "RD_CWOL_GLOBAL", "Issuer Credit Rating", "Local Currency LT|0")</f>
        <v>Stable</v>
      </c>
      <c r="L296" s="9" t="str">
        <f>_xll.SNL.Clients.Office.Excel.Functions.SPG(A296, "RD_RATING_ACTION_GLOBAL", "Issuer Credit Rating", "Local Currency LT|0")</f>
        <v>CreditWatch/Outlook (01/29/2024)</v>
      </c>
      <c r="M296" s="10">
        <f>_xll.SNL.Clients.Office.Excel.Functions.SPG(A296, "RD_LAST_REVIEW_DATE_GLOBAL", "Issuer Credit Rating", "Local Currency LT")</f>
        <v>45379</v>
      </c>
      <c r="N296" s="10">
        <f>_xll.SNL.Clients.Office.Excel.Functions.SPG(A296, "RD_CREDIT_RATING_DATE_GLOBAL", "Issuer Credit Rating", "Local Currency LT|0")</f>
        <v>43159</v>
      </c>
      <c r="O296" s="10">
        <f>_xll.SNL.Clients.Office.Excel.Functions.SPG(A296, "RD_CREDIT_WATCH_OUTLOOK_DATE_GLOBAL", "Issuer Credit Rating", "Local Currency LT|0")</f>
        <v>45320</v>
      </c>
    </row>
    <row r="297" spans="1:15">
      <c r="A297" t="s">
        <v>1938</v>
      </c>
      <c r="B297" t="str">
        <f>_xll.SNL.Clients.Office.Excel.Functions.SPG(A297,"SP_IPO_DATE")</f>
        <v>#PEND</v>
      </c>
      <c r="C297" s="9" t="str">
        <f>_xll.SNL.Clients.Office.Excel.Functions.SPG(A297, "IQ_SECTOR")</f>
        <v>Health Care</v>
      </c>
      <c r="D297" s="9" t="str">
        <f>_xll.SNL.Clients.Office.Excel.Functions.SPG(A297, "IQ_INDUSTRY_GROUP")</f>
        <v>Pharmaceuticals, Biotechnology and Life Sciences</v>
      </c>
      <c r="E297" s="9" t="str">
        <f>_xll.SNL.Clients.Office.Excel.Functions.SPG(A297, "IQ_INDUSTRY")</f>
        <v>Life Sciences Tools and Services</v>
      </c>
      <c r="F297" s="9" t="str">
        <f>_xll.SNL.Clients.Office.Excel.Functions.SPG(A297, "IQ_PRIMARY_INDUSTRY")</f>
        <v>Life Sciences Tools and Services</v>
      </c>
      <c r="G297" s="9" t="str">
        <f>_xll.SNL.Clients.Office.Excel.Functions.SPG(A297, "NAICS_CODE", "Primary")</f>
        <v>54171 - Research and Development in the Physical, Engineering, and Life Sciences</v>
      </c>
      <c r="H297" s="9" t="str">
        <f>_xll.SNL.Clients.Office.Excel.Functions.SPG(A297, "SP_TOPICTAG")</f>
        <v>Health Diagnostics; Genetics; Process Automation; Immunology; Vaccines</v>
      </c>
      <c r="I297" s="5">
        <f>_xll.SNL.Clients.Office.Excel.Functions.SPG(A297, "SP_PCT_SHARES_OWNED_ALL_INSTITUTIONS")</f>
        <v>99.62</v>
      </c>
      <c r="J297" s="9" t="str">
        <f>_xll.SNL.Clients.Office.Excel.Functions.SPG(A297, "RD_CREDIT_RATING_GLOBAL", "Issuer Credit Rating", "Local Currency LT|0")</f>
        <v/>
      </c>
      <c r="K297" s="9" t="str">
        <f>_xll.SNL.Clients.Office.Excel.Functions.SPG(A297, "RD_CWOL_GLOBAL", "Issuer Credit Rating", "Local Currency LT|0")</f>
        <v/>
      </c>
      <c r="L297" s="9" t="str">
        <f>_xll.SNL.Clients.Office.Excel.Functions.SPG(A297, "RD_RATING_ACTION_GLOBAL", "Issuer Credit Rating", "Local Currency LT|0")</f>
        <v/>
      </c>
      <c r="M297" s="10" t="str">
        <f>_xll.SNL.Clients.Office.Excel.Functions.SPG(A297, "RD_LAST_REVIEW_DATE_GLOBAL", "Issuer Credit Rating", "Local Currency LT")</f>
        <v/>
      </c>
      <c r="N297" s="10" t="str">
        <f>_xll.SNL.Clients.Office.Excel.Functions.SPG(A297, "RD_CREDIT_RATING_DATE_GLOBAL", "Issuer Credit Rating", "Local Currency LT|0")</f>
        <v/>
      </c>
      <c r="O297" s="10" t="str">
        <f>_xll.SNL.Clients.Office.Excel.Functions.SPG(A297, "RD_CREDIT_WATCH_OUTLOOK_DATE_GLOBAL", "Issuer Credit Rating", "Local Currency LT|0")</f>
        <v/>
      </c>
    </row>
    <row r="298" spans="1:15">
      <c r="A298" t="s">
        <v>1939</v>
      </c>
      <c r="B298" t="str">
        <f>_xll.SNL.Clients.Office.Excel.Functions.SPG(A298,"SP_IPO_DATE")</f>
        <v>#PEND</v>
      </c>
      <c r="C298" s="9" t="str">
        <f>_xll.SNL.Clients.Office.Excel.Functions.SPG(A298, "IQ_SECTOR")</f>
        <v>Real Estate</v>
      </c>
      <c r="D298" s="9" t="str">
        <f>_xll.SNL.Clients.Office.Excel.Functions.SPG(A298, "IQ_INDUSTRY_GROUP")</f>
        <v>Equity Real Estate Investment Trusts (REITs)</v>
      </c>
      <c r="E298" s="9" t="str">
        <f>_xll.SNL.Clients.Office.Excel.Functions.SPG(A298, "IQ_INDUSTRY")</f>
        <v>Industrial REITs</v>
      </c>
      <c r="F298" s="9" t="str">
        <f>_xll.SNL.Clients.Office.Excel.Functions.SPG(A298, "IQ_PRIMARY_INDUSTRY")</f>
        <v>Industrial REITs</v>
      </c>
      <c r="G298" s="9" t="str">
        <f>_xll.SNL.Clients.Office.Excel.Functions.SPG(A298, "NAICS_CODE", "Primary")</f>
        <v>531110 - Lessors of Residential Buildings and Dwellings</v>
      </c>
      <c r="H298" s="9" t="str">
        <f>_xll.SNL.Clients.Office.Excel.Functions.SPG(A298, "SP_TOPICTAG")</f>
        <v/>
      </c>
      <c r="I298" s="5">
        <f>_xll.SNL.Clients.Office.Excel.Functions.SPG(A298, "SP_PCT_SHARES_OWNED_ALL_INSTITUTIONS")</f>
        <v>107.19</v>
      </c>
      <c r="J298" s="9" t="str">
        <f>_xll.SNL.Clients.Office.Excel.Functions.SPG(A298, "RD_CREDIT_RATING_GLOBAL", "Issuer Credit Rating", "Local Currency LT|0")</f>
        <v>BBB+</v>
      </c>
      <c r="K298" s="9" t="str">
        <f>_xll.SNL.Clients.Office.Excel.Functions.SPG(A298, "RD_CWOL_GLOBAL", "Issuer Credit Rating", "Local Currency LT|0")</f>
        <v>Stable</v>
      </c>
      <c r="L298" s="9" t="str">
        <f>_xll.SNL.Clients.Office.Excel.Functions.SPG(A298, "RD_RATING_ACTION_GLOBAL", "Issuer Credit Rating", "Local Currency LT|0")</f>
        <v>Upgrade | CreditWatch/Outlook (08/02/2022)</v>
      </c>
      <c r="M298" s="10">
        <f>_xll.SNL.Clients.Office.Excel.Functions.SPG(A298, "RD_LAST_REVIEW_DATE_GLOBAL", "Issuer Credit Rating", "Local Currency LT")</f>
        <v>45476</v>
      </c>
      <c r="N298" s="10">
        <f>_xll.SNL.Clients.Office.Excel.Functions.SPG(A298, "RD_CREDIT_RATING_DATE_GLOBAL", "Issuer Credit Rating", "Local Currency LT|0")</f>
        <v>44775</v>
      </c>
      <c r="O298" s="10">
        <f>_xll.SNL.Clients.Office.Excel.Functions.SPG(A298, "RD_CREDIT_WATCH_OUTLOOK_DATE_GLOBAL", "Issuer Credit Rating", "Local Currency LT|0")</f>
        <v>44775</v>
      </c>
    </row>
    <row r="299" spans="1:15">
      <c r="A299" t="s">
        <v>1940</v>
      </c>
      <c r="B299" t="str">
        <f>_xll.SNL.Clients.Office.Excel.Functions.SPG(A299,"SP_IPO_DATE")</f>
        <v>#PEND</v>
      </c>
      <c r="C299" s="9" t="str">
        <f>_xll.SNL.Clients.Office.Excel.Functions.SPG(A299, "IQ_SECTOR")</f>
        <v>Consumer Discretionary</v>
      </c>
      <c r="D299" s="9" t="str">
        <f>_xll.SNL.Clients.Office.Excel.Functions.SPG(A299, "IQ_INDUSTRY_GROUP")</f>
        <v>Consumer Discretionary Distribution and Retail</v>
      </c>
      <c r="E299" s="9" t="str">
        <f>_xll.SNL.Clients.Office.Excel.Functions.SPG(A299, "IQ_INDUSTRY")</f>
        <v>Specialty Retail</v>
      </c>
      <c r="F299" s="9" t="str">
        <f>_xll.SNL.Clients.Office.Excel.Functions.SPG(A299, "IQ_PRIMARY_INDUSTRY")</f>
        <v>Homefurnishing Retail</v>
      </c>
      <c r="G299" s="9" t="str">
        <f>_xll.SNL.Clients.Office.Excel.Functions.SPG(A299, "NAICS_CODE", "Primary")</f>
        <v>449110 - Furniture Retailers</v>
      </c>
      <c r="H299" s="9" t="str">
        <f>_xll.SNL.Clients.Office.Excel.Functions.SPG(A299, "SP_TOPICTAG")</f>
        <v>Customer Relationship Management; Content Creation</v>
      </c>
      <c r="I299" s="5">
        <f>_xll.SNL.Clients.Office.Excel.Functions.SPG(A299, "SP_PCT_SHARES_OWNED_ALL_INSTITUTIONS")</f>
        <v>91.58</v>
      </c>
      <c r="J299" s="9" t="str">
        <f>_xll.SNL.Clients.Office.Excel.Functions.SPG(A299, "RD_CREDIT_RATING_GLOBAL", "Issuer Credit Rating", "Local Currency LT|0")</f>
        <v/>
      </c>
      <c r="K299" s="9" t="str">
        <f>_xll.SNL.Clients.Office.Excel.Functions.SPG(A299, "RD_CWOL_GLOBAL", "Issuer Credit Rating", "Local Currency LT|0")</f>
        <v/>
      </c>
      <c r="L299" s="9" t="str">
        <f>_xll.SNL.Clients.Office.Excel.Functions.SPG(A299, "RD_RATING_ACTION_GLOBAL", "Issuer Credit Rating", "Local Currency LT|0")</f>
        <v/>
      </c>
      <c r="M299" s="10" t="str">
        <f>_xll.SNL.Clients.Office.Excel.Functions.SPG(A299, "RD_LAST_REVIEW_DATE_GLOBAL", "Issuer Credit Rating", "Local Currency LT")</f>
        <v/>
      </c>
      <c r="N299" s="10" t="str">
        <f>_xll.SNL.Clients.Office.Excel.Functions.SPG(A299, "RD_CREDIT_RATING_DATE_GLOBAL", "Issuer Credit Rating", "Local Currency LT|0")</f>
        <v/>
      </c>
      <c r="O299" s="10" t="str">
        <f>_xll.SNL.Clients.Office.Excel.Functions.SPG(A299, "RD_CREDIT_WATCH_OUTLOOK_DATE_GLOBAL", "Issuer Credit Rating", "Local Currency LT|0")</f>
        <v/>
      </c>
    </row>
    <row r="300" spans="1:15">
      <c r="A300" t="s">
        <v>1941</v>
      </c>
      <c r="B300" t="str">
        <f>_xll.SNL.Clients.Office.Excel.Functions.SPG(A300,"SP_IPO_DATE")</f>
        <v>#PEND</v>
      </c>
      <c r="C300" s="9" t="str">
        <f>_xll.SNL.Clients.Office.Excel.Functions.SPG(A300, "IQ_SECTOR")</f>
        <v>Financials</v>
      </c>
      <c r="D300" s="9" t="str">
        <f>_xll.SNL.Clients.Office.Excel.Functions.SPG(A300, "IQ_INDUSTRY_GROUP")</f>
        <v>Insurance</v>
      </c>
      <c r="E300" s="9" t="str">
        <f>_xll.SNL.Clients.Office.Excel.Functions.SPG(A300, "IQ_INDUSTRY")</f>
        <v>Insurance</v>
      </c>
      <c r="F300" s="9" t="str">
        <f>_xll.SNL.Clients.Office.Excel.Functions.SPG(A300, "IQ_PRIMARY_INDUSTRY")</f>
        <v>Property and Casualty Insurance</v>
      </c>
      <c r="G300" s="9" t="str">
        <f>_xll.SNL.Clients.Office.Excel.Functions.SPG(A300, "NAICS_CODE", "Primary")</f>
        <v>5241 - Insurance Carriers</v>
      </c>
      <c r="H300" s="9" t="str">
        <f>_xll.SNL.Clients.Office.Excel.Functions.SPG(A300, "SP_TOPICTAG")</f>
        <v>Environmental Engineering</v>
      </c>
      <c r="I300" s="5">
        <f>_xll.SNL.Clients.Office.Excel.Functions.SPG(A300, "SP_PCT_SHARES_OWNED_ALL_INSTITUTIONS")</f>
        <v>81.38</v>
      </c>
      <c r="J300" s="9" t="str">
        <f>_xll.SNL.Clients.Office.Excel.Functions.SPG(A300, "RD_CREDIT_RATING_GLOBAL", "Issuer Credit Rating", "Local Currency LT|0")</f>
        <v>BBB</v>
      </c>
      <c r="K300" s="9" t="str">
        <f>_xll.SNL.Clients.Office.Excel.Functions.SPG(A300, "RD_CWOL_GLOBAL", "Issuer Credit Rating", "Local Currency LT|0")</f>
        <v>Stable</v>
      </c>
      <c r="L300" s="9" t="str">
        <f>_xll.SNL.Clients.Office.Excel.Functions.SPG(A300, "RD_RATING_ACTION_GLOBAL", "Issuer Credit Rating", "Local Currency LT|0")</f>
        <v>Downgrade | CreditWatch/Outlook (04/27/2021)</v>
      </c>
      <c r="M300" s="10">
        <f>_xll.SNL.Clients.Office.Excel.Functions.SPG(A300, "RD_LAST_REVIEW_DATE_GLOBAL", "Issuer Credit Rating", "Local Currency LT")</f>
        <v>45399</v>
      </c>
      <c r="N300" s="10">
        <f>_xll.SNL.Clients.Office.Excel.Functions.SPG(A300, "RD_CREDIT_RATING_DATE_GLOBAL", "Issuer Credit Rating", "Local Currency LT|0")</f>
        <v>44313</v>
      </c>
      <c r="O300" s="10">
        <f>_xll.SNL.Clients.Office.Excel.Functions.SPG(A300, "RD_CREDIT_WATCH_OUTLOOK_DATE_GLOBAL", "Issuer Credit Rating", "Local Currency LT|0")</f>
        <v>44313</v>
      </c>
    </row>
    <row r="301" spans="1:15">
      <c r="A301" t="s">
        <v>1942</v>
      </c>
      <c r="B301" t="str">
        <f>_xll.SNL.Clients.Office.Excel.Functions.SPG(A301,"SP_IPO_DATE")</f>
        <v>#PEND</v>
      </c>
      <c r="C301" s="9" t="str">
        <f>_xll.SNL.Clients.Office.Excel.Functions.SPG(A301, "IQ_SECTOR")</f>
        <v>Health Care</v>
      </c>
      <c r="D301" s="9" t="str">
        <f>_xll.SNL.Clients.Office.Excel.Functions.SPG(A301, "IQ_INDUSTRY_GROUP")</f>
        <v>Pharmaceuticals, Biotechnology and Life Sciences</v>
      </c>
      <c r="E301" s="9" t="str">
        <f>_xll.SNL.Clients.Office.Excel.Functions.SPG(A301, "IQ_INDUSTRY")</f>
        <v>Biotechnology</v>
      </c>
      <c r="F301" s="9" t="str">
        <f>_xll.SNL.Clients.Office.Excel.Functions.SPG(A301, "IQ_PRIMARY_INDUSTRY")</f>
        <v>Biotechnology</v>
      </c>
      <c r="G301" s="9" t="str">
        <f>_xll.SNL.Clients.Office.Excel.Functions.SPG(A301, "NAICS_CODE", "Primary")</f>
        <v>325414 - Biological Product (except Diagnostic) Manufacturing</v>
      </c>
      <c r="H301" s="9" t="str">
        <f>_xll.SNL.Clients.Office.Excel.Functions.SPG(A301, "SP_TOPICTAG")</f>
        <v>Genetics; Chronic Diseases; Dermatology; Hematology; Immunology; Inflammation; Oncology</v>
      </c>
      <c r="I301" s="5">
        <f>_xll.SNL.Clients.Office.Excel.Functions.SPG(A301, "SP_PCT_SHARES_OWNED_ALL_INSTITUTIONS")</f>
        <v>53.39</v>
      </c>
      <c r="J301" s="9" t="str">
        <f>_xll.SNL.Clients.Office.Excel.Functions.SPG(A301, "RD_CREDIT_RATING_GLOBAL", "Issuer Credit Rating", "Local Currency LT|0")</f>
        <v/>
      </c>
      <c r="K301" s="9" t="str">
        <f>_xll.SNL.Clients.Office.Excel.Functions.SPG(A301, "RD_CWOL_GLOBAL", "Issuer Credit Rating", "Local Currency LT|0")</f>
        <v/>
      </c>
      <c r="L301" s="9" t="str">
        <f>_xll.SNL.Clients.Office.Excel.Functions.SPG(A301, "RD_RATING_ACTION_GLOBAL", "Issuer Credit Rating", "Local Currency LT|0")</f>
        <v/>
      </c>
      <c r="M301" s="10" t="str">
        <f>_xll.SNL.Clients.Office.Excel.Functions.SPG(A301, "RD_LAST_REVIEW_DATE_GLOBAL", "Issuer Credit Rating", "Local Currency LT")</f>
        <v/>
      </c>
      <c r="N301" s="10" t="str">
        <f>_xll.SNL.Clients.Office.Excel.Functions.SPG(A301, "RD_CREDIT_RATING_DATE_GLOBAL", "Issuer Credit Rating", "Local Currency LT|0")</f>
        <v/>
      </c>
      <c r="O301" s="10" t="str">
        <f>_xll.SNL.Clients.Office.Excel.Functions.SPG(A301, "RD_CREDIT_WATCH_OUTLOOK_DATE_GLOBAL", "Issuer Credit Rating", "Local Currency LT|0")</f>
        <v/>
      </c>
    </row>
    <row r="302" spans="1:15">
      <c r="A302" t="s">
        <v>1943</v>
      </c>
      <c r="B302" t="str">
        <f>_xll.SNL.Clients.Office.Excel.Functions.SPG(A302,"SP_IPO_DATE")</f>
        <v>#PEND</v>
      </c>
      <c r="C302" s="9" t="str">
        <f>_xll.SNL.Clients.Office.Excel.Functions.SPG(A302, "IQ_SECTOR")</f>
        <v>Materials</v>
      </c>
      <c r="D302" s="9" t="str">
        <f>_xll.SNL.Clients.Office.Excel.Functions.SPG(A302, "IQ_INDUSTRY_GROUP")</f>
        <v>Materials</v>
      </c>
      <c r="E302" s="9" t="str">
        <f>_xll.SNL.Clients.Office.Excel.Functions.SPG(A302, "IQ_INDUSTRY")</f>
        <v>Metals and Mining</v>
      </c>
      <c r="F302" s="9" t="str">
        <f>_xll.SNL.Clients.Office.Excel.Functions.SPG(A302, "IQ_PRIMARY_INDUSTRY")</f>
        <v>Gold</v>
      </c>
      <c r="G302" s="9" t="str">
        <f>_xll.SNL.Clients.Office.Excel.Functions.SPG(A302, "NAICS_CODE", "Primary")</f>
        <v>212220 - Gold Ore and Silver Ore Mining</v>
      </c>
      <c r="H302" s="9" t="str">
        <f>_xll.SNL.Clients.Office.Excel.Functions.SPG(A302, "SP_TOPICTAG")</f>
        <v/>
      </c>
      <c r="I302" s="5">
        <f>_xll.SNL.Clients.Office.Excel.Functions.SPG(A302, "SP_PCT_SHARES_OWNED_ALL_INSTITUTIONS")</f>
        <v>86.47</v>
      </c>
      <c r="J302" s="9" t="str">
        <f>_xll.SNL.Clients.Office.Excel.Functions.SPG(A302, "RD_CREDIT_RATING_GLOBAL", "Issuer Credit Rating", "Local Currency LT|0")</f>
        <v/>
      </c>
      <c r="K302" s="9" t="str">
        <f>_xll.SNL.Clients.Office.Excel.Functions.SPG(A302, "RD_CWOL_GLOBAL", "Issuer Credit Rating", "Local Currency LT|0")</f>
        <v/>
      </c>
      <c r="L302" s="9" t="str">
        <f>_xll.SNL.Clients.Office.Excel.Functions.SPG(A302, "RD_RATING_ACTION_GLOBAL", "Issuer Credit Rating", "Local Currency LT|0")</f>
        <v/>
      </c>
      <c r="M302" s="10" t="str">
        <f>_xll.SNL.Clients.Office.Excel.Functions.SPG(A302, "RD_LAST_REVIEW_DATE_GLOBAL", "Issuer Credit Rating", "Local Currency LT")</f>
        <v/>
      </c>
      <c r="N302" s="10" t="str">
        <f>_xll.SNL.Clients.Office.Excel.Functions.SPG(A302, "RD_CREDIT_RATING_DATE_GLOBAL", "Issuer Credit Rating", "Local Currency LT|0")</f>
        <v/>
      </c>
      <c r="O302" s="10" t="str">
        <f>_xll.SNL.Clients.Office.Excel.Functions.SPG(A302, "RD_CREDIT_WATCH_OUTLOOK_DATE_GLOBAL", "Issuer Credit Rating", "Local Currency LT|0")</f>
        <v/>
      </c>
    </row>
    <row r="303" spans="1:15">
      <c r="A303" t="s">
        <v>1944</v>
      </c>
      <c r="B303" t="str">
        <f>_xll.SNL.Clients.Office.Excel.Functions.SPG(A303,"SP_IPO_DATE")</f>
        <v>#PEND</v>
      </c>
      <c r="C303" s="9" t="str">
        <f>_xll.SNL.Clients.Office.Excel.Functions.SPG(A303, "IQ_SECTOR")</f>
        <v>Materials</v>
      </c>
      <c r="D303" s="9" t="str">
        <f>_xll.SNL.Clients.Office.Excel.Functions.SPG(A303, "IQ_INDUSTRY_GROUP")</f>
        <v>Materials</v>
      </c>
      <c r="E303" s="9" t="str">
        <f>_xll.SNL.Clients.Office.Excel.Functions.SPG(A303, "IQ_INDUSTRY")</f>
        <v>Chemicals</v>
      </c>
      <c r="F303" s="9" t="str">
        <f>_xll.SNL.Clients.Office.Excel.Functions.SPG(A303, "IQ_PRIMARY_INDUSTRY")</f>
        <v>Specialty Chemicals</v>
      </c>
      <c r="G303" s="9" t="str">
        <f>_xll.SNL.Clients.Office.Excel.Functions.SPG(A303, "NAICS_CODE", "Primary")</f>
        <v>325 - Chemical Manufacturing</v>
      </c>
      <c r="H303" s="9" t="str">
        <f>_xll.SNL.Clients.Office.Excel.Functions.SPG(A303, "SP_TOPICTAG")</f>
        <v>Environmental Engineering</v>
      </c>
      <c r="I303" s="5">
        <f>_xll.SNL.Clients.Office.Excel.Functions.SPG(A303, "SP_PCT_SHARES_OWNED_ALL_INSTITUTIONS")</f>
        <v>83.34</v>
      </c>
      <c r="J303" s="9" t="str">
        <f>_xll.SNL.Clients.Office.Excel.Functions.SPG(A303, "RD_CREDIT_RATING_GLOBAL", "Issuer Credit Rating", "Local Currency LT|0")</f>
        <v>BBB</v>
      </c>
      <c r="K303" s="9" t="str">
        <f>_xll.SNL.Clients.Office.Excel.Functions.SPG(A303, "RD_CWOL_GLOBAL", "Issuer Credit Rating", "Local Currency LT|0")</f>
        <v>Stable</v>
      </c>
      <c r="L303" s="9" t="str">
        <f>_xll.SNL.Clients.Office.Excel.Functions.SPG(A303, "RD_RATING_ACTION_GLOBAL", "Issuer Credit Rating", "Local Currency LT|0")</f>
        <v>Upgrade | CreditWatch/Outlook (07/20/2021)</v>
      </c>
      <c r="M303" s="10">
        <f>_xll.SNL.Clients.Office.Excel.Functions.SPG(A303, "RD_LAST_REVIEW_DATE_GLOBAL", "Issuer Credit Rating", "Local Currency LT")</f>
        <v>45642</v>
      </c>
      <c r="N303" s="10">
        <f>_xll.SNL.Clients.Office.Excel.Functions.SPG(A303, "RD_CREDIT_RATING_DATE_GLOBAL", "Issuer Credit Rating", "Local Currency LT|0")</f>
        <v>44397</v>
      </c>
      <c r="O303" s="10">
        <f>_xll.SNL.Clients.Office.Excel.Functions.SPG(A303, "RD_CREDIT_WATCH_OUTLOOK_DATE_GLOBAL", "Issuer Credit Rating", "Local Currency LT|0")</f>
        <v>44397</v>
      </c>
    </row>
    <row r="304" spans="1:15">
      <c r="A304" t="s">
        <v>1945</v>
      </c>
      <c r="B304" t="str">
        <f>_xll.SNL.Clients.Office.Excel.Functions.SPG(A304,"SP_IPO_DATE")</f>
        <v>#PEND</v>
      </c>
      <c r="C304" s="9" t="str">
        <f>_xll.SNL.Clients.Office.Excel.Functions.SPG(A304, "IQ_SECTOR")</f>
        <v>Financials</v>
      </c>
      <c r="D304" s="9" t="str">
        <f>_xll.SNL.Clients.Office.Excel.Functions.SPG(A304, "IQ_INDUSTRY_GROUP")</f>
        <v>Insurance</v>
      </c>
      <c r="E304" s="9" t="str">
        <f>_xll.SNL.Clients.Office.Excel.Functions.SPG(A304, "IQ_INDUSTRY")</f>
        <v>Insurance</v>
      </c>
      <c r="F304" s="9" t="str">
        <f>_xll.SNL.Clients.Office.Excel.Functions.SPG(A304, "IQ_PRIMARY_INDUSTRY")</f>
        <v>Insurance Brokers</v>
      </c>
      <c r="G304" s="9" t="str">
        <f>_xll.SNL.Clients.Office.Excel.Functions.SPG(A304, "NAICS_CODE", "Primary")</f>
        <v>524210 - Insurance Agencies and Brokerages</v>
      </c>
      <c r="H304" s="9" t="str">
        <f>_xll.SNL.Clients.Office.Excel.Functions.SPG(A304, "SP_TOPICTAG")</f>
        <v>Employee Benefits</v>
      </c>
      <c r="I304" s="5">
        <f>_xll.SNL.Clients.Office.Excel.Functions.SPG(A304, "SP_PCT_SHARES_OWNED_ALL_INSTITUTIONS")</f>
        <v>82.38</v>
      </c>
      <c r="J304" s="9" t="str">
        <f>_xll.SNL.Clients.Office.Excel.Functions.SPG(A304, "RD_CREDIT_RATING_GLOBAL", "Issuer Credit Rating", "Local Currency LT|0")</f>
        <v>BB-</v>
      </c>
      <c r="K304" s="9" t="str">
        <f>_xll.SNL.Clients.Office.Excel.Functions.SPG(A304, "RD_CWOL_GLOBAL", "Issuer Credit Rating", "Local Currency LT|0")</f>
        <v>Stable</v>
      </c>
      <c r="L304" s="9" t="str">
        <f>_xll.SNL.Clients.Office.Excel.Functions.SPG(A304, "RD_RATING_ACTION_GLOBAL", "Issuer Credit Rating", "Local Currency LT|0")</f>
        <v>New Rating | CreditWatch/Outlook (01/20/2022)</v>
      </c>
      <c r="M304" s="10">
        <f>_xll.SNL.Clients.Office.Excel.Functions.SPG(A304, "RD_LAST_REVIEW_DATE_GLOBAL", "Issuer Credit Rating", "Local Currency LT")</f>
        <v>45436</v>
      </c>
      <c r="N304" s="10">
        <f>_xll.SNL.Clients.Office.Excel.Functions.SPG(A304, "RD_CREDIT_RATING_DATE_GLOBAL", "Issuer Credit Rating", "Local Currency LT|0")</f>
        <v>44581</v>
      </c>
      <c r="O304" s="10">
        <f>_xll.SNL.Clients.Office.Excel.Functions.SPG(A304, "RD_CREDIT_WATCH_OUTLOOK_DATE_GLOBAL", "Issuer Credit Rating", "Local Currency LT|0")</f>
        <v>44581</v>
      </c>
    </row>
    <row r="305" spans="1:15">
      <c r="A305" t="s">
        <v>1946</v>
      </c>
      <c r="B305" t="str">
        <f>_xll.SNL.Clients.Office.Excel.Functions.SPG(A305,"SP_IPO_DATE")</f>
        <v>#PEND</v>
      </c>
      <c r="C305" s="9" t="str">
        <f>_xll.SNL.Clients.Office.Excel.Functions.SPG(A305, "IQ_SECTOR")</f>
        <v>Industrials</v>
      </c>
      <c r="D305" s="9" t="str">
        <f>_xll.SNL.Clients.Office.Excel.Functions.SPG(A305, "IQ_INDUSTRY_GROUP")</f>
        <v>Transportation</v>
      </c>
      <c r="E305" s="9" t="str">
        <f>_xll.SNL.Clients.Office.Excel.Functions.SPG(A305, "IQ_INDUSTRY")</f>
        <v>Ground Transportation</v>
      </c>
      <c r="F305" s="9" t="str">
        <f>_xll.SNL.Clients.Office.Excel.Functions.SPG(A305, "IQ_PRIMARY_INDUSTRY")</f>
        <v>Cargo Ground Transportation</v>
      </c>
      <c r="G305" s="9" t="str">
        <f>_xll.SNL.Clients.Office.Excel.Functions.SPG(A305, "NAICS_CODE", "Primary")</f>
        <v>5321 - Automotive Equipment Rental and Leasing</v>
      </c>
      <c r="H305" s="9" t="str">
        <f>_xll.SNL.Clients.Office.Excel.Functions.SPG(A305, "SP_TOPICTAG")</f>
        <v>Fleet Management; Freight Service; Industrial Automation; Last Mile Transportation</v>
      </c>
      <c r="I305" s="5">
        <f>_xll.SNL.Clients.Office.Excel.Functions.SPG(A305, "SP_PCT_SHARES_OWNED_ALL_INSTITUTIONS")</f>
        <v>89.43</v>
      </c>
      <c r="J305" s="9" t="str">
        <f>_xll.SNL.Clients.Office.Excel.Functions.SPG(A305, "RD_CREDIT_RATING_GLOBAL", "Issuer Credit Rating", "Local Currency LT|0")</f>
        <v>BBB+</v>
      </c>
      <c r="K305" s="9" t="str">
        <f>_xll.SNL.Clients.Office.Excel.Functions.SPG(A305, "RD_CWOL_GLOBAL", "Issuer Credit Rating", "Local Currency LT|0")</f>
        <v>Stable</v>
      </c>
      <c r="L305" s="9" t="str">
        <f>_xll.SNL.Clients.Office.Excel.Functions.SPG(A305, "RD_RATING_ACTION_GLOBAL", "Issuer Credit Rating", "Local Currency LT|0")</f>
        <v>Upgrade | CreditWatch/Outlook (04/03/2023)</v>
      </c>
      <c r="M305" s="10">
        <f>_xll.SNL.Clients.Office.Excel.Functions.SPG(A305, "RD_LAST_REVIEW_DATE_GLOBAL", "Issuer Credit Rating", "Local Currency LT")</f>
        <v>45525</v>
      </c>
      <c r="N305" s="10">
        <f>_xll.SNL.Clients.Office.Excel.Functions.SPG(A305, "RD_CREDIT_RATING_DATE_GLOBAL", "Issuer Credit Rating", "Local Currency LT|0")</f>
        <v>45019</v>
      </c>
      <c r="O305" s="10">
        <f>_xll.SNL.Clients.Office.Excel.Functions.SPG(A305, "RD_CREDIT_WATCH_OUTLOOK_DATE_GLOBAL", "Issuer Credit Rating", "Local Currency LT|0")</f>
        <v>45019</v>
      </c>
    </row>
    <row r="306" spans="1:15">
      <c r="A306" t="s">
        <v>1947</v>
      </c>
      <c r="B306" t="str">
        <f>_xll.SNL.Clients.Office.Excel.Functions.SPG(A306,"SP_IPO_DATE")</f>
        <v>#PEND</v>
      </c>
      <c r="C306" s="9" t="str">
        <f>_xll.SNL.Clients.Office.Excel.Functions.SPG(A306, "IQ_SECTOR")</f>
        <v>Real Estate</v>
      </c>
      <c r="D306" s="9" t="str">
        <f>_xll.SNL.Clients.Office.Excel.Functions.SPG(A306, "IQ_INDUSTRY_GROUP")</f>
        <v>Equity Real Estate Investment Trusts (REITs)</v>
      </c>
      <c r="E306" s="9" t="str">
        <f>_xll.SNL.Clients.Office.Excel.Functions.SPG(A306, "IQ_INDUSTRY")</f>
        <v>Health Care REITs</v>
      </c>
      <c r="F306" s="9" t="str">
        <f>_xll.SNL.Clients.Office.Excel.Functions.SPG(A306, "IQ_PRIMARY_INDUSTRY")</f>
        <v>Health Care REITs</v>
      </c>
      <c r="G306" s="9" t="str">
        <f>_xll.SNL.Clients.Office.Excel.Functions.SPG(A306, "NAICS_CODE", "Primary")</f>
        <v>531110 - Lessors of Residential Buildings and Dwellings</v>
      </c>
      <c r="H306" s="9" t="str">
        <f>_xll.SNL.Clients.Office.Excel.Functions.SPG(A306, "SP_TOPICTAG")</f>
        <v/>
      </c>
      <c r="I306" s="5">
        <f>_xll.SNL.Clients.Office.Excel.Functions.SPG(A306, "SP_PCT_SHARES_OWNED_ALL_INSTITUTIONS")</f>
        <v>97.24</v>
      </c>
      <c r="J306" s="9" t="str">
        <f>_xll.SNL.Clients.Office.Excel.Functions.SPG(A306, "RD_CREDIT_RATING_GLOBAL", "Issuer Credit Rating", "Local Currency LT|0")</f>
        <v>BB+</v>
      </c>
      <c r="K306" s="9" t="str">
        <f>_xll.SNL.Clients.Office.Excel.Functions.SPG(A306, "RD_CWOL_GLOBAL", "Issuer Credit Rating", "Local Currency LT|0")</f>
        <v>Stable</v>
      </c>
      <c r="L306" s="9" t="str">
        <f>_xll.SNL.Clients.Office.Excel.Functions.SPG(A306, "RD_RATING_ACTION_GLOBAL", "Issuer Credit Rating", "Local Currency LT|0")</f>
        <v>Upgrade | CreditWatch/Outlook (08/17/2017)</v>
      </c>
      <c r="M306" s="10">
        <f>_xll.SNL.Clients.Office.Excel.Functions.SPG(A306, "RD_LAST_REVIEW_DATE_GLOBAL", "Issuer Credit Rating", "Local Currency LT")</f>
        <v>45673</v>
      </c>
      <c r="N306" s="10">
        <f>_xll.SNL.Clients.Office.Excel.Functions.SPG(A306, "RD_CREDIT_RATING_DATE_GLOBAL", "Issuer Credit Rating", "Local Currency LT|0")</f>
        <v>42964</v>
      </c>
      <c r="O306" s="10">
        <f>_xll.SNL.Clients.Office.Excel.Functions.SPG(A306, "RD_CREDIT_WATCH_OUTLOOK_DATE_GLOBAL", "Issuer Credit Rating", "Local Currency LT|0")</f>
        <v>42964</v>
      </c>
    </row>
    <row r="307" spans="1:15">
      <c r="A307" t="s">
        <v>1948</v>
      </c>
      <c r="B307" t="str">
        <f>_xll.SNL.Clients.Office.Excel.Functions.SPG(A307,"SP_IPO_DATE")</f>
        <v>#PEND</v>
      </c>
      <c r="C307" s="9" t="str">
        <f>_xll.SNL.Clients.Office.Excel.Functions.SPG(A307, "IQ_SECTOR")</f>
        <v>Industrials</v>
      </c>
      <c r="D307" s="9" t="str">
        <f>_xll.SNL.Clients.Office.Excel.Functions.SPG(A307, "IQ_INDUSTRY_GROUP")</f>
        <v>Transportation</v>
      </c>
      <c r="E307" s="9" t="str">
        <f>_xll.SNL.Clients.Office.Excel.Functions.SPG(A307, "IQ_INDUSTRY")</f>
        <v>Ground Transportation</v>
      </c>
      <c r="F307" s="9" t="str">
        <f>_xll.SNL.Clients.Office.Excel.Functions.SPG(A307, "IQ_PRIMARY_INDUSTRY")</f>
        <v>Cargo Ground Transportation</v>
      </c>
      <c r="G307" s="9" t="str">
        <f>_xll.SNL.Clients.Office.Excel.Functions.SPG(A307, "NAICS_CODE", "Primary")</f>
        <v>484122 - General Freight Trucking, Long-Distance, Less Than Truckload</v>
      </c>
      <c r="H307" s="9" t="str">
        <f>_xll.SNL.Clients.Office.Excel.Functions.SPG(A307, "SP_TOPICTAG")</f>
        <v>Fleet Management; Freight Service</v>
      </c>
      <c r="I307" s="5">
        <f>_xll.SNL.Clients.Office.Excel.Functions.SPG(A307, "SP_PCT_SHARES_OWNED_ALL_INSTITUTIONS")</f>
        <v>117.69</v>
      </c>
      <c r="J307" s="9" t="str">
        <f>_xll.SNL.Clients.Office.Excel.Functions.SPG(A307, "RD_CREDIT_RATING_GLOBAL", "Issuer Credit Rating", "Local Currency LT|0")</f>
        <v/>
      </c>
      <c r="K307" s="9" t="str">
        <f>_xll.SNL.Clients.Office.Excel.Functions.SPG(A307, "RD_CWOL_GLOBAL", "Issuer Credit Rating", "Local Currency LT|0")</f>
        <v/>
      </c>
      <c r="L307" s="9" t="str">
        <f>_xll.SNL.Clients.Office.Excel.Functions.SPG(A307, "RD_RATING_ACTION_GLOBAL", "Issuer Credit Rating", "Local Currency LT|0")</f>
        <v/>
      </c>
      <c r="M307" s="10" t="str">
        <f>_xll.SNL.Clients.Office.Excel.Functions.SPG(A307, "RD_LAST_REVIEW_DATE_GLOBAL", "Issuer Credit Rating", "Local Currency LT")</f>
        <v/>
      </c>
      <c r="N307" s="10" t="str">
        <f>_xll.SNL.Clients.Office.Excel.Functions.SPG(A307, "RD_CREDIT_RATING_DATE_GLOBAL", "Issuer Credit Rating", "Local Currency LT|0")</f>
        <v/>
      </c>
      <c r="O307" s="10" t="str">
        <f>_xll.SNL.Clients.Office.Excel.Functions.SPG(A307, "RD_CREDIT_WATCH_OUTLOOK_DATE_GLOBAL", "Issuer Credit Rating", "Local Currency LT|0")</f>
        <v/>
      </c>
    </row>
    <row r="308" spans="1:15">
      <c r="A308" t="s">
        <v>1949</v>
      </c>
      <c r="B308" t="str">
        <f>_xll.SNL.Clients.Office.Excel.Functions.SPG(A308,"SP_IPO_DATE")</f>
        <v>#PEND</v>
      </c>
      <c r="C308" s="9" t="str">
        <f>_xll.SNL.Clients.Office.Excel.Functions.SPG(A308, "IQ_SECTOR")</f>
        <v>Health Care</v>
      </c>
      <c r="D308" s="9" t="str">
        <f>_xll.SNL.Clients.Office.Excel.Functions.SPG(A308, "IQ_INDUSTRY_GROUP")</f>
        <v>Pharmaceuticals, Biotechnology and Life Sciences</v>
      </c>
      <c r="E308" s="9" t="str">
        <f>_xll.SNL.Clients.Office.Excel.Functions.SPG(A308, "IQ_INDUSTRY")</f>
        <v>Biotechnology</v>
      </c>
      <c r="F308" s="9" t="str">
        <f>_xll.SNL.Clients.Office.Excel.Functions.SPG(A308, "IQ_PRIMARY_INDUSTRY")</f>
        <v>Biotechnology</v>
      </c>
      <c r="G308" s="9" t="str">
        <f>_xll.SNL.Clients.Office.Excel.Functions.SPG(A308, "NAICS_CODE", "Primary")</f>
        <v>325414 - Biological Product (except Diagnostic) Manufacturing</v>
      </c>
      <c r="H308" s="9" t="str">
        <f>_xll.SNL.Clients.Office.Excel.Functions.SPG(A308, "SP_TOPICTAG")</f>
        <v>Genetics; Central Nervous System; Genetic Disorder; Inflammation; Neurology</v>
      </c>
      <c r="I308" s="5">
        <f>_xll.SNL.Clients.Office.Excel.Functions.SPG(A308, "SP_PCT_SHARES_OWNED_ALL_INSTITUTIONS")</f>
        <v>91.77</v>
      </c>
      <c r="J308" s="9" t="str">
        <f>_xll.SNL.Clients.Office.Excel.Functions.SPG(A308, "RD_CREDIT_RATING_GLOBAL", "Issuer Credit Rating", "Local Currency LT|0")</f>
        <v/>
      </c>
      <c r="K308" s="9" t="str">
        <f>_xll.SNL.Clients.Office.Excel.Functions.SPG(A308, "RD_CWOL_GLOBAL", "Issuer Credit Rating", "Local Currency LT|0")</f>
        <v/>
      </c>
      <c r="L308" s="9" t="str">
        <f>_xll.SNL.Clients.Office.Excel.Functions.SPG(A308, "RD_RATING_ACTION_GLOBAL", "Issuer Credit Rating", "Local Currency LT|0")</f>
        <v/>
      </c>
      <c r="M308" s="10" t="str">
        <f>_xll.SNL.Clients.Office.Excel.Functions.SPG(A308, "RD_LAST_REVIEW_DATE_GLOBAL", "Issuer Credit Rating", "Local Currency LT")</f>
        <v/>
      </c>
      <c r="N308" s="10" t="str">
        <f>_xll.SNL.Clients.Office.Excel.Functions.SPG(A308, "RD_CREDIT_RATING_DATE_GLOBAL", "Issuer Credit Rating", "Local Currency LT|0")</f>
        <v/>
      </c>
      <c r="O308" s="10" t="str">
        <f>_xll.SNL.Clients.Office.Excel.Functions.SPG(A308, "RD_CREDIT_WATCH_OUTLOOK_DATE_GLOBAL", "Issuer Credit Rating", "Local Currency LT|0")</f>
        <v/>
      </c>
    </row>
    <row r="309" spans="1:15">
      <c r="A309" t="s">
        <v>1950</v>
      </c>
      <c r="B309" t="str">
        <f>_xll.SNL.Clients.Office.Excel.Functions.SPG(A309,"SP_IPO_DATE")</f>
        <v>#PEND</v>
      </c>
      <c r="C309" s="9" t="str">
        <f>_xll.SNL.Clients.Office.Excel.Functions.SPG(A309, "IQ_SECTOR")</f>
        <v>Industrials</v>
      </c>
      <c r="D309" s="9" t="str">
        <f>_xll.SNL.Clients.Office.Excel.Functions.SPG(A309, "IQ_INDUSTRY_GROUP")</f>
        <v>Commercial and Professional Services</v>
      </c>
      <c r="E309" s="9" t="str">
        <f>_xll.SNL.Clients.Office.Excel.Functions.SPG(A309, "IQ_INDUSTRY")</f>
        <v>Professional Services</v>
      </c>
      <c r="F309" s="9" t="str">
        <f>_xll.SNL.Clients.Office.Excel.Functions.SPG(A309, "IQ_PRIMARY_INDUSTRY")</f>
        <v>Research and Consulting Services</v>
      </c>
      <c r="G309" s="9" t="str">
        <f>_xll.SNL.Clients.Office.Excel.Functions.SPG(A309, "NAICS_CODE", "Primary")</f>
        <v>541 - Professional, Scientific, and Technical Services</v>
      </c>
      <c r="H309" s="9" t="str">
        <f>_xll.SNL.Clients.Office.Excel.Functions.SPG(A309, "SP_TOPICTAG")</f>
        <v>Software Development; Cloud Management; Data Integration; Cloud Infrastructure; Cloud Storage; Artificial Intelligence</v>
      </c>
      <c r="I309" s="5">
        <f>_xll.SNL.Clients.Office.Excel.Functions.SPG(A309, "SP_PCT_SHARES_OWNED_ALL_INSTITUTIONS")</f>
        <v>77.290000000000006</v>
      </c>
      <c r="J309" s="9" t="str">
        <f>_xll.SNL.Clients.Office.Excel.Functions.SPG(A309, "RD_CREDIT_RATING_GLOBAL", "Issuer Credit Rating", "Local Currency LT|0")</f>
        <v>BB+</v>
      </c>
      <c r="K309" s="9" t="str">
        <f>_xll.SNL.Clients.Office.Excel.Functions.SPG(A309, "RD_CWOL_GLOBAL", "Issuer Credit Rating", "Local Currency LT|0")</f>
        <v>Stable</v>
      </c>
      <c r="L309" s="9" t="str">
        <f>_xll.SNL.Clients.Office.Excel.Functions.SPG(A309, "RD_RATING_ACTION_GLOBAL", "Issuer Credit Rating", "Local Currency LT|0")</f>
        <v>CreditWatch/Outlook (01/14/2021)</v>
      </c>
      <c r="M309" s="10">
        <f>_xll.SNL.Clients.Office.Excel.Functions.SPG(A309, "RD_LAST_REVIEW_DATE_GLOBAL", "Issuer Credit Rating", "Local Currency LT")</f>
        <v>45673</v>
      </c>
      <c r="N309" s="10">
        <f>_xll.SNL.Clients.Office.Excel.Functions.SPG(A309, "RD_CREDIT_RATING_DATE_GLOBAL", "Issuer Credit Rating", "Local Currency LT|0")</f>
        <v>43480</v>
      </c>
      <c r="O309" s="10">
        <f>_xll.SNL.Clients.Office.Excel.Functions.SPG(A309, "RD_CREDIT_WATCH_OUTLOOK_DATE_GLOBAL", "Issuer Credit Rating", "Local Currency LT|0")</f>
        <v>44210</v>
      </c>
    </row>
    <row r="310" spans="1:15">
      <c r="A310" t="s">
        <v>1951</v>
      </c>
      <c r="B310" t="str">
        <f>_xll.SNL.Clients.Office.Excel.Functions.SPG(A310,"SP_IPO_DATE")</f>
        <v>#PEND</v>
      </c>
      <c r="C310" s="9" t="str">
        <f>_xll.SNL.Clients.Office.Excel.Functions.SPG(A310, "IQ_SECTOR")</f>
        <v>Financials</v>
      </c>
      <c r="D310" s="9" t="str">
        <f>_xll.SNL.Clients.Office.Excel.Functions.SPG(A310, "IQ_INDUSTRY_GROUP")</f>
        <v>Financial Services</v>
      </c>
      <c r="E310" s="9" t="str">
        <f>_xll.SNL.Clients.Office.Excel.Functions.SPG(A310, "IQ_INDUSTRY")</f>
        <v>Capital Markets</v>
      </c>
      <c r="F310" s="9" t="str">
        <f>_xll.SNL.Clients.Office.Excel.Functions.SPG(A310, "IQ_PRIMARY_INDUSTRY")</f>
        <v>Asset Management and Custody Banks</v>
      </c>
      <c r="G310" s="9" t="str">
        <f>_xll.SNL.Clients.Office.Excel.Functions.SPG(A310, "NAICS_CODE", "Primary")</f>
        <v>525910 - Open-End Investment Funds</v>
      </c>
      <c r="H310" s="9" t="str">
        <f>_xll.SNL.Clients.Office.Excel.Functions.SPG(A310, "SP_TOPICTAG")</f>
        <v/>
      </c>
      <c r="I310" s="5">
        <f>_xll.SNL.Clients.Office.Excel.Functions.SPG(A310, "SP_PCT_SHARES_OWNED_ALL_INSTITUTIONS")</f>
        <v>74.5</v>
      </c>
      <c r="J310" s="9" t="str">
        <f>_xll.SNL.Clients.Office.Excel.Functions.SPG(A310, "RD_CREDIT_RATING_GLOBAL", "Issuer Credit Rating", "Local Currency LT|0")</f>
        <v/>
      </c>
      <c r="K310" s="9" t="str">
        <f>_xll.SNL.Clients.Office.Excel.Functions.SPG(A310, "RD_CWOL_GLOBAL", "Issuer Credit Rating", "Local Currency LT|0")</f>
        <v/>
      </c>
      <c r="L310" s="9" t="str">
        <f>_xll.SNL.Clients.Office.Excel.Functions.SPG(A310, "RD_RATING_ACTION_GLOBAL", "Issuer Credit Rating", "Local Currency LT|0")</f>
        <v/>
      </c>
      <c r="M310" s="10" t="str">
        <f>_xll.SNL.Clients.Office.Excel.Functions.SPG(A310, "RD_LAST_REVIEW_DATE_GLOBAL", "Issuer Credit Rating", "Local Currency LT")</f>
        <v/>
      </c>
      <c r="N310" s="10" t="str">
        <f>_xll.SNL.Clients.Office.Excel.Functions.SPG(A310, "RD_CREDIT_RATING_DATE_GLOBAL", "Issuer Credit Rating", "Local Currency LT|0")</f>
        <v/>
      </c>
      <c r="O310" s="10" t="str">
        <f>_xll.SNL.Clients.Office.Excel.Functions.SPG(A310, "RD_CREDIT_WATCH_OUTLOOK_DATE_GLOBAL", "Issuer Credit Rating", "Local Currency LT|0")</f>
        <v/>
      </c>
    </row>
    <row r="311" spans="1:15">
      <c r="A311" t="s">
        <v>1952</v>
      </c>
      <c r="B311" t="str">
        <f>_xll.SNL.Clients.Office.Excel.Functions.SPG(A311,"SP_IPO_DATE")</f>
        <v>#PEND</v>
      </c>
      <c r="C311" s="9" t="str">
        <f>_xll.SNL.Clients.Office.Excel.Functions.SPG(A311, "IQ_SECTOR")</f>
        <v>Financials</v>
      </c>
      <c r="D311" s="9" t="str">
        <f>_xll.SNL.Clients.Office.Excel.Functions.SPG(A311, "IQ_INDUSTRY_GROUP")</f>
        <v>Insurance</v>
      </c>
      <c r="E311" s="9" t="str">
        <f>_xll.SNL.Clients.Office.Excel.Functions.SPG(A311, "IQ_INDUSTRY")</f>
        <v>Insurance</v>
      </c>
      <c r="F311" s="9" t="str">
        <f>_xll.SNL.Clients.Office.Excel.Functions.SPG(A311, "IQ_PRIMARY_INDUSTRY")</f>
        <v>Property and Casualty Insurance</v>
      </c>
      <c r="G311" s="9" t="str">
        <f>_xll.SNL.Clients.Office.Excel.Functions.SPG(A311, "NAICS_CODE", "Primary")</f>
        <v>524126 - Direct Property and Casualty Insurance Carriers</v>
      </c>
      <c r="H311" s="9" t="str">
        <f>_xll.SNL.Clients.Office.Excel.Functions.SPG(A311, "SP_TOPICTAG")</f>
        <v/>
      </c>
      <c r="I311" s="5">
        <f>_xll.SNL.Clients.Office.Excel.Functions.SPG(A311, "SP_PCT_SHARES_OWNED_ALL_INSTITUTIONS")</f>
        <v>84.93</v>
      </c>
      <c r="J311" s="9" t="str">
        <f>_xll.SNL.Clients.Office.Excel.Functions.SPG(A311, "RD_CREDIT_RATING_GLOBAL", "Issuer Credit Rating", "Local Currency LT|0")</f>
        <v>BBB</v>
      </c>
      <c r="K311" s="9" t="str">
        <f>_xll.SNL.Clients.Office.Excel.Functions.SPG(A311, "RD_CWOL_GLOBAL", "Issuer Credit Rating", "Local Currency LT|0")</f>
        <v>Stable</v>
      </c>
      <c r="L311" s="9" t="str">
        <f>_xll.SNL.Clients.Office.Excel.Functions.SPG(A311, "RD_RATING_ACTION_GLOBAL", "Issuer Credit Rating", "Local Currency LT|0")</f>
        <v>Upgrade | CreditWatch/Outlook (10/25/2016)</v>
      </c>
      <c r="M311" s="10">
        <f>_xll.SNL.Clients.Office.Excel.Functions.SPG(A311, "RD_LAST_REVIEW_DATE_GLOBAL", "Issuer Credit Rating", "Local Currency LT")</f>
        <v>45562</v>
      </c>
      <c r="N311" s="10">
        <f>_xll.SNL.Clients.Office.Excel.Functions.SPG(A311, "RD_CREDIT_RATING_DATE_GLOBAL", "Issuer Credit Rating", "Local Currency LT|0")</f>
        <v>42668</v>
      </c>
      <c r="O311" s="10">
        <f>_xll.SNL.Clients.Office.Excel.Functions.SPG(A311, "RD_CREDIT_WATCH_OUTLOOK_DATE_GLOBAL", "Issuer Credit Rating", "Local Currency LT|0")</f>
        <v>42668</v>
      </c>
    </row>
    <row r="312" spans="1:15">
      <c r="A312" t="s">
        <v>1953</v>
      </c>
      <c r="B312" t="str">
        <f>_xll.SNL.Clients.Office.Excel.Functions.SPG(A312,"SP_IPO_DATE")</f>
        <v>#PEND</v>
      </c>
      <c r="C312" s="9" t="str">
        <f>_xll.SNL.Clients.Office.Excel.Functions.SPG(A312, "IQ_SECTOR")</f>
        <v>Industrials</v>
      </c>
      <c r="D312" s="9" t="str">
        <f>_xll.SNL.Clients.Office.Excel.Functions.SPG(A312, "IQ_INDUSTRY_GROUP")</f>
        <v>Capital Goods</v>
      </c>
      <c r="E312" s="9" t="str">
        <f>_xll.SNL.Clients.Office.Excel.Functions.SPG(A312, "IQ_INDUSTRY")</f>
        <v>Electrical Equipment</v>
      </c>
      <c r="F312" s="9" t="str">
        <f>_xll.SNL.Clients.Office.Excel.Functions.SPG(A312, "IQ_PRIMARY_INDUSTRY")</f>
        <v>Electrical Components and Equipment</v>
      </c>
      <c r="G312" s="9" t="str">
        <f>_xll.SNL.Clients.Office.Excel.Functions.SPG(A312, "NAICS_CODE", "Primary")</f>
        <v>335999 - All Other Miscellaneous Electrical Equipment and Component Manufacturing</v>
      </c>
      <c r="H312" s="9" t="str">
        <f>_xll.SNL.Clients.Office.Excel.Functions.SPG(A312, "SP_TOPICTAG")</f>
        <v>Energy Management; Industrial Automation; Sensors; Electric Vehicle; Battery Energy Storage System (BESS)</v>
      </c>
      <c r="I312" s="5">
        <f>_xll.SNL.Clients.Office.Excel.Functions.SPG(A312, "SP_PCT_SHARES_OWNED_ALL_INSTITUTIONS")</f>
        <v>106.53</v>
      </c>
      <c r="J312" s="9" t="str">
        <f>_xll.SNL.Clients.Office.Excel.Functions.SPG(A312, "RD_CREDIT_RATING_GLOBAL", "Issuer Credit Rating", "Local Currency LT|0")</f>
        <v/>
      </c>
      <c r="K312" s="9" t="str">
        <f>_xll.SNL.Clients.Office.Excel.Functions.SPG(A312, "RD_CWOL_GLOBAL", "Issuer Credit Rating", "Local Currency LT|0")</f>
        <v/>
      </c>
      <c r="L312" s="9" t="str">
        <f>_xll.SNL.Clients.Office.Excel.Functions.SPG(A312, "RD_RATING_ACTION_GLOBAL", "Issuer Credit Rating", "Local Currency LT|0")</f>
        <v/>
      </c>
      <c r="M312" s="10" t="str">
        <f>_xll.SNL.Clients.Office.Excel.Functions.SPG(A312, "RD_LAST_REVIEW_DATE_GLOBAL", "Issuer Credit Rating", "Local Currency LT")</f>
        <v/>
      </c>
      <c r="N312" s="10" t="str">
        <f>_xll.SNL.Clients.Office.Excel.Functions.SPG(A312, "RD_CREDIT_RATING_DATE_GLOBAL", "Issuer Credit Rating", "Local Currency LT|0")</f>
        <v/>
      </c>
      <c r="O312" s="10" t="str">
        <f>_xll.SNL.Clients.Office.Excel.Functions.SPG(A312, "RD_CREDIT_WATCH_OUTLOOK_DATE_GLOBAL", "Issuer Credit Rating", "Local Currency LT|0")</f>
        <v/>
      </c>
    </row>
    <row r="313" spans="1:15">
      <c r="A313" t="s">
        <v>1954</v>
      </c>
      <c r="B313" t="str">
        <f>_xll.SNL.Clients.Office.Excel.Functions.SPG(A313,"SP_IPO_DATE")</f>
        <v>#PEND</v>
      </c>
      <c r="C313" s="9" t="str">
        <f>_xll.SNL.Clients.Office.Excel.Functions.SPG(A313, "IQ_SECTOR")</f>
        <v>Consumer Discretionary</v>
      </c>
      <c r="D313" s="9" t="str">
        <f>_xll.SNL.Clients.Office.Excel.Functions.SPG(A313, "IQ_INDUSTRY_GROUP")</f>
        <v>Consumer Services</v>
      </c>
      <c r="E313" s="9" t="str">
        <f>_xll.SNL.Clients.Office.Excel.Functions.SPG(A313, "IQ_INDUSTRY")</f>
        <v>Diversified Consumer Services</v>
      </c>
      <c r="F313" s="9" t="str">
        <f>_xll.SNL.Clients.Office.Excel.Functions.SPG(A313, "IQ_PRIMARY_INDUSTRY")</f>
        <v>Specialized Consumer Services</v>
      </c>
      <c r="G313" s="9" t="str">
        <f>_xll.SNL.Clients.Office.Excel.Functions.SPG(A313, "NAICS_CODE", "Primary")</f>
        <v>812210 - Funeral Homes and Funeral Services</v>
      </c>
      <c r="H313" s="9" t="str">
        <f>_xll.SNL.Clients.Office.Excel.Functions.SPG(A313, "SP_TOPICTAG")</f>
        <v/>
      </c>
      <c r="I313" s="5">
        <f>_xll.SNL.Clients.Office.Excel.Functions.SPG(A313, "SP_PCT_SHARES_OWNED_ALL_INSTITUTIONS")</f>
        <v>83.47</v>
      </c>
      <c r="J313" s="9" t="str">
        <f>_xll.SNL.Clients.Office.Excel.Functions.SPG(A313, "RD_CREDIT_RATING_GLOBAL", "Issuer Credit Rating", "Local Currency LT|0")</f>
        <v>BB+</v>
      </c>
      <c r="K313" s="9" t="str">
        <f>_xll.SNL.Clients.Office.Excel.Functions.SPG(A313, "RD_CWOL_GLOBAL", "Issuer Credit Rating", "Local Currency LT|0")</f>
        <v>Stable</v>
      </c>
      <c r="L313" s="9" t="str">
        <f>_xll.SNL.Clients.Office.Excel.Functions.SPG(A313, "RD_RATING_ACTION_GLOBAL", "Issuer Credit Rating", "Local Currency LT|0")</f>
        <v>Upgrade | CreditWatch/Outlook (11/11/2014)</v>
      </c>
      <c r="M313" s="10">
        <f>_xll.SNL.Clients.Office.Excel.Functions.SPG(A313, "RD_LAST_REVIEW_DATE_GLOBAL", "Issuer Credit Rating", "Local Currency LT")</f>
        <v>45331</v>
      </c>
      <c r="N313" s="10">
        <f>_xll.SNL.Clients.Office.Excel.Functions.SPG(A313, "RD_CREDIT_RATING_DATE_GLOBAL", "Issuer Credit Rating", "Local Currency LT|0")</f>
        <v>41954</v>
      </c>
      <c r="O313" s="10">
        <f>_xll.SNL.Clients.Office.Excel.Functions.SPG(A313, "RD_CREDIT_WATCH_OUTLOOK_DATE_GLOBAL", "Issuer Credit Rating", "Local Currency LT|0")</f>
        <v>41954</v>
      </c>
    </row>
    <row r="314" spans="1:15">
      <c r="A314" t="s">
        <v>1955</v>
      </c>
      <c r="B314" t="str">
        <f>_xll.SNL.Clients.Office.Excel.Functions.SPG(A314,"SP_IPO_DATE")</f>
        <v>#PEND</v>
      </c>
      <c r="C314" s="9" t="str">
        <f>_xll.SNL.Clients.Office.Excel.Functions.SPG(A314, "IQ_SECTOR")</f>
        <v>Financials</v>
      </c>
      <c r="D314" s="9" t="str">
        <f>_xll.SNL.Clients.Office.Excel.Functions.SPG(A314, "IQ_INDUSTRY_GROUP")</f>
        <v>Financial Services</v>
      </c>
      <c r="E314" s="9" t="str">
        <f>_xll.SNL.Clients.Office.Excel.Functions.SPG(A314, "IQ_INDUSTRY")</f>
        <v>Financial Services</v>
      </c>
      <c r="F314" s="9" t="str">
        <f>_xll.SNL.Clients.Office.Excel.Functions.SPG(A314, "IQ_PRIMARY_INDUSTRY")</f>
        <v>Transaction and Payment Processing Services</v>
      </c>
      <c r="G314" s="9" t="str">
        <f>_xll.SNL.Clients.Office.Excel.Functions.SPG(A314, "NAICS_CODE", "Primary")</f>
        <v>522320 - Financial Transactions Processing, Reserve, and Clearinghouse Activities</v>
      </c>
      <c r="H314" s="9" t="str">
        <f>_xll.SNL.Clients.Office.Excel.Functions.SPG(A314, "SP_TOPICTAG")</f>
        <v>Software Development; Fintech; Authentication; Data Protection; Cloud Security; Payment Facilitator Enablers; Online Payments</v>
      </c>
      <c r="I314" s="5">
        <f>_xll.SNL.Clients.Office.Excel.Functions.SPG(A314, "SP_PCT_SHARES_OWNED_ALL_INSTITUTIONS")</f>
        <v>99.51</v>
      </c>
      <c r="J314" s="9" t="str">
        <f>_xll.SNL.Clients.Office.Excel.Functions.SPG(A314, "RD_CREDIT_RATING_GLOBAL", "Issuer Credit Rating", "Local Currency LT|0")</f>
        <v>NR</v>
      </c>
      <c r="K314" s="9" t="str">
        <f>_xll.SNL.Clients.Office.Excel.Functions.SPG(A314, "RD_CWOL_GLOBAL", "Issuer Credit Rating", "Local Currency LT|0")</f>
        <v>NR</v>
      </c>
      <c r="L314" s="9" t="str">
        <f>_xll.SNL.Clients.Office.Excel.Functions.SPG(A314, "RD_RATING_ACTION_GLOBAL", "Issuer Credit Rating", "Local Currency LT|0")</f>
        <v>Not Rated | CreditWatch/Outlook (07/29/2022)</v>
      </c>
      <c r="M314" s="10">
        <f>_xll.SNL.Clients.Office.Excel.Functions.SPG(A314, "RD_LAST_REVIEW_DATE_GLOBAL", "Issuer Credit Rating", "Local Currency LT")</f>
        <v>44771</v>
      </c>
      <c r="N314" s="10">
        <f>_xll.SNL.Clients.Office.Excel.Functions.SPG(A314, "RD_CREDIT_RATING_DATE_GLOBAL", "Issuer Credit Rating", "Local Currency LT|0")</f>
        <v>44771</v>
      </c>
      <c r="O314" s="10">
        <f>_xll.SNL.Clients.Office.Excel.Functions.SPG(A314, "RD_CREDIT_WATCH_OUTLOOK_DATE_GLOBAL", "Issuer Credit Rating", "Local Currency LT|0")</f>
        <v>44771</v>
      </c>
    </row>
    <row r="315" spans="1:15">
      <c r="A315" t="s">
        <v>1956</v>
      </c>
      <c r="B315" t="str">
        <f>_xll.SNL.Clients.Office.Excel.Functions.SPG(A315,"SP_IPO_DATE")</f>
        <v>#PEND</v>
      </c>
      <c r="C315" s="9" t="str">
        <f>_xll.SNL.Clients.Office.Excel.Functions.SPG(A315, "IQ_SECTOR")</f>
        <v>Materials</v>
      </c>
      <c r="D315" s="9" t="str">
        <f>_xll.SNL.Clients.Office.Excel.Functions.SPG(A315, "IQ_INDUSTRY_GROUP")</f>
        <v>Materials</v>
      </c>
      <c r="E315" s="9" t="str">
        <f>_xll.SNL.Clients.Office.Excel.Functions.SPG(A315, "IQ_INDUSTRY")</f>
        <v>Containers and Packaging</v>
      </c>
      <c r="F315" s="9" t="str">
        <f>_xll.SNL.Clients.Office.Excel.Functions.SPG(A315, "IQ_PRIMARY_INDUSTRY")</f>
        <v>Metal, Glass and Plastic Containers</v>
      </c>
      <c r="G315" s="9" t="str">
        <f>_xll.SNL.Clients.Office.Excel.Functions.SPG(A315, "NAICS_CODE", "Primary")</f>
        <v>332431 - Metal Can Manufacturing</v>
      </c>
      <c r="H315" s="9" t="str">
        <f>_xll.SNL.Clients.Office.Excel.Functions.SPG(A315, "SP_TOPICTAG")</f>
        <v>Packaging Services</v>
      </c>
      <c r="I315" s="5">
        <f>_xll.SNL.Clients.Office.Excel.Functions.SPG(A315, "SP_PCT_SHARES_OWNED_ALL_INSTITUTIONS")</f>
        <v>73.790000000000006</v>
      </c>
      <c r="J315" s="9" t="str">
        <f>_xll.SNL.Clients.Office.Excel.Functions.SPG(A315, "RD_CREDIT_RATING_GLOBAL", "Issuer Credit Rating", "Local Currency LT|0")</f>
        <v>BB+</v>
      </c>
      <c r="K315" s="9" t="str">
        <f>_xll.SNL.Clients.Office.Excel.Functions.SPG(A315, "RD_CWOL_GLOBAL", "Issuer Credit Rating", "Local Currency LT|0")</f>
        <v>Stable</v>
      </c>
      <c r="L315" s="9" t="str">
        <f>_xll.SNL.Clients.Office.Excel.Functions.SPG(A315, "RD_RATING_ACTION_GLOBAL", "Issuer Credit Rating", "Local Currency LT|0")</f>
        <v>CreditWatch/Outlook (02/03/2021)</v>
      </c>
      <c r="M315" s="10">
        <f>_xll.SNL.Clients.Office.Excel.Functions.SPG(A315, "RD_LAST_REVIEW_DATE_GLOBAL", "Issuer Credit Rating", "Local Currency LT")</f>
        <v>45350</v>
      </c>
      <c r="N315" s="10">
        <f>_xll.SNL.Clients.Office.Excel.Functions.SPG(A315, "RD_CREDIT_RATING_DATE_GLOBAL", "Issuer Credit Rating", "Local Currency LT|0")</f>
        <v>38756</v>
      </c>
      <c r="O315" s="10">
        <f>_xll.SNL.Clients.Office.Excel.Functions.SPG(A315, "RD_CREDIT_WATCH_OUTLOOK_DATE_GLOBAL", "Issuer Credit Rating", "Local Currency LT|0")</f>
        <v>44230</v>
      </c>
    </row>
    <row r="316" spans="1:15">
      <c r="A316" t="s">
        <v>1957</v>
      </c>
      <c r="B316" t="str">
        <f>_xll.SNL.Clients.Office.Excel.Functions.SPG(A316,"SP_IPO_DATE")</f>
        <v>#PEND</v>
      </c>
      <c r="C316" s="9" t="str">
        <f>_xll.SNL.Clients.Office.Excel.Functions.SPG(A316, "IQ_SECTOR")</f>
        <v>Information Technology</v>
      </c>
      <c r="D316" s="9" t="str">
        <f>_xll.SNL.Clients.Office.Excel.Functions.SPG(A316, "IQ_INDUSTRY_GROUP")</f>
        <v>Semiconductors and Semiconductor Equipment</v>
      </c>
      <c r="E316" s="9" t="str">
        <f>_xll.SNL.Clients.Office.Excel.Functions.SPG(A316, "IQ_INDUSTRY")</f>
        <v>Semiconductors and Semiconductor Equipment</v>
      </c>
      <c r="F316" s="9" t="str">
        <f>_xll.SNL.Clients.Office.Excel.Functions.SPG(A316, "IQ_PRIMARY_INDUSTRY")</f>
        <v>Semiconductors</v>
      </c>
      <c r="G316" s="9" t="str">
        <f>_xll.SNL.Clients.Office.Excel.Functions.SPG(A316, "NAICS_CODE", "Primary")</f>
        <v>334413 - Semiconductor and Related Device Manufacturing</v>
      </c>
      <c r="H316" s="9" t="str">
        <f>_xll.SNL.Clients.Office.Excel.Functions.SPG(A316, "SP_TOPICTAG")</f>
        <v>Industrial Automation; Sensors; Smart Building; Smart Cities; Wearables; Data Protection; Smart Energy</v>
      </c>
      <c r="I316" s="5">
        <f>_xll.SNL.Clients.Office.Excel.Functions.SPG(A316, "SP_PCT_SHARES_OWNED_ALL_INSTITUTIONS")</f>
        <v>102.35</v>
      </c>
      <c r="J316" s="9" t="str">
        <f>_xll.SNL.Clients.Office.Excel.Functions.SPG(A316, "RD_CREDIT_RATING_GLOBAL", "Issuer Credit Rating", "Local Currency LT|0")</f>
        <v/>
      </c>
      <c r="K316" s="9" t="str">
        <f>_xll.SNL.Clients.Office.Excel.Functions.SPG(A316, "RD_CWOL_GLOBAL", "Issuer Credit Rating", "Local Currency LT|0")</f>
        <v/>
      </c>
      <c r="L316" s="9" t="str">
        <f>_xll.SNL.Clients.Office.Excel.Functions.SPG(A316, "RD_RATING_ACTION_GLOBAL", "Issuer Credit Rating", "Local Currency LT|0")</f>
        <v/>
      </c>
      <c r="M316" s="10" t="str">
        <f>_xll.SNL.Clients.Office.Excel.Functions.SPG(A316, "RD_LAST_REVIEW_DATE_GLOBAL", "Issuer Credit Rating", "Local Currency LT")</f>
        <v/>
      </c>
      <c r="N316" s="10" t="str">
        <f>_xll.SNL.Clients.Office.Excel.Functions.SPG(A316, "RD_CREDIT_RATING_DATE_GLOBAL", "Issuer Credit Rating", "Local Currency LT|0")</f>
        <v/>
      </c>
      <c r="O316" s="10" t="str">
        <f>_xll.SNL.Clients.Office.Excel.Functions.SPG(A316, "RD_CREDIT_WATCH_OUTLOOK_DATE_GLOBAL", "Issuer Credit Rating", "Local Currency LT|0")</f>
        <v/>
      </c>
    </row>
    <row r="317" spans="1:15">
      <c r="A317" t="s">
        <v>1958</v>
      </c>
      <c r="B317" t="str">
        <f>_xll.SNL.Clients.Office.Excel.Functions.SPG(A317,"SP_IPO_DATE")</f>
        <v>#PEND</v>
      </c>
      <c r="C317" s="9" t="str">
        <f>_xll.SNL.Clients.Office.Excel.Functions.SPG(A317, "IQ_SECTOR")</f>
        <v>Industrials</v>
      </c>
      <c r="D317" s="9" t="str">
        <f>_xll.SNL.Clients.Office.Excel.Functions.SPG(A317, "IQ_INDUSTRY_GROUP")</f>
        <v>Capital Goods</v>
      </c>
      <c r="E317" s="9" t="str">
        <f>_xll.SNL.Clients.Office.Excel.Functions.SPG(A317, "IQ_INDUSTRY")</f>
        <v>Building Products</v>
      </c>
      <c r="F317" s="9" t="str">
        <f>_xll.SNL.Clients.Office.Excel.Functions.SPG(A317, "IQ_PRIMARY_INDUSTRY")</f>
        <v>Building Products</v>
      </c>
      <c r="G317" s="9" t="str">
        <f>_xll.SNL.Clients.Office.Excel.Functions.SPG(A317, "NAICS_CODE", "Primary")</f>
        <v>332 - Fabricated Metal Product Manufacturing</v>
      </c>
      <c r="H317" s="9" t="str">
        <f>_xll.SNL.Clients.Office.Excel.Functions.SPG(A317, "SP_TOPICTAG")</f>
        <v>Process Automation; 3D Printing</v>
      </c>
      <c r="I317" s="5">
        <f>_xll.SNL.Clients.Office.Excel.Functions.SPG(A317, "SP_PCT_SHARES_OWNED_ALL_INSTITUTIONS")</f>
        <v>98.66</v>
      </c>
      <c r="J317" s="9" t="str">
        <f>_xll.SNL.Clients.Office.Excel.Functions.SPG(A317, "RD_CREDIT_RATING_GLOBAL", "Issuer Credit Rating", "Local Currency LT|0")</f>
        <v/>
      </c>
      <c r="K317" s="9" t="str">
        <f>_xll.SNL.Clients.Office.Excel.Functions.SPG(A317, "RD_CWOL_GLOBAL", "Issuer Credit Rating", "Local Currency LT|0")</f>
        <v/>
      </c>
      <c r="L317" s="9" t="str">
        <f>_xll.SNL.Clients.Office.Excel.Functions.SPG(A317, "RD_RATING_ACTION_GLOBAL", "Issuer Credit Rating", "Local Currency LT|0")</f>
        <v/>
      </c>
      <c r="M317" s="10" t="str">
        <f>_xll.SNL.Clients.Office.Excel.Functions.SPG(A317, "RD_LAST_REVIEW_DATE_GLOBAL", "Issuer Credit Rating", "Local Currency LT")</f>
        <v/>
      </c>
      <c r="N317" s="10" t="str">
        <f>_xll.SNL.Clients.Office.Excel.Functions.SPG(A317, "RD_CREDIT_RATING_DATE_GLOBAL", "Issuer Credit Rating", "Local Currency LT|0")</f>
        <v/>
      </c>
      <c r="O317" s="10" t="str">
        <f>_xll.SNL.Clients.Office.Excel.Functions.SPG(A317, "RD_CREDIT_WATCH_OUTLOOK_DATE_GLOBAL", "Issuer Credit Rating", "Local Currency LT|0")</f>
        <v/>
      </c>
    </row>
    <row r="318" spans="1:15">
      <c r="A318" t="s">
        <v>1959</v>
      </c>
      <c r="B318" t="str">
        <f>_xll.SNL.Clients.Office.Excel.Functions.SPG(A318,"SP_IPO_DATE")</f>
        <v>#PEND</v>
      </c>
      <c r="C318" s="9" t="str">
        <f>_xll.SNL.Clients.Office.Excel.Functions.SPG(A318, "IQ_SECTOR")</f>
        <v>Consumer Discretionary</v>
      </c>
      <c r="D318" s="9" t="str">
        <f>_xll.SNL.Clients.Office.Excel.Functions.SPG(A318, "IQ_INDUSTRY_GROUP")</f>
        <v>Consumer Durables and Apparel</v>
      </c>
      <c r="E318" s="9" t="str">
        <f>_xll.SNL.Clients.Office.Excel.Functions.SPG(A318, "IQ_INDUSTRY")</f>
        <v>Textiles, Apparel and Luxury Goods</v>
      </c>
      <c r="F318" s="9" t="str">
        <f>_xll.SNL.Clients.Office.Excel.Functions.SPG(A318, "IQ_PRIMARY_INDUSTRY")</f>
        <v>Footwear</v>
      </c>
      <c r="G318" s="9" t="str">
        <f>_xll.SNL.Clients.Office.Excel.Functions.SPG(A318, "NAICS_CODE", "Primary")</f>
        <v>31621 - Footwear Manufacturing</v>
      </c>
      <c r="H318" s="9" t="str">
        <f>_xll.SNL.Clients.Office.Excel.Functions.SPG(A318, "SP_TOPICTAG")</f>
        <v>Lifestyle; Brand Marketing</v>
      </c>
      <c r="I318" s="5">
        <f>_xll.SNL.Clients.Office.Excel.Functions.SPG(A318, "SP_PCT_SHARES_OWNED_ALL_INSTITUTIONS")</f>
        <v>80.209999999999994</v>
      </c>
      <c r="J318" s="9" t="str">
        <f>_xll.SNL.Clients.Office.Excel.Functions.SPG(A318, "RD_CREDIT_RATING_GLOBAL", "Issuer Credit Rating", "Local Currency LT|0")</f>
        <v/>
      </c>
      <c r="K318" s="9" t="str">
        <f>_xll.SNL.Clients.Office.Excel.Functions.SPG(A318, "RD_CWOL_GLOBAL", "Issuer Credit Rating", "Local Currency LT|0")</f>
        <v/>
      </c>
      <c r="L318" s="9" t="str">
        <f>_xll.SNL.Clients.Office.Excel.Functions.SPG(A318, "RD_RATING_ACTION_GLOBAL", "Issuer Credit Rating", "Local Currency LT|0")</f>
        <v/>
      </c>
      <c r="M318" s="10" t="str">
        <f>_xll.SNL.Clients.Office.Excel.Functions.SPG(A318, "RD_LAST_REVIEW_DATE_GLOBAL", "Issuer Credit Rating", "Local Currency LT")</f>
        <v/>
      </c>
      <c r="N318" s="10" t="str">
        <f>_xll.SNL.Clients.Office.Excel.Functions.SPG(A318, "RD_CREDIT_RATING_DATE_GLOBAL", "Issuer Credit Rating", "Local Currency LT|0")</f>
        <v/>
      </c>
      <c r="O318" s="10" t="str">
        <f>_xll.SNL.Clients.Office.Excel.Functions.SPG(A318, "RD_CREDIT_WATCH_OUTLOOK_DATE_GLOBAL", "Issuer Credit Rating", "Local Currency LT|0")</f>
        <v/>
      </c>
    </row>
    <row r="319" spans="1:15">
      <c r="A319" t="s">
        <v>1960</v>
      </c>
      <c r="B319" t="str">
        <f>_xll.SNL.Clients.Office.Excel.Functions.SPG(A319,"SP_IPO_DATE")</f>
        <v>#PEND</v>
      </c>
      <c r="C319" s="9" t="str">
        <f>_xll.SNL.Clients.Office.Excel.Functions.SPG(A319, "IQ_SECTOR")</f>
        <v>Financials</v>
      </c>
      <c r="D319" s="9" t="str">
        <f>_xll.SNL.Clients.Office.Excel.Functions.SPG(A319, "IQ_INDUSTRY_GROUP")</f>
        <v>Financial Services</v>
      </c>
      <c r="E319" s="9" t="str">
        <f>_xll.SNL.Clients.Office.Excel.Functions.SPG(A319, "IQ_INDUSTRY")</f>
        <v>Consumer Finance</v>
      </c>
      <c r="F319" s="9" t="str">
        <f>_xll.SNL.Clients.Office.Excel.Functions.SPG(A319, "IQ_PRIMARY_INDUSTRY")</f>
        <v>Consumer Finance</v>
      </c>
      <c r="G319" s="9" t="str">
        <f>_xll.SNL.Clients.Office.Excel.Functions.SPG(A319, "NAICS_CODE", "Primary")</f>
        <v>5222 - Nondepository Credit Intermediation</v>
      </c>
      <c r="H319" s="9" t="str">
        <f>_xll.SNL.Clients.Office.Excel.Functions.SPG(A319, "SP_TOPICTAG")</f>
        <v>Consumer Lending</v>
      </c>
      <c r="I319" s="5">
        <f>_xll.SNL.Clients.Office.Excel.Functions.SPG(A319, "SP_PCT_SHARES_OWNED_ALL_INSTITUTIONS")</f>
        <v>88.76</v>
      </c>
      <c r="J319" s="9" t="str">
        <f>_xll.SNL.Clients.Office.Excel.Functions.SPG(A319, "RD_CREDIT_RATING_GLOBAL", "Issuer Credit Rating", "Local Currency LT|0")</f>
        <v>BB+</v>
      </c>
      <c r="K319" s="9" t="str">
        <f>_xll.SNL.Clients.Office.Excel.Functions.SPG(A319, "RD_CWOL_GLOBAL", "Issuer Credit Rating", "Local Currency LT|0")</f>
        <v>Stable</v>
      </c>
      <c r="L319" s="9" t="str">
        <f>_xll.SNL.Clients.Office.Excel.Functions.SPG(A319, "RD_RATING_ACTION_GLOBAL", "Issuer Credit Rating", "Local Currency LT|0")</f>
        <v>CreditWatch/Outlook (03/25/2021)</v>
      </c>
      <c r="M319" s="10">
        <f>_xll.SNL.Clients.Office.Excel.Functions.SPG(A319, "RD_LAST_REVIEW_DATE_GLOBAL", "Issuer Credit Rating", "Local Currency LT")</f>
        <v>45379</v>
      </c>
      <c r="N319" s="10">
        <f>_xll.SNL.Clients.Office.Excel.Functions.SPG(A319, "RD_CREDIT_RATING_DATE_GLOBAL", "Issuer Credit Rating", "Local Currency LT|0")</f>
        <v>42816</v>
      </c>
      <c r="O319" s="10">
        <f>_xll.SNL.Clients.Office.Excel.Functions.SPG(A319, "RD_CREDIT_WATCH_OUTLOOK_DATE_GLOBAL", "Issuer Credit Rating", "Local Currency LT|0")</f>
        <v>44280</v>
      </c>
    </row>
    <row r="320" spans="1:15">
      <c r="A320" t="s">
        <v>1961</v>
      </c>
      <c r="B320" t="str">
        <f>_xll.SNL.Clients.Office.Excel.Functions.SPG(A320,"SP_IPO_DATE")</f>
        <v>#PEND</v>
      </c>
      <c r="C320" s="9" t="str">
        <f>_xll.SNL.Clients.Office.Excel.Functions.SPG(A320, "IQ_SECTOR")</f>
        <v>Materials</v>
      </c>
      <c r="D320" s="9" t="str">
        <f>_xll.SNL.Clients.Office.Excel.Functions.SPG(A320, "IQ_INDUSTRY_GROUP")</f>
        <v>Materials</v>
      </c>
      <c r="E320" s="9" t="str">
        <f>_xll.SNL.Clients.Office.Excel.Functions.SPG(A320, "IQ_INDUSTRY")</f>
        <v>Containers and Packaging</v>
      </c>
      <c r="F320" s="9" t="str">
        <f>_xll.SNL.Clients.Office.Excel.Functions.SPG(A320, "IQ_PRIMARY_INDUSTRY")</f>
        <v>Paper and Plastic Packaging Products and Materials</v>
      </c>
      <c r="G320" s="9" t="str">
        <f>_xll.SNL.Clients.Office.Excel.Functions.SPG(A320, "NAICS_CODE", "Primary")</f>
        <v>32221 - Paperboard Container Manufacturing</v>
      </c>
      <c r="H320" s="9" t="str">
        <f>_xll.SNL.Clients.Office.Excel.Functions.SPG(A320, "SP_TOPICTAG")</f>
        <v>Packaging Services; Biomass Energy</v>
      </c>
      <c r="I320" s="5">
        <f>_xll.SNL.Clients.Office.Excel.Functions.SPG(A320, "SP_PCT_SHARES_OWNED_ALL_INSTITUTIONS")</f>
        <v>78.63</v>
      </c>
      <c r="J320" s="9" t="str">
        <f>_xll.SNL.Clients.Office.Excel.Functions.SPG(A320, "RD_CREDIT_RATING_GLOBAL", "Issuer Credit Rating", "Local Currency LT|0")</f>
        <v>BBB-</v>
      </c>
      <c r="K320" s="9" t="str">
        <f>_xll.SNL.Clients.Office.Excel.Functions.SPG(A320, "RD_CWOL_GLOBAL", "Issuer Credit Rating", "Local Currency LT|0")</f>
        <v>Stable</v>
      </c>
      <c r="L320" s="9" t="str">
        <f>_xll.SNL.Clients.Office.Excel.Functions.SPG(A320, "RD_RATING_ACTION_GLOBAL", "Issuer Credit Rating", "Local Currency LT|0")</f>
        <v>Downgrade | CreditWatch/Outlook (12/04/2024)</v>
      </c>
      <c r="M320" s="10">
        <f>_xll.SNL.Clients.Office.Excel.Functions.SPG(A320, "RD_LAST_REVIEW_DATE_GLOBAL", "Issuer Credit Rating", "Local Currency LT")</f>
        <v>45630</v>
      </c>
      <c r="N320" s="10">
        <f>_xll.SNL.Clients.Office.Excel.Functions.SPG(A320, "RD_CREDIT_RATING_DATE_GLOBAL", "Issuer Credit Rating", "Local Currency LT|0")</f>
        <v>45630</v>
      </c>
      <c r="O320" s="10">
        <f>_xll.SNL.Clients.Office.Excel.Functions.SPG(A320, "RD_CREDIT_WATCH_OUTLOOK_DATE_GLOBAL", "Issuer Credit Rating", "Local Currency LT|0")</f>
        <v>45630</v>
      </c>
    </row>
    <row r="321" spans="1:15">
      <c r="A321" t="s">
        <v>1962</v>
      </c>
      <c r="B321" t="str">
        <f>_xll.SNL.Clients.Office.Excel.Functions.SPG(A321,"SP_IPO_DATE")</f>
        <v>#PEND</v>
      </c>
      <c r="C321" s="9" t="str">
        <f>_xll.SNL.Clients.Office.Excel.Functions.SPG(A321, "IQ_SECTOR")</f>
        <v>Health Care</v>
      </c>
      <c r="D321" s="9" t="str">
        <f>_xll.SNL.Clients.Office.Excel.Functions.SPG(A321, "IQ_INDUSTRY_GROUP")</f>
        <v>Pharmaceuticals, Biotechnology and Life Sciences</v>
      </c>
      <c r="E321" s="9" t="str">
        <f>_xll.SNL.Clients.Office.Excel.Functions.SPG(A321, "IQ_INDUSTRY")</f>
        <v>Life Sciences Tools and Services</v>
      </c>
      <c r="F321" s="9" t="str">
        <f>_xll.SNL.Clients.Office.Excel.Functions.SPG(A321, "IQ_PRIMARY_INDUSTRY")</f>
        <v>Life Sciences Tools and Services</v>
      </c>
      <c r="G321" s="9" t="str">
        <f>_xll.SNL.Clients.Office.Excel.Functions.SPG(A321, "NAICS_CODE", "Primary")</f>
        <v>541715 - Research and Development in the Physical, Engineering, and Life Sciences (except Nanotechnology and Biotechnology)</v>
      </c>
      <c r="H321" s="9" t="str">
        <f>_xll.SNL.Clients.Office.Excel.Functions.SPG(A321, "SP_TOPICTAG")</f>
        <v>Farming; Livestock; Conventional Nuclear; Alternative Medicine; Oncology</v>
      </c>
      <c r="I321" s="5">
        <f>_xll.SNL.Clients.Office.Excel.Functions.SPG(A321, "SP_PCT_SHARES_OWNED_ALL_INSTITUTIONS")</f>
        <v>43.77</v>
      </c>
      <c r="J321" s="9" t="str">
        <f>_xll.SNL.Clients.Office.Excel.Functions.SPG(A321, "RD_CREDIT_RATING_GLOBAL", "Issuer Credit Rating", "Local Currency LT|0")</f>
        <v/>
      </c>
      <c r="K321" s="9" t="str">
        <f>_xll.SNL.Clients.Office.Excel.Functions.SPG(A321, "RD_CWOL_GLOBAL", "Issuer Credit Rating", "Local Currency LT|0")</f>
        <v/>
      </c>
      <c r="L321" s="9" t="str">
        <f>_xll.SNL.Clients.Office.Excel.Functions.SPG(A321, "RD_RATING_ACTION_GLOBAL", "Issuer Credit Rating", "Local Currency LT|0")</f>
        <v/>
      </c>
      <c r="M321" s="10" t="str">
        <f>_xll.SNL.Clients.Office.Excel.Functions.SPG(A321, "RD_LAST_REVIEW_DATE_GLOBAL", "Issuer Credit Rating", "Local Currency LT")</f>
        <v/>
      </c>
      <c r="N321" s="10" t="str">
        <f>_xll.SNL.Clients.Office.Excel.Functions.SPG(A321, "RD_CREDIT_RATING_DATE_GLOBAL", "Issuer Credit Rating", "Local Currency LT|0")</f>
        <v/>
      </c>
      <c r="O321" s="10" t="str">
        <f>_xll.SNL.Clients.Office.Excel.Functions.SPG(A321, "RD_CREDIT_WATCH_OUTLOOK_DATE_GLOBAL", "Issuer Credit Rating", "Local Currency LT|0")</f>
        <v/>
      </c>
    </row>
    <row r="322" spans="1:15">
      <c r="A322" t="s">
        <v>1963</v>
      </c>
      <c r="B322" t="str">
        <f>_xll.SNL.Clients.Office.Excel.Functions.SPG(A322,"SP_IPO_DATE")</f>
        <v>#PEND</v>
      </c>
      <c r="C322" s="9" t="str">
        <f>_xll.SNL.Clients.Office.Excel.Functions.SPG(A322, "IQ_SECTOR")</f>
        <v>Financials</v>
      </c>
      <c r="D322" s="9" t="str">
        <f>_xll.SNL.Clients.Office.Excel.Functions.SPG(A322, "IQ_INDUSTRY_GROUP")</f>
        <v>Banks</v>
      </c>
      <c r="E322" s="9" t="str">
        <f>_xll.SNL.Clients.Office.Excel.Functions.SPG(A322, "IQ_INDUSTRY")</f>
        <v>Banks</v>
      </c>
      <c r="F322" s="9" t="str">
        <f>_xll.SNL.Clients.Office.Excel.Functions.SPG(A322, "IQ_PRIMARY_INDUSTRY")</f>
        <v>Regional Banks</v>
      </c>
      <c r="G322" s="9" t="str">
        <f>_xll.SNL.Clients.Office.Excel.Functions.SPG(A322, "NAICS_CODE", "Primary")</f>
        <v>522110 - Commercial Banking</v>
      </c>
      <c r="H322" s="9" t="str">
        <f>_xll.SNL.Clients.Office.Excel.Functions.SPG(A322, "SP_TOPICTAG")</f>
        <v>Consumer Lending; Digital Brokerage</v>
      </c>
      <c r="I322" s="5">
        <f>_xll.SNL.Clients.Office.Excel.Functions.SPG(A322, "SP_PCT_SHARES_OWNED_ALL_INSTITUTIONS")</f>
        <v>70.59</v>
      </c>
      <c r="J322" s="9" t="str">
        <f>_xll.SNL.Clients.Office.Excel.Functions.SPG(A322, "RD_CREDIT_RATING_GLOBAL", "Issuer Credit Rating", "Local Currency LT|0")</f>
        <v/>
      </c>
      <c r="K322" s="9" t="str">
        <f>_xll.SNL.Clients.Office.Excel.Functions.SPG(A322, "RD_CWOL_GLOBAL", "Issuer Credit Rating", "Local Currency LT|0")</f>
        <v/>
      </c>
      <c r="L322" s="9" t="str">
        <f>_xll.SNL.Clients.Office.Excel.Functions.SPG(A322, "RD_RATING_ACTION_GLOBAL", "Issuer Credit Rating", "Local Currency LT|0")</f>
        <v/>
      </c>
      <c r="M322" s="10" t="str">
        <f>_xll.SNL.Clients.Office.Excel.Functions.SPG(A322, "RD_LAST_REVIEW_DATE_GLOBAL", "Issuer Credit Rating", "Local Currency LT")</f>
        <v/>
      </c>
      <c r="N322" s="10" t="str">
        <f>_xll.SNL.Clients.Office.Excel.Functions.SPG(A322, "RD_CREDIT_RATING_DATE_GLOBAL", "Issuer Credit Rating", "Local Currency LT|0")</f>
        <v/>
      </c>
      <c r="O322" s="10" t="str">
        <f>_xll.SNL.Clients.Office.Excel.Functions.SPG(A322, "RD_CREDIT_WATCH_OUTLOOK_DATE_GLOBAL", "Issuer Credit Rating", "Local Currency LT|0")</f>
        <v/>
      </c>
    </row>
    <row r="323" spans="1:15">
      <c r="A323" t="s">
        <v>1964</v>
      </c>
      <c r="B323" t="str">
        <f>_xll.SNL.Clients.Office.Excel.Functions.SPG(A323,"SP_IPO_DATE")</f>
        <v>#PEND</v>
      </c>
      <c r="C323" s="9" t="str">
        <f>_xll.SNL.Clients.Office.Excel.Functions.SPG(A323, "IQ_SECTOR")</f>
        <v>Utilities</v>
      </c>
      <c r="D323" s="9" t="str">
        <f>_xll.SNL.Clients.Office.Excel.Functions.SPG(A323, "IQ_INDUSTRY_GROUP")</f>
        <v>Utilities</v>
      </c>
      <c r="E323" s="9" t="str">
        <f>_xll.SNL.Clients.Office.Excel.Functions.SPG(A323, "IQ_INDUSTRY")</f>
        <v>Gas Utilities</v>
      </c>
      <c r="F323" s="9" t="str">
        <f>_xll.SNL.Clients.Office.Excel.Functions.SPG(A323, "IQ_PRIMARY_INDUSTRY")</f>
        <v>Gas Utilities</v>
      </c>
      <c r="G323" s="9" t="str">
        <f>_xll.SNL.Clients.Office.Excel.Functions.SPG(A323, "NAICS_CODE", "Primary")</f>
        <v>2212 - Natural Gas Distribution</v>
      </c>
      <c r="H323" s="9" t="str">
        <f>_xll.SNL.Clients.Office.Excel.Functions.SPG(A323, "SP_TOPICTAG")</f>
        <v>Environmental Engineering; CleanTech</v>
      </c>
      <c r="I323" s="5">
        <f>_xll.SNL.Clients.Office.Excel.Functions.SPG(A323, "SP_PCT_SHARES_OWNED_ALL_INSTITUTIONS")</f>
        <v>82.96</v>
      </c>
      <c r="J323" s="9" t="str">
        <f>_xll.SNL.Clients.Office.Excel.Functions.SPG(A323, "RD_CREDIT_RATING_GLOBAL", "Issuer Credit Rating", "Local Currency LT|0")</f>
        <v>BBB-</v>
      </c>
      <c r="K323" s="9" t="str">
        <f>_xll.SNL.Clients.Office.Excel.Functions.SPG(A323, "RD_CWOL_GLOBAL", "Issuer Credit Rating", "Local Currency LT|0")</f>
        <v>Positive</v>
      </c>
      <c r="L323" s="9" t="str">
        <f>_xll.SNL.Clients.Office.Excel.Functions.SPG(A323, "RD_RATING_ACTION_GLOBAL", "Issuer Credit Rating", "Local Currency LT|0")</f>
        <v>CreditWatch/Outlook (12/19/2022)</v>
      </c>
      <c r="M323" s="10">
        <f>_xll.SNL.Clients.Office.Excel.Functions.SPG(A323, "RD_LAST_REVIEW_DATE_GLOBAL", "Issuer Credit Rating", "Local Currency LT")</f>
        <v>45495</v>
      </c>
      <c r="N323" s="10">
        <f>_xll.SNL.Clients.Office.Excel.Functions.SPG(A323, "RD_CREDIT_RATING_DATE_GLOBAL", "Issuer Credit Rating", "Local Currency LT|0")</f>
        <v>44435</v>
      </c>
      <c r="O323" s="10">
        <f>_xll.SNL.Clients.Office.Excel.Functions.SPG(A323, "RD_CREDIT_WATCH_OUTLOOK_DATE_GLOBAL", "Issuer Credit Rating", "Local Currency LT|0")</f>
        <v>44914</v>
      </c>
    </row>
    <row r="324" spans="1:15">
      <c r="A324" t="s">
        <v>1965</v>
      </c>
      <c r="B324" t="str">
        <f>_xll.SNL.Clients.Office.Excel.Functions.SPG(A324,"SP_IPO_DATE")</f>
        <v>#PEND</v>
      </c>
      <c r="C324" s="9" t="str">
        <f>_xll.SNL.Clients.Office.Excel.Functions.SPG(A324, "IQ_SECTOR")</f>
        <v>Utilities</v>
      </c>
      <c r="D324" s="9" t="str">
        <f>_xll.SNL.Clients.Office.Excel.Functions.SPG(A324, "IQ_INDUSTRY_GROUP")</f>
        <v>Utilities</v>
      </c>
      <c r="E324" s="9" t="str">
        <f>_xll.SNL.Clients.Office.Excel.Functions.SPG(A324, "IQ_INDUSTRY")</f>
        <v>Gas Utilities</v>
      </c>
      <c r="F324" s="9" t="str">
        <f>_xll.SNL.Clients.Office.Excel.Functions.SPG(A324, "IQ_PRIMARY_INDUSTRY")</f>
        <v>Gas Utilities</v>
      </c>
      <c r="G324" s="9" t="str">
        <f>_xll.SNL.Clients.Office.Excel.Functions.SPG(A324, "NAICS_CODE", "Primary")</f>
        <v>221210 - Natural Gas Distribution</v>
      </c>
      <c r="H324" s="9" t="str">
        <f>_xll.SNL.Clients.Office.Excel.Functions.SPG(A324, "SP_TOPICTAG")</f>
        <v/>
      </c>
      <c r="I324" s="5">
        <f>_xll.SNL.Clients.Office.Excel.Functions.SPG(A324, "SP_PCT_SHARES_OWNED_ALL_INSTITUTIONS")</f>
        <v>88.85</v>
      </c>
      <c r="J324" s="9" t="str">
        <f>_xll.SNL.Clients.Office.Excel.Functions.SPG(A324, "RD_CREDIT_RATING_GLOBAL", "Issuer Credit Rating", "Local Currency LT|0")</f>
        <v>BBB+</v>
      </c>
      <c r="K324" s="9" t="str">
        <f>_xll.SNL.Clients.Office.Excel.Functions.SPG(A324, "RD_CWOL_GLOBAL", "Issuer Credit Rating", "Local Currency LT|0")</f>
        <v>Stable</v>
      </c>
      <c r="L324" s="9" t="str">
        <f>_xll.SNL.Clients.Office.Excel.Functions.SPG(A324, "RD_RATING_ACTION_GLOBAL", "Issuer Credit Rating", "Local Currency LT|0")</f>
        <v>Downgrade | CreditWatch/Outlook (06/03/2024)</v>
      </c>
      <c r="M324" s="10">
        <f>_xll.SNL.Clients.Office.Excel.Functions.SPG(A324, "RD_LAST_REVIEW_DATE_GLOBAL", "Issuer Credit Rating", "Local Currency LT")</f>
        <v>45446</v>
      </c>
      <c r="N324" s="10">
        <f>_xll.SNL.Clients.Office.Excel.Functions.SPG(A324, "RD_CREDIT_RATING_DATE_GLOBAL", "Issuer Credit Rating", "Local Currency LT|0")</f>
        <v>45446</v>
      </c>
      <c r="O324" s="10">
        <f>_xll.SNL.Clients.Office.Excel.Functions.SPG(A324, "RD_CREDIT_WATCH_OUTLOOK_DATE_GLOBAL", "Issuer Credit Rating", "Local Currency LT|0")</f>
        <v>45446</v>
      </c>
    </row>
    <row r="325" spans="1:15">
      <c r="A325" t="s">
        <v>1966</v>
      </c>
      <c r="B325" t="str">
        <f>_xll.SNL.Clients.Office.Excel.Functions.SPG(A325,"SP_IPO_DATE")</f>
        <v>#PEND</v>
      </c>
      <c r="C325" s="9" t="str">
        <f>_xll.SNL.Clients.Office.Excel.Functions.SPG(A325, "IQ_SECTOR")</f>
        <v>Consumer Staples</v>
      </c>
      <c r="D325" s="9" t="str">
        <f>_xll.SNL.Clients.Office.Excel.Functions.SPG(A325, "IQ_INDUSTRY_GROUP")</f>
        <v>Consumer Staples Distribution and Retail</v>
      </c>
      <c r="E325" s="9" t="str">
        <f>_xll.SNL.Clients.Office.Excel.Functions.SPG(A325, "IQ_INDUSTRY")</f>
        <v>Consumer Staples Distribution and Retail</v>
      </c>
      <c r="F325" s="9" t="str">
        <f>_xll.SNL.Clients.Office.Excel.Functions.SPG(A325, "IQ_PRIMARY_INDUSTRY")</f>
        <v>Food Retail</v>
      </c>
      <c r="G325" s="9" t="str">
        <f>_xll.SNL.Clients.Office.Excel.Functions.SPG(A325, "NAICS_CODE", "Primary")</f>
        <v>4451 - Grocery and Convenience Retailers</v>
      </c>
      <c r="H325" s="9" t="str">
        <f>_xll.SNL.Clients.Office.Excel.Functions.SPG(A325, "SP_TOPICTAG")</f>
        <v>Farming; Fast-Moving Consumer Goods; Horticulture; Organic; Alternative Protein; Online Grocery</v>
      </c>
      <c r="I325" s="5">
        <f>_xll.SNL.Clients.Office.Excel.Functions.SPG(A325, "SP_PCT_SHARES_OWNED_ALL_INSTITUTIONS")</f>
        <v>99.95</v>
      </c>
      <c r="J325" s="9" t="str">
        <f>_xll.SNL.Clients.Office.Excel.Functions.SPG(A325, "RD_CREDIT_RATING_GLOBAL", "Issuer Credit Rating", "Local Currency LT|0")</f>
        <v>NR</v>
      </c>
      <c r="K325" s="9" t="str">
        <f>_xll.SNL.Clients.Office.Excel.Functions.SPG(A325, "RD_CWOL_GLOBAL", "Issuer Credit Rating", "Local Currency LT|0")</f>
        <v>NR</v>
      </c>
      <c r="L325" s="9" t="str">
        <f>_xll.SNL.Clients.Office.Excel.Functions.SPG(A325, "RD_RATING_ACTION_GLOBAL", "Issuer Credit Rating", "Local Currency LT|0")</f>
        <v>Not Rated | CreditWatch/Outlook (05/19/2015)</v>
      </c>
      <c r="M325" s="10" t="str">
        <f>_xll.SNL.Clients.Office.Excel.Functions.SPG(A325, "RD_LAST_REVIEW_DATE_GLOBAL", "Issuer Credit Rating", "Local Currency LT")</f>
        <v/>
      </c>
      <c r="N325" s="10">
        <f>_xll.SNL.Clients.Office.Excel.Functions.SPG(A325, "RD_CREDIT_RATING_DATE_GLOBAL", "Issuer Credit Rating", "Local Currency LT|0")</f>
        <v>42143</v>
      </c>
      <c r="O325" s="10">
        <f>_xll.SNL.Clients.Office.Excel.Functions.SPG(A325, "RD_CREDIT_WATCH_OUTLOOK_DATE_GLOBAL", "Issuer Credit Rating", "Local Currency LT|0")</f>
        <v>42143</v>
      </c>
    </row>
    <row r="326" spans="1:15">
      <c r="A326" t="s">
        <v>1967</v>
      </c>
      <c r="B326" t="str">
        <f>_xll.SNL.Clients.Office.Excel.Functions.SPG(A326,"SP_IPO_DATE")</f>
        <v>#PEND</v>
      </c>
      <c r="C326" s="9" t="str">
        <f>_xll.SNL.Clients.Office.Excel.Functions.SPG(A326, "IQ_SECTOR")</f>
        <v>Real Estate</v>
      </c>
      <c r="D326" s="9" t="str">
        <f>_xll.SNL.Clients.Office.Excel.Functions.SPG(A326, "IQ_INDUSTRY_GROUP")</f>
        <v>Equity Real Estate Investment Trusts (REITs)</v>
      </c>
      <c r="E326" s="9" t="str">
        <f>_xll.SNL.Clients.Office.Excel.Functions.SPG(A326, "IQ_INDUSTRY")</f>
        <v>Industrial REITs</v>
      </c>
      <c r="F326" s="9" t="str">
        <f>_xll.SNL.Clients.Office.Excel.Functions.SPG(A326, "IQ_PRIMARY_INDUSTRY")</f>
        <v>Industrial REITs</v>
      </c>
      <c r="G326" s="9" t="str">
        <f>_xll.SNL.Clients.Office.Excel.Functions.SPG(A326, "NAICS_CODE", "Primary")</f>
        <v>531110 - Lessors of Residential Buildings and Dwellings</v>
      </c>
      <c r="H326" s="9" t="str">
        <f>_xll.SNL.Clients.Office.Excel.Functions.SPG(A326, "SP_TOPICTAG")</f>
        <v>Utility Scale Solar</v>
      </c>
      <c r="I326" s="5">
        <f>_xll.SNL.Clients.Office.Excel.Functions.SPG(A326, "SP_PCT_SHARES_OWNED_ALL_INSTITUTIONS")</f>
        <v>88.63</v>
      </c>
      <c r="J326" s="9" t="str">
        <f>_xll.SNL.Clients.Office.Excel.Functions.SPG(A326, "RD_CREDIT_RATING_GLOBAL", "Issuer Credit Rating", "Local Currency LT|0")</f>
        <v/>
      </c>
      <c r="K326" s="9" t="str">
        <f>_xll.SNL.Clients.Office.Excel.Functions.SPG(A326, "RD_CWOL_GLOBAL", "Issuer Credit Rating", "Local Currency LT|0")</f>
        <v/>
      </c>
      <c r="L326" s="9" t="str">
        <f>_xll.SNL.Clients.Office.Excel.Functions.SPG(A326, "RD_RATING_ACTION_GLOBAL", "Issuer Credit Rating", "Local Currency LT|0")</f>
        <v/>
      </c>
      <c r="M326" s="10" t="str">
        <f>_xll.SNL.Clients.Office.Excel.Functions.SPG(A326, "RD_LAST_REVIEW_DATE_GLOBAL", "Issuer Credit Rating", "Local Currency LT")</f>
        <v/>
      </c>
      <c r="N326" s="10" t="str">
        <f>_xll.SNL.Clients.Office.Excel.Functions.SPG(A326, "RD_CREDIT_RATING_DATE_GLOBAL", "Issuer Credit Rating", "Local Currency LT|0")</f>
        <v/>
      </c>
      <c r="O326" s="10" t="str">
        <f>_xll.SNL.Clients.Office.Excel.Functions.SPG(A326, "RD_CREDIT_WATCH_OUTLOOK_DATE_GLOBAL", "Issuer Credit Rating", "Local Currency LT|0")</f>
        <v/>
      </c>
    </row>
    <row r="327" spans="1:15">
      <c r="A327" t="s">
        <v>1968</v>
      </c>
      <c r="B327" t="str">
        <f>_xll.SNL.Clients.Office.Excel.Functions.SPG(A327,"SP_IPO_DATE")</f>
        <v>#PEND</v>
      </c>
      <c r="C327" s="9" t="str">
        <f>_xll.SNL.Clients.Office.Excel.Functions.SPG(A327, "IQ_SECTOR")</f>
        <v>Financials</v>
      </c>
      <c r="D327" s="9" t="str">
        <f>_xll.SNL.Clients.Office.Excel.Functions.SPG(A327, "IQ_INDUSTRY_GROUP")</f>
        <v>Financial Services</v>
      </c>
      <c r="E327" s="9" t="str">
        <f>_xll.SNL.Clients.Office.Excel.Functions.SPG(A327, "IQ_INDUSTRY")</f>
        <v>Mortgage Real Estate Investment Trusts (REITs)</v>
      </c>
      <c r="F327" s="9" t="str">
        <f>_xll.SNL.Clients.Office.Excel.Functions.SPG(A327, "IQ_PRIMARY_INDUSTRY")</f>
        <v>Mortgage REITs</v>
      </c>
      <c r="G327" s="9" t="str">
        <f>_xll.SNL.Clients.Office.Excel.Functions.SPG(A327, "NAICS_CODE", "Primary")</f>
        <v>525990 - Other Financial Vehicles</v>
      </c>
      <c r="H327" s="9" t="str">
        <f>_xll.SNL.Clients.Office.Excel.Functions.SPG(A327, "SP_TOPICTAG")</f>
        <v/>
      </c>
      <c r="I327" s="5">
        <f>_xll.SNL.Clients.Office.Excel.Functions.SPG(A327, "SP_PCT_SHARES_OWNED_ALL_INSTITUTIONS")</f>
        <v>52.1</v>
      </c>
      <c r="J327" s="9" t="str">
        <f>_xll.SNL.Clients.Office.Excel.Functions.SPG(A327, "RD_CREDIT_RATING_GLOBAL", "Issuer Credit Rating", "Local Currency LT|0")</f>
        <v>BB</v>
      </c>
      <c r="K327" s="9" t="str">
        <f>_xll.SNL.Clients.Office.Excel.Functions.SPG(A327, "RD_CWOL_GLOBAL", "Issuer Credit Rating", "Local Currency LT|0")</f>
        <v>Stable</v>
      </c>
      <c r="L327" s="9" t="str">
        <f>_xll.SNL.Clients.Office.Excel.Functions.SPG(A327, "RD_RATING_ACTION_GLOBAL", "Issuer Credit Rating", "Local Currency LT|0")</f>
        <v>Upgrade | CreditWatch/Outlook (04/27/2022)</v>
      </c>
      <c r="M327" s="10">
        <f>_xll.SNL.Clients.Office.Excel.Functions.SPG(A327, "RD_LAST_REVIEW_DATE_GLOBAL", "Issuer Credit Rating", "Local Currency LT")</f>
        <v>45398</v>
      </c>
      <c r="N327" s="10">
        <f>_xll.SNL.Clients.Office.Excel.Functions.SPG(A327, "RD_CREDIT_RATING_DATE_GLOBAL", "Issuer Credit Rating", "Local Currency LT|0")</f>
        <v>44678</v>
      </c>
      <c r="O327" s="10">
        <f>_xll.SNL.Clients.Office.Excel.Functions.SPG(A327, "RD_CREDIT_WATCH_OUTLOOK_DATE_GLOBAL", "Issuer Credit Rating", "Local Currency LT|0")</f>
        <v>44678</v>
      </c>
    </row>
    <row r="328" spans="1:15">
      <c r="A328" t="s">
        <v>1969</v>
      </c>
      <c r="B328" t="str">
        <f>_xll.SNL.Clients.Office.Excel.Functions.SPG(A328,"SP_IPO_DATE")</f>
        <v>#PEND</v>
      </c>
      <c r="C328" s="9" t="str">
        <f>_xll.SNL.Clients.Office.Excel.Functions.SPG(A328, "IQ_SECTOR")</f>
        <v>Financials</v>
      </c>
      <c r="D328" s="9" t="str">
        <f>_xll.SNL.Clients.Office.Excel.Functions.SPG(A328, "IQ_INDUSTRY_GROUP")</f>
        <v>Financial Services</v>
      </c>
      <c r="E328" s="9" t="str">
        <f>_xll.SNL.Clients.Office.Excel.Functions.SPG(A328, "IQ_INDUSTRY")</f>
        <v>Capital Markets</v>
      </c>
      <c r="F328" s="9" t="str">
        <f>_xll.SNL.Clients.Office.Excel.Functions.SPG(A328, "IQ_PRIMARY_INDUSTRY")</f>
        <v>Investment Banking and Brokerage</v>
      </c>
      <c r="G328" s="9" t="str">
        <f>_xll.SNL.Clients.Office.Excel.Functions.SPG(A328, "NAICS_CODE", "Primary")</f>
        <v>523150 - Investment Banking and Securities Intermediation</v>
      </c>
      <c r="H328" s="9" t="str">
        <f>_xll.SNL.Clients.Office.Excel.Functions.SPG(A328, "SP_TOPICTAG")</f>
        <v/>
      </c>
      <c r="I328" s="5">
        <f>_xll.SNL.Clients.Office.Excel.Functions.SPG(A328, "SP_PCT_SHARES_OWNED_ALL_INSTITUTIONS")</f>
        <v>87.15</v>
      </c>
      <c r="J328" s="9" t="str">
        <f>_xll.SNL.Clients.Office.Excel.Functions.SPG(A328, "RD_CREDIT_RATING_GLOBAL", "Issuer Credit Rating", "Local Currency LT|0")</f>
        <v>BBB</v>
      </c>
      <c r="K328" s="9" t="str">
        <f>_xll.SNL.Clients.Office.Excel.Functions.SPG(A328, "RD_CWOL_GLOBAL", "Issuer Credit Rating", "Local Currency LT|0")</f>
        <v>Stable</v>
      </c>
      <c r="L328" s="9" t="str">
        <f>_xll.SNL.Clients.Office.Excel.Functions.SPG(A328, "RD_RATING_ACTION_GLOBAL", "Issuer Credit Rating", "Local Currency LT|0")</f>
        <v>Upgrade | CreditWatch/Outlook (03/28/2024)</v>
      </c>
      <c r="M328" s="10">
        <f>_xll.SNL.Clients.Office.Excel.Functions.SPG(A328, "RD_LAST_REVIEW_DATE_GLOBAL", "Issuer Credit Rating", "Local Currency LT")</f>
        <v>45379</v>
      </c>
      <c r="N328" s="10">
        <f>_xll.SNL.Clients.Office.Excel.Functions.SPG(A328, "RD_CREDIT_RATING_DATE_GLOBAL", "Issuer Credit Rating", "Local Currency LT|0")</f>
        <v>45379</v>
      </c>
      <c r="O328" s="10">
        <f>_xll.SNL.Clients.Office.Excel.Functions.SPG(A328, "RD_CREDIT_WATCH_OUTLOOK_DATE_GLOBAL", "Issuer Credit Rating", "Local Currency LT|0")</f>
        <v>45379</v>
      </c>
    </row>
    <row r="329" spans="1:15">
      <c r="A329" t="s">
        <v>1970</v>
      </c>
      <c r="B329" t="str">
        <f>_xll.SNL.Clients.Office.Excel.Functions.SPG(A329,"SP_IPO_DATE")</f>
        <v>#PEND</v>
      </c>
      <c r="C329" s="9" t="str">
        <f>_xll.SNL.Clients.Office.Excel.Functions.SPG(A329, "IQ_SECTOR")</f>
        <v>Information Technology</v>
      </c>
      <c r="D329" s="9" t="str">
        <f>_xll.SNL.Clients.Office.Excel.Functions.SPG(A329, "IQ_INDUSTRY_GROUP")</f>
        <v>Semiconductors and Semiconductor Equipment</v>
      </c>
      <c r="E329" s="9" t="str">
        <f>_xll.SNL.Clients.Office.Excel.Functions.SPG(A329, "IQ_INDUSTRY")</f>
        <v>Semiconductors and Semiconductor Equipment</v>
      </c>
      <c r="F329" s="9" t="str">
        <f>_xll.SNL.Clients.Office.Excel.Functions.SPG(A329, "IQ_PRIMARY_INDUSTRY")</f>
        <v>Semiconductors</v>
      </c>
      <c r="G329" s="9" t="str">
        <f>_xll.SNL.Clients.Office.Excel.Functions.SPG(A329, "NAICS_CODE", "Primary")</f>
        <v>334413 - Semiconductor and Related Device Manufacturing</v>
      </c>
      <c r="H329" s="9" t="str">
        <f>_xll.SNL.Clients.Office.Excel.Functions.SPG(A329, "SP_TOPICTAG")</f>
        <v>Computer Vision; GPS; Sensors; Speech Recognition; Machine Learning; Biometrics; Artificial Intelligence</v>
      </c>
      <c r="I329" s="5">
        <f>_xll.SNL.Clients.Office.Excel.Functions.SPG(A329, "SP_PCT_SHARES_OWNED_ALL_INSTITUTIONS")</f>
        <v>96.7</v>
      </c>
      <c r="J329" s="9" t="str">
        <f>_xll.SNL.Clients.Office.Excel.Functions.SPG(A329, "RD_CREDIT_RATING_GLOBAL", "Issuer Credit Rating", "Local Currency LT|0")</f>
        <v>BB-</v>
      </c>
      <c r="K329" s="9" t="str">
        <f>_xll.SNL.Clients.Office.Excel.Functions.SPG(A329, "RD_CWOL_GLOBAL", "Issuer Credit Rating", "Local Currency LT|0")</f>
        <v>Stable</v>
      </c>
      <c r="L329" s="9" t="str">
        <f>_xll.SNL.Clients.Office.Excel.Functions.SPG(A329, "RD_RATING_ACTION_GLOBAL", "Issuer Credit Rating", "Local Currency LT|0")</f>
        <v>CreditWatch/Outlook (11/15/2024)</v>
      </c>
      <c r="M329" s="10">
        <f>_xll.SNL.Clients.Office.Excel.Functions.SPG(A329, "RD_LAST_REVIEW_DATE_GLOBAL", "Issuer Credit Rating", "Local Currency LT")</f>
        <v>45611</v>
      </c>
      <c r="N329" s="10">
        <f>_xll.SNL.Clients.Office.Excel.Functions.SPG(A329, "RD_CREDIT_RATING_DATE_GLOBAL", "Issuer Credit Rating", "Local Currency LT|0")</f>
        <v>44263</v>
      </c>
      <c r="O329" s="10">
        <f>_xll.SNL.Clients.Office.Excel.Functions.SPG(A329, "RD_CREDIT_WATCH_OUTLOOK_DATE_GLOBAL", "Issuer Credit Rating", "Local Currency LT|0")</f>
        <v>45611</v>
      </c>
    </row>
    <row r="330" spans="1:15">
      <c r="A330" t="s">
        <v>1971</v>
      </c>
      <c r="B330" t="str">
        <f>_xll.SNL.Clients.Office.Excel.Functions.SPG(A330,"SP_IPO_DATE")</f>
        <v>#PEND</v>
      </c>
      <c r="C330" s="9" t="str">
        <f>_xll.SNL.Clients.Office.Excel.Functions.SPG(A330, "IQ_SECTOR")</f>
        <v>Financials</v>
      </c>
      <c r="D330" s="9" t="str">
        <f>_xll.SNL.Clients.Office.Excel.Functions.SPG(A330, "IQ_INDUSTRY_GROUP")</f>
        <v>Banks</v>
      </c>
      <c r="E330" s="9" t="str">
        <f>_xll.SNL.Clients.Office.Excel.Functions.SPG(A330, "IQ_INDUSTRY")</f>
        <v>Banks</v>
      </c>
      <c r="F330" s="9" t="str">
        <f>_xll.SNL.Clients.Office.Excel.Functions.SPG(A330, "IQ_PRIMARY_INDUSTRY")</f>
        <v>Regional Banks</v>
      </c>
      <c r="G330" s="9" t="str">
        <f>_xll.SNL.Clients.Office.Excel.Functions.SPG(A330, "NAICS_CODE", "Primary")</f>
        <v>522110 - Commercial Banking</v>
      </c>
      <c r="H330" s="9" t="str">
        <f>_xll.SNL.Clients.Office.Excel.Functions.SPG(A330, "SP_TOPICTAG")</f>
        <v>Consumer Lending</v>
      </c>
      <c r="I330" s="5">
        <f>_xll.SNL.Clients.Office.Excel.Functions.SPG(A330, "SP_PCT_SHARES_OWNED_ALL_INSTITUTIONS")</f>
        <v>87.41</v>
      </c>
      <c r="J330" s="9" t="str">
        <f>_xll.SNL.Clients.Office.Excel.Functions.SPG(A330, "RD_CREDIT_RATING_GLOBAL", "Issuer Credit Rating", "Local Currency LT|0")</f>
        <v>BBB-</v>
      </c>
      <c r="K330" s="9" t="str">
        <f>_xll.SNL.Clients.Office.Excel.Functions.SPG(A330, "RD_CWOL_GLOBAL", "Issuer Credit Rating", "Local Currency LT|0")</f>
        <v>Negative</v>
      </c>
      <c r="L330" s="9" t="str">
        <f>_xll.SNL.Clients.Office.Excel.Functions.SPG(A330, "RD_RATING_ACTION_GLOBAL", "Issuer Credit Rating", "Local Currency LT|0")</f>
        <v>CreditWatch/Outlook (03/26/2024)</v>
      </c>
      <c r="M330" s="10">
        <f>_xll.SNL.Clients.Office.Excel.Functions.SPG(A330, "RD_LAST_REVIEW_DATE_GLOBAL", "Issuer Credit Rating", "Local Currency LT")</f>
        <v>45513</v>
      </c>
      <c r="N330" s="10">
        <f>_xll.SNL.Clients.Office.Excel.Functions.SPG(A330, "RD_CREDIT_RATING_DATE_GLOBAL", "Issuer Credit Rating", "Local Currency LT|0")</f>
        <v>42598</v>
      </c>
      <c r="O330" s="10">
        <f>_xll.SNL.Clients.Office.Excel.Functions.SPG(A330, "RD_CREDIT_WATCH_OUTLOOK_DATE_GLOBAL", "Issuer Credit Rating", "Local Currency LT|0")</f>
        <v>45377</v>
      </c>
    </row>
    <row r="331" spans="1:15">
      <c r="A331" t="s">
        <v>1972</v>
      </c>
      <c r="B331" t="str">
        <f>_xll.SNL.Clients.Office.Excel.Functions.SPG(A331,"SP_IPO_DATE")</f>
        <v>#PEND</v>
      </c>
      <c r="C331" s="9" t="str">
        <f>_xll.SNL.Clients.Office.Excel.Functions.SPG(A331, "IQ_SECTOR")</f>
        <v>Consumer Discretionary</v>
      </c>
      <c r="D331" s="9" t="str">
        <f>_xll.SNL.Clients.Office.Excel.Functions.SPG(A331, "IQ_INDUSTRY_GROUP")</f>
        <v>Consumer Durables and Apparel</v>
      </c>
      <c r="E331" s="9" t="str">
        <f>_xll.SNL.Clients.Office.Excel.Functions.SPG(A331, "IQ_INDUSTRY")</f>
        <v>Household Durables</v>
      </c>
      <c r="F331" s="9" t="str">
        <f>_xll.SNL.Clients.Office.Excel.Functions.SPG(A331, "IQ_PRIMARY_INDUSTRY")</f>
        <v>Homebuilding</v>
      </c>
      <c r="G331" s="9" t="str">
        <f>_xll.SNL.Clients.Office.Excel.Functions.SPG(A331, "NAICS_CODE", "Primary")</f>
        <v>23611 - Residential Building Construction</v>
      </c>
      <c r="H331" s="9" t="str">
        <f>_xll.SNL.Clients.Office.Excel.Functions.SPG(A331, "SP_TOPICTAG")</f>
        <v>Home Improvement; Customer Relationship Management; E-learning; Content Creation; Smart Clothing</v>
      </c>
      <c r="I331" s="5">
        <f>_xll.SNL.Clients.Office.Excel.Functions.SPG(A331, "SP_PCT_SHARES_OWNED_ALL_INSTITUTIONS")</f>
        <v>98.42</v>
      </c>
      <c r="J331" s="9" t="str">
        <f>_xll.SNL.Clients.Office.Excel.Functions.SPG(A331, "RD_CREDIT_RATING_GLOBAL", "Issuer Credit Rating", "Local Currency LT|0")</f>
        <v>BB+</v>
      </c>
      <c r="K331" s="9" t="str">
        <f>_xll.SNL.Clients.Office.Excel.Functions.SPG(A331, "RD_CWOL_GLOBAL", "Issuer Credit Rating", "Local Currency LT|0")</f>
        <v>Stable</v>
      </c>
      <c r="L331" s="9" t="str">
        <f>_xll.SNL.Clients.Office.Excel.Functions.SPG(A331, "RD_RATING_ACTION_GLOBAL", "Issuer Credit Rating", "Local Currency LT|0")</f>
        <v>Upgrade | CreditWatch/Outlook (09/29/2023)</v>
      </c>
      <c r="M331" s="10">
        <f>_xll.SNL.Clients.Office.Excel.Functions.SPG(A331, "RD_LAST_REVIEW_DATE_GLOBAL", "Issuer Credit Rating", "Local Currency LT")</f>
        <v>45589</v>
      </c>
      <c r="N331" s="10">
        <f>_xll.SNL.Clients.Office.Excel.Functions.SPG(A331, "RD_CREDIT_RATING_DATE_GLOBAL", "Issuer Credit Rating", "Local Currency LT|0")</f>
        <v>45198</v>
      </c>
      <c r="O331" s="10">
        <f>_xll.SNL.Clients.Office.Excel.Functions.SPG(A331, "RD_CREDIT_WATCH_OUTLOOK_DATE_GLOBAL", "Issuer Credit Rating", "Local Currency LT|0")</f>
        <v>45198</v>
      </c>
    </row>
    <row r="332" spans="1:15">
      <c r="A332" t="s">
        <v>1973</v>
      </c>
      <c r="B332" t="str">
        <f>_xll.SNL.Clients.Office.Excel.Functions.SPG(A332,"SP_IPO_DATE")</f>
        <v>#PEND</v>
      </c>
      <c r="C332" s="9" t="str">
        <f>_xll.SNL.Clients.Office.Excel.Functions.SPG(A332, "IQ_SECTOR")</f>
        <v>Information Technology</v>
      </c>
      <c r="D332" s="9" t="str">
        <f>_xll.SNL.Clients.Office.Excel.Functions.SPG(A332, "IQ_INDUSTRY_GROUP")</f>
        <v>Technology Hardware and Equipment</v>
      </c>
      <c r="E332" s="9" t="str">
        <f>_xll.SNL.Clients.Office.Excel.Functions.SPG(A332, "IQ_INDUSTRY")</f>
        <v>Electronic Equipment, Instruments and Components</v>
      </c>
      <c r="F332" s="9" t="str">
        <f>_xll.SNL.Clients.Office.Excel.Functions.SPG(A332, "IQ_PRIMARY_INDUSTRY")</f>
        <v>Technology Distributors</v>
      </c>
      <c r="G332" s="9" t="str">
        <f>_xll.SNL.Clients.Office.Excel.Functions.SPG(A332, "NAICS_CODE", "Primary")</f>
        <v>423430 - Computer and Computer Peripheral Equipment and Software Merchant Wholesalers</v>
      </c>
      <c r="H332" s="9" t="str">
        <f>_xll.SNL.Clients.Office.Excel.Functions.SPG(A332, "SP_TOPICTAG")</f>
        <v>Software Development; Cloud Management; Data Integration; Cloud Infrastructure; Cloud Security; Cloud Storage; Data Center Technology</v>
      </c>
      <c r="I332" s="5">
        <f>_xll.SNL.Clients.Office.Excel.Functions.SPG(A332, "SP_PCT_SHARES_OWNED_ALL_INSTITUTIONS")</f>
        <v>86</v>
      </c>
      <c r="J332" s="9" t="str">
        <f>_xll.SNL.Clients.Office.Excel.Functions.SPG(A332, "RD_CREDIT_RATING_GLOBAL", "Issuer Credit Rating", "Local Currency LT|0")</f>
        <v>BBB-</v>
      </c>
      <c r="K332" s="9" t="str">
        <f>_xll.SNL.Clients.Office.Excel.Functions.SPG(A332, "RD_CWOL_GLOBAL", "Issuer Credit Rating", "Local Currency LT|0")</f>
        <v>Stable</v>
      </c>
      <c r="L332" s="9" t="str">
        <f>_xll.SNL.Clients.Office.Excel.Functions.SPG(A332, "RD_RATING_ACTION_GLOBAL", "Issuer Credit Rating", "Local Currency LT|0")</f>
        <v>New Rating | CreditWatch/Outlook (07/19/2021)</v>
      </c>
      <c r="M332" s="10">
        <f>_xll.SNL.Clients.Office.Excel.Functions.SPG(A332, "RD_LAST_REVIEW_DATE_GLOBAL", "Issuer Credit Rating", "Local Currency LT")</f>
        <v>45488</v>
      </c>
      <c r="N332" s="10">
        <f>_xll.SNL.Clients.Office.Excel.Functions.SPG(A332, "RD_CREDIT_RATING_DATE_GLOBAL", "Issuer Credit Rating", "Local Currency LT|0")</f>
        <v>44396</v>
      </c>
      <c r="O332" s="10">
        <f>_xll.SNL.Clients.Office.Excel.Functions.SPG(A332, "RD_CREDIT_WATCH_OUTLOOK_DATE_GLOBAL", "Issuer Credit Rating", "Local Currency LT|0")</f>
        <v>44396</v>
      </c>
    </row>
    <row r="333" spans="1:15">
      <c r="A333" t="s">
        <v>1974</v>
      </c>
      <c r="B333" t="str">
        <f>_xll.SNL.Clients.Office.Excel.Functions.SPG(A333,"SP_IPO_DATE")</f>
        <v>#PEND</v>
      </c>
      <c r="C333" s="9" t="str">
        <f>_xll.SNL.Clients.Office.Excel.Functions.SPG(A333, "IQ_SECTOR")</f>
        <v>Consumer Discretionary</v>
      </c>
      <c r="D333" s="9" t="str">
        <f>_xll.SNL.Clients.Office.Excel.Functions.SPG(A333, "IQ_INDUSTRY_GROUP")</f>
        <v>Consumer Durables and Apparel</v>
      </c>
      <c r="E333" s="9" t="str">
        <f>_xll.SNL.Clients.Office.Excel.Functions.SPG(A333, "IQ_INDUSTRY")</f>
        <v>Household Durables</v>
      </c>
      <c r="F333" s="9" t="str">
        <f>_xll.SNL.Clients.Office.Excel.Functions.SPG(A333, "IQ_PRIMARY_INDUSTRY")</f>
        <v>Home Furnishings</v>
      </c>
      <c r="G333" s="9" t="str">
        <f>_xll.SNL.Clients.Office.Excel.Functions.SPG(A333, "NAICS_CODE", "Primary")</f>
        <v>337910 - Mattress Manufacturing</v>
      </c>
      <c r="H333" s="9" t="str">
        <f>_xll.SNL.Clients.Office.Excel.Functions.SPG(A333, "SP_TOPICTAG")</f>
        <v>Fast-Moving Consumer Goods; Lifestyle</v>
      </c>
      <c r="I333" s="5">
        <f>_xll.SNL.Clients.Office.Excel.Functions.SPG(A333, "SP_PCT_SHARES_OWNED_ALL_INSTITUTIONS")</f>
        <v>68.14</v>
      </c>
      <c r="J333" s="9" t="str">
        <f>_xll.SNL.Clients.Office.Excel.Functions.SPG(A333, "RD_CREDIT_RATING_GLOBAL", "Issuer Credit Rating", "Local Currency LT|0")</f>
        <v>BB</v>
      </c>
      <c r="K333" s="9" t="str">
        <f>_xll.SNL.Clients.Office.Excel.Functions.SPG(A333, "RD_CWOL_GLOBAL", "Issuer Credit Rating", "Local Currency LT|0")</f>
        <v>Stable</v>
      </c>
      <c r="L333" s="9" t="str">
        <f>_xll.SNL.Clients.Office.Excel.Functions.SPG(A333, "RD_RATING_ACTION_GLOBAL", "Issuer Credit Rating", "Local Currency LT|0")</f>
        <v>Downgrade | CreditWatch/Outlook (08/14/2023)</v>
      </c>
      <c r="M333" s="10">
        <f>_xll.SNL.Clients.Office.Excel.Functions.SPG(A333, "RD_LAST_REVIEW_DATE_GLOBAL", "Issuer Credit Rating", "Local Currency LT")</f>
        <v>45694</v>
      </c>
      <c r="N333" s="10">
        <f>_xll.SNL.Clients.Office.Excel.Functions.SPG(A333, "RD_CREDIT_RATING_DATE_GLOBAL", "Issuer Credit Rating", "Local Currency LT|0")</f>
        <v>45152</v>
      </c>
      <c r="O333" s="10">
        <f>_xll.SNL.Clients.Office.Excel.Functions.SPG(A333, "RD_CREDIT_WATCH_OUTLOOK_DATE_GLOBAL", "Issuer Credit Rating", "Local Currency LT|0")</f>
        <v>45152</v>
      </c>
    </row>
    <row r="334" spans="1:15">
      <c r="A334" t="s">
        <v>1975</v>
      </c>
      <c r="B334" t="str">
        <f>_xll.SNL.Clients.Office.Excel.Functions.SPG(A334,"SP_IPO_DATE")</f>
        <v>#PEND</v>
      </c>
      <c r="C334" s="9" t="str">
        <f>_xll.SNL.Clients.Office.Excel.Functions.SPG(A334, "IQ_SECTOR")</f>
        <v>Health Care</v>
      </c>
      <c r="D334" s="9" t="str">
        <f>_xll.SNL.Clients.Office.Excel.Functions.SPG(A334, "IQ_INDUSTRY_GROUP")</f>
        <v>Health Care Equipment and Services</v>
      </c>
      <c r="E334" s="9" t="str">
        <f>_xll.SNL.Clients.Office.Excel.Functions.SPG(A334, "IQ_INDUSTRY")</f>
        <v>Health Care Providers and Services</v>
      </c>
      <c r="F334" s="9" t="str">
        <f>_xll.SNL.Clients.Office.Excel.Functions.SPG(A334, "IQ_PRIMARY_INDUSTRY")</f>
        <v>Health Care Facilities</v>
      </c>
      <c r="G334" s="9" t="str">
        <f>_xll.SNL.Clients.Office.Excel.Functions.SPG(A334, "NAICS_CODE", "Primary")</f>
        <v>622 - Hospitals</v>
      </c>
      <c r="H334" s="9" t="str">
        <f>_xll.SNL.Clients.Office.Excel.Functions.SPG(A334, "SP_TOPICTAG")</f>
        <v>Health Diagnostics; MHealth; Outpatient Care; Cardiovascular; Neurology; Respiratory; Surgery</v>
      </c>
      <c r="I334" s="5">
        <f>_xll.SNL.Clients.Office.Excel.Functions.SPG(A334, "SP_PCT_SHARES_OWNED_ALL_INSTITUTIONS")</f>
        <v>99.86</v>
      </c>
      <c r="J334" s="9" t="str">
        <f>_xll.SNL.Clients.Office.Excel.Functions.SPG(A334, "RD_CREDIT_RATING_GLOBAL", "Issuer Credit Rating", "Local Currency LT|0")</f>
        <v>B+</v>
      </c>
      <c r="K334" s="9" t="str">
        <f>_xll.SNL.Clients.Office.Excel.Functions.SPG(A334, "RD_CWOL_GLOBAL", "Issuer Credit Rating", "Local Currency LT|0")</f>
        <v>Positive</v>
      </c>
      <c r="L334" s="9" t="str">
        <f>_xll.SNL.Clients.Office.Excel.Functions.SPG(A334, "RD_RATING_ACTION_GLOBAL", "Issuer Credit Rating", "Local Currency LT|0")</f>
        <v>CreditWatch/Outlook (06/10/2024)</v>
      </c>
      <c r="M334" s="10">
        <f>_xll.SNL.Clients.Office.Excel.Functions.SPG(A334, "RD_LAST_REVIEW_DATE_GLOBAL", "Issuer Credit Rating", "Local Currency LT")</f>
        <v>45453</v>
      </c>
      <c r="N334" s="10">
        <f>_xll.SNL.Clients.Office.Excel.Functions.SPG(A334, "RD_CREDIT_RATING_DATE_GLOBAL", "Issuer Credit Rating", "Local Currency LT|0")</f>
        <v>44636</v>
      </c>
      <c r="O334" s="10">
        <f>_xll.SNL.Clients.Office.Excel.Functions.SPG(A334, "RD_CREDIT_WATCH_OUTLOOK_DATE_GLOBAL", "Issuer Credit Rating", "Local Currency LT|0")</f>
        <v>45453</v>
      </c>
    </row>
    <row r="335" spans="1:15">
      <c r="A335" t="s">
        <v>1976</v>
      </c>
      <c r="B335" t="str">
        <f>_xll.SNL.Clients.Office.Excel.Functions.SPG(A335,"SP_IPO_DATE")</f>
        <v>#PEND</v>
      </c>
      <c r="C335" s="9" t="str">
        <f>_xll.SNL.Clients.Office.Excel.Functions.SPG(A335, "IQ_SECTOR")</f>
        <v>Information Technology</v>
      </c>
      <c r="D335" s="9" t="str">
        <f>_xll.SNL.Clients.Office.Excel.Functions.SPG(A335, "IQ_INDUSTRY_GROUP")</f>
        <v>Software and Services</v>
      </c>
      <c r="E335" s="9" t="str">
        <f>_xll.SNL.Clients.Office.Excel.Functions.SPG(A335, "IQ_INDUSTRY")</f>
        <v>Software</v>
      </c>
      <c r="F335" s="9" t="str">
        <f>_xll.SNL.Clients.Office.Excel.Functions.SPG(A335, "IQ_PRIMARY_INDUSTRY")</f>
        <v>Systems Software</v>
      </c>
      <c r="G335" s="9" t="str">
        <f>_xll.SNL.Clients.Office.Excel.Functions.SPG(A335, "NAICS_CODE", "Primary")</f>
        <v>513210 - Software Publishers</v>
      </c>
      <c r="H335" s="9" t="str">
        <f>_xll.SNL.Clients.Office.Excel.Functions.SPG(A335, "SP_TOPICTAG")</f>
        <v>Cloud Management; Data Integration; Machine Learning; Data Protection; Cloud Infrastructure; Cloud Security; Artificial Intelligence</v>
      </c>
      <c r="I335" s="5">
        <f>_xll.SNL.Clients.Office.Excel.Functions.SPG(A335, "SP_PCT_SHARES_OWNED_ALL_INSTITUTIONS")</f>
        <v>87.01</v>
      </c>
      <c r="J335" s="9" t="str">
        <f>_xll.SNL.Clients.Office.Excel.Functions.SPG(A335, "RD_CREDIT_RATING_GLOBAL", "Issuer Credit Rating", "Local Currency LT|0")</f>
        <v/>
      </c>
      <c r="K335" s="9" t="str">
        <f>_xll.SNL.Clients.Office.Excel.Functions.SPG(A335, "RD_CWOL_GLOBAL", "Issuer Credit Rating", "Local Currency LT|0")</f>
        <v/>
      </c>
      <c r="L335" s="9" t="str">
        <f>_xll.SNL.Clients.Office.Excel.Functions.SPG(A335, "RD_RATING_ACTION_GLOBAL", "Issuer Credit Rating", "Local Currency LT|0")</f>
        <v/>
      </c>
      <c r="M335" s="10" t="str">
        <f>_xll.SNL.Clients.Office.Excel.Functions.SPG(A335, "RD_LAST_REVIEW_DATE_GLOBAL", "Issuer Credit Rating", "Local Currency LT")</f>
        <v/>
      </c>
      <c r="N335" s="10" t="str">
        <f>_xll.SNL.Clients.Office.Excel.Functions.SPG(A335, "RD_CREDIT_RATING_DATE_GLOBAL", "Issuer Credit Rating", "Local Currency LT|0")</f>
        <v/>
      </c>
      <c r="O335" s="10" t="str">
        <f>_xll.SNL.Clients.Office.Excel.Functions.SPG(A335, "RD_CREDIT_WATCH_OUTLOOK_DATE_GLOBAL", "Issuer Credit Rating", "Local Currency LT|0")</f>
        <v/>
      </c>
    </row>
    <row r="336" spans="1:15">
      <c r="A336" t="s">
        <v>1977</v>
      </c>
      <c r="B336" t="str">
        <f>_xll.SNL.Clients.Office.Excel.Functions.SPG(A336,"SP_IPO_DATE")</f>
        <v>#PEND</v>
      </c>
      <c r="C336" s="9" t="str">
        <f>_xll.SNL.Clients.Office.Excel.Functions.SPG(A336, "IQ_SECTOR")</f>
        <v>Industrials</v>
      </c>
      <c r="D336" s="9" t="str">
        <f>_xll.SNL.Clients.Office.Excel.Functions.SPG(A336, "IQ_INDUSTRY_GROUP")</f>
        <v>Capital Goods</v>
      </c>
      <c r="E336" s="9" t="str">
        <f>_xll.SNL.Clients.Office.Excel.Functions.SPG(A336, "IQ_INDUSTRY")</f>
        <v>Machinery</v>
      </c>
      <c r="F336" s="9" t="str">
        <f>_xll.SNL.Clients.Office.Excel.Functions.SPG(A336, "IQ_PRIMARY_INDUSTRY")</f>
        <v>Construction Machinery and Heavy Transportation Equipment</v>
      </c>
      <c r="G336" s="9" t="str">
        <f>_xll.SNL.Clients.Office.Excel.Functions.SPG(A336, "NAICS_CODE", "Primary")</f>
        <v>33392 - Material Handling Equipment Manufacturing</v>
      </c>
      <c r="H336" s="9" t="str">
        <f>_xll.SNL.Clients.Office.Excel.Functions.SPG(A336, "SP_TOPICTAG")</f>
        <v>Fleet Management; Industrial Automation; Process Automation; Artificial Intelligence</v>
      </c>
      <c r="I336" s="5">
        <f>_xll.SNL.Clients.Office.Excel.Functions.SPG(A336, "SP_PCT_SHARES_OWNED_ALL_INSTITUTIONS")</f>
        <v>98</v>
      </c>
      <c r="J336" s="9" t="str">
        <f>_xll.SNL.Clients.Office.Excel.Functions.SPG(A336, "RD_CREDIT_RATING_GLOBAL", "Issuer Credit Rating", "Local Currency LT|0")</f>
        <v>BB</v>
      </c>
      <c r="K336" s="9" t="str">
        <f>_xll.SNL.Clients.Office.Excel.Functions.SPG(A336, "RD_CWOL_GLOBAL", "Issuer Credit Rating", "Local Currency LT|0")</f>
        <v>Stable</v>
      </c>
      <c r="L336" s="9" t="str">
        <f>_xll.SNL.Clients.Office.Excel.Functions.SPG(A336, "RD_RATING_ACTION_GLOBAL", "Issuer Credit Rating", "Local Currency LT|0")</f>
        <v>Upgrade | CreditWatch/Outlook (12/04/2023)</v>
      </c>
      <c r="M336" s="10">
        <f>_xll.SNL.Clients.Office.Excel.Functions.SPG(A336, "RD_LAST_REVIEW_DATE_GLOBAL", "Issuer Credit Rating", "Local Currency LT")</f>
        <v>45569</v>
      </c>
      <c r="N336" s="10">
        <f>_xll.SNL.Clients.Office.Excel.Functions.SPG(A336, "RD_CREDIT_RATING_DATE_GLOBAL", "Issuer Credit Rating", "Local Currency LT|0")</f>
        <v>45264</v>
      </c>
      <c r="O336" s="10">
        <f>_xll.SNL.Clients.Office.Excel.Functions.SPG(A336, "RD_CREDIT_WATCH_OUTLOOK_DATE_GLOBAL", "Issuer Credit Rating", "Local Currency LT|0")</f>
        <v>45264</v>
      </c>
    </row>
    <row r="337" spans="1:15">
      <c r="A337" t="s">
        <v>1978</v>
      </c>
      <c r="B337" t="str">
        <f>_xll.SNL.Clients.Office.Excel.Functions.SPG(A337,"SP_IPO_DATE")</f>
        <v>#PEND</v>
      </c>
      <c r="C337" s="9" t="str">
        <f>_xll.SNL.Clients.Office.Excel.Functions.SPG(A337, "IQ_SECTOR")</f>
        <v>Industrials</v>
      </c>
      <c r="D337" s="9" t="str">
        <f>_xll.SNL.Clients.Office.Excel.Functions.SPG(A337, "IQ_INDUSTRY_GROUP")</f>
        <v>Commercial and Professional Services</v>
      </c>
      <c r="E337" s="9" t="str">
        <f>_xll.SNL.Clients.Office.Excel.Functions.SPG(A337, "IQ_INDUSTRY")</f>
        <v>Commercial Services and Supplies</v>
      </c>
      <c r="F337" s="9" t="str">
        <f>_xll.SNL.Clients.Office.Excel.Functions.SPG(A337, "IQ_PRIMARY_INDUSTRY")</f>
        <v>Environmental and Facilities Services</v>
      </c>
      <c r="G337" s="9" t="str">
        <f>_xll.SNL.Clients.Office.Excel.Functions.SPG(A337, "NAICS_CODE", "Primary")</f>
        <v>541330 - Engineering Services</v>
      </c>
      <c r="H337" s="9" t="str">
        <f>_xll.SNL.Clients.Office.Excel.Functions.SPG(A337, "SP_TOPICTAG")</f>
        <v>Data Integration; Environmental Consulting; Environmental Engineering; Water Purification; CleanTech; Process Automation; ClimateTech</v>
      </c>
      <c r="I337" s="5">
        <f>_xll.SNL.Clients.Office.Excel.Functions.SPG(A337, "SP_PCT_SHARES_OWNED_ALL_INSTITUTIONS")</f>
        <v>90.16</v>
      </c>
      <c r="J337" s="9" t="str">
        <f>_xll.SNL.Clients.Office.Excel.Functions.SPG(A337, "RD_CREDIT_RATING_GLOBAL", "Issuer Credit Rating", "Local Currency LT|0")</f>
        <v/>
      </c>
      <c r="K337" s="9" t="str">
        <f>_xll.SNL.Clients.Office.Excel.Functions.SPG(A337, "RD_CWOL_GLOBAL", "Issuer Credit Rating", "Local Currency LT|0")</f>
        <v/>
      </c>
      <c r="L337" s="9" t="str">
        <f>_xll.SNL.Clients.Office.Excel.Functions.SPG(A337, "RD_RATING_ACTION_GLOBAL", "Issuer Credit Rating", "Local Currency LT|0")</f>
        <v/>
      </c>
      <c r="M337" s="10" t="str">
        <f>_xll.SNL.Clients.Office.Excel.Functions.SPG(A337, "RD_LAST_REVIEW_DATE_GLOBAL", "Issuer Credit Rating", "Local Currency LT")</f>
        <v/>
      </c>
      <c r="N337" s="10" t="str">
        <f>_xll.SNL.Clients.Office.Excel.Functions.SPG(A337, "RD_CREDIT_RATING_DATE_GLOBAL", "Issuer Credit Rating", "Local Currency LT|0")</f>
        <v/>
      </c>
      <c r="O337" s="10" t="str">
        <f>_xll.SNL.Clients.Office.Excel.Functions.SPG(A337, "RD_CREDIT_WATCH_OUTLOOK_DATE_GLOBAL", "Issuer Credit Rating", "Local Currency LT|0")</f>
        <v/>
      </c>
    </row>
    <row r="338" spans="1:15">
      <c r="A338" t="s">
        <v>1979</v>
      </c>
      <c r="B338" t="str">
        <f>_xll.SNL.Clients.Office.Excel.Functions.SPG(A338,"SP_IPO_DATE")</f>
        <v>#PEND</v>
      </c>
      <c r="C338" s="9" t="str">
        <f>_xll.SNL.Clients.Office.Excel.Functions.SPG(A338, "IQ_SECTOR")</f>
        <v>Financials</v>
      </c>
      <c r="D338" s="9" t="str">
        <f>_xll.SNL.Clients.Office.Excel.Functions.SPG(A338, "IQ_INDUSTRY_GROUP")</f>
        <v>Banks</v>
      </c>
      <c r="E338" s="9" t="str">
        <f>_xll.SNL.Clients.Office.Excel.Functions.SPG(A338, "IQ_INDUSTRY")</f>
        <v>Banks</v>
      </c>
      <c r="F338" s="9" t="str">
        <f>_xll.SNL.Clients.Office.Excel.Functions.SPG(A338, "IQ_PRIMARY_INDUSTRY")</f>
        <v>Regional Banks</v>
      </c>
      <c r="G338" s="9" t="str">
        <f>_xll.SNL.Clients.Office.Excel.Functions.SPG(A338, "NAICS_CODE", "Primary")</f>
        <v>522110 - Commercial Banking</v>
      </c>
      <c r="H338" s="9" t="str">
        <f>_xll.SNL.Clients.Office.Excel.Functions.SPG(A338, "SP_TOPICTAG")</f>
        <v>Consumer Lending; Digital Brokerage</v>
      </c>
      <c r="I338" s="5">
        <f>_xll.SNL.Clients.Office.Excel.Functions.SPG(A338, "SP_PCT_SHARES_OWNED_ALL_INSTITUTIONS")</f>
        <v>99.17</v>
      </c>
      <c r="J338" s="9" t="str">
        <f>_xll.SNL.Clients.Office.Excel.Functions.SPG(A338, "RD_CREDIT_RATING_GLOBAL", "Issuer Credit Rating", "Local Currency LT|0")</f>
        <v>BBB-</v>
      </c>
      <c r="K338" s="9" t="str">
        <f>_xll.SNL.Clients.Office.Excel.Functions.SPG(A338, "RD_CWOL_GLOBAL", "Issuer Credit Rating", "Local Currency LT|0")</f>
        <v>Stable</v>
      </c>
      <c r="L338" s="9" t="str">
        <f>_xll.SNL.Clients.Office.Excel.Functions.SPG(A338, "RD_RATING_ACTION_GLOBAL", "Issuer Credit Rating", "Local Currency LT|0")</f>
        <v>Upgrade | CreditWatch/Outlook (02/25/2022)</v>
      </c>
      <c r="M338" s="10">
        <f>_xll.SNL.Clients.Office.Excel.Functions.SPG(A338, "RD_LAST_REVIEW_DATE_GLOBAL", "Issuer Credit Rating", "Local Currency LT")</f>
        <v>45685</v>
      </c>
      <c r="N338" s="10">
        <f>_xll.SNL.Clients.Office.Excel.Functions.SPG(A338, "RD_CREDIT_RATING_DATE_GLOBAL", "Issuer Credit Rating", "Local Currency LT|0")</f>
        <v>44617</v>
      </c>
      <c r="O338" s="10">
        <f>_xll.SNL.Clients.Office.Excel.Functions.SPG(A338, "RD_CREDIT_WATCH_OUTLOOK_DATE_GLOBAL", "Issuer Credit Rating", "Local Currency LT|0")</f>
        <v>44617</v>
      </c>
    </row>
    <row r="339" spans="1:15">
      <c r="A339" t="s">
        <v>1980</v>
      </c>
      <c r="B339" t="str">
        <f>_xll.SNL.Clients.Office.Excel.Functions.SPG(A339,"SP_IPO_DATE")</f>
        <v>#PEND</v>
      </c>
      <c r="C339" s="9" t="str">
        <f>_xll.SNL.Clients.Office.Excel.Functions.SPG(A339, "IQ_SECTOR")</f>
        <v>Consumer Discretionary</v>
      </c>
      <c r="D339" s="9" t="str">
        <f>_xll.SNL.Clients.Office.Excel.Functions.SPG(A339, "IQ_INDUSTRY_GROUP")</f>
        <v>Consumer Services</v>
      </c>
      <c r="E339" s="9" t="str">
        <f>_xll.SNL.Clients.Office.Excel.Functions.SPG(A339, "IQ_INDUSTRY")</f>
        <v>Hotels, Restaurants and Leisure</v>
      </c>
      <c r="F339" s="9" t="str">
        <f>_xll.SNL.Clients.Office.Excel.Functions.SPG(A339, "IQ_PRIMARY_INDUSTRY")</f>
        <v>Restaurants</v>
      </c>
      <c r="G339" s="9" t="str">
        <f>_xll.SNL.Clients.Office.Excel.Functions.SPG(A339, "NAICS_CODE", "Primary")</f>
        <v>72251 - Restaurants and Other Eating Places</v>
      </c>
      <c r="H339" s="9" t="str">
        <f>_xll.SNL.Clients.Office.Excel.Functions.SPG(A339, "SP_TOPICTAG")</f>
        <v/>
      </c>
      <c r="I339" s="5">
        <f>_xll.SNL.Clients.Office.Excel.Functions.SPG(A339, "SP_PCT_SHARES_OWNED_ALL_INSTITUTIONS")</f>
        <v>93.65</v>
      </c>
      <c r="J339" s="9" t="str">
        <f>_xll.SNL.Clients.Office.Excel.Functions.SPG(A339, "RD_CREDIT_RATING_GLOBAL", "Issuer Credit Rating", "Local Currency LT|0")</f>
        <v/>
      </c>
      <c r="K339" s="9" t="str">
        <f>_xll.SNL.Clients.Office.Excel.Functions.SPG(A339, "RD_CWOL_GLOBAL", "Issuer Credit Rating", "Local Currency LT|0")</f>
        <v/>
      </c>
      <c r="L339" s="9" t="str">
        <f>_xll.SNL.Clients.Office.Excel.Functions.SPG(A339, "RD_RATING_ACTION_GLOBAL", "Issuer Credit Rating", "Local Currency LT|0")</f>
        <v/>
      </c>
      <c r="M339" s="10" t="str">
        <f>_xll.SNL.Clients.Office.Excel.Functions.SPG(A339, "RD_LAST_REVIEW_DATE_GLOBAL", "Issuer Credit Rating", "Local Currency LT")</f>
        <v/>
      </c>
      <c r="N339" s="10" t="str">
        <f>_xll.SNL.Clients.Office.Excel.Functions.SPG(A339, "RD_CREDIT_RATING_DATE_GLOBAL", "Issuer Credit Rating", "Local Currency LT|0")</f>
        <v/>
      </c>
      <c r="O339" s="10" t="str">
        <f>_xll.SNL.Clients.Office.Excel.Functions.SPG(A339, "RD_CREDIT_WATCH_OUTLOOK_DATE_GLOBAL", "Issuer Credit Rating", "Local Currency LT|0")</f>
        <v/>
      </c>
    </row>
    <row r="340" spans="1:15">
      <c r="A340" t="s">
        <v>1981</v>
      </c>
      <c r="B340" t="str">
        <f>_xll.SNL.Clients.Office.Excel.Functions.SPG(A340,"SP_IPO_DATE")</f>
        <v>#PEND</v>
      </c>
      <c r="C340" s="9" t="str">
        <f>_xll.SNL.Clients.Office.Excel.Functions.SPG(A340, "IQ_SECTOR")</f>
        <v>Consumer Staples</v>
      </c>
      <c r="D340" s="9" t="str">
        <f>_xll.SNL.Clients.Office.Excel.Functions.SPG(A340, "IQ_INDUSTRY_GROUP")</f>
        <v>Food, Beverage and Tobacco</v>
      </c>
      <c r="E340" s="9" t="str">
        <f>_xll.SNL.Clients.Office.Excel.Functions.SPG(A340, "IQ_INDUSTRY")</f>
        <v>Beverages</v>
      </c>
      <c r="F340" s="9" t="str">
        <f>_xll.SNL.Clients.Office.Excel.Functions.SPG(A340, "IQ_PRIMARY_INDUSTRY")</f>
        <v>Brewers</v>
      </c>
      <c r="G340" s="9" t="str">
        <f>_xll.SNL.Clients.Office.Excel.Functions.SPG(A340, "NAICS_CODE", "Primary")</f>
        <v>312120 - Breweries</v>
      </c>
      <c r="H340" s="9" t="str">
        <f>_xll.SNL.Clients.Office.Excel.Functions.SPG(A340, "SP_TOPICTAG")</f>
        <v>Distillery</v>
      </c>
      <c r="I340" s="5">
        <f>_xll.SNL.Clients.Office.Excel.Functions.SPG(A340, "SP_PCT_SHARES_OWNED_ALL_INSTITUTIONS")</f>
        <v>63.92</v>
      </c>
      <c r="J340" s="9" t="str">
        <f>_xll.SNL.Clients.Office.Excel.Functions.SPG(A340, "RD_CREDIT_RATING_GLOBAL", "Issuer Credit Rating", "Local Currency LT|0")</f>
        <v/>
      </c>
      <c r="K340" s="9" t="str">
        <f>_xll.SNL.Clients.Office.Excel.Functions.SPG(A340, "RD_CWOL_GLOBAL", "Issuer Credit Rating", "Local Currency LT|0")</f>
        <v/>
      </c>
      <c r="L340" s="9" t="str">
        <f>_xll.SNL.Clients.Office.Excel.Functions.SPG(A340, "RD_RATING_ACTION_GLOBAL", "Issuer Credit Rating", "Local Currency LT|0")</f>
        <v/>
      </c>
      <c r="M340" s="10" t="str">
        <f>_xll.SNL.Clients.Office.Excel.Functions.SPG(A340, "RD_LAST_REVIEW_DATE_GLOBAL", "Issuer Credit Rating", "Local Currency LT")</f>
        <v/>
      </c>
      <c r="N340" s="10" t="str">
        <f>_xll.SNL.Clients.Office.Excel.Functions.SPG(A340, "RD_CREDIT_RATING_DATE_GLOBAL", "Issuer Credit Rating", "Local Currency LT|0")</f>
        <v/>
      </c>
      <c r="O340" s="10" t="str">
        <f>_xll.SNL.Clients.Office.Excel.Functions.SPG(A340, "RD_CREDIT_WATCH_OUTLOOK_DATE_GLOBAL", "Issuer Credit Rating", "Local Currency LT|0")</f>
        <v/>
      </c>
    </row>
    <row r="341" spans="1:15">
      <c r="A341" t="s">
        <v>1982</v>
      </c>
      <c r="B341" t="str">
        <f>_xll.SNL.Clients.Office.Excel.Functions.SPG(A341,"SP_IPO_DATE")</f>
        <v>#PEND</v>
      </c>
      <c r="C341" s="9" t="str">
        <f>_xll.SNL.Clients.Office.Excel.Functions.SPG(A341, "IQ_SECTOR")</f>
        <v>Industrials</v>
      </c>
      <c r="D341" s="9" t="str">
        <f>_xll.SNL.Clients.Office.Excel.Functions.SPG(A341, "IQ_INDUSTRY_GROUP")</f>
        <v>Commercial and Professional Services</v>
      </c>
      <c r="E341" s="9" t="str">
        <f>_xll.SNL.Clients.Office.Excel.Functions.SPG(A341, "IQ_INDUSTRY")</f>
        <v>Commercial Services and Supplies</v>
      </c>
      <c r="F341" s="9" t="str">
        <f>_xll.SNL.Clients.Office.Excel.Functions.SPG(A341, "IQ_PRIMARY_INDUSTRY")</f>
        <v>Security and Alarm Services</v>
      </c>
      <c r="G341" s="9" t="str">
        <f>_xll.SNL.Clients.Office.Excel.Functions.SPG(A341, "NAICS_CODE", "Primary")</f>
        <v>561613 - Armored Car Services</v>
      </c>
      <c r="H341" s="9" t="str">
        <f>_xll.SNL.Clients.Office.Excel.Functions.SPG(A341, "SP_TOPICTAG")</f>
        <v>Fleet Management; Freight Service; Physical Security; Courier Service; Security Management; Cashierless Checkouts; Online Payments</v>
      </c>
      <c r="I341" s="5">
        <f>_xll.SNL.Clients.Office.Excel.Functions.SPG(A341, "SP_PCT_SHARES_OWNED_ALL_INSTITUTIONS")</f>
        <v>99.55</v>
      </c>
      <c r="J341" s="9" t="str">
        <f>_xll.SNL.Clients.Office.Excel.Functions.SPG(A341, "RD_CREDIT_RATING_GLOBAL", "Issuer Credit Rating", "Local Currency LT|0")</f>
        <v>BB+</v>
      </c>
      <c r="K341" s="9" t="str">
        <f>_xll.SNL.Clients.Office.Excel.Functions.SPG(A341, "RD_CWOL_GLOBAL", "Issuer Credit Rating", "Local Currency LT|0")</f>
        <v>Stable</v>
      </c>
      <c r="L341" s="9" t="str">
        <f>_xll.SNL.Clients.Office.Excel.Functions.SPG(A341, "RD_RATING_ACTION_GLOBAL", "Issuer Credit Rating", "Local Currency LT|0")</f>
        <v>Upgrade | CreditWatch/Outlook (06/04/2024)</v>
      </c>
      <c r="M341" s="10">
        <f>_xll.SNL.Clients.Office.Excel.Functions.SPG(A341, "RD_LAST_REVIEW_DATE_GLOBAL", "Issuer Credit Rating", "Local Currency LT")</f>
        <v>45551</v>
      </c>
      <c r="N341" s="10">
        <f>_xll.SNL.Clients.Office.Excel.Functions.SPG(A341, "RD_CREDIT_RATING_DATE_GLOBAL", "Issuer Credit Rating", "Local Currency LT|0")</f>
        <v>45447</v>
      </c>
      <c r="O341" s="10">
        <f>_xll.SNL.Clients.Office.Excel.Functions.SPG(A341, "RD_CREDIT_WATCH_OUTLOOK_DATE_GLOBAL", "Issuer Credit Rating", "Local Currency LT|0")</f>
        <v>45447</v>
      </c>
    </row>
    <row r="342" spans="1:15">
      <c r="A342" t="s">
        <v>1983</v>
      </c>
      <c r="B342" t="str">
        <f>_xll.SNL.Clients.Office.Excel.Functions.SPG(A342,"SP_IPO_DATE")</f>
        <v>#PEND</v>
      </c>
      <c r="C342" s="9" t="str">
        <f>_xll.SNL.Clients.Office.Excel.Functions.SPG(A342, "IQ_SECTOR")</f>
        <v>Financials</v>
      </c>
      <c r="D342" s="9" t="str">
        <f>_xll.SNL.Clients.Office.Excel.Functions.SPG(A342, "IQ_INDUSTRY_GROUP")</f>
        <v>Financial Services</v>
      </c>
      <c r="E342" s="9" t="str">
        <f>_xll.SNL.Clients.Office.Excel.Functions.SPG(A342, "IQ_INDUSTRY")</f>
        <v>Capital Markets</v>
      </c>
      <c r="F342" s="9" t="str">
        <f>_xll.SNL.Clients.Office.Excel.Functions.SPG(A342, "IQ_PRIMARY_INDUSTRY")</f>
        <v>Asset Management and Custody Banks</v>
      </c>
      <c r="G342" s="9" t="str">
        <f>_xll.SNL.Clients.Office.Excel.Functions.SPG(A342, "NAICS_CODE", "Primary")</f>
        <v>523940 - Portfolio Management and Investment Advice</v>
      </c>
      <c r="H342" s="9" t="str">
        <f>_xll.SNL.Clients.Office.Excel.Functions.SPG(A342, "SP_TOPICTAG")</f>
        <v/>
      </c>
      <c r="I342" s="5">
        <f>_xll.SNL.Clients.Office.Excel.Functions.SPG(A342, "SP_PCT_SHARES_OWNED_ALL_INSTITUTIONS")</f>
        <v>59.86</v>
      </c>
      <c r="J342" s="9" t="str">
        <f>_xll.SNL.Clients.Office.Excel.Functions.SPG(A342, "RD_CREDIT_RATING_GLOBAL", "Issuer Credit Rating", "Local Currency LT|0")</f>
        <v>A-</v>
      </c>
      <c r="K342" s="9" t="str">
        <f>_xll.SNL.Clients.Office.Excel.Functions.SPG(A342, "RD_CWOL_GLOBAL", "Issuer Credit Rating", "Local Currency LT|0")</f>
        <v>Stable</v>
      </c>
      <c r="L342" s="9" t="str">
        <f>_xll.SNL.Clients.Office.Excel.Functions.SPG(A342, "RD_RATING_ACTION_GLOBAL", "Issuer Credit Rating", "Local Currency LT|0")</f>
        <v>Upgrade | CreditWatch/Outlook (03/14/2022)</v>
      </c>
      <c r="M342" s="10">
        <f>_xll.SNL.Clients.Office.Excel.Functions.SPG(A342, "RD_LAST_REVIEW_DATE_GLOBAL", "Issuer Credit Rating", "Local Currency LT")</f>
        <v>45580</v>
      </c>
      <c r="N342" s="10">
        <f>_xll.SNL.Clients.Office.Excel.Functions.SPG(A342, "RD_CREDIT_RATING_DATE_GLOBAL", "Issuer Credit Rating", "Local Currency LT|0")</f>
        <v>44634</v>
      </c>
      <c r="O342" s="10">
        <f>_xll.SNL.Clients.Office.Excel.Functions.SPG(A342, "RD_CREDIT_WATCH_OUTLOOK_DATE_GLOBAL", "Issuer Credit Rating", "Local Currency LT|0")</f>
        <v>44634</v>
      </c>
    </row>
    <row r="343" spans="1:15">
      <c r="A343" t="s">
        <v>1984</v>
      </c>
      <c r="B343" t="str">
        <f>_xll.SNL.Clients.Office.Excel.Functions.SPG(A343,"SP_IPO_DATE")</f>
        <v>#PEND</v>
      </c>
      <c r="C343" s="9" t="str">
        <f>_xll.SNL.Clients.Office.Excel.Functions.SPG(A343, "IQ_SECTOR")</f>
        <v>Materials</v>
      </c>
      <c r="D343" s="9" t="str">
        <f>_xll.SNL.Clients.Office.Excel.Functions.SPG(A343, "IQ_INDUSTRY_GROUP")</f>
        <v>Materials</v>
      </c>
      <c r="E343" s="9" t="str">
        <f>_xll.SNL.Clients.Office.Excel.Functions.SPG(A343, "IQ_INDUSTRY")</f>
        <v>Chemicals</v>
      </c>
      <c r="F343" s="9" t="str">
        <f>_xll.SNL.Clients.Office.Excel.Functions.SPG(A343, "IQ_PRIMARY_INDUSTRY")</f>
        <v>Diversified Chemicals</v>
      </c>
      <c r="G343" s="9" t="str">
        <f>_xll.SNL.Clients.Office.Excel.Functions.SPG(A343, "NAICS_CODE", "Primary")</f>
        <v>325 - Chemical Manufacturing</v>
      </c>
      <c r="H343" s="9" t="str">
        <f>_xll.SNL.Clients.Office.Excel.Functions.SPG(A343, "SP_TOPICTAG")</f>
        <v>Environmental Engineering; Pollution Control</v>
      </c>
      <c r="I343" s="5">
        <f>_xll.SNL.Clients.Office.Excel.Functions.SPG(A343, "SP_PCT_SHARES_OWNED_ALL_INSTITUTIONS")</f>
        <v>79.569999999999993</v>
      </c>
      <c r="J343" s="9" t="str">
        <f>_xll.SNL.Clients.Office.Excel.Functions.SPG(A343, "RD_CREDIT_RATING_GLOBAL", "Issuer Credit Rating", "Local Currency LT|0")</f>
        <v>BB-</v>
      </c>
      <c r="K343" s="9" t="str">
        <f>_xll.SNL.Clients.Office.Excel.Functions.SPG(A343, "RD_CWOL_GLOBAL", "Issuer Credit Rating", "Local Currency LT|0")</f>
        <v>Negative</v>
      </c>
      <c r="L343" s="9" t="str">
        <f>_xll.SNL.Clients.Office.Excel.Functions.SPG(A343, "RD_RATING_ACTION_GLOBAL", "Issuer Credit Rating", "Local Currency LT|0")</f>
        <v>CreditWatch/Outlook (04/17/2024)</v>
      </c>
      <c r="M343" s="10">
        <f>_xll.SNL.Clients.Office.Excel.Functions.SPG(A343, "RD_LAST_REVIEW_DATE_GLOBAL", "Issuer Credit Rating", "Local Currency LT")</f>
        <v>45399</v>
      </c>
      <c r="N343" s="10">
        <f>_xll.SNL.Clients.Office.Excel.Functions.SPG(A343, "RD_CREDIT_RATING_DATE_GLOBAL", "Issuer Credit Rating", "Local Currency LT|0")</f>
        <v>45352</v>
      </c>
      <c r="O343" s="10">
        <f>_xll.SNL.Clients.Office.Excel.Functions.SPG(A343, "RD_CREDIT_WATCH_OUTLOOK_DATE_GLOBAL", "Issuer Credit Rating", "Local Currency LT|0")</f>
        <v>45399</v>
      </c>
    </row>
    <row r="344" spans="1:15">
      <c r="A344" t="s">
        <v>1985</v>
      </c>
      <c r="B344" t="str">
        <f>_xll.SNL.Clients.Office.Excel.Functions.SPG(A344,"SP_IPO_DATE")</f>
        <v>#PEND</v>
      </c>
      <c r="C344" s="9" t="str">
        <f>_xll.SNL.Clients.Office.Excel.Functions.SPG(A344, "IQ_SECTOR")</f>
        <v>Health Care</v>
      </c>
      <c r="D344" s="9" t="str">
        <f>_xll.SNL.Clients.Office.Excel.Functions.SPG(A344, "IQ_INDUSTRY_GROUP")</f>
        <v>Health Care Equipment and Services</v>
      </c>
      <c r="E344" s="9" t="str">
        <f>_xll.SNL.Clients.Office.Excel.Functions.SPG(A344, "IQ_INDUSTRY")</f>
        <v>Health Care Providers and Services</v>
      </c>
      <c r="F344" s="9" t="str">
        <f>_xll.SNL.Clients.Office.Excel.Functions.SPG(A344, "IQ_PRIMARY_INDUSTRY")</f>
        <v>Health Care Facilities</v>
      </c>
      <c r="G344" s="9" t="str">
        <f>_xll.SNL.Clients.Office.Excel.Functions.SPG(A344, "NAICS_CODE", "Primary")</f>
        <v>623 - Nursing and Residential Care Facilities</v>
      </c>
      <c r="H344" s="9" t="str">
        <f>_xll.SNL.Clients.Office.Excel.Functions.SPG(A344, "SP_TOPICTAG")</f>
        <v>Health Diagnostics; Outpatient Care; Assisted Living; Cardiovascular; Nephrology; Orthopaedics; Respiratory</v>
      </c>
      <c r="I344" s="5">
        <f>_xll.SNL.Clients.Office.Excel.Functions.SPG(A344, "SP_PCT_SHARES_OWNED_ALL_INSTITUTIONS")</f>
        <v>94.19</v>
      </c>
      <c r="J344" s="9" t="str">
        <f>_xll.SNL.Clients.Office.Excel.Functions.SPG(A344, "RD_CREDIT_RATING_GLOBAL", "Issuer Credit Rating", "Local Currency LT|0")</f>
        <v/>
      </c>
      <c r="K344" s="9" t="str">
        <f>_xll.SNL.Clients.Office.Excel.Functions.SPG(A344, "RD_CWOL_GLOBAL", "Issuer Credit Rating", "Local Currency LT|0")</f>
        <v/>
      </c>
      <c r="L344" s="9" t="str">
        <f>_xll.SNL.Clients.Office.Excel.Functions.SPG(A344, "RD_RATING_ACTION_GLOBAL", "Issuer Credit Rating", "Local Currency LT|0")</f>
        <v/>
      </c>
      <c r="M344" s="10" t="str">
        <f>_xll.SNL.Clients.Office.Excel.Functions.SPG(A344, "RD_LAST_REVIEW_DATE_GLOBAL", "Issuer Credit Rating", "Local Currency LT")</f>
        <v/>
      </c>
      <c r="N344" s="10" t="str">
        <f>_xll.SNL.Clients.Office.Excel.Functions.SPG(A344, "RD_CREDIT_RATING_DATE_GLOBAL", "Issuer Credit Rating", "Local Currency LT|0")</f>
        <v/>
      </c>
      <c r="O344" s="10" t="str">
        <f>_xll.SNL.Clients.Office.Excel.Functions.SPG(A344, "RD_CREDIT_WATCH_OUTLOOK_DATE_GLOBAL", "Issuer Credit Rating", "Local Currency LT|0")</f>
        <v/>
      </c>
    </row>
    <row r="345" spans="1:15">
      <c r="A345" t="s">
        <v>1986</v>
      </c>
      <c r="B345" t="str">
        <f>_xll.SNL.Clients.Office.Excel.Functions.SPG(A345,"SP_IPO_DATE")</f>
        <v>#PEND</v>
      </c>
      <c r="C345" s="9" t="str">
        <f>_xll.SNL.Clients.Office.Excel.Functions.SPG(A345, "IQ_SECTOR")</f>
        <v>Consumer Discretionary</v>
      </c>
      <c r="D345" s="9" t="str">
        <f>_xll.SNL.Clients.Office.Excel.Functions.SPG(A345, "IQ_INDUSTRY_GROUP")</f>
        <v>Consumer Discretionary Distribution and Retail</v>
      </c>
      <c r="E345" s="9" t="str">
        <f>_xll.SNL.Clients.Office.Excel.Functions.SPG(A345, "IQ_INDUSTRY")</f>
        <v>Specialty Retail</v>
      </c>
      <c r="F345" s="9" t="str">
        <f>_xll.SNL.Clients.Office.Excel.Functions.SPG(A345, "IQ_PRIMARY_INDUSTRY")</f>
        <v>Apparel Retail</v>
      </c>
      <c r="G345" s="9" t="str">
        <f>_xll.SNL.Clients.Office.Excel.Functions.SPG(A345, "NAICS_CODE", "Primary")</f>
        <v>458 - Clothing, Clothing Accessories, Shoe, and Jewelry Retailers</v>
      </c>
      <c r="H345" s="9" t="str">
        <f>_xll.SNL.Clients.Office.Excel.Functions.SPG(A345, "SP_TOPICTAG")</f>
        <v>Fitness; Lifestyle; Brand Marketing</v>
      </c>
      <c r="I345" s="5">
        <f>_xll.SNL.Clients.Office.Excel.Functions.SPG(A345, "SP_PCT_SHARES_OWNED_ALL_INSTITUTIONS")</f>
        <v>62.13</v>
      </c>
      <c r="J345" s="9" t="str">
        <f>_xll.SNL.Clients.Office.Excel.Functions.SPG(A345, "RD_CREDIT_RATING_GLOBAL", "Issuer Credit Rating", "Local Currency LT|0")</f>
        <v>BB</v>
      </c>
      <c r="K345" s="9" t="str">
        <f>_xll.SNL.Clients.Office.Excel.Functions.SPG(A345, "RD_CWOL_GLOBAL", "Issuer Credit Rating", "Local Currency LT|0")</f>
        <v>Positive</v>
      </c>
      <c r="L345" s="9" t="str">
        <f>_xll.SNL.Clients.Office.Excel.Functions.SPG(A345, "RD_RATING_ACTION_GLOBAL", "Issuer Credit Rating", "Local Currency LT|0")</f>
        <v>CreditWatch/Outlook (12/20/2024)</v>
      </c>
      <c r="M345" s="10">
        <f>_xll.SNL.Clients.Office.Excel.Functions.SPG(A345, "RD_LAST_REVIEW_DATE_GLOBAL", "Issuer Credit Rating", "Local Currency LT")</f>
        <v>45667</v>
      </c>
      <c r="N345" s="10">
        <f>_xll.SNL.Clients.Office.Excel.Functions.SPG(A345, "RD_CREDIT_RATING_DATE_GLOBAL", "Issuer Credit Rating", "Local Currency LT|0")</f>
        <v>44440</v>
      </c>
      <c r="O345" s="10">
        <f>_xll.SNL.Clients.Office.Excel.Functions.SPG(A345, "RD_CREDIT_WATCH_OUTLOOK_DATE_GLOBAL", "Issuer Credit Rating", "Local Currency LT|0")</f>
        <v>45646</v>
      </c>
    </row>
    <row r="346" spans="1:15">
      <c r="A346" t="s">
        <v>1987</v>
      </c>
      <c r="B346" t="str">
        <f>_xll.SNL.Clients.Office.Excel.Functions.SPG(A346,"SP_IPO_DATE")</f>
        <v>#PEND</v>
      </c>
      <c r="C346" s="9" t="str">
        <f>_xll.SNL.Clients.Office.Excel.Functions.SPG(A346, "IQ_SECTOR")</f>
        <v>Consumer Discretionary</v>
      </c>
      <c r="D346" s="9" t="str">
        <f>_xll.SNL.Clients.Office.Excel.Functions.SPG(A346, "IQ_INDUSTRY_GROUP")</f>
        <v>Automobiles and Components</v>
      </c>
      <c r="E346" s="9" t="str">
        <f>_xll.SNL.Clients.Office.Excel.Functions.SPG(A346, "IQ_INDUSTRY")</f>
        <v>Automobile Components</v>
      </c>
      <c r="F346" s="9" t="str">
        <f>_xll.SNL.Clients.Office.Excel.Functions.SPG(A346, "IQ_PRIMARY_INDUSTRY")</f>
        <v>Tires and Rubber</v>
      </c>
      <c r="G346" s="9" t="str">
        <f>_xll.SNL.Clients.Office.Excel.Functions.SPG(A346, "NAICS_CODE", "Primary")</f>
        <v>32621 - Tire Manufacturing</v>
      </c>
      <c r="H346" s="9" t="str">
        <f>_xll.SNL.Clients.Office.Excel.Functions.SPG(A346, "SP_TOPICTAG")</f>
        <v>Data Protection</v>
      </c>
      <c r="I346" s="5">
        <f>_xll.SNL.Clients.Office.Excel.Functions.SPG(A346, "SP_PCT_SHARES_OWNED_ALL_INSTITUTIONS")</f>
        <v>85.62</v>
      </c>
      <c r="J346" s="9" t="str">
        <f>_xll.SNL.Clients.Office.Excel.Functions.SPG(A346, "RD_CREDIT_RATING_GLOBAL", "Issuer Credit Rating", "Local Currency LT|0")</f>
        <v>B+</v>
      </c>
      <c r="K346" s="9" t="str">
        <f>_xll.SNL.Clients.Office.Excel.Functions.SPG(A346, "RD_CWOL_GLOBAL", "Issuer Credit Rating", "Local Currency LT|0")</f>
        <v>Stable</v>
      </c>
      <c r="L346" s="9" t="str">
        <f>_xll.SNL.Clients.Office.Excel.Functions.SPG(A346, "RD_RATING_ACTION_GLOBAL", "Issuer Credit Rating", "Local Currency LT|0")</f>
        <v>Downgrade | CreditWatch/Outlook (11/28/2023)</v>
      </c>
      <c r="M346" s="10">
        <f>_xll.SNL.Clients.Office.Excel.Functions.SPG(A346, "RD_LAST_REVIEW_DATE_GLOBAL", "Issuer Credit Rating", "Local Currency LT")</f>
        <v>45456</v>
      </c>
      <c r="N346" s="10">
        <f>_xll.SNL.Clients.Office.Excel.Functions.SPG(A346, "RD_CREDIT_RATING_DATE_GLOBAL", "Issuer Credit Rating", "Local Currency LT|0")</f>
        <v>45258</v>
      </c>
      <c r="O346" s="10">
        <f>_xll.SNL.Clients.Office.Excel.Functions.SPG(A346, "RD_CREDIT_WATCH_OUTLOOK_DATE_GLOBAL", "Issuer Credit Rating", "Local Currency LT|0")</f>
        <v>45258</v>
      </c>
    </row>
    <row r="347" spans="1:15">
      <c r="A347" t="s">
        <v>1988</v>
      </c>
      <c r="B347" t="str">
        <f>_xll.SNL.Clients.Office.Excel.Functions.SPG(A347,"SP_IPO_DATE")</f>
        <v>#PEND</v>
      </c>
      <c r="C347" s="9" t="str">
        <f>_xll.SNL.Clients.Office.Excel.Functions.SPG(A347, "IQ_SECTOR")</f>
        <v>Financials</v>
      </c>
      <c r="D347" s="9" t="str">
        <f>_xll.SNL.Clients.Office.Excel.Functions.SPG(A347, "IQ_INDUSTRY_GROUP")</f>
        <v>Insurance</v>
      </c>
      <c r="E347" s="9" t="str">
        <f>_xll.SNL.Clients.Office.Excel.Functions.SPG(A347, "IQ_INDUSTRY")</f>
        <v>Insurance</v>
      </c>
      <c r="F347" s="9" t="str">
        <f>_xll.SNL.Clients.Office.Excel.Functions.SPG(A347, "IQ_PRIMARY_INDUSTRY")</f>
        <v>Property and Casualty Insurance</v>
      </c>
      <c r="G347" s="9" t="str">
        <f>_xll.SNL.Clients.Office.Excel.Functions.SPG(A347, "NAICS_CODE", "Primary")</f>
        <v>524126 - Direct Property and Casualty Insurance Carriers</v>
      </c>
      <c r="H347" s="9" t="str">
        <f>_xll.SNL.Clients.Office.Excel.Functions.SPG(A347, "SP_TOPICTAG")</f>
        <v>Employee Benefits</v>
      </c>
      <c r="I347" s="5">
        <f>_xll.SNL.Clients.Office.Excel.Functions.SPG(A347, "SP_PCT_SHARES_OWNED_ALL_INSTITUTIONS")</f>
        <v>87.3</v>
      </c>
      <c r="J347" s="9" t="str">
        <f>_xll.SNL.Clients.Office.Excel.Functions.SPG(A347, "RD_CREDIT_RATING_GLOBAL", "Issuer Credit Rating", "Local Currency LT|0")</f>
        <v>BBB</v>
      </c>
      <c r="K347" s="9" t="str">
        <f>_xll.SNL.Clients.Office.Excel.Functions.SPG(A347, "RD_CWOL_GLOBAL", "Issuer Credit Rating", "Local Currency LT|0")</f>
        <v>Stable</v>
      </c>
      <c r="L347" s="9" t="str">
        <f>_xll.SNL.Clients.Office.Excel.Functions.SPG(A347, "RD_RATING_ACTION_GLOBAL", "Issuer Credit Rating", "Local Currency LT|0")</f>
        <v>CreditWatch/Outlook (08/19/2019)</v>
      </c>
      <c r="M347" s="10">
        <f>_xll.SNL.Clients.Office.Excel.Functions.SPG(A347, "RD_LAST_REVIEW_DATE_GLOBAL", "Issuer Credit Rating", "Local Currency LT")</f>
        <v>45539</v>
      </c>
      <c r="N347" s="10">
        <f>_xll.SNL.Clients.Office.Excel.Functions.SPG(A347, "RD_CREDIT_RATING_DATE_GLOBAL", "Issuer Credit Rating", "Local Currency LT|0")</f>
        <v>42033</v>
      </c>
      <c r="O347" s="10">
        <f>_xll.SNL.Clients.Office.Excel.Functions.SPG(A347, "RD_CREDIT_WATCH_OUTLOOK_DATE_GLOBAL", "Issuer Credit Rating", "Local Currency LT|0")</f>
        <v>43696</v>
      </c>
    </row>
    <row r="348" spans="1:15">
      <c r="A348" t="s">
        <v>1989</v>
      </c>
      <c r="B348" t="str">
        <f>_xll.SNL.Clients.Office.Excel.Functions.SPG(A348,"SP_IPO_DATE")</f>
        <v>#PEND</v>
      </c>
      <c r="C348" s="9" t="str">
        <f>_xll.SNL.Clients.Office.Excel.Functions.SPG(A348, "IQ_SECTOR")</f>
        <v>Industrials</v>
      </c>
      <c r="D348" s="9" t="str">
        <f>_xll.SNL.Clients.Office.Excel.Functions.SPG(A348, "IQ_INDUSTRY_GROUP")</f>
        <v>Capital Goods</v>
      </c>
      <c r="E348" s="9" t="str">
        <f>_xll.SNL.Clients.Office.Excel.Functions.SPG(A348, "IQ_INDUSTRY")</f>
        <v>Machinery</v>
      </c>
      <c r="F348" s="9" t="str">
        <f>_xll.SNL.Clients.Office.Excel.Functions.SPG(A348, "IQ_PRIMARY_INDUSTRY")</f>
        <v>Industrial Machinery and Supplies and Components</v>
      </c>
      <c r="G348" s="9" t="str">
        <f>_xll.SNL.Clients.Office.Excel.Functions.SPG(A348, "NAICS_CODE", "Primary")</f>
        <v>33331 - Commercial and Service Industry Machinery Manufacturing</v>
      </c>
      <c r="H348" s="9" t="str">
        <f>_xll.SNL.Clients.Office.Excel.Functions.SPG(A348, "SP_TOPICTAG")</f>
        <v>Farming; Home Improvement; Industrial Automation; AgriTech; Alternative Protein</v>
      </c>
      <c r="I348" s="5">
        <f>_xll.SNL.Clients.Office.Excel.Functions.SPG(A348, "SP_PCT_SHARES_OWNED_ALL_INSTITUTIONS")</f>
        <v>91.86</v>
      </c>
      <c r="J348" s="9" t="str">
        <f>_xll.SNL.Clients.Office.Excel.Functions.SPG(A348, "RD_CREDIT_RATING_GLOBAL", "Issuer Credit Rating", "Local Currency LT|0")</f>
        <v/>
      </c>
      <c r="K348" s="9" t="str">
        <f>_xll.SNL.Clients.Office.Excel.Functions.SPG(A348, "RD_CWOL_GLOBAL", "Issuer Credit Rating", "Local Currency LT|0")</f>
        <v/>
      </c>
      <c r="L348" s="9" t="str">
        <f>_xll.SNL.Clients.Office.Excel.Functions.SPG(A348, "RD_RATING_ACTION_GLOBAL", "Issuer Credit Rating", "Local Currency LT|0")</f>
        <v/>
      </c>
      <c r="M348" s="10" t="str">
        <f>_xll.SNL.Clients.Office.Excel.Functions.SPG(A348, "RD_LAST_REVIEW_DATE_GLOBAL", "Issuer Credit Rating", "Local Currency LT")</f>
        <v/>
      </c>
      <c r="N348" s="10" t="str">
        <f>_xll.SNL.Clients.Office.Excel.Functions.SPG(A348, "RD_CREDIT_RATING_DATE_GLOBAL", "Issuer Credit Rating", "Local Currency LT|0")</f>
        <v/>
      </c>
      <c r="O348" s="10" t="str">
        <f>_xll.SNL.Clients.Office.Excel.Functions.SPG(A348, "RD_CREDIT_WATCH_OUTLOOK_DATE_GLOBAL", "Issuer Credit Rating", "Local Currency LT|0")</f>
        <v/>
      </c>
    </row>
    <row r="349" spans="1:15">
      <c r="A349" t="s">
        <v>1990</v>
      </c>
      <c r="B349" t="str">
        <f>_xll.SNL.Clients.Office.Excel.Functions.SPG(A349,"SP_IPO_DATE")</f>
        <v>#PEND</v>
      </c>
      <c r="C349" s="9" t="str">
        <f>_xll.SNL.Clients.Office.Excel.Functions.SPG(A349, "IQ_SECTOR")</f>
        <v>Communication Services</v>
      </c>
      <c r="D349" s="9" t="str">
        <f>_xll.SNL.Clients.Office.Excel.Functions.SPG(A349, "IQ_INDUSTRY_GROUP")</f>
        <v>Media and Entertainment</v>
      </c>
      <c r="E349" s="9" t="str">
        <f>_xll.SNL.Clients.Office.Excel.Functions.SPG(A349, "IQ_INDUSTRY")</f>
        <v>Media</v>
      </c>
      <c r="F349" s="9" t="str">
        <f>_xll.SNL.Clients.Office.Excel.Functions.SPG(A349, "IQ_PRIMARY_INDUSTRY")</f>
        <v>Publishing</v>
      </c>
      <c r="G349" s="9" t="str">
        <f>_xll.SNL.Clients.Office.Excel.Functions.SPG(A349, "NAICS_CODE", "Primary")</f>
        <v>513110 - Newspaper Publishers</v>
      </c>
      <c r="H349" s="9" t="str">
        <f>_xll.SNL.Clients.Office.Excel.Functions.SPG(A349, "SP_TOPICTAG")</f>
        <v>Ad Network; Social Media Advertising; Social Networking and Collaboration; Ad Targeting; Video Advertising; Brand Marketing; Podcast</v>
      </c>
      <c r="I349" s="5">
        <f>_xll.SNL.Clients.Office.Excel.Functions.SPG(A349, "SP_PCT_SHARES_OWNED_ALL_INSTITUTIONS")</f>
        <v>89.91</v>
      </c>
      <c r="J349" s="9" t="str">
        <f>_xll.SNL.Clients.Office.Excel.Functions.SPG(A349, "RD_CREDIT_RATING_GLOBAL", "Issuer Credit Rating", "Local Currency LT|0")</f>
        <v>NR</v>
      </c>
      <c r="K349" s="9" t="str">
        <f>_xll.SNL.Clients.Office.Excel.Functions.SPG(A349, "RD_CWOL_GLOBAL", "Issuer Credit Rating", "Local Currency LT|0")</f>
        <v>NR</v>
      </c>
      <c r="L349" s="9" t="str">
        <f>_xll.SNL.Clients.Office.Excel.Functions.SPG(A349, "RD_RATING_ACTION_GLOBAL", "Issuer Credit Rating", "Local Currency LT|0")</f>
        <v>Not Rated | CreditWatch/Outlook (01/19/2017)</v>
      </c>
      <c r="M349" s="10" t="str">
        <f>_xll.SNL.Clients.Office.Excel.Functions.SPG(A349, "RD_LAST_REVIEW_DATE_GLOBAL", "Issuer Credit Rating", "Local Currency LT")</f>
        <v/>
      </c>
      <c r="N349" s="10">
        <f>_xll.SNL.Clients.Office.Excel.Functions.SPG(A349, "RD_CREDIT_RATING_DATE_GLOBAL", "Issuer Credit Rating", "Local Currency LT|0")</f>
        <v>42754</v>
      </c>
      <c r="O349" s="10">
        <f>_xll.SNL.Clients.Office.Excel.Functions.SPG(A349, "RD_CREDIT_WATCH_OUTLOOK_DATE_GLOBAL", "Issuer Credit Rating", "Local Currency LT|0")</f>
        <v>42754</v>
      </c>
    </row>
    <row r="350" spans="1:15">
      <c r="A350" t="s">
        <v>1991</v>
      </c>
      <c r="B350" t="str">
        <f>_xll.SNL.Clients.Office.Excel.Functions.SPG(A350,"SP_IPO_DATE")</f>
        <v>#PEND</v>
      </c>
      <c r="C350" s="9" t="str">
        <f>_xll.SNL.Clients.Office.Excel.Functions.SPG(A350, "IQ_SECTOR")</f>
        <v>Materials</v>
      </c>
      <c r="D350" s="9" t="str">
        <f>_xll.SNL.Clients.Office.Excel.Functions.SPG(A350, "IQ_INDUSTRY_GROUP")</f>
        <v>Materials</v>
      </c>
      <c r="E350" s="9" t="str">
        <f>_xll.SNL.Clients.Office.Excel.Functions.SPG(A350, "IQ_INDUSTRY")</f>
        <v>Chemicals</v>
      </c>
      <c r="F350" s="9" t="str">
        <f>_xll.SNL.Clients.Office.Excel.Functions.SPG(A350, "IQ_PRIMARY_INDUSTRY")</f>
        <v>Fertilizers and Agricultural Chemicals</v>
      </c>
      <c r="G350" s="9" t="str">
        <f>_xll.SNL.Clients.Office.Excel.Functions.SPG(A350, "NAICS_CODE", "Primary")</f>
        <v>3253 - Pesticide, Fertilizer, and Other Agricultural Chemical Manufacturing</v>
      </c>
      <c r="H350" s="9" t="str">
        <f>_xll.SNL.Clients.Office.Excel.Functions.SPG(A350, "SP_TOPICTAG")</f>
        <v>Farming; Horticulture; Hydroponics; Organic</v>
      </c>
      <c r="I350" s="5">
        <f>_xll.SNL.Clients.Office.Excel.Functions.SPG(A350, "SP_PCT_SHARES_OWNED_ALL_INSTITUTIONS")</f>
        <v>73.58</v>
      </c>
      <c r="J350" s="9" t="str">
        <f>_xll.SNL.Clients.Office.Excel.Functions.SPG(A350, "RD_CREDIT_RATING_GLOBAL", "Issuer Credit Rating", "Local Currency LT|0")</f>
        <v>B+</v>
      </c>
      <c r="K350" s="9" t="str">
        <f>_xll.SNL.Clients.Office.Excel.Functions.SPG(A350, "RD_CWOL_GLOBAL", "Issuer Credit Rating", "Local Currency LT|0")</f>
        <v>Stable</v>
      </c>
      <c r="L350" s="9" t="str">
        <f>_xll.SNL.Clients.Office.Excel.Functions.SPG(A350, "RD_RATING_ACTION_GLOBAL", "Issuer Credit Rating", "Local Currency LT|0")</f>
        <v>CreditWatch/Outlook (11/26/2024)</v>
      </c>
      <c r="M350" s="10">
        <f>_xll.SNL.Clients.Office.Excel.Functions.SPG(A350, "RD_LAST_REVIEW_DATE_GLOBAL", "Issuer Credit Rating", "Local Currency LT")</f>
        <v>45622</v>
      </c>
      <c r="N350" s="10">
        <f>_xll.SNL.Clients.Office.Excel.Functions.SPG(A350, "RD_CREDIT_RATING_DATE_GLOBAL", "Issuer Credit Rating", "Local Currency LT|0")</f>
        <v>45149</v>
      </c>
      <c r="O350" s="10">
        <f>_xll.SNL.Clients.Office.Excel.Functions.SPG(A350, "RD_CREDIT_WATCH_OUTLOOK_DATE_GLOBAL", "Issuer Credit Rating", "Local Currency LT|0")</f>
        <v>45622</v>
      </c>
    </row>
    <row r="351" spans="1:15">
      <c r="A351" t="s">
        <v>1992</v>
      </c>
      <c r="B351" t="str">
        <f>_xll.SNL.Clients.Office.Excel.Functions.SPG(A351,"SP_IPO_DATE")</f>
        <v>#PEND</v>
      </c>
      <c r="C351" s="9" t="str">
        <f>_xll.SNL.Clients.Office.Excel.Functions.SPG(A351, "IQ_SECTOR")</f>
        <v>Industrials</v>
      </c>
      <c r="D351" s="9" t="str">
        <f>_xll.SNL.Clients.Office.Excel.Functions.SPG(A351, "IQ_INDUSTRY_GROUP")</f>
        <v>Capital Goods</v>
      </c>
      <c r="E351" s="9" t="str">
        <f>_xll.SNL.Clients.Office.Excel.Functions.SPG(A351, "IQ_INDUSTRY")</f>
        <v>Machinery</v>
      </c>
      <c r="F351" s="9" t="str">
        <f>_xll.SNL.Clients.Office.Excel.Functions.SPG(A351, "IQ_PRIMARY_INDUSTRY")</f>
        <v>Industrial Machinery and Supplies and Components</v>
      </c>
      <c r="G351" s="9" t="str">
        <f>_xll.SNL.Clients.Office.Excel.Functions.SPG(A351, "NAICS_CODE", "Primary")</f>
        <v>332991 - Ball and Roller Bearing Manufacturing</v>
      </c>
      <c r="H351" s="9" t="str">
        <f>_xll.SNL.Clients.Office.Excel.Functions.SPG(A351, "SP_TOPICTAG")</f>
        <v>Industrial Automation; Sensors; Process Automation</v>
      </c>
      <c r="I351" s="5">
        <f>_xll.SNL.Clients.Office.Excel.Functions.SPG(A351, "SP_PCT_SHARES_OWNED_ALL_INSTITUTIONS")</f>
        <v>92.62</v>
      </c>
      <c r="J351" s="9" t="str">
        <f>_xll.SNL.Clients.Office.Excel.Functions.SPG(A351, "RD_CREDIT_RATING_GLOBAL", "Issuer Credit Rating", "Local Currency LT|0")</f>
        <v>BBB-</v>
      </c>
      <c r="K351" s="9" t="str">
        <f>_xll.SNL.Clients.Office.Excel.Functions.SPG(A351, "RD_CWOL_GLOBAL", "Issuer Credit Rating", "Local Currency LT|0")</f>
        <v>Stable</v>
      </c>
      <c r="L351" s="9" t="str">
        <f>_xll.SNL.Clients.Office.Excel.Functions.SPG(A351, "RD_RATING_ACTION_GLOBAL", "Issuer Credit Rating", "Local Currency LT|0")</f>
        <v>CreditWatch/Outlook (03/03/2021)</v>
      </c>
      <c r="M351" s="10">
        <f>_xll.SNL.Clients.Office.Excel.Functions.SPG(A351, "RD_LAST_REVIEW_DATE_GLOBAL", "Issuer Credit Rating", "Local Currency LT")</f>
        <v>45370</v>
      </c>
      <c r="N351" s="10">
        <f>_xll.SNL.Clients.Office.Excel.Functions.SPG(A351, "RD_CREDIT_RATING_DATE_GLOBAL", "Issuer Credit Rating", "Local Currency LT|0")</f>
        <v>43971</v>
      </c>
      <c r="O351" s="10">
        <f>_xll.SNL.Clients.Office.Excel.Functions.SPG(A351, "RD_CREDIT_WATCH_OUTLOOK_DATE_GLOBAL", "Issuer Credit Rating", "Local Currency LT|0")</f>
        <v>44258</v>
      </c>
    </row>
    <row r="352" spans="1:15">
      <c r="A352" t="s">
        <v>1993</v>
      </c>
      <c r="B352" t="str">
        <f>_xll.SNL.Clients.Office.Excel.Functions.SPG(A352,"SP_IPO_DATE")</f>
        <v>#PEND</v>
      </c>
      <c r="C352" s="9" t="str">
        <f>_xll.SNL.Clients.Office.Excel.Functions.SPG(A352, "IQ_SECTOR")</f>
        <v>Industrials</v>
      </c>
      <c r="D352" s="9" t="str">
        <f>_xll.SNL.Clients.Office.Excel.Functions.SPG(A352, "IQ_INDUSTRY_GROUP")</f>
        <v>Capital Goods</v>
      </c>
      <c r="E352" s="9" t="str">
        <f>_xll.SNL.Clients.Office.Excel.Functions.SPG(A352, "IQ_INDUSTRY")</f>
        <v>Machinery</v>
      </c>
      <c r="F352" s="9" t="str">
        <f>_xll.SNL.Clients.Office.Excel.Functions.SPG(A352, "IQ_PRIMARY_INDUSTRY")</f>
        <v>Agricultural and Farm Machinery</v>
      </c>
      <c r="G352" s="9" t="str">
        <f>_xll.SNL.Clients.Office.Excel.Functions.SPG(A352, "NAICS_CODE", "Primary")</f>
        <v>333111 - Farm Machinery and Equipment Manufacturing</v>
      </c>
      <c r="H352" s="9" t="str">
        <f>_xll.SNL.Clients.Office.Excel.Functions.SPG(A352, "SP_TOPICTAG")</f>
        <v>Environmental Engineering; Farming; Horticulture; Industrial Automation; Pollution Control</v>
      </c>
      <c r="I352" s="5">
        <f>_xll.SNL.Clients.Office.Excel.Functions.SPG(A352, "SP_PCT_SHARES_OWNED_ALL_INSTITUTIONS")</f>
        <v>90.08</v>
      </c>
      <c r="J352" s="9" t="str">
        <f>_xll.SNL.Clients.Office.Excel.Functions.SPG(A352, "RD_CREDIT_RATING_GLOBAL", "Issuer Credit Rating", "Local Currency LT|0")</f>
        <v>BBB</v>
      </c>
      <c r="K352" s="9" t="str">
        <f>_xll.SNL.Clients.Office.Excel.Functions.SPG(A352, "RD_CWOL_GLOBAL", "Issuer Credit Rating", "Local Currency LT|0")</f>
        <v>Stable</v>
      </c>
      <c r="L352" s="9" t="str">
        <f>_xll.SNL.Clients.Office.Excel.Functions.SPG(A352, "RD_RATING_ACTION_GLOBAL", "Issuer Credit Rating", "Local Currency LT|0")</f>
        <v>Upgrade | CreditWatch/Outlook (04/30/2012)</v>
      </c>
      <c r="M352" s="10">
        <f>_xll.SNL.Clients.Office.Excel.Functions.SPG(A352, "RD_LAST_REVIEW_DATE_GLOBAL", "Issuer Credit Rating", "Local Currency LT")</f>
        <v>45335</v>
      </c>
      <c r="N352" s="10">
        <f>_xll.SNL.Clients.Office.Excel.Functions.SPG(A352, "RD_CREDIT_RATING_DATE_GLOBAL", "Issuer Credit Rating", "Local Currency LT|0")</f>
        <v>41029</v>
      </c>
      <c r="O352" s="10">
        <f>_xll.SNL.Clients.Office.Excel.Functions.SPG(A352, "RD_CREDIT_WATCH_OUTLOOK_DATE_GLOBAL", "Issuer Credit Rating", "Local Currency LT|0")</f>
        <v>41029</v>
      </c>
    </row>
    <row r="353" spans="1:15">
      <c r="A353" t="s">
        <v>1994</v>
      </c>
      <c r="B353" t="str">
        <f>_xll.SNL.Clients.Office.Excel.Functions.SPG(A353,"SP_IPO_DATE")</f>
        <v>#PEND</v>
      </c>
      <c r="C353" s="9" t="str">
        <f>_xll.SNL.Clients.Office.Excel.Functions.SPG(A353, "IQ_SECTOR")</f>
        <v>Consumer Discretionary</v>
      </c>
      <c r="D353" s="9" t="str">
        <f>_xll.SNL.Clients.Office.Excel.Functions.SPG(A353, "IQ_INDUSTRY_GROUP")</f>
        <v>Consumer Services</v>
      </c>
      <c r="E353" s="9" t="str">
        <f>_xll.SNL.Clients.Office.Excel.Functions.SPG(A353, "IQ_INDUSTRY")</f>
        <v>Hotels, Restaurants and Leisure</v>
      </c>
      <c r="F353" s="9" t="str">
        <f>_xll.SNL.Clients.Office.Excel.Functions.SPG(A353, "IQ_PRIMARY_INDUSTRY")</f>
        <v>Restaurants</v>
      </c>
      <c r="G353" s="9" t="str">
        <f>_xll.SNL.Clients.Office.Excel.Functions.SPG(A353, "NAICS_CODE", "Primary")</f>
        <v>722513 - Limited-Service Restaurants</v>
      </c>
      <c r="H353" s="9" t="str">
        <f>_xll.SNL.Clients.Office.Excel.Functions.SPG(A353, "SP_TOPICTAG")</f>
        <v/>
      </c>
      <c r="I353" s="5">
        <f>_xll.SNL.Clients.Office.Excel.Functions.SPG(A353, "SP_PCT_SHARES_OWNED_ALL_INSTITUTIONS")</f>
        <v>67.150000000000006</v>
      </c>
      <c r="J353" s="9" t="str">
        <f>_xll.SNL.Clients.Office.Excel.Functions.SPG(A353, "RD_CREDIT_RATING_GLOBAL", "Issuer Credit Rating", "Local Currency LT|0")</f>
        <v>B+</v>
      </c>
      <c r="K353" s="9" t="str">
        <f>_xll.SNL.Clients.Office.Excel.Functions.SPG(A353, "RD_CWOL_GLOBAL", "Issuer Credit Rating", "Local Currency LT|0")</f>
        <v>Stable</v>
      </c>
      <c r="L353" s="9" t="str">
        <f>_xll.SNL.Clients.Office.Excel.Functions.SPG(A353, "RD_RATING_ACTION_GLOBAL", "Issuer Credit Rating", "Local Currency LT|0")</f>
        <v>Upgrade | CreditWatch/Outlook (05/26/2021)</v>
      </c>
      <c r="M353" s="10">
        <f>_xll.SNL.Clients.Office.Excel.Functions.SPG(A353, "RD_LAST_REVIEW_DATE_GLOBAL", "Issuer Credit Rating", "Local Currency LT")</f>
        <v>45386</v>
      </c>
      <c r="N353" s="10">
        <f>_xll.SNL.Clients.Office.Excel.Functions.SPG(A353, "RD_CREDIT_RATING_DATE_GLOBAL", "Issuer Credit Rating", "Local Currency LT|0")</f>
        <v>44342</v>
      </c>
      <c r="O353" s="10">
        <f>_xll.SNL.Clients.Office.Excel.Functions.SPG(A353, "RD_CREDIT_WATCH_OUTLOOK_DATE_GLOBAL", "Issuer Credit Rating", "Local Currency LT|0")</f>
        <v>44342</v>
      </c>
    </row>
    <row r="354" spans="1:15">
      <c r="A354" t="s">
        <v>1995</v>
      </c>
      <c r="B354" t="str">
        <f>_xll.SNL.Clients.Office.Excel.Functions.SPG(A354,"SP_IPO_DATE")</f>
        <v>#PEND</v>
      </c>
      <c r="C354" s="9" t="str">
        <f>_xll.SNL.Clients.Office.Excel.Functions.SPG(A354, "IQ_SECTOR")</f>
        <v>Financials</v>
      </c>
      <c r="D354" s="9" t="str">
        <f>_xll.SNL.Clients.Office.Excel.Functions.SPG(A354, "IQ_INDUSTRY_GROUP")</f>
        <v>Financial Services</v>
      </c>
      <c r="E354" s="9" t="str">
        <f>_xll.SNL.Clients.Office.Excel.Functions.SPG(A354, "IQ_INDUSTRY")</f>
        <v>Financial Services</v>
      </c>
      <c r="F354" s="9" t="str">
        <f>_xll.SNL.Clients.Office.Excel.Functions.SPG(A354, "IQ_PRIMARY_INDUSTRY")</f>
        <v>Transaction and Payment Processing Services</v>
      </c>
      <c r="G354" s="9" t="str">
        <f>_xll.SNL.Clients.Office.Excel.Functions.SPG(A354, "NAICS_CODE", "Primary")</f>
        <v>522320 - Financial Transactions Processing, Reserve, and Clearinghouse Activities</v>
      </c>
      <c r="H354" s="9" t="str">
        <f>_xll.SNL.Clients.Office.Excel.Functions.SPG(A354, "SP_TOPICTAG")</f>
        <v>Data Integration; Fintech; Customer Relationship Management; Cloud Infrastructure; Process Automation; Cryptocurrency; Online Payments</v>
      </c>
      <c r="I354" s="5">
        <f>_xll.SNL.Clients.Office.Excel.Functions.SPG(A354, "SP_PCT_SHARES_OWNED_ALL_INSTITUTIONS")</f>
        <v>93.83</v>
      </c>
      <c r="J354" s="9" t="str">
        <f>_xll.SNL.Clients.Office.Excel.Functions.SPG(A354, "RD_CREDIT_RATING_GLOBAL", "Issuer Credit Rating", "Local Currency LT|0")</f>
        <v>BBB</v>
      </c>
      <c r="K354" s="9" t="str">
        <f>_xll.SNL.Clients.Office.Excel.Functions.SPG(A354, "RD_CWOL_GLOBAL", "Issuer Credit Rating", "Local Currency LT|0")</f>
        <v>Stable</v>
      </c>
      <c r="L354" s="9" t="str">
        <f>_xll.SNL.Clients.Office.Excel.Functions.SPG(A354, "RD_RATING_ACTION_GLOBAL", "Issuer Credit Rating", "Local Currency LT|0")</f>
        <v>CreditWatch/Outlook (04/17/2018)</v>
      </c>
      <c r="M354" s="10">
        <f>_xll.SNL.Clients.Office.Excel.Functions.SPG(A354, "RD_LAST_REVIEW_DATE_GLOBAL", "Issuer Credit Rating", "Local Currency LT")</f>
        <v>45405</v>
      </c>
      <c r="N354" s="10">
        <f>_xll.SNL.Clients.Office.Excel.Functions.SPG(A354, "RD_CREDIT_RATING_DATE_GLOBAL", "Issuer Credit Rating", "Local Currency LT|0")</f>
        <v>41702</v>
      </c>
      <c r="O354" s="10">
        <f>_xll.SNL.Clients.Office.Excel.Functions.SPG(A354, "RD_CREDIT_WATCH_OUTLOOK_DATE_GLOBAL", "Issuer Credit Rating", "Local Currency LT|0")</f>
        <v>43207</v>
      </c>
    </row>
    <row r="355" spans="1:15">
      <c r="A355" t="s">
        <v>1996</v>
      </c>
      <c r="B355" t="str">
        <f>_xll.SNL.Clients.Office.Excel.Functions.SPG(A355,"SP_IPO_DATE")</f>
        <v>#PEND</v>
      </c>
      <c r="C355" s="9" t="str">
        <f>_xll.SNL.Clients.Office.Excel.Functions.SPG(A355, "IQ_SECTOR")</f>
        <v>Consumer Discretionary</v>
      </c>
      <c r="D355" s="9" t="str">
        <f>_xll.SNL.Clients.Office.Excel.Functions.SPG(A355, "IQ_INDUSTRY_GROUP")</f>
        <v>Automobiles and Components</v>
      </c>
      <c r="E355" s="9" t="str">
        <f>_xll.SNL.Clients.Office.Excel.Functions.SPG(A355, "IQ_INDUSTRY")</f>
        <v>Automobiles</v>
      </c>
      <c r="F355" s="9" t="str">
        <f>_xll.SNL.Clients.Office.Excel.Functions.SPG(A355, "IQ_PRIMARY_INDUSTRY")</f>
        <v>Automobile Manufacturers</v>
      </c>
      <c r="G355" s="9" t="str">
        <f>_xll.SNL.Clients.Office.Excel.Functions.SPG(A355, "NAICS_CODE", "Primary")</f>
        <v>336214 - Travel Trailer and Camper Manufacturing</v>
      </c>
      <c r="H355" s="9" t="str">
        <f>_xll.SNL.Clients.Office.Excel.Functions.SPG(A355, "SP_TOPICTAG")</f>
        <v>Fleet Management; Electric Vehicle; Autonomous Vehicles</v>
      </c>
      <c r="I355" s="5">
        <f>_xll.SNL.Clients.Office.Excel.Functions.SPG(A355, "SP_PCT_SHARES_OWNED_ALL_INSTITUTIONS")</f>
        <v>103.16</v>
      </c>
      <c r="J355" s="9" t="str">
        <f>_xll.SNL.Clients.Office.Excel.Functions.SPG(A355, "RD_CREDIT_RATING_GLOBAL", "Issuer Credit Rating", "Local Currency LT|0")</f>
        <v>BB</v>
      </c>
      <c r="K355" s="9" t="str">
        <f>_xll.SNL.Clients.Office.Excel.Functions.SPG(A355, "RD_CWOL_GLOBAL", "Issuer Credit Rating", "Local Currency LT|0")</f>
        <v>Stable</v>
      </c>
      <c r="L355" s="9" t="str">
        <f>_xll.SNL.Clients.Office.Excel.Functions.SPG(A355, "RD_RATING_ACTION_GLOBAL", "Issuer Credit Rating", "Local Currency LT|0")</f>
        <v>Upgrade | CreditWatch/Outlook (03/10/2021)</v>
      </c>
      <c r="M355" s="10">
        <f>_xll.SNL.Clients.Office.Excel.Functions.SPG(A355, "RD_LAST_REVIEW_DATE_GLOBAL", "Issuer Credit Rating", "Local Currency LT")</f>
        <v>45588</v>
      </c>
      <c r="N355" s="10">
        <f>_xll.SNL.Clients.Office.Excel.Functions.SPG(A355, "RD_CREDIT_RATING_DATE_GLOBAL", "Issuer Credit Rating", "Local Currency LT|0")</f>
        <v>44265</v>
      </c>
      <c r="O355" s="10">
        <f>_xll.SNL.Clients.Office.Excel.Functions.SPG(A355, "RD_CREDIT_WATCH_OUTLOOK_DATE_GLOBAL", "Issuer Credit Rating", "Local Currency LT|0")</f>
        <v>44265</v>
      </c>
    </row>
    <row r="356" spans="1:15">
      <c r="A356" t="s">
        <v>1997</v>
      </c>
      <c r="B356" t="str">
        <f>_xll.SNL.Clients.Office.Excel.Functions.SPG(A356,"SP_IPO_DATE")</f>
        <v>#PEND</v>
      </c>
      <c r="C356" s="9" t="str">
        <f>_xll.SNL.Clients.Office.Excel.Functions.SPG(A356, "IQ_SECTOR")</f>
        <v>Communication Services</v>
      </c>
      <c r="D356" s="9" t="str">
        <f>_xll.SNL.Clients.Office.Excel.Functions.SPG(A356, "IQ_INDUSTRY_GROUP")</f>
        <v>Media and Entertainment</v>
      </c>
      <c r="E356" s="9" t="str">
        <f>_xll.SNL.Clients.Office.Excel.Functions.SPG(A356, "IQ_INDUSTRY")</f>
        <v>Entertainment</v>
      </c>
      <c r="F356" s="9" t="str">
        <f>_xll.SNL.Clients.Office.Excel.Functions.SPG(A356, "IQ_PRIMARY_INDUSTRY")</f>
        <v>Movies and Entertainment</v>
      </c>
      <c r="G356" s="9" t="str">
        <f>_xll.SNL.Clients.Office.Excel.Functions.SPG(A356, "NAICS_CODE", "Primary")</f>
        <v>711310 - Promoters of Performing Arts, Sports, and Similar Events with Facilities</v>
      </c>
      <c r="H356" s="9" t="str">
        <f>_xll.SNL.Clients.Office.Excel.Functions.SPG(A356, "SP_TOPICTAG")</f>
        <v>Video Games</v>
      </c>
      <c r="I356" s="5">
        <f>_xll.SNL.Clients.Office.Excel.Functions.SPG(A356, "SP_PCT_SHARES_OWNED_ALL_INSTITUTIONS")</f>
        <v>101.08</v>
      </c>
      <c r="J356" s="9" t="str">
        <f>_xll.SNL.Clients.Office.Excel.Functions.SPG(A356, "RD_CREDIT_RATING_GLOBAL", "Issuer Credit Rating", "Local Currency LT|0")</f>
        <v/>
      </c>
      <c r="K356" s="9" t="str">
        <f>_xll.SNL.Clients.Office.Excel.Functions.SPG(A356, "RD_CWOL_GLOBAL", "Issuer Credit Rating", "Local Currency LT|0")</f>
        <v/>
      </c>
      <c r="L356" s="9" t="str">
        <f>_xll.SNL.Clients.Office.Excel.Functions.SPG(A356, "RD_RATING_ACTION_GLOBAL", "Issuer Credit Rating", "Local Currency LT|0")</f>
        <v/>
      </c>
      <c r="M356" s="10" t="str">
        <f>_xll.SNL.Clients.Office.Excel.Functions.SPG(A356, "RD_LAST_REVIEW_DATE_GLOBAL", "Issuer Credit Rating", "Local Currency LT")</f>
        <v/>
      </c>
      <c r="N356" s="10" t="str">
        <f>_xll.SNL.Clients.Office.Excel.Functions.SPG(A356, "RD_CREDIT_RATING_DATE_GLOBAL", "Issuer Credit Rating", "Local Currency LT|0")</f>
        <v/>
      </c>
      <c r="O356" s="10" t="str">
        <f>_xll.SNL.Clients.Office.Excel.Functions.SPG(A356, "RD_CREDIT_WATCH_OUTLOOK_DATE_GLOBAL", "Issuer Credit Rating", "Local Currency LT|0")</f>
        <v/>
      </c>
    </row>
    <row r="357" spans="1:15">
      <c r="A357" t="s">
        <v>1998</v>
      </c>
      <c r="B357" t="str">
        <f>_xll.SNL.Clients.Office.Excel.Functions.SPG(A357,"SP_IPO_DATE")</f>
        <v>#PEND</v>
      </c>
      <c r="C357" s="9" t="str">
        <f>_xll.SNL.Clients.Office.Excel.Functions.SPG(A357, "IQ_SECTOR")</f>
        <v>Consumer Discretionary</v>
      </c>
      <c r="D357" s="9" t="str">
        <f>_xll.SNL.Clients.Office.Excel.Functions.SPG(A357, "IQ_INDUSTRY_GROUP")</f>
        <v>Consumer Durables and Apparel</v>
      </c>
      <c r="E357" s="9" t="str">
        <f>_xll.SNL.Clients.Office.Excel.Functions.SPG(A357, "IQ_INDUSTRY")</f>
        <v>Household Durables</v>
      </c>
      <c r="F357" s="9" t="str">
        <f>_xll.SNL.Clients.Office.Excel.Functions.SPG(A357, "IQ_PRIMARY_INDUSTRY")</f>
        <v>Homebuilding</v>
      </c>
      <c r="G357" s="9" t="str">
        <f>_xll.SNL.Clients.Office.Excel.Functions.SPG(A357, "NAICS_CODE", "Primary")</f>
        <v>236116 - New Multifamily Housing Construction (except For-Sale Builders)</v>
      </c>
      <c r="H357" s="9" t="str">
        <f>_xll.SNL.Clients.Office.Excel.Functions.SPG(A357, "SP_TOPICTAG")</f>
        <v>Home Improvement</v>
      </c>
      <c r="I357" s="5">
        <f>_xll.SNL.Clients.Office.Excel.Functions.SPG(A357, "SP_PCT_SHARES_OWNED_ALL_INSTITUTIONS")</f>
        <v>89.11</v>
      </c>
      <c r="J357" s="9" t="str">
        <f>_xll.SNL.Clients.Office.Excel.Functions.SPG(A357, "RD_CREDIT_RATING_GLOBAL", "Issuer Credit Rating", "Local Currency LT|0")</f>
        <v>BBB-</v>
      </c>
      <c r="K357" s="9" t="str">
        <f>_xll.SNL.Clients.Office.Excel.Functions.SPG(A357, "RD_CWOL_GLOBAL", "Issuer Credit Rating", "Local Currency LT|0")</f>
        <v>Positive</v>
      </c>
      <c r="L357" s="9" t="str">
        <f>_xll.SNL.Clients.Office.Excel.Functions.SPG(A357, "RD_RATING_ACTION_GLOBAL", "Issuer Credit Rating", "Local Currency LT|0")</f>
        <v>CreditWatch/Outlook (10/15/2024)</v>
      </c>
      <c r="M357" s="10">
        <f>_xll.SNL.Clients.Office.Excel.Functions.SPG(A357, "RD_LAST_REVIEW_DATE_GLOBAL", "Issuer Credit Rating", "Local Currency LT")</f>
        <v>45695</v>
      </c>
      <c r="N357" s="10">
        <f>_xll.SNL.Clients.Office.Excel.Functions.SPG(A357, "RD_CREDIT_RATING_DATE_GLOBAL", "Issuer Credit Rating", "Local Currency LT|0")</f>
        <v>45134</v>
      </c>
      <c r="O357" s="10">
        <f>_xll.SNL.Clients.Office.Excel.Functions.SPG(A357, "RD_CREDIT_WATCH_OUTLOOK_DATE_GLOBAL", "Issuer Credit Rating", "Local Currency LT|0")</f>
        <v>45580</v>
      </c>
    </row>
    <row r="358" spans="1:15">
      <c r="A358" t="s">
        <v>1999</v>
      </c>
      <c r="B358" t="str">
        <f>_xll.SNL.Clients.Office.Excel.Functions.SPG(A358,"SP_IPO_DATE")</f>
        <v>#PEND</v>
      </c>
      <c r="C358" s="9" t="str">
        <f>_xll.SNL.Clients.Office.Excel.Functions.SPG(A358, "IQ_SECTOR")</f>
        <v>Consumer Discretionary</v>
      </c>
      <c r="D358" s="9" t="str">
        <f>_xll.SNL.Clients.Office.Excel.Functions.SPG(A358, "IQ_INDUSTRY_GROUP")</f>
        <v>Consumer Durables and Apparel</v>
      </c>
      <c r="E358" s="9" t="str">
        <f>_xll.SNL.Clients.Office.Excel.Functions.SPG(A358, "IQ_INDUSTRY")</f>
        <v>Household Durables</v>
      </c>
      <c r="F358" s="9" t="str">
        <f>_xll.SNL.Clients.Office.Excel.Functions.SPG(A358, "IQ_PRIMARY_INDUSTRY")</f>
        <v>Homebuilding</v>
      </c>
      <c r="G358" s="9" t="str">
        <f>_xll.SNL.Clients.Office.Excel.Functions.SPG(A358, "NAICS_CODE", "Primary")</f>
        <v>238 - Specialty Trade Contractors</v>
      </c>
      <c r="H358" s="9" t="str">
        <f>_xll.SNL.Clients.Office.Excel.Functions.SPG(A358, "SP_TOPICTAG")</f>
        <v>Home Improvement</v>
      </c>
      <c r="I358" s="5">
        <f>_xll.SNL.Clients.Office.Excel.Functions.SPG(A358, "SP_PCT_SHARES_OWNED_ALL_INSTITUTIONS")</f>
        <v>98.08</v>
      </c>
      <c r="J358" s="9" t="str">
        <f>_xll.SNL.Clients.Office.Excel.Functions.SPG(A358, "RD_CREDIT_RATING_GLOBAL", "Issuer Credit Rating", "Local Currency LT|0")</f>
        <v>BB+</v>
      </c>
      <c r="K358" s="9" t="str">
        <f>_xll.SNL.Clients.Office.Excel.Functions.SPG(A358, "RD_CWOL_GLOBAL", "Issuer Credit Rating", "Local Currency LT|0")</f>
        <v>Stable</v>
      </c>
      <c r="L358" s="9" t="str">
        <f>_xll.SNL.Clients.Office.Excel.Functions.SPG(A358, "RD_RATING_ACTION_GLOBAL", "Issuer Credit Rating", "Local Currency LT|0")</f>
        <v>Upgrade | CreditWatch/Outlook (05/24/2021)</v>
      </c>
      <c r="M358" s="10">
        <f>_xll.SNL.Clients.Office.Excel.Functions.SPG(A358, "RD_LAST_REVIEW_DATE_GLOBAL", "Issuer Credit Rating", "Local Currency LT")</f>
        <v>45366</v>
      </c>
      <c r="N358" s="10">
        <f>_xll.SNL.Clients.Office.Excel.Functions.SPG(A358, "RD_CREDIT_RATING_DATE_GLOBAL", "Issuer Credit Rating", "Local Currency LT|0")</f>
        <v>44340</v>
      </c>
      <c r="O358" s="10">
        <f>_xll.SNL.Clients.Office.Excel.Functions.SPG(A358, "RD_CREDIT_WATCH_OUTLOOK_DATE_GLOBAL", "Issuer Credit Rating", "Local Currency LT|0")</f>
        <v>44340</v>
      </c>
    </row>
    <row r="359" spans="1:15">
      <c r="A359" t="s">
        <v>2000</v>
      </c>
      <c r="B359" t="str">
        <f>_xll.SNL.Clients.Office.Excel.Functions.SPG(A359,"SP_IPO_DATE")</f>
        <v>#PEND</v>
      </c>
      <c r="C359" s="9" t="str">
        <f>_xll.SNL.Clients.Office.Excel.Functions.SPG(A359, "IQ_SECTOR")</f>
        <v>Consumer Discretionary</v>
      </c>
      <c r="D359" s="9" t="str">
        <f>_xll.SNL.Clients.Office.Excel.Functions.SPG(A359, "IQ_INDUSTRY_GROUP")</f>
        <v>Consumer Services</v>
      </c>
      <c r="E359" s="9" t="str">
        <f>_xll.SNL.Clients.Office.Excel.Functions.SPG(A359, "IQ_INDUSTRY")</f>
        <v>Hotels, Restaurants and Leisure</v>
      </c>
      <c r="F359" s="9" t="str">
        <f>_xll.SNL.Clients.Office.Excel.Functions.SPG(A359, "IQ_PRIMARY_INDUSTRY")</f>
        <v>Hotels, Resorts and Cruise Lines</v>
      </c>
      <c r="G359" s="9" t="str">
        <f>_xll.SNL.Clients.Office.Excel.Functions.SPG(A359, "NAICS_CODE", "Primary")</f>
        <v>721110 - Hotels (except Casino Hotels) and Motels</v>
      </c>
      <c r="H359" s="9" t="str">
        <f>_xll.SNL.Clients.Office.Excel.Functions.SPG(A359, "SP_TOPICTAG")</f>
        <v>Adventure Travel; Business Travel; Travel Accommodations; Vacation Rental</v>
      </c>
      <c r="I359" s="5">
        <f>_xll.SNL.Clients.Office.Excel.Functions.SPG(A359, "SP_PCT_SHARES_OWNED_ALL_INSTITUTIONS")</f>
        <v>85.07</v>
      </c>
      <c r="J359" s="9" t="str">
        <f>_xll.SNL.Clients.Office.Excel.Functions.SPG(A359, "RD_CREDIT_RATING_GLOBAL", "Issuer Credit Rating", "Local Currency LT|0")</f>
        <v>BB-</v>
      </c>
      <c r="K359" s="9" t="str">
        <f>_xll.SNL.Clients.Office.Excel.Functions.SPG(A359, "RD_CWOL_GLOBAL", "Issuer Credit Rating", "Local Currency LT|0")</f>
        <v>Stable</v>
      </c>
      <c r="L359" s="9" t="str">
        <f>_xll.SNL.Clients.Office.Excel.Functions.SPG(A359, "RD_RATING_ACTION_GLOBAL", "Issuer Credit Rating", "Local Currency LT|0")</f>
        <v>CreditWatch/Outlook (10/29/2021)</v>
      </c>
      <c r="M359" s="10">
        <f>_xll.SNL.Clients.Office.Excel.Functions.SPG(A359, "RD_LAST_REVIEW_DATE_GLOBAL", "Issuer Credit Rating", "Local Currency LT")</f>
        <v>45680</v>
      </c>
      <c r="N359" s="10">
        <f>_xll.SNL.Clients.Office.Excel.Functions.SPG(A359, "RD_CREDIT_RATING_DATE_GLOBAL", "Issuer Credit Rating", "Local Currency LT|0")</f>
        <v>43252</v>
      </c>
      <c r="O359" s="10">
        <f>_xll.SNL.Clients.Office.Excel.Functions.SPG(A359, "RD_CREDIT_WATCH_OUTLOOK_DATE_GLOBAL", "Issuer Credit Rating", "Local Currency LT|0")</f>
        <v>44498</v>
      </c>
    </row>
    <row r="360" spans="1:15">
      <c r="A360" t="s">
        <v>2001</v>
      </c>
      <c r="B360" t="str">
        <f>_xll.SNL.Clients.Office.Excel.Functions.SPG(A360,"SP_IPO_DATE")</f>
        <v>#PEND</v>
      </c>
      <c r="C360" s="9" t="str">
        <f>_xll.SNL.Clients.Office.Excel.Functions.SPG(A360, "IQ_SECTOR")</f>
        <v>Industrials</v>
      </c>
      <c r="D360" s="9" t="str">
        <f>_xll.SNL.Clients.Office.Excel.Functions.SPG(A360, "IQ_INDUSTRY_GROUP")</f>
        <v>Capital Goods</v>
      </c>
      <c r="E360" s="9" t="str">
        <f>_xll.SNL.Clients.Office.Excel.Functions.SPG(A360, "IQ_INDUSTRY")</f>
        <v>Building Products</v>
      </c>
      <c r="F360" s="9" t="str">
        <f>_xll.SNL.Clients.Office.Excel.Functions.SPG(A360, "IQ_PRIMARY_INDUSTRY")</f>
        <v>Building Products</v>
      </c>
      <c r="G360" s="9" t="str">
        <f>_xll.SNL.Clients.Office.Excel.Functions.SPG(A360, "NAICS_CODE", "Primary")</f>
        <v>33299 - All Other Fabricated Metal Product Manufacturing</v>
      </c>
      <c r="H360" s="9" t="str">
        <f>_xll.SNL.Clients.Office.Excel.Functions.SPG(A360, "SP_TOPICTAG")</f>
        <v/>
      </c>
      <c r="I360" s="5">
        <f>_xll.SNL.Clients.Office.Excel.Functions.SPG(A360, "SP_PCT_SHARES_OWNED_ALL_INSTITUTIONS")</f>
        <v>101.13</v>
      </c>
      <c r="J360" s="9" t="str">
        <f>_xll.SNL.Clients.Office.Excel.Functions.SPG(A360, "RD_CREDIT_RATING_GLOBAL", "Issuer Credit Rating", "Local Currency LT|0")</f>
        <v/>
      </c>
      <c r="K360" s="9" t="str">
        <f>_xll.SNL.Clients.Office.Excel.Functions.SPG(A360, "RD_CWOL_GLOBAL", "Issuer Credit Rating", "Local Currency LT|0")</f>
        <v/>
      </c>
      <c r="L360" s="9" t="str">
        <f>_xll.SNL.Clients.Office.Excel.Functions.SPG(A360, "RD_RATING_ACTION_GLOBAL", "Issuer Credit Rating", "Local Currency LT|0")</f>
        <v/>
      </c>
      <c r="M360" s="10" t="str">
        <f>_xll.SNL.Clients.Office.Excel.Functions.SPG(A360, "RD_LAST_REVIEW_DATE_GLOBAL", "Issuer Credit Rating", "Local Currency LT")</f>
        <v/>
      </c>
      <c r="N360" s="10" t="str">
        <f>_xll.SNL.Clients.Office.Excel.Functions.SPG(A360, "RD_CREDIT_RATING_DATE_GLOBAL", "Issuer Credit Rating", "Local Currency LT|0")</f>
        <v/>
      </c>
      <c r="O360" s="10" t="str">
        <f>_xll.SNL.Clients.Office.Excel.Functions.SPG(A360, "RD_CREDIT_WATCH_OUTLOOK_DATE_GLOBAL", "Issuer Credit Rating", "Local Currency LT|0")</f>
        <v/>
      </c>
    </row>
    <row r="361" spans="1:15">
      <c r="A361" t="s">
        <v>2002</v>
      </c>
      <c r="B361" t="str">
        <f>_xll.SNL.Clients.Office.Excel.Functions.SPG(A361,"SP_IPO_DATE")</f>
        <v>#PEND</v>
      </c>
      <c r="C361" s="9" t="str">
        <f>_xll.SNL.Clients.Office.Excel.Functions.SPG(A361, "IQ_SECTOR")</f>
        <v>Utilities</v>
      </c>
      <c r="D361" s="9" t="str">
        <f>_xll.SNL.Clients.Office.Excel.Functions.SPG(A361, "IQ_INDUSTRY_GROUP")</f>
        <v>Utilities</v>
      </c>
      <c r="E361" s="9" t="str">
        <f>_xll.SNL.Clients.Office.Excel.Functions.SPG(A361, "IQ_INDUSTRY")</f>
        <v>Electric Utilities</v>
      </c>
      <c r="F361" s="9" t="str">
        <f>_xll.SNL.Clients.Office.Excel.Functions.SPG(A361, "IQ_PRIMARY_INDUSTRY")</f>
        <v>Electric Utilities</v>
      </c>
      <c r="G361" s="9" t="str">
        <f>_xll.SNL.Clients.Office.Excel.Functions.SPG(A361, "NAICS_CODE", "Primary")</f>
        <v>2211 - Electric Power Generation, Transmission and Distribution</v>
      </c>
      <c r="H361" s="9" t="str">
        <f>_xll.SNL.Clients.Office.Excel.Functions.SPG(A361, "SP_TOPICTAG")</f>
        <v>Clean Energy; Energy Efficiency; Energy Management; Energy Storage; Conventional Nuclear; Smart Energy; Power Grid; Utility Scale Solar</v>
      </c>
      <c r="I361" s="5">
        <f>_xll.SNL.Clients.Office.Excel.Functions.SPG(A361, "SP_PCT_SHARES_OWNED_ALL_INSTITUTIONS")</f>
        <v>101.12</v>
      </c>
      <c r="J361" s="9" t="str">
        <f>_xll.SNL.Clients.Office.Excel.Functions.SPG(A361, "RD_CREDIT_RATING_GLOBAL", "Issuer Credit Rating", "Local Currency LT|0")</f>
        <v>BBB</v>
      </c>
      <c r="K361" s="9" t="str">
        <f>_xll.SNL.Clients.Office.Excel.Functions.SPG(A361, "RD_CWOL_GLOBAL", "Issuer Credit Rating", "Local Currency LT|0")</f>
        <v>Stable</v>
      </c>
      <c r="L361" s="9" t="str">
        <f>_xll.SNL.Clients.Office.Excel.Functions.SPG(A361, "RD_RATING_ACTION_GLOBAL", "Issuer Credit Rating", "Local Currency LT|0")</f>
        <v>CreditWatch/Outlook (01/15/2024)</v>
      </c>
      <c r="M361" s="10">
        <f>_xll.SNL.Clients.Office.Excel.Functions.SPG(A361, "RD_LAST_REVIEW_DATE_GLOBAL", "Issuer Credit Rating", "Local Currency LT")</f>
        <v>45343</v>
      </c>
      <c r="N361" s="10">
        <f>_xll.SNL.Clients.Office.Excel.Functions.SPG(A361, "RD_CREDIT_RATING_DATE_GLOBAL", "Issuer Credit Rating", "Local Currency LT|0")</f>
        <v>43927</v>
      </c>
      <c r="O361" s="10">
        <f>_xll.SNL.Clients.Office.Excel.Functions.SPG(A361, "RD_CREDIT_WATCH_OUTLOOK_DATE_GLOBAL", "Issuer Credit Rating", "Local Currency LT|0")</f>
        <v>45306</v>
      </c>
    </row>
    <row r="362" spans="1:15">
      <c r="A362" t="s">
        <v>2003</v>
      </c>
      <c r="B362" t="str">
        <f>_xll.SNL.Clients.Office.Excel.Functions.SPG(A362,"SP_IPO_DATE")</f>
        <v>#PEND</v>
      </c>
      <c r="C362" s="9" t="str">
        <f>_xll.SNL.Clients.Office.Excel.Functions.SPG(A362, "IQ_SECTOR")</f>
        <v>Industrials</v>
      </c>
      <c r="D362" s="9" t="str">
        <f>_xll.SNL.Clients.Office.Excel.Functions.SPG(A362, "IQ_INDUSTRY_GROUP")</f>
        <v>Capital Goods</v>
      </c>
      <c r="E362" s="9" t="str">
        <f>_xll.SNL.Clients.Office.Excel.Functions.SPG(A362, "IQ_INDUSTRY")</f>
        <v>Building Products</v>
      </c>
      <c r="F362" s="9" t="str">
        <f>_xll.SNL.Clients.Office.Excel.Functions.SPG(A362, "IQ_PRIMARY_INDUSTRY")</f>
        <v>Building Products</v>
      </c>
      <c r="G362" s="9" t="str">
        <f>_xll.SNL.Clients.Office.Excel.Functions.SPG(A362, "NAICS_CODE", "Primary")</f>
        <v>321999 - All Other Miscellaneous Wood Product Manufacturing</v>
      </c>
      <c r="H362" s="9" t="str">
        <f>_xll.SNL.Clients.Office.Excel.Functions.SPG(A362, "SP_TOPICTAG")</f>
        <v>Forestry; Green Consumer Goods</v>
      </c>
      <c r="I362" s="5">
        <f>_xll.SNL.Clients.Office.Excel.Functions.SPG(A362, "SP_PCT_SHARES_OWNED_ALL_INSTITUTIONS")</f>
        <v>82.48</v>
      </c>
      <c r="J362" s="9" t="str">
        <f>_xll.SNL.Clients.Office.Excel.Functions.SPG(A362, "RD_CREDIT_RATING_GLOBAL", "Issuer Credit Rating", "Local Currency LT|0")</f>
        <v/>
      </c>
      <c r="K362" s="9" t="str">
        <f>_xll.SNL.Clients.Office.Excel.Functions.SPG(A362, "RD_CWOL_GLOBAL", "Issuer Credit Rating", "Local Currency LT|0")</f>
        <v/>
      </c>
      <c r="L362" s="9" t="str">
        <f>_xll.SNL.Clients.Office.Excel.Functions.SPG(A362, "RD_RATING_ACTION_GLOBAL", "Issuer Credit Rating", "Local Currency LT|0")</f>
        <v/>
      </c>
      <c r="M362" s="10" t="str">
        <f>_xll.SNL.Clients.Office.Excel.Functions.SPG(A362, "RD_LAST_REVIEW_DATE_GLOBAL", "Issuer Credit Rating", "Local Currency LT")</f>
        <v/>
      </c>
      <c r="N362" s="10" t="str">
        <f>_xll.SNL.Clients.Office.Excel.Functions.SPG(A362, "RD_CREDIT_RATING_DATE_GLOBAL", "Issuer Credit Rating", "Local Currency LT|0")</f>
        <v/>
      </c>
      <c r="O362" s="10" t="str">
        <f>_xll.SNL.Clients.Office.Excel.Functions.SPG(A362, "RD_CREDIT_WATCH_OUTLOOK_DATE_GLOBAL", "Issuer Credit Rating", "Local Currency LT|0")</f>
        <v/>
      </c>
    </row>
    <row r="363" spans="1:15">
      <c r="A363" t="s">
        <v>2004</v>
      </c>
      <c r="B363" t="str">
        <f>_xll.SNL.Clients.Office.Excel.Functions.SPG(A363,"SP_IPO_DATE")</f>
        <v>#PEND</v>
      </c>
      <c r="C363" s="9" t="str">
        <f>_xll.SNL.Clients.Office.Excel.Functions.SPG(A363, "IQ_SECTOR")</f>
        <v>Utilities</v>
      </c>
      <c r="D363" s="9" t="str">
        <f>_xll.SNL.Clients.Office.Excel.Functions.SPG(A363, "IQ_INDUSTRY_GROUP")</f>
        <v>Utilities</v>
      </c>
      <c r="E363" s="9" t="str">
        <f>_xll.SNL.Clients.Office.Excel.Functions.SPG(A363, "IQ_INDUSTRY")</f>
        <v>Gas Utilities</v>
      </c>
      <c r="F363" s="9" t="str">
        <f>_xll.SNL.Clients.Office.Excel.Functions.SPG(A363, "IQ_PRIMARY_INDUSTRY")</f>
        <v>Gas Utilities</v>
      </c>
      <c r="G363" s="9" t="str">
        <f>_xll.SNL.Clients.Office.Excel.Functions.SPG(A363, "NAICS_CODE", "Primary")</f>
        <v>221210 - Natural Gas Distribution</v>
      </c>
      <c r="H363" s="9" t="str">
        <f>_xll.SNL.Clients.Office.Excel.Functions.SPG(A363, "SP_TOPICTAG")</f>
        <v>Energy Storage; ClimateTech</v>
      </c>
      <c r="I363" s="5">
        <f>_xll.SNL.Clients.Office.Excel.Functions.SPG(A363, "SP_PCT_SHARES_OWNED_ALL_INSTITUTIONS")</f>
        <v>85.13</v>
      </c>
      <c r="J363" s="9" t="str">
        <f>_xll.SNL.Clients.Office.Excel.Functions.SPG(A363, "RD_CREDIT_RATING_GLOBAL", "Issuer Credit Rating", "Local Currency LT|0")</f>
        <v/>
      </c>
      <c r="K363" s="9" t="str">
        <f>_xll.SNL.Clients.Office.Excel.Functions.SPG(A363, "RD_CWOL_GLOBAL", "Issuer Credit Rating", "Local Currency LT|0")</f>
        <v/>
      </c>
      <c r="L363" s="9" t="str">
        <f>_xll.SNL.Clients.Office.Excel.Functions.SPG(A363, "RD_RATING_ACTION_GLOBAL", "Issuer Credit Rating", "Local Currency LT|0")</f>
        <v/>
      </c>
      <c r="M363" s="10" t="str">
        <f>_xll.SNL.Clients.Office.Excel.Functions.SPG(A363, "RD_LAST_REVIEW_DATE_GLOBAL", "Issuer Credit Rating", "Local Currency LT")</f>
        <v/>
      </c>
      <c r="N363" s="10" t="str">
        <f>_xll.SNL.Clients.Office.Excel.Functions.SPG(A363, "RD_CREDIT_RATING_DATE_GLOBAL", "Issuer Credit Rating", "Local Currency LT|0")</f>
        <v/>
      </c>
      <c r="O363" s="10" t="str">
        <f>_xll.SNL.Clients.Office.Excel.Functions.SPG(A363, "RD_CREDIT_WATCH_OUTLOOK_DATE_GLOBAL", "Issuer Credit Rating", "Local Currency LT|0")</f>
        <v/>
      </c>
    </row>
    <row r="364" spans="1:15">
      <c r="A364" t="s">
        <v>2005</v>
      </c>
      <c r="B364" t="str">
        <f>_xll.SNL.Clients.Office.Excel.Functions.SPG(A364,"SP_IPO_DATE")</f>
        <v>#PEND</v>
      </c>
      <c r="C364" s="9" t="str">
        <f>_xll.SNL.Clients.Office.Excel.Functions.SPG(A364, "IQ_SECTOR")</f>
        <v>Financials</v>
      </c>
      <c r="D364" s="9" t="str">
        <f>_xll.SNL.Clients.Office.Excel.Functions.SPG(A364, "IQ_INDUSTRY_GROUP")</f>
        <v>Banks</v>
      </c>
      <c r="E364" s="9" t="str">
        <f>_xll.SNL.Clients.Office.Excel.Functions.SPG(A364, "IQ_INDUSTRY")</f>
        <v>Banks</v>
      </c>
      <c r="F364" s="9" t="str">
        <f>_xll.SNL.Clients.Office.Excel.Functions.SPG(A364, "IQ_PRIMARY_INDUSTRY")</f>
        <v>Regional Banks</v>
      </c>
      <c r="G364" s="9" t="str">
        <f>_xll.SNL.Clients.Office.Excel.Functions.SPG(A364, "NAICS_CODE", "Primary")</f>
        <v>522110 - Commercial Banking</v>
      </c>
      <c r="H364" s="9" t="str">
        <f>_xll.SNL.Clients.Office.Excel.Functions.SPG(A364, "SP_TOPICTAG")</f>
        <v>Consumer Lending</v>
      </c>
      <c r="I364" s="5">
        <f>_xll.SNL.Clients.Office.Excel.Functions.SPG(A364, "SP_PCT_SHARES_OWNED_ALL_INSTITUTIONS")</f>
        <v>64.08</v>
      </c>
      <c r="J364" s="9" t="str">
        <f>_xll.SNL.Clients.Office.Excel.Functions.SPG(A364, "RD_CREDIT_RATING_GLOBAL", "Issuer Credit Rating", "Local Currency LT|0")</f>
        <v>BBB+</v>
      </c>
      <c r="K364" s="9" t="str">
        <f>_xll.SNL.Clients.Office.Excel.Functions.SPG(A364, "RD_CWOL_GLOBAL", "Issuer Credit Rating", "Local Currency LT|0")</f>
        <v>Stable</v>
      </c>
      <c r="L364" s="9" t="str">
        <f>_xll.SNL.Clients.Office.Excel.Functions.SPG(A364, "RD_RATING_ACTION_GLOBAL", "Issuer Credit Rating", "Local Currency LT|0")</f>
        <v>Downgrade | CreditWatch/Outlook (08/21/2023)</v>
      </c>
      <c r="M364" s="10">
        <f>_xll.SNL.Clients.Office.Excel.Functions.SPG(A364, "RD_LAST_REVIEW_DATE_GLOBAL", "Issuer Credit Rating", "Local Currency LT")</f>
        <v>45467</v>
      </c>
      <c r="N364" s="10">
        <f>_xll.SNL.Clients.Office.Excel.Functions.SPG(A364, "RD_CREDIT_RATING_DATE_GLOBAL", "Issuer Credit Rating", "Local Currency LT|0")</f>
        <v>45159</v>
      </c>
      <c r="O364" s="10">
        <f>_xll.SNL.Clients.Office.Excel.Functions.SPG(A364, "RD_CREDIT_WATCH_OUTLOOK_DATE_GLOBAL", "Issuer Credit Rating", "Local Currency LT|0")</f>
        <v>45159</v>
      </c>
    </row>
    <row r="365" spans="1:15">
      <c r="A365" t="s">
        <v>2006</v>
      </c>
      <c r="B365" t="str">
        <f>_xll.SNL.Clients.Office.Excel.Functions.SPG(A365,"SP_IPO_DATE")</f>
        <v>#PEND</v>
      </c>
      <c r="C365" s="9" t="str">
        <f>_xll.SNL.Clients.Office.Excel.Functions.SPG(A365, "IQ_SECTOR")</f>
        <v>Consumer Discretionary</v>
      </c>
      <c r="D365" s="9" t="str">
        <f>_xll.SNL.Clients.Office.Excel.Functions.SPG(A365, "IQ_INDUSTRY_GROUP")</f>
        <v>Consumer Durables and Apparel</v>
      </c>
      <c r="E365" s="9" t="str">
        <f>_xll.SNL.Clients.Office.Excel.Functions.SPG(A365, "IQ_INDUSTRY")</f>
        <v>Textiles, Apparel and Luxury Goods</v>
      </c>
      <c r="F365" s="9" t="str">
        <f>_xll.SNL.Clients.Office.Excel.Functions.SPG(A365, "IQ_PRIMARY_INDUSTRY")</f>
        <v>Apparel, Accessories and Luxury Goods</v>
      </c>
      <c r="G365" s="9" t="str">
        <f>_xll.SNL.Clients.Office.Excel.Functions.SPG(A365, "NAICS_CODE", "Primary")</f>
        <v>315 - Apparel Manufacturing</v>
      </c>
      <c r="H365" s="9" t="str">
        <f>_xll.SNL.Clients.Office.Excel.Functions.SPG(A365, "SP_TOPICTAG")</f>
        <v>Fitness; Lifestyle; Wearables; Brand Marketing; Smart Clothing; Amateur Sports</v>
      </c>
      <c r="I365" s="5">
        <f>_xll.SNL.Clients.Office.Excel.Functions.SPG(A365, "SP_PCT_SHARES_OWNED_ALL_INSTITUTIONS")</f>
        <v>67.03</v>
      </c>
      <c r="J365" s="9" t="str">
        <f>_xll.SNL.Clients.Office.Excel.Functions.SPG(A365, "RD_CREDIT_RATING_GLOBAL", "Issuer Credit Rating", "Local Currency LT|0")</f>
        <v>BB-</v>
      </c>
      <c r="K365" s="9" t="str">
        <f>_xll.SNL.Clients.Office.Excel.Functions.SPG(A365, "RD_CWOL_GLOBAL", "Issuer Credit Rating", "Local Currency LT|0")</f>
        <v>Stable</v>
      </c>
      <c r="L365" s="9" t="str">
        <f>_xll.SNL.Clients.Office.Excel.Functions.SPG(A365, "RD_RATING_ACTION_GLOBAL", "Issuer Credit Rating", "Local Currency LT|0")</f>
        <v>Downgrade | CreditWatch/Outlook (05/30/2024)</v>
      </c>
      <c r="M365" s="10">
        <f>_xll.SNL.Clients.Office.Excel.Functions.SPG(A365, "RD_LAST_REVIEW_DATE_GLOBAL", "Issuer Credit Rating", "Local Currency LT")</f>
        <v>45684</v>
      </c>
      <c r="N365" s="10">
        <f>_xll.SNL.Clients.Office.Excel.Functions.SPG(A365, "RD_CREDIT_RATING_DATE_GLOBAL", "Issuer Credit Rating", "Local Currency LT|0")</f>
        <v>45442</v>
      </c>
      <c r="O365" s="10">
        <f>_xll.SNL.Clients.Office.Excel.Functions.SPG(A365, "RD_CREDIT_WATCH_OUTLOOK_DATE_GLOBAL", "Issuer Credit Rating", "Local Currency LT|0")</f>
        <v>45442</v>
      </c>
    </row>
    <row r="366" spans="1:15">
      <c r="A366" t="s">
        <v>2007</v>
      </c>
      <c r="B366" t="str">
        <f>_xll.SNL.Clients.Office.Excel.Functions.SPG(A366,"SP_IPO_DATE")</f>
        <v>#PEND</v>
      </c>
      <c r="C366" s="9" t="str">
        <f>_xll.SNL.Clients.Office.Excel.Functions.SPG(A366, "IQ_SECTOR")</f>
        <v>Consumer Discretionary</v>
      </c>
      <c r="D366" s="9" t="str">
        <f>_xll.SNL.Clients.Office.Excel.Functions.SPG(A366, "IQ_INDUSTRY_GROUP")</f>
        <v>Consumer Durables and Apparel</v>
      </c>
      <c r="E366" s="9" t="str">
        <f>_xll.SNL.Clients.Office.Excel.Functions.SPG(A366, "IQ_INDUSTRY")</f>
        <v>Textiles, Apparel and Luxury Goods</v>
      </c>
      <c r="F366" s="9" t="str">
        <f>_xll.SNL.Clients.Office.Excel.Functions.SPG(A366, "IQ_PRIMARY_INDUSTRY")</f>
        <v>Apparel, Accessories and Luxury Goods</v>
      </c>
      <c r="G366" s="9" t="str">
        <f>_xll.SNL.Clients.Office.Excel.Functions.SPG(A366, "NAICS_CODE", "Primary")</f>
        <v>315 - Apparel Manufacturing</v>
      </c>
      <c r="H366" s="9" t="str">
        <f>_xll.SNL.Clients.Office.Excel.Functions.SPG(A366, "SP_TOPICTAG")</f>
        <v>Fitness; Lifestyle; Wearables; Brand Marketing; Smart Clothing; Amateur Sports</v>
      </c>
      <c r="I366" s="5">
        <f>_xll.SNL.Clients.Office.Excel.Functions.SPG(A366, "SP_PCT_SHARES_OWNED_ALL_INSTITUTIONS")</f>
        <v>67.03</v>
      </c>
      <c r="J366" s="9" t="str">
        <f>_xll.SNL.Clients.Office.Excel.Functions.SPG(A366, "RD_CREDIT_RATING_GLOBAL", "Issuer Credit Rating", "Local Currency LT|0")</f>
        <v>BB-</v>
      </c>
      <c r="K366" s="9" t="str">
        <f>_xll.SNL.Clients.Office.Excel.Functions.SPG(A366, "RD_CWOL_GLOBAL", "Issuer Credit Rating", "Local Currency LT|0")</f>
        <v>Stable</v>
      </c>
      <c r="L366" s="9" t="str">
        <f>_xll.SNL.Clients.Office.Excel.Functions.SPG(A366, "RD_RATING_ACTION_GLOBAL", "Issuer Credit Rating", "Local Currency LT|0")</f>
        <v>Downgrade | CreditWatch/Outlook (05/30/2024)</v>
      </c>
      <c r="M366" s="10">
        <f>_xll.SNL.Clients.Office.Excel.Functions.SPG(A366, "RD_LAST_REVIEW_DATE_GLOBAL", "Issuer Credit Rating", "Local Currency LT")</f>
        <v>45684</v>
      </c>
      <c r="N366" s="10">
        <f>_xll.SNL.Clients.Office.Excel.Functions.SPG(A366, "RD_CREDIT_RATING_DATE_GLOBAL", "Issuer Credit Rating", "Local Currency LT|0")</f>
        <v>45442</v>
      </c>
      <c r="O366" s="10">
        <f>_xll.SNL.Clients.Office.Excel.Functions.SPG(A366, "RD_CREDIT_WATCH_OUTLOOK_DATE_GLOBAL", "Issuer Credit Rating", "Local Currency LT|0")</f>
        <v>45442</v>
      </c>
    </row>
    <row r="367" spans="1:15">
      <c r="A367" t="s">
        <v>2008</v>
      </c>
      <c r="B367" t="str">
        <f>_xll.SNL.Clients.Office.Excel.Functions.SPG(A367,"SP_IPO_DATE")</f>
        <v>#PEND</v>
      </c>
      <c r="C367" s="9" t="str">
        <f>_xll.SNL.Clients.Office.Excel.Functions.SPG(A367, "IQ_SECTOR")</f>
        <v>Financials</v>
      </c>
      <c r="D367" s="9" t="str">
        <f>_xll.SNL.Clients.Office.Excel.Functions.SPG(A367, "IQ_INDUSTRY_GROUP")</f>
        <v>Banks</v>
      </c>
      <c r="E367" s="9" t="str">
        <f>_xll.SNL.Clients.Office.Excel.Functions.SPG(A367, "IQ_INDUSTRY")</f>
        <v>Banks</v>
      </c>
      <c r="F367" s="9" t="str">
        <f>_xll.SNL.Clients.Office.Excel.Functions.SPG(A367, "IQ_PRIMARY_INDUSTRY")</f>
        <v>Regional Banks</v>
      </c>
      <c r="G367" s="9" t="str">
        <f>_xll.SNL.Clients.Office.Excel.Functions.SPG(A367, "NAICS_CODE", "Primary")</f>
        <v>522110 - Commercial Banking</v>
      </c>
      <c r="H367" s="9" t="str">
        <f>_xll.SNL.Clients.Office.Excel.Functions.SPG(A367, "SP_TOPICTAG")</f>
        <v>Consumer Lending; Digital Brokerage; Banking as a Service</v>
      </c>
      <c r="I367" s="5">
        <f>_xll.SNL.Clients.Office.Excel.Functions.SPG(A367, "SP_PCT_SHARES_OWNED_ALL_INSTITUTIONS")</f>
        <v>71.8</v>
      </c>
      <c r="J367" s="9" t="str">
        <f>_xll.SNL.Clients.Office.Excel.Functions.SPG(A367, "RD_CREDIT_RATING_GLOBAL", "Issuer Credit Rating", "Local Currency LT|0")</f>
        <v/>
      </c>
      <c r="K367" s="9" t="str">
        <f>_xll.SNL.Clients.Office.Excel.Functions.SPG(A367, "RD_CWOL_GLOBAL", "Issuer Credit Rating", "Local Currency LT|0")</f>
        <v/>
      </c>
      <c r="L367" s="9" t="str">
        <f>_xll.SNL.Clients.Office.Excel.Functions.SPG(A367, "RD_RATING_ACTION_GLOBAL", "Issuer Credit Rating", "Local Currency LT|0")</f>
        <v/>
      </c>
      <c r="M367" s="10" t="str">
        <f>_xll.SNL.Clients.Office.Excel.Functions.SPG(A367, "RD_LAST_REVIEW_DATE_GLOBAL", "Issuer Credit Rating", "Local Currency LT")</f>
        <v/>
      </c>
      <c r="N367" s="10" t="str">
        <f>_xll.SNL.Clients.Office.Excel.Functions.SPG(A367, "RD_CREDIT_RATING_DATE_GLOBAL", "Issuer Credit Rating", "Local Currency LT|0")</f>
        <v/>
      </c>
      <c r="O367" s="10" t="str">
        <f>_xll.SNL.Clients.Office.Excel.Functions.SPG(A367, "RD_CREDIT_WATCH_OUTLOOK_DATE_GLOBAL", "Issuer Credit Rating", "Local Currency LT|0")</f>
        <v/>
      </c>
    </row>
    <row r="368" spans="1:15">
      <c r="A368" t="s">
        <v>2009</v>
      </c>
      <c r="B368" t="str">
        <f>_xll.SNL.Clients.Office.Excel.Functions.SPG(A368,"SP_IPO_DATE")</f>
        <v>#PEND</v>
      </c>
      <c r="C368" s="9" t="str">
        <f>_xll.SNL.Clients.Office.Excel.Functions.SPG(A368, "IQ_SECTOR")</f>
        <v>Materials</v>
      </c>
      <c r="D368" s="9" t="str">
        <f>_xll.SNL.Clients.Office.Excel.Functions.SPG(A368, "IQ_INDUSTRY_GROUP")</f>
        <v>Materials</v>
      </c>
      <c r="E368" s="9" t="str">
        <f>_xll.SNL.Clients.Office.Excel.Functions.SPG(A368, "IQ_INDUSTRY")</f>
        <v>Metals and Mining</v>
      </c>
      <c r="F368" s="9" t="str">
        <f>_xll.SNL.Clients.Office.Excel.Functions.SPG(A368, "IQ_PRIMARY_INDUSTRY")</f>
        <v>Steel</v>
      </c>
      <c r="G368" s="9" t="str">
        <f>_xll.SNL.Clients.Office.Excel.Functions.SPG(A368, "NAICS_CODE", "Primary")</f>
        <v>33111 - Iron and Steel Mills and Ferroalloy Manufacturing</v>
      </c>
      <c r="H368" s="9" t="str">
        <f>_xll.SNL.Clients.Office.Excel.Functions.SPG(A368, "SP_TOPICTAG")</f>
        <v/>
      </c>
      <c r="I368" s="5">
        <f>_xll.SNL.Clients.Office.Excel.Functions.SPG(A368, "SP_PCT_SHARES_OWNED_ALL_INSTITUTIONS")</f>
        <v>83.01</v>
      </c>
      <c r="J368" s="9" t="str">
        <f>_xll.SNL.Clients.Office.Excel.Functions.SPG(A368, "RD_CREDIT_RATING_GLOBAL", "Issuer Credit Rating", "Local Currency LT|0")</f>
        <v>BB-</v>
      </c>
      <c r="K368" s="9" t="str">
        <f>_xll.SNL.Clients.Office.Excel.Functions.SPG(A368, "RD_CWOL_GLOBAL", "Issuer Credit Rating", "Local Currency LT|0")</f>
        <v>Watch Pos</v>
      </c>
      <c r="L368" s="9" t="str">
        <f>_xll.SNL.Clients.Office.Excel.Functions.SPG(A368, "RD_RATING_ACTION_GLOBAL", "Issuer Credit Rating", "Local Currency LT|0")</f>
        <v>CreditWatch/Outlook (12/20/2023)</v>
      </c>
      <c r="M368" s="10">
        <f>_xll.SNL.Clients.Office.Excel.Functions.SPG(A368, "RD_LAST_REVIEW_DATE_GLOBAL", "Issuer Credit Rating", "Local Currency LT")</f>
        <v>45398</v>
      </c>
      <c r="N368" s="10">
        <f>_xll.SNL.Clients.Office.Excel.Functions.SPG(A368, "RD_CREDIT_RATING_DATE_GLOBAL", "Issuer Credit Rating", "Local Currency LT|0")</f>
        <v>44799</v>
      </c>
      <c r="O368" s="10">
        <f>_xll.SNL.Clients.Office.Excel.Functions.SPG(A368, "RD_CREDIT_WATCH_OUTLOOK_DATE_GLOBAL", "Issuer Credit Rating", "Local Currency LT|0")</f>
        <v>45280</v>
      </c>
    </row>
    <row r="369" spans="1:15">
      <c r="A369" t="s">
        <v>2010</v>
      </c>
      <c r="B369" t="str">
        <f>_xll.SNL.Clients.Office.Excel.Functions.SPG(A369,"SP_IPO_DATE")</f>
        <v>#PEND</v>
      </c>
      <c r="C369" s="9" t="str">
        <f>_xll.SNL.Clients.Office.Excel.Functions.SPG(A369, "IQ_SECTOR")</f>
        <v>Health Care</v>
      </c>
      <c r="D369" s="9" t="str">
        <f>_xll.SNL.Clients.Office.Excel.Functions.SPG(A369, "IQ_INDUSTRY_GROUP")</f>
        <v>Pharmaceuticals, Biotechnology and Life Sciences</v>
      </c>
      <c r="E369" s="9" t="str">
        <f>_xll.SNL.Clients.Office.Excel.Functions.SPG(A369, "IQ_INDUSTRY")</f>
        <v>Biotechnology</v>
      </c>
      <c r="F369" s="9" t="str">
        <f>_xll.SNL.Clients.Office.Excel.Functions.SPG(A369, "IQ_PRIMARY_INDUSTRY")</f>
        <v>Biotechnology</v>
      </c>
      <c r="G369" s="9" t="str">
        <f>_xll.SNL.Clients.Office.Excel.Functions.SPG(A369, "NAICS_CODE", "Primary")</f>
        <v>325414 - Biological Product (except Diagnostic) Manufacturing</v>
      </c>
      <c r="H369" s="9" t="str">
        <f>_xll.SNL.Clients.Office.Excel.Functions.SPG(A369, "SP_TOPICTAG")</f>
        <v>Health Diagnostics; Cardiovascular; Immunology; Infectious Diseases; Oncology; Pulmonology; Respiratory; Utility Scale Solar</v>
      </c>
      <c r="I369" s="5">
        <f>_xll.SNL.Clients.Office.Excel.Functions.SPG(A369, "SP_PCT_SHARES_OWNED_ALL_INSTITUTIONS")</f>
        <v>92.75</v>
      </c>
      <c r="J369" s="9" t="str">
        <f>_xll.SNL.Clients.Office.Excel.Functions.SPG(A369, "RD_CREDIT_RATING_GLOBAL", "Issuer Credit Rating", "Local Currency LT|0")</f>
        <v/>
      </c>
      <c r="K369" s="9" t="str">
        <f>_xll.SNL.Clients.Office.Excel.Functions.SPG(A369, "RD_CWOL_GLOBAL", "Issuer Credit Rating", "Local Currency LT|0")</f>
        <v/>
      </c>
      <c r="L369" s="9" t="str">
        <f>_xll.SNL.Clients.Office.Excel.Functions.SPG(A369, "RD_RATING_ACTION_GLOBAL", "Issuer Credit Rating", "Local Currency LT|0")</f>
        <v/>
      </c>
      <c r="M369" s="10" t="str">
        <f>_xll.SNL.Clients.Office.Excel.Functions.SPG(A369, "RD_LAST_REVIEW_DATE_GLOBAL", "Issuer Credit Rating", "Local Currency LT")</f>
        <v/>
      </c>
      <c r="N369" s="10" t="str">
        <f>_xll.SNL.Clients.Office.Excel.Functions.SPG(A369, "RD_CREDIT_RATING_DATE_GLOBAL", "Issuer Credit Rating", "Local Currency LT|0")</f>
        <v/>
      </c>
      <c r="O369" s="10" t="str">
        <f>_xll.SNL.Clients.Office.Excel.Functions.SPG(A369, "RD_CREDIT_WATCH_OUTLOOK_DATE_GLOBAL", "Issuer Credit Rating", "Local Currency LT|0")</f>
        <v/>
      </c>
    </row>
    <row r="370" spans="1:15">
      <c r="A370" t="s">
        <v>2011</v>
      </c>
      <c r="B370" t="str">
        <f>_xll.SNL.Clients.Office.Excel.Functions.SPG(A370,"SP_IPO_DATE")</f>
        <v>#PEND</v>
      </c>
      <c r="C370" s="9" t="str">
        <f>_xll.SNL.Clients.Office.Excel.Functions.SPG(A370, "IQ_SECTOR")</f>
        <v>Information Technology</v>
      </c>
      <c r="D370" s="9" t="str">
        <f>_xll.SNL.Clients.Office.Excel.Functions.SPG(A370, "IQ_INDUSTRY_GROUP")</f>
        <v>Semiconductors and Semiconductor Equipment</v>
      </c>
      <c r="E370" s="9" t="str">
        <f>_xll.SNL.Clients.Office.Excel.Functions.SPG(A370, "IQ_INDUSTRY")</f>
        <v>Semiconductors and Semiconductor Equipment</v>
      </c>
      <c r="F370" s="9" t="str">
        <f>_xll.SNL.Clients.Office.Excel.Functions.SPG(A370, "IQ_PRIMARY_INDUSTRY")</f>
        <v>Semiconductors</v>
      </c>
      <c r="G370" s="9" t="str">
        <f>_xll.SNL.Clients.Office.Excel.Functions.SPG(A370, "NAICS_CODE", "Primary")</f>
        <v>33441 - Semiconductor and Other Electronic Component Manufacturing</v>
      </c>
      <c r="H370" s="9" t="str">
        <f>_xll.SNL.Clients.Office.Excel.Functions.SPG(A370, "SP_TOPICTAG")</f>
        <v>Computer Vision; Sensors; Wearables</v>
      </c>
      <c r="I370" s="5">
        <f>_xll.SNL.Clients.Office.Excel.Functions.SPG(A370, "SP_PCT_SHARES_OWNED_ALL_INSTITUTIONS")</f>
        <v>84.63</v>
      </c>
      <c r="J370" s="9" t="str">
        <f>_xll.SNL.Clients.Office.Excel.Functions.SPG(A370, "RD_CREDIT_RATING_GLOBAL", "Issuer Credit Rating", "Local Currency LT|0")</f>
        <v/>
      </c>
      <c r="K370" s="9" t="str">
        <f>_xll.SNL.Clients.Office.Excel.Functions.SPG(A370, "RD_CWOL_GLOBAL", "Issuer Credit Rating", "Local Currency LT|0")</f>
        <v/>
      </c>
      <c r="L370" s="9" t="str">
        <f>_xll.SNL.Clients.Office.Excel.Functions.SPG(A370, "RD_RATING_ACTION_GLOBAL", "Issuer Credit Rating", "Local Currency LT|0")</f>
        <v/>
      </c>
      <c r="M370" s="10" t="str">
        <f>_xll.SNL.Clients.Office.Excel.Functions.SPG(A370, "RD_LAST_REVIEW_DATE_GLOBAL", "Issuer Credit Rating", "Local Currency LT")</f>
        <v/>
      </c>
      <c r="N370" s="10" t="str">
        <f>_xll.SNL.Clients.Office.Excel.Functions.SPG(A370, "RD_CREDIT_RATING_DATE_GLOBAL", "Issuer Credit Rating", "Local Currency LT|0")</f>
        <v/>
      </c>
      <c r="O370" s="10" t="str">
        <f>_xll.SNL.Clients.Office.Excel.Functions.SPG(A370, "RD_CREDIT_WATCH_OUTLOOK_DATE_GLOBAL", "Issuer Credit Rating", "Local Currency LT|0")</f>
        <v/>
      </c>
    </row>
    <row r="371" spans="1:15">
      <c r="A371" t="s">
        <v>2012</v>
      </c>
      <c r="B371" t="str">
        <f>_xll.SNL.Clients.Office.Excel.Functions.SPG(A371,"SP_IPO_DATE")</f>
        <v>#PEND</v>
      </c>
      <c r="C371" s="9" t="str">
        <f>_xll.SNL.Clients.Office.Excel.Functions.SPG(A371, "IQ_SECTOR")</f>
        <v>Financials</v>
      </c>
      <c r="D371" s="9" t="str">
        <f>_xll.SNL.Clients.Office.Excel.Functions.SPG(A371, "IQ_INDUSTRY_GROUP")</f>
        <v>Insurance</v>
      </c>
      <c r="E371" s="9" t="str">
        <f>_xll.SNL.Clients.Office.Excel.Functions.SPG(A371, "IQ_INDUSTRY")</f>
        <v>Insurance</v>
      </c>
      <c r="F371" s="9" t="str">
        <f>_xll.SNL.Clients.Office.Excel.Functions.SPG(A371, "IQ_PRIMARY_INDUSTRY")</f>
        <v>Life and Health Insurance</v>
      </c>
      <c r="G371" s="9" t="str">
        <f>_xll.SNL.Clients.Office.Excel.Functions.SPG(A371, "NAICS_CODE", "Primary")</f>
        <v>52411 - Direct Life, Health, and Medical Insurance Carriers</v>
      </c>
      <c r="H371" s="9" t="str">
        <f>_xll.SNL.Clients.Office.Excel.Functions.SPG(A371, "SP_TOPICTAG")</f>
        <v>Employee Benefits</v>
      </c>
      <c r="I371" s="5">
        <f>_xll.SNL.Clients.Office.Excel.Functions.SPG(A371, "SP_PCT_SHARES_OWNED_ALL_INSTITUTIONS")</f>
        <v>81.3</v>
      </c>
      <c r="J371" s="9" t="str">
        <f>_xll.SNL.Clients.Office.Excel.Functions.SPG(A371, "RD_CREDIT_RATING_GLOBAL", "Issuer Credit Rating", "Local Currency LT|0")</f>
        <v>BBB</v>
      </c>
      <c r="K371" s="9" t="str">
        <f>_xll.SNL.Clients.Office.Excel.Functions.SPG(A371, "RD_CWOL_GLOBAL", "Issuer Credit Rating", "Local Currency LT|0")</f>
        <v>Stable</v>
      </c>
      <c r="L371" s="9" t="str">
        <f>_xll.SNL.Clients.Office.Excel.Functions.SPG(A371, "RD_RATING_ACTION_GLOBAL", "Issuer Credit Rating", "Local Currency LT|0")</f>
        <v>Upgrade | CreditWatch/Outlook (10/09/2012)</v>
      </c>
      <c r="M371" s="10">
        <f>_xll.SNL.Clients.Office.Excel.Functions.SPG(A371, "RD_LAST_REVIEW_DATE_GLOBAL", "Issuer Credit Rating", "Local Currency LT")</f>
        <v>45428</v>
      </c>
      <c r="N371" s="10">
        <f>_xll.SNL.Clients.Office.Excel.Functions.SPG(A371, "RD_CREDIT_RATING_DATE_GLOBAL", "Issuer Credit Rating", "Local Currency LT|0")</f>
        <v>41191</v>
      </c>
      <c r="O371" s="10">
        <f>_xll.SNL.Clients.Office.Excel.Functions.SPG(A371, "RD_CREDIT_WATCH_OUTLOOK_DATE_GLOBAL", "Issuer Credit Rating", "Local Currency LT|0")</f>
        <v>41191</v>
      </c>
    </row>
    <row r="372" spans="1:15">
      <c r="A372" t="s">
        <v>2013</v>
      </c>
      <c r="B372" t="str">
        <f>_xll.SNL.Clients.Office.Excel.Functions.SPG(A372,"SP_IPO_DATE")</f>
        <v>#PEND</v>
      </c>
      <c r="C372" s="9" t="str">
        <f>_xll.SNL.Clients.Office.Excel.Functions.SPG(A372, "IQ_SECTOR")</f>
        <v>Consumer Staples</v>
      </c>
      <c r="D372" s="9" t="str">
        <f>_xll.SNL.Clients.Office.Excel.Functions.SPG(A372, "IQ_INDUSTRY_GROUP")</f>
        <v>Consumer Staples Distribution and Retail</v>
      </c>
      <c r="E372" s="9" t="str">
        <f>_xll.SNL.Clients.Office.Excel.Functions.SPG(A372, "IQ_INDUSTRY")</f>
        <v>Consumer Staples Distribution and Retail</v>
      </c>
      <c r="F372" s="9" t="str">
        <f>_xll.SNL.Clients.Office.Excel.Functions.SPG(A372, "IQ_PRIMARY_INDUSTRY")</f>
        <v>Food Distributors</v>
      </c>
      <c r="G372" s="9" t="str">
        <f>_xll.SNL.Clients.Office.Excel.Functions.SPG(A372, "NAICS_CODE", "Primary")</f>
        <v>4244 - Grocery and Related Product Merchant Wholesalers</v>
      </c>
      <c r="H372" s="9" t="str">
        <f>_xll.SNL.Clients.Office.Excel.Functions.SPG(A372, "SP_TOPICTAG")</f>
        <v>Aquaculture; Farming; Fast-Moving Consumer Goods; Food Delivery; Livestock; Online Grocery</v>
      </c>
      <c r="I372" s="5">
        <f>_xll.SNL.Clients.Office.Excel.Functions.SPG(A372, "SP_PCT_SHARES_OWNED_ALL_INSTITUTIONS")</f>
        <v>99</v>
      </c>
      <c r="J372" s="9" t="str">
        <f>_xll.SNL.Clients.Office.Excel.Functions.SPG(A372, "RD_CREDIT_RATING_GLOBAL", "Issuer Credit Rating", "Local Currency LT|0")</f>
        <v/>
      </c>
      <c r="K372" s="9" t="str">
        <f>_xll.SNL.Clients.Office.Excel.Functions.SPG(A372, "RD_CWOL_GLOBAL", "Issuer Credit Rating", "Local Currency LT|0")</f>
        <v/>
      </c>
      <c r="L372" s="9" t="str">
        <f>_xll.SNL.Clients.Office.Excel.Functions.SPG(A372, "RD_RATING_ACTION_GLOBAL", "Issuer Credit Rating", "Local Currency LT|0")</f>
        <v/>
      </c>
      <c r="M372" s="10" t="str">
        <f>_xll.SNL.Clients.Office.Excel.Functions.SPG(A372, "RD_LAST_REVIEW_DATE_GLOBAL", "Issuer Credit Rating", "Local Currency LT")</f>
        <v/>
      </c>
      <c r="N372" s="10" t="str">
        <f>_xll.SNL.Clients.Office.Excel.Functions.SPG(A372, "RD_CREDIT_RATING_DATE_GLOBAL", "Issuer Credit Rating", "Local Currency LT|0")</f>
        <v/>
      </c>
      <c r="O372" s="10" t="str">
        <f>_xll.SNL.Clients.Office.Excel.Functions.SPG(A372, "RD_CREDIT_WATCH_OUTLOOK_DATE_GLOBAL", "Issuer Credit Rating", "Local Currency LT|0")</f>
        <v/>
      </c>
    </row>
    <row r="373" spans="1:15">
      <c r="A373" t="s">
        <v>2014</v>
      </c>
      <c r="B373" t="str">
        <f>_xll.SNL.Clients.Office.Excel.Functions.SPG(A373,"SP_IPO_DATE")</f>
        <v>#PEND</v>
      </c>
      <c r="C373" s="9" t="str">
        <f>_xll.SNL.Clients.Office.Excel.Functions.SPG(A373, "IQ_SECTOR")</f>
        <v>Consumer Discretionary</v>
      </c>
      <c r="D373" s="9" t="str">
        <f>_xll.SNL.Clients.Office.Excel.Functions.SPG(A373, "IQ_INDUSTRY_GROUP")</f>
        <v>Consumer Services</v>
      </c>
      <c r="E373" s="9" t="str">
        <f>_xll.SNL.Clients.Office.Excel.Functions.SPG(A373, "IQ_INDUSTRY")</f>
        <v>Hotels, Restaurants and Leisure</v>
      </c>
      <c r="F373" s="9" t="str">
        <f>_xll.SNL.Clients.Office.Excel.Functions.SPG(A373, "IQ_PRIMARY_INDUSTRY")</f>
        <v>Leisure Facilities</v>
      </c>
      <c r="G373" s="9" t="str">
        <f>_xll.SNL.Clients.Office.Excel.Functions.SPG(A373, "NAICS_CODE", "Primary")</f>
        <v>7139 - Other Amusement and Recreation Industries</v>
      </c>
      <c r="H373" s="9" t="str">
        <f>_xll.SNL.Clients.Office.Excel.Functions.SPG(A373, "SP_TOPICTAG")</f>
        <v>Adventure Travel; Tourism; Travel Accommodations</v>
      </c>
      <c r="I373" s="5">
        <f>_xll.SNL.Clients.Office.Excel.Functions.SPG(A373, "SP_PCT_SHARES_OWNED_ALL_INSTITUTIONS")</f>
        <v>103.22</v>
      </c>
      <c r="J373" s="9" t="str">
        <f>_xll.SNL.Clients.Office.Excel.Functions.SPG(A373, "RD_CREDIT_RATING_GLOBAL", "Issuer Credit Rating", "Local Currency LT|0")</f>
        <v>BB</v>
      </c>
      <c r="K373" s="9" t="str">
        <f>_xll.SNL.Clients.Office.Excel.Functions.SPG(A373, "RD_CWOL_GLOBAL", "Issuer Credit Rating", "Local Currency LT|0")</f>
        <v>Stable</v>
      </c>
      <c r="L373" s="9" t="str">
        <f>_xll.SNL.Clients.Office.Excel.Functions.SPG(A373, "RD_RATING_ACTION_GLOBAL", "Issuer Credit Rating", "Local Currency LT|0")</f>
        <v>CreditWatch/Outlook (03/16/2021)</v>
      </c>
      <c r="M373" s="10">
        <f>_xll.SNL.Clients.Office.Excel.Functions.SPG(A373, "RD_LAST_REVIEW_DATE_GLOBAL", "Issuer Credit Rating", "Local Currency LT")</f>
        <v>45698</v>
      </c>
      <c r="N373" s="10">
        <f>_xll.SNL.Clients.Office.Excel.Functions.SPG(A373, "RD_CREDIT_RATING_DATE_GLOBAL", "Issuer Credit Rating", "Local Currency LT|0")</f>
        <v>43950</v>
      </c>
      <c r="O373" s="10">
        <f>_xll.SNL.Clients.Office.Excel.Functions.SPG(A373, "RD_CREDIT_WATCH_OUTLOOK_DATE_GLOBAL", "Issuer Credit Rating", "Local Currency LT|0")</f>
        <v>44271</v>
      </c>
    </row>
    <row r="374" spans="1:15">
      <c r="A374" t="s">
        <v>2015</v>
      </c>
      <c r="B374" t="str">
        <f>_xll.SNL.Clients.Office.Excel.Functions.SPG(A374,"SP_IPO_DATE")</f>
        <v>#PEND</v>
      </c>
      <c r="C374" s="9" t="str">
        <f>_xll.SNL.Clients.Office.Excel.Functions.SPG(A374, "IQ_SECTOR")</f>
        <v>Energy</v>
      </c>
      <c r="D374" s="9" t="str">
        <f>_xll.SNL.Clients.Office.Excel.Functions.SPG(A374, "IQ_INDUSTRY_GROUP")</f>
        <v>Energy</v>
      </c>
      <c r="E374" s="9" t="str">
        <f>_xll.SNL.Clients.Office.Excel.Functions.SPG(A374, "IQ_INDUSTRY")</f>
        <v>Energy Equipment and Services</v>
      </c>
      <c r="F374" s="9" t="str">
        <f>_xll.SNL.Clients.Office.Excel.Functions.SPG(A374, "IQ_PRIMARY_INDUSTRY")</f>
        <v>Oil and Gas Drilling</v>
      </c>
      <c r="G374" s="9" t="str">
        <f>_xll.SNL.Clients.Office.Excel.Functions.SPG(A374, "NAICS_CODE", "Primary")</f>
        <v>213111 - Drilling Oil and Gas Wells</v>
      </c>
      <c r="H374" s="9" t="str">
        <f>_xll.SNL.Clients.Office.Excel.Functions.SPG(A374, "SP_TOPICTAG")</f>
        <v>Marine Transportation</v>
      </c>
      <c r="I374" s="5">
        <f>_xll.SNL.Clients.Office.Excel.Functions.SPG(A374, "SP_PCT_SHARES_OWNED_ALL_INSTITUTIONS")</f>
        <v>91.16</v>
      </c>
      <c r="J374" s="9" t="str">
        <f>_xll.SNL.Clients.Office.Excel.Functions.SPG(A374, "RD_CREDIT_RATING_GLOBAL", "Issuer Credit Rating", "Local Currency LT|0")</f>
        <v>B+</v>
      </c>
      <c r="K374" s="9" t="str">
        <f>_xll.SNL.Clients.Office.Excel.Functions.SPG(A374, "RD_CWOL_GLOBAL", "Issuer Credit Rating", "Local Currency LT|0")</f>
        <v>Stable</v>
      </c>
      <c r="L374" s="9" t="str">
        <f>_xll.SNL.Clients.Office.Excel.Functions.SPG(A374, "RD_RATING_ACTION_GLOBAL", "Issuer Credit Rating", "Local Currency LT|0")</f>
        <v>New Rating | CreditWatch/Outlook (04/03/2023)</v>
      </c>
      <c r="M374" s="10">
        <f>_xll.SNL.Clients.Office.Excel.Functions.SPG(A374, "RD_LAST_REVIEW_DATE_GLOBAL", "Issuer Credit Rating", "Local Currency LT")</f>
        <v>45406</v>
      </c>
      <c r="N374" s="10">
        <f>_xll.SNL.Clients.Office.Excel.Functions.SPG(A374, "RD_CREDIT_RATING_DATE_GLOBAL", "Issuer Credit Rating", "Local Currency LT|0")</f>
        <v>45019</v>
      </c>
      <c r="O374" s="10">
        <f>_xll.SNL.Clients.Office.Excel.Functions.SPG(A374, "RD_CREDIT_WATCH_OUTLOOK_DATE_GLOBAL", "Issuer Credit Rating", "Local Currency LT|0")</f>
        <v>45019</v>
      </c>
    </row>
    <row r="375" spans="1:15">
      <c r="A375" t="s">
        <v>2016</v>
      </c>
      <c r="B375" t="str">
        <f>_xll.SNL.Clients.Office.Excel.Functions.SPG(A375,"SP_IPO_DATE")</f>
        <v>#PEND</v>
      </c>
      <c r="C375" s="9" t="str">
        <f>_xll.SNL.Clients.Office.Excel.Functions.SPG(A375, "IQ_SECTOR")</f>
        <v>Financials</v>
      </c>
      <c r="D375" s="9" t="str">
        <f>_xll.SNL.Clients.Office.Excel.Functions.SPG(A375, "IQ_INDUSTRY_GROUP")</f>
        <v>Banks</v>
      </c>
      <c r="E375" s="9" t="str">
        <f>_xll.SNL.Clients.Office.Excel.Functions.SPG(A375, "IQ_INDUSTRY")</f>
        <v>Banks</v>
      </c>
      <c r="F375" s="9" t="str">
        <f>_xll.SNL.Clients.Office.Excel.Functions.SPG(A375, "IQ_PRIMARY_INDUSTRY")</f>
        <v>Regional Banks</v>
      </c>
      <c r="G375" s="9" t="str">
        <f>_xll.SNL.Clients.Office.Excel.Functions.SPG(A375, "NAICS_CODE", "Primary")</f>
        <v>522110 - Commercial Banking</v>
      </c>
      <c r="H375" s="9" t="str">
        <f>_xll.SNL.Clients.Office.Excel.Functions.SPG(A375, "SP_TOPICTAG")</f>
        <v>Consumer Lending; Digital Brokerage</v>
      </c>
      <c r="I375" s="5">
        <f>_xll.SNL.Clients.Office.Excel.Functions.SPG(A375, "SP_PCT_SHARES_OWNED_ALL_INSTITUTIONS")</f>
        <v>74.760000000000005</v>
      </c>
      <c r="J375" s="9" t="str">
        <f>_xll.SNL.Clients.Office.Excel.Functions.SPG(A375, "RD_CREDIT_RATING_GLOBAL", "Issuer Credit Rating", "Local Currency LT|0")</f>
        <v>BBB-</v>
      </c>
      <c r="K375" s="9" t="str">
        <f>_xll.SNL.Clients.Office.Excel.Functions.SPG(A375, "RD_CWOL_GLOBAL", "Issuer Credit Rating", "Local Currency LT|0")</f>
        <v>Negative</v>
      </c>
      <c r="L375" s="9" t="str">
        <f>_xll.SNL.Clients.Office.Excel.Functions.SPG(A375, "RD_RATING_ACTION_GLOBAL", "Issuer Credit Rating", "Local Currency LT|0")</f>
        <v>CreditWatch/Outlook (03/26/2024)</v>
      </c>
      <c r="M375" s="10">
        <f>_xll.SNL.Clients.Office.Excel.Functions.SPG(A375, "RD_LAST_REVIEW_DATE_GLOBAL", "Issuer Credit Rating", "Local Currency LT")</f>
        <v>45587</v>
      </c>
      <c r="N375" s="10">
        <f>_xll.SNL.Clients.Office.Excel.Functions.SPG(A375, "RD_CREDIT_RATING_DATE_GLOBAL", "Issuer Credit Rating", "Local Currency LT|0")</f>
        <v>45159</v>
      </c>
      <c r="O375" s="10">
        <f>_xll.SNL.Clients.Office.Excel.Functions.SPG(A375, "RD_CREDIT_WATCH_OUTLOOK_DATE_GLOBAL", "Issuer Credit Rating", "Local Currency LT|0")</f>
        <v>45377</v>
      </c>
    </row>
    <row r="376" spans="1:15">
      <c r="A376" t="s">
        <v>2017</v>
      </c>
      <c r="B376" t="str">
        <f>_xll.SNL.Clients.Office.Excel.Functions.SPG(A376,"SP_IPO_DATE")</f>
        <v>#PEND</v>
      </c>
      <c r="C376" s="9" t="str">
        <f>_xll.SNL.Clients.Office.Excel.Functions.SPG(A376, "IQ_SECTOR")</f>
        <v>Industrials</v>
      </c>
      <c r="D376" s="9" t="str">
        <f>_xll.SNL.Clients.Office.Excel.Functions.SPG(A376, "IQ_INDUSTRY_GROUP")</f>
        <v>Capital Goods</v>
      </c>
      <c r="E376" s="9" t="str">
        <f>_xll.SNL.Clients.Office.Excel.Functions.SPG(A376, "IQ_INDUSTRY")</f>
        <v>Construction and Engineering</v>
      </c>
      <c r="F376" s="9" t="str">
        <f>_xll.SNL.Clients.Office.Excel.Functions.SPG(A376, "IQ_PRIMARY_INDUSTRY")</f>
        <v>Construction and Engineering</v>
      </c>
      <c r="G376" s="9" t="str">
        <f>_xll.SNL.Clients.Office.Excel.Functions.SPG(A376, "NAICS_CODE", "Primary")</f>
        <v>332312 - Fabricated Structural Metal Manufacturing</v>
      </c>
      <c r="H376" s="9" t="str">
        <f>_xll.SNL.Clients.Office.Excel.Functions.SPG(A376, "SP_TOPICTAG")</f>
        <v>Energy Management; Industrial Automation; Smart Cities; Smart Energy</v>
      </c>
      <c r="I376" s="5">
        <f>_xll.SNL.Clients.Office.Excel.Functions.SPG(A376, "SP_PCT_SHARES_OWNED_ALL_INSTITUTIONS")</f>
        <v>91.24</v>
      </c>
      <c r="J376" s="9" t="str">
        <f>_xll.SNL.Clients.Office.Excel.Functions.SPG(A376, "RD_CREDIT_RATING_GLOBAL", "Issuer Credit Rating", "Local Currency LT|0")</f>
        <v>BBB+</v>
      </c>
      <c r="K376" s="9" t="str">
        <f>_xll.SNL.Clients.Office.Excel.Functions.SPG(A376, "RD_CWOL_GLOBAL", "Issuer Credit Rating", "Local Currency LT|0")</f>
        <v>Stable</v>
      </c>
      <c r="L376" s="9" t="str">
        <f>_xll.SNL.Clients.Office.Excel.Functions.SPG(A376, "RD_RATING_ACTION_GLOBAL", "Issuer Credit Rating", "Local Currency LT|0")</f>
        <v>CreditWatch/Outlook (08/11/2017)</v>
      </c>
      <c r="M376" s="10">
        <f>_xll.SNL.Clients.Office.Excel.Functions.SPG(A376, "RD_LAST_REVIEW_DATE_GLOBAL", "Issuer Credit Rating", "Local Currency LT")</f>
        <v>45476</v>
      </c>
      <c r="N376" s="10">
        <f>_xll.SNL.Clients.Office.Excel.Functions.SPG(A376, "RD_CREDIT_RATING_DATE_GLOBAL", "Issuer Credit Rating", "Local Currency LT|0")</f>
        <v>41880</v>
      </c>
      <c r="O376" s="10">
        <f>_xll.SNL.Clients.Office.Excel.Functions.SPG(A376, "RD_CREDIT_WATCH_OUTLOOK_DATE_GLOBAL", "Issuer Credit Rating", "Local Currency LT|0")</f>
        <v>42958</v>
      </c>
    </row>
    <row r="377" spans="1:15">
      <c r="A377" t="s">
        <v>2018</v>
      </c>
      <c r="B377" t="str">
        <f>_xll.SNL.Clients.Office.Excel.Functions.SPG(A377,"SP_IPO_DATE")</f>
        <v>#PEND</v>
      </c>
      <c r="C377" s="9" t="str">
        <f>_xll.SNL.Clients.Office.Excel.Functions.SPG(A377, "IQ_SECTOR")</f>
        <v>Consumer Discretionary</v>
      </c>
      <c r="D377" s="9" t="str">
        <f>_xll.SNL.Clients.Office.Excel.Functions.SPG(A377, "IQ_INDUSTRY_GROUP")</f>
        <v>Consumer Discretionary Distribution and Retail</v>
      </c>
      <c r="E377" s="9" t="str">
        <f>_xll.SNL.Clients.Office.Excel.Functions.SPG(A377, "IQ_INDUSTRY")</f>
        <v>Specialty Retail</v>
      </c>
      <c r="F377" s="9" t="str">
        <f>_xll.SNL.Clients.Office.Excel.Functions.SPG(A377, "IQ_PRIMARY_INDUSTRY")</f>
        <v>Automotive Retail</v>
      </c>
      <c r="G377" s="9" t="str">
        <f>_xll.SNL.Clients.Office.Excel.Functions.SPG(A377, "NAICS_CODE", "Primary")</f>
        <v>441330 - Automotive Parts and Accessories Retailers</v>
      </c>
      <c r="H377" s="9" t="str">
        <f>_xll.SNL.Clients.Office.Excel.Functions.SPG(A377, "SP_TOPICTAG")</f>
        <v>Fleet Management</v>
      </c>
      <c r="I377" s="5">
        <f>_xll.SNL.Clients.Office.Excel.Functions.SPG(A377, "SP_PCT_SHARES_OWNED_ALL_INSTITUTIONS")</f>
        <v>100.27</v>
      </c>
      <c r="J377" s="9" t="str">
        <f>_xll.SNL.Clients.Office.Excel.Functions.SPG(A377, "RD_CREDIT_RATING_GLOBAL", "Issuer Credit Rating", "Local Currency LT|0")</f>
        <v>BB</v>
      </c>
      <c r="K377" s="9" t="str">
        <f>_xll.SNL.Clients.Office.Excel.Functions.SPG(A377, "RD_CWOL_GLOBAL", "Issuer Credit Rating", "Local Currency LT|0")</f>
        <v>Stable</v>
      </c>
      <c r="L377" s="9" t="str">
        <f>_xll.SNL.Clients.Office.Excel.Functions.SPG(A377, "RD_RATING_ACTION_GLOBAL", "Issuer Credit Rating", "Local Currency LT|0")</f>
        <v>CreditWatch/Outlook (12/19/2022)</v>
      </c>
      <c r="M377" s="10">
        <f>_xll.SNL.Clients.Office.Excel.Functions.SPG(A377, "RD_LAST_REVIEW_DATE_GLOBAL", "Issuer Credit Rating", "Local Currency LT")</f>
        <v>45691</v>
      </c>
      <c r="N377" s="10">
        <f>_xll.SNL.Clients.Office.Excel.Functions.SPG(A377, "RD_CREDIT_RATING_DATE_GLOBAL", "Issuer Credit Rating", "Local Currency LT|0")</f>
        <v>43602</v>
      </c>
      <c r="O377" s="10">
        <f>_xll.SNL.Clients.Office.Excel.Functions.SPG(A377, "RD_CREDIT_WATCH_OUTLOOK_DATE_GLOBAL", "Issuer Credit Rating", "Local Currency LT|0")</f>
        <v>44914</v>
      </c>
    </row>
    <row r="378" spans="1:15">
      <c r="A378" t="s">
        <v>2019</v>
      </c>
      <c r="B378" t="str">
        <f>_xll.SNL.Clients.Office.Excel.Functions.SPG(A378,"SP_IPO_DATE")</f>
        <v>#PEND</v>
      </c>
      <c r="C378" s="9" t="str">
        <f>_xll.SNL.Clients.Office.Excel.Functions.SPG(A378, "IQ_SECTOR")</f>
        <v>Energy</v>
      </c>
      <c r="D378" s="9" t="str">
        <f>_xll.SNL.Clients.Office.Excel.Functions.SPG(A378, "IQ_INDUSTRY_GROUP")</f>
        <v>Energy</v>
      </c>
      <c r="E378" s="9" t="str">
        <f>_xll.SNL.Clients.Office.Excel.Functions.SPG(A378, "IQ_INDUSTRY")</f>
        <v>Oil, Gas and Consumable Fuels</v>
      </c>
      <c r="F378" s="9" t="str">
        <f>_xll.SNL.Clients.Office.Excel.Functions.SPG(A378, "IQ_PRIMARY_INDUSTRY")</f>
        <v>Oil and Gas Exploration and Production</v>
      </c>
      <c r="G378" s="9" t="str">
        <f>_xll.SNL.Clients.Office.Excel.Functions.SPG(A378, "NAICS_CODE", "Primary")</f>
        <v>2111 - Oil and Gas Extraction</v>
      </c>
      <c r="H378" s="9" t="str">
        <f>_xll.SNL.Clients.Office.Excel.Functions.SPG(A378, "SP_TOPICTAG")</f>
        <v/>
      </c>
      <c r="I378" s="5">
        <f>_xll.SNL.Clients.Office.Excel.Functions.SPG(A378, "SP_PCT_SHARES_OWNED_ALL_INSTITUTIONS")</f>
        <v>76.819999999999993</v>
      </c>
      <c r="J378" s="9" t="str">
        <f>_xll.SNL.Clients.Office.Excel.Functions.SPG(A378, "RD_CREDIT_RATING_GLOBAL", "Issuer Credit Rating", "Local Currency LT|0")</f>
        <v>BBB-</v>
      </c>
      <c r="K378" s="9" t="str">
        <f>_xll.SNL.Clients.Office.Excel.Functions.SPG(A378, "RD_CWOL_GLOBAL", "Issuer Credit Rating", "Local Currency LT|0")</f>
        <v>Stable</v>
      </c>
      <c r="L378" s="9" t="str">
        <f>_xll.SNL.Clients.Office.Excel.Functions.SPG(A378, "RD_RATING_ACTION_GLOBAL", "Issuer Credit Rating", "Local Currency LT|0")</f>
        <v>CreditWatch/Outlook (09/19/2024)</v>
      </c>
      <c r="M378" s="10">
        <f>_xll.SNL.Clients.Office.Excel.Functions.SPG(A378, "RD_LAST_REVIEW_DATE_GLOBAL", "Issuer Credit Rating", "Local Currency LT")</f>
        <v>45611</v>
      </c>
      <c r="N378" s="10">
        <f>_xll.SNL.Clients.Office.Excel.Functions.SPG(A378, "RD_CREDIT_RATING_DATE_GLOBAL", "Issuer Credit Rating", "Local Currency LT|0")</f>
        <v>43782</v>
      </c>
      <c r="O378" s="10">
        <f>_xll.SNL.Clients.Office.Excel.Functions.SPG(A378, "RD_CREDIT_WATCH_OUTLOOK_DATE_GLOBAL", "Issuer Credit Rating", "Local Currency LT|0")</f>
        <v>45554</v>
      </c>
    </row>
    <row r="379" spans="1:15">
      <c r="A379" t="s">
        <v>2020</v>
      </c>
      <c r="B379" t="str">
        <f>_xll.SNL.Clients.Office.Excel.Functions.SPG(A379,"SP_IPO_DATE")</f>
        <v>#PEND</v>
      </c>
      <c r="C379" s="9" t="str">
        <f>_xll.SNL.Clients.Office.Excel.Functions.SPG(A379, "IQ_SECTOR")</f>
        <v>Consumer Discretionary</v>
      </c>
      <c r="D379" s="9" t="str">
        <f>_xll.SNL.Clients.Office.Excel.Functions.SPG(A379, "IQ_INDUSTRY_GROUP")</f>
        <v>Automobiles and Components</v>
      </c>
      <c r="E379" s="9" t="str">
        <f>_xll.SNL.Clients.Office.Excel.Functions.SPG(A379, "IQ_INDUSTRY")</f>
        <v>Automobile Components</v>
      </c>
      <c r="F379" s="9" t="str">
        <f>_xll.SNL.Clients.Office.Excel.Functions.SPG(A379, "IQ_PRIMARY_INDUSTRY")</f>
        <v>Automotive Parts and Equipment</v>
      </c>
      <c r="G379" s="9" t="str">
        <f>_xll.SNL.Clients.Office.Excel.Functions.SPG(A379, "NAICS_CODE", "Primary")</f>
        <v>3363 - Motor Vehicle Parts Manufacturing</v>
      </c>
      <c r="H379" s="9" t="str">
        <f>_xll.SNL.Clients.Office.Excel.Functions.SPG(A379, "SP_TOPICTAG")</f>
        <v>Computer Vision; Natural Language Processing; Speech Recognition; Smart Energy; Remote Access and Control; Artificial Intelligence</v>
      </c>
      <c r="I379" s="5">
        <f>_xll.SNL.Clients.Office.Excel.Functions.SPG(A379, "SP_PCT_SHARES_OWNED_ALL_INSTITUTIONS")</f>
        <v>99.1</v>
      </c>
      <c r="J379" s="9" t="str">
        <f>_xll.SNL.Clients.Office.Excel.Functions.SPG(A379, "RD_CREDIT_RATING_GLOBAL", "Issuer Credit Rating", "Local Currency LT|0")</f>
        <v>BB</v>
      </c>
      <c r="K379" s="9" t="str">
        <f>_xll.SNL.Clients.Office.Excel.Functions.SPG(A379, "RD_CWOL_GLOBAL", "Issuer Credit Rating", "Local Currency LT|0")</f>
        <v>Positive</v>
      </c>
      <c r="L379" s="9" t="str">
        <f>_xll.SNL.Clients.Office.Excel.Functions.SPG(A379, "RD_RATING_ACTION_GLOBAL", "Issuer Credit Rating", "Local Currency LT|0")</f>
        <v>Upgrade | CreditWatch/Outlook (02/29/2024)</v>
      </c>
      <c r="M379" s="10">
        <f>_xll.SNL.Clients.Office.Excel.Functions.SPG(A379, "RD_LAST_REVIEW_DATE_GLOBAL", "Issuer Credit Rating", "Local Currency LT")</f>
        <v>45369</v>
      </c>
      <c r="N379" s="10">
        <f>_xll.SNL.Clients.Office.Excel.Functions.SPG(A379, "RD_CREDIT_RATING_DATE_GLOBAL", "Issuer Credit Rating", "Local Currency LT|0")</f>
        <v>45351</v>
      </c>
      <c r="O379" s="10">
        <f>_xll.SNL.Clients.Office.Excel.Functions.SPG(A379, "RD_CREDIT_WATCH_OUTLOOK_DATE_GLOBAL", "Issuer Credit Rating", "Local Currency LT|0")</f>
        <v>45351</v>
      </c>
    </row>
    <row r="380" spans="1:15">
      <c r="A380" t="s">
        <v>2021</v>
      </c>
      <c r="B380" t="str">
        <f>_xll.SNL.Clients.Office.Excel.Functions.SPG(A380,"SP_IPO_DATE")</f>
        <v>#PEND</v>
      </c>
      <c r="C380" s="9" t="str">
        <f>_xll.SNL.Clients.Office.Excel.Functions.SPG(A380, "IQ_SECTOR")</f>
        <v>Information Technology</v>
      </c>
      <c r="D380" s="9" t="str">
        <f>_xll.SNL.Clients.Office.Excel.Functions.SPG(A380, "IQ_INDUSTRY_GROUP")</f>
        <v>Technology Hardware and Equipment</v>
      </c>
      <c r="E380" s="9" t="str">
        <f>_xll.SNL.Clients.Office.Excel.Functions.SPG(A380, "IQ_INDUSTRY")</f>
        <v>Electronic Equipment, Instruments and Components</v>
      </c>
      <c r="F380" s="9" t="str">
        <f>_xll.SNL.Clients.Office.Excel.Functions.SPG(A380, "IQ_PRIMARY_INDUSTRY")</f>
        <v>Electronic Equipment and Instruments</v>
      </c>
      <c r="G380" s="9" t="str">
        <f>_xll.SNL.Clients.Office.Excel.Functions.SPG(A380, "NAICS_CODE", "Primary")</f>
        <v>334514 - Totalizing Fluid Meter and Counting Device Manufacturing</v>
      </c>
      <c r="H380" s="9" t="str">
        <f>_xll.SNL.Clients.Office.Excel.Functions.SPG(A380, "SP_TOPICTAG")</f>
        <v>Fleet Management; GPS; Industrial Automation; Navigation; Sensors; Smart Cities; Process Automation</v>
      </c>
      <c r="I380" s="5">
        <f>_xll.SNL.Clients.Office.Excel.Functions.SPG(A380, "SP_PCT_SHARES_OWNED_ALL_INSTITUTIONS")</f>
        <v>99.56</v>
      </c>
      <c r="J380" s="9" t="str">
        <f>_xll.SNL.Clients.Office.Excel.Functions.SPG(A380, "RD_CREDIT_RATING_GLOBAL", "Issuer Credit Rating", "Local Currency LT|0")</f>
        <v>BBB-</v>
      </c>
      <c r="K380" s="9" t="str">
        <f>_xll.SNL.Clients.Office.Excel.Functions.SPG(A380, "RD_CWOL_GLOBAL", "Issuer Credit Rating", "Local Currency LT|0")</f>
        <v>Stable</v>
      </c>
      <c r="L380" s="9" t="str">
        <f>_xll.SNL.Clients.Office.Excel.Functions.SPG(A380, "RD_RATING_ACTION_GLOBAL", "Issuer Credit Rating", "Local Currency LT|0")</f>
        <v>New Rating | CreditWatch/Outlook (02/26/2021)</v>
      </c>
      <c r="M380" s="10">
        <f>_xll.SNL.Clients.Office.Excel.Functions.SPG(A380, "RD_LAST_REVIEW_DATE_GLOBAL", "Issuer Credit Rating", "Local Currency LT")</f>
        <v>45693</v>
      </c>
      <c r="N380" s="10">
        <f>_xll.SNL.Clients.Office.Excel.Functions.SPG(A380, "RD_CREDIT_RATING_DATE_GLOBAL", "Issuer Credit Rating", "Local Currency LT|0")</f>
        <v>44253</v>
      </c>
      <c r="O380" s="10">
        <f>_xll.SNL.Clients.Office.Excel.Functions.SPG(A380, "RD_CREDIT_WATCH_OUTLOOK_DATE_GLOBAL", "Issuer Credit Rating", "Local Currency LT|0")</f>
        <v>44253</v>
      </c>
    </row>
    <row r="381" spans="1:15">
      <c r="A381" t="s">
        <v>2022</v>
      </c>
      <c r="B381" t="str">
        <f>_xll.SNL.Clients.Office.Excel.Functions.SPG(A381,"SP_IPO_DATE")</f>
        <v>#PEND</v>
      </c>
      <c r="C381" s="9" t="str">
        <f>_xll.SNL.Clients.Office.Excel.Functions.SPG(A381, "IQ_SECTOR")</f>
        <v>Real Estate</v>
      </c>
      <c r="D381" s="9" t="str">
        <f>_xll.SNL.Clients.Office.Excel.Functions.SPG(A381, "IQ_INDUSTRY_GROUP")</f>
        <v>Equity Real Estate Investment Trusts (REITs)</v>
      </c>
      <c r="E381" s="9" t="str">
        <f>_xll.SNL.Clients.Office.Excel.Functions.SPG(A381, "IQ_INDUSTRY")</f>
        <v>Office REITs</v>
      </c>
      <c r="F381" s="9" t="str">
        <f>_xll.SNL.Clients.Office.Excel.Functions.SPG(A381, "IQ_PRIMARY_INDUSTRY")</f>
        <v>Office REITs</v>
      </c>
      <c r="G381" s="9" t="str">
        <f>_xll.SNL.Clients.Office.Excel.Functions.SPG(A381, "NAICS_CODE", "Primary")</f>
        <v>531110 - Lessors of Residential Buildings and Dwellings</v>
      </c>
      <c r="H381" s="9" t="str">
        <f>_xll.SNL.Clients.Office.Excel.Functions.SPG(A381, "SP_TOPICTAG")</f>
        <v/>
      </c>
      <c r="I381" s="5">
        <f>_xll.SNL.Clients.Office.Excel.Functions.SPG(A381, "SP_PCT_SHARES_OWNED_ALL_INSTITUTIONS")</f>
        <v>82.35</v>
      </c>
      <c r="J381" s="9" t="str">
        <f>_xll.SNL.Clients.Office.Excel.Functions.SPG(A381, "RD_CREDIT_RATING_GLOBAL", "Issuer Credit Rating", "Local Currency LT|0")</f>
        <v>BB+</v>
      </c>
      <c r="K381" s="9" t="str">
        <f>_xll.SNL.Clients.Office.Excel.Functions.SPG(A381, "RD_CWOL_GLOBAL", "Issuer Credit Rating", "Local Currency LT|0")</f>
        <v>Negative</v>
      </c>
      <c r="L381" s="9" t="str">
        <f>_xll.SNL.Clients.Office.Excel.Functions.SPG(A381, "RD_RATING_ACTION_GLOBAL", "Issuer Credit Rating", "Local Currency LT|0")</f>
        <v>Downgrade | CreditWatch/Outlook (12/15/2023)</v>
      </c>
      <c r="M381" s="10">
        <f>_xll.SNL.Clients.Office.Excel.Functions.SPG(A381, "RD_LAST_REVIEW_DATE_GLOBAL", "Issuer Credit Rating", "Local Currency LT")</f>
        <v>45552</v>
      </c>
      <c r="N381" s="10">
        <f>_xll.SNL.Clients.Office.Excel.Functions.SPG(A381, "RD_CREDIT_RATING_DATE_GLOBAL", "Issuer Credit Rating", "Local Currency LT|0")</f>
        <v>45275</v>
      </c>
      <c r="O381" s="10">
        <f>_xll.SNL.Clients.Office.Excel.Functions.SPG(A381, "RD_CREDIT_WATCH_OUTLOOK_DATE_GLOBAL", "Issuer Credit Rating", "Local Currency LT|0")</f>
        <v>45275</v>
      </c>
    </row>
    <row r="382" spans="1:15">
      <c r="A382" t="s">
        <v>2023</v>
      </c>
      <c r="B382" t="str">
        <f>_xll.SNL.Clients.Office.Excel.Functions.SPG(A382,"SP_IPO_DATE")</f>
        <v>#PEND</v>
      </c>
      <c r="C382" s="9" t="str">
        <f>_xll.SNL.Clients.Office.Excel.Functions.SPG(A382, "IQ_SECTOR")</f>
        <v>Financials</v>
      </c>
      <c r="D382" s="9" t="str">
        <f>_xll.SNL.Clients.Office.Excel.Functions.SPG(A382, "IQ_INDUSTRY_GROUP")</f>
        <v>Financial Services</v>
      </c>
      <c r="E382" s="9" t="str">
        <f>_xll.SNL.Clients.Office.Excel.Functions.SPG(A382, "IQ_INDUSTRY")</f>
        <v>Financial Services</v>
      </c>
      <c r="F382" s="9" t="str">
        <f>_xll.SNL.Clients.Office.Excel.Functions.SPG(A382, "IQ_PRIMARY_INDUSTRY")</f>
        <v>Diversified Financial Services</v>
      </c>
      <c r="G382" s="9" t="str">
        <f>_xll.SNL.Clients.Office.Excel.Functions.SPG(A382, "NAICS_CODE", "Primary")</f>
        <v>524113 - Direct Life Insurance Carriers</v>
      </c>
      <c r="H382" s="9" t="str">
        <f>_xll.SNL.Clients.Office.Excel.Functions.SPG(A382, "SP_TOPICTAG")</f>
        <v>Impact Investing; MHealth; Employee Benefits; Employee Assistance Program (EAP)</v>
      </c>
      <c r="I382" s="5">
        <f>_xll.SNL.Clients.Office.Excel.Functions.SPG(A382, "SP_PCT_SHARES_OWNED_ALL_INSTITUTIONS")</f>
        <v>104.26</v>
      </c>
      <c r="J382" s="9" t="str">
        <f>_xll.SNL.Clients.Office.Excel.Functions.SPG(A382, "RD_CREDIT_RATING_GLOBAL", "Issuer Credit Rating", "Local Currency LT|0")</f>
        <v>BBB+</v>
      </c>
      <c r="K382" s="9" t="str">
        <f>_xll.SNL.Clients.Office.Excel.Functions.SPG(A382, "RD_CWOL_GLOBAL", "Issuer Credit Rating", "Local Currency LT|0")</f>
        <v>Stable</v>
      </c>
      <c r="L382" s="9" t="str">
        <f>_xll.SNL.Clients.Office.Excel.Functions.SPG(A382, "RD_RATING_ACTION_GLOBAL", "Issuer Credit Rating", "Local Currency LT|0")</f>
        <v>Upgrade | CreditWatch/Outlook (06/11/2019)</v>
      </c>
      <c r="M382" s="10">
        <f>_xll.SNL.Clients.Office.Excel.Functions.SPG(A382, "RD_LAST_REVIEW_DATE_GLOBAL", "Issuer Credit Rating", "Local Currency LT")</f>
        <v>45464</v>
      </c>
      <c r="N382" s="10">
        <f>_xll.SNL.Clients.Office.Excel.Functions.SPG(A382, "RD_CREDIT_RATING_DATE_GLOBAL", "Issuer Credit Rating", "Local Currency LT|0")</f>
        <v>43627</v>
      </c>
      <c r="O382" s="10">
        <f>_xll.SNL.Clients.Office.Excel.Functions.SPG(A382, "RD_CREDIT_WATCH_OUTLOOK_DATE_GLOBAL", "Issuer Credit Rating", "Local Currency LT|0")</f>
        <v>43627</v>
      </c>
    </row>
    <row r="383" spans="1:15">
      <c r="A383" t="s">
        <v>2024</v>
      </c>
      <c r="B383" t="str">
        <f>_xll.SNL.Clients.Office.Excel.Functions.SPG(A383,"SP_IPO_DATE")</f>
        <v>#PEND</v>
      </c>
      <c r="C383" s="9" t="str">
        <f>_xll.SNL.Clients.Office.Excel.Functions.SPG(A383, "IQ_SECTOR")</f>
        <v>Real Estate</v>
      </c>
      <c r="D383" s="9" t="str">
        <f>_xll.SNL.Clients.Office.Excel.Functions.SPG(A383, "IQ_INDUSTRY_GROUP")</f>
        <v>Equity Real Estate Investment Trusts (REITs)</v>
      </c>
      <c r="E383" s="9" t="str">
        <f>_xll.SNL.Clients.Office.Excel.Functions.SPG(A383, "IQ_INDUSTRY")</f>
        <v>Diversified REITs</v>
      </c>
      <c r="F383" s="9" t="str">
        <f>_xll.SNL.Clients.Office.Excel.Functions.SPG(A383, "IQ_PRIMARY_INDUSTRY")</f>
        <v>Diversified REITs</v>
      </c>
      <c r="G383" s="9" t="str">
        <f>_xll.SNL.Clients.Office.Excel.Functions.SPG(A383, "NAICS_CODE", "Primary")</f>
        <v>531110 - Lessors of Residential Buildings and Dwellings</v>
      </c>
      <c r="H383" s="9" t="str">
        <f>_xll.SNL.Clients.Office.Excel.Functions.SPG(A383, "SP_TOPICTAG")</f>
        <v/>
      </c>
      <c r="I383" s="5">
        <f>_xll.SNL.Clients.Office.Excel.Functions.SPG(A383, "SP_PCT_SHARES_OWNED_ALL_INSTITUTIONS")</f>
        <v>68.319999999999993</v>
      </c>
      <c r="J383" s="9" t="str">
        <f>_xll.SNL.Clients.Office.Excel.Functions.SPG(A383, "RD_CREDIT_RATING_GLOBAL", "Issuer Credit Rating", "Local Currency LT|0")</f>
        <v>BBB+</v>
      </c>
      <c r="K383" s="9" t="str">
        <f>_xll.SNL.Clients.Office.Excel.Functions.SPG(A383, "RD_CWOL_GLOBAL", "Issuer Credit Rating", "Local Currency LT|0")</f>
        <v>Stable</v>
      </c>
      <c r="L383" s="9" t="str">
        <f>_xll.SNL.Clients.Office.Excel.Functions.SPG(A383, "RD_RATING_ACTION_GLOBAL", "Issuer Credit Rating", "Local Currency LT|0")</f>
        <v>Upgrade | CreditWatch/Outlook (01/20/2023)</v>
      </c>
      <c r="M383" s="10">
        <f>_xll.SNL.Clients.Office.Excel.Functions.SPG(A383, "RD_LAST_REVIEW_DATE_GLOBAL", "Issuer Credit Rating", "Local Currency LT")</f>
        <v>45666</v>
      </c>
      <c r="N383" s="10">
        <f>_xll.SNL.Clients.Office.Excel.Functions.SPG(A383, "RD_CREDIT_RATING_DATE_GLOBAL", "Issuer Credit Rating", "Local Currency LT|0")</f>
        <v>44946</v>
      </c>
      <c r="O383" s="10">
        <f>_xll.SNL.Clients.Office.Excel.Functions.SPG(A383, "RD_CREDIT_WATCH_OUTLOOK_DATE_GLOBAL", "Issuer Credit Rating", "Local Currency LT|0")</f>
        <v>44946</v>
      </c>
    </row>
    <row r="384" spans="1:15">
      <c r="A384" t="s">
        <v>2025</v>
      </c>
      <c r="B384" t="str">
        <f>_xll.SNL.Clients.Office.Excel.Functions.SPG(A384,"SP_IPO_DATE")</f>
        <v>#PEND</v>
      </c>
      <c r="C384" s="9" t="str">
        <f>_xll.SNL.Clients.Office.Excel.Functions.SPG(A384, "IQ_SECTOR")</f>
        <v>Communication Services</v>
      </c>
      <c r="D384" s="9" t="str">
        <f>_xll.SNL.Clients.Office.Excel.Functions.SPG(A384, "IQ_INDUSTRY_GROUP")</f>
        <v>Media and Entertainment</v>
      </c>
      <c r="E384" s="9" t="str">
        <f>_xll.SNL.Clients.Office.Excel.Functions.SPG(A384, "IQ_INDUSTRY")</f>
        <v>Entertainment</v>
      </c>
      <c r="F384" s="9" t="str">
        <f>_xll.SNL.Clients.Office.Excel.Functions.SPG(A384, "IQ_PRIMARY_INDUSTRY")</f>
        <v>Movies and Entertainment</v>
      </c>
      <c r="G384" s="9" t="str">
        <f>_xll.SNL.Clients.Office.Excel.Functions.SPG(A384, "NAICS_CODE", "Primary")</f>
        <v>5122 - Sound Recording Industries</v>
      </c>
      <c r="H384" s="9" t="str">
        <f>_xll.SNL.Clients.Office.Excel.Functions.SPG(A384, "SP_TOPICTAG")</f>
        <v>Music Streaming; Video Streaming; Streaming Media</v>
      </c>
      <c r="I384" s="5">
        <f>_xll.SNL.Clients.Office.Excel.Functions.SPG(A384, "SP_PCT_SHARES_OWNED_ALL_INSTITUTIONS")</f>
        <v>28.88</v>
      </c>
      <c r="J384" s="9" t="str">
        <f>_xll.SNL.Clients.Office.Excel.Functions.SPG(A384, "RD_CREDIT_RATING_GLOBAL", "Issuer Credit Rating", "Local Currency LT|0")</f>
        <v>BBB-</v>
      </c>
      <c r="K384" s="9" t="str">
        <f>_xll.SNL.Clients.Office.Excel.Functions.SPG(A384, "RD_CWOL_GLOBAL", "Issuer Credit Rating", "Local Currency LT|0")</f>
        <v>Stable</v>
      </c>
      <c r="L384" s="9" t="str">
        <f>_xll.SNL.Clients.Office.Excel.Functions.SPG(A384, "RD_RATING_ACTION_GLOBAL", "Issuer Credit Rating", "Local Currency LT|0")</f>
        <v>Upgrade | CreditWatch/Outlook (08/13/2024)</v>
      </c>
      <c r="M384" s="10">
        <f>_xll.SNL.Clients.Office.Excel.Functions.SPG(A384, "RD_LAST_REVIEW_DATE_GLOBAL", "Issuer Credit Rating", "Local Currency LT")</f>
        <v>45517</v>
      </c>
      <c r="N384" s="10">
        <f>_xll.SNL.Clients.Office.Excel.Functions.SPG(A384, "RD_CREDIT_RATING_DATE_GLOBAL", "Issuer Credit Rating", "Local Currency LT|0")</f>
        <v>45517</v>
      </c>
      <c r="O384" s="10">
        <f>_xll.SNL.Clients.Office.Excel.Functions.SPG(A384, "RD_CREDIT_WATCH_OUTLOOK_DATE_GLOBAL", "Issuer Credit Rating", "Local Currency LT|0")</f>
        <v>45517</v>
      </c>
    </row>
    <row r="385" spans="1:15">
      <c r="A385" t="s">
        <v>2026</v>
      </c>
      <c r="B385" t="str">
        <f>_xll.SNL.Clients.Office.Excel.Functions.SPG(A385,"SP_IPO_DATE")</f>
        <v>#PEND</v>
      </c>
      <c r="C385" s="9" t="str">
        <f>_xll.SNL.Clients.Office.Excel.Functions.SPG(A385, "IQ_SECTOR")</f>
        <v>Industrials</v>
      </c>
      <c r="D385" s="9" t="str">
        <f>_xll.SNL.Clients.Office.Excel.Functions.SPG(A385, "IQ_INDUSTRY_GROUP")</f>
        <v>Capital Goods</v>
      </c>
      <c r="E385" s="9" t="str">
        <f>_xll.SNL.Clients.Office.Excel.Functions.SPG(A385, "IQ_INDUSTRY")</f>
        <v>Trading Companies and Distributors</v>
      </c>
      <c r="F385" s="9" t="str">
        <f>_xll.SNL.Clients.Office.Excel.Functions.SPG(A385, "IQ_PRIMARY_INDUSTRY")</f>
        <v>Trading Companies and Distributors</v>
      </c>
      <c r="G385" s="9" t="str">
        <f>_xll.SNL.Clients.Office.Excel.Functions.SPG(A385, "NAICS_CODE", "Primary")</f>
        <v>4237 - Hardware, and Plumbing and Heating Equipment and Supplies Merchant Wholesalers</v>
      </c>
      <c r="H385" s="9" t="str">
        <f>_xll.SNL.Clients.Office.Excel.Functions.SPG(A385, "SP_TOPICTAG")</f>
        <v>Home Improvement; Pollution Control</v>
      </c>
      <c r="I385" s="5">
        <f>_xll.SNL.Clients.Office.Excel.Functions.SPG(A385, "SP_PCT_SHARES_OWNED_ALL_INSTITUTIONS")</f>
        <v>89.45</v>
      </c>
      <c r="J385" s="9" t="str">
        <f>_xll.SNL.Clients.Office.Excel.Functions.SPG(A385, "RD_CREDIT_RATING_GLOBAL", "Issuer Credit Rating", "Local Currency LT|0")</f>
        <v/>
      </c>
      <c r="K385" s="9" t="str">
        <f>_xll.SNL.Clients.Office.Excel.Functions.SPG(A385, "RD_CWOL_GLOBAL", "Issuer Credit Rating", "Local Currency LT|0")</f>
        <v/>
      </c>
      <c r="L385" s="9" t="str">
        <f>_xll.SNL.Clients.Office.Excel.Functions.SPG(A385, "RD_RATING_ACTION_GLOBAL", "Issuer Credit Rating", "Local Currency LT|0")</f>
        <v/>
      </c>
      <c r="M385" s="10" t="str">
        <f>_xll.SNL.Clients.Office.Excel.Functions.SPG(A385, "RD_LAST_REVIEW_DATE_GLOBAL", "Issuer Credit Rating", "Local Currency LT")</f>
        <v/>
      </c>
      <c r="N385" s="10" t="str">
        <f>_xll.SNL.Clients.Office.Excel.Functions.SPG(A385, "RD_CREDIT_RATING_DATE_GLOBAL", "Issuer Credit Rating", "Local Currency LT|0")</f>
        <v/>
      </c>
      <c r="O385" s="10" t="str">
        <f>_xll.SNL.Clients.Office.Excel.Functions.SPG(A385, "RD_CREDIT_WATCH_OUTLOOK_DATE_GLOBAL", "Issuer Credit Rating", "Local Currency LT|0")</f>
        <v/>
      </c>
    </row>
    <row r="386" spans="1:15">
      <c r="A386" t="s">
        <v>2027</v>
      </c>
      <c r="B386" t="str">
        <f>_xll.SNL.Clients.Office.Excel.Functions.SPG(A386,"SP_IPO_DATE")</f>
        <v>#PEND</v>
      </c>
      <c r="C386" s="9" t="str">
        <f>_xll.SNL.Clients.Office.Excel.Functions.SPG(A386, "IQ_SECTOR")</f>
        <v>Industrials</v>
      </c>
      <c r="D386" s="9" t="str">
        <f>_xll.SNL.Clients.Office.Excel.Functions.SPG(A386, "IQ_INDUSTRY_GROUP")</f>
        <v>Capital Goods</v>
      </c>
      <c r="E386" s="9" t="str">
        <f>_xll.SNL.Clients.Office.Excel.Functions.SPG(A386, "IQ_INDUSTRY")</f>
        <v>Machinery</v>
      </c>
      <c r="F386" s="9" t="str">
        <f>_xll.SNL.Clients.Office.Excel.Functions.SPG(A386, "IQ_PRIMARY_INDUSTRY")</f>
        <v>Industrial Machinery and Supplies and Components</v>
      </c>
      <c r="G386" s="9" t="str">
        <f>_xll.SNL.Clients.Office.Excel.Functions.SPG(A386, "NAICS_CODE", "Primary")</f>
        <v>333914 - Measuring, Dispensing, and Other Pumping Equipment Manufacturing</v>
      </c>
      <c r="H386" s="9" t="str">
        <f>_xll.SNL.Clients.Office.Excel.Functions.SPG(A386, "SP_TOPICTAG")</f>
        <v>Environmental Engineering; Water Purification; CleanTech</v>
      </c>
      <c r="I386" s="5">
        <f>_xll.SNL.Clients.Office.Excel.Functions.SPG(A386, "SP_PCT_SHARES_OWNED_ALL_INSTITUTIONS")</f>
        <v>82.13</v>
      </c>
      <c r="J386" s="9" t="str">
        <f>_xll.SNL.Clients.Office.Excel.Functions.SPG(A386, "RD_CREDIT_RATING_GLOBAL", "Issuer Credit Rating", "Local Currency LT|0")</f>
        <v>NR</v>
      </c>
      <c r="K386" s="9" t="str">
        <f>_xll.SNL.Clients.Office.Excel.Functions.SPG(A386, "RD_CWOL_GLOBAL", "Issuer Credit Rating", "Local Currency LT|0")</f>
        <v>NR</v>
      </c>
      <c r="L386" s="9" t="str">
        <f>_xll.SNL.Clients.Office.Excel.Functions.SPG(A386, "RD_RATING_ACTION_GLOBAL", "Issuer Credit Rating", "Local Currency LT|0")</f>
        <v>Not Rated | CreditWatch/Outlook (06/18/2009)</v>
      </c>
      <c r="M386" s="10" t="str">
        <f>_xll.SNL.Clients.Office.Excel.Functions.SPG(A386, "RD_LAST_REVIEW_DATE_GLOBAL", "Issuer Credit Rating", "Local Currency LT")</f>
        <v/>
      </c>
      <c r="N386" s="10">
        <f>_xll.SNL.Clients.Office.Excel.Functions.SPG(A386, "RD_CREDIT_RATING_DATE_GLOBAL", "Issuer Credit Rating", "Local Currency LT|0")</f>
        <v>39982</v>
      </c>
      <c r="O386" s="10">
        <f>_xll.SNL.Clients.Office.Excel.Functions.SPG(A386, "RD_CREDIT_WATCH_OUTLOOK_DATE_GLOBAL", "Issuer Credit Rating", "Local Currency LT|0")</f>
        <v>39982</v>
      </c>
    </row>
    <row r="387" spans="1:15">
      <c r="A387" t="s">
        <v>2028</v>
      </c>
      <c r="B387" t="str">
        <f>_xll.SNL.Clients.Office.Excel.Functions.SPG(A387,"SP_IPO_DATE")</f>
        <v>#PEND</v>
      </c>
      <c r="C387" s="9" t="str">
        <f>_xll.SNL.Clients.Office.Excel.Functions.SPG(A387, "IQ_SECTOR")</f>
        <v>Energy</v>
      </c>
      <c r="D387" s="9" t="str">
        <f>_xll.SNL.Clients.Office.Excel.Functions.SPG(A387, "IQ_INDUSTRY_GROUP")</f>
        <v>Energy</v>
      </c>
      <c r="E387" s="9" t="str">
        <f>_xll.SNL.Clients.Office.Excel.Functions.SPG(A387, "IQ_INDUSTRY")</f>
        <v>Energy Equipment and Services</v>
      </c>
      <c r="F387" s="9" t="str">
        <f>_xll.SNL.Clients.Office.Excel.Functions.SPG(A387, "IQ_PRIMARY_INDUSTRY")</f>
        <v>Oil and Gas Equipment and Services</v>
      </c>
      <c r="G387" s="9" t="str">
        <f>_xll.SNL.Clients.Office.Excel.Functions.SPG(A387, "NAICS_CODE", "Primary")</f>
        <v>213111 - Drilling Oil and Gas Wells</v>
      </c>
      <c r="H387" s="9" t="str">
        <f>_xll.SNL.Clients.Office.Excel.Functions.SPG(A387, "SP_TOPICTAG")</f>
        <v>Industrial Automation; Sensors; Artificial Intelligence</v>
      </c>
      <c r="I387" s="5">
        <f>_xll.SNL.Clients.Office.Excel.Functions.SPG(A387, "SP_PCT_SHARES_OWNED_ALL_INSTITUTIONS")</f>
        <v>97.38</v>
      </c>
      <c r="J387" s="9" t="str">
        <f>_xll.SNL.Clients.Office.Excel.Functions.SPG(A387, "RD_CREDIT_RATING_GLOBAL", "Issuer Credit Rating", "Local Currency LT|0")</f>
        <v>BB-</v>
      </c>
      <c r="K387" s="9" t="str">
        <f>_xll.SNL.Clients.Office.Excel.Functions.SPG(A387, "RD_CWOL_GLOBAL", "Issuer Credit Rating", "Local Currency LT|0")</f>
        <v>Positive</v>
      </c>
      <c r="L387" s="9" t="str">
        <f>_xll.SNL.Clients.Office.Excel.Functions.SPG(A387, "RD_RATING_ACTION_GLOBAL", "Issuer Credit Rating", "Local Currency LT|0")</f>
        <v>Upgrade | CreditWatch/Outlook (09/10/2024)</v>
      </c>
      <c r="M387" s="10">
        <f>_xll.SNL.Clients.Office.Excel.Functions.SPG(A387, "RD_LAST_REVIEW_DATE_GLOBAL", "Issuer Credit Rating", "Local Currency LT")</f>
        <v>45545</v>
      </c>
      <c r="N387" s="10">
        <f>_xll.SNL.Clients.Office.Excel.Functions.SPG(A387, "RD_CREDIT_RATING_DATE_GLOBAL", "Issuer Credit Rating", "Local Currency LT|0")</f>
        <v>45545</v>
      </c>
      <c r="O387" s="10">
        <f>_xll.SNL.Clients.Office.Excel.Functions.SPG(A387, "RD_CREDIT_WATCH_OUTLOOK_DATE_GLOBAL", "Issuer Credit Rating", "Local Currency LT|0")</f>
        <v>45545</v>
      </c>
    </row>
    <row r="388" spans="1:15">
      <c r="A388" t="s">
        <v>2029</v>
      </c>
      <c r="B388" t="str">
        <f>_xll.SNL.Clients.Office.Excel.Functions.SPG(A388,"SP_IPO_DATE")</f>
        <v>#PEND</v>
      </c>
      <c r="C388" s="9" t="str">
        <f>_xll.SNL.Clients.Office.Excel.Functions.SPG(A388, "IQ_SECTOR")</f>
        <v>Financials</v>
      </c>
      <c r="D388" s="9" t="str">
        <f>_xll.SNL.Clients.Office.Excel.Functions.SPG(A388, "IQ_INDUSTRY_GROUP")</f>
        <v>Banks</v>
      </c>
      <c r="E388" s="9" t="str">
        <f>_xll.SNL.Clients.Office.Excel.Functions.SPG(A388, "IQ_INDUSTRY")</f>
        <v>Banks</v>
      </c>
      <c r="F388" s="9" t="str">
        <f>_xll.SNL.Clients.Office.Excel.Functions.SPG(A388, "IQ_PRIMARY_INDUSTRY")</f>
        <v>Regional Banks</v>
      </c>
      <c r="G388" s="9" t="str">
        <f>_xll.SNL.Clients.Office.Excel.Functions.SPG(A388, "NAICS_CODE", "Primary")</f>
        <v>52211 - Commercial Banking</v>
      </c>
      <c r="H388" s="9" t="str">
        <f>_xll.SNL.Clients.Office.Excel.Functions.SPG(A388, "SP_TOPICTAG")</f>
        <v>Consumer Lending</v>
      </c>
      <c r="I388" s="5">
        <f>_xll.SNL.Clients.Office.Excel.Functions.SPG(A388, "SP_PCT_SHARES_OWNED_ALL_INSTITUTIONS")</f>
        <v>88.04</v>
      </c>
      <c r="J388" s="9" t="str">
        <f>_xll.SNL.Clients.Office.Excel.Functions.SPG(A388, "RD_CREDIT_RATING_GLOBAL", "Issuer Credit Rating", "Local Currency LT|0")</f>
        <v>BBB</v>
      </c>
      <c r="K388" s="9" t="str">
        <f>_xll.SNL.Clients.Office.Excel.Functions.SPG(A388, "RD_CWOL_GLOBAL", "Issuer Credit Rating", "Local Currency LT|0")</f>
        <v>Stable</v>
      </c>
      <c r="L388" s="9" t="str">
        <f>_xll.SNL.Clients.Office.Excel.Functions.SPG(A388, "RD_RATING_ACTION_GLOBAL", "Issuer Credit Rating", "Local Currency LT|0")</f>
        <v>Upgrade | CreditWatch/Outlook (05/13/2016)</v>
      </c>
      <c r="M388" s="10">
        <f>_xll.SNL.Clients.Office.Excel.Functions.SPG(A388, "RD_LAST_REVIEW_DATE_GLOBAL", "Issuer Credit Rating", "Local Currency LT")</f>
        <v>45441</v>
      </c>
      <c r="N388" s="10">
        <f>_xll.SNL.Clients.Office.Excel.Functions.SPG(A388, "RD_CREDIT_RATING_DATE_GLOBAL", "Issuer Credit Rating", "Local Currency LT|0")</f>
        <v>42503</v>
      </c>
      <c r="O388" s="10">
        <f>_xll.SNL.Clients.Office.Excel.Functions.SPG(A388, "RD_CREDIT_WATCH_OUTLOOK_DATE_GLOBAL", "Issuer Credit Rating", "Local Currency LT|0")</f>
        <v>42503</v>
      </c>
    </row>
    <row r="389" spans="1:15">
      <c r="A389" t="s">
        <v>2030</v>
      </c>
      <c r="B389" t="str">
        <f>_xll.SNL.Clients.Office.Excel.Functions.SPG(A389,"SP_IPO_DATE")</f>
        <v>#PEND</v>
      </c>
      <c r="C389" s="9" t="str">
        <f>_xll.SNL.Clients.Office.Excel.Functions.SPG(A389, "IQ_SECTOR")</f>
        <v>Industrials</v>
      </c>
      <c r="D389" s="9" t="str">
        <f>_xll.SNL.Clients.Office.Excel.Functions.SPG(A389, "IQ_INDUSTRY_GROUP")</f>
        <v>Capital Goods</v>
      </c>
      <c r="E389" s="9" t="str">
        <f>_xll.SNL.Clients.Office.Excel.Functions.SPG(A389, "IQ_INDUSTRY")</f>
        <v>Trading Companies and Distributors</v>
      </c>
      <c r="F389" s="9" t="str">
        <f>_xll.SNL.Clients.Office.Excel.Functions.SPG(A389, "IQ_PRIMARY_INDUSTRY")</f>
        <v>Trading Companies and Distributors</v>
      </c>
      <c r="G389" s="9" t="str">
        <f>_xll.SNL.Clients.Office.Excel.Functions.SPG(A389, "NAICS_CODE", "Primary")</f>
        <v>423610 - Electrical Apparatus and Equipment, Wiring Supplies, and Related Equipment Merchant Wholesalers</v>
      </c>
      <c r="H389" s="9" t="str">
        <f>_xll.SNL.Clients.Office.Excel.Functions.SPG(A389, "SP_TOPICTAG")</f>
        <v>Industrial Automation; Authorization and Access Control; Data Protection; Process Automation; Network Security</v>
      </c>
      <c r="I389" s="5">
        <f>_xll.SNL.Clients.Office.Excel.Functions.SPG(A389, "SP_PCT_SHARES_OWNED_ALL_INSTITUTIONS")</f>
        <v>93.94</v>
      </c>
      <c r="J389" s="9" t="str">
        <f>_xll.SNL.Clients.Office.Excel.Functions.SPG(A389, "RD_CREDIT_RATING_GLOBAL", "Issuer Credit Rating", "Local Currency LT|0")</f>
        <v>BB</v>
      </c>
      <c r="K389" s="9" t="str">
        <f>_xll.SNL.Clients.Office.Excel.Functions.SPG(A389, "RD_CWOL_GLOBAL", "Issuer Credit Rating", "Local Currency LT|0")</f>
        <v>Stable</v>
      </c>
      <c r="L389" s="9" t="str">
        <f>_xll.SNL.Clients.Office.Excel.Functions.SPG(A389, "RD_RATING_ACTION_GLOBAL", "Issuer Credit Rating", "Local Currency LT|0")</f>
        <v>Upgrade | CreditWatch/Outlook (03/08/2022)</v>
      </c>
      <c r="M389" s="10">
        <f>_xll.SNL.Clients.Office.Excel.Functions.SPG(A389, "RD_LAST_REVIEW_DATE_GLOBAL", "Issuer Credit Rating", "Local Currency LT")</f>
        <v>45698</v>
      </c>
      <c r="N389" s="10">
        <f>_xll.SNL.Clients.Office.Excel.Functions.SPG(A389, "RD_CREDIT_RATING_DATE_GLOBAL", "Issuer Credit Rating", "Local Currency LT|0")</f>
        <v>44628</v>
      </c>
      <c r="O389" s="10">
        <f>_xll.SNL.Clients.Office.Excel.Functions.SPG(A389, "RD_CREDIT_WATCH_OUTLOOK_DATE_GLOBAL", "Issuer Credit Rating", "Local Currency LT|0")</f>
        <v>44628</v>
      </c>
    </row>
    <row r="390" spans="1:15">
      <c r="A390" t="s">
        <v>2031</v>
      </c>
      <c r="B390" t="str">
        <f>_xll.SNL.Clients.Office.Excel.Functions.SPG(A390,"SP_IPO_DATE")</f>
        <v>#PEND</v>
      </c>
      <c r="C390" s="9" t="str">
        <f>_xll.SNL.Clients.Office.Excel.Functions.SPG(A390, "IQ_SECTOR")</f>
        <v>Financials</v>
      </c>
      <c r="D390" s="9" t="str">
        <f>_xll.SNL.Clients.Office.Excel.Functions.SPG(A390, "IQ_INDUSTRY_GROUP")</f>
        <v>Banks</v>
      </c>
      <c r="E390" s="9" t="str">
        <f>_xll.SNL.Clients.Office.Excel.Functions.SPG(A390, "IQ_INDUSTRY")</f>
        <v>Banks</v>
      </c>
      <c r="F390" s="9" t="str">
        <f>_xll.SNL.Clients.Office.Excel.Functions.SPG(A390, "IQ_PRIMARY_INDUSTRY")</f>
        <v>Regional Banks</v>
      </c>
      <c r="G390" s="9" t="str">
        <f>_xll.SNL.Clients.Office.Excel.Functions.SPG(A390, "NAICS_CODE", "Primary")</f>
        <v>522110 - Commercial Banking</v>
      </c>
      <c r="H390" s="9" t="str">
        <f>_xll.SNL.Clients.Office.Excel.Functions.SPG(A390, "SP_TOPICTAG")</f>
        <v>Consumer Lending</v>
      </c>
      <c r="I390" s="5">
        <f>_xll.SNL.Clients.Office.Excel.Functions.SPG(A390, "SP_PCT_SHARES_OWNED_ALL_INSTITUTIONS")</f>
        <v>92.73</v>
      </c>
      <c r="J390" s="9" t="str">
        <f>_xll.SNL.Clients.Office.Excel.Functions.SPG(A390, "RD_CREDIT_RATING_GLOBAL", "Issuer Credit Rating", "Local Currency LT|0")</f>
        <v/>
      </c>
      <c r="K390" s="9" t="str">
        <f>_xll.SNL.Clients.Office.Excel.Functions.SPG(A390, "RD_CWOL_GLOBAL", "Issuer Credit Rating", "Local Currency LT|0")</f>
        <v/>
      </c>
      <c r="L390" s="9" t="str">
        <f>_xll.SNL.Clients.Office.Excel.Functions.SPG(A390, "RD_RATING_ACTION_GLOBAL", "Issuer Credit Rating", "Local Currency LT|0")</f>
        <v/>
      </c>
      <c r="M390" s="10" t="str">
        <f>_xll.SNL.Clients.Office.Excel.Functions.SPG(A390, "RD_LAST_REVIEW_DATE_GLOBAL", "Issuer Credit Rating", "Local Currency LT")</f>
        <v/>
      </c>
      <c r="N390" s="10" t="str">
        <f>_xll.SNL.Clients.Office.Excel.Functions.SPG(A390, "RD_CREDIT_RATING_DATE_GLOBAL", "Issuer Credit Rating", "Local Currency LT|0")</f>
        <v/>
      </c>
      <c r="O390" s="10" t="str">
        <f>_xll.SNL.Clients.Office.Excel.Functions.SPG(A390, "RD_CREDIT_WATCH_OUTLOOK_DATE_GLOBAL", "Issuer Credit Rating", "Local Currency LT|0")</f>
        <v/>
      </c>
    </row>
    <row r="391" spans="1:15">
      <c r="A391" t="s">
        <v>2032</v>
      </c>
      <c r="B391" t="str">
        <f>_xll.SNL.Clients.Office.Excel.Functions.SPG(A391,"SP_IPO_DATE")</f>
        <v>#PEND</v>
      </c>
      <c r="C391" s="9" t="str">
        <f>_xll.SNL.Clients.Office.Excel.Functions.SPG(A391, "IQ_SECTOR")</f>
        <v>Materials</v>
      </c>
      <c r="D391" s="9" t="str">
        <f>_xll.SNL.Clients.Office.Excel.Functions.SPG(A391, "IQ_INDUSTRY_GROUP")</f>
        <v>Materials</v>
      </c>
      <c r="E391" s="9" t="str">
        <f>_xll.SNL.Clients.Office.Excel.Functions.SPG(A391, "IQ_INDUSTRY")</f>
        <v>Chemicals</v>
      </c>
      <c r="F391" s="9" t="str">
        <f>_xll.SNL.Clients.Office.Excel.Functions.SPG(A391, "IQ_PRIMARY_INDUSTRY")</f>
        <v>Commodity Chemicals</v>
      </c>
      <c r="G391" s="9" t="str">
        <f>_xll.SNL.Clients.Office.Excel.Functions.SPG(A391, "NAICS_CODE", "Primary")</f>
        <v>325 - Chemical Manufacturing</v>
      </c>
      <c r="H391" s="9" t="str">
        <f>_xll.SNL.Clients.Office.Excel.Functions.SPG(A391, "SP_TOPICTAG")</f>
        <v>Environmental Engineering; Water Purification; Pollution Control</v>
      </c>
      <c r="I391" s="5">
        <f>_xll.SNL.Clients.Office.Excel.Functions.SPG(A391, "SP_PCT_SHARES_OWNED_ALL_INSTITUTIONS")</f>
        <v>27.05</v>
      </c>
      <c r="J391" s="9" t="str">
        <f>_xll.SNL.Clients.Office.Excel.Functions.SPG(A391, "RD_CREDIT_RATING_GLOBAL", "Issuer Credit Rating", "Local Currency LT|0")</f>
        <v>BBB+</v>
      </c>
      <c r="K391" s="9" t="str">
        <f>_xll.SNL.Clients.Office.Excel.Functions.SPG(A391, "RD_CWOL_GLOBAL", "Issuer Credit Rating", "Local Currency LT|0")</f>
        <v>Stable</v>
      </c>
      <c r="L391" s="9" t="str">
        <f>_xll.SNL.Clients.Office.Excel.Functions.SPG(A391, "RD_RATING_ACTION_GLOBAL", "Issuer Credit Rating", "Local Currency LT|0")</f>
        <v>Upgrade | CreditWatch/Outlook (06/27/2024)</v>
      </c>
      <c r="M391" s="10">
        <f>_xll.SNL.Clients.Office.Excel.Functions.SPG(A391, "RD_LAST_REVIEW_DATE_GLOBAL", "Issuer Credit Rating", "Local Currency LT")</f>
        <v>45685</v>
      </c>
      <c r="N391" s="10">
        <f>_xll.SNL.Clients.Office.Excel.Functions.SPG(A391, "RD_CREDIT_RATING_DATE_GLOBAL", "Issuer Credit Rating", "Local Currency LT|0")</f>
        <v>45470</v>
      </c>
      <c r="O391" s="10">
        <f>_xll.SNL.Clients.Office.Excel.Functions.SPG(A391, "RD_CREDIT_WATCH_OUTLOOK_DATE_GLOBAL", "Issuer Credit Rating", "Local Currency LT|0")</f>
        <v>45470</v>
      </c>
    </row>
    <row r="392" spans="1:15">
      <c r="A392" t="s">
        <v>2033</v>
      </c>
      <c r="B392" t="str">
        <f>_xll.SNL.Clients.Office.Excel.Functions.SPG(A392,"SP_IPO_DATE")</f>
        <v>#PEND</v>
      </c>
      <c r="C392" s="9" t="str">
        <f>_xll.SNL.Clients.Office.Excel.Functions.SPG(A392, "IQ_SECTOR")</f>
        <v>Financials</v>
      </c>
      <c r="D392" s="9" t="str">
        <f>_xll.SNL.Clients.Office.Excel.Functions.SPG(A392, "IQ_INDUSTRY_GROUP")</f>
        <v>Financial Services</v>
      </c>
      <c r="E392" s="9" t="str">
        <f>_xll.SNL.Clients.Office.Excel.Functions.SPG(A392, "IQ_INDUSTRY")</f>
        <v>Financial Services</v>
      </c>
      <c r="F392" s="9" t="str">
        <f>_xll.SNL.Clients.Office.Excel.Functions.SPG(A392, "IQ_PRIMARY_INDUSTRY")</f>
        <v>Transaction and Payment Processing Services</v>
      </c>
      <c r="G392" s="9" t="str">
        <f>_xll.SNL.Clients.Office.Excel.Functions.SPG(A392, "NAICS_CODE", "Primary")</f>
        <v>522320 - Financial Transactions Processing, Reserve, and Clearinghouse Activities</v>
      </c>
      <c r="H392" s="9" t="str">
        <f>_xll.SNL.Clients.Office.Excel.Functions.SPG(A392, "SP_TOPICTAG")</f>
        <v>Software Development; Data Integration; Fintech; Customer Relationship Management; Data Protection; Process Automation; Online Payments</v>
      </c>
      <c r="I392" s="5">
        <f>_xll.SNL.Clients.Office.Excel.Functions.SPG(A392, "SP_PCT_SHARES_OWNED_ALL_INSTITUTIONS")</f>
        <v>101.78</v>
      </c>
      <c r="J392" s="9" t="str">
        <f>_xll.SNL.Clients.Office.Excel.Functions.SPG(A392, "RD_CREDIT_RATING_GLOBAL", "Issuer Credit Rating", "Local Currency LT|0")</f>
        <v>BB-</v>
      </c>
      <c r="K392" s="9" t="str">
        <f>_xll.SNL.Clients.Office.Excel.Functions.SPG(A392, "RD_CWOL_GLOBAL", "Issuer Credit Rating", "Local Currency LT|0")</f>
        <v>Stable</v>
      </c>
      <c r="L392" s="9" t="str">
        <f>_xll.SNL.Clients.Office.Excel.Functions.SPG(A392, "RD_RATING_ACTION_GLOBAL", "Issuer Credit Rating", "Local Currency LT|0")</f>
        <v>CreditWatch/Outlook (06/23/2022)</v>
      </c>
      <c r="M392" s="10">
        <f>_xll.SNL.Clients.Office.Excel.Functions.SPG(A392, "RD_LAST_REVIEW_DATE_GLOBAL", "Issuer Credit Rating", "Local Currency LT")</f>
        <v>45460</v>
      </c>
      <c r="N392" s="10">
        <f>_xll.SNL.Clients.Office.Excel.Functions.SPG(A392, "RD_CREDIT_RATING_DATE_GLOBAL", "Issuer Credit Rating", "Local Currency LT|0")</f>
        <v>41837</v>
      </c>
      <c r="O392" s="10">
        <f>_xll.SNL.Clients.Office.Excel.Functions.SPG(A392, "RD_CREDIT_WATCH_OUTLOOK_DATE_GLOBAL", "Issuer Credit Rating", "Local Currency LT|0")</f>
        <v>44735</v>
      </c>
    </row>
    <row r="393" spans="1:15">
      <c r="A393" t="s">
        <v>2034</v>
      </c>
      <c r="B393" t="str">
        <f>_xll.SNL.Clients.Office.Excel.Functions.SPG(A393,"SP_IPO_DATE")</f>
        <v>#PEND</v>
      </c>
      <c r="C393" s="9" t="str">
        <f>_xll.SNL.Clients.Office.Excel.Functions.SPG(A393, "IQ_SECTOR")</f>
        <v>Consumer Discretionary</v>
      </c>
      <c r="D393" s="9" t="str">
        <f>_xll.SNL.Clients.Office.Excel.Functions.SPG(A393, "IQ_INDUSTRY_GROUP")</f>
        <v>Consumer Durables and Apparel</v>
      </c>
      <c r="E393" s="9" t="str">
        <f>_xll.SNL.Clients.Office.Excel.Functions.SPG(A393, "IQ_INDUSTRY")</f>
        <v>Household Durables</v>
      </c>
      <c r="F393" s="9" t="str">
        <f>_xll.SNL.Clients.Office.Excel.Functions.SPG(A393, "IQ_PRIMARY_INDUSTRY")</f>
        <v>Household Appliances</v>
      </c>
      <c r="G393" s="9" t="str">
        <f>_xll.SNL.Clients.Office.Excel.Functions.SPG(A393, "NAICS_CODE", "Primary")</f>
        <v>3352 - Household Appliance Manufacturing</v>
      </c>
      <c r="H393" s="9" t="str">
        <f>_xll.SNL.Clients.Office.Excel.Functions.SPG(A393, "SP_TOPICTAG")</f>
        <v>Onshore and Offshore Wind</v>
      </c>
      <c r="I393" s="5">
        <f>_xll.SNL.Clients.Office.Excel.Functions.SPG(A393, "SP_PCT_SHARES_OWNED_ALL_INSTITUTIONS")</f>
        <v>83.44</v>
      </c>
      <c r="J393" s="9" t="str">
        <f>_xll.SNL.Clients.Office.Excel.Functions.SPG(A393, "RD_CREDIT_RATING_GLOBAL", "Issuer Credit Rating", "Local Currency LT|0")</f>
        <v>BBB-</v>
      </c>
      <c r="K393" s="9" t="str">
        <f>_xll.SNL.Clients.Office.Excel.Functions.SPG(A393, "RD_CWOL_GLOBAL", "Issuer Credit Rating", "Local Currency LT|0")</f>
        <v>Negative</v>
      </c>
      <c r="L393" s="9" t="str">
        <f>_xll.SNL.Clients.Office.Excel.Functions.SPG(A393, "RD_RATING_ACTION_GLOBAL", "Issuer Credit Rating", "Local Currency LT|0")</f>
        <v>CreditWatch/Outlook (02/05/2025)</v>
      </c>
      <c r="M393" s="10">
        <f>_xll.SNL.Clients.Office.Excel.Functions.SPG(A393, "RD_LAST_REVIEW_DATE_GLOBAL", "Issuer Credit Rating", "Local Currency LT")</f>
        <v>45693</v>
      </c>
      <c r="N393" s="10">
        <f>_xll.SNL.Clients.Office.Excel.Functions.SPG(A393, "RD_CREDIT_RATING_DATE_GLOBAL", "Issuer Credit Rating", "Local Currency LT|0")</f>
        <v>45418</v>
      </c>
      <c r="O393" s="10">
        <f>_xll.SNL.Clients.Office.Excel.Functions.SPG(A393, "RD_CREDIT_WATCH_OUTLOOK_DATE_GLOBAL", "Issuer Credit Rating", "Local Currency LT|0")</f>
        <v>45693</v>
      </c>
    </row>
    <row r="394" spans="1:15">
      <c r="A394" t="s">
        <v>2035</v>
      </c>
      <c r="B394" t="str">
        <f>_xll.SNL.Clients.Office.Excel.Functions.SPG(A394,"SP_IPO_DATE")</f>
        <v>#PEND</v>
      </c>
      <c r="C394" s="9" t="str">
        <f>_xll.SNL.Clients.Office.Excel.Functions.SPG(A394, "IQ_SECTOR")</f>
        <v>Consumer Discretionary</v>
      </c>
      <c r="D394" s="9" t="str">
        <f>_xll.SNL.Clients.Office.Excel.Functions.SPG(A394, "IQ_INDUSTRY_GROUP")</f>
        <v>Consumer Discretionary Distribution and Retail</v>
      </c>
      <c r="E394" s="9" t="str">
        <f>_xll.SNL.Clients.Office.Excel.Functions.SPG(A394, "IQ_INDUSTRY")</f>
        <v>Specialty Retail</v>
      </c>
      <c r="F394" s="9" t="str">
        <f>_xll.SNL.Clients.Office.Excel.Functions.SPG(A394, "IQ_PRIMARY_INDUSTRY")</f>
        <v>Homefurnishing Retail</v>
      </c>
      <c r="G394" s="9" t="str">
        <f>_xll.SNL.Clients.Office.Excel.Functions.SPG(A394, "NAICS_CODE", "Primary")</f>
        <v>449 - Furniture, Home Furnishings, Electronics, and Appliance Retailers</v>
      </c>
      <c r="H394" s="9" t="str">
        <f>_xll.SNL.Clients.Office.Excel.Functions.SPG(A394, "SP_TOPICTAG")</f>
        <v>Lifestyle; Augmented Reality; 3D Printing; Artificial Intelligence</v>
      </c>
      <c r="I394" s="5">
        <f>_xll.SNL.Clients.Office.Excel.Functions.SPG(A394, "SP_PCT_SHARES_OWNED_ALL_INSTITUTIONS")</f>
        <v>99.25</v>
      </c>
      <c r="J394" s="9" t="str">
        <f>_xll.SNL.Clients.Office.Excel.Functions.SPG(A394, "RD_CREDIT_RATING_GLOBAL", "Issuer Credit Rating", "Local Currency LT|0")</f>
        <v/>
      </c>
      <c r="K394" s="9" t="str">
        <f>_xll.SNL.Clients.Office.Excel.Functions.SPG(A394, "RD_CWOL_GLOBAL", "Issuer Credit Rating", "Local Currency LT|0")</f>
        <v/>
      </c>
      <c r="L394" s="9" t="str">
        <f>_xll.SNL.Clients.Office.Excel.Functions.SPG(A394, "RD_RATING_ACTION_GLOBAL", "Issuer Credit Rating", "Local Currency LT|0")</f>
        <v/>
      </c>
      <c r="M394" s="10" t="str">
        <f>_xll.SNL.Clients.Office.Excel.Functions.SPG(A394, "RD_LAST_REVIEW_DATE_GLOBAL", "Issuer Credit Rating", "Local Currency LT")</f>
        <v/>
      </c>
      <c r="N394" s="10" t="str">
        <f>_xll.SNL.Clients.Office.Excel.Functions.SPG(A394, "RD_CREDIT_RATING_DATE_GLOBAL", "Issuer Credit Rating", "Local Currency LT|0")</f>
        <v/>
      </c>
      <c r="O394" s="10" t="str">
        <f>_xll.SNL.Clients.Office.Excel.Functions.SPG(A394, "RD_CREDIT_WATCH_OUTLOOK_DATE_GLOBAL", "Issuer Credit Rating", "Local Currency LT|0")</f>
        <v/>
      </c>
    </row>
    <row r="395" spans="1:15">
      <c r="A395" t="s">
        <v>2036</v>
      </c>
      <c r="B395" t="str">
        <f>_xll.SNL.Clients.Office.Excel.Functions.SPG(A395,"SP_IPO_DATE")</f>
        <v>#PEND</v>
      </c>
      <c r="C395" s="9" t="str">
        <f>_xll.SNL.Clients.Office.Excel.Functions.SPG(A395, "IQ_SECTOR")</f>
        <v>Consumer Discretionary</v>
      </c>
      <c r="D395" s="9" t="str">
        <f>_xll.SNL.Clients.Office.Excel.Functions.SPG(A395, "IQ_INDUSTRY_GROUP")</f>
        <v>Consumer Services</v>
      </c>
      <c r="E395" s="9" t="str">
        <f>_xll.SNL.Clients.Office.Excel.Functions.SPG(A395, "IQ_INDUSTRY")</f>
        <v>Hotels, Restaurants and Leisure</v>
      </c>
      <c r="F395" s="9" t="str">
        <f>_xll.SNL.Clients.Office.Excel.Functions.SPG(A395, "IQ_PRIMARY_INDUSTRY")</f>
        <v>Restaurants</v>
      </c>
      <c r="G395" s="9" t="str">
        <f>_xll.SNL.Clients.Office.Excel.Functions.SPG(A395, "NAICS_CODE", "Primary")</f>
        <v>722513 - Limited-Service Restaurants</v>
      </c>
      <c r="H395" s="9" t="str">
        <f>_xll.SNL.Clients.Office.Excel.Functions.SPG(A395, "SP_TOPICTAG")</f>
        <v/>
      </c>
      <c r="I395" s="5">
        <f>_xll.SNL.Clients.Office.Excel.Functions.SPG(A395, "SP_PCT_SHARES_OWNED_ALL_INSTITUTIONS")</f>
        <v>104.87</v>
      </c>
      <c r="J395" s="9" t="str">
        <f>_xll.SNL.Clients.Office.Excel.Functions.SPG(A395, "RD_CREDIT_RATING_GLOBAL", "Issuer Credit Rating", "Local Currency LT|0")</f>
        <v/>
      </c>
      <c r="K395" s="9" t="str">
        <f>_xll.SNL.Clients.Office.Excel.Functions.SPG(A395, "RD_CWOL_GLOBAL", "Issuer Credit Rating", "Local Currency LT|0")</f>
        <v/>
      </c>
      <c r="L395" s="9" t="str">
        <f>_xll.SNL.Clients.Office.Excel.Functions.SPG(A395, "RD_RATING_ACTION_GLOBAL", "Issuer Credit Rating", "Local Currency LT|0")</f>
        <v/>
      </c>
      <c r="M395" s="10" t="str">
        <f>_xll.SNL.Clients.Office.Excel.Functions.SPG(A395, "RD_LAST_REVIEW_DATE_GLOBAL", "Issuer Credit Rating", "Local Currency LT")</f>
        <v/>
      </c>
      <c r="N395" s="10" t="str">
        <f>_xll.SNL.Clients.Office.Excel.Functions.SPG(A395, "RD_CREDIT_RATING_DATE_GLOBAL", "Issuer Credit Rating", "Local Currency LT|0")</f>
        <v/>
      </c>
      <c r="O395" s="10" t="str">
        <f>_xll.SNL.Clients.Office.Excel.Functions.SPG(A395, "RD_CREDIT_WATCH_OUTLOOK_DATE_GLOBAL", "Issuer Credit Rating", "Local Currency LT|0")</f>
        <v/>
      </c>
    </row>
    <row r="396" spans="1:15">
      <c r="A396" t="s">
        <v>2037</v>
      </c>
      <c r="B396" t="str">
        <f>_xll.SNL.Clients.Office.Excel.Functions.SPG(A396,"SP_IPO_DATE")</f>
        <v>#PEND</v>
      </c>
      <c r="C396" s="9" t="str">
        <f>_xll.SNL.Clients.Office.Excel.Functions.SPG(A396, "IQ_SECTOR")</f>
        <v>Financials</v>
      </c>
      <c r="D396" s="9" t="str">
        <f>_xll.SNL.Clients.Office.Excel.Functions.SPG(A396, "IQ_INDUSTRY_GROUP")</f>
        <v>Banks</v>
      </c>
      <c r="E396" s="9" t="str">
        <f>_xll.SNL.Clients.Office.Excel.Functions.SPG(A396, "IQ_INDUSTRY")</f>
        <v>Banks</v>
      </c>
      <c r="F396" s="9" t="str">
        <f>_xll.SNL.Clients.Office.Excel.Functions.SPG(A396, "IQ_PRIMARY_INDUSTRY")</f>
        <v>Regional Banks</v>
      </c>
      <c r="G396" s="9" t="str">
        <f>_xll.SNL.Clients.Office.Excel.Functions.SPG(A396, "NAICS_CODE", "Primary")</f>
        <v>522 - Credit Intermediation and Related Activities</v>
      </c>
      <c r="H396" s="9" t="str">
        <f>_xll.SNL.Clients.Office.Excel.Functions.SPG(A396, "SP_TOPICTAG")</f>
        <v>Consumer Lending</v>
      </c>
      <c r="I396" s="5">
        <f>_xll.SNL.Clients.Office.Excel.Functions.SPG(A396, "SP_PCT_SHARES_OWNED_ALL_INSTITUTIONS")</f>
        <v>91.48</v>
      </c>
      <c r="J396" s="9" t="str">
        <f>_xll.SNL.Clients.Office.Excel.Functions.SPG(A396, "RD_CREDIT_RATING_GLOBAL", "Issuer Credit Rating", "Local Currency LT|0")</f>
        <v/>
      </c>
      <c r="K396" s="9" t="str">
        <f>_xll.SNL.Clients.Office.Excel.Functions.SPG(A396, "RD_CWOL_GLOBAL", "Issuer Credit Rating", "Local Currency LT|0")</f>
        <v/>
      </c>
      <c r="L396" s="9" t="str">
        <f>_xll.SNL.Clients.Office.Excel.Functions.SPG(A396, "RD_RATING_ACTION_GLOBAL", "Issuer Credit Rating", "Local Currency LT|0")</f>
        <v/>
      </c>
      <c r="M396" s="10" t="str">
        <f>_xll.SNL.Clients.Office.Excel.Functions.SPG(A396, "RD_LAST_REVIEW_DATE_GLOBAL", "Issuer Credit Rating", "Local Currency LT")</f>
        <v/>
      </c>
      <c r="N396" s="10" t="str">
        <f>_xll.SNL.Clients.Office.Excel.Functions.SPG(A396, "RD_CREDIT_RATING_DATE_GLOBAL", "Issuer Credit Rating", "Local Currency LT|0")</f>
        <v/>
      </c>
      <c r="O396" s="10" t="str">
        <f>_xll.SNL.Clients.Office.Excel.Functions.SPG(A396, "RD_CREDIT_WATCH_OUTLOOK_DATE_GLOBAL", "Issuer Credit Rating", "Local Currency LT|0")</f>
        <v/>
      </c>
    </row>
    <row r="397" spans="1:15">
      <c r="A397" t="s">
        <v>2038</v>
      </c>
      <c r="B397" t="str">
        <f>_xll.SNL.Clients.Office.Excel.Functions.SPG(A397,"SP_IPO_DATE")</f>
        <v>#PEND</v>
      </c>
      <c r="C397" s="9" t="str">
        <f>_xll.SNL.Clients.Office.Excel.Functions.SPG(A397, "IQ_SECTOR")</f>
        <v>Industrials</v>
      </c>
      <c r="D397" s="9" t="str">
        <f>_xll.SNL.Clients.Office.Excel.Functions.SPG(A397, "IQ_INDUSTRY_GROUP")</f>
        <v>Capital Goods</v>
      </c>
      <c r="E397" s="9" t="str">
        <f>_xll.SNL.Clients.Office.Excel.Functions.SPG(A397, "IQ_INDUSTRY")</f>
        <v>Aerospace and Defense</v>
      </c>
      <c r="F397" s="9" t="str">
        <f>_xll.SNL.Clients.Office.Excel.Functions.SPG(A397, "IQ_PRIMARY_INDUSTRY")</f>
        <v>Aerospace and Defense</v>
      </c>
      <c r="G397" s="9" t="str">
        <f>_xll.SNL.Clients.Office.Excel.Functions.SPG(A397, "NAICS_CODE", "Primary")</f>
        <v>33641 - Aerospace Product and Parts Manufacturing</v>
      </c>
      <c r="H397" s="9" t="str">
        <f>_xll.SNL.Clients.Office.Excel.Functions.SPG(A397, "SP_TOPICTAG")</f>
        <v>Energy Management; Homeland Security; Industrial Automation; Sensors; Commercial Space Launch; Passenger Aircraft Manufacturing</v>
      </c>
      <c r="I397" s="5">
        <f>_xll.SNL.Clients.Office.Excel.Functions.SPG(A397, "SP_PCT_SHARES_OWNED_ALL_INSTITUTIONS")</f>
        <v>89.08</v>
      </c>
      <c r="J397" s="9" t="str">
        <f>_xll.SNL.Clients.Office.Excel.Functions.SPG(A397, "RD_CREDIT_RATING_GLOBAL", "Issuer Credit Rating", "Local Currency LT|0")</f>
        <v/>
      </c>
      <c r="K397" s="9" t="str">
        <f>_xll.SNL.Clients.Office.Excel.Functions.SPG(A397, "RD_CWOL_GLOBAL", "Issuer Credit Rating", "Local Currency LT|0")</f>
        <v/>
      </c>
      <c r="L397" s="9" t="str">
        <f>_xll.SNL.Clients.Office.Excel.Functions.SPG(A397, "RD_RATING_ACTION_GLOBAL", "Issuer Credit Rating", "Local Currency LT|0")</f>
        <v/>
      </c>
      <c r="M397" s="10" t="str">
        <f>_xll.SNL.Clients.Office.Excel.Functions.SPG(A397, "RD_LAST_REVIEW_DATE_GLOBAL", "Issuer Credit Rating", "Local Currency LT")</f>
        <v/>
      </c>
      <c r="N397" s="10" t="str">
        <f>_xll.SNL.Clients.Office.Excel.Functions.SPG(A397, "RD_CREDIT_RATING_DATE_GLOBAL", "Issuer Credit Rating", "Local Currency LT|0")</f>
        <v/>
      </c>
      <c r="O397" s="10" t="str">
        <f>_xll.SNL.Clients.Office.Excel.Functions.SPG(A397, "RD_CREDIT_WATCH_OUTLOOK_DATE_GLOBAL", "Issuer Credit Rating", "Local Currency LT|0")</f>
        <v/>
      </c>
    </row>
    <row r="398" spans="1:15">
      <c r="A398" t="s">
        <v>2039</v>
      </c>
      <c r="B398" t="str">
        <f>_xll.SNL.Clients.Office.Excel.Functions.SPG(A398,"SP_IPO_DATE")</f>
        <v>#PEND</v>
      </c>
      <c r="C398" s="9" t="str">
        <f>_xll.SNL.Clients.Office.Excel.Functions.SPG(A398, "IQ_SECTOR")</f>
        <v>Consumer Discretionary</v>
      </c>
      <c r="D398" s="9" t="str">
        <f>_xll.SNL.Clients.Office.Excel.Functions.SPG(A398, "IQ_INDUSTRY_GROUP")</f>
        <v>Consumer Services</v>
      </c>
      <c r="E398" s="9" t="str">
        <f>_xll.SNL.Clients.Office.Excel.Functions.SPG(A398, "IQ_INDUSTRY")</f>
        <v>Hotels, Restaurants and Leisure</v>
      </c>
      <c r="F398" s="9" t="str">
        <f>_xll.SNL.Clients.Office.Excel.Functions.SPG(A398, "IQ_PRIMARY_INDUSTRY")</f>
        <v>Hotels, Resorts and Cruise Lines</v>
      </c>
      <c r="G398" s="9" t="str">
        <f>_xll.SNL.Clients.Office.Excel.Functions.SPG(A398, "NAICS_CODE", "Primary")</f>
        <v>721110 - Hotels (except Casino Hotels) and Motels</v>
      </c>
      <c r="H398" s="9" t="str">
        <f>_xll.SNL.Clients.Office.Excel.Functions.SPG(A398, "SP_TOPICTAG")</f>
        <v>Travel Accommodations</v>
      </c>
      <c r="I398" s="5">
        <f>_xll.SNL.Clients.Office.Excel.Functions.SPG(A398, "SP_PCT_SHARES_OWNED_ALL_INSTITUTIONS")</f>
        <v>98.12</v>
      </c>
      <c r="J398" s="9" t="str">
        <f>_xll.SNL.Clients.Office.Excel.Functions.SPG(A398, "RD_CREDIT_RATING_GLOBAL", "Issuer Credit Rating", "Local Currency LT|0")</f>
        <v>BB+</v>
      </c>
      <c r="K398" s="9" t="str">
        <f>_xll.SNL.Clients.Office.Excel.Functions.SPG(A398, "RD_CWOL_GLOBAL", "Issuer Credit Rating", "Local Currency LT|0")</f>
        <v>Stable</v>
      </c>
      <c r="L398" s="9" t="str">
        <f>_xll.SNL.Clients.Office.Excel.Functions.SPG(A398, "RD_RATING_ACTION_GLOBAL", "Issuer Credit Rating", "Local Currency LT|0")</f>
        <v>Upgrade | CreditWatch/Outlook (08/05/2021)</v>
      </c>
      <c r="M398" s="10">
        <f>_xll.SNL.Clients.Office.Excel.Functions.SPG(A398, "RD_LAST_REVIEW_DATE_GLOBAL", "Issuer Credit Rating", "Local Currency LT")</f>
        <v>45373</v>
      </c>
      <c r="N398" s="10">
        <f>_xll.SNL.Clients.Office.Excel.Functions.SPG(A398, "RD_CREDIT_RATING_DATE_GLOBAL", "Issuer Credit Rating", "Local Currency LT|0")</f>
        <v>44413</v>
      </c>
      <c r="O398" s="10">
        <f>_xll.SNL.Clients.Office.Excel.Functions.SPG(A398, "RD_CREDIT_WATCH_OUTLOOK_DATE_GLOBAL", "Issuer Credit Rating", "Local Currency LT|0")</f>
        <v>44413</v>
      </c>
    </row>
    <row r="399" spans="1:15">
      <c r="A399" t="s">
        <v>2040</v>
      </c>
      <c r="B399" t="str">
        <f>_xll.SNL.Clients.Office.Excel.Functions.SPG(A399,"SP_IPO_DATE")</f>
        <v>#PEND</v>
      </c>
      <c r="C399" s="9" t="str">
        <f>_xll.SNL.Clients.Office.Excel.Functions.SPG(A399, "IQ_SECTOR")</f>
        <v>Industrials</v>
      </c>
      <c r="D399" s="9" t="str">
        <f>_xll.SNL.Clients.Office.Excel.Functions.SPG(A399, "IQ_INDUSTRY_GROUP")</f>
        <v>Transportation</v>
      </c>
      <c r="E399" s="9" t="str">
        <f>_xll.SNL.Clients.Office.Excel.Functions.SPG(A399, "IQ_INDUSTRY")</f>
        <v>Ground Transportation</v>
      </c>
      <c r="F399" s="9" t="str">
        <f>_xll.SNL.Clients.Office.Excel.Functions.SPG(A399, "IQ_PRIMARY_INDUSTRY")</f>
        <v>Cargo Ground Transportation</v>
      </c>
      <c r="G399" s="9" t="str">
        <f>_xll.SNL.Clients.Office.Excel.Functions.SPG(A399, "NAICS_CODE", "Primary")</f>
        <v>484122 - General Freight Trucking, Long-Distance, Less Than Truckload</v>
      </c>
      <c r="H399" s="9" t="str">
        <f>_xll.SNL.Clients.Office.Excel.Functions.SPG(A399, "SP_TOPICTAG")</f>
        <v>Fleet Management; Freight Service; GPS; Last Mile Transportation; Predictive Analytics; Cloud Storage; Process Automation</v>
      </c>
      <c r="I399" s="5">
        <f>_xll.SNL.Clients.Office.Excel.Functions.SPG(A399, "SP_PCT_SHARES_OWNED_ALL_INSTITUTIONS")</f>
        <v>88.08</v>
      </c>
      <c r="J399" s="9" t="str">
        <f>_xll.SNL.Clients.Office.Excel.Functions.SPG(A399, "RD_CREDIT_RATING_GLOBAL", "Issuer Credit Rating", "Local Currency LT|0")</f>
        <v>BB+</v>
      </c>
      <c r="K399" s="9" t="str">
        <f>_xll.SNL.Clients.Office.Excel.Functions.SPG(A399, "RD_CWOL_GLOBAL", "Issuer Credit Rating", "Local Currency LT|0")</f>
        <v>Negative</v>
      </c>
      <c r="L399" s="9" t="str">
        <f>_xll.SNL.Clients.Office.Excel.Functions.SPG(A399, "RD_RATING_ACTION_GLOBAL", "Issuer Credit Rating", "Local Currency LT|0")</f>
        <v>CreditWatch/Outlook (12/05/2023)</v>
      </c>
      <c r="M399" s="10">
        <f>_xll.SNL.Clients.Office.Excel.Functions.SPG(A399, "RD_LAST_REVIEW_DATE_GLOBAL", "Issuer Credit Rating", "Local Currency LT")</f>
        <v>45464</v>
      </c>
      <c r="N399" s="10">
        <f>_xll.SNL.Clients.Office.Excel.Functions.SPG(A399, "RD_CREDIT_RATING_DATE_GLOBAL", "Issuer Credit Rating", "Local Currency LT|0")</f>
        <v>44953</v>
      </c>
      <c r="O399" s="10">
        <f>_xll.SNL.Clients.Office.Excel.Functions.SPG(A399, "RD_CREDIT_WATCH_OUTLOOK_DATE_GLOBAL", "Issuer Credit Rating", "Local Currency LT|0")</f>
        <v>45265</v>
      </c>
    </row>
    <row r="400" spans="1:15">
      <c r="A400" t="s">
        <v>2041</v>
      </c>
      <c r="B400" t="str">
        <f>_xll.SNL.Clients.Office.Excel.Functions.SPG(A400,"SP_IPO_DATE")</f>
        <v>#PEND</v>
      </c>
      <c r="C400" s="9" t="str">
        <f>_xll.SNL.Clients.Office.Excel.Functions.SPG(A400, "IQ_SECTOR")</f>
        <v>Consumer Discretionary</v>
      </c>
      <c r="D400" s="9" t="str">
        <f>_xll.SNL.Clients.Office.Excel.Functions.SPG(A400, "IQ_INDUSTRY_GROUP")</f>
        <v>Consumer Durables and Apparel</v>
      </c>
      <c r="E400" s="9" t="str">
        <f>_xll.SNL.Clients.Office.Excel.Functions.SPG(A400, "IQ_INDUSTRY")</f>
        <v>Leisure Products</v>
      </c>
      <c r="F400" s="9" t="str">
        <f>_xll.SNL.Clients.Office.Excel.Functions.SPG(A400, "IQ_PRIMARY_INDUSTRY")</f>
        <v>Leisure Products</v>
      </c>
      <c r="G400" s="9" t="str">
        <f>_xll.SNL.Clients.Office.Excel.Functions.SPG(A400, "NAICS_CODE", "Primary")</f>
        <v>339920 - Sporting and Athletic Goods Manufacturing</v>
      </c>
      <c r="H400" s="9" t="str">
        <f>_xll.SNL.Clients.Office.Excel.Functions.SPG(A400, "SP_TOPICTAG")</f>
        <v>Lifestyle; Content Creation</v>
      </c>
      <c r="I400" s="5">
        <f>_xll.SNL.Clients.Office.Excel.Functions.SPG(A400, "SP_PCT_SHARES_OWNED_ALL_INSTITUTIONS")</f>
        <v>101.67</v>
      </c>
      <c r="J400" s="9" t="str">
        <f>_xll.SNL.Clients.Office.Excel.Functions.SPG(A400, "RD_CREDIT_RATING_GLOBAL", "Issuer Credit Rating", "Local Currency LT|0")</f>
        <v/>
      </c>
      <c r="K400" s="9" t="str">
        <f>_xll.SNL.Clients.Office.Excel.Functions.SPG(A400, "RD_CWOL_GLOBAL", "Issuer Credit Rating", "Local Currency LT|0")</f>
        <v/>
      </c>
      <c r="L400" s="9" t="str">
        <f>_xll.SNL.Clients.Office.Excel.Functions.SPG(A400, "RD_RATING_ACTION_GLOBAL", "Issuer Credit Rating", "Local Currency LT|0")</f>
        <v/>
      </c>
      <c r="M400" s="10" t="str">
        <f>_xll.SNL.Clients.Office.Excel.Functions.SPG(A400, "RD_LAST_REVIEW_DATE_GLOBAL", "Issuer Credit Rating", "Local Currency LT")</f>
        <v/>
      </c>
      <c r="N400" s="10" t="str">
        <f>_xll.SNL.Clients.Office.Excel.Functions.SPG(A400, "RD_CREDIT_RATING_DATE_GLOBAL", "Issuer Credit Rating", "Local Currency LT|0")</f>
        <v/>
      </c>
      <c r="O400" s="10" t="str">
        <f>_xll.SNL.Clients.Office.Excel.Functions.SPG(A400, "RD_CREDIT_WATCH_OUTLOOK_DATE_GLOBAL", "Issuer Credit Rating", "Local Currency LT|0")</f>
        <v/>
      </c>
    </row>
    <row r="401" spans="1:15">
      <c r="A401" t="s">
        <v>2042</v>
      </c>
      <c r="B401" t="str">
        <f>_xll.SNL.Clients.Office.Excel.Functions.SPG(A401,"SP_IPO_DATE")</f>
        <v>#PEND</v>
      </c>
      <c r="C401" s="9" t="str">
        <f>_xll.SNL.Clients.Office.Excel.Functions.SPG(A401, "IQ_SECTOR")</f>
        <v>Financials</v>
      </c>
      <c r="D401" s="9" t="str">
        <f>_xll.SNL.Clients.Office.Excel.Functions.SPG(A401, "IQ_INDUSTRY_GROUP")</f>
        <v>Banks</v>
      </c>
      <c r="E401" s="9" t="str">
        <f>_xll.SNL.Clients.Office.Excel.Functions.SPG(A401, "IQ_INDUSTRY")</f>
        <v>Banks</v>
      </c>
      <c r="F401" s="9" t="str">
        <f>_xll.SNL.Clients.Office.Excel.Functions.SPG(A401, "IQ_PRIMARY_INDUSTRY")</f>
        <v>Regional Banks</v>
      </c>
      <c r="G401" s="9" t="str">
        <f>_xll.SNL.Clients.Office.Excel.Functions.SPG(A401, "NAICS_CODE", "Primary")</f>
        <v>522110 - Commercial Banking</v>
      </c>
      <c r="H401" s="9" t="str">
        <f>_xll.SNL.Clients.Office.Excel.Functions.SPG(A401, "SP_TOPICTAG")</f>
        <v>Consumer Lending</v>
      </c>
      <c r="I401" s="5">
        <f>_xll.SNL.Clients.Office.Excel.Functions.SPG(A401, "SP_PCT_SHARES_OWNED_ALL_INSTITUTIONS")</f>
        <v>76.45</v>
      </c>
      <c r="J401" s="9" t="str">
        <f>_xll.SNL.Clients.Office.Excel.Functions.SPG(A401, "RD_CREDIT_RATING_GLOBAL", "Issuer Credit Rating", "Local Currency LT|0")</f>
        <v>BBB+</v>
      </c>
      <c r="K401" s="9" t="str">
        <f>_xll.SNL.Clients.Office.Excel.Functions.SPG(A401, "RD_CWOL_GLOBAL", "Issuer Credit Rating", "Local Currency LT|0")</f>
        <v>Negative</v>
      </c>
      <c r="L401" s="9" t="str">
        <f>_xll.SNL.Clients.Office.Excel.Functions.SPG(A401, "RD_RATING_ACTION_GLOBAL", "Issuer Credit Rating", "Local Currency LT|0")</f>
        <v>CreditWatch/Outlook (05/15/2023)</v>
      </c>
      <c r="M401" s="10">
        <f>_xll.SNL.Clients.Office.Excel.Functions.SPG(A401, "RD_LAST_REVIEW_DATE_GLOBAL", "Issuer Credit Rating", "Local Currency LT")</f>
        <v>45618</v>
      </c>
      <c r="N401" s="10">
        <f>_xll.SNL.Clients.Office.Excel.Functions.SPG(A401, "RD_CREDIT_RATING_DATE_GLOBAL", "Issuer Credit Rating", "Local Currency LT|0")</f>
        <v>43215</v>
      </c>
      <c r="O401" s="10">
        <f>_xll.SNL.Clients.Office.Excel.Functions.SPG(A401, "RD_CREDIT_WATCH_OUTLOOK_DATE_GLOBAL", "Issuer Credit Rating", "Local Currency LT|0")</f>
        <v>45061</v>
      </c>
    </row>
    <row r="402" spans="1:15">
      <c r="A402" t="s">
        <v>2043</v>
      </c>
      <c r="B402" t="str">
        <f>_xll.SNL.Clients.Office.Excel.Functions.SPG(A402,"SP_IPO_DATE")</f>
        <v>#PEND</v>
      </c>
      <c r="C402" s="9" t="str">
        <f>_xll.SNL.Clients.Office.Excel.Functions.SPG(A402, "IQ_SECTOR")</f>
        <v>Communication Services</v>
      </c>
      <c r="D402" s="9" t="str">
        <f>_xll.SNL.Clients.Office.Excel.Functions.SPG(A402, "IQ_INDUSTRY_GROUP")</f>
        <v>Media and Entertainment</v>
      </c>
      <c r="E402" s="9" t="str">
        <f>_xll.SNL.Clients.Office.Excel.Functions.SPG(A402, "IQ_INDUSTRY")</f>
        <v>Interactive Media and Services</v>
      </c>
      <c r="F402" s="9" t="str">
        <f>_xll.SNL.Clients.Office.Excel.Functions.SPG(A402, "IQ_PRIMARY_INDUSTRY")</f>
        <v>Interactive Media and Services</v>
      </c>
      <c r="G402" s="9" t="str">
        <f>_xll.SNL.Clients.Office.Excel.Functions.SPG(A402, "NAICS_CODE", "Primary")</f>
        <v>519290 - Web Search Portals and All Other Information Services</v>
      </c>
      <c r="H402" s="9" t="str">
        <f>_xll.SNL.Clients.Office.Excel.Functions.SPG(A402, "SP_TOPICTAG")</f>
        <v>Data Integration; Predictive Analytics; Machine Learning; Text Analytics; Data Protection; Cloud Infrastructure; Artificial Intelligence</v>
      </c>
      <c r="I402" s="5">
        <f>_xll.SNL.Clients.Office.Excel.Functions.SPG(A402, "SP_PCT_SHARES_OWNED_ALL_INSTITUTIONS")</f>
        <v>80.44</v>
      </c>
      <c r="J402" s="9" t="str">
        <f>_xll.SNL.Clients.Office.Excel.Functions.SPG(A402, "RD_CREDIT_RATING_GLOBAL", "Issuer Credit Rating", "Local Currency LT|0")</f>
        <v>BB</v>
      </c>
      <c r="K402" s="9" t="str">
        <f>_xll.SNL.Clients.Office.Excel.Functions.SPG(A402, "RD_CWOL_GLOBAL", "Issuer Credit Rating", "Local Currency LT|0")</f>
        <v>Stable</v>
      </c>
      <c r="L402" s="9" t="str">
        <f>_xll.SNL.Clients.Office.Excel.Functions.SPG(A402, "RD_RATING_ACTION_GLOBAL", "Issuer Credit Rating", "Local Currency LT|0")</f>
        <v>Upgrade | CreditWatch/Outlook (03/17/2022)</v>
      </c>
      <c r="M402" s="10">
        <f>_xll.SNL.Clients.Office.Excel.Functions.SPG(A402, "RD_LAST_REVIEW_DATE_GLOBAL", "Issuer Credit Rating", "Local Currency LT")</f>
        <v>45680</v>
      </c>
      <c r="N402" s="10">
        <f>_xll.SNL.Clients.Office.Excel.Functions.SPG(A402, "RD_CREDIT_RATING_DATE_GLOBAL", "Issuer Credit Rating", "Local Currency LT|0")</f>
        <v>44637</v>
      </c>
      <c r="O402" s="10">
        <f>_xll.SNL.Clients.Office.Excel.Functions.SPG(A402, "RD_CREDIT_WATCH_OUTLOOK_DATE_GLOBAL", "Issuer Credit Rating", "Local Currency LT|0")</f>
        <v>44637</v>
      </c>
    </row>
    <row r="403" spans="1:15">
      <c r="B403" t="str">
        <f>_xll.SNL.Clients.Office.Excel.Functions.SPG(A403,"SP_IPO_DATE")</f>
        <v>#PEND</v>
      </c>
      <c r="C403" s="9" t="str">
        <f>_xll.SNL.Clients.Office.Excel.Functions.SPG(A403, "IQ_SECTOR")</f>
        <v>#INVALID COMPANY ID</v>
      </c>
      <c r="D403" s="9" t="str">
        <f>_xll.SNL.Clients.Office.Excel.Functions.SPG(A403, "IQ_INDUSTRY_GROUP")</f>
        <v>#INVALID COMPANY ID</v>
      </c>
      <c r="E403" s="9" t="str">
        <f>_xll.SNL.Clients.Office.Excel.Functions.SPG(A403, "IQ_INDUSTRY")</f>
        <v>#INVALID COMPANY ID</v>
      </c>
      <c r="F403" s="9" t="str">
        <f>_xll.SNL.Clients.Office.Excel.Functions.SPG(A403, "IQ_PRIMARY_INDUSTRY")</f>
        <v>#INVALID COMPANY ID</v>
      </c>
      <c r="G403" s="9" t="str">
        <f>_xll.SNL.Clients.Office.Excel.Functions.SPG(A403, "NAICS_CODE", "Primary")</f>
        <v>#INVALID COMPANY ID</v>
      </c>
      <c r="H403" s="9" t="str">
        <f>_xll.SNL.Clients.Office.Excel.Functions.SPG(A403, "SP_TOPICTAG")</f>
        <v>#INVALID COMPANY ID</v>
      </c>
      <c r="I403" s="5" t="str">
        <f>_xll.SNL.Clients.Office.Excel.Functions.SPG(A403, "SP_PCT_SHARES_OWNED_ALL_INSTITUTIONS")</f>
        <v>#INVALID COMPANY ID</v>
      </c>
      <c r="J403" s="9" t="str">
        <f>_xll.SNL.Clients.Office.Excel.Functions.SPG(A403, "RD_CREDIT_RATING_GLOBAL", "Issuer Credit Rating", "Local Currency LT|0")</f>
        <v>#INVALID COMPANY ID</v>
      </c>
      <c r="K403" s="9" t="str">
        <f>_xll.SNL.Clients.Office.Excel.Functions.SPG(A403, "RD_CWOL_GLOBAL", "Issuer Credit Rating", "Local Currency LT|0")</f>
        <v>#INVALID COMPANY ID</v>
      </c>
      <c r="L403" s="9" t="str">
        <f>_xll.SNL.Clients.Office.Excel.Functions.SPG(A403, "RD_RATING_ACTION_GLOBAL", "Issuer Credit Rating", "Local Currency LT|0")</f>
        <v>#INVALID COMPANY ID</v>
      </c>
      <c r="M403" s="10" t="str">
        <f>_xll.SNL.Clients.Office.Excel.Functions.SPG(A403, "RD_LAST_REVIEW_DATE_GLOBAL", "Issuer Credit Rating", "Local Currency LT")</f>
        <v>#INVALID COMPANY ID</v>
      </c>
      <c r="N403" s="10" t="str">
        <f>_xll.SNL.Clients.Office.Excel.Functions.SPG(A403, "RD_CREDIT_RATING_DATE_GLOBAL", "Issuer Credit Rating", "Local Currency LT|0")</f>
        <v>#INVALID COMPANY ID</v>
      </c>
      <c r="O403" s="10" t="str">
        <f>_xll.SNL.Clients.Office.Excel.Functions.SPG(A403, "RD_CREDIT_WATCH_OUTLOOK_DATE_GLOBAL", "Issuer Credit Rating", "Local Currency LT|0")</f>
        <v>#INVALID COMPANY ID</v>
      </c>
    </row>
    <row r="404" spans="1:15">
      <c r="B404" t="str">
        <f>_xll.SNL.Clients.Office.Excel.Functions.SPG(A404,"SP_IPO_DATE")</f>
        <v>#PEND</v>
      </c>
      <c r="C404" s="9" t="str">
        <f>_xll.SNL.Clients.Office.Excel.Functions.SPG(A404, "IQ_SECTOR")</f>
        <v>#INVALID COMPANY ID</v>
      </c>
      <c r="D404" s="9" t="str">
        <f>_xll.SNL.Clients.Office.Excel.Functions.SPG(A404, "IQ_INDUSTRY_GROUP")</f>
        <v>#INVALID COMPANY ID</v>
      </c>
      <c r="E404" s="9" t="str">
        <f>_xll.SNL.Clients.Office.Excel.Functions.SPG(A404, "IQ_INDUSTRY")</f>
        <v>#INVALID COMPANY ID</v>
      </c>
      <c r="F404" s="9" t="str">
        <f>_xll.SNL.Clients.Office.Excel.Functions.SPG(A404, "IQ_PRIMARY_INDUSTRY")</f>
        <v>#INVALID COMPANY ID</v>
      </c>
      <c r="G404" s="9" t="str">
        <f>_xll.SNL.Clients.Office.Excel.Functions.SPG(A404, "NAICS_CODE", "Primary")</f>
        <v>#INVALID COMPANY ID</v>
      </c>
      <c r="H404" s="9" t="str">
        <f>_xll.SNL.Clients.Office.Excel.Functions.SPG(A404, "SP_TOPICTAG")</f>
        <v>#INVALID COMPANY ID</v>
      </c>
      <c r="I404" s="5" t="str">
        <f>_xll.SNL.Clients.Office.Excel.Functions.SPG(A404, "SP_PCT_SHARES_OWNED_ALL_INSTITUTIONS")</f>
        <v>#INVALID COMPANY ID</v>
      </c>
      <c r="J404" s="9" t="str">
        <f>_xll.SNL.Clients.Office.Excel.Functions.SPG(A404, "RD_CREDIT_RATING_GLOBAL", "Issuer Credit Rating", "Local Currency LT|0")</f>
        <v>#INVALID COMPANY ID</v>
      </c>
      <c r="K404" s="9" t="str">
        <f>_xll.SNL.Clients.Office.Excel.Functions.SPG(A404, "RD_CWOL_GLOBAL", "Issuer Credit Rating", "Local Currency LT|0")</f>
        <v>#INVALID COMPANY ID</v>
      </c>
      <c r="L404" s="9" t="str">
        <f>_xll.SNL.Clients.Office.Excel.Functions.SPG(A404, "RD_RATING_ACTION_GLOBAL", "Issuer Credit Rating", "Local Currency LT|0")</f>
        <v>#INVALID COMPANY ID</v>
      </c>
      <c r="M404" s="10" t="str">
        <f>_xll.SNL.Clients.Office.Excel.Functions.SPG(A404, "RD_LAST_REVIEW_DATE_GLOBAL", "Issuer Credit Rating", "Local Currency LT")</f>
        <v>#INVALID COMPANY ID</v>
      </c>
      <c r="N404" s="10" t="str">
        <f>_xll.SNL.Clients.Office.Excel.Functions.SPG(A404, "RD_CREDIT_RATING_DATE_GLOBAL", "Issuer Credit Rating", "Local Currency LT|0")</f>
        <v>#INVALID COMPANY ID</v>
      </c>
      <c r="O404" s="10" t="str">
        <f>_xll.SNL.Clients.Office.Excel.Functions.SPG(A404, "RD_CREDIT_WATCH_OUTLOOK_DATE_GLOBAL", "Issuer Credit Rating", "Local Currency LT|0")</f>
        <v>#INVALID COMPANY ID</v>
      </c>
    </row>
    <row r="405" spans="1:15">
      <c r="B405" t="str">
        <f>_xll.SNL.Clients.Office.Excel.Functions.SPG(A405,"SP_IPO_DATE")</f>
        <v>#PEND</v>
      </c>
      <c r="C405" s="9" t="str">
        <f>_xll.SNL.Clients.Office.Excel.Functions.SPG(A405, "IQ_SECTOR")</f>
        <v>#INVALID COMPANY ID</v>
      </c>
      <c r="D405" s="9" t="str">
        <f>_xll.SNL.Clients.Office.Excel.Functions.SPG(A405, "IQ_INDUSTRY_GROUP")</f>
        <v>#INVALID COMPANY ID</v>
      </c>
      <c r="E405" s="9" t="str">
        <f>_xll.SNL.Clients.Office.Excel.Functions.SPG(A405, "IQ_INDUSTRY")</f>
        <v>#INVALID COMPANY ID</v>
      </c>
      <c r="F405" s="9" t="str">
        <f>_xll.SNL.Clients.Office.Excel.Functions.SPG(A405, "IQ_PRIMARY_INDUSTRY")</f>
        <v>#INVALID COMPANY ID</v>
      </c>
      <c r="G405" s="9" t="str">
        <f>_xll.SNL.Clients.Office.Excel.Functions.SPG(A405, "NAICS_CODE", "Primary")</f>
        <v>#INVALID COMPANY ID</v>
      </c>
      <c r="H405" s="9" t="str">
        <f>_xll.SNL.Clients.Office.Excel.Functions.SPG(A405, "SP_TOPICTAG")</f>
        <v>#INVALID COMPANY ID</v>
      </c>
      <c r="I405" s="5" t="str">
        <f>_xll.SNL.Clients.Office.Excel.Functions.SPG(A405, "SP_PCT_SHARES_OWNED_ALL_INSTITUTIONS")</f>
        <v>#INVALID COMPANY ID</v>
      </c>
      <c r="J405" s="9" t="str">
        <f>_xll.SNL.Clients.Office.Excel.Functions.SPG(A405, "RD_CREDIT_RATING_GLOBAL", "Issuer Credit Rating", "Local Currency LT|0")</f>
        <v>#INVALID COMPANY ID</v>
      </c>
      <c r="K405" s="9" t="str">
        <f>_xll.SNL.Clients.Office.Excel.Functions.SPG(A405, "RD_CWOL_GLOBAL", "Issuer Credit Rating", "Local Currency LT|0")</f>
        <v>#INVALID COMPANY ID</v>
      </c>
      <c r="L405" s="9" t="str">
        <f>_xll.SNL.Clients.Office.Excel.Functions.SPG(A405, "RD_RATING_ACTION_GLOBAL", "Issuer Credit Rating", "Local Currency LT|0")</f>
        <v>#INVALID COMPANY ID</v>
      </c>
      <c r="M405" s="10" t="str">
        <f>_xll.SNL.Clients.Office.Excel.Functions.SPG(A405, "RD_LAST_REVIEW_DATE_GLOBAL", "Issuer Credit Rating", "Local Currency LT")</f>
        <v>#INVALID COMPANY ID</v>
      </c>
      <c r="N405" s="10" t="str">
        <f>_xll.SNL.Clients.Office.Excel.Functions.SPG(A405, "RD_CREDIT_RATING_DATE_GLOBAL", "Issuer Credit Rating", "Local Currency LT|0")</f>
        <v>#INVALID COMPANY ID</v>
      </c>
      <c r="O405" s="10" t="str">
        <f>_xll.SNL.Clients.Office.Excel.Functions.SPG(A405, "RD_CREDIT_WATCH_OUTLOOK_DATE_GLOBAL", "Issuer Credit Rating", "Local Currency LT|0")</f>
        <v>#INVALID COMPANY ID</v>
      </c>
    </row>
    <row r="406" spans="1:15">
      <c r="B406" t="str">
        <f>_xll.SNL.Clients.Office.Excel.Functions.SPG(A406,"SP_IPO_DATE")</f>
        <v>#PEND</v>
      </c>
      <c r="C406" s="9" t="str">
        <f>_xll.SNL.Clients.Office.Excel.Functions.SPG(A406, "IQ_SECTOR")</f>
        <v>#INVALID COMPANY ID</v>
      </c>
      <c r="D406" s="9" t="str">
        <f>_xll.SNL.Clients.Office.Excel.Functions.SPG(A406, "IQ_INDUSTRY_GROUP")</f>
        <v>#INVALID COMPANY ID</v>
      </c>
      <c r="E406" s="9" t="str">
        <f>_xll.SNL.Clients.Office.Excel.Functions.SPG(A406, "IQ_INDUSTRY")</f>
        <v>#INVALID COMPANY ID</v>
      </c>
      <c r="F406" s="9" t="str">
        <f>_xll.SNL.Clients.Office.Excel.Functions.SPG(A406, "IQ_PRIMARY_INDUSTRY")</f>
        <v>#INVALID COMPANY ID</v>
      </c>
      <c r="G406" s="9" t="str">
        <f>_xll.SNL.Clients.Office.Excel.Functions.SPG(A406, "NAICS_CODE", "Primary")</f>
        <v>#INVALID COMPANY ID</v>
      </c>
      <c r="H406" s="9" t="str">
        <f>_xll.SNL.Clients.Office.Excel.Functions.SPG(A406, "SP_TOPICTAG")</f>
        <v>#INVALID COMPANY ID</v>
      </c>
      <c r="I406" s="5" t="str">
        <f>_xll.SNL.Clients.Office.Excel.Functions.SPG(A406, "SP_PCT_SHARES_OWNED_ALL_INSTITUTIONS")</f>
        <v>#INVALID COMPANY ID</v>
      </c>
      <c r="J406" s="9" t="str">
        <f>_xll.SNL.Clients.Office.Excel.Functions.SPG(A406, "RD_CREDIT_RATING_GLOBAL", "Issuer Credit Rating", "Local Currency LT|0")</f>
        <v>#INVALID COMPANY ID</v>
      </c>
      <c r="K406" s="9" t="str">
        <f>_xll.SNL.Clients.Office.Excel.Functions.SPG(A406, "RD_CWOL_GLOBAL", "Issuer Credit Rating", "Local Currency LT|0")</f>
        <v>#INVALID COMPANY ID</v>
      </c>
      <c r="L406" s="9" t="str">
        <f>_xll.SNL.Clients.Office.Excel.Functions.SPG(A406, "RD_RATING_ACTION_GLOBAL", "Issuer Credit Rating", "Local Currency LT|0")</f>
        <v>#INVALID COMPANY ID</v>
      </c>
      <c r="M406" s="10" t="str">
        <f>_xll.SNL.Clients.Office.Excel.Functions.SPG(A406, "RD_LAST_REVIEW_DATE_GLOBAL", "Issuer Credit Rating", "Local Currency LT")</f>
        <v>#INVALID COMPANY ID</v>
      </c>
      <c r="N406" s="10" t="str">
        <f>_xll.SNL.Clients.Office.Excel.Functions.SPG(A406, "RD_CREDIT_RATING_DATE_GLOBAL", "Issuer Credit Rating", "Local Currency LT|0")</f>
        <v>#INVALID COMPANY ID</v>
      </c>
      <c r="O406" s="10" t="str">
        <f>_xll.SNL.Clients.Office.Excel.Functions.SPG(A406, "RD_CREDIT_WATCH_OUTLOOK_DATE_GLOBAL", "Issuer Credit Rating", "Local Currency LT|0")</f>
        <v>#INVALID COMPANY ID</v>
      </c>
    </row>
    <row r="407" spans="1:15">
      <c r="B407" t="str">
        <f>_xll.SNL.Clients.Office.Excel.Functions.SPG(A407,"SP_IPO_DATE")</f>
        <v>#PEND</v>
      </c>
      <c r="C407" s="9" t="str">
        <f>_xll.SNL.Clients.Office.Excel.Functions.SPG(A407, "IQ_SECTOR")</f>
        <v>#INVALID COMPANY ID</v>
      </c>
      <c r="D407" s="9" t="str">
        <f>_xll.SNL.Clients.Office.Excel.Functions.SPG(A407, "IQ_INDUSTRY_GROUP")</f>
        <v>#INVALID COMPANY ID</v>
      </c>
      <c r="E407" s="9" t="str">
        <f>_xll.SNL.Clients.Office.Excel.Functions.SPG(A407, "IQ_INDUSTRY")</f>
        <v>#INVALID COMPANY ID</v>
      </c>
      <c r="F407" s="9" t="str">
        <f>_xll.SNL.Clients.Office.Excel.Functions.SPG(A407, "IQ_PRIMARY_INDUSTRY")</f>
        <v>#INVALID COMPANY ID</v>
      </c>
      <c r="G407" s="9" t="str">
        <f>_xll.SNL.Clients.Office.Excel.Functions.SPG(A407, "NAICS_CODE", "Primary")</f>
        <v>#INVALID COMPANY ID</v>
      </c>
      <c r="H407" s="9" t="str">
        <f>_xll.SNL.Clients.Office.Excel.Functions.SPG(A407, "SP_TOPICTAG")</f>
        <v>#INVALID COMPANY ID</v>
      </c>
      <c r="I407" s="5" t="str">
        <f>_xll.SNL.Clients.Office.Excel.Functions.SPG(A407, "SP_PCT_SHARES_OWNED_ALL_INSTITUTIONS")</f>
        <v>#INVALID COMPANY ID</v>
      </c>
      <c r="J407" s="9" t="str">
        <f>_xll.SNL.Clients.Office.Excel.Functions.SPG(A407, "RD_CREDIT_RATING_GLOBAL", "Issuer Credit Rating", "Local Currency LT|0")</f>
        <v>#INVALID COMPANY ID</v>
      </c>
      <c r="K407" s="9" t="str">
        <f>_xll.SNL.Clients.Office.Excel.Functions.SPG(A407, "RD_CWOL_GLOBAL", "Issuer Credit Rating", "Local Currency LT|0")</f>
        <v>#INVALID COMPANY ID</v>
      </c>
      <c r="L407" s="9" t="str">
        <f>_xll.SNL.Clients.Office.Excel.Functions.SPG(A407, "RD_RATING_ACTION_GLOBAL", "Issuer Credit Rating", "Local Currency LT|0")</f>
        <v>#INVALID COMPANY ID</v>
      </c>
      <c r="M407" s="10" t="str">
        <f>_xll.SNL.Clients.Office.Excel.Functions.SPG(A407, "RD_LAST_REVIEW_DATE_GLOBAL", "Issuer Credit Rating", "Local Currency LT")</f>
        <v>#INVALID COMPANY ID</v>
      </c>
      <c r="N407" s="10" t="str">
        <f>_xll.SNL.Clients.Office.Excel.Functions.SPG(A407, "RD_CREDIT_RATING_DATE_GLOBAL", "Issuer Credit Rating", "Local Currency LT|0")</f>
        <v>#INVALID COMPANY ID</v>
      </c>
      <c r="O407" s="10" t="str">
        <f>_xll.SNL.Clients.Office.Excel.Functions.SPG(A407, "RD_CREDIT_WATCH_OUTLOOK_DATE_GLOBAL", "Issuer Credit Rating", "Local Currency LT|0")</f>
        <v>#INVALID COMPANY ID</v>
      </c>
    </row>
    <row r="408" spans="1:15">
      <c r="B408" t="str">
        <f>_xll.SNL.Clients.Office.Excel.Functions.SPG(A408,"SP_IPO_DATE")</f>
        <v>#PEND</v>
      </c>
      <c r="C408" s="9" t="str">
        <f>_xll.SNL.Clients.Office.Excel.Functions.SPG(A408, "IQ_SECTOR")</f>
        <v>#INVALID COMPANY ID</v>
      </c>
      <c r="D408" s="9" t="str">
        <f>_xll.SNL.Clients.Office.Excel.Functions.SPG(A408, "IQ_INDUSTRY_GROUP")</f>
        <v>#INVALID COMPANY ID</v>
      </c>
      <c r="E408" s="9" t="str">
        <f>_xll.SNL.Clients.Office.Excel.Functions.SPG(A408, "IQ_INDUSTRY")</f>
        <v>#INVALID COMPANY ID</v>
      </c>
      <c r="F408" s="9" t="str">
        <f>_xll.SNL.Clients.Office.Excel.Functions.SPG(A408, "IQ_PRIMARY_INDUSTRY")</f>
        <v>#INVALID COMPANY ID</v>
      </c>
      <c r="G408" s="9" t="str">
        <f>_xll.SNL.Clients.Office.Excel.Functions.SPG(A408, "NAICS_CODE", "Primary")</f>
        <v>#INVALID COMPANY ID</v>
      </c>
      <c r="H408" s="9" t="str">
        <f>_xll.SNL.Clients.Office.Excel.Functions.SPG(A408, "SP_TOPICTAG")</f>
        <v>#INVALID COMPANY ID</v>
      </c>
      <c r="I408" s="5" t="str">
        <f>_xll.SNL.Clients.Office.Excel.Functions.SPG(A408, "SP_PCT_SHARES_OWNED_ALL_INSTITUTIONS")</f>
        <v>#INVALID COMPANY ID</v>
      </c>
      <c r="J408" s="9" t="str">
        <f>_xll.SNL.Clients.Office.Excel.Functions.SPG(A408, "RD_CREDIT_RATING_GLOBAL", "Issuer Credit Rating", "Local Currency LT|0")</f>
        <v>#INVALID COMPANY ID</v>
      </c>
      <c r="K408" s="9" t="str">
        <f>_xll.SNL.Clients.Office.Excel.Functions.SPG(A408, "RD_CWOL_GLOBAL", "Issuer Credit Rating", "Local Currency LT|0")</f>
        <v>#INVALID COMPANY ID</v>
      </c>
      <c r="L408" s="9" t="str">
        <f>_xll.SNL.Clients.Office.Excel.Functions.SPG(A408, "RD_RATING_ACTION_GLOBAL", "Issuer Credit Rating", "Local Currency LT|0")</f>
        <v>#INVALID COMPANY ID</v>
      </c>
      <c r="M408" s="10" t="str">
        <f>_xll.SNL.Clients.Office.Excel.Functions.SPG(A408, "RD_LAST_REVIEW_DATE_GLOBAL", "Issuer Credit Rating", "Local Currency LT")</f>
        <v>#INVALID COMPANY ID</v>
      </c>
      <c r="N408" s="10" t="str">
        <f>_xll.SNL.Clients.Office.Excel.Functions.SPG(A408, "RD_CREDIT_RATING_DATE_GLOBAL", "Issuer Credit Rating", "Local Currency LT|0")</f>
        <v>#INVALID COMPANY ID</v>
      </c>
      <c r="O408" s="10" t="str">
        <f>_xll.SNL.Clients.Office.Excel.Functions.SPG(A408, "RD_CREDIT_WATCH_OUTLOOK_DATE_GLOBAL", "Issuer Credit Rating", "Local Currency LT|0")</f>
        <v>#INVALID COMPANY ID</v>
      </c>
    </row>
    <row r="409" spans="1:15">
      <c r="B409" t="str">
        <f>_xll.SNL.Clients.Office.Excel.Functions.SPG(A409,"SP_IPO_DATE")</f>
        <v>#PEND</v>
      </c>
      <c r="C409" s="9" t="str">
        <f>_xll.SNL.Clients.Office.Excel.Functions.SPG(A409, "IQ_SECTOR")</f>
        <v>#INVALID COMPANY ID</v>
      </c>
      <c r="D409" s="9" t="str">
        <f>_xll.SNL.Clients.Office.Excel.Functions.SPG(A409, "IQ_INDUSTRY_GROUP")</f>
        <v>#INVALID COMPANY ID</v>
      </c>
      <c r="E409" s="9" t="str">
        <f>_xll.SNL.Clients.Office.Excel.Functions.SPG(A409, "IQ_INDUSTRY")</f>
        <v>#INVALID COMPANY ID</v>
      </c>
      <c r="F409" s="9" t="str">
        <f>_xll.SNL.Clients.Office.Excel.Functions.SPG(A409, "IQ_PRIMARY_INDUSTRY")</f>
        <v>#INVALID COMPANY ID</v>
      </c>
      <c r="G409" s="9" t="str">
        <f>_xll.SNL.Clients.Office.Excel.Functions.SPG(A409, "NAICS_CODE", "Primary")</f>
        <v>#INVALID COMPANY ID</v>
      </c>
      <c r="H409" s="9" t="str">
        <f>_xll.SNL.Clients.Office.Excel.Functions.SPG(A409, "SP_TOPICTAG")</f>
        <v>#INVALID COMPANY ID</v>
      </c>
      <c r="I409" s="5" t="str">
        <f>_xll.SNL.Clients.Office.Excel.Functions.SPG(A409, "SP_PCT_SHARES_OWNED_ALL_INSTITUTIONS")</f>
        <v>#INVALID COMPANY ID</v>
      </c>
      <c r="J409" s="9" t="str">
        <f>_xll.SNL.Clients.Office.Excel.Functions.SPG(A409, "RD_CREDIT_RATING_GLOBAL", "Issuer Credit Rating", "Local Currency LT|0")</f>
        <v>#INVALID COMPANY ID</v>
      </c>
      <c r="K409" s="9" t="str">
        <f>_xll.SNL.Clients.Office.Excel.Functions.SPG(A409, "RD_CWOL_GLOBAL", "Issuer Credit Rating", "Local Currency LT|0")</f>
        <v>#INVALID COMPANY ID</v>
      </c>
      <c r="L409" s="9" t="str">
        <f>_xll.SNL.Clients.Office.Excel.Functions.SPG(A409, "RD_RATING_ACTION_GLOBAL", "Issuer Credit Rating", "Local Currency LT|0")</f>
        <v>#INVALID COMPANY ID</v>
      </c>
      <c r="M409" s="10" t="str">
        <f>_xll.SNL.Clients.Office.Excel.Functions.SPG(A409, "RD_LAST_REVIEW_DATE_GLOBAL", "Issuer Credit Rating", "Local Currency LT")</f>
        <v>#INVALID COMPANY ID</v>
      </c>
      <c r="N409" s="10" t="str">
        <f>_xll.SNL.Clients.Office.Excel.Functions.SPG(A409, "RD_CREDIT_RATING_DATE_GLOBAL", "Issuer Credit Rating", "Local Currency LT|0")</f>
        <v>#INVALID COMPANY ID</v>
      </c>
      <c r="O409" s="10" t="str">
        <f>_xll.SNL.Clients.Office.Excel.Functions.SPG(A409, "RD_CREDIT_WATCH_OUTLOOK_DATE_GLOBAL", "Issuer Credit Rating", "Local Currency LT|0")</f>
        <v>#INVALID COMPANY ID</v>
      </c>
    </row>
    <row r="410" spans="1:15">
      <c r="B410" t="str">
        <f>_xll.SNL.Clients.Office.Excel.Functions.SPG(A410,"SP_IPO_DATE")</f>
        <v>#PEND</v>
      </c>
      <c r="C410" s="9" t="str">
        <f>_xll.SNL.Clients.Office.Excel.Functions.SPG(A410, "IQ_SECTOR")</f>
        <v>#INVALID COMPANY ID</v>
      </c>
      <c r="D410" s="9" t="str">
        <f>_xll.SNL.Clients.Office.Excel.Functions.SPG(A410, "IQ_INDUSTRY_GROUP")</f>
        <v>#INVALID COMPANY ID</v>
      </c>
      <c r="E410" s="9" t="str">
        <f>_xll.SNL.Clients.Office.Excel.Functions.SPG(A410, "IQ_INDUSTRY")</f>
        <v>#INVALID COMPANY ID</v>
      </c>
      <c r="F410" s="9" t="str">
        <f>_xll.SNL.Clients.Office.Excel.Functions.SPG(A410, "IQ_PRIMARY_INDUSTRY")</f>
        <v>#INVALID COMPANY ID</v>
      </c>
      <c r="G410" s="9" t="str">
        <f>_xll.SNL.Clients.Office.Excel.Functions.SPG(A410, "NAICS_CODE", "Primary")</f>
        <v>#INVALID COMPANY ID</v>
      </c>
      <c r="H410" s="9" t="str">
        <f>_xll.SNL.Clients.Office.Excel.Functions.SPG(A410, "SP_TOPICTAG")</f>
        <v>#INVALID COMPANY ID</v>
      </c>
      <c r="I410" s="5" t="str">
        <f>_xll.SNL.Clients.Office.Excel.Functions.SPG(A410, "SP_PCT_SHARES_OWNED_ALL_INSTITUTIONS")</f>
        <v>#INVALID COMPANY ID</v>
      </c>
      <c r="J410" s="9" t="str">
        <f>_xll.SNL.Clients.Office.Excel.Functions.SPG(A410, "RD_CREDIT_RATING_GLOBAL", "Issuer Credit Rating", "Local Currency LT|0")</f>
        <v>#INVALID COMPANY ID</v>
      </c>
      <c r="K410" s="9" t="str">
        <f>_xll.SNL.Clients.Office.Excel.Functions.SPG(A410, "RD_CWOL_GLOBAL", "Issuer Credit Rating", "Local Currency LT|0")</f>
        <v>#INVALID COMPANY ID</v>
      </c>
      <c r="L410" s="9" t="str">
        <f>_xll.SNL.Clients.Office.Excel.Functions.SPG(A410, "RD_RATING_ACTION_GLOBAL", "Issuer Credit Rating", "Local Currency LT|0")</f>
        <v>#INVALID COMPANY ID</v>
      </c>
      <c r="M410" s="10" t="str">
        <f>_xll.SNL.Clients.Office.Excel.Functions.SPG(A410, "RD_LAST_REVIEW_DATE_GLOBAL", "Issuer Credit Rating", "Local Currency LT")</f>
        <v>#INVALID COMPANY ID</v>
      </c>
      <c r="N410" s="10" t="str">
        <f>_xll.SNL.Clients.Office.Excel.Functions.SPG(A410, "RD_CREDIT_RATING_DATE_GLOBAL", "Issuer Credit Rating", "Local Currency LT|0")</f>
        <v>#INVALID COMPANY ID</v>
      </c>
      <c r="O410" s="10" t="str">
        <f>_xll.SNL.Clients.Office.Excel.Functions.SPG(A410, "RD_CREDIT_WATCH_OUTLOOK_DATE_GLOBAL", "Issuer Credit Rating", "Local Currency LT|0")</f>
        <v>#INVALID COMPANY ID</v>
      </c>
    </row>
    <row r="411" spans="1:15">
      <c r="C411" s="9"/>
      <c r="D411" s="9"/>
      <c r="E411" s="9"/>
      <c r="F411" s="9"/>
      <c r="G411" s="9"/>
      <c r="H411" s="9"/>
      <c r="I411" s="5"/>
      <c r="J411" s="9"/>
      <c r="K411" s="9"/>
      <c r="L411" s="9"/>
      <c r="M411" s="10"/>
      <c r="N411" s="10"/>
      <c r="O411" s="10"/>
    </row>
    <row r="412" spans="1:15">
      <c r="C412" s="9"/>
      <c r="D412" s="9"/>
      <c r="E412" s="9"/>
      <c r="F412" s="9"/>
      <c r="G412" s="9"/>
      <c r="H412" s="9"/>
      <c r="I412" s="5"/>
      <c r="J412" s="9"/>
      <c r="K412" s="9"/>
      <c r="L412" s="9"/>
      <c r="M412" s="10"/>
      <c r="N412" s="10"/>
      <c r="O412" s="10"/>
    </row>
    <row r="413" spans="1:15">
      <c r="C413" s="9"/>
      <c r="D413" s="9"/>
      <c r="E413" s="9"/>
      <c r="F413" s="9"/>
      <c r="G413" s="9"/>
      <c r="H413" s="9"/>
      <c r="I413" s="5"/>
      <c r="J413" s="9"/>
      <c r="K413" s="9"/>
      <c r="L413" s="9"/>
      <c r="M413" s="10"/>
      <c r="N413" s="10"/>
      <c r="O413" s="10"/>
    </row>
    <row r="414" spans="1:15">
      <c r="C414" s="9"/>
      <c r="D414" s="9"/>
      <c r="E414" s="9"/>
      <c r="F414" s="9"/>
      <c r="G414" s="9"/>
      <c r="H414" s="9"/>
      <c r="I414" s="5"/>
      <c r="J414" s="9"/>
      <c r="K414" s="9"/>
      <c r="L414" s="9"/>
      <c r="M414" s="10"/>
      <c r="N414" s="10"/>
      <c r="O414" s="10"/>
    </row>
    <row r="415" spans="1:15">
      <c r="C415" s="9"/>
      <c r="D415" s="9"/>
      <c r="E415" s="9"/>
      <c r="F415" s="9"/>
      <c r="G415" s="9"/>
      <c r="H415" s="9"/>
      <c r="I415" s="5"/>
      <c r="J415" s="9"/>
      <c r="K415" s="9"/>
      <c r="L415" s="9"/>
      <c r="M415" s="10"/>
      <c r="N415" s="10"/>
      <c r="O415" s="10"/>
    </row>
    <row r="416" spans="1:15">
      <c r="C416" s="9"/>
      <c r="D416" s="9"/>
      <c r="E416" s="9"/>
      <c r="F416" s="9"/>
      <c r="G416" s="9"/>
      <c r="H416" s="9"/>
      <c r="I416" s="5"/>
      <c r="J416" s="9"/>
      <c r="K416" s="9"/>
      <c r="L416" s="9"/>
      <c r="M416" s="10"/>
      <c r="N416" s="10"/>
      <c r="O416" s="10"/>
    </row>
    <row r="417" spans="3:15">
      <c r="C417" s="9"/>
      <c r="D417" s="9"/>
      <c r="E417" s="9"/>
      <c r="F417" s="9"/>
      <c r="G417" s="9"/>
      <c r="H417" s="9"/>
      <c r="I417" s="5"/>
      <c r="J417" s="9"/>
      <c r="K417" s="9"/>
      <c r="L417" s="9"/>
      <c r="M417" s="10"/>
      <c r="N417" s="10"/>
      <c r="O417" s="10"/>
    </row>
    <row r="418" spans="3:15">
      <c r="C418" s="9"/>
      <c r="D418" s="9"/>
      <c r="E418" s="9"/>
      <c r="F418" s="9"/>
      <c r="G418" s="9"/>
      <c r="H418" s="9"/>
      <c r="I418" s="5"/>
      <c r="J418" s="9"/>
      <c r="K418" s="9"/>
      <c r="L418" s="9"/>
      <c r="M418" s="10"/>
      <c r="N418" s="10"/>
      <c r="O418" s="10"/>
    </row>
    <row r="419" spans="3:15">
      <c r="C419" s="9"/>
      <c r="D419" s="9"/>
      <c r="E419" s="9"/>
      <c r="F419" s="9"/>
      <c r="G419" s="9"/>
      <c r="H419" s="9"/>
      <c r="I419" s="5"/>
      <c r="J419" s="9"/>
      <c r="K419" s="9"/>
      <c r="L419" s="9"/>
      <c r="M419" s="10"/>
      <c r="N419" s="10"/>
      <c r="O419" s="10"/>
    </row>
    <row r="420" spans="3:15">
      <c r="C420" s="9"/>
      <c r="D420" s="9"/>
      <c r="E420" s="9"/>
      <c r="F420" s="9"/>
      <c r="G420" s="9"/>
      <c r="H420" s="9"/>
      <c r="I420" s="5"/>
      <c r="J420" s="9"/>
      <c r="K420" s="9"/>
      <c r="L420" s="9"/>
      <c r="M420" s="10"/>
      <c r="N420" s="10"/>
      <c r="O420" s="10"/>
    </row>
    <row r="421" spans="3:15">
      <c r="C421" s="9"/>
      <c r="D421" s="9"/>
      <c r="E421" s="9"/>
      <c r="F421" s="9"/>
      <c r="G421" s="9"/>
      <c r="H421" s="9"/>
      <c r="I421" s="5"/>
      <c r="J421" s="9"/>
      <c r="K421" s="9"/>
      <c r="L421" s="9"/>
      <c r="M421" s="10"/>
      <c r="N421" s="10"/>
      <c r="O421" s="10"/>
    </row>
    <row r="422" spans="3:15">
      <c r="C422" s="9"/>
      <c r="D422" s="9"/>
      <c r="E422" s="9"/>
      <c r="F422" s="9"/>
      <c r="G422" s="9"/>
      <c r="H422" s="9"/>
      <c r="I422" s="5"/>
      <c r="J422" s="9"/>
      <c r="K422" s="9"/>
      <c r="L422" s="9"/>
      <c r="M422" s="10"/>
      <c r="N422" s="10"/>
      <c r="O422" s="10"/>
    </row>
    <row r="423" spans="3:15">
      <c r="C423" s="9"/>
      <c r="D423" s="9"/>
      <c r="E423" s="9"/>
      <c r="F423" s="9"/>
      <c r="G423" s="9"/>
      <c r="H423" s="9"/>
      <c r="I423" s="5"/>
      <c r="J423" s="9"/>
      <c r="K423" s="9"/>
      <c r="L423" s="9"/>
      <c r="M423" s="10"/>
      <c r="N423" s="10"/>
      <c r="O423" s="10"/>
    </row>
    <row r="424" spans="3:15">
      <c r="C424" s="9"/>
      <c r="D424" s="9"/>
      <c r="E424" s="9"/>
      <c r="F424" s="9"/>
      <c r="G424" s="9"/>
      <c r="H424" s="9"/>
      <c r="I424" s="5"/>
      <c r="J424" s="9"/>
      <c r="K424" s="9"/>
      <c r="L424" s="9"/>
      <c r="M424" s="10"/>
      <c r="N424" s="10"/>
      <c r="O424" s="10"/>
    </row>
    <row r="425" spans="3:15">
      <c r="C425" s="9"/>
      <c r="D425" s="9"/>
      <c r="E425" s="9"/>
      <c r="F425" s="9"/>
      <c r="G425" s="9"/>
      <c r="H425" s="9"/>
      <c r="I425" s="5"/>
      <c r="J425" s="9"/>
      <c r="K425" s="9"/>
      <c r="L425" s="9"/>
      <c r="M425" s="10"/>
      <c r="N425" s="10"/>
      <c r="O425" s="10"/>
    </row>
    <row r="426" spans="3:15">
      <c r="C426" s="9"/>
      <c r="D426" s="9"/>
      <c r="E426" s="9"/>
      <c r="F426" s="9"/>
      <c r="G426" s="9"/>
      <c r="H426" s="9"/>
      <c r="I426" s="5"/>
      <c r="J426" s="9"/>
      <c r="K426" s="9"/>
      <c r="L426" s="9"/>
      <c r="M426" s="10"/>
      <c r="N426" s="10"/>
      <c r="O426" s="10"/>
    </row>
    <row r="427" spans="3:15">
      <c r="C427" s="9"/>
      <c r="D427" s="9"/>
      <c r="E427" s="9"/>
      <c r="F427" s="9"/>
      <c r="G427" s="9"/>
      <c r="H427" s="9"/>
      <c r="I427" s="5"/>
      <c r="J427" s="9"/>
      <c r="K427" s="9"/>
      <c r="L427" s="9"/>
      <c r="M427" s="10"/>
      <c r="N427" s="10"/>
      <c r="O427" s="10"/>
    </row>
    <row r="428" spans="3:15">
      <c r="C428" s="9"/>
      <c r="D428" s="9"/>
      <c r="E428" s="9"/>
      <c r="F428" s="9"/>
      <c r="G428" s="9"/>
      <c r="H428" s="9"/>
      <c r="I428" s="5"/>
      <c r="J428" s="9"/>
      <c r="K428" s="9"/>
      <c r="L428" s="9"/>
      <c r="M428" s="10"/>
      <c r="N428" s="10"/>
      <c r="O428" s="10"/>
    </row>
    <row r="429" spans="3:15">
      <c r="C429" s="9"/>
      <c r="D429" s="9"/>
      <c r="E429" s="9"/>
      <c r="F429" s="9"/>
      <c r="G429" s="9"/>
      <c r="H429" s="9"/>
      <c r="I429" s="5"/>
      <c r="J429" s="9"/>
      <c r="K429" s="9"/>
      <c r="L429" s="9"/>
      <c r="M429" s="10"/>
      <c r="N429" s="10"/>
      <c r="O429" s="10"/>
    </row>
    <row r="430" spans="3:15">
      <c r="C430" s="9"/>
      <c r="D430" s="9"/>
      <c r="E430" s="9"/>
      <c r="F430" s="9"/>
      <c r="G430" s="9"/>
      <c r="H430" s="9"/>
      <c r="I430" s="5"/>
      <c r="J430" s="9"/>
      <c r="K430" s="9"/>
      <c r="L430" s="9"/>
      <c r="M430" s="10"/>
      <c r="N430" s="10"/>
      <c r="O430" s="10"/>
    </row>
    <row r="431" spans="3:15">
      <c r="C431" s="9"/>
      <c r="D431" s="9"/>
      <c r="E431" s="9"/>
      <c r="F431" s="9"/>
      <c r="G431" s="9"/>
      <c r="H431" s="9"/>
      <c r="I431" s="5"/>
      <c r="J431" s="9"/>
      <c r="K431" s="9"/>
      <c r="L431" s="9"/>
      <c r="M431" s="10"/>
      <c r="N431" s="10"/>
      <c r="O431" s="10"/>
    </row>
    <row r="432" spans="3:15">
      <c r="C432" s="9"/>
      <c r="D432" s="9"/>
      <c r="E432" s="9"/>
      <c r="F432" s="9"/>
      <c r="G432" s="9"/>
      <c r="H432" s="9"/>
      <c r="I432" s="5"/>
      <c r="J432" s="9"/>
      <c r="K432" s="9"/>
      <c r="L432" s="9"/>
      <c r="M432" s="10"/>
      <c r="N432" s="10"/>
      <c r="O432" s="10"/>
    </row>
    <row r="433" spans="3:15">
      <c r="C433" s="9"/>
      <c r="D433" s="9"/>
      <c r="E433" s="9"/>
      <c r="F433" s="9"/>
      <c r="G433" s="9"/>
      <c r="H433" s="9"/>
      <c r="I433" s="5"/>
      <c r="J433" s="9"/>
      <c r="K433" s="9"/>
      <c r="L433" s="9"/>
      <c r="M433" s="10"/>
      <c r="N433" s="10"/>
      <c r="O433" s="10"/>
    </row>
    <row r="434" spans="3:15">
      <c r="C434" s="9"/>
      <c r="D434" s="9"/>
      <c r="E434" s="9"/>
      <c r="F434" s="9"/>
      <c r="G434" s="9"/>
      <c r="H434" s="9"/>
      <c r="I434" s="5"/>
      <c r="J434" s="9"/>
      <c r="K434" s="9"/>
      <c r="L434" s="9"/>
      <c r="M434" s="10"/>
      <c r="N434" s="10"/>
      <c r="O434" s="10"/>
    </row>
    <row r="435" spans="3:15">
      <c r="C435" s="9"/>
      <c r="D435" s="9"/>
      <c r="E435" s="9"/>
      <c r="F435" s="9"/>
      <c r="G435" s="9"/>
      <c r="H435" s="9"/>
      <c r="I435" s="5"/>
      <c r="J435" s="9"/>
      <c r="K435" s="9"/>
      <c r="L435" s="9"/>
      <c r="M435" s="10"/>
      <c r="N435" s="10"/>
      <c r="O435" s="10"/>
    </row>
    <row r="436" spans="3:15">
      <c r="C436" s="9"/>
      <c r="D436" s="9"/>
      <c r="E436" s="9"/>
      <c r="F436" s="9"/>
      <c r="G436" s="9"/>
      <c r="H436" s="9"/>
      <c r="I436" s="5"/>
      <c r="J436" s="9"/>
      <c r="K436" s="9"/>
      <c r="L436" s="9"/>
      <c r="M436" s="10"/>
      <c r="N436" s="10"/>
      <c r="O436" s="10"/>
    </row>
    <row r="437" spans="3:15">
      <c r="C437" s="9"/>
      <c r="D437" s="9"/>
      <c r="E437" s="9"/>
      <c r="F437" s="9"/>
      <c r="G437" s="9"/>
      <c r="H437" s="9"/>
      <c r="I437" s="5"/>
      <c r="J437" s="9"/>
      <c r="K437" s="9"/>
      <c r="L437" s="9"/>
      <c r="M437" s="10"/>
      <c r="N437" s="10"/>
      <c r="O437" s="10"/>
    </row>
    <row r="438" spans="3:15">
      <c r="C438" s="9"/>
      <c r="D438" s="9"/>
      <c r="E438" s="9"/>
      <c r="F438" s="9"/>
      <c r="G438" s="9"/>
      <c r="H438" s="9"/>
      <c r="I438" s="5"/>
      <c r="J438" s="9"/>
      <c r="K438" s="9"/>
      <c r="L438" s="9"/>
      <c r="M438" s="10"/>
      <c r="N438" s="10"/>
      <c r="O438" s="10"/>
    </row>
    <row r="439" spans="3:15">
      <c r="C439" s="9"/>
      <c r="D439" s="9"/>
      <c r="E439" s="9"/>
      <c r="F439" s="9"/>
      <c r="G439" s="9"/>
      <c r="H439" s="9"/>
      <c r="I439" s="5"/>
      <c r="J439" s="9"/>
      <c r="K439" s="9"/>
      <c r="L439" s="9"/>
      <c r="M439" s="10"/>
      <c r="N439" s="10"/>
      <c r="O439" s="10"/>
    </row>
    <row r="440" spans="3:15">
      <c r="C440" s="9"/>
      <c r="D440" s="9"/>
      <c r="E440" s="9"/>
      <c r="F440" s="9"/>
      <c r="G440" s="9"/>
      <c r="H440" s="9"/>
      <c r="I440" s="5"/>
      <c r="J440" s="9"/>
      <c r="K440" s="9"/>
      <c r="L440" s="9"/>
      <c r="M440" s="10"/>
      <c r="N440" s="10"/>
      <c r="O440" s="10"/>
    </row>
    <row r="441" spans="3:15">
      <c r="C441" s="9"/>
      <c r="D441" s="9"/>
      <c r="E441" s="9"/>
      <c r="F441" s="9"/>
      <c r="G441" s="9"/>
      <c r="H441" s="9"/>
      <c r="I441" s="5"/>
      <c r="J441" s="9"/>
      <c r="K441" s="9"/>
      <c r="L441" s="9"/>
      <c r="M441" s="10"/>
      <c r="N441" s="10"/>
      <c r="O441" s="10"/>
    </row>
    <row r="442" spans="3:15">
      <c r="C442" s="9"/>
      <c r="D442" s="9"/>
      <c r="E442" s="9"/>
      <c r="F442" s="9"/>
      <c r="G442" s="9"/>
      <c r="H442" s="9"/>
      <c r="I442" s="5"/>
      <c r="J442" s="9"/>
      <c r="K442" s="9"/>
      <c r="L442" s="9"/>
      <c r="M442" s="10"/>
      <c r="N442" s="10"/>
      <c r="O442" s="10"/>
    </row>
    <row r="443" spans="3:15">
      <c r="C443" s="9"/>
      <c r="D443" s="9"/>
      <c r="E443" s="9"/>
      <c r="F443" s="9"/>
      <c r="G443" s="9"/>
      <c r="H443" s="9"/>
      <c r="I443" s="5"/>
      <c r="J443" s="9"/>
      <c r="K443" s="9"/>
      <c r="L443" s="9"/>
      <c r="M443" s="10"/>
      <c r="N443" s="10"/>
      <c r="O443" s="10"/>
    </row>
    <row r="444" spans="3:15">
      <c r="C444" s="9"/>
      <c r="D444" s="9"/>
      <c r="E444" s="9"/>
      <c r="F444" s="9"/>
      <c r="G444" s="9"/>
      <c r="H444" s="9"/>
      <c r="I444" s="5"/>
      <c r="J444" s="9"/>
      <c r="K444" s="9"/>
      <c r="L444" s="9"/>
      <c r="M444" s="10"/>
      <c r="N444" s="10"/>
      <c r="O444" s="10"/>
    </row>
    <row r="445" spans="3:15">
      <c r="C445" s="9"/>
      <c r="D445" s="9"/>
      <c r="E445" s="9"/>
      <c r="F445" s="9"/>
      <c r="G445" s="9"/>
      <c r="H445" s="9"/>
      <c r="I445" s="5"/>
      <c r="J445" s="9"/>
      <c r="K445" s="9"/>
      <c r="L445" s="9"/>
      <c r="M445" s="10"/>
      <c r="N445" s="10"/>
      <c r="O445" s="10"/>
    </row>
    <row r="446" spans="3:15">
      <c r="C446" s="9"/>
      <c r="D446" s="9"/>
      <c r="E446" s="9"/>
      <c r="F446" s="9"/>
      <c r="G446" s="9"/>
      <c r="H446" s="9"/>
      <c r="I446" s="5"/>
      <c r="J446" s="9"/>
      <c r="K446" s="9"/>
      <c r="L446" s="9"/>
      <c r="M446" s="10"/>
      <c r="N446" s="10"/>
      <c r="O446" s="10"/>
    </row>
    <row r="447" spans="3:15">
      <c r="C447" s="9"/>
      <c r="D447" s="9"/>
      <c r="E447" s="9"/>
      <c r="F447" s="9"/>
      <c r="G447" s="9"/>
      <c r="H447" s="9"/>
      <c r="I447" s="5"/>
      <c r="J447" s="9"/>
      <c r="K447" s="9"/>
      <c r="L447" s="9"/>
      <c r="M447" s="10"/>
      <c r="N447" s="10"/>
      <c r="O447" s="10"/>
    </row>
    <row r="448" spans="3:15">
      <c r="C448" s="9"/>
      <c r="D448" s="9"/>
      <c r="E448" s="9"/>
      <c r="F448" s="9"/>
      <c r="G448" s="9"/>
      <c r="H448" s="9"/>
      <c r="I448" s="5"/>
      <c r="J448" s="9"/>
      <c r="K448" s="9"/>
      <c r="L448" s="9"/>
      <c r="M448" s="10"/>
      <c r="N448" s="10"/>
      <c r="O448" s="10"/>
    </row>
    <row r="449" spans="3:15">
      <c r="C449" s="9"/>
      <c r="D449" s="9"/>
      <c r="E449" s="9"/>
      <c r="F449" s="9"/>
      <c r="G449" s="9"/>
      <c r="H449" s="9"/>
      <c r="I449" s="5"/>
      <c r="J449" s="9"/>
      <c r="K449" s="9"/>
      <c r="L449" s="9"/>
      <c r="M449" s="10"/>
      <c r="N449" s="10"/>
      <c r="O449" s="10"/>
    </row>
    <row r="450" spans="3:15">
      <c r="C450" s="9"/>
      <c r="D450" s="9"/>
      <c r="E450" s="9"/>
      <c r="F450" s="9"/>
      <c r="G450" s="9"/>
      <c r="H450" s="9"/>
      <c r="I450" s="5"/>
      <c r="J450" s="9"/>
      <c r="K450" s="9"/>
      <c r="L450" s="9"/>
      <c r="M450" s="10"/>
      <c r="N450" s="10"/>
      <c r="O450" s="10"/>
    </row>
    <row r="451" spans="3:15">
      <c r="C451" s="9"/>
      <c r="D451" s="9"/>
      <c r="E451" s="9"/>
      <c r="F451" s="9"/>
      <c r="G451" s="9"/>
      <c r="H451" s="9"/>
      <c r="I451" s="5"/>
      <c r="J451" s="9"/>
      <c r="K451" s="9"/>
      <c r="L451" s="9"/>
      <c r="M451" s="10"/>
      <c r="N451" s="10"/>
      <c r="O451" s="10"/>
    </row>
    <row r="452" spans="3:15">
      <c r="C452" s="9"/>
      <c r="D452" s="9"/>
      <c r="E452" s="9"/>
      <c r="F452" s="9"/>
      <c r="G452" s="9"/>
      <c r="H452" s="9"/>
      <c r="I452" s="5"/>
      <c r="J452" s="9"/>
      <c r="K452" s="9"/>
      <c r="L452" s="9"/>
      <c r="M452" s="10"/>
      <c r="N452" s="10"/>
      <c r="O452" s="10"/>
    </row>
    <row r="453" spans="3:15">
      <c r="C453" s="9"/>
      <c r="D453" s="9"/>
      <c r="E453" s="9"/>
      <c r="F453" s="9"/>
      <c r="G453" s="9"/>
      <c r="H453" s="9"/>
      <c r="I453" s="5"/>
      <c r="J453" s="9"/>
      <c r="K453" s="9"/>
      <c r="L453" s="9"/>
      <c r="M453" s="10"/>
      <c r="N453" s="10"/>
      <c r="O453" s="10"/>
    </row>
    <row r="454" spans="3:15">
      <c r="C454" s="9"/>
      <c r="D454" s="9"/>
      <c r="E454" s="9"/>
      <c r="F454" s="9"/>
      <c r="G454" s="9"/>
      <c r="H454" s="9"/>
      <c r="I454" s="5"/>
      <c r="J454" s="9"/>
      <c r="K454" s="9"/>
      <c r="L454" s="9"/>
      <c r="M454" s="10"/>
      <c r="N454" s="10"/>
      <c r="O454" s="10"/>
    </row>
    <row r="455" spans="3:15">
      <c r="C455" s="9"/>
      <c r="D455" s="9"/>
      <c r="E455" s="9"/>
      <c r="F455" s="9"/>
      <c r="G455" s="9"/>
      <c r="H455" s="9"/>
      <c r="I455" s="5"/>
      <c r="J455" s="9"/>
      <c r="K455" s="9"/>
      <c r="L455" s="9"/>
      <c r="M455" s="10"/>
      <c r="N455" s="10"/>
      <c r="O455" s="10"/>
    </row>
    <row r="456" spans="3:15">
      <c r="C456" s="9"/>
      <c r="D456" s="9"/>
      <c r="E456" s="9"/>
      <c r="F456" s="9"/>
      <c r="G456" s="9"/>
      <c r="H456" s="9"/>
      <c r="I456" s="5"/>
      <c r="J456" s="9"/>
      <c r="K456" s="9"/>
      <c r="L456" s="9"/>
      <c r="M456" s="10"/>
      <c r="N456" s="10"/>
      <c r="O456" s="10"/>
    </row>
    <row r="457" spans="3:15">
      <c r="C457" s="9"/>
      <c r="D457" s="9"/>
      <c r="E457" s="9"/>
      <c r="F457" s="9"/>
      <c r="G457" s="9"/>
      <c r="H457" s="9"/>
      <c r="I457" s="5"/>
      <c r="J457" s="9"/>
      <c r="K457" s="9"/>
      <c r="L457" s="9"/>
      <c r="M457" s="10"/>
      <c r="N457" s="10"/>
      <c r="O457" s="10"/>
    </row>
    <row r="458" spans="3:15">
      <c r="C458" s="9"/>
      <c r="D458" s="9"/>
      <c r="E458" s="9"/>
      <c r="F458" s="9"/>
      <c r="G458" s="9"/>
      <c r="H458" s="9"/>
      <c r="I458" s="5"/>
      <c r="J458" s="9"/>
      <c r="K458" s="9"/>
      <c r="L458" s="9"/>
      <c r="M458" s="10"/>
      <c r="N458" s="10"/>
      <c r="O458" s="10"/>
    </row>
    <row r="459" spans="3:15">
      <c r="C459" s="9"/>
      <c r="D459" s="9"/>
      <c r="E459" s="9"/>
      <c r="F459" s="9"/>
      <c r="G459" s="9"/>
      <c r="H459" s="9"/>
      <c r="I459" s="5"/>
      <c r="J459" s="9"/>
      <c r="K459" s="9"/>
      <c r="L459" s="9"/>
      <c r="M459" s="10"/>
      <c r="N459" s="10"/>
      <c r="O459" s="10"/>
    </row>
    <row r="460" spans="3:15">
      <c r="C460" s="9"/>
      <c r="D460" s="9"/>
      <c r="E460" s="9"/>
      <c r="F460" s="9"/>
      <c r="G460" s="9"/>
      <c r="H460" s="9"/>
      <c r="I460" s="5"/>
      <c r="J460" s="9"/>
      <c r="K460" s="9"/>
      <c r="L460" s="9"/>
      <c r="M460" s="10"/>
      <c r="N460" s="10"/>
      <c r="O460" s="10"/>
    </row>
    <row r="461" spans="3:15">
      <c r="C461" s="9"/>
      <c r="D461" s="9"/>
      <c r="E461" s="9"/>
      <c r="F461" s="9"/>
      <c r="G461" s="9"/>
      <c r="H461" s="9"/>
      <c r="I461" s="5"/>
      <c r="J461" s="9"/>
      <c r="K461" s="9"/>
      <c r="L461" s="9"/>
      <c r="M461" s="10"/>
      <c r="N461" s="10"/>
      <c r="O461" s="10"/>
    </row>
    <row r="462" spans="3:15">
      <c r="C462" s="9"/>
      <c r="D462" s="9"/>
      <c r="E462" s="9"/>
      <c r="F462" s="9"/>
      <c r="G462" s="9"/>
      <c r="H462" s="9"/>
      <c r="I462" s="5"/>
      <c r="J462" s="9"/>
      <c r="K462" s="9"/>
      <c r="L462" s="9"/>
      <c r="M462" s="10"/>
      <c r="N462" s="10"/>
      <c r="O462" s="10"/>
    </row>
    <row r="463" spans="3:15">
      <c r="C463" s="9"/>
      <c r="D463" s="9"/>
      <c r="E463" s="9"/>
      <c r="F463" s="9"/>
      <c r="G463" s="9"/>
      <c r="H463" s="9"/>
      <c r="I463" s="5"/>
      <c r="J463" s="9"/>
      <c r="K463" s="9"/>
      <c r="L463" s="9"/>
      <c r="M463" s="10"/>
      <c r="N463" s="10"/>
      <c r="O463" s="10"/>
    </row>
    <row r="464" spans="3:15">
      <c r="C464" s="9"/>
      <c r="D464" s="9"/>
      <c r="E464" s="9"/>
      <c r="F464" s="9"/>
      <c r="G464" s="9"/>
      <c r="H464" s="9"/>
      <c r="I464" s="5"/>
      <c r="J464" s="9"/>
      <c r="K464" s="9"/>
      <c r="L464" s="9"/>
      <c r="M464" s="10"/>
      <c r="N464" s="10"/>
      <c r="O464" s="10"/>
    </row>
    <row r="465" spans="3:15">
      <c r="C465" s="9"/>
      <c r="D465" s="9"/>
      <c r="E465" s="9"/>
      <c r="F465" s="9"/>
      <c r="G465" s="9"/>
      <c r="H465" s="9"/>
      <c r="I465" s="5"/>
      <c r="J465" s="9"/>
      <c r="K465" s="9"/>
      <c r="L465" s="9"/>
      <c r="M465" s="10"/>
      <c r="N465" s="10"/>
      <c r="O465" s="10"/>
    </row>
    <row r="466" spans="3:15">
      <c r="C466" s="9"/>
      <c r="D466" s="9"/>
      <c r="E466" s="9"/>
      <c r="F466" s="9"/>
      <c r="G466" s="9"/>
      <c r="H466" s="9"/>
      <c r="I466" s="5"/>
      <c r="J466" s="9"/>
      <c r="K466" s="9"/>
      <c r="L466" s="9"/>
      <c r="M466" s="10"/>
      <c r="N466" s="10"/>
      <c r="O466" s="10"/>
    </row>
    <row r="467" spans="3:15">
      <c r="C467" s="9"/>
      <c r="D467" s="9"/>
      <c r="E467" s="9"/>
      <c r="F467" s="9"/>
      <c r="G467" s="9"/>
      <c r="H467" s="9"/>
      <c r="I467" s="5"/>
      <c r="J467" s="9"/>
      <c r="K467" s="9"/>
      <c r="L467" s="9"/>
      <c r="M467" s="10"/>
      <c r="N467" s="10"/>
      <c r="O467" s="10"/>
    </row>
    <row r="468" spans="3:15">
      <c r="C468" s="9"/>
      <c r="D468" s="9"/>
      <c r="E468" s="9"/>
      <c r="F468" s="9"/>
      <c r="G468" s="9"/>
      <c r="H468" s="9"/>
      <c r="I468" s="5"/>
      <c r="J468" s="9"/>
      <c r="K468" s="9"/>
      <c r="L468" s="9"/>
      <c r="M468" s="10"/>
      <c r="N468" s="10"/>
      <c r="O468" s="10"/>
    </row>
    <row r="469" spans="3:15">
      <c r="C469" s="9"/>
      <c r="D469" s="9"/>
      <c r="E469" s="9"/>
      <c r="F469" s="9"/>
      <c r="G469" s="9"/>
      <c r="H469" s="9"/>
      <c r="I469" s="5"/>
      <c r="J469" s="9"/>
      <c r="K469" s="9"/>
      <c r="L469" s="9"/>
      <c r="M469" s="10"/>
      <c r="N469" s="10"/>
      <c r="O469" s="10"/>
    </row>
    <row r="470" spans="3:15">
      <c r="C470" s="9"/>
      <c r="D470" s="9"/>
      <c r="E470" s="9"/>
      <c r="F470" s="9"/>
      <c r="G470" s="9"/>
      <c r="H470" s="9"/>
      <c r="I470" s="5"/>
      <c r="J470" s="9"/>
      <c r="K470" s="9"/>
      <c r="L470" s="9"/>
      <c r="M470" s="10"/>
      <c r="N470" s="10"/>
      <c r="O470" s="10"/>
    </row>
    <row r="471" spans="3:15">
      <c r="C471" s="9"/>
      <c r="D471" s="9"/>
      <c r="E471" s="9"/>
      <c r="F471" s="9"/>
      <c r="G471" s="9"/>
      <c r="H471" s="9"/>
      <c r="I471" s="5"/>
      <c r="J471" s="9"/>
      <c r="K471" s="9"/>
      <c r="L471" s="9"/>
      <c r="M471" s="10"/>
      <c r="N471" s="10"/>
      <c r="O471" s="10"/>
    </row>
    <row r="472" spans="3:15">
      <c r="C472" s="9"/>
      <c r="D472" s="9"/>
      <c r="E472" s="9"/>
      <c r="F472" s="9"/>
      <c r="G472" s="9"/>
      <c r="H472" s="9"/>
      <c r="I472" s="5"/>
      <c r="J472" s="9"/>
      <c r="K472" s="9"/>
      <c r="L472" s="9"/>
      <c r="M472" s="10"/>
      <c r="N472" s="10"/>
      <c r="O472" s="10"/>
    </row>
    <row r="473" spans="3:15">
      <c r="C473" s="9"/>
      <c r="D473" s="9"/>
      <c r="E473" s="9"/>
      <c r="F473" s="9"/>
      <c r="G473" s="9"/>
      <c r="H473" s="9"/>
      <c r="I473" s="5"/>
      <c r="J473" s="9"/>
      <c r="K473" s="9"/>
      <c r="L473" s="9"/>
      <c r="M473" s="10"/>
      <c r="N473" s="10"/>
      <c r="O473" s="10"/>
    </row>
    <row r="474" spans="3:15">
      <c r="C474" s="9"/>
      <c r="D474" s="9"/>
      <c r="E474" s="9"/>
      <c r="F474" s="9"/>
      <c r="G474" s="9"/>
      <c r="H474" s="9"/>
      <c r="I474" s="5"/>
      <c r="J474" s="9"/>
      <c r="K474" s="9"/>
      <c r="L474" s="9"/>
      <c r="M474" s="10"/>
      <c r="N474" s="10"/>
      <c r="O474" s="10"/>
    </row>
    <row r="475" spans="3:15">
      <c r="C475" s="9"/>
      <c r="D475" s="9"/>
      <c r="E475" s="9"/>
      <c r="F475" s="9"/>
      <c r="G475" s="9"/>
      <c r="H475" s="9"/>
      <c r="I475" s="5"/>
      <c r="J475" s="9"/>
      <c r="K475" s="9"/>
      <c r="L475" s="9"/>
      <c r="M475" s="10"/>
      <c r="N475" s="10"/>
      <c r="O475" s="10"/>
    </row>
    <row r="476" spans="3:15">
      <c r="C476" s="9"/>
      <c r="D476" s="9"/>
      <c r="E476" s="9"/>
      <c r="F476" s="9"/>
      <c r="G476" s="9"/>
      <c r="H476" s="9"/>
      <c r="I476" s="5"/>
      <c r="J476" s="9"/>
      <c r="K476" s="9"/>
      <c r="L476" s="9"/>
      <c r="M476" s="10"/>
      <c r="N476" s="10"/>
      <c r="O476" s="10"/>
    </row>
    <row r="477" spans="3:15">
      <c r="C477" s="9"/>
      <c r="D477" s="9"/>
      <c r="E477" s="9"/>
      <c r="F477" s="9"/>
      <c r="G477" s="9"/>
      <c r="H477" s="9"/>
      <c r="I477" s="5"/>
      <c r="J477" s="9"/>
      <c r="K477" s="9"/>
      <c r="L477" s="9"/>
      <c r="M477" s="10"/>
      <c r="N477" s="10"/>
      <c r="O477" s="10"/>
    </row>
    <row r="478" spans="3:15">
      <c r="C478" s="9"/>
      <c r="D478" s="9"/>
      <c r="E478" s="9"/>
      <c r="F478" s="9"/>
      <c r="G478" s="9"/>
      <c r="H478" s="9"/>
      <c r="I478" s="5"/>
      <c r="J478" s="9"/>
      <c r="K478" s="9"/>
      <c r="L478" s="9"/>
      <c r="M478" s="10"/>
      <c r="N478" s="10"/>
      <c r="O478" s="10"/>
    </row>
    <row r="479" spans="3:15">
      <c r="C479" s="9"/>
      <c r="D479" s="9"/>
      <c r="E479" s="9"/>
      <c r="F479" s="9"/>
      <c r="G479" s="9"/>
      <c r="H479" s="9"/>
      <c r="I479" s="5"/>
      <c r="J479" s="9"/>
      <c r="K479" s="9"/>
      <c r="L479" s="9"/>
      <c r="M479" s="10"/>
      <c r="N479" s="10"/>
      <c r="O479" s="10"/>
    </row>
    <row r="480" spans="3:15">
      <c r="C480" s="9"/>
      <c r="D480" s="9"/>
      <c r="E480" s="9"/>
      <c r="F480" s="9"/>
      <c r="G480" s="9"/>
      <c r="H480" s="9"/>
      <c r="I480" s="5"/>
      <c r="J480" s="9"/>
      <c r="K480" s="9"/>
      <c r="L480" s="9"/>
      <c r="M480" s="10"/>
      <c r="N480" s="10"/>
      <c r="O480" s="10"/>
    </row>
    <row r="481" spans="3:15">
      <c r="C481" s="9"/>
      <c r="D481" s="9"/>
      <c r="E481" s="9"/>
      <c r="F481" s="9"/>
      <c r="G481" s="9"/>
      <c r="H481" s="9"/>
      <c r="I481" s="5"/>
      <c r="J481" s="9"/>
      <c r="K481" s="9"/>
      <c r="L481" s="9"/>
      <c r="M481" s="10"/>
      <c r="N481" s="10"/>
      <c r="O481" s="10"/>
    </row>
    <row r="482" spans="3:15">
      <c r="C482" s="9"/>
      <c r="D482" s="9"/>
      <c r="E482" s="9"/>
      <c r="F482" s="9"/>
      <c r="G482" s="9"/>
      <c r="H482" s="9"/>
      <c r="I482" s="5"/>
      <c r="J482" s="9"/>
      <c r="K482" s="9"/>
      <c r="L482" s="9"/>
      <c r="M482" s="10"/>
      <c r="N482" s="10"/>
      <c r="O482" s="10"/>
    </row>
    <row r="483" spans="3:15">
      <c r="C483" s="9"/>
      <c r="D483" s="9"/>
      <c r="E483" s="9"/>
      <c r="F483" s="9"/>
      <c r="G483" s="9"/>
      <c r="H483" s="9"/>
      <c r="I483" s="5"/>
      <c r="J483" s="9"/>
      <c r="K483" s="9"/>
      <c r="L483" s="9"/>
      <c r="M483" s="10"/>
      <c r="N483" s="10"/>
      <c r="O483" s="10"/>
    </row>
    <row r="484" spans="3:15">
      <c r="C484" s="9"/>
      <c r="D484" s="9"/>
      <c r="E484" s="9"/>
      <c r="F484" s="9"/>
      <c r="G484" s="9"/>
      <c r="H484" s="9"/>
      <c r="I484" s="5"/>
      <c r="J484" s="9"/>
      <c r="K484" s="9"/>
      <c r="L484" s="9"/>
      <c r="M484" s="10"/>
      <c r="N484" s="10"/>
      <c r="O484" s="10"/>
    </row>
    <row r="485" spans="3:15">
      <c r="C485" s="9"/>
      <c r="D485" s="9"/>
      <c r="E485" s="9"/>
      <c r="F485" s="9"/>
      <c r="G485" s="9"/>
      <c r="H485" s="9"/>
      <c r="I485" s="5"/>
      <c r="J485" s="9"/>
      <c r="K485" s="9"/>
      <c r="L485" s="9"/>
      <c r="M485" s="10"/>
      <c r="N485" s="10"/>
      <c r="O485" s="10"/>
    </row>
    <row r="486" spans="3:15">
      <c r="C486" s="9"/>
      <c r="D486" s="9"/>
      <c r="E486" s="9"/>
      <c r="F486" s="9"/>
      <c r="G486" s="9"/>
      <c r="H486" s="9"/>
      <c r="I486" s="5"/>
      <c r="J486" s="9"/>
      <c r="K486" s="9"/>
      <c r="L486" s="9"/>
      <c r="M486" s="10"/>
      <c r="N486" s="10"/>
      <c r="O486" s="10"/>
    </row>
    <row r="487" spans="3:15">
      <c r="C487" s="9"/>
      <c r="D487" s="9"/>
      <c r="E487" s="9"/>
      <c r="F487" s="9"/>
      <c r="G487" s="9"/>
      <c r="H487" s="9"/>
      <c r="I487" s="5"/>
      <c r="J487" s="9"/>
      <c r="K487" s="9"/>
      <c r="L487" s="9"/>
      <c r="M487" s="10"/>
      <c r="N487" s="10"/>
      <c r="O487" s="10"/>
    </row>
    <row r="488" spans="3:15">
      <c r="C488" s="9"/>
      <c r="D488" s="9"/>
      <c r="E488" s="9"/>
      <c r="F488" s="9"/>
      <c r="G488" s="9"/>
      <c r="H488" s="9"/>
      <c r="I488" s="5"/>
      <c r="J488" s="9"/>
      <c r="K488" s="9"/>
      <c r="L488" s="9"/>
      <c r="M488" s="10"/>
      <c r="N488" s="10"/>
      <c r="O488" s="10"/>
    </row>
    <row r="489" spans="3:15">
      <c r="C489" s="9"/>
      <c r="D489" s="9"/>
      <c r="E489" s="9"/>
      <c r="F489" s="9"/>
      <c r="G489" s="9"/>
      <c r="H489" s="9"/>
      <c r="I489" s="5"/>
      <c r="J489" s="9"/>
      <c r="K489" s="9"/>
      <c r="L489" s="9"/>
      <c r="M489" s="10"/>
      <c r="N489" s="10"/>
      <c r="O489" s="10"/>
    </row>
    <row r="490" spans="3:15">
      <c r="C490" s="9"/>
      <c r="D490" s="9"/>
      <c r="E490" s="9"/>
      <c r="F490" s="9"/>
      <c r="G490" s="9"/>
      <c r="H490" s="9"/>
      <c r="I490" s="5"/>
      <c r="J490" s="9"/>
      <c r="K490" s="9"/>
      <c r="L490" s="9"/>
      <c r="M490" s="10"/>
      <c r="N490" s="10"/>
      <c r="O490" s="10"/>
    </row>
    <row r="491" spans="3:15">
      <c r="C491" s="9"/>
      <c r="D491" s="9"/>
      <c r="E491" s="9"/>
      <c r="F491" s="9"/>
      <c r="G491" s="9"/>
      <c r="H491" s="9"/>
      <c r="I491" s="5"/>
      <c r="J491" s="9"/>
      <c r="K491" s="9"/>
      <c r="L491" s="9"/>
      <c r="M491" s="10"/>
      <c r="N491" s="10"/>
      <c r="O491" s="10"/>
    </row>
    <row r="492" spans="3:15">
      <c r="C492" s="9"/>
      <c r="D492" s="9"/>
      <c r="E492" s="9"/>
      <c r="F492" s="9"/>
      <c r="G492" s="9"/>
      <c r="H492" s="9"/>
      <c r="I492" s="5"/>
      <c r="J492" s="9"/>
      <c r="K492" s="9"/>
      <c r="L492" s="9"/>
      <c r="M492" s="10"/>
      <c r="N492" s="10"/>
      <c r="O492" s="10"/>
    </row>
    <row r="493" spans="3:15">
      <c r="C493" s="9"/>
      <c r="D493" s="9"/>
      <c r="E493" s="9"/>
      <c r="F493" s="9"/>
      <c r="G493" s="9"/>
      <c r="H493" s="9"/>
      <c r="I493" s="5"/>
      <c r="J493" s="9"/>
      <c r="K493" s="9"/>
      <c r="L493" s="9"/>
      <c r="M493" s="10"/>
      <c r="N493" s="10"/>
      <c r="O493" s="10"/>
    </row>
    <row r="494" spans="3:15">
      <c r="C494" s="9"/>
      <c r="D494" s="9"/>
      <c r="E494" s="9"/>
      <c r="F494" s="9"/>
      <c r="G494" s="9"/>
      <c r="H494" s="9"/>
      <c r="I494" s="5"/>
      <c r="J494" s="9"/>
      <c r="K494" s="9"/>
      <c r="L494" s="9"/>
      <c r="M494" s="10"/>
      <c r="N494" s="10"/>
      <c r="O494" s="10"/>
    </row>
    <row r="495" spans="3:15">
      <c r="C495" s="9"/>
      <c r="D495" s="9"/>
      <c r="E495" s="9"/>
      <c r="F495" s="9"/>
      <c r="G495" s="9"/>
      <c r="H495" s="9"/>
      <c r="I495" s="5"/>
      <c r="J495" s="9"/>
      <c r="K495" s="9"/>
      <c r="L495" s="9"/>
      <c r="M495" s="10"/>
      <c r="N495" s="10"/>
      <c r="O495" s="10"/>
    </row>
    <row r="496" spans="3:15">
      <c r="C496" s="9"/>
      <c r="D496" s="9"/>
      <c r="E496" s="9"/>
      <c r="F496" s="9"/>
      <c r="G496" s="9"/>
      <c r="H496" s="9"/>
      <c r="I496" s="5"/>
      <c r="J496" s="9"/>
      <c r="K496" s="9"/>
      <c r="L496" s="9"/>
      <c r="M496" s="10"/>
      <c r="N496" s="10"/>
      <c r="O496" s="10"/>
    </row>
    <row r="497" spans="3:15">
      <c r="C497" s="9"/>
      <c r="D497" s="9"/>
      <c r="E497" s="9"/>
      <c r="F497" s="9"/>
      <c r="G497" s="9"/>
      <c r="H497" s="9"/>
      <c r="I497" s="5"/>
      <c r="J497" s="9"/>
      <c r="K497" s="9"/>
      <c r="L497" s="9"/>
      <c r="M497" s="10"/>
      <c r="N497" s="10"/>
      <c r="O497" s="10"/>
    </row>
    <row r="498" spans="3:15">
      <c r="C498" s="9"/>
      <c r="D498" s="9"/>
      <c r="E498" s="9"/>
      <c r="F498" s="9"/>
      <c r="G498" s="9"/>
      <c r="H498" s="9"/>
      <c r="I498" s="5"/>
      <c r="J498" s="9"/>
      <c r="K498" s="9"/>
      <c r="L498" s="9"/>
      <c r="M498" s="10"/>
      <c r="N498" s="10"/>
      <c r="O498" s="10"/>
    </row>
    <row r="499" spans="3:15">
      <c r="C499" s="9"/>
      <c r="D499" s="9"/>
      <c r="E499" s="9"/>
      <c r="F499" s="9"/>
      <c r="G499" s="9"/>
      <c r="H499" s="9"/>
      <c r="I499" s="5"/>
      <c r="J499" s="9"/>
      <c r="K499" s="9"/>
      <c r="L499" s="9"/>
      <c r="M499" s="10"/>
      <c r="N499" s="10"/>
      <c r="O499" s="10"/>
    </row>
    <row r="500" spans="3:15">
      <c r="C500" s="9"/>
      <c r="D500" s="9"/>
      <c r="E500" s="9"/>
      <c r="F500" s="9"/>
      <c r="G500" s="9"/>
      <c r="H500" s="9"/>
      <c r="I500" s="5"/>
      <c r="J500" s="9"/>
      <c r="K500" s="9"/>
      <c r="L500" s="9"/>
      <c r="M500" s="10"/>
      <c r="N500" s="10"/>
      <c r="O500" s="10"/>
    </row>
    <row r="501" spans="3:15">
      <c r="C501" s="9"/>
      <c r="D501" s="9"/>
      <c r="E501" s="9"/>
      <c r="F501" s="9"/>
      <c r="G501" s="9"/>
      <c r="H501" s="9"/>
      <c r="I501" s="5"/>
      <c r="J501" s="9"/>
      <c r="K501" s="9"/>
      <c r="L501" s="9"/>
      <c r="M501" s="10"/>
      <c r="N501" s="10"/>
      <c r="O501" s="10"/>
    </row>
    <row r="502" spans="3:15">
      <c r="C502" s="9"/>
      <c r="D502" s="9"/>
      <c r="E502" s="9"/>
      <c r="F502" s="9"/>
      <c r="G502" s="9"/>
      <c r="H502" s="9"/>
      <c r="I502" s="5"/>
      <c r="J502" s="9"/>
      <c r="K502" s="9"/>
      <c r="L502" s="9"/>
      <c r="M502" s="10"/>
      <c r="N502" s="10"/>
      <c r="O502" s="10"/>
    </row>
    <row r="503" spans="3:15">
      <c r="C503" s="9"/>
      <c r="D503" s="9"/>
      <c r="E503" s="9"/>
      <c r="F503" s="9"/>
      <c r="G503" s="9"/>
      <c r="H503" s="9"/>
      <c r="I503" s="5"/>
      <c r="J503" s="9"/>
      <c r="K503" s="9"/>
      <c r="L503" s="9"/>
      <c r="M503" s="10"/>
      <c r="N503" s="10"/>
      <c r="O503" s="10"/>
    </row>
    <row r="504" spans="3:15">
      <c r="C504" s="9"/>
      <c r="D504" s="9"/>
      <c r="E504" s="9"/>
      <c r="F504" s="9"/>
      <c r="G504" s="9"/>
      <c r="H504" s="9"/>
      <c r="I504" s="5"/>
      <c r="J504" s="9"/>
      <c r="K504" s="9"/>
      <c r="L504" s="9"/>
      <c r="M504" s="10"/>
      <c r="N504" s="10"/>
      <c r="O504" s="10"/>
    </row>
    <row r="505" spans="3:15">
      <c r="C505" s="9"/>
      <c r="D505" s="9"/>
      <c r="E505" s="9"/>
      <c r="F505" s="9"/>
      <c r="G505" s="9"/>
      <c r="H505" s="9"/>
      <c r="I505" s="5"/>
      <c r="J505" s="9"/>
      <c r="K505" s="9"/>
      <c r="L505" s="9"/>
      <c r="M505" s="10"/>
      <c r="N505" s="10"/>
      <c r="O505" s="10"/>
    </row>
    <row r="506" spans="3:15">
      <c r="C506" s="9"/>
      <c r="D506" s="9"/>
      <c r="E506" s="9"/>
      <c r="F506" s="9"/>
      <c r="G506" s="9"/>
      <c r="H506" s="9"/>
      <c r="I506" s="5"/>
      <c r="J506" s="9"/>
      <c r="K506" s="9"/>
      <c r="L506" s="9"/>
      <c r="M506" s="10"/>
      <c r="N506" s="10"/>
      <c r="O506" s="10"/>
    </row>
    <row r="507" spans="3:15">
      <c r="C507" s="9"/>
      <c r="D507" s="9"/>
      <c r="E507" s="9"/>
      <c r="F507" s="9"/>
      <c r="G507" s="9"/>
      <c r="H507" s="9"/>
      <c r="I507" s="5"/>
      <c r="J507" s="9"/>
      <c r="K507" s="9"/>
      <c r="L507" s="9"/>
      <c r="M507" s="10"/>
      <c r="N507" s="10"/>
      <c r="O507" s="10"/>
    </row>
    <row r="508" spans="3:15">
      <c r="C508" s="9"/>
      <c r="D508" s="9"/>
      <c r="E508" s="9"/>
      <c r="F508" s="9"/>
      <c r="G508" s="9"/>
      <c r="H508" s="9"/>
      <c r="I508" s="5"/>
      <c r="J508" s="9"/>
      <c r="K508" s="9"/>
      <c r="L508" s="9"/>
      <c r="M508" s="10"/>
      <c r="N508" s="10"/>
      <c r="O508" s="10"/>
    </row>
    <row r="509" spans="3:15">
      <c r="C509" s="9"/>
      <c r="D509" s="9"/>
      <c r="E509" s="9"/>
      <c r="F509" s="9"/>
      <c r="G509" s="9"/>
      <c r="H509" s="9"/>
      <c r="I509" s="5"/>
      <c r="J509" s="9"/>
      <c r="K509" s="9"/>
      <c r="L509" s="9"/>
      <c r="M509" s="10"/>
      <c r="N509" s="10"/>
      <c r="O509" s="10"/>
    </row>
    <row r="510" spans="3:15">
      <c r="C510" s="9"/>
      <c r="D510" s="9"/>
      <c r="E510" s="9"/>
      <c r="F510" s="9"/>
      <c r="G510" s="9"/>
      <c r="H510" s="9"/>
      <c r="I510" s="5"/>
      <c r="J510" s="9"/>
      <c r="K510" s="9"/>
      <c r="L510" s="9"/>
      <c r="M510" s="10"/>
      <c r="N510" s="10"/>
      <c r="O510" s="10"/>
    </row>
    <row r="511" spans="3:15">
      <c r="C511" s="9"/>
      <c r="D511" s="9"/>
      <c r="E511" s="9"/>
      <c r="F511" s="9"/>
      <c r="G511" s="9"/>
      <c r="H511" s="9"/>
      <c r="I511" s="5"/>
      <c r="J511" s="9"/>
      <c r="K511" s="9"/>
      <c r="L511" s="9"/>
      <c r="M511" s="10"/>
      <c r="N511" s="10"/>
      <c r="O511" s="10"/>
    </row>
    <row r="512" spans="3:15">
      <c r="C512" s="9"/>
      <c r="D512" s="9"/>
      <c r="E512" s="9"/>
      <c r="F512" s="9"/>
      <c r="G512" s="9"/>
      <c r="H512" s="9"/>
      <c r="I512" s="5"/>
      <c r="J512" s="9"/>
      <c r="K512" s="9"/>
      <c r="L512" s="9"/>
      <c r="M512" s="10"/>
      <c r="N512" s="10"/>
      <c r="O512" s="10"/>
    </row>
    <row r="513" spans="3:15">
      <c r="C513" s="9"/>
      <c r="D513" s="9"/>
      <c r="E513" s="9"/>
      <c r="F513" s="9"/>
      <c r="G513" s="9"/>
      <c r="H513" s="9"/>
      <c r="I513" s="5"/>
      <c r="J513" s="9"/>
      <c r="K513" s="9"/>
      <c r="L513" s="9"/>
      <c r="M513" s="10"/>
      <c r="N513" s="10"/>
      <c r="O513" s="10"/>
    </row>
    <row r="514" spans="3:15">
      <c r="C514" s="9"/>
      <c r="D514" s="9"/>
      <c r="E514" s="9"/>
      <c r="F514" s="9"/>
      <c r="G514" s="9"/>
      <c r="H514" s="9"/>
      <c r="I514" s="5"/>
      <c r="J514" s="9"/>
      <c r="K514" s="9"/>
      <c r="L514" s="9"/>
      <c r="M514" s="10"/>
      <c r="N514" s="10"/>
      <c r="O514" s="10"/>
    </row>
    <row r="515" spans="3:15">
      <c r="C515" s="9"/>
      <c r="D515" s="9"/>
      <c r="E515" s="9"/>
      <c r="F515" s="9"/>
      <c r="G515" s="9"/>
      <c r="H515" s="9"/>
      <c r="I515" s="5"/>
      <c r="J515" s="9"/>
      <c r="K515" s="9"/>
      <c r="L515" s="9"/>
      <c r="M515" s="10"/>
      <c r="N515" s="10"/>
      <c r="O515" s="10"/>
    </row>
    <row r="516" spans="3:15">
      <c r="C516" s="9"/>
      <c r="D516" s="9"/>
      <c r="E516" s="9"/>
      <c r="F516" s="9"/>
      <c r="G516" s="9"/>
      <c r="H516" s="9"/>
      <c r="I516" s="5"/>
      <c r="J516" s="9"/>
      <c r="K516" s="9"/>
      <c r="L516" s="9"/>
      <c r="M516" s="10"/>
      <c r="N516" s="10"/>
      <c r="O516" s="10"/>
    </row>
    <row r="517" spans="3:15">
      <c r="C517" s="9"/>
      <c r="D517" s="9"/>
      <c r="E517" s="9"/>
      <c r="F517" s="9"/>
      <c r="G517" s="9"/>
      <c r="H517" s="9"/>
      <c r="I517" s="5"/>
      <c r="J517" s="9"/>
      <c r="K517" s="9"/>
      <c r="L517" s="9"/>
      <c r="M517" s="10"/>
      <c r="N517" s="10"/>
      <c r="O517" s="10"/>
    </row>
    <row r="518" spans="3:15">
      <c r="C518" s="9"/>
      <c r="D518" s="9"/>
      <c r="E518" s="9"/>
      <c r="F518" s="9"/>
      <c r="G518" s="9"/>
      <c r="H518" s="9"/>
      <c r="I518" s="5"/>
      <c r="J518" s="9"/>
      <c r="K518" s="9"/>
      <c r="L518" s="9"/>
      <c r="M518" s="10"/>
      <c r="N518" s="10"/>
      <c r="O518" s="10"/>
    </row>
    <row r="519" spans="3:15">
      <c r="C519" s="9"/>
      <c r="D519" s="9"/>
      <c r="E519" s="9"/>
      <c r="F519" s="9"/>
      <c r="G519" s="9"/>
      <c r="H519" s="9"/>
      <c r="I519" s="5"/>
      <c r="J519" s="9"/>
      <c r="K519" s="9"/>
      <c r="L519" s="9"/>
      <c r="M519" s="10"/>
      <c r="N519" s="10"/>
      <c r="O519" s="10"/>
    </row>
    <row r="520" spans="3:15">
      <c r="C520" s="9"/>
      <c r="D520" s="9"/>
      <c r="E520" s="9"/>
      <c r="F520" s="9"/>
      <c r="G520" s="9"/>
      <c r="H520" s="9"/>
      <c r="I520" s="5"/>
      <c r="J520" s="9"/>
      <c r="K520" s="9"/>
      <c r="L520" s="9"/>
      <c r="M520" s="10"/>
      <c r="N520" s="10"/>
      <c r="O520" s="10"/>
    </row>
    <row r="521" spans="3:15">
      <c r="C521" s="9"/>
      <c r="D521" s="9"/>
      <c r="E521" s="9"/>
      <c r="F521" s="9"/>
      <c r="G521" s="9"/>
      <c r="H521" s="9"/>
      <c r="I521" s="5"/>
      <c r="J521" s="9"/>
      <c r="K521" s="9"/>
      <c r="L521" s="9"/>
      <c r="M521" s="10"/>
      <c r="N521" s="10"/>
      <c r="O521" s="10"/>
    </row>
    <row r="522" spans="3:15">
      <c r="C522" s="9"/>
      <c r="D522" s="9"/>
      <c r="E522" s="9"/>
      <c r="F522" s="9"/>
      <c r="G522" s="9"/>
      <c r="H522" s="9"/>
      <c r="I522" s="5"/>
      <c r="J522" s="9"/>
      <c r="K522" s="9"/>
      <c r="L522" s="9"/>
      <c r="M522" s="10"/>
      <c r="N522" s="10"/>
      <c r="O522" s="10"/>
    </row>
    <row r="523" spans="3:15">
      <c r="C523" s="9"/>
      <c r="D523" s="9"/>
      <c r="E523" s="9"/>
      <c r="F523" s="9"/>
      <c r="G523" s="9"/>
      <c r="H523" s="9"/>
      <c r="I523" s="5"/>
      <c r="J523" s="9"/>
      <c r="K523" s="9"/>
      <c r="L523" s="9"/>
      <c r="M523" s="10"/>
      <c r="N523" s="10"/>
      <c r="O523" s="10"/>
    </row>
    <row r="524" spans="3:15">
      <c r="C524" s="9"/>
      <c r="D524" s="9"/>
      <c r="E524" s="9"/>
      <c r="F524" s="9"/>
      <c r="G524" s="9"/>
      <c r="H524" s="9"/>
      <c r="I524" s="5"/>
      <c r="J524" s="9"/>
      <c r="K524" s="9"/>
      <c r="L524" s="9"/>
      <c r="M524" s="10"/>
      <c r="N524" s="10"/>
      <c r="O524" s="10"/>
    </row>
    <row r="525" spans="3:15">
      <c r="C525" s="9"/>
      <c r="D525" s="9"/>
      <c r="E525" s="9"/>
      <c r="F525" s="9"/>
      <c r="G525" s="9"/>
      <c r="H525" s="9"/>
      <c r="I525" s="5"/>
      <c r="J525" s="9"/>
      <c r="K525" s="9"/>
      <c r="L525" s="9"/>
      <c r="M525" s="10"/>
      <c r="N525" s="10"/>
      <c r="O525" s="10"/>
    </row>
    <row r="526" spans="3:15">
      <c r="C526" s="9"/>
      <c r="D526" s="9"/>
      <c r="E526" s="9"/>
      <c r="F526" s="9"/>
      <c r="G526" s="9"/>
      <c r="H526" s="9"/>
      <c r="I526" s="5"/>
      <c r="J526" s="9"/>
      <c r="K526" s="9"/>
      <c r="L526" s="9"/>
      <c r="M526" s="10"/>
      <c r="N526" s="10"/>
      <c r="O526" s="10"/>
    </row>
    <row r="527" spans="3:15">
      <c r="C527" s="9"/>
      <c r="D527" s="9"/>
      <c r="E527" s="9"/>
      <c r="F527" s="9"/>
      <c r="G527" s="9"/>
      <c r="H527" s="9"/>
      <c r="I527" s="5"/>
      <c r="J527" s="9"/>
      <c r="K527" s="9"/>
      <c r="L527" s="9"/>
      <c r="M527" s="10"/>
      <c r="N527" s="10"/>
      <c r="O527" s="10"/>
    </row>
    <row r="528" spans="3:15">
      <c r="C528" s="9"/>
      <c r="D528" s="9"/>
      <c r="E528" s="9"/>
      <c r="F528" s="9"/>
      <c r="G528" s="9"/>
      <c r="H528" s="9"/>
      <c r="I528" s="5"/>
      <c r="J528" s="9"/>
      <c r="K528" s="9"/>
      <c r="L528" s="9"/>
      <c r="M528" s="10"/>
      <c r="N528" s="10"/>
      <c r="O528" s="10"/>
    </row>
    <row r="529" spans="3:15">
      <c r="C529" s="9"/>
      <c r="D529" s="9"/>
      <c r="E529" s="9"/>
      <c r="F529" s="9"/>
      <c r="G529" s="9"/>
      <c r="H529" s="9"/>
      <c r="I529" s="5"/>
      <c r="J529" s="9"/>
      <c r="K529" s="9"/>
      <c r="L529" s="9"/>
      <c r="M529" s="10"/>
      <c r="N529" s="10"/>
      <c r="O529" s="10"/>
    </row>
    <row r="530" spans="3:15">
      <c r="C530" s="9"/>
      <c r="D530" s="9"/>
      <c r="E530" s="9"/>
      <c r="F530" s="9"/>
      <c r="G530" s="9"/>
      <c r="H530" s="9"/>
      <c r="I530" s="5"/>
      <c r="J530" s="9"/>
      <c r="K530" s="9"/>
      <c r="L530" s="9"/>
      <c r="M530" s="10"/>
      <c r="N530" s="10"/>
      <c r="O530" s="10"/>
    </row>
    <row r="531" spans="3:15">
      <c r="C531" s="9"/>
      <c r="D531" s="9"/>
      <c r="E531" s="9"/>
      <c r="F531" s="9"/>
      <c r="G531" s="9"/>
      <c r="H531" s="9"/>
      <c r="I531" s="5"/>
      <c r="J531" s="9"/>
      <c r="K531" s="9"/>
      <c r="L531" s="9"/>
      <c r="M531" s="10"/>
      <c r="N531" s="10"/>
      <c r="O531" s="10"/>
    </row>
    <row r="532" spans="3:15">
      <c r="C532" s="9"/>
      <c r="D532" s="9"/>
      <c r="E532" s="9"/>
      <c r="F532" s="9"/>
      <c r="G532" s="9"/>
      <c r="H532" s="9"/>
      <c r="I532" s="5"/>
      <c r="J532" s="9"/>
      <c r="K532" s="9"/>
      <c r="L532" s="9"/>
      <c r="M532" s="10"/>
      <c r="N532" s="10"/>
      <c r="O532" s="10"/>
    </row>
    <row r="533" spans="3:15">
      <c r="C533" s="9"/>
      <c r="D533" s="9"/>
      <c r="E533" s="9"/>
      <c r="F533" s="9"/>
      <c r="G533" s="9"/>
      <c r="H533" s="9"/>
      <c r="I533" s="5"/>
      <c r="J533" s="9"/>
      <c r="K533" s="9"/>
      <c r="L533" s="9"/>
      <c r="M533" s="10"/>
      <c r="N533" s="10"/>
      <c r="O533" s="10"/>
    </row>
    <row r="534" spans="3:15">
      <c r="C534" s="9"/>
      <c r="D534" s="9"/>
      <c r="E534" s="9"/>
      <c r="F534" s="9"/>
      <c r="G534" s="9"/>
      <c r="H534" s="9"/>
      <c r="I534" s="5"/>
      <c r="J534" s="9"/>
      <c r="K534" s="9"/>
      <c r="L534" s="9"/>
      <c r="M534" s="10"/>
      <c r="N534" s="10"/>
      <c r="O534" s="10"/>
    </row>
    <row r="535" spans="3:15">
      <c r="C535" s="9"/>
      <c r="D535" s="9"/>
      <c r="E535" s="9"/>
      <c r="F535" s="9"/>
      <c r="G535" s="9"/>
      <c r="H535" s="9"/>
      <c r="I535" s="5"/>
      <c r="J535" s="9"/>
      <c r="K535" s="9"/>
      <c r="L535" s="9"/>
      <c r="M535" s="10"/>
      <c r="N535" s="10"/>
      <c r="O535" s="10"/>
    </row>
    <row r="536" spans="3:15">
      <c r="C536" s="9"/>
      <c r="D536" s="9"/>
      <c r="E536" s="9"/>
      <c r="F536" s="9"/>
      <c r="G536" s="9"/>
      <c r="H536" s="9"/>
      <c r="I536" s="5"/>
      <c r="J536" s="9"/>
      <c r="K536" s="9"/>
      <c r="L536" s="9"/>
      <c r="M536" s="10"/>
      <c r="N536" s="10"/>
      <c r="O536" s="10"/>
    </row>
    <row r="537" spans="3:15">
      <c r="C537" s="9"/>
      <c r="D537" s="9"/>
      <c r="E537" s="9"/>
      <c r="F537" s="9"/>
      <c r="G537" s="9"/>
      <c r="H537" s="9"/>
      <c r="I537" s="5"/>
      <c r="J537" s="9"/>
      <c r="K537" s="9"/>
      <c r="L537" s="9"/>
      <c r="M537" s="10"/>
      <c r="N537" s="10"/>
      <c r="O537" s="10"/>
    </row>
    <row r="538" spans="3:15">
      <c r="C538" s="9"/>
      <c r="D538" s="9"/>
      <c r="E538" s="9"/>
      <c r="F538" s="9"/>
      <c r="G538" s="9"/>
      <c r="H538" s="9"/>
      <c r="I538" s="5"/>
      <c r="J538" s="9"/>
      <c r="K538" s="9"/>
      <c r="L538" s="9"/>
      <c r="M538" s="10"/>
      <c r="N538" s="10"/>
      <c r="O538" s="10"/>
    </row>
    <row r="539" spans="3:15">
      <c r="C539" s="9"/>
      <c r="D539" s="9"/>
      <c r="E539" s="9"/>
      <c r="F539" s="9"/>
      <c r="G539" s="9"/>
      <c r="H539" s="9"/>
      <c r="I539" s="5"/>
      <c r="J539" s="9"/>
      <c r="K539" s="9"/>
      <c r="L539" s="9"/>
      <c r="M539" s="10"/>
      <c r="N539" s="10"/>
      <c r="O539" s="10"/>
    </row>
    <row r="540" spans="3:15">
      <c r="C540" s="9"/>
      <c r="D540" s="9"/>
      <c r="E540" s="9"/>
      <c r="F540" s="9"/>
      <c r="G540" s="9"/>
      <c r="H540" s="9"/>
      <c r="I540" s="5"/>
      <c r="J540" s="9"/>
      <c r="K540" s="9"/>
      <c r="L540" s="9"/>
      <c r="M540" s="10"/>
      <c r="N540" s="10"/>
      <c r="O540" s="10"/>
    </row>
    <row r="541" spans="3:15">
      <c r="C541" s="9"/>
      <c r="D541" s="9"/>
      <c r="E541" s="9"/>
      <c r="F541" s="9"/>
      <c r="G541" s="9"/>
      <c r="H541" s="9"/>
      <c r="I541" s="5"/>
      <c r="J541" s="9"/>
      <c r="K541" s="9"/>
      <c r="L541" s="9"/>
      <c r="M541" s="10"/>
      <c r="N541" s="10"/>
      <c r="O541" s="10"/>
    </row>
    <row r="542" spans="3:15">
      <c r="C542" s="9"/>
      <c r="D542" s="9"/>
      <c r="E542" s="9"/>
      <c r="F542" s="9"/>
      <c r="G542" s="9"/>
      <c r="H542" s="9"/>
      <c r="I542" s="5"/>
      <c r="J542" s="9"/>
      <c r="K542" s="9"/>
      <c r="L542" s="9"/>
      <c r="M542" s="10"/>
      <c r="N542" s="10"/>
      <c r="O542" s="10"/>
    </row>
    <row r="543" spans="3:15">
      <c r="C543" s="9"/>
      <c r="D543" s="9"/>
      <c r="E543" s="9"/>
      <c r="F543" s="9"/>
      <c r="G543" s="9"/>
      <c r="H543" s="9"/>
      <c r="I543" s="5"/>
      <c r="J543" s="9"/>
      <c r="K543" s="9"/>
      <c r="L543" s="9"/>
      <c r="M543" s="10"/>
      <c r="N543" s="10"/>
      <c r="O543" s="10"/>
    </row>
    <row r="544" spans="3:15">
      <c r="C544" s="9"/>
      <c r="D544" s="9"/>
      <c r="E544" s="9"/>
      <c r="F544" s="9"/>
      <c r="G544" s="9"/>
      <c r="H544" s="9"/>
      <c r="I544" s="5"/>
      <c r="J544" s="9"/>
      <c r="K544" s="9"/>
      <c r="L544" s="9"/>
      <c r="M544" s="10"/>
      <c r="N544" s="10"/>
      <c r="O544" s="10"/>
    </row>
    <row r="545" spans="3:15">
      <c r="C545" s="9"/>
      <c r="D545" s="9"/>
      <c r="E545" s="9"/>
      <c r="F545" s="9"/>
      <c r="G545" s="9"/>
      <c r="H545" s="9"/>
      <c r="I545" s="5"/>
      <c r="J545" s="9"/>
      <c r="K545" s="9"/>
      <c r="L545" s="9"/>
      <c r="M545" s="10"/>
      <c r="N545" s="10"/>
      <c r="O545" s="10"/>
    </row>
    <row r="546" spans="3:15">
      <c r="C546" s="9"/>
      <c r="D546" s="9"/>
      <c r="E546" s="9"/>
      <c r="F546" s="9"/>
      <c r="G546" s="9"/>
      <c r="H546" s="9"/>
      <c r="I546" s="5"/>
      <c r="J546" s="9"/>
      <c r="K546" s="9"/>
      <c r="L546" s="9"/>
      <c r="M546" s="10"/>
      <c r="N546" s="10"/>
      <c r="O546" s="10"/>
    </row>
    <row r="547" spans="3:15">
      <c r="C547" s="9"/>
      <c r="D547" s="9"/>
      <c r="E547" s="9"/>
      <c r="F547" s="9"/>
      <c r="G547" s="9"/>
      <c r="H547" s="9"/>
      <c r="I547" s="5"/>
      <c r="J547" s="9"/>
      <c r="K547" s="9"/>
      <c r="L547" s="9"/>
      <c r="M547" s="10"/>
      <c r="N547" s="10"/>
      <c r="O547" s="10"/>
    </row>
    <row r="548" spans="3:15">
      <c r="C548" s="9"/>
      <c r="D548" s="9"/>
      <c r="E548" s="9"/>
      <c r="F548" s="9"/>
      <c r="G548" s="9"/>
      <c r="H548" s="9"/>
      <c r="I548" s="5"/>
      <c r="J548" s="9"/>
      <c r="K548" s="9"/>
      <c r="L548" s="9"/>
      <c r="M548" s="10"/>
      <c r="N548" s="10"/>
      <c r="O548" s="10"/>
    </row>
    <row r="549" spans="3:15">
      <c r="C549" s="9"/>
      <c r="D549" s="9"/>
      <c r="E549" s="9"/>
      <c r="F549" s="9"/>
      <c r="G549" s="9"/>
      <c r="H549" s="9"/>
      <c r="I549" s="5"/>
      <c r="J549" s="9"/>
      <c r="K549" s="9"/>
      <c r="L549" s="9"/>
      <c r="M549" s="10"/>
      <c r="N549" s="10"/>
      <c r="O549" s="10"/>
    </row>
    <row r="550" spans="3:15">
      <c r="C550" s="9"/>
      <c r="D550" s="9"/>
      <c r="E550" s="9"/>
      <c r="F550" s="9"/>
      <c r="G550" s="9"/>
      <c r="H550" s="9"/>
      <c r="I550" s="5"/>
      <c r="J550" s="9"/>
      <c r="K550" s="9"/>
      <c r="L550" s="9"/>
      <c r="M550" s="10"/>
      <c r="N550" s="10"/>
      <c r="O550" s="10"/>
    </row>
    <row r="551" spans="3:15">
      <c r="C551" s="9"/>
      <c r="D551" s="9"/>
      <c r="E551" s="9"/>
      <c r="F551" s="9"/>
      <c r="G551" s="9"/>
      <c r="H551" s="9"/>
      <c r="I551" s="5"/>
      <c r="J551" s="9"/>
      <c r="K551" s="9"/>
      <c r="L551" s="9"/>
      <c r="M551" s="10"/>
      <c r="N551" s="10"/>
      <c r="O551" s="10"/>
    </row>
    <row r="552" spans="3:15">
      <c r="C552" s="9"/>
      <c r="D552" s="9"/>
      <c r="E552" s="9"/>
      <c r="F552" s="9"/>
      <c r="G552" s="9"/>
      <c r="H552" s="9"/>
      <c r="I552" s="5"/>
      <c r="J552" s="9"/>
      <c r="K552" s="9"/>
      <c r="L552" s="9"/>
      <c r="M552" s="10"/>
      <c r="N552" s="10"/>
      <c r="O552" s="10"/>
    </row>
    <row r="553" spans="3:15">
      <c r="C553" s="9"/>
      <c r="D553" s="9"/>
      <c r="E553" s="9"/>
      <c r="F553" s="9"/>
      <c r="G553" s="9"/>
      <c r="H553" s="9"/>
      <c r="I553" s="5"/>
      <c r="J553" s="9"/>
      <c r="K553" s="9"/>
      <c r="L553" s="9"/>
      <c r="M553" s="10"/>
      <c r="N553" s="10"/>
      <c r="O553" s="10"/>
    </row>
    <row r="554" spans="3:15">
      <c r="C554" s="9"/>
      <c r="D554" s="9"/>
      <c r="E554" s="9"/>
      <c r="F554" s="9"/>
      <c r="G554" s="9"/>
      <c r="H554" s="9"/>
      <c r="I554" s="5"/>
      <c r="J554" s="9"/>
      <c r="K554" s="9"/>
      <c r="L554" s="9"/>
      <c r="M554" s="10"/>
      <c r="N554" s="10"/>
      <c r="O554" s="10"/>
    </row>
    <row r="555" spans="3:15">
      <c r="C555" s="9"/>
      <c r="D555" s="9"/>
      <c r="E555" s="9"/>
      <c r="F555" s="9"/>
      <c r="G555" s="9"/>
      <c r="H555" s="9"/>
      <c r="I555" s="5"/>
      <c r="J555" s="9"/>
      <c r="K555" s="9"/>
      <c r="L555" s="9"/>
      <c r="M555" s="10"/>
      <c r="N555" s="10"/>
      <c r="O555" s="10"/>
    </row>
    <row r="556" spans="3:15">
      <c r="C556" s="9"/>
      <c r="D556" s="9"/>
      <c r="E556" s="9"/>
      <c r="F556" s="9"/>
      <c r="G556" s="9"/>
      <c r="H556" s="9"/>
      <c r="I556" s="5"/>
      <c r="J556" s="9"/>
      <c r="K556" s="9"/>
      <c r="L556" s="9"/>
      <c r="M556" s="10"/>
      <c r="N556" s="10"/>
      <c r="O556" s="10"/>
    </row>
    <row r="557" spans="3:15">
      <c r="C557" s="9"/>
      <c r="D557" s="9"/>
      <c r="E557" s="9"/>
      <c r="F557" s="9"/>
      <c r="G557" s="9"/>
      <c r="H557" s="9"/>
      <c r="I557" s="5"/>
      <c r="J557" s="9"/>
      <c r="K557" s="9"/>
      <c r="L557" s="9"/>
      <c r="M557" s="10"/>
      <c r="N557" s="10"/>
      <c r="O557" s="10"/>
    </row>
    <row r="558" spans="3:15">
      <c r="C558" s="9"/>
      <c r="D558" s="9"/>
      <c r="E558" s="9"/>
      <c r="F558" s="9"/>
      <c r="G558" s="9"/>
      <c r="H558" s="9"/>
      <c r="I558" s="5"/>
      <c r="J558" s="9"/>
      <c r="K558" s="9"/>
      <c r="L558" s="9"/>
      <c r="M558" s="10"/>
      <c r="N558" s="10"/>
      <c r="O558" s="10"/>
    </row>
    <row r="559" spans="3:15">
      <c r="C559" s="9"/>
      <c r="D559" s="9"/>
      <c r="E559" s="9"/>
      <c r="F559" s="9"/>
      <c r="G559" s="9"/>
      <c r="H559" s="9"/>
      <c r="I559" s="5"/>
      <c r="J559" s="9"/>
      <c r="K559" s="9"/>
      <c r="L559" s="9"/>
      <c r="M559" s="10"/>
      <c r="N559" s="10"/>
      <c r="O559" s="10"/>
    </row>
    <row r="560" spans="3:15">
      <c r="C560" s="9"/>
      <c r="D560" s="9"/>
      <c r="E560" s="9"/>
      <c r="F560" s="9"/>
      <c r="G560" s="9"/>
      <c r="H560" s="9"/>
      <c r="I560" s="5"/>
      <c r="J560" s="9"/>
      <c r="K560" s="9"/>
      <c r="L560" s="9"/>
      <c r="M560" s="10"/>
      <c r="N560" s="10"/>
      <c r="O560" s="10"/>
    </row>
    <row r="561" spans="3:15">
      <c r="C561" s="9"/>
      <c r="D561" s="9"/>
      <c r="E561" s="9"/>
      <c r="F561" s="9"/>
      <c r="G561" s="9"/>
      <c r="H561" s="9"/>
      <c r="I561" s="5"/>
      <c r="J561" s="9"/>
      <c r="K561" s="9"/>
      <c r="L561" s="9"/>
      <c r="M561" s="10"/>
      <c r="N561" s="10"/>
      <c r="O561" s="10"/>
    </row>
    <row r="562" spans="3:15">
      <c r="C562" s="9"/>
      <c r="D562" s="9"/>
      <c r="E562" s="9"/>
      <c r="F562" s="9"/>
      <c r="G562" s="9"/>
      <c r="H562" s="9"/>
      <c r="I562" s="5"/>
      <c r="J562" s="9"/>
      <c r="K562" s="9"/>
      <c r="L562" s="9"/>
      <c r="M562" s="10"/>
      <c r="N562" s="10"/>
      <c r="O562" s="10"/>
    </row>
    <row r="563" spans="3:15">
      <c r="C563" s="9"/>
      <c r="D563" s="9"/>
      <c r="E563" s="9"/>
      <c r="F563" s="9"/>
      <c r="G563" s="9"/>
      <c r="H563" s="9"/>
      <c r="I563" s="5"/>
      <c r="J563" s="9"/>
      <c r="K563" s="9"/>
      <c r="L563" s="9"/>
      <c r="M563" s="10"/>
      <c r="N563" s="10"/>
      <c r="O563" s="10"/>
    </row>
    <row r="564" spans="3:15">
      <c r="C564" s="9"/>
      <c r="D564" s="9"/>
      <c r="E564" s="9"/>
      <c r="F564" s="9"/>
      <c r="G564" s="9"/>
      <c r="H564" s="9"/>
      <c r="I564" s="5"/>
      <c r="J564" s="9"/>
      <c r="K564" s="9"/>
      <c r="L564" s="9"/>
      <c r="M564" s="10"/>
      <c r="N564" s="10"/>
      <c r="O564" s="10"/>
    </row>
    <row r="565" spans="3:15">
      <c r="C565" s="9"/>
      <c r="D565" s="9"/>
      <c r="E565" s="9"/>
      <c r="F565" s="9"/>
      <c r="G565" s="9"/>
      <c r="H565" s="9"/>
      <c r="I565" s="5"/>
      <c r="J565" s="9"/>
      <c r="K565" s="9"/>
      <c r="L565" s="9"/>
      <c r="M565" s="10"/>
      <c r="N565" s="10"/>
      <c r="O565" s="10"/>
    </row>
    <row r="566" spans="3:15">
      <c r="C566" s="9"/>
      <c r="D566" s="9"/>
      <c r="E566" s="9"/>
      <c r="F566" s="9"/>
      <c r="G566" s="9"/>
      <c r="H566" s="9"/>
      <c r="I566" s="5"/>
      <c r="J566" s="9"/>
      <c r="K566" s="9"/>
      <c r="L566" s="9"/>
      <c r="M566" s="10"/>
      <c r="N566" s="10"/>
      <c r="O566" s="10"/>
    </row>
    <row r="567" spans="3:15">
      <c r="C567" s="9"/>
      <c r="D567" s="9"/>
      <c r="E567" s="9"/>
      <c r="F567" s="9"/>
      <c r="G567" s="9"/>
      <c r="H567" s="9"/>
      <c r="I567" s="5"/>
      <c r="J567" s="9"/>
      <c r="K567" s="9"/>
      <c r="L567" s="9"/>
      <c r="M567" s="10"/>
      <c r="N567" s="10"/>
      <c r="O567" s="10"/>
    </row>
    <row r="568" spans="3:15">
      <c r="C568" s="9"/>
      <c r="D568" s="9"/>
      <c r="E568" s="9"/>
      <c r="F568" s="9"/>
      <c r="G568" s="9"/>
      <c r="H568" s="9"/>
      <c r="I568" s="5"/>
      <c r="J568" s="9"/>
      <c r="K568" s="9"/>
      <c r="L568" s="9"/>
      <c r="M568" s="10"/>
      <c r="N568" s="10"/>
      <c r="O568" s="10"/>
    </row>
    <row r="569" spans="3:15">
      <c r="C569" s="9"/>
      <c r="D569" s="9"/>
      <c r="E569" s="9"/>
      <c r="F569" s="9"/>
      <c r="G569" s="9"/>
      <c r="H569" s="9"/>
      <c r="I569" s="5"/>
      <c r="J569" s="9"/>
      <c r="K569" s="9"/>
      <c r="L569" s="9"/>
      <c r="M569" s="10"/>
      <c r="N569" s="10"/>
      <c r="O569" s="10"/>
    </row>
    <row r="570" spans="3:15">
      <c r="C570" s="9"/>
      <c r="D570" s="9"/>
      <c r="E570" s="9"/>
      <c r="F570" s="9"/>
      <c r="G570" s="9"/>
      <c r="H570" s="9"/>
      <c r="I570" s="5"/>
      <c r="J570" s="9"/>
      <c r="K570" s="9"/>
      <c r="L570" s="9"/>
      <c r="M570" s="10"/>
      <c r="N570" s="10"/>
      <c r="O570" s="10"/>
    </row>
    <row r="571" spans="3:15">
      <c r="C571" s="9"/>
      <c r="D571" s="9"/>
      <c r="E571" s="9"/>
      <c r="F571" s="9"/>
      <c r="G571" s="9"/>
      <c r="H571" s="9"/>
      <c r="I571" s="5"/>
      <c r="J571" s="9"/>
      <c r="K571" s="9"/>
      <c r="L571" s="9"/>
      <c r="M571" s="10"/>
      <c r="N571" s="10"/>
      <c r="O571" s="10"/>
    </row>
    <row r="572" spans="3:15">
      <c r="C572" s="9"/>
      <c r="D572" s="9"/>
      <c r="E572" s="9"/>
      <c r="F572" s="9"/>
      <c r="G572" s="9"/>
      <c r="H572" s="9"/>
      <c r="I572" s="5"/>
      <c r="J572" s="9"/>
      <c r="K572" s="9"/>
      <c r="L572" s="9"/>
      <c r="M572" s="10"/>
      <c r="N572" s="10"/>
      <c r="O572" s="10"/>
    </row>
    <row r="573" spans="3:15">
      <c r="C573" s="9"/>
      <c r="D573" s="9"/>
      <c r="E573" s="9"/>
      <c r="F573" s="9"/>
      <c r="G573" s="9"/>
      <c r="H573" s="9"/>
      <c r="I573" s="5"/>
      <c r="J573" s="9"/>
      <c r="K573" s="9"/>
      <c r="L573" s="9"/>
      <c r="M573" s="10"/>
      <c r="N573" s="10"/>
      <c r="O573" s="10"/>
    </row>
    <row r="574" spans="3:15">
      <c r="C574" s="9"/>
      <c r="D574" s="9"/>
      <c r="E574" s="9"/>
      <c r="F574" s="9"/>
      <c r="G574" s="9"/>
      <c r="H574" s="9"/>
      <c r="I574" s="5"/>
      <c r="J574" s="9"/>
      <c r="K574" s="9"/>
      <c r="L574" s="9"/>
      <c r="M574" s="10"/>
      <c r="N574" s="10"/>
      <c r="O574" s="10"/>
    </row>
    <row r="575" spans="3:15">
      <c r="C575" s="9"/>
      <c r="D575" s="9"/>
      <c r="E575" s="9"/>
      <c r="F575" s="9"/>
      <c r="G575" s="9"/>
      <c r="H575" s="9"/>
      <c r="I575" s="5"/>
      <c r="J575" s="9"/>
      <c r="K575" s="9"/>
      <c r="L575" s="9"/>
      <c r="M575" s="10"/>
      <c r="N575" s="10"/>
      <c r="O575" s="10"/>
    </row>
    <row r="576" spans="3:15">
      <c r="C576" s="9"/>
      <c r="D576" s="9"/>
      <c r="E576" s="9"/>
      <c r="F576" s="9"/>
      <c r="G576" s="9"/>
      <c r="H576" s="9"/>
      <c r="I576" s="5"/>
      <c r="J576" s="9"/>
      <c r="K576" s="9"/>
      <c r="L576" s="9"/>
      <c r="M576" s="10"/>
      <c r="N576" s="10"/>
      <c r="O576" s="10"/>
    </row>
    <row r="577" spans="3:15">
      <c r="C577" s="9"/>
      <c r="D577" s="9"/>
      <c r="E577" s="9"/>
      <c r="F577" s="9"/>
      <c r="G577" s="9"/>
      <c r="H577" s="9"/>
      <c r="I577" s="5"/>
      <c r="J577" s="9"/>
      <c r="K577" s="9"/>
      <c r="L577" s="9"/>
      <c r="M577" s="10"/>
      <c r="N577" s="10"/>
      <c r="O577" s="10"/>
    </row>
    <row r="578" spans="3:15">
      <c r="C578" s="9"/>
      <c r="D578" s="9"/>
      <c r="E578" s="9"/>
      <c r="F578" s="9"/>
      <c r="G578" s="9"/>
      <c r="H578" s="9"/>
      <c r="I578" s="5"/>
      <c r="J578" s="9"/>
      <c r="K578" s="9"/>
      <c r="L578" s="9"/>
      <c r="M578" s="10"/>
      <c r="N578" s="10"/>
      <c r="O578" s="10"/>
    </row>
    <row r="579" spans="3:15">
      <c r="C579" s="9"/>
      <c r="D579" s="9"/>
      <c r="E579" s="9"/>
      <c r="F579" s="9"/>
      <c r="G579" s="9"/>
      <c r="H579" s="9"/>
      <c r="I579" s="5"/>
      <c r="J579" s="9"/>
      <c r="K579" s="9"/>
      <c r="L579" s="9"/>
      <c r="M579" s="10"/>
      <c r="N579" s="10"/>
      <c r="O579" s="10"/>
    </row>
    <row r="580" spans="3:15">
      <c r="C580" s="9"/>
      <c r="D580" s="9"/>
      <c r="E580" s="9"/>
      <c r="F580" s="9"/>
      <c r="G580" s="9"/>
      <c r="H580" s="9"/>
      <c r="I580" s="5"/>
      <c r="J580" s="9"/>
      <c r="K580" s="9"/>
      <c r="L580" s="9"/>
      <c r="M580" s="10"/>
      <c r="N580" s="10"/>
      <c r="O580" s="10"/>
    </row>
    <row r="581" spans="3:15">
      <c r="C581" s="9"/>
      <c r="D581" s="9"/>
      <c r="E581" s="9"/>
      <c r="F581" s="9"/>
      <c r="G581" s="9"/>
      <c r="H581" s="9"/>
      <c r="I581" s="5"/>
      <c r="J581" s="9"/>
      <c r="K581" s="9"/>
      <c r="L581" s="9"/>
      <c r="M581" s="10"/>
      <c r="N581" s="10"/>
      <c r="O581" s="10"/>
    </row>
    <row r="582" spans="3:15">
      <c r="C582" s="9"/>
      <c r="D582" s="9"/>
      <c r="E582" s="9"/>
      <c r="F582" s="9"/>
      <c r="G582" s="9"/>
      <c r="H582" s="9"/>
      <c r="I582" s="5"/>
      <c r="J582" s="9"/>
      <c r="K582" s="9"/>
      <c r="L582" s="9"/>
      <c r="M582" s="10"/>
      <c r="N582" s="10"/>
      <c r="O582" s="10"/>
    </row>
    <row r="583" spans="3:15">
      <c r="C583" s="9"/>
      <c r="D583" s="9"/>
      <c r="E583" s="9"/>
      <c r="F583" s="9"/>
      <c r="G583" s="9"/>
      <c r="H583" s="9"/>
      <c r="I583" s="5"/>
      <c r="J583" s="9"/>
      <c r="K583" s="9"/>
      <c r="L583" s="9"/>
      <c r="M583" s="10"/>
      <c r="N583" s="10"/>
      <c r="O583" s="10"/>
    </row>
    <row r="584" spans="3:15">
      <c r="C584" s="9"/>
      <c r="D584" s="9"/>
      <c r="E584" s="9"/>
      <c r="F584" s="9"/>
      <c r="G584" s="9"/>
      <c r="H584" s="9"/>
      <c r="I584" s="5"/>
      <c r="J584" s="9"/>
      <c r="K584" s="9"/>
      <c r="L584" s="9"/>
      <c r="M584" s="10"/>
      <c r="N584" s="10"/>
      <c r="O584" s="10"/>
    </row>
    <row r="585" spans="3:15">
      <c r="C585" s="9"/>
      <c r="D585" s="9"/>
      <c r="E585" s="9"/>
      <c r="F585" s="9"/>
      <c r="G585" s="9"/>
      <c r="H585" s="9"/>
      <c r="I585" s="5"/>
      <c r="J585" s="9"/>
      <c r="K585" s="9"/>
      <c r="L585" s="9"/>
      <c r="M585" s="10"/>
      <c r="N585" s="10"/>
      <c r="O585" s="10"/>
    </row>
    <row r="586" spans="3:15">
      <c r="C586" s="9"/>
      <c r="D586" s="9"/>
      <c r="E586" s="9"/>
      <c r="F586" s="9"/>
      <c r="G586" s="9"/>
      <c r="H586" s="9"/>
      <c r="I586" s="5"/>
      <c r="J586" s="9"/>
      <c r="K586" s="9"/>
      <c r="L586" s="9"/>
      <c r="M586" s="10"/>
      <c r="N586" s="10"/>
      <c r="O586" s="10"/>
    </row>
    <row r="587" spans="3:15">
      <c r="C587" s="9"/>
      <c r="D587" s="9"/>
      <c r="E587" s="9"/>
      <c r="F587" s="9"/>
      <c r="G587" s="9"/>
      <c r="H587" s="9"/>
      <c r="I587" s="5"/>
      <c r="J587" s="9"/>
      <c r="K587" s="9"/>
      <c r="L587" s="9"/>
      <c r="M587" s="10"/>
      <c r="N587" s="10"/>
      <c r="O587" s="10"/>
    </row>
    <row r="588" spans="3:15">
      <c r="C588" s="9"/>
      <c r="D588" s="9"/>
      <c r="E588" s="9"/>
      <c r="F588" s="9"/>
      <c r="G588" s="9"/>
      <c r="H588" s="9"/>
      <c r="I588" s="5"/>
      <c r="J588" s="9"/>
      <c r="K588" s="9"/>
      <c r="L588" s="9"/>
      <c r="M588" s="10"/>
      <c r="N588" s="10"/>
      <c r="O588" s="10"/>
    </row>
    <row r="589" spans="3:15">
      <c r="C589" s="9"/>
      <c r="D589" s="9"/>
      <c r="E589" s="9"/>
      <c r="F589" s="9"/>
      <c r="G589" s="9"/>
      <c r="H589" s="9"/>
      <c r="I589" s="5"/>
      <c r="J589" s="9"/>
      <c r="K589" s="9"/>
      <c r="L589" s="9"/>
      <c r="M589" s="10"/>
      <c r="N589" s="10"/>
      <c r="O589" s="10"/>
    </row>
    <row r="590" spans="3:15">
      <c r="C590" s="9"/>
      <c r="D590" s="9"/>
      <c r="E590" s="9"/>
      <c r="F590" s="9"/>
      <c r="G590" s="9"/>
      <c r="H590" s="9"/>
      <c r="I590" s="5"/>
      <c r="J590" s="9"/>
      <c r="K590" s="9"/>
      <c r="L590" s="9"/>
      <c r="M590" s="10"/>
      <c r="N590" s="10"/>
      <c r="O590" s="10"/>
    </row>
    <row r="591" spans="3:15">
      <c r="C591" s="9"/>
      <c r="D591" s="9"/>
      <c r="E591" s="9"/>
      <c r="F591" s="9"/>
      <c r="G591" s="9"/>
      <c r="H591" s="9"/>
      <c r="I591" s="5"/>
      <c r="J591" s="9"/>
      <c r="K591" s="9"/>
      <c r="L591" s="9"/>
      <c r="M591" s="10"/>
      <c r="N591" s="10"/>
      <c r="O591" s="10"/>
    </row>
    <row r="592" spans="3:15">
      <c r="C592" s="9"/>
      <c r="D592" s="9"/>
      <c r="E592" s="9"/>
      <c r="F592" s="9"/>
      <c r="G592" s="9"/>
      <c r="H592" s="9"/>
      <c r="I592" s="5"/>
      <c r="J592" s="9"/>
      <c r="K592" s="9"/>
      <c r="L592" s="9"/>
      <c r="M592" s="10"/>
      <c r="N592" s="10"/>
      <c r="O592" s="10"/>
    </row>
    <row r="593" spans="3:15">
      <c r="C593" s="9"/>
      <c r="D593" s="9"/>
      <c r="E593" s="9"/>
      <c r="F593" s="9"/>
      <c r="G593" s="9"/>
      <c r="H593" s="9"/>
      <c r="I593" s="5"/>
      <c r="J593" s="9"/>
      <c r="K593" s="9"/>
      <c r="L593" s="9"/>
      <c r="M593" s="10"/>
      <c r="N593" s="10"/>
      <c r="O593" s="10"/>
    </row>
    <row r="594" spans="3:15">
      <c r="C594" s="9"/>
      <c r="D594" s="9"/>
      <c r="E594" s="9"/>
      <c r="F594" s="9"/>
      <c r="G594" s="9"/>
      <c r="H594" s="9"/>
      <c r="I594" s="5"/>
      <c r="J594" s="9"/>
      <c r="K594" s="9"/>
      <c r="L594" s="9"/>
      <c r="M594" s="10"/>
      <c r="N594" s="10"/>
      <c r="O594" s="10"/>
    </row>
    <row r="595" spans="3:15">
      <c r="C595" s="9"/>
      <c r="D595" s="9"/>
      <c r="E595" s="9"/>
      <c r="F595" s="9"/>
      <c r="G595" s="9"/>
      <c r="H595" s="9"/>
      <c r="I595" s="5"/>
      <c r="J595" s="9"/>
      <c r="K595" s="9"/>
      <c r="L595" s="9"/>
      <c r="M595" s="10"/>
      <c r="N595" s="10"/>
      <c r="O595" s="10"/>
    </row>
    <row r="596" spans="3:15">
      <c r="C596" s="9"/>
      <c r="D596" s="9"/>
      <c r="E596" s="9"/>
      <c r="F596" s="9"/>
      <c r="G596" s="9"/>
      <c r="H596" s="9"/>
      <c r="I596" s="5"/>
      <c r="J596" s="9"/>
      <c r="K596" s="9"/>
      <c r="L596" s="9"/>
      <c r="M596" s="10"/>
      <c r="N596" s="10"/>
      <c r="O596" s="10"/>
    </row>
    <row r="597" spans="3:15">
      <c r="C597" s="9"/>
      <c r="D597" s="9"/>
      <c r="E597" s="9"/>
      <c r="F597" s="9"/>
      <c r="G597" s="9"/>
      <c r="H597" s="9"/>
      <c r="I597" s="5"/>
      <c r="J597" s="9"/>
      <c r="K597" s="9"/>
      <c r="L597" s="9"/>
      <c r="M597" s="10"/>
      <c r="N597" s="10"/>
      <c r="O597" s="10"/>
    </row>
    <row r="598" spans="3:15">
      <c r="C598" s="9"/>
      <c r="D598" s="9"/>
      <c r="E598" s="9"/>
      <c r="F598" s="9"/>
      <c r="G598" s="9"/>
      <c r="H598" s="9"/>
      <c r="I598" s="5"/>
      <c r="J598" s="9"/>
      <c r="K598" s="9"/>
      <c r="L598" s="9"/>
      <c r="M598" s="10"/>
      <c r="N598" s="10"/>
      <c r="O598" s="10"/>
    </row>
    <row r="599" spans="3:15">
      <c r="C599" s="9"/>
      <c r="D599" s="9"/>
      <c r="E599" s="9"/>
      <c r="F599" s="9"/>
      <c r="G599" s="9"/>
      <c r="H599" s="9"/>
      <c r="I599" s="5"/>
      <c r="J599" s="9"/>
      <c r="K599" s="9"/>
      <c r="L599" s="9"/>
      <c r="M599" s="10"/>
      <c r="N599" s="10"/>
      <c r="O599" s="10"/>
    </row>
    <row r="600" spans="3:15">
      <c r="C600" s="9"/>
      <c r="D600" s="9"/>
      <c r="E600" s="9"/>
      <c r="F600" s="9"/>
      <c r="G600" s="9"/>
      <c r="H600" s="9"/>
      <c r="I600" s="5"/>
      <c r="J600" s="9"/>
      <c r="K600" s="9"/>
      <c r="L600" s="9"/>
      <c r="M600" s="10"/>
      <c r="N600" s="10"/>
      <c r="O600" s="10"/>
    </row>
    <row r="601" spans="3:15">
      <c r="C601" s="9"/>
      <c r="D601" s="9"/>
      <c r="E601" s="9"/>
      <c r="F601" s="9"/>
      <c r="G601" s="9"/>
      <c r="H601" s="9"/>
      <c r="I601" s="5"/>
      <c r="J601" s="9"/>
      <c r="K601" s="9"/>
      <c r="L601" s="9"/>
      <c r="M601" s="10"/>
      <c r="N601" s="10"/>
      <c r="O601" s="10"/>
    </row>
    <row r="602" spans="3:15">
      <c r="C602" s="9"/>
      <c r="D602" s="9"/>
      <c r="E602" s="9"/>
      <c r="F602" s="9"/>
      <c r="G602" s="9"/>
      <c r="H602" s="9"/>
      <c r="I602" s="5"/>
      <c r="J602" s="9"/>
      <c r="K602" s="9"/>
      <c r="L602" s="9"/>
      <c r="M602" s="10"/>
      <c r="N602" s="10"/>
      <c r="O602" s="10"/>
    </row>
    <row r="603" spans="3:15">
      <c r="C603" s="9"/>
      <c r="D603" s="9"/>
      <c r="E603" s="9"/>
      <c r="F603" s="9"/>
      <c r="G603" s="9"/>
      <c r="H603" s="9"/>
      <c r="I603" s="5"/>
      <c r="J603" s="9"/>
      <c r="K603" s="9"/>
      <c r="L603" s="9"/>
      <c r="M603" s="10"/>
      <c r="N603" s="10"/>
      <c r="O603" s="10"/>
    </row>
    <row r="604" spans="3:15">
      <c r="C604" s="9"/>
      <c r="D604" s="9"/>
      <c r="E604" s="9"/>
      <c r="F604" s="9"/>
      <c r="G604" s="9"/>
      <c r="H604" s="9"/>
      <c r="I604" s="5"/>
      <c r="J604" s="9"/>
      <c r="K604" s="9"/>
      <c r="L604" s="9"/>
      <c r="M604" s="10"/>
      <c r="N604" s="10"/>
      <c r="O604" s="10"/>
    </row>
    <row r="605" spans="3:15">
      <c r="C605" s="9"/>
      <c r="D605" s="9"/>
      <c r="E605" s="9"/>
      <c r="F605" s="9"/>
      <c r="G605" s="9"/>
      <c r="H605" s="9"/>
      <c r="I605" s="5"/>
      <c r="J605" s="9"/>
      <c r="K605" s="9"/>
      <c r="L605" s="9"/>
      <c r="M605" s="10"/>
      <c r="N605" s="10"/>
      <c r="O605" s="10"/>
    </row>
    <row r="606" spans="3:15">
      <c r="C606" s="9"/>
      <c r="D606" s="9"/>
      <c r="E606" s="9"/>
      <c r="F606" s="9"/>
      <c r="G606" s="9"/>
      <c r="H606" s="9"/>
      <c r="I606" s="5"/>
      <c r="J606" s="9"/>
      <c r="K606" s="9"/>
      <c r="L606" s="9"/>
      <c r="M606" s="10"/>
      <c r="N606" s="10"/>
      <c r="O606" s="10"/>
    </row>
    <row r="607" spans="3:15">
      <c r="C607" s="9"/>
      <c r="D607" s="9"/>
      <c r="E607" s="9"/>
      <c r="F607" s="9"/>
      <c r="G607" s="9"/>
      <c r="H607" s="9"/>
      <c r="I607" s="5"/>
      <c r="J607" s="9"/>
      <c r="K607" s="9"/>
      <c r="L607" s="9"/>
      <c r="M607" s="10"/>
      <c r="N607" s="10"/>
      <c r="O607" s="10"/>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A56C952-82E3-489C-AFDC-3558FA784576}">
  <dimension ref="A1:O607"/>
  <sheetViews>
    <sheetView workbookViewId="0">
      <selection activeCell="B2" sqref="B2:B607"/>
    </sheetView>
  </sheetViews>
  <sheetFormatPr defaultRowHeight="15"/>
  <cols>
    <col min="1" max="1" width="17.28515625" bestFit="1" customWidth="1"/>
    <col min="2" max="2" width="17.28515625" customWidth="1"/>
    <col min="3" max="3" width="23.140625" bestFit="1" customWidth="1"/>
    <col min="4" max="4" width="45.7109375" bestFit="1" customWidth="1"/>
    <col min="5" max="5" width="52.7109375" bestFit="1" customWidth="1"/>
    <col min="6" max="6" width="56.7109375" bestFit="1" customWidth="1"/>
    <col min="7" max="7" width="117" bestFit="1" customWidth="1"/>
    <col min="8" max="8" width="159" bestFit="1" customWidth="1"/>
    <col min="9" max="11" width="21.5703125" bestFit="1" customWidth="1"/>
    <col min="12" max="12" width="44.7109375" bestFit="1" customWidth="1"/>
    <col min="13" max="15" width="21.5703125" bestFit="1" customWidth="1"/>
  </cols>
  <sheetData>
    <row r="1" spans="1:15" s="11" customFormat="1">
      <c r="A1" s="11" t="str" cm="1">
        <f t="array" ref="A1">_xll.ciqfunctions.udf.CIQRANGE("^SML", "IQ_CONSTITUENTS", 1, 700, , , , , "Constituents")</f>
        <v>Constituents</v>
      </c>
      <c r="B1" s="11" t="s">
        <v>2045</v>
      </c>
      <c r="C1" s="11" t="s">
        <v>1029</v>
      </c>
      <c r="D1" s="11" t="s">
        <v>1030</v>
      </c>
      <c r="E1" s="11" t="s">
        <v>1031</v>
      </c>
      <c r="F1" s="11" t="s">
        <v>1032</v>
      </c>
      <c r="G1" s="11" t="s">
        <v>1033</v>
      </c>
      <c r="H1" s="11" t="s">
        <v>1034</v>
      </c>
      <c r="I1" s="11" t="s">
        <v>1035</v>
      </c>
      <c r="J1" s="11" t="s">
        <v>1637</v>
      </c>
      <c r="K1" s="11" t="s">
        <v>1638</v>
      </c>
      <c r="L1" s="11" t="s">
        <v>1639</v>
      </c>
      <c r="M1" s="11" t="s">
        <v>1641</v>
      </c>
      <c r="N1" s="11" t="s">
        <v>1640</v>
      </c>
      <c r="O1" s="11" t="s">
        <v>1642</v>
      </c>
    </row>
    <row r="2" spans="1:15">
      <c r="A2" t="s">
        <v>1036</v>
      </c>
      <c r="B2" t="str">
        <f>_xll.SNL.Clients.Office.Excel.Functions.SPG(A2,"SP_IPO_DATE")</f>
        <v>#PEND</v>
      </c>
      <c r="C2" s="9" t="str">
        <f>_xll.SNL.Clients.Office.Excel.Functions.SPG(A2, "IQ_SECTOR")</f>
        <v>Information Technology</v>
      </c>
      <c r="D2" s="9" t="str">
        <f>_xll.SNL.Clients.Office.Excel.Functions.SPG(A2, "IQ_INDUSTRY_GROUP")</f>
        <v>Software and Services</v>
      </c>
      <c r="E2" s="9" t="str">
        <f>_xll.SNL.Clients.Office.Excel.Functions.SPG(A2, "IQ_INDUSTRY")</f>
        <v>Software</v>
      </c>
      <c r="F2" s="9" t="str">
        <f>_xll.SNL.Clients.Office.Excel.Functions.SPG(A2, "IQ_PRIMARY_INDUSTRY")</f>
        <v>Systems Software</v>
      </c>
      <c r="G2" s="9" t="str">
        <f>_xll.SNL.Clients.Office.Excel.Functions.SPG(A2, "NAICS_CODE", "Primary")</f>
        <v>513210 - Software Publishers</v>
      </c>
      <c r="H2" s="9" t="str">
        <f>_xll.SNL.Clients.Office.Excel.Functions.SPG(A2, "SP_TOPICTAG")</f>
        <v>Software Development; Encryption; Data Protection; Cloud Infrastructure; Cloud Security; Process Automation; Network Security</v>
      </c>
      <c r="I2" s="5">
        <f>_xll.SNL.Clients.Office.Excel.Functions.SPG(A2, "SP_PCT_SHARES_OWNED_ALL_INSTITUTIONS")</f>
        <v>90.49</v>
      </c>
      <c r="J2" s="9" t="str">
        <f>_xll.SNL.Clients.Office.Excel.Functions.SPG(A2, "RD_CREDIT_RATING_GLOBAL", "Issuer Credit Rating", "Local Currency LT|0")</f>
        <v/>
      </c>
      <c r="K2" s="9" t="str">
        <f>_xll.SNL.Clients.Office.Excel.Functions.SPG(A2, "RD_CWOL_GLOBAL", "Issuer Credit Rating", "Local Currency LT|0")</f>
        <v/>
      </c>
      <c r="L2" s="9" t="str">
        <f>_xll.SNL.Clients.Office.Excel.Functions.SPG(A2, "RD_RATING_ACTION_GLOBAL", "Issuer Credit Rating", "Local Currency LT|0")</f>
        <v/>
      </c>
      <c r="M2" s="10" t="str">
        <f>_xll.SNL.Clients.Office.Excel.Functions.SPG(A2, "RD_LAST_REVIEW_DATE_GLOBAL", "Issuer Credit Rating", "Local Currency LT")</f>
        <v/>
      </c>
      <c r="N2" s="10" t="str">
        <f>_xll.SNL.Clients.Office.Excel.Functions.SPG(A2, "RD_CREDIT_RATING_DATE_GLOBAL", "Issuer Credit Rating", "Local Currency LT|0")</f>
        <v/>
      </c>
      <c r="O2" s="10" t="str">
        <f>_xll.SNL.Clients.Office.Excel.Functions.SPG(A2, "RD_CREDIT_WATCH_OUTLOOK_DATE_GLOBAL", "Issuer Credit Rating", "Local Currency LT|0")</f>
        <v/>
      </c>
    </row>
    <row r="3" spans="1:15">
      <c r="A3" t="s">
        <v>1037</v>
      </c>
      <c r="B3" t="str">
        <f>_xll.SNL.Clients.Office.Excel.Functions.SPG(A3,"SP_IPO_DATE")</f>
        <v>#PEND</v>
      </c>
      <c r="C3" s="9" t="str">
        <f>_xll.SNL.Clients.Office.Excel.Functions.SPG(A3, "IQ_SECTOR")</f>
        <v>Industrials</v>
      </c>
      <c r="D3" s="9" t="str">
        <f>_xll.SNL.Clients.Office.Excel.Functions.SPG(A3, "IQ_INDUSTRY_GROUP")</f>
        <v>Capital Goods</v>
      </c>
      <c r="E3" s="9" t="str">
        <f>_xll.SNL.Clients.Office.Excel.Functions.SPG(A3, "IQ_INDUSTRY")</f>
        <v>Aerospace and Defense</v>
      </c>
      <c r="F3" s="9" t="str">
        <f>_xll.SNL.Clients.Office.Excel.Functions.SPG(A3, "IQ_PRIMARY_INDUSTRY")</f>
        <v>Aerospace and Defense</v>
      </c>
      <c r="G3" s="9" t="str">
        <f>_xll.SNL.Clients.Office.Excel.Functions.SPG(A3, "NAICS_CODE", "Primary")</f>
        <v>488190 - Other Support Activities for Air Transportation</v>
      </c>
      <c r="H3" s="9" t="str">
        <f>_xll.SNL.Clients.Office.Excel.Functions.SPG(A3, "SP_TOPICTAG")</f>
        <v>Fleet Management; Freight Service; Industrial Automation; Passenger Aircraft Manufacturing</v>
      </c>
      <c r="I3" s="5">
        <f>_xll.SNL.Clients.Office.Excel.Functions.SPG(A3, "SP_PCT_SHARES_OWNED_ALL_INSTITUTIONS")</f>
        <v>96.62</v>
      </c>
      <c r="J3" s="9" t="str">
        <f>_xll.SNL.Clients.Office.Excel.Functions.SPG(A3, "RD_CREDIT_RATING_GLOBAL", "Issuer Credit Rating", "Local Currency LT|0")</f>
        <v>BB</v>
      </c>
      <c r="K3" s="9" t="str">
        <f>_xll.SNL.Clients.Office.Excel.Functions.SPG(A3, "RD_CWOL_GLOBAL", "Issuer Credit Rating", "Local Currency LT|0")</f>
        <v>Stable</v>
      </c>
      <c r="L3" s="9" t="str">
        <f>_xll.SNL.Clients.Office.Excel.Functions.SPG(A3, "RD_RATING_ACTION_GLOBAL", "Issuer Credit Rating", "Local Currency LT|0")</f>
        <v>Downgrade | CreditWatch/Outlook (02/14/2024)</v>
      </c>
      <c r="M3" s="10">
        <f>_xll.SNL.Clients.Office.Excel.Functions.SPG(A3, "RD_LAST_REVIEW_DATE_GLOBAL", "Issuer Credit Rating", "Local Currency LT")</f>
        <v>45344</v>
      </c>
      <c r="N3" s="10">
        <f>_xll.SNL.Clients.Office.Excel.Functions.SPG(A3, "RD_CREDIT_RATING_DATE_GLOBAL", "Issuer Credit Rating", "Local Currency LT|0")</f>
        <v>45336</v>
      </c>
      <c r="O3" s="10">
        <f>_xll.SNL.Clients.Office.Excel.Functions.SPG(A3, "RD_CREDIT_WATCH_OUTLOOK_DATE_GLOBAL", "Issuer Credit Rating", "Local Currency LT|0")</f>
        <v>45336</v>
      </c>
    </row>
    <row r="4" spans="1:15">
      <c r="A4" t="s">
        <v>1038</v>
      </c>
      <c r="B4" t="str">
        <f>_xll.SNL.Clients.Office.Excel.Functions.SPG(A4,"SP_IPO_DATE")</f>
        <v>#PEND</v>
      </c>
      <c r="C4" s="9" t="str">
        <f>_xll.SNL.Clients.Office.Excel.Functions.SPG(A4, "IQ_SECTOR")</f>
        <v>Industrials</v>
      </c>
      <c r="D4" s="9" t="str">
        <f>_xll.SNL.Clients.Office.Excel.Functions.SPG(A4, "IQ_INDUSTRY_GROUP")</f>
        <v>Commercial and Professional Services</v>
      </c>
      <c r="E4" s="9" t="str">
        <f>_xll.SNL.Clients.Office.Excel.Functions.SPG(A4, "IQ_INDUSTRY")</f>
        <v>Commercial Services and Supplies</v>
      </c>
      <c r="F4" s="9" t="str">
        <f>_xll.SNL.Clients.Office.Excel.Functions.SPG(A4, "IQ_PRIMARY_INDUSTRY")</f>
        <v>Environmental and Facilities Services</v>
      </c>
      <c r="G4" s="9" t="str">
        <f>_xll.SNL.Clients.Office.Excel.Functions.SPG(A4, "NAICS_CODE", "Primary")</f>
        <v>5617 - Services to Buildings and Dwellings</v>
      </c>
      <c r="H4" s="9" t="str">
        <f>_xll.SNL.Clients.Office.Excel.Functions.SPG(A4, "SP_TOPICTAG")</f>
        <v>Energy Storage; Environmental Engineering; Fleet Management; Industrial Automation; Utility Scale Solar</v>
      </c>
      <c r="I4" s="5">
        <f>_xll.SNL.Clients.Office.Excel.Functions.SPG(A4, "SP_PCT_SHARES_OWNED_ALL_INSTITUTIONS")</f>
        <v>94.77</v>
      </c>
      <c r="J4" s="9" t="str">
        <f>_xll.SNL.Clients.Office.Excel.Functions.SPG(A4, "RD_CREDIT_RATING_GLOBAL", "Issuer Credit Rating", "Local Currency LT|0")</f>
        <v/>
      </c>
      <c r="K4" s="9" t="str">
        <f>_xll.SNL.Clients.Office.Excel.Functions.SPG(A4, "RD_CWOL_GLOBAL", "Issuer Credit Rating", "Local Currency LT|0")</f>
        <v/>
      </c>
      <c r="L4" s="9" t="str">
        <f>_xll.SNL.Clients.Office.Excel.Functions.SPG(A4, "RD_RATING_ACTION_GLOBAL", "Issuer Credit Rating", "Local Currency LT|0")</f>
        <v/>
      </c>
      <c r="M4" s="10" t="str">
        <f>_xll.SNL.Clients.Office.Excel.Functions.SPG(A4, "RD_LAST_REVIEW_DATE_GLOBAL", "Issuer Credit Rating", "Local Currency LT")</f>
        <v/>
      </c>
      <c r="N4" s="10" t="str">
        <f>_xll.SNL.Clients.Office.Excel.Functions.SPG(A4, "RD_CREDIT_RATING_DATE_GLOBAL", "Issuer Credit Rating", "Local Currency LT|0")</f>
        <v/>
      </c>
      <c r="O4" s="10" t="str">
        <f>_xll.SNL.Clients.Office.Excel.Functions.SPG(A4, "RD_CREDIT_WATCH_OUTLOOK_DATE_GLOBAL", "Issuer Credit Rating", "Local Currency LT|0")</f>
        <v/>
      </c>
    </row>
    <row r="5" spans="1:15">
      <c r="A5" t="s">
        <v>1039</v>
      </c>
      <c r="B5" t="str">
        <f>_xll.SNL.Clients.Office.Excel.Functions.SPG(A5,"SP_IPO_DATE")</f>
        <v>#PEND</v>
      </c>
      <c r="C5" s="9" t="str">
        <f>_xll.SNL.Clients.Office.Excel.Functions.SPG(A5, "IQ_SECTOR")</f>
        <v>Consumer Discretionary</v>
      </c>
      <c r="D5" s="9" t="str">
        <f>_xll.SNL.Clients.Office.Excel.Functions.SPG(A5, "IQ_INDUSTRY_GROUP")</f>
        <v>Consumer Discretionary Distribution and Retail</v>
      </c>
      <c r="E5" s="9" t="str">
        <f>_xll.SNL.Clients.Office.Excel.Functions.SPG(A5, "IQ_INDUSTRY")</f>
        <v>Specialty Retail</v>
      </c>
      <c r="F5" s="9" t="str">
        <f>_xll.SNL.Clients.Office.Excel.Functions.SPG(A5, "IQ_PRIMARY_INDUSTRY")</f>
        <v>Other Specialty Retail</v>
      </c>
      <c r="G5" s="9" t="str">
        <f>_xll.SNL.Clients.Office.Excel.Functions.SPG(A5, "NAICS_CODE", "Primary")</f>
        <v>459110 - Sporting Goods Retailers</v>
      </c>
      <c r="H5" s="9" t="str">
        <f>_xll.SNL.Clients.Office.Excel.Functions.SPG(A5, "SP_TOPICTAG")</f>
        <v>Lifestyle; Location Based Services; Social Media Marketing; Ad Targeting; Brand Marketing; Amateur Sports</v>
      </c>
      <c r="I5" s="5">
        <f>_xll.SNL.Clients.Office.Excel.Functions.SPG(A5, "SP_PCT_SHARES_OWNED_ALL_INSTITUTIONS")</f>
        <v>108.57</v>
      </c>
      <c r="J5" s="9" t="str">
        <f>_xll.SNL.Clients.Office.Excel.Functions.SPG(A5, "RD_CREDIT_RATING_GLOBAL", "Issuer Credit Rating", "Local Currency LT|0")</f>
        <v>BB+</v>
      </c>
      <c r="K5" s="9" t="str">
        <f>_xll.SNL.Clients.Office.Excel.Functions.SPG(A5, "RD_CWOL_GLOBAL", "Issuer Credit Rating", "Local Currency LT|0")</f>
        <v>Stable</v>
      </c>
      <c r="L5" s="9" t="str">
        <f>_xll.SNL.Clients.Office.Excel.Functions.SPG(A5, "RD_RATING_ACTION_GLOBAL", "Issuer Credit Rating", "Local Currency LT|0")</f>
        <v>Upgrade | CreditWatch/Outlook (10/02/2024)</v>
      </c>
      <c r="M5" s="10">
        <f>_xll.SNL.Clients.Office.Excel.Functions.SPG(A5, "RD_LAST_REVIEW_DATE_GLOBAL", "Issuer Credit Rating", "Local Currency LT")</f>
        <v>45597</v>
      </c>
      <c r="N5" s="10">
        <f>_xll.SNL.Clients.Office.Excel.Functions.SPG(A5, "RD_CREDIT_RATING_DATE_GLOBAL", "Issuer Credit Rating", "Local Currency LT|0")</f>
        <v>45567</v>
      </c>
      <c r="O5" s="10">
        <f>_xll.SNL.Clients.Office.Excel.Functions.SPG(A5, "RD_CREDIT_WATCH_OUTLOOK_DATE_GLOBAL", "Issuer Credit Rating", "Local Currency LT|0")</f>
        <v>45567</v>
      </c>
    </row>
    <row r="6" spans="1:15">
      <c r="A6" t="s">
        <v>1040</v>
      </c>
      <c r="B6" t="str">
        <f>_xll.SNL.Clients.Office.Excel.Functions.SPG(A6,"SP_IPO_DATE")</f>
        <v>#PEND</v>
      </c>
      <c r="C6" s="9" t="str">
        <f>_xll.SNL.Clients.Office.Excel.Functions.SPG(A6, "IQ_SECTOR")</f>
        <v>Health Care</v>
      </c>
      <c r="D6" s="9" t="str">
        <f>_xll.SNL.Clients.Office.Excel.Functions.SPG(A6, "IQ_INDUSTRY_GROUP")</f>
        <v>Pharmaceuticals, Biotechnology and Life Sciences</v>
      </c>
      <c r="E6" s="9" t="str">
        <f>_xll.SNL.Clients.Office.Excel.Functions.SPG(A6, "IQ_INDUSTRY")</f>
        <v>Biotechnology</v>
      </c>
      <c r="F6" s="9" t="str">
        <f>_xll.SNL.Clients.Office.Excel.Functions.SPG(A6, "IQ_PRIMARY_INDUSTRY")</f>
        <v>Biotechnology</v>
      </c>
      <c r="G6" s="9" t="str">
        <f>_xll.SNL.Clients.Office.Excel.Functions.SPG(A6, "NAICS_CODE", "Primary")</f>
        <v>325414 - Biological Product (except Diagnostic) Manufacturing</v>
      </c>
      <c r="H6" s="9" t="str">
        <f>_xll.SNL.Clients.Office.Excel.Functions.SPG(A6, "SP_TOPICTAG")</f>
        <v>Neuroscience; Central Nervous System; Genetic Disorder; Inflammation; Neurology; Psychiatry</v>
      </c>
      <c r="I6" s="5">
        <f>_xll.SNL.Clients.Office.Excel.Functions.SPG(A6, "SP_PCT_SHARES_OWNED_ALL_INSTITUTIONS")</f>
        <v>66.19</v>
      </c>
      <c r="J6" s="9" t="str">
        <f>_xll.SNL.Clients.Office.Excel.Functions.SPG(A6, "RD_CREDIT_RATING_GLOBAL", "Issuer Credit Rating", "Local Currency LT|0")</f>
        <v/>
      </c>
      <c r="K6" s="9" t="str">
        <f>_xll.SNL.Clients.Office.Excel.Functions.SPG(A6, "RD_CWOL_GLOBAL", "Issuer Credit Rating", "Local Currency LT|0")</f>
        <v/>
      </c>
      <c r="L6" s="9" t="str">
        <f>_xll.SNL.Clients.Office.Excel.Functions.SPG(A6, "RD_RATING_ACTION_GLOBAL", "Issuer Credit Rating", "Local Currency LT|0")</f>
        <v/>
      </c>
      <c r="M6" s="10" t="str">
        <f>_xll.SNL.Clients.Office.Excel.Functions.SPG(A6, "RD_LAST_REVIEW_DATE_GLOBAL", "Issuer Credit Rating", "Local Currency LT")</f>
        <v/>
      </c>
      <c r="N6" s="10" t="str">
        <f>_xll.SNL.Clients.Office.Excel.Functions.SPG(A6, "RD_CREDIT_RATING_DATE_GLOBAL", "Issuer Credit Rating", "Local Currency LT|0")</f>
        <v/>
      </c>
      <c r="O6" s="10" t="str">
        <f>_xll.SNL.Clients.Office.Excel.Functions.SPG(A6, "RD_CREDIT_WATCH_OUTLOOK_DATE_GLOBAL", "Issuer Credit Rating", "Local Currency LT|0")</f>
        <v/>
      </c>
    </row>
    <row r="7" spans="1:15">
      <c r="A7" t="s">
        <v>1041</v>
      </c>
      <c r="B7" t="str">
        <f>_xll.SNL.Clients.Office.Excel.Functions.SPG(A7,"SP_IPO_DATE")</f>
        <v>#PEND</v>
      </c>
      <c r="C7" s="9" t="str">
        <f>_xll.SNL.Clients.Office.Excel.Functions.SPG(A7, "IQ_SECTOR")</f>
        <v>Real Estate</v>
      </c>
      <c r="D7" s="9" t="str">
        <f>_xll.SNL.Clients.Office.Excel.Functions.SPG(A7, "IQ_INDUSTRY_GROUP")</f>
        <v>Equity Real Estate Investment Trusts (REITs)</v>
      </c>
      <c r="E7" s="9" t="str">
        <f>_xll.SNL.Clients.Office.Excel.Functions.SPG(A7, "IQ_INDUSTRY")</f>
        <v>Retail REITs</v>
      </c>
      <c r="F7" s="9" t="str">
        <f>_xll.SNL.Clients.Office.Excel.Functions.SPG(A7, "IQ_PRIMARY_INDUSTRY")</f>
        <v>Retail REITs</v>
      </c>
      <c r="G7" s="9" t="str">
        <f>_xll.SNL.Clients.Office.Excel.Functions.SPG(A7, "NAICS_CODE", "Primary")</f>
        <v>531110 - Lessors of Residential Buildings and Dwellings</v>
      </c>
      <c r="H7" s="9" t="str">
        <f>_xll.SNL.Clients.Office.Excel.Functions.SPG(A7, "SP_TOPICTAG")</f>
        <v/>
      </c>
      <c r="I7" s="5">
        <f>_xll.SNL.Clients.Office.Excel.Functions.SPG(A7, "SP_PCT_SHARES_OWNED_ALL_INSTITUTIONS")</f>
        <v>106.53</v>
      </c>
      <c r="J7" s="9" t="str">
        <f>_xll.SNL.Clients.Office.Excel.Functions.SPG(A7, "RD_CREDIT_RATING_GLOBAL", "Issuer Credit Rating", "Local Currency LT|0")</f>
        <v/>
      </c>
      <c r="K7" s="9" t="str">
        <f>_xll.SNL.Clients.Office.Excel.Functions.SPG(A7, "RD_CWOL_GLOBAL", "Issuer Credit Rating", "Local Currency LT|0")</f>
        <v/>
      </c>
      <c r="L7" s="9" t="str">
        <f>_xll.SNL.Clients.Office.Excel.Functions.SPG(A7, "RD_RATING_ACTION_GLOBAL", "Issuer Credit Rating", "Local Currency LT|0")</f>
        <v/>
      </c>
      <c r="M7" s="10" t="str">
        <f>_xll.SNL.Clients.Office.Excel.Functions.SPG(A7, "RD_LAST_REVIEW_DATE_GLOBAL", "Issuer Credit Rating", "Local Currency LT")</f>
        <v/>
      </c>
      <c r="N7" s="10" t="str">
        <f>_xll.SNL.Clients.Office.Excel.Functions.SPG(A7, "RD_CREDIT_RATING_DATE_GLOBAL", "Issuer Credit Rating", "Local Currency LT|0")</f>
        <v/>
      </c>
      <c r="O7" s="10" t="str">
        <f>_xll.SNL.Clients.Office.Excel.Functions.SPG(A7, "RD_CREDIT_WATCH_OUTLOOK_DATE_GLOBAL", "Issuer Credit Rating", "Local Currency LT|0")</f>
        <v/>
      </c>
    </row>
    <row r="8" spans="1:15">
      <c r="A8" t="s">
        <v>1042</v>
      </c>
      <c r="B8" t="str">
        <f>_xll.SNL.Clients.Office.Excel.Functions.SPG(A8,"SP_IPO_DATE")</f>
        <v>#PEND</v>
      </c>
      <c r="C8" s="9" t="str">
        <f>_xll.SNL.Clients.Office.Excel.Functions.SPG(A8, "IQ_SECTOR")</f>
        <v>Financials</v>
      </c>
      <c r="D8" s="9" t="str">
        <f>_xll.SNL.Clients.Office.Excel.Functions.SPG(A8, "IQ_INDUSTRY_GROUP")</f>
        <v>Financial Services</v>
      </c>
      <c r="E8" s="9" t="str">
        <f>_xll.SNL.Clients.Office.Excel.Functions.SPG(A8, "IQ_INDUSTRY")</f>
        <v>Capital Markets</v>
      </c>
      <c r="F8" s="9" t="str">
        <f>_xll.SNL.Clients.Office.Excel.Functions.SPG(A8, "IQ_PRIMARY_INDUSTRY")</f>
        <v>Asset Management and Custody Banks</v>
      </c>
      <c r="G8" s="9" t="str">
        <f>_xll.SNL.Clients.Office.Excel.Functions.SPG(A8, "NAICS_CODE", "Primary")</f>
        <v>551111 - Offices of Bank Holding Companies</v>
      </c>
      <c r="H8" s="9" t="str">
        <f>_xll.SNL.Clients.Office.Excel.Functions.SPG(A8, "SP_TOPICTAG")</f>
        <v/>
      </c>
      <c r="I8" s="5">
        <f>_xll.SNL.Clients.Office.Excel.Functions.SPG(A8, "SP_PCT_SHARES_OWNED_ALL_INSTITUTIONS")</f>
        <v>67.53</v>
      </c>
      <c r="J8" s="9" t="str">
        <f>_xll.SNL.Clients.Office.Excel.Functions.SPG(A8, "RD_CREDIT_RATING_GLOBAL", "Issuer Credit Rating", "Local Currency LT|0")</f>
        <v>BB+</v>
      </c>
      <c r="K8" s="9" t="str">
        <f>_xll.SNL.Clients.Office.Excel.Functions.SPG(A8, "RD_CWOL_GLOBAL", "Issuer Credit Rating", "Local Currency LT|0")</f>
        <v>Stable</v>
      </c>
      <c r="L8" s="9" t="str">
        <f>_xll.SNL.Clients.Office.Excel.Functions.SPG(A8, "RD_RATING_ACTION_GLOBAL", "Issuer Credit Rating", "Local Currency LT|0")</f>
        <v>Downgrade | CreditWatch/Outlook (08/13/2021)</v>
      </c>
      <c r="M8" s="10">
        <f>_xll.SNL.Clients.Office.Excel.Functions.SPG(A8, "RD_LAST_REVIEW_DATE_GLOBAL", "Issuer Credit Rating", "Local Currency LT")</f>
        <v>45364</v>
      </c>
      <c r="N8" s="10">
        <f>_xll.SNL.Clients.Office.Excel.Functions.SPG(A8, "RD_CREDIT_RATING_DATE_GLOBAL", "Issuer Credit Rating", "Local Currency LT|0")</f>
        <v>44421</v>
      </c>
      <c r="O8" s="10">
        <f>_xll.SNL.Clients.Office.Excel.Functions.SPG(A8, "RD_CREDIT_WATCH_OUTLOOK_DATE_GLOBAL", "Issuer Credit Rating", "Local Currency LT|0")</f>
        <v>44421</v>
      </c>
    </row>
    <row r="9" spans="1:15">
      <c r="A9" t="s">
        <v>1043</v>
      </c>
      <c r="B9" t="str">
        <f>_xll.SNL.Clients.Office.Excel.Functions.SPG(A9,"SP_IPO_DATE")</f>
        <v>#PEND</v>
      </c>
      <c r="C9" s="9" t="str">
        <f>_xll.SNL.Clients.Office.Excel.Functions.SPG(A9, "IQ_SECTOR")</f>
        <v>Information Technology</v>
      </c>
      <c r="D9" s="9" t="str">
        <f>_xll.SNL.Clients.Office.Excel.Functions.SPG(A9, "IQ_INDUSTRY_GROUP")</f>
        <v>Software and Services</v>
      </c>
      <c r="E9" s="9" t="str">
        <f>_xll.SNL.Clients.Office.Excel.Functions.SPG(A9, "IQ_INDUSTRY")</f>
        <v>Software</v>
      </c>
      <c r="F9" s="9" t="str">
        <f>_xll.SNL.Clients.Office.Excel.Functions.SPG(A9, "IQ_PRIMARY_INDUSTRY")</f>
        <v>Application Software</v>
      </c>
      <c r="G9" s="9" t="str">
        <f>_xll.SNL.Clients.Office.Excel.Functions.SPG(A9, "NAICS_CODE", "Primary")</f>
        <v>513210 - Software Publishers</v>
      </c>
      <c r="H9" s="9" t="str">
        <f>_xll.SNL.Clients.Office.Excel.Functions.SPG(A9, "SP_TOPICTAG")</f>
        <v>Anti-Fraud; Software Development; Data Integration; Cloud Infrastructure; Process Automation; Payment Facilitator Enablers; Online Payments</v>
      </c>
      <c r="I9" s="5">
        <f>_xll.SNL.Clients.Office.Excel.Functions.SPG(A9, "SP_PCT_SHARES_OWNED_ALL_INSTITUTIONS")</f>
        <v>99.13</v>
      </c>
      <c r="J9" s="9" t="str">
        <f>_xll.SNL.Clients.Office.Excel.Functions.SPG(A9, "RD_CREDIT_RATING_GLOBAL", "Issuer Credit Rating", "Local Currency LT|0")</f>
        <v>BB+</v>
      </c>
      <c r="K9" s="9" t="str">
        <f>_xll.SNL.Clients.Office.Excel.Functions.SPG(A9, "RD_CWOL_GLOBAL", "Issuer Credit Rating", "Local Currency LT|0")</f>
        <v>Stable</v>
      </c>
      <c r="L9" s="9" t="str">
        <f>_xll.SNL.Clients.Office.Excel.Functions.SPG(A9, "RD_RATING_ACTION_GLOBAL", "Issuer Credit Rating", "Local Currency LT|0")</f>
        <v>Upgrade | CreditWatch/Outlook (01/22/2025)</v>
      </c>
      <c r="M9" s="10">
        <f>_xll.SNL.Clients.Office.Excel.Functions.SPG(A9, "RD_LAST_REVIEW_DATE_GLOBAL", "Issuer Credit Rating", "Local Currency LT")</f>
        <v>45679</v>
      </c>
      <c r="N9" s="10">
        <f>_xll.SNL.Clients.Office.Excel.Functions.SPG(A9, "RD_CREDIT_RATING_DATE_GLOBAL", "Issuer Credit Rating", "Local Currency LT|0")</f>
        <v>45679</v>
      </c>
      <c r="O9" s="10">
        <f>_xll.SNL.Clients.Office.Excel.Functions.SPG(A9, "RD_CREDIT_WATCH_OUTLOOK_DATE_GLOBAL", "Issuer Credit Rating", "Local Currency LT|0")</f>
        <v>45679</v>
      </c>
    </row>
    <row r="10" spans="1:15">
      <c r="A10" t="s">
        <v>1044</v>
      </c>
      <c r="B10" t="str">
        <f>_xll.SNL.Clients.Office.Excel.Functions.SPG(A10,"SP_IPO_DATE")</f>
        <v>#PEND</v>
      </c>
      <c r="C10" s="9" t="str">
        <f>_xll.SNL.Clients.Office.Excel.Functions.SPG(A10, "IQ_SECTOR")</f>
        <v>Health Care</v>
      </c>
      <c r="D10" s="9" t="str">
        <f>_xll.SNL.Clients.Office.Excel.Functions.SPG(A10, "IQ_INDUSTRY_GROUP")</f>
        <v>Health Care Equipment and Services</v>
      </c>
      <c r="E10" s="9" t="str">
        <f>_xll.SNL.Clients.Office.Excel.Functions.SPG(A10, "IQ_INDUSTRY")</f>
        <v>Health Care Providers and Services</v>
      </c>
      <c r="F10" s="9" t="str">
        <f>_xll.SNL.Clients.Office.Excel.Functions.SPG(A10, "IQ_PRIMARY_INDUSTRY")</f>
        <v>Health Care Distributors</v>
      </c>
      <c r="G10" s="9" t="str">
        <f>_xll.SNL.Clients.Office.Excel.Functions.SPG(A10, "NAICS_CODE", "Primary")</f>
        <v>423450 - Medical, Dental, and Hospital Equipment and Supplies Merchant Wholesalers</v>
      </c>
      <c r="H10" s="9" t="str">
        <f>_xll.SNL.Clients.Office.Excel.Functions.SPG(A10, "SP_TOPICTAG")</f>
        <v>Health Diagnostics; MHealth; Diabetes; Sleep Technology; Chronic Diseases; Endocrinology; Respiratory</v>
      </c>
      <c r="I10" s="5">
        <f>_xll.SNL.Clients.Office.Excel.Functions.SPG(A10, "SP_PCT_SHARES_OWNED_ALL_INSTITUTIONS")</f>
        <v>77.02</v>
      </c>
      <c r="J10" s="9" t="str">
        <f>_xll.SNL.Clients.Office.Excel.Functions.SPG(A10, "RD_CREDIT_RATING_GLOBAL", "Issuer Credit Rating", "Local Currency LT|0")</f>
        <v>BB-</v>
      </c>
      <c r="K10" s="9" t="str">
        <f>_xll.SNL.Clients.Office.Excel.Functions.SPG(A10, "RD_CWOL_GLOBAL", "Issuer Credit Rating", "Local Currency LT|0")</f>
        <v>Stable</v>
      </c>
      <c r="L10" s="9" t="str">
        <f>_xll.SNL.Clients.Office.Excel.Functions.SPG(A10, "RD_RATING_ACTION_GLOBAL", "Issuer Credit Rating", "Local Currency LT|0")</f>
        <v>Upgrade | CreditWatch/Outlook (09/25/2024)</v>
      </c>
      <c r="M10" s="10">
        <f>_xll.SNL.Clients.Office.Excel.Functions.SPG(A10, "RD_LAST_REVIEW_DATE_GLOBAL", "Issuer Credit Rating", "Local Currency LT")</f>
        <v>45587</v>
      </c>
      <c r="N10" s="10">
        <f>_xll.SNL.Clients.Office.Excel.Functions.SPG(A10, "RD_CREDIT_RATING_DATE_GLOBAL", "Issuer Credit Rating", "Local Currency LT|0")</f>
        <v>45560</v>
      </c>
      <c r="O10" s="10">
        <f>_xll.SNL.Clients.Office.Excel.Functions.SPG(A10, "RD_CREDIT_WATCH_OUTLOOK_DATE_GLOBAL", "Issuer Credit Rating", "Local Currency LT|0")</f>
        <v>45560</v>
      </c>
    </row>
    <row r="11" spans="1:15">
      <c r="A11" t="s">
        <v>1045</v>
      </c>
      <c r="B11" t="str">
        <f>_xll.SNL.Clients.Office.Excel.Functions.SPG(A11,"SP_IPO_DATE")</f>
        <v>#PEND</v>
      </c>
      <c r="C11" s="9" t="str">
        <f>_xll.SNL.Clients.Office.Excel.Functions.SPG(A11, "IQ_SECTOR")</f>
        <v>Health Care</v>
      </c>
      <c r="D11" s="9" t="str">
        <f>_xll.SNL.Clients.Office.Excel.Functions.SPG(A11, "IQ_INDUSTRY_GROUP")</f>
        <v>Health Care Equipment and Services</v>
      </c>
      <c r="E11" s="9" t="str">
        <f>_xll.SNL.Clients.Office.Excel.Functions.SPG(A11, "IQ_INDUSTRY")</f>
        <v>Health Care Providers and Services</v>
      </c>
      <c r="F11" s="9" t="str">
        <f>_xll.SNL.Clients.Office.Excel.Functions.SPG(A11, "IQ_PRIMARY_INDUSTRY")</f>
        <v>Health Care Services</v>
      </c>
      <c r="G11" s="9" t="str">
        <f>_xll.SNL.Clients.Office.Excel.Functions.SPG(A11, "NAICS_CODE", "Primary")</f>
        <v>621610 - Home Health Care Services</v>
      </c>
      <c r="H11" s="9" t="str">
        <f>_xll.SNL.Clients.Office.Excel.Functions.SPG(A11, "SP_TOPICTAG")</f>
        <v>MHealth; Assisted Living; End-of-Life Planning</v>
      </c>
      <c r="I11" s="5">
        <f>_xll.SNL.Clients.Office.Excel.Functions.SPG(A11, "SP_PCT_SHARES_OWNED_ALL_INSTITUTIONS")</f>
        <v>101.01</v>
      </c>
      <c r="J11" s="9" t="str">
        <f>_xll.SNL.Clients.Office.Excel.Functions.SPG(A11, "RD_CREDIT_RATING_GLOBAL", "Issuer Credit Rating", "Local Currency LT|0")</f>
        <v/>
      </c>
      <c r="K11" s="9" t="str">
        <f>_xll.SNL.Clients.Office.Excel.Functions.SPG(A11, "RD_CWOL_GLOBAL", "Issuer Credit Rating", "Local Currency LT|0")</f>
        <v/>
      </c>
      <c r="L11" s="9" t="str">
        <f>_xll.SNL.Clients.Office.Excel.Functions.SPG(A11, "RD_RATING_ACTION_GLOBAL", "Issuer Credit Rating", "Local Currency LT|0")</f>
        <v/>
      </c>
      <c r="M11" s="10" t="str">
        <f>_xll.SNL.Clients.Office.Excel.Functions.SPG(A11, "RD_LAST_REVIEW_DATE_GLOBAL", "Issuer Credit Rating", "Local Currency LT")</f>
        <v/>
      </c>
      <c r="N11" s="10" t="str">
        <f>_xll.SNL.Clients.Office.Excel.Functions.SPG(A11, "RD_CREDIT_RATING_DATE_GLOBAL", "Issuer Credit Rating", "Local Currency LT|0")</f>
        <v/>
      </c>
      <c r="O11" s="10" t="str">
        <f>_xll.SNL.Clients.Office.Excel.Functions.SPG(A11, "RD_CREDIT_WATCH_OUTLOOK_DATE_GLOBAL", "Issuer Credit Rating", "Local Currency LT|0")</f>
        <v/>
      </c>
    </row>
    <row r="12" spans="1:15">
      <c r="A12" t="s">
        <v>1046</v>
      </c>
      <c r="B12" t="str">
        <f>_xll.SNL.Clients.Office.Excel.Functions.SPG(A12,"SP_IPO_DATE")</f>
        <v>#PEND</v>
      </c>
      <c r="C12" s="9" t="str">
        <f>_xll.SNL.Clients.Office.Excel.Functions.SPG(A12, "IQ_SECTOR")</f>
        <v>Information Technology</v>
      </c>
      <c r="D12" s="9" t="str">
        <f>_xll.SNL.Clients.Office.Excel.Functions.SPG(A12, "IQ_INDUSTRY_GROUP")</f>
        <v>Software and Services</v>
      </c>
      <c r="E12" s="9" t="str">
        <f>_xll.SNL.Clients.Office.Excel.Functions.SPG(A12, "IQ_INDUSTRY")</f>
        <v>Software</v>
      </c>
      <c r="F12" s="9" t="str">
        <f>_xll.SNL.Clients.Office.Excel.Functions.SPG(A12, "IQ_PRIMARY_INDUSTRY")</f>
        <v>Systems Software</v>
      </c>
      <c r="G12" s="9" t="str">
        <f>_xll.SNL.Clients.Office.Excel.Functions.SPG(A12, "NAICS_CODE", "Primary")</f>
        <v>513210 - Software Publishers</v>
      </c>
      <c r="H12" s="9" t="str">
        <f>_xll.SNL.Clients.Office.Excel.Functions.SPG(A12, "SP_TOPICTAG")</f>
        <v>Software Development; Data Integration; Digital Media; Sensors; Data Protection; Cloud Storage; Streaming Media</v>
      </c>
      <c r="I12" s="5">
        <f>_xll.SNL.Clients.Office.Excel.Functions.SPG(A12, "SP_PCT_SHARES_OWNED_ALL_INSTITUTIONS")</f>
        <v>97.1</v>
      </c>
      <c r="J12" s="9" t="str">
        <f>_xll.SNL.Clients.Office.Excel.Functions.SPG(A12, "RD_CREDIT_RATING_GLOBAL", "Issuer Credit Rating", "Local Currency LT|0")</f>
        <v>BB-</v>
      </c>
      <c r="K12" s="9" t="str">
        <f>_xll.SNL.Clients.Office.Excel.Functions.SPG(A12, "RD_CWOL_GLOBAL", "Issuer Credit Rating", "Local Currency LT|0")</f>
        <v>Stable</v>
      </c>
      <c r="L12" s="9" t="str">
        <f>_xll.SNL.Clients.Office.Excel.Functions.SPG(A12, "RD_RATING_ACTION_GLOBAL", "Issuer Credit Rating", "Local Currency LT|0")</f>
        <v>CreditWatch/Outlook (11/07/2022)</v>
      </c>
      <c r="M12" s="10">
        <f>_xll.SNL.Clients.Office.Excel.Functions.SPG(A12, "RD_LAST_REVIEW_DATE_GLOBAL", "Issuer Credit Rating", "Local Currency LT")</f>
        <v>45435</v>
      </c>
      <c r="N12" s="10">
        <f>_xll.SNL.Clients.Office.Excel.Functions.SPG(A12, "RD_CREDIT_RATING_DATE_GLOBAL", "Issuer Credit Rating", "Local Currency LT|0")</f>
        <v>43964</v>
      </c>
      <c r="O12" s="10">
        <f>_xll.SNL.Clients.Office.Excel.Functions.SPG(A12, "RD_CREDIT_WATCH_OUTLOOK_DATE_GLOBAL", "Issuer Credit Rating", "Local Currency LT|0")</f>
        <v>44872</v>
      </c>
    </row>
    <row r="13" spans="1:15">
      <c r="A13" t="s">
        <v>1047</v>
      </c>
      <c r="B13" t="str">
        <f>_xll.SNL.Clients.Office.Excel.Functions.SPG(A13,"SP_IPO_DATE")</f>
        <v>#PEND</v>
      </c>
      <c r="C13" s="9" t="str">
        <f>_xll.SNL.Clients.Office.Excel.Functions.SPG(A13, "IQ_SECTOR")</f>
        <v>Consumer Discretionary</v>
      </c>
      <c r="D13" s="9" t="str">
        <f>_xll.SNL.Clients.Office.Excel.Functions.SPG(A13, "IQ_INDUSTRY_GROUP")</f>
        <v>Automobiles and Components</v>
      </c>
      <c r="E13" s="9" t="str">
        <f>_xll.SNL.Clients.Office.Excel.Functions.SPG(A13, "IQ_INDUSTRY")</f>
        <v>Automobile Components</v>
      </c>
      <c r="F13" s="9" t="str">
        <f>_xll.SNL.Clients.Office.Excel.Functions.SPG(A13, "IQ_PRIMARY_INDUSTRY")</f>
        <v>Automotive Parts and Equipment</v>
      </c>
      <c r="G13" s="9" t="str">
        <f>_xll.SNL.Clients.Office.Excel.Functions.SPG(A13, "NAICS_CODE", "Primary")</f>
        <v>3363 - Motor Vehicle Parts Manufacturing</v>
      </c>
      <c r="H13" s="9" t="str">
        <f>_xll.SNL.Clients.Office.Excel.Functions.SPG(A13, "SP_TOPICTAG")</f>
        <v/>
      </c>
      <c r="I13" s="5">
        <f>_xll.SNL.Clients.Office.Excel.Functions.SPG(A13, "SP_PCT_SHARES_OWNED_ALL_INSTITUTIONS")</f>
        <v>104.29</v>
      </c>
      <c r="J13" s="9" t="str">
        <f>_xll.SNL.Clients.Office.Excel.Functions.SPG(A13, "RD_CREDIT_RATING_GLOBAL", "Issuer Credit Rating", "Local Currency LT|0")</f>
        <v>BB</v>
      </c>
      <c r="K13" s="9" t="str">
        <f>_xll.SNL.Clients.Office.Excel.Functions.SPG(A13, "RD_CWOL_GLOBAL", "Issuer Credit Rating", "Local Currency LT|0")</f>
        <v>Stable</v>
      </c>
      <c r="L13" s="9" t="str">
        <f>_xll.SNL.Clients.Office.Excel.Functions.SPG(A13, "RD_RATING_ACTION_GLOBAL", "Issuer Credit Rating", "Local Currency LT|0")</f>
        <v>Upgrade | CreditWatch/Outlook (12/07/2023)</v>
      </c>
      <c r="M13" s="10">
        <f>_xll.SNL.Clients.Office.Excel.Functions.SPG(A13, "RD_LAST_REVIEW_DATE_GLOBAL", "Issuer Credit Rating", "Local Currency LT")</f>
        <v>45616</v>
      </c>
      <c r="N13" s="10">
        <f>_xll.SNL.Clients.Office.Excel.Functions.SPG(A13, "RD_CREDIT_RATING_DATE_GLOBAL", "Issuer Credit Rating", "Local Currency LT|0")</f>
        <v>45267</v>
      </c>
      <c r="O13" s="10">
        <f>_xll.SNL.Clients.Office.Excel.Functions.SPG(A13, "RD_CREDIT_WATCH_OUTLOOK_DATE_GLOBAL", "Issuer Credit Rating", "Local Currency LT|0")</f>
        <v>45267</v>
      </c>
    </row>
    <row r="14" spans="1:15">
      <c r="A14" t="s">
        <v>1048</v>
      </c>
      <c r="B14" t="str">
        <f>_xll.SNL.Clients.Office.Excel.Functions.SPG(A14,"SP_IPO_DATE")</f>
        <v>#PEND</v>
      </c>
      <c r="C14" s="9" t="str">
        <f>_xll.SNL.Clients.Office.Excel.Functions.SPG(A14, "IQ_SECTOR")</f>
        <v>Health Care</v>
      </c>
      <c r="D14" s="9" t="str">
        <f>_xll.SNL.Clients.Office.Excel.Functions.SPG(A14, "IQ_INDUSTRY_GROUP")</f>
        <v>Pharmaceuticals, Biotechnology and Life Sciences</v>
      </c>
      <c r="E14" s="9" t="str">
        <f>_xll.SNL.Clients.Office.Excel.Functions.SPG(A14, "IQ_INDUSTRY")</f>
        <v>Biotechnology</v>
      </c>
      <c r="F14" s="9" t="str">
        <f>_xll.SNL.Clients.Office.Excel.Functions.SPG(A14, "IQ_PRIMARY_INDUSTRY")</f>
        <v>Biotechnology</v>
      </c>
      <c r="G14" s="9" t="str">
        <f>_xll.SNL.Clients.Office.Excel.Functions.SPG(A14, "NAICS_CODE", "Primary")</f>
        <v>325414 - Biological Product (except Diagnostic) Manufacturing</v>
      </c>
      <c r="H14" s="9" t="str">
        <f>_xll.SNL.Clients.Office.Excel.Functions.SPG(A14, "SP_TOPICTAG")</f>
        <v>Health Diagnostics; Genetic Disorder; Hepatology; Immunology; Infectious Diseases; Respiratory</v>
      </c>
      <c r="I14" s="5">
        <f>_xll.SNL.Clients.Office.Excel.Functions.SPG(A14, "SP_PCT_SHARES_OWNED_ALL_INSTITUTIONS")</f>
        <v>90.91</v>
      </c>
      <c r="J14" s="9" t="str">
        <f>_xll.SNL.Clients.Office.Excel.Functions.SPG(A14, "RD_CREDIT_RATING_GLOBAL", "Issuer Credit Rating", "Local Currency LT|0")</f>
        <v/>
      </c>
      <c r="K14" s="9" t="str">
        <f>_xll.SNL.Clients.Office.Excel.Functions.SPG(A14, "RD_CWOL_GLOBAL", "Issuer Credit Rating", "Local Currency LT|0")</f>
        <v/>
      </c>
      <c r="L14" s="9" t="str">
        <f>_xll.SNL.Clients.Office.Excel.Functions.SPG(A14, "RD_RATING_ACTION_GLOBAL", "Issuer Credit Rating", "Local Currency LT|0")</f>
        <v/>
      </c>
      <c r="M14" s="10" t="str">
        <f>_xll.SNL.Clients.Office.Excel.Functions.SPG(A14, "RD_LAST_REVIEW_DATE_GLOBAL", "Issuer Credit Rating", "Local Currency LT")</f>
        <v/>
      </c>
      <c r="N14" s="10" t="str">
        <f>_xll.SNL.Clients.Office.Excel.Functions.SPG(A14, "RD_CREDIT_RATING_DATE_GLOBAL", "Issuer Credit Rating", "Local Currency LT|0")</f>
        <v/>
      </c>
      <c r="O14" s="10" t="str">
        <f>_xll.SNL.Clients.Office.Excel.Functions.SPG(A14, "RD_CREDIT_WATCH_OUTLOOK_DATE_GLOBAL", "Issuer Credit Rating", "Local Currency LT|0")</f>
        <v/>
      </c>
    </row>
    <row r="15" spans="1:15">
      <c r="A15" t="s">
        <v>1049</v>
      </c>
      <c r="B15" t="str">
        <f>_xll.SNL.Clients.Office.Excel.Functions.SPG(A15,"SP_IPO_DATE")</f>
        <v>#PEND</v>
      </c>
      <c r="C15" s="9" t="str">
        <f>_xll.SNL.Clients.Office.Excel.Functions.SPG(A15, "IQ_SECTOR")</f>
        <v>Consumer Discretionary</v>
      </c>
      <c r="D15" s="9" t="str">
        <f>_xll.SNL.Clients.Office.Excel.Functions.SPG(A15, "IQ_INDUSTRY_GROUP")</f>
        <v>Consumer Services</v>
      </c>
      <c r="E15" s="9" t="str">
        <f>_xll.SNL.Clients.Office.Excel.Functions.SPG(A15, "IQ_INDUSTRY")</f>
        <v>Diversified Consumer Services</v>
      </c>
      <c r="F15" s="9" t="str">
        <f>_xll.SNL.Clients.Office.Excel.Functions.SPG(A15, "IQ_PRIMARY_INDUSTRY")</f>
        <v>Education Services</v>
      </c>
      <c r="G15" s="9" t="str">
        <f>_xll.SNL.Clients.Office.Excel.Functions.SPG(A15, "NAICS_CODE", "Primary")</f>
        <v>611 - Educational Services</v>
      </c>
      <c r="H15" s="9" t="str">
        <f>_xll.SNL.Clients.Office.Excel.Functions.SPG(A15, "SP_TOPICTAG")</f>
        <v>Livestock; Psychiatry</v>
      </c>
      <c r="I15" s="5">
        <f>_xll.SNL.Clients.Office.Excel.Functions.SPG(A15, "SP_PCT_SHARES_OWNED_ALL_INSTITUTIONS")</f>
        <v>94.34</v>
      </c>
      <c r="J15" s="9" t="str">
        <f>_xll.SNL.Clients.Office.Excel.Functions.SPG(A15, "RD_CREDIT_RATING_GLOBAL", "Issuer Credit Rating", "Local Currency LT|0")</f>
        <v>BB</v>
      </c>
      <c r="K15" s="9" t="str">
        <f>_xll.SNL.Clients.Office.Excel.Functions.SPG(A15, "RD_CWOL_GLOBAL", "Issuer Credit Rating", "Local Currency LT|0")</f>
        <v>Stable</v>
      </c>
      <c r="L15" s="9" t="str">
        <f>_xll.SNL.Clients.Office.Excel.Functions.SPG(A15, "RD_RATING_ACTION_GLOBAL", "Issuer Credit Rating", "Local Currency LT|0")</f>
        <v>Upgrade | CreditWatch/Outlook (02/16/2023)</v>
      </c>
      <c r="M15" s="10">
        <f>_xll.SNL.Clients.Office.Excel.Functions.SPG(A15, "RD_LAST_REVIEW_DATE_GLOBAL", "Issuer Credit Rating", "Local Currency LT")</f>
        <v>45525</v>
      </c>
      <c r="N15" s="10">
        <f>_xll.SNL.Clients.Office.Excel.Functions.SPG(A15, "RD_CREDIT_RATING_DATE_GLOBAL", "Issuer Credit Rating", "Local Currency LT|0")</f>
        <v>44973</v>
      </c>
      <c r="O15" s="10">
        <f>_xll.SNL.Clients.Office.Excel.Functions.SPG(A15, "RD_CREDIT_WATCH_OUTLOOK_DATE_GLOBAL", "Issuer Credit Rating", "Local Currency LT|0")</f>
        <v>44973</v>
      </c>
    </row>
    <row r="16" spans="1:15">
      <c r="A16" t="s">
        <v>1050</v>
      </c>
      <c r="B16" t="str">
        <f>_xll.SNL.Clients.Office.Excel.Functions.SPG(A16,"SP_IPO_DATE")</f>
        <v>#PEND</v>
      </c>
      <c r="C16" s="9" t="str">
        <f>_xll.SNL.Clients.Office.Excel.Functions.SPG(A16, "IQ_SECTOR")</f>
        <v>Consumer Discretionary</v>
      </c>
      <c r="D16" s="9" t="str">
        <f>_xll.SNL.Clients.Office.Excel.Functions.SPG(A16, "IQ_INDUSTRY_GROUP")</f>
        <v>Consumer Discretionary Distribution and Retail</v>
      </c>
      <c r="E16" s="9" t="str">
        <f>_xll.SNL.Clients.Office.Excel.Functions.SPG(A16, "IQ_INDUSTRY")</f>
        <v>Specialty Retail</v>
      </c>
      <c r="F16" s="9" t="str">
        <f>_xll.SNL.Clients.Office.Excel.Functions.SPG(A16, "IQ_PRIMARY_INDUSTRY")</f>
        <v>Automotive Retail</v>
      </c>
      <c r="G16" s="9" t="str">
        <f>_xll.SNL.Clients.Office.Excel.Functions.SPG(A16, "NAICS_CODE", "Primary")</f>
        <v>441330 - Automotive Parts and Accessories Retailers</v>
      </c>
      <c r="H16" s="9" t="str">
        <f>_xll.SNL.Clients.Office.Excel.Functions.SPG(A16, "SP_TOPICTAG")</f>
        <v>Fleet Management; Industrial Automation</v>
      </c>
      <c r="I16" s="5">
        <f>_xll.SNL.Clients.Office.Excel.Functions.SPG(A16, "SP_PCT_SHARES_OWNED_ALL_INSTITUTIONS")</f>
        <v>111.12</v>
      </c>
      <c r="J16" s="9" t="str">
        <f>_xll.SNL.Clients.Office.Excel.Functions.SPG(A16, "RD_CREDIT_RATING_GLOBAL", "Issuer Credit Rating", "Local Currency LT|0")</f>
        <v>BB+</v>
      </c>
      <c r="K16" s="9" t="str">
        <f>_xll.SNL.Clients.Office.Excel.Functions.SPG(A16, "RD_CWOL_GLOBAL", "Issuer Credit Rating", "Local Currency LT|0")</f>
        <v>Negative</v>
      </c>
      <c r="L16" s="9" t="str">
        <f>_xll.SNL.Clients.Office.Excel.Functions.SPG(A16, "RD_RATING_ACTION_GLOBAL", "Issuer Credit Rating", "Local Currency LT|0")</f>
        <v>CreditWatch/Outlook (09/26/2024)</v>
      </c>
      <c r="M16" s="10">
        <f>_xll.SNL.Clients.Office.Excel.Functions.SPG(A16, "RD_LAST_REVIEW_DATE_GLOBAL", "Issuer Credit Rating", "Local Currency LT")</f>
        <v>45561</v>
      </c>
      <c r="N16" s="10">
        <f>_xll.SNL.Clients.Office.Excel.Functions.SPG(A16, "RD_CREDIT_RATING_DATE_GLOBAL", "Issuer Credit Rating", "Local Currency LT|0")</f>
        <v>45181</v>
      </c>
      <c r="O16" s="10">
        <f>_xll.SNL.Clients.Office.Excel.Functions.SPG(A16, "RD_CREDIT_WATCH_OUTLOOK_DATE_GLOBAL", "Issuer Credit Rating", "Local Currency LT|0")</f>
        <v>45561</v>
      </c>
    </row>
    <row r="17" spans="1:15">
      <c r="A17" t="s">
        <v>1051</v>
      </c>
      <c r="B17" t="str">
        <f>_xll.SNL.Clients.Office.Excel.Functions.SPG(A17,"SP_IPO_DATE")</f>
        <v>#PEND</v>
      </c>
      <c r="C17" s="9" t="str">
        <f>_xll.SNL.Clients.Office.Excel.Functions.SPG(A17, "IQ_SECTOR")</f>
        <v>Information Technology</v>
      </c>
      <c r="D17" s="9" t="str">
        <f>_xll.SNL.Clients.Office.Excel.Functions.SPG(A17, "IQ_INDUSTRY_GROUP")</f>
        <v>Technology Hardware and Equipment</v>
      </c>
      <c r="E17" s="9" t="str">
        <f>_xll.SNL.Clients.Office.Excel.Functions.SPG(A17, "IQ_INDUSTRY")</f>
        <v>Electronic Equipment, Instruments and Components</v>
      </c>
      <c r="F17" s="9" t="str">
        <f>_xll.SNL.Clients.Office.Excel.Functions.SPG(A17, "IQ_PRIMARY_INDUSTRY")</f>
        <v>Electronic Equipment and Instruments</v>
      </c>
      <c r="G17" s="9" t="str">
        <f>_xll.SNL.Clients.Office.Excel.Functions.SPG(A17, "NAICS_CODE", "Primary")</f>
        <v>333242 - Semiconductor Machinery Manufacturing</v>
      </c>
      <c r="H17" s="9" t="str">
        <f>_xll.SNL.Clients.Office.Excel.Functions.SPG(A17, "SP_TOPICTAG")</f>
        <v>Energy Management; Industrial Automation; Sensors; Smart Energy; Power Grid; Data Center Technology; Utility Scale Solar</v>
      </c>
      <c r="I17" s="5">
        <f>_xll.SNL.Clients.Office.Excel.Functions.SPG(A17, "SP_PCT_SHARES_OWNED_ALL_INSTITUTIONS")</f>
        <v>104.52</v>
      </c>
      <c r="J17" s="9" t="str">
        <f>_xll.SNL.Clients.Office.Excel.Functions.SPG(A17, "RD_CREDIT_RATING_GLOBAL", "Issuer Credit Rating", "Local Currency LT|0")</f>
        <v/>
      </c>
      <c r="K17" s="9" t="str">
        <f>_xll.SNL.Clients.Office.Excel.Functions.SPG(A17, "RD_CWOL_GLOBAL", "Issuer Credit Rating", "Local Currency LT|0")</f>
        <v/>
      </c>
      <c r="L17" s="9" t="str">
        <f>_xll.SNL.Clients.Office.Excel.Functions.SPG(A17, "RD_RATING_ACTION_GLOBAL", "Issuer Credit Rating", "Local Currency LT|0")</f>
        <v/>
      </c>
      <c r="M17" s="10" t="str">
        <f>_xll.SNL.Clients.Office.Excel.Functions.SPG(A17, "RD_LAST_REVIEW_DATE_GLOBAL", "Issuer Credit Rating", "Local Currency LT")</f>
        <v/>
      </c>
      <c r="N17" s="10" t="str">
        <f>_xll.SNL.Clients.Office.Excel.Functions.SPG(A17, "RD_CREDIT_RATING_DATE_GLOBAL", "Issuer Credit Rating", "Local Currency LT|0")</f>
        <v/>
      </c>
      <c r="O17" s="10" t="str">
        <f>_xll.SNL.Clients.Office.Excel.Functions.SPG(A17, "RD_CREDIT_WATCH_OUTLOOK_DATE_GLOBAL", "Issuer Credit Rating", "Local Currency LT|0")</f>
        <v/>
      </c>
    </row>
    <row r="18" spans="1:15">
      <c r="A18" t="s">
        <v>1052</v>
      </c>
      <c r="B18" t="str">
        <f>_xll.SNL.Clients.Office.Excel.Functions.SPG(A18,"SP_IPO_DATE")</f>
        <v>#PEND</v>
      </c>
      <c r="C18" s="9" t="str">
        <f>_xll.SNL.Clients.Office.Excel.Functions.SPG(A18, "IQ_SECTOR")</f>
        <v>Materials</v>
      </c>
      <c r="D18" s="9" t="str">
        <f>_xll.SNL.Clients.Office.Excel.Functions.SPG(A18, "IQ_INDUSTRY_GROUP")</f>
        <v>Materials</v>
      </c>
      <c r="E18" s="9" t="str">
        <f>_xll.SNL.Clients.Office.Excel.Functions.SPG(A18, "IQ_INDUSTRY")</f>
        <v>Chemicals</v>
      </c>
      <c r="F18" s="9" t="str">
        <f>_xll.SNL.Clients.Office.Excel.Functions.SPG(A18, "IQ_PRIMARY_INDUSTRY")</f>
        <v>Commodity Chemicals</v>
      </c>
      <c r="G18" s="9" t="str">
        <f>_xll.SNL.Clients.Office.Excel.Functions.SPG(A18, "NAICS_CODE", "Primary")</f>
        <v>325211 - Plastics Material and Resin Manufacturing</v>
      </c>
      <c r="H18" s="9" t="str">
        <f>_xll.SNL.Clients.Office.Excel.Functions.SPG(A18, "SP_TOPICTAG")</f>
        <v/>
      </c>
      <c r="I18" s="5">
        <f>_xll.SNL.Clients.Office.Excel.Functions.SPG(A18, "SP_PCT_SHARES_OWNED_ALL_INSTITUTIONS")</f>
        <v>88.41</v>
      </c>
      <c r="J18" s="9" t="str">
        <f>_xll.SNL.Clients.Office.Excel.Functions.SPG(A18, "RD_CREDIT_RATING_GLOBAL", "Issuer Credit Rating", "Local Currency LT|0")</f>
        <v/>
      </c>
      <c r="K18" s="9" t="str">
        <f>_xll.SNL.Clients.Office.Excel.Functions.SPG(A18, "RD_CWOL_GLOBAL", "Issuer Credit Rating", "Local Currency LT|0")</f>
        <v/>
      </c>
      <c r="L18" s="9" t="str">
        <f>_xll.SNL.Clients.Office.Excel.Functions.SPG(A18, "RD_RATING_ACTION_GLOBAL", "Issuer Credit Rating", "Local Currency LT|0")</f>
        <v/>
      </c>
      <c r="M18" s="10" t="str">
        <f>_xll.SNL.Clients.Office.Excel.Functions.SPG(A18, "RD_LAST_REVIEW_DATE_GLOBAL", "Issuer Credit Rating", "Local Currency LT")</f>
        <v/>
      </c>
      <c r="N18" s="10" t="str">
        <f>_xll.SNL.Clients.Office.Excel.Functions.SPG(A18, "RD_CREDIT_RATING_DATE_GLOBAL", "Issuer Credit Rating", "Local Currency LT|0")</f>
        <v/>
      </c>
      <c r="O18" s="10" t="str">
        <f>_xll.SNL.Clients.Office.Excel.Functions.SPG(A18, "RD_CREDIT_WATCH_OUTLOOK_DATE_GLOBAL", "Issuer Credit Rating", "Local Currency LT|0")</f>
        <v/>
      </c>
    </row>
    <row r="19" spans="1:15">
      <c r="A19" t="s">
        <v>1053</v>
      </c>
      <c r="B19" t="str">
        <f>_xll.SNL.Clients.Office.Excel.Functions.SPG(A19,"SP_IPO_DATE")</f>
        <v>#PEND</v>
      </c>
      <c r="C19" s="9" t="str">
        <f>_xll.SNL.Clients.Office.Excel.Functions.SPG(A19, "IQ_SECTOR")</f>
        <v>Industrials</v>
      </c>
      <c r="D19" s="9" t="str">
        <f>_xll.SNL.Clients.Office.Excel.Functions.SPG(A19, "IQ_INDUSTRY_GROUP")</f>
        <v>Capital Goods</v>
      </c>
      <c r="E19" s="9" t="str">
        <f>_xll.SNL.Clients.Office.Excel.Functions.SPG(A19, "IQ_INDUSTRY")</f>
        <v>Aerospace and Defense</v>
      </c>
      <c r="F19" s="9" t="str">
        <f>_xll.SNL.Clients.Office.Excel.Functions.SPG(A19, "IQ_PRIMARY_INDUSTRY")</f>
        <v>Aerospace and Defense</v>
      </c>
      <c r="G19" s="9" t="str">
        <f>_xll.SNL.Clients.Office.Excel.Functions.SPG(A19, "NAICS_CODE", "Primary")</f>
        <v>336411 - Aircraft Manufacturing</v>
      </c>
      <c r="H19" s="9" t="str">
        <f>_xll.SNL.Clients.Office.Excel.Functions.SPG(A19, "SP_TOPICTAG")</f>
        <v>Drone Management; Industrial Automation; Sensors; Process Automation; Remote Access and Control; Autonomous Vehicles</v>
      </c>
      <c r="I19" s="5">
        <f>_xll.SNL.Clients.Office.Excel.Functions.SPG(A19, "SP_PCT_SHARES_OWNED_ALL_INSTITUTIONS")</f>
        <v>94.18</v>
      </c>
      <c r="J19" s="9" t="str">
        <f>_xll.SNL.Clients.Office.Excel.Functions.SPG(A19, "RD_CREDIT_RATING_GLOBAL", "Issuer Credit Rating", "Local Currency LT|0")</f>
        <v/>
      </c>
      <c r="K19" s="9" t="str">
        <f>_xll.SNL.Clients.Office.Excel.Functions.SPG(A19, "RD_CWOL_GLOBAL", "Issuer Credit Rating", "Local Currency LT|0")</f>
        <v/>
      </c>
      <c r="L19" s="9" t="str">
        <f>_xll.SNL.Clients.Office.Excel.Functions.SPG(A19, "RD_RATING_ACTION_GLOBAL", "Issuer Credit Rating", "Local Currency LT|0")</f>
        <v/>
      </c>
      <c r="M19" s="10" t="str">
        <f>_xll.SNL.Clients.Office.Excel.Functions.SPG(A19, "RD_LAST_REVIEW_DATE_GLOBAL", "Issuer Credit Rating", "Local Currency LT")</f>
        <v/>
      </c>
      <c r="N19" s="10" t="str">
        <f>_xll.SNL.Clients.Office.Excel.Functions.SPG(A19, "RD_CREDIT_RATING_DATE_GLOBAL", "Issuer Credit Rating", "Local Currency LT|0")</f>
        <v/>
      </c>
      <c r="O19" s="10" t="str">
        <f>_xll.SNL.Clients.Office.Excel.Functions.SPG(A19, "RD_CREDIT_WATCH_OUTLOOK_DATE_GLOBAL", "Issuer Credit Rating", "Local Currency LT|0")</f>
        <v/>
      </c>
    </row>
    <row r="20" spans="1:15">
      <c r="A20" t="s">
        <v>1054</v>
      </c>
      <c r="B20" t="str">
        <f>_xll.SNL.Clients.Office.Excel.Functions.SPG(A20,"SP_IPO_DATE")</f>
        <v>#PEND</v>
      </c>
      <c r="C20" s="9" t="str">
        <f>_xll.SNL.Clients.Office.Excel.Functions.SPG(A20, "IQ_SECTOR")</f>
        <v>Information Technology</v>
      </c>
      <c r="D20" s="9" t="str">
        <f>_xll.SNL.Clients.Office.Excel.Functions.SPG(A20, "IQ_INDUSTRY_GROUP")</f>
        <v>Software and Services</v>
      </c>
      <c r="E20" s="9" t="str">
        <f>_xll.SNL.Clients.Office.Excel.Functions.SPG(A20, "IQ_INDUSTRY")</f>
        <v>Software</v>
      </c>
      <c r="F20" s="9" t="str">
        <f>_xll.SNL.Clients.Office.Excel.Functions.SPG(A20, "IQ_PRIMARY_INDUSTRY")</f>
        <v>Application Software</v>
      </c>
      <c r="G20" s="9" t="str">
        <f>_xll.SNL.Clients.Office.Excel.Functions.SPG(A20, "NAICS_CODE", "Primary")</f>
        <v>513210 - Software Publishers</v>
      </c>
      <c r="H20" s="9" t="str">
        <f>_xll.SNL.Clients.Office.Excel.Functions.SPG(A20, "SP_TOPICTAG")</f>
        <v>Software Development; Cloud Management; Data Integration; Customer Relationship Management; App Marketing; Cloud Infrastructure; Process Automation</v>
      </c>
      <c r="I20" s="5">
        <f>_xll.SNL.Clients.Office.Excel.Functions.SPG(A20, "SP_PCT_SHARES_OWNED_ALL_INSTITUTIONS")</f>
        <v>98.2</v>
      </c>
      <c r="J20" s="9" t="str">
        <f>_xll.SNL.Clients.Office.Excel.Functions.SPG(A20, "RD_CREDIT_RATING_GLOBAL", "Issuer Credit Rating", "Local Currency LT|0")</f>
        <v>NR</v>
      </c>
      <c r="K20" s="9" t="str">
        <f>_xll.SNL.Clients.Office.Excel.Functions.SPG(A20, "RD_CWOL_GLOBAL", "Issuer Credit Rating", "Local Currency LT|0")</f>
        <v>NR</v>
      </c>
      <c r="L20" s="9" t="str">
        <f>_xll.SNL.Clients.Office.Excel.Functions.SPG(A20, "RD_RATING_ACTION_GLOBAL", "Issuer Credit Rating", "Local Currency LT|0")</f>
        <v>Not Rated | CreditWatch/Outlook (01/03/2007)</v>
      </c>
      <c r="M20" s="10" t="str">
        <f>_xll.SNL.Clients.Office.Excel.Functions.SPG(A20, "RD_LAST_REVIEW_DATE_GLOBAL", "Issuer Credit Rating", "Local Currency LT")</f>
        <v/>
      </c>
      <c r="N20" s="10">
        <f>_xll.SNL.Clients.Office.Excel.Functions.SPG(A20, "RD_CREDIT_RATING_DATE_GLOBAL", "Issuer Credit Rating", "Local Currency LT|0")</f>
        <v>39085</v>
      </c>
      <c r="O20" s="10">
        <f>_xll.SNL.Clients.Office.Excel.Functions.SPG(A20, "RD_CREDIT_WATCH_OUTLOOK_DATE_GLOBAL", "Issuer Credit Rating", "Local Currency LT|0")</f>
        <v>39085</v>
      </c>
    </row>
    <row r="21" spans="1:15">
      <c r="A21" t="s">
        <v>1055</v>
      </c>
      <c r="B21" t="str">
        <f>_xll.SNL.Clients.Office.Excel.Functions.SPG(A21,"SP_IPO_DATE")</f>
        <v>#PEND</v>
      </c>
      <c r="C21" s="9" t="str">
        <f>_xll.SNL.Clients.Office.Excel.Functions.SPG(A21, "IQ_SECTOR")</f>
        <v>Industrials</v>
      </c>
      <c r="D21" s="9" t="str">
        <f>_xll.SNL.Clients.Office.Excel.Functions.SPG(A21, "IQ_INDUSTRY_GROUP")</f>
        <v>Capital Goods</v>
      </c>
      <c r="E21" s="9" t="str">
        <f>_xll.SNL.Clients.Office.Excel.Functions.SPG(A21, "IQ_INDUSTRY")</f>
        <v>Trading Companies and Distributors</v>
      </c>
      <c r="F21" s="9" t="str">
        <f>_xll.SNL.Clients.Office.Excel.Functions.SPG(A21, "IQ_PRIMARY_INDUSTRY")</f>
        <v>Trading Companies and Distributors</v>
      </c>
      <c r="G21" s="9" t="str">
        <f>_xll.SNL.Clients.Office.Excel.Functions.SPG(A21, "NAICS_CODE", "Primary")</f>
        <v>532411 - Commercial Air, Rail, and Water Transportation Equipment Rental and Leasing</v>
      </c>
      <c r="H21" s="9" t="str">
        <f>_xll.SNL.Clients.Office.Excel.Functions.SPG(A21, "SP_TOPICTAG")</f>
        <v>Fleet Management; Passenger Aircraft Manufacturing</v>
      </c>
      <c r="I21" s="5">
        <f>_xll.SNL.Clients.Office.Excel.Functions.SPG(A21, "SP_PCT_SHARES_OWNED_ALL_INSTITUTIONS")</f>
        <v>98.45</v>
      </c>
      <c r="J21" s="9" t="str">
        <f>_xll.SNL.Clients.Office.Excel.Functions.SPG(A21, "RD_CREDIT_RATING_GLOBAL", "Issuer Credit Rating", "Local Currency LT|0")</f>
        <v>BBB</v>
      </c>
      <c r="K21" s="9" t="str">
        <f>_xll.SNL.Clients.Office.Excel.Functions.SPG(A21, "RD_CWOL_GLOBAL", "Issuer Credit Rating", "Local Currency LT|0")</f>
        <v>Stable</v>
      </c>
      <c r="L21" s="9" t="str">
        <f>_xll.SNL.Clients.Office.Excel.Functions.SPG(A21, "RD_RATING_ACTION_GLOBAL", "Issuer Credit Rating", "Local Currency LT|0")</f>
        <v>CreditWatch/Outlook (04/07/2021)</v>
      </c>
      <c r="M21" s="10">
        <f>_xll.SNL.Clients.Office.Excel.Functions.SPG(A21, "RD_LAST_REVIEW_DATE_GLOBAL", "Issuer Credit Rating", "Local Currency LT")</f>
        <v>45590</v>
      </c>
      <c r="N21" s="10">
        <f>_xll.SNL.Clients.Office.Excel.Functions.SPG(A21, "RD_CREDIT_RATING_DATE_GLOBAL", "Issuer Credit Rating", "Local Currency LT|0")</f>
        <v>42660</v>
      </c>
      <c r="O21" s="10">
        <f>_xll.SNL.Clients.Office.Excel.Functions.SPG(A21, "RD_CREDIT_WATCH_OUTLOOK_DATE_GLOBAL", "Issuer Credit Rating", "Local Currency LT|0")</f>
        <v>44293</v>
      </c>
    </row>
    <row r="22" spans="1:15">
      <c r="A22" t="s">
        <v>1056</v>
      </c>
      <c r="B22" t="str">
        <f>_xll.SNL.Clients.Office.Excel.Functions.SPG(A22,"SP_IPO_DATE")</f>
        <v>#PEND</v>
      </c>
      <c r="C22" s="9" t="str">
        <f>_xll.SNL.Clients.Office.Excel.Functions.SPG(A22, "IQ_SECTOR")</f>
        <v>Industrials</v>
      </c>
      <c r="D22" s="9" t="str">
        <f>_xll.SNL.Clients.Office.Excel.Functions.SPG(A22, "IQ_INDUSTRY_GROUP")</f>
        <v>Capital Goods</v>
      </c>
      <c r="E22" s="9" t="str">
        <f>_xll.SNL.Clients.Office.Excel.Functions.SPG(A22, "IQ_INDUSTRY")</f>
        <v>Machinery</v>
      </c>
      <c r="F22" s="9" t="str">
        <f>_xll.SNL.Clients.Office.Excel.Functions.SPG(A22, "IQ_PRIMARY_INDUSTRY")</f>
        <v>Agricultural and Farm Machinery</v>
      </c>
      <c r="G22" s="9" t="str">
        <f>_xll.SNL.Clients.Office.Excel.Functions.SPG(A22, "NAICS_CODE", "Primary")</f>
        <v>333 - Machinery Manufacturing</v>
      </c>
      <c r="H22" s="9" t="str">
        <f>_xll.SNL.Clients.Office.Excel.Functions.SPG(A22, "SP_TOPICTAG")</f>
        <v>Environmental Engineering; Farming; Forestry; Horticulture; Industrial Automation; Pollution Control</v>
      </c>
      <c r="I22" s="5">
        <f>_xll.SNL.Clients.Office.Excel.Functions.SPG(A22, "SP_PCT_SHARES_OWNED_ALL_INSTITUTIONS")</f>
        <v>91.9</v>
      </c>
      <c r="J22" s="9" t="str">
        <f>_xll.SNL.Clients.Office.Excel.Functions.SPG(A22, "RD_CREDIT_RATING_GLOBAL", "Issuer Credit Rating", "Local Currency LT|0")</f>
        <v/>
      </c>
      <c r="K22" s="9" t="str">
        <f>_xll.SNL.Clients.Office.Excel.Functions.SPG(A22, "RD_CWOL_GLOBAL", "Issuer Credit Rating", "Local Currency LT|0")</f>
        <v/>
      </c>
      <c r="L22" s="9" t="str">
        <f>_xll.SNL.Clients.Office.Excel.Functions.SPG(A22, "RD_RATING_ACTION_GLOBAL", "Issuer Credit Rating", "Local Currency LT|0")</f>
        <v/>
      </c>
      <c r="M22" s="10" t="str">
        <f>_xll.SNL.Clients.Office.Excel.Functions.SPG(A22, "RD_LAST_REVIEW_DATE_GLOBAL", "Issuer Credit Rating", "Local Currency LT")</f>
        <v/>
      </c>
      <c r="N22" s="10" t="str">
        <f>_xll.SNL.Clients.Office.Excel.Functions.SPG(A22, "RD_CREDIT_RATING_DATE_GLOBAL", "Issuer Credit Rating", "Local Currency LT|0")</f>
        <v/>
      </c>
      <c r="O22" s="10" t="str">
        <f>_xll.SNL.Clients.Office.Excel.Functions.SPG(A22, "RD_CREDIT_WATCH_OUTLOOK_DATE_GLOBAL", "Issuer Credit Rating", "Local Currency LT|0")</f>
        <v/>
      </c>
    </row>
    <row r="23" spans="1:15">
      <c r="A23" t="s">
        <v>1057</v>
      </c>
      <c r="B23" t="str">
        <f>_xll.SNL.Clients.Office.Excel.Functions.SPG(A23,"SP_IPO_DATE")</f>
        <v>#PEND</v>
      </c>
      <c r="C23" s="9" t="str">
        <f>_xll.SNL.Clients.Office.Excel.Functions.SPG(A23, "IQ_SECTOR")</f>
        <v>Information Technology</v>
      </c>
      <c r="D23" s="9" t="str">
        <f>_xll.SNL.Clients.Office.Excel.Functions.SPG(A23, "IQ_INDUSTRY_GROUP")</f>
        <v>Software and Services</v>
      </c>
      <c r="E23" s="9" t="str">
        <f>_xll.SNL.Clients.Office.Excel.Functions.SPG(A23, "IQ_INDUSTRY")</f>
        <v>Software</v>
      </c>
      <c r="F23" s="9" t="str">
        <f>_xll.SNL.Clients.Office.Excel.Functions.SPG(A23, "IQ_PRIMARY_INDUSTRY")</f>
        <v>Application Software</v>
      </c>
      <c r="G23" s="9" t="str">
        <f>_xll.SNL.Clients.Office.Excel.Functions.SPG(A23, "NAICS_CODE", "Primary")</f>
        <v>518210 - Computing Infrastructure Providers, Data Processing, Web Hosting, and Related Services</v>
      </c>
      <c r="H23" s="9" t="str">
        <f>_xll.SNL.Clients.Office.Excel.Functions.SPG(A23, "SP_TOPICTAG")</f>
        <v>Smart Building; Video Streaming; Cloud Infrastructure; Process Automation; Security Management; Artificial Intelligence</v>
      </c>
      <c r="I23" s="5">
        <f>_xll.SNL.Clients.Office.Excel.Functions.SPG(A23, "SP_PCT_SHARES_OWNED_ALL_INSTITUTIONS")</f>
        <v>96.8</v>
      </c>
      <c r="J23" s="9" t="str">
        <f>_xll.SNL.Clients.Office.Excel.Functions.SPG(A23, "RD_CREDIT_RATING_GLOBAL", "Issuer Credit Rating", "Local Currency LT|0")</f>
        <v/>
      </c>
      <c r="K23" s="9" t="str">
        <f>_xll.SNL.Clients.Office.Excel.Functions.SPG(A23, "RD_CWOL_GLOBAL", "Issuer Credit Rating", "Local Currency LT|0")</f>
        <v/>
      </c>
      <c r="L23" s="9" t="str">
        <f>_xll.SNL.Clients.Office.Excel.Functions.SPG(A23, "RD_RATING_ACTION_GLOBAL", "Issuer Credit Rating", "Local Currency LT|0")</f>
        <v/>
      </c>
      <c r="M23" s="10" t="str">
        <f>_xll.SNL.Clients.Office.Excel.Functions.SPG(A23, "RD_LAST_REVIEW_DATE_GLOBAL", "Issuer Credit Rating", "Local Currency LT")</f>
        <v/>
      </c>
      <c r="N23" s="10" t="str">
        <f>_xll.SNL.Clients.Office.Excel.Functions.SPG(A23, "RD_CREDIT_RATING_DATE_GLOBAL", "Issuer Credit Rating", "Local Currency LT|0")</f>
        <v/>
      </c>
      <c r="O23" s="10" t="str">
        <f>_xll.SNL.Clients.Office.Excel.Functions.SPG(A23, "RD_CREDIT_WATCH_OUTLOOK_DATE_GLOBAL", "Issuer Credit Rating", "Local Currency LT|0")</f>
        <v/>
      </c>
    </row>
    <row r="24" spans="1:15">
      <c r="A24" t="s">
        <v>1058</v>
      </c>
      <c r="B24" t="str">
        <f>_xll.SNL.Clients.Office.Excel.Functions.SPG(A24,"SP_IPO_DATE")</f>
        <v>#PEND</v>
      </c>
      <c r="C24" s="9" t="str">
        <f>_xll.SNL.Clients.Office.Excel.Functions.SPG(A24, "IQ_SECTOR")</f>
        <v>Industrials</v>
      </c>
      <c r="D24" s="9" t="str">
        <f>_xll.SNL.Clients.Office.Excel.Functions.SPG(A24, "IQ_INDUSTRY_GROUP")</f>
        <v>Transportation</v>
      </c>
      <c r="E24" s="9" t="str">
        <f>_xll.SNL.Clients.Office.Excel.Functions.SPG(A24, "IQ_INDUSTRY")</f>
        <v>Passenger Airlines</v>
      </c>
      <c r="F24" s="9" t="str">
        <f>_xll.SNL.Clients.Office.Excel.Functions.SPG(A24, "IQ_PRIMARY_INDUSTRY")</f>
        <v>Passenger Airlines</v>
      </c>
      <c r="G24" s="9" t="str">
        <f>_xll.SNL.Clients.Office.Excel.Functions.SPG(A24, "NAICS_CODE", "Primary")</f>
        <v>481111 - Scheduled Passenger Air Transportation</v>
      </c>
      <c r="H24" s="9" t="str">
        <f>_xll.SNL.Clients.Office.Excel.Functions.SPG(A24, "SP_TOPICTAG")</f>
        <v>Business Travel; Freight Service; Passenger Aircraft Manufacturing</v>
      </c>
      <c r="I24" s="5">
        <f>_xll.SNL.Clients.Office.Excel.Functions.SPG(A24, "SP_PCT_SHARES_OWNED_ALL_INSTITUTIONS")</f>
        <v>89.1</v>
      </c>
      <c r="J24" s="9" t="str">
        <f>_xll.SNL.Clients.Office.Excel.Functions.SPG(A24, "RD_CREDIT_RATING_GLOBAL", "Issuer Credit Rating", "Local Currency LT|0")</f>
        <v>BB</v>
      </c>
      <c r="K24" s="9" t="str">
        <f>_xll.SNL.Clients.Office.Excel.Functions.SPG(A24, "RD_CWOL_GLOBAL", "Issuer Credit Rating", "Local Currency LT|0")</f>
        <v>Negative</v>
      </c>
      <c r="L24" s="9" t="str">
        <f>_xll.SNL.Clients.Office.Excel.Functions.SPG(A24, "RD_RATING_ACTION_GLOBAL", "Issuer Credit Rating", "Local Currency LT|0")</f>
        <v>CreditWatch/Outlook (12/04/2023)</v>
      </c>
      <c r="M24" s="10">
        <f>_xll.SNL.Clients.Office.Excel.Functions.SPG(A24, "RD_LAST_REVIEW_DATE_GLOBAL", "Issuer Credit Rating", "Local Currency LT")</f>
        <v>45568</v>
      </c>
      <c r="N24" s="10">
        <f>_xll.SNL.Clients.Office.Excel.Functions.SPG(A24, "RD_CREDIT_RATING_DATE_GLOBAL", "Issuer Credit Rating", "Local Currency LT|0")</f>
        <v>44550</v>
      </c>
      <c r="O24" s="10">
        <f>_xll.SNL.Clients.Office.Excel.Functions.SPG(A24, "RD_CREDIT_WATCH_OUTLOOK_DATE_GLOBAL", "Issuer Credit Rating", "Local Currency LT|0")</f>
        <v>45264</v>
      </c>
    </row>
    <row r="25" spans="1:15">
      <c r="A25" t="s">
        <v>1059</v>
      </c>
      <c r="B25" t="str">
        <f>_xll.SNL.Clients.Office.Excel.Functions.SPG(A25,"SP_IPO_DATE")</f>
        <v>#PEND</v>
      </c>
      <c r="C25" s="9" t="str">
        <f>_xll.SNL.Clients.Office.Excel.Functions.SPG(A25, "IQ_SECTOR")</f>
        <v>Industrials</v>
      </c>
      <c r="D25" s="9" t="str">
        <f>_xll.SNL.Clients.Office.Excel.Functions.SPG(A25, "IQ_INDUSTRY_GROUP")</f>
        <v>Capital Goods</v>
      </c>
      <c r="E25" s="9" t="str">
        <f>_xll.SNL.Clients.Office.Excel.Functions.SPG(A25, "IQ_INDUSTRY")</f>
        <v>Machinery</v>
      </c>
      <c r="F25" s="9" t="str">
        <f>_xll.SNL.Clients.Office.Excel.Functions.SPG(A25, "IQ_PRIMARY_INDUSTRY")</f>
        <v>Industrial Machinery and Supplies and Components</v>
      </c>
      <c r="G25" s="9" t="str">
        <f>_xll.SNL.Clients.Office.Excel.Functions.SPG(A25, "NAICS_CODE", "Primary")</f>
        <v>33324 - Industrial Machinery Manufacturing</v>
      </c>
      <c r="H25" s="9" t="str">
        <f>_xll.SNL.Clients.Office.Excel.Functions.SPG(A25, "SP_TOPICTAG")</f>
        <v/>
      </c>
      <c r="I25" s="5">
        <f>_xll.SNL.Clients.Office.Excel.Functions.SPG(A25, "SP_PCT_SHARES_OWNED_ALL_INSTITUTIONS")</f>
        <v>95.23</v>
      </c>
      <c r="J25" s="9" t="str">
        <f>_xll.SNL.Clients.Office.Excel.Functions.SPG(A25, "RD_CREDIT_RATING_GLOBAL", "Issuer Credit Rating", "Local Currency LT|0")</f>
        <v/>
      </c>
      <c r="K25" s="9" t="str">
        <f>_xll.SNL.Clients.Office.Excel.Functions.SPG(A25, "RD_CWOL_GLOBAL", "Issuer Credit Rating", "Local Currency LT|0")</f>
        <v/>
      </c>
      <c r="L25" s="9" t="str">
        <f>_xll.SNL.Clients.Office.Excel.Functions.SPG(A25, "RD_RATING_ACTION_GLOBAL", "Issuer Credit Rating", "Local Currency LT|0")</f>
        <v/>
      </c>
      <c r="M25" s="10" t="str">
        <f>_xll.SNL.Clients.Office.Excel.Functions.SPG(A25, "RD_LAST_REVIEW_DATE_GLOBAL", "Issuer Credit Rating", "Local Currency LT")</f>
        <v/>
      </c>
      <c r="N25" s="10" t="str">
        <f>_xll.SNL.Clients.Office.Excel.Functions.SPG(A25, "RD_CREDIT_RATING_DATE_GLOBAL", "Issuer Credit Rating", "Local Currency LT|0")</f>
        <v/>
      </c>
      <c r="O25" s="10" t="str">
        <f>_xll.SNL.Clients.Office.Excel.Functions.SPG(A25, "RD_CREDIT_WATCH_OUTLOOK_DATE_GLOBAL", "Issuer Credit Rating", "Local Currency LT|0")</f>
        <v/>
      </c>
    </row>
    <row r="26" spans="1:15">
      <c r="A26" t="s">
        <v>1060</v>
      </c>
      <c r="B26" t="str">
        <f>_xll.SNL.Clients.Office.Excel.Functions.SPG(A26,"SP_IPO_DATE")</f>
        <v>#PEND</v>
      </c>
      <c r="C26" s="9" t="str">
        <f>_xll.SNL.Clients.Office.Excel.Functions.SPG(A26, "IQ_SECTOR")</f>
        <v>Real Estate</v>
      </c>
      <c r="D26" s="9" t="str">
        <f>_xll.SNL.Clients.Office.Excel.Functions.SPG(A26, "IQ_INDUSTRY_GROUP")</f>
        <v>Equity Real Estate Investment Trusts (REITs)</v>
      </c>
      <c r="E26" s="9" t="str">
        <f>_xll.SNL.Clients.Office.Excel.Functions.SPG(A26, "IQ_INDUSTRY")</f>
        <v>Diversified REITs</v>
      </c>
      <c r="F26" s="9" t="str">
        <f>_xll.SNL.Clients.Office.Excel.Functions.SPG(A26, "IQ_PRIMARY_INDUSTRY")</f>
        <v>Diversified REITs</v>
      </c>
      <c r="G26" s="9" t="str">
        <f>_xll.SNL.Clients.Office.Excel.Functions.SPG(A26, "NAICS_CODE", "Primary")</f>
        <v>531312 - Nonresidential Property Managers</v>
      </c>
      <c r="H26" s="9" t="str">
        <f>_xll.SNL.Clients.Office.Excel.Functions.SPG(A26, "SP_TOPICTAG")</f>
        <v/>
      </c>
      <c r="I26" s="5">
        <f>_xll.SNL.Clients.Office.Excel.Functions.SPG(A26, "SP_PCT_SHARES_OWNED_ALL_INSTITUTIONS")</f>
        <v>85.55</v>
      </c>
      <c r="J26" s="9" t="str">
        <f>_xll.SNL.Clients.Office.Excel.Functions.SPG(A26, "RD_CREDIT_RATING_GLOBAL", "Issuer Credit Rating", "Local Currency LT|0")</f>
        <v>NR</v>
      </c>
      <c r="K26" s="9" t="str">
        <f>_xll.SNL.Clients.Office.Excel.Functions.SPG(A26, "RD_CWOL_GLOBAL", "Issuer Credit Rating", "Local Currency LT|0")</f>
        <v>NR</v>
      </c>
      <c r="L26" s="9" t="str">
        <f>_xll.SNL.Clients.Office.Excel.Functions.SPG(A26, "RD_RATING_ACTION_GLOBAL", "Issuer Credit Rating", "Local Currency LT|0")</f>
        <v>Not Rated | CreditWatch/Outlook (08/22/2011)</v>
      </c>
      <c r="M26" s="10" t="str">
        <f>_xll.SNL.Clients.Office.Excel.Functions.SPG(A26, "RD_LAST_REVIEW_DATE_GLOBAL", "Issuer Credit Rating", "Local Currency LT")</f>
        <v/>
      </c>
      <c r="N26" s="10">
        <f>_xll.SNL.Clients.Office.Excel.Functions.SPG(A26, "RD_CREDIT_RATING_DATE_GLOBAL", "Issuer Credit Rating", "Local Currency LT|0")</f>
        <v>40777</v>
      </c>
      <c r="O26" s="10">
        <f>_xll.SNL.Clients.Office.Excel.Functions.SPG(A26, "RD_CREDIT_WATCH_OUTLOOK_DATE_GLOBAL", "Issuer Credit Rating", "Local Currency LT|0")</f>
        <v>40777</v>
      </c>
    </row>
    <row r="27" spans="1:15">
      <c r="A27" t="s">
        <v>1061</v>
      </c>
      <c r="B27" t="str">
        <f>_xll.SNL.Clients.Office.Excel.Functions.SPG(A27,"SP_IPO_DATE")</f>
        <v>#PEND</v>
      </c>
      <c r="C27" s="9" t="str">
        <f>_xll.SNL.Clients.Office.Excel.Functions.SPG(A27, "IQ_SECTOR")</f>
        <v>Health Care</v>
      </c>
      <c r="D27" s="9" t="str">
        <f>_xll.SNL.Clients.Office.Excel.Functions.SPG(A27, "IQ_INDUSTRY_GROUP")</f>
        <v>Pharmaceuticals, Biotechnology and Life Sciences</v>
      </c>
      <c r="E27" s="9" t="str">
        <f>_xll.SNL.Clients.Office.Excel.Functions.SPG(A27, "IQ_INDUSTRY")</f>
        <v>Biotechnology</v>
      </c>
      <c r="F27" s="9" t="str">
        <f>_xll.SNL.Clients.Office.Excel.Functions.SPG(A27, "IQ_PRIMARY_INDUSTRY")</f>
        <v>Biotechnology</v>
      </c>
      <c r="G27" s="9" t="str">
        <f>_xll.SNL.Clients.Office.Excel.Functions.SPG(A27, "NAICS_CODE", "Primary")</f>
        <v>325412 - Pharmaceutical Preparation Manufacturing</v>
      </c>
      <c r="H27" s="9" t="str">
        <f>_xll.SNL.Clients.Office.Excel.Functions.SPG(A27, "SP_TOPICTAG")</f>
        <v>Health Diagnostics; Central Nervous System; Chronic Diseases; Neurology; Oncology; Pain Management; Psychiatry</v>
      </c>
      <c r="I27" s="5">
        <f>_xll.SNL.Clients.Office.Excel.Functions.SPG(A27, "SP_PCT_SHARES_OWNED_ALL_INSTITUTIONS")</f>
        <v>111.91</v>
      </c>
      <c r="J27" s="9" t="str">
        <f>_xll.SNL.Clients.Office.Excel.Functions.SPG(A27, "RD_CREDIT_RATING_GLOBAL", "Issuer Credit Rating", "Local Currency LT|0")</f>
        <v>BB</v>
      </c>
      <c r="K27" s="9" t="str">
        <f>_xll.SNL.Clients.Office.Excel.Functions.SPG(A27, "RD_CWOL_GLOBAL", "Issuer Credit Rating", "Local Currency LT|0")</f>
        <v>Stable</v>
      </c>
      <c r="L27" s="9" t="str">
        <f>_xll.SNL.Clients.Office.Excel.Functions.SPG(A27, "RD_RATING_ACTION_GLOBAL", "Issuer Credit Rating", "Local Currency LT|0")</f>
        <v>Upgrade | CreditWatch/Outlook (02/29/2024)</v>
      </c>
      <c r="M27" s="10">
        <f>_xll.SNL.Clients.Office.Excel.Functions.SPG(A27, "RD_LAST_REVIEW_DATE_GLOBAL", "Issuer Credit Rating", "Local Currency LT")</f>
        <v>45364</v>
      </c>
      <c r="N27" s="10">
        <f>_xll.SNL.Clients.Office.Excel.Functions.SPG(A27, "RD_CREDIT_RATING_DATE_GLOBAL", "Issuer Credit Rating", "Local Currency LT|0")</f>
        <v>45351</v>
      </c>
      <c r="O27" s="10">
        <f>_xll.SNL.Clients.Office.Excel.Functions.SPG(A27, "RD_CREDIT_WATCH_OUTLOOK_DATE_GLOBAL", "Issuer Credit Rating", "Local Currency LT|0")</f>
        <v>45351</v>
      </c>
    </row>
    <row r="28" spans="1:15">
      <c r="A28" t="s">
        <v>1062</v>
      </c>
      <c r="B28" t="str">
        <f>_xll.SNL.Clients.Office.Excel.Functions.SPG(A28,"SP_IPO_DATE")</f>
        <v>#PEND</v>
      </c>
      <c r="C28" s="9" t="str">
        <f>_xll.SNL.Clients.Office.Excel.Functions.SPG(A28, "IQ_SECTOR")</f>
        <v>Industrials</v>
      </c>
      <c r="D28" s="9" t="str">
        <f>_xll.SNL.Clients.Office.Excel.Functions.SPG(A28, "IQ_INDUSTRY_GROUP")</f>
        <v>Transportation</v>
      </c>
      <c r="E28" s="9" t="str">
        <f>_xll.SNL.Clients.Office.Excel.Functions.SPG(A28, "IQ_INDUSTRY")</f>
        <v>Passenger Airlines</v>
      </c>
      <c r="F28" s="9" t="str">
        <f>_xll.SNL.Clients.Office.Excel.Functions.SPG(A28, "IQ_PRIMARY_INDUSTRY")</f>
        <v>Passenger Airlines</v>
      </c>
      <c r="G28" s="9" t="str">
        <f>_xll.SNL.Clients.Office.Excel.Functions.SPG(A28, "NAICS_CODE", "Primary")</f>
        <v>481111 - Scheduled Passenger Air Transportation</v>
      </c>
      <c r="H28" s="9" t="str">
        <f>_xll.SNL.Clients.Office.Excel.Functions.SPG(A28, "SP_TOPICTAG")</f>
        <v>Adventure Travel; Business Travel; Tourism; Travel Accommodations; Car Sharing; Passenger Aircraft Manufacturing</v>
      </c>
      <c r="I28" s="5">
        <f>_xll.SNL.Clients.Office.Excel.Functions.SPG(A28, "SP_PCT_SHARES_OWNED_ALL_INSTITUTIONS")</f>
        <v>89.01</v>
      </c>
      <c r="J28" s="9" t="str">
        <f>_xll.SNL.Clients.Office.Excel.Functions.SPG(A28, "RD_CREDIT_RATING_GLOBAL", "Issuer Credit Rating", "Local Currency LT|0")</f>
        <v>B+</v>
      </c>
      <c r="K28" s="9" t="str">
        <f>_xll.SNL.Clients.Office.Excel.Functions.SPG(A28, "RD_CWOL_GLOBAL", "Issuer Credit Rating", "Local Currency LT|0")</f>
        <v>Negative</v>
      </c>
      <c r="L28" s="9" t="str">
        <f>_xll.SNL.Clients.Office.Excel.Functions.SPG(A28, "RD_RATING_ACTION_GLOBAL", "Issuer Credit Rating", "Local Currency LT|0")</f>
        <v>CreditWatch/Outlook (05/21/2024)</v>
      </c>
      <c r="M28" s="10">
        <f>_xll.SNL.Clients.Office.Excel.Functions.SPG(A28, "RD_LAST_REVIEW_DATE_GLOBAL", "Issuer Credit Rating", "Local Currency LT")</f>
        <v>45434</v>
      </c>
      <c r="N28" s="10">
        <f>_xll.SNL.Clients.Office.Excel.Functions.SPG(A28, "RD_CREDIT_RATING_DATE_GLOBAL", "Issuer Credit Rating", "Local Currency LT|0")</f>
        <v>44301</v>
      </c>
      <c r="O28" s="10">
        <f>_xll.SNL.Clients.Office.Excel.Functions.SPG(A28, "RD_CREDIT_WATCH_OUTLOOK_DATE_GLOBAL", "Issuer Credit Rating", "Local Currency LT|0")</f>
        <v>45433</v>
      </c>
    </row>
    <row r="29" spans="1:15">
      <c r="A29" t="s">
        <v>1063</v>
      </c>
      <c r="B29" t="str">
        <f>_xll.SNL.Clients.Office.Excel.Functions.SPG(A29,"SP_IPO_DATE")</f>
        <v>#PEND</v>
      </c>
      <c r="C29" s="9" t="str">
        <f>_xll.SNL.Clients.Office.Excel.Functions.SPG(A29, "IQ_SECTOR")</f>
        <v>Information Technology</v>
      </c>
      <c r="D29" s="9" t="str">
        <f>_xll.SNL.Clients.Office.Excel.Functions.SPG(A29, "IQ_INDUSTRY_GROUP")</f>
        <v>Semiconductors and Semiconductor Equipment</v>
      </c>
      <c r="E29" s="9" t="str">
        <f>_xll.SNL.Clients.Office.Excel.Functions.SPG(A29, "IQ_INDUSTRY")</f>
        <v>Semiconductors and Semiconductor Equipment</v>
      </c>
      <c r="F29" s="9" t="str">
        <f>_xll.SNL.Clients.Office.Excel.Functions.SPG(A29, "IQ_PRIMARY_INDUSTRY")</f>
        <v>Semiconductors</v>
      </c>
      <c r="G29" s="9" t="str">
        <f>_xll.SNL.Clients.Office.Excel.Functions.SPG(A29, "NAICS_CODE", "Primary")</f>
        <v>334413 - Semiconductor and Related Device Manufacturing</v>
      </c>
      <c r="H29" s="9" t="str">
        <f>_xll.SNL.Clients.Office.Excel.Functions.SPG(A29, "SP_TOPICTAG")</f>
        <v>Energy Management; Energy Storage; Smart Energy; Edge Computing; Data Center Technology; 5G</v>
      </c>
      <c r="I29" s="5">
        <f>_xll.SNL.Clients.Office.Excel.Functions.SPG(A29, "SP_PCT_SHARES_OWNED_ALL_INSTITUTIONS")</f>
        <v>68.680000000000007</v>
      </c>
      <c r="J29" s="9" t="str">
        <f>_xll.SNL.Clients.Office.Excel.Functions.SPG(A29, "RD_CREDIT_RATING_GLOBAL", "Issuer Credit Rating", "Local Currency LT|0")</f>
        <v/>
      </c>
      <c r="K29" s="9" t="str">
        <f>_xll.SNL.Clients.Office.Excel.Functions.SPG(A29, "RD_CWOL_GLOBAL", "Issuer Credit Rating", "Local Currency LT|0")</f>
        <v/>
      </c>
      <c r="L29" s="9" t="str">
        <f>_xll.SNL.Clients.Office.Excel.Functions.SPG(A29, "RD_RATING_ACTION_GLOBAL", "Issuer Credit Rating", "Local Currency LT|0")</f>
        <v/>
      </c>
      <c r="M29" s="10" t="str">
        <f>_xll.SNL.Clients.Office.Excel.Functions.SPG(A29, "RD_LAST_REVIEW_DATE_GLOBAL", "Issuer Credit Rating", "Local Currency LT")</f>
        <v/>
      </c>
      <c r="N29" s="10" t="str">
        <f>_xll.SNL.Clients.Office.Excel.Functions.SPG(A29, "RD_CREDIT_RATING_DATE_GLOBAL", "Issuer Credit Rating", "Local Currency LT|0")</f>
        <v/>
      </c>
      <c r="O29" s="10" t="str">
        <f>_xll.SNL.Clients.Office.Excel.Functions.SPG(A29, "RD_CREDIT_WATCH_OUTLOOK_DATE_GLOBAL", "Issuer Credit Rating", "Local Currency LT|0")</f>
        <v/>
      </c>
    </row>
    <row r="30" spans="1:15">
      <c r="A30" t="s">
        <v>1064</v>
      </c>
      <c r="B30" t="str">
        <f>_xll.SNL.Clients.Office.Excel.Functions.SPG(A30,"SP_IPO_DATE")</f>
        <v>#PEND</v>
      </c>
      <c r="C30" s="9" t="str">
        <f>_xll.SNL.Clients.Office.Excel.Functions.SPG(A30, "IQ_SECTOR")</f>
        <v>Materials</v>
      </c>
      <c r="D30" s="9" t="str">
        <f>_xll.SNL.Clients.Office.Excel.Functions.SPG(A30, "IQ_INDUSTRY_GROUP")</f>
        <v>Materials</v>
      </c>
      <c r="E30" s="9" t="str">
        <f>_xll.SNL.Clients.Office.Excel.Functions.SPG(A30, "IQ_INDUSTRY")</f>
        <v>Metals and Mining</v>
      </c>
      <c r="F30" s="9" t="str">
        <f>_xll.SNL.Clients.Office.Excel.Functions.SPG(A30, "IQ_PRIMARY_INDUSTRY")</f>
        <v>Steel</v>
      </c>
      <c r="G30" s="9" t="str">
        <f>_xll.SNL.Clients.Office.Excel.Functions.SPG(A30, "NAICS_CODE", "Primary")</f>
        <v>21211 - Coal Mining</v>
      </c>
      <c r="H30" s="9" t="str">
        <f>_xll.SNL.Clients.Office.Excel.Functions.SPG(A30, "SP_TOPICTAG")</f>
        <v>Environmental Engineering</v>
      </c>
      <c r="I30" s="5">
        <f>_xll.SNL.Clients.Office.Excel.Functions.SPG(A30, "SP_PCT_SHARES_OWNED_ALL_INSTITUTIONS")</f>
        <v>85.69</v>
      </c>
      <c r="J30" s="9" t="str">
        <f>_xll.SNL.Clients.Office.Excel.Functions.SPG(A30, "RD_CREDIT_RATING_GLOBAL", "Issuer Credit Rating", "Local Currency LT|0")</f>
        <v>BB-</v>
      </c>
      <c r="K30" s="9" t="str">
        <f>_xll.SNL.Clients.Office.Excel.Functions.SPG(A30, "RD_CWOL_GLOBAL", "Issuer Credit Rating", "Local Currency LT|0")</f>
        <v>Stable</v>
      </c>
      <c r="L30" s="9" t="str">
        <f>_xll.SNL.Clients.Office.Excel.Functions.SPG(A30, "RD_RATING_ACTION_GLOBAL", "Issuer Credit Rating", "Local Currency LT|0")</f>
        <v>Upgrade | CreditWatch/Outlook (12/05/2024)</v>
      </c>
      <c r="M30" s="10">
        <f>_xll.SNL.Clients.Office.Excel.Functions.SPG(A30, "RD_LAST_REVIEW_DATE_GLOBAL", "Issuer Credit Rating", "Local Currency LT")</f>
        <v>45636</v>
      </c>
      <c r="N30" s="10">
        <f>_xll.SNL.Clients.Office.Excel.Functions.SPG(A30, "RD_CREDIT_RATING_DATE_GLOBAL", "Issuer Credit Rating", "Local Currency LT|0")</f>
        <v>45631</v>
      </c>
      <c r="O30" s="10">
        <f>_xll.SNL.Clients.Office.Excel.Functions.SPG(A30, "RD_CREDIT_WATCH_OUTLOOK_DATE_GLOBAL", "Issuer Credit Rating", "Local Currency LT|0")</f>
        <v>45631</v>
      </c>
    </row>
    <row r="31" spans="1:15">
      <c r="A31" t="s">
        <v>1065</v>
      </c>
      <c r="B31" t="str">
        <f>_xll.SNL.Clients.Office.Excel.Functions.SPG(A31,"SP_IPO_DATE")</f>
        <v>#PEND</v>
      </c>
      <c r="C31" s="9" t="str">
        <f>_xll.SNL.Clients.Office.Excel.Functions.SPG(A31, "IQ_SECTOR")</f>
        <v>Financials</v>
      </c>
      <c r="D31" s="9" t="str">
        <f>_xll.SNL.Clients.Office.Excel.Functions.SPG(A31, "IQ_INDUSTRY_GROUP")</f>
        <v>Insurance</v>
      </c>
      <c r="E31" s="9" t="str">
        <f>_xll.SNL.Clients.Office.Excel.Functions.SPG(A31, "IQ_INDUSTRY")</f>
        <v>Insurance</v>
      </c>
      <c r="F31" s="9" t="str">
        <f>_xll.SNL.Clients.Office.Excel.Functions.SPG(A31, "IQ_PRIMARY_INDUSTRY")</f>
        <v>Property and Casualty Insurance</v>
      </c>
      <c r="G31" s="9" t="str">
        <f>_xll.SNL.Clients.Office.Excel.Functions.SPG(A31, "NAICS_CODE", "Primary")</f>
        <v>5241 - Insurance Carriers</v>
      </c>
      <c r="H31" s="9" t="str">
        <f>_xll.SNL.Clients.Office.Excel.Functions.SPG(A31, "SP_TOPICTAG")</f>
        <v>Employee Benefits</v>
      </c>
      <c r="I31" s="5">
        <f>_xll.SNL.Clients.Office.Excel.Functions.SPG(A31, "SP_PCT_SHARES_OWNED_ALL_INSTITUTIONS")</f>
        <v>83.88</v>
      </c>
      <c r="J31" s="9" t="str">
        <f>_xll.SNL.Clients.Office.Excel.Functions.SPG(A31, "RD_CREDIT_RATING_GLOBAL", "Issuer Credit Rating", "Local Currency LT|0")</f>
        <v>NR</v>
      </c>
      <c r="K31" s="9" t="str">
        <f>_xll.SNL.Clients.Office.Excel.Functions.SPG(A31, "RD_CWOL_GLOBAL", "Issuer Credit Rating", "Local Currency LT|0")</f>
        <v/>
      </c>
      <c r="L31" s="9" t="str">
        <f>_xll.SNL.Clients.Office.Excel.Functions.SPG(A31, "RD_RATING_ACTION_GLOBAL", "Issuer Credit Rating", "Local Currency LT|0")</f>
        <v>Not Rated (11/30/2010)</v>
      </c>
      <c r="M31" s="10" t="str">
        <f>_xll.SNL.Clients.Office.Excel.Functions.SPG(A31, "RD_LAST_REVIEW_DATE_GLOBAL", "Issuer Credit Rating", "Local Currency LT")</f>
        <v/>
      </c>
      <c r="N31" s="10">
        <f>_xll.SNL.Clients.Office.Excel.Functions.SPG(A31, "RD_CREDIT_RATING_DATE_GLOBAL", "Issuer Credit Rating", "Local Currency LT|0")</f>
        <v>40512</v>
      </c>
      <c r="O31" s="10" t="str">
        <f>_xll.SNL.Clients.Office.Excel.Functions.SPG(A31, "RD_CREDIT_WATCH_OUTLOOK_DATE_GLOBAL", "Issuer Credit Rating", "Local Currency LT|0")</f>
        <v/>
      </c>
    </row>
    <row r="32" spans="1:15">
      <c r="A32" t="s">
        <v>1066</v>
      </c>
      <c r="B32" t="str">
        <f>_xll.SNL.Clients.Office.Excel.Functions.SPG(A32,"SP_IPO_DATE")</f>
        <v>#PEND</v>
      </c>
      <c r="C32" s="9" t="str">
        <f>_xll.SNL.Clients.Office.Excel.Functions.SPG(A32, "IQ_SECTOR")</f>
        <v>Industrials</v>
      </c>
      <c r="D32" s="9" t="str">
        <f>_xll.SNL.Clients.Office.Excel.Functions.SPG(A32, "IQ_INDUSTRY_GROUP")</f>
        <v>Commercial and Professional Services</v>
      </c>
      <c r="E32" s="9" t="str">
        <f>_xll.SNL.Clients.Office.Excel.Functions.SPG(A32, "IQ_INDUSTRY")</f>
        <v>Professional Services</v>
      </c>
      <c r="F32" s="9" t="str">
        <f>_xll.SNL.Clients.Office.Excel.Functions.SPG(A32, "IQ_PRIMARY_INDUSTRY")</f>
        <v>Research and Consulting Services</v>
      </c>
      <c r="G32" s="9" t="str">
        <f>_xll.SNL.Clients.Office.Excel.Functions.SPG(A32, "NAICS_CODE", "Primary")</f>
        <v>551112 - Offices of Other Holding Companies</v>
      </c>
      <c r="H32" s="9" t="str">
        <f>_xll.SNL.Clients.Office.Excel.Functions.SPG(A32, "SP_TOPICTAG")</f>
        <v>Data Integration</v>
      </c>
      <c r="I32" s="5">
        <f>_xll.SNL.Clients.Office.Excel.Functions.SPG(A32, "SP_PCT_SHARES_OWNED_ALL_INSTITUTIONS")</f>
        <v>47.6</v>
      </c>
      <c r="J32" s="9" t="str">
        <f>_xll.SNL.Clients.Office.Excel.Functions.SPG(A32, "RD_CREDIT_RATING_GLOBAL", "Issuer Credit Rating", "Local Currency LT|0")</f>
        <v/>
      </c>
      <c r="K32" s="9" t="str">
        <f>_xll.SNL.Clients.Office.Excel.Functions.SPG(A32, "RD_CWOL_GLOBAL", "Issuer Credit Rating", "Local Currency LT|0")</f>
        <v/>
      </c>
      <c r="L32" s="9" t="str">
        <f>_xll.SNL.Clients.Office.Excel.Functions.SPG(A32, "RD_RATING_ACTION_GLOBAL", "Issuer Credit Rating", "Local Currency LT|0")</f>
        <v/>
      </c>
      <c r="M32" s="10" t="str">
        <f>_xll.SNL.Clients.Office.Excel.Functions.SPG(A32, "RD_LAST_REVIEW_DATE_GLOBAL", "Issuer Credit Rating", "Local Currency LT")</f>
        <v/>
      </c>
      <c r="N32" s="10" t="str">
        <f>_xll.SNL.Clients.Office.Excel.Functions.SPG(A32, "RD_CREDIT_RATING_DATE_GLOBAL", "Issuer Credit Rating", "Local Currency LT|0")</f>
        <v/>
      </c>
      <c r="O32" s="10" t="str">
        <f>_xll.SNL.Clients.Office.Excel.Functions.SPG(A32, "RD_CREDIT_WATCH_OUTLOOK_DATE_GLOBAL", "Issuer Credit Rating", "Local Currency LT|0")</f>
        <v/>
      </c>
    </row>
    <row r="33" spans="1:15">
      <c r="A33" t="s">
        <v>1067</v>
      </c>
      <c r="B33" t="str">
        <f>_xll.SNL.Clients.Office.Excel.Functions.SPG(A33,"SP_IPO_DATE")</f>
        <v>#PEND</v>
      </c>
      <c r="C33" s="9" t="str">
        <f>_xll.SNL.Clients.Office.Excel.Functions.SPG(A33, "IQ_SECTOR")</f>
        <v>Real Estate</v>
      </c>
      <c r="D33" s="9" t="str">
        <f>_xll.SNL.Clients.Office.Excel.Functions.SPG(A33, "IQ_INDUSTRY_GROUP")</f>
        <v>Equity Real Estate Investment Trusts (REITs)</v>
      </c>
      <c r="E33" s="9" t="str">
        <f>_xll.SNL.Clients.Office.Excel.Functions.SPG(A33, "IQ_INDUSTRY")</f>
        <v>Diversified REITs</v>
      </c>
      <c r="F33" s="9" t="str">
        <f>_xll.SNL.Clients.Office.Excel.Functions.SPG(A33, "IQ_PRIMARY_INDUSTRY")</f>
        <v>Diversified REITs</v>
      </c>
      <c r="G33" s="9" t="str">
        <f>_xll.SNL.Clients.Office.Excel.Functions.SPG(A33, "NAICS_CODE", "Primary")</f>
        <v>531110 - Lessors of Residential Buildings and Dwellings</v>
      </c>
      <c r="H33" s="9" t="str">
        <f>_xll.SNL.Clients.Office.Excel.Functions.SPG(A33, "SP_TOPICTAG")</f>
        <v/>
      </c>
      <c r="I33" s="5">
        <f>_xll.SNL.Clients.Office.Excel.Functions.SPG(A33, "SP_PCT_SHARES_OWNED_ALL_INSTITUTIONS")</f>
        <v>84.54</v>
      </c>
      <c r="J33" s="9" t="str">
        <f>_xll.SNL.Clients.Office.Excel.Functions.SPG(A33, "RD_CREDIT_RATING_GLOBAL", "Issuer Credit Rating", "Local Currency LT|0")</f>
        <v>BBB-</v>
      </c>
      <c r="K33" s="9" t="str">
        <f>_xll.SNL.Clients.Office.Excel.Functions.SPG(A33, "RD_CWOL_GLOBAL", "Issuer Credit Rating", "Local Currency LT|0")</f>
        <v>Stable</v>
      </c>
      <c r="L33" s="9" t="str">
        <f>_xll.SNL.Clients.Office.Excel.Functions.SPG(A33, "RD_RATING_ACTION_GLOBAL", "Issuer Credit Rating", "Local Currency LT|0")</f>
        <v>New Rating | CreditWatch/Outlook (07/01/2015)</v>
      </c>
      <c r="M33" s="10">
        <f>_xll.SNL.Clients.Office.Excel.Functions.SPG(A33, "RD_LAST_REVIEW_DATE_GLOBAL", "Issuer Credit Rating", "Local Currency LT")</f>
        <v>45490</v>
      </c>
      <c r="N33" s="10">
        <f>_xll.SNL.Clients.Office.Excel.Functions.SPG(A33, "RD_CREDIT_RATING_DATE_GLOBAL", "Issuer Credit Rating", "Local Currency LT|0")</f>
        <v>42186</v>
      </c>
      <c r="O33" s="10">
        <f>_xll.SNL.Clients.Office.Excel.Functions.SPG(A33, "RD_CREDIT_WATCH_OUTLOOK_DATE_GLOBAL", "Issuer Credit Rating", "Local Currency LT|0")</f>
        <v>42186</v>
      </c>
    </row>
    <row r="34" spans="1:15">
      <c r="A34" t="s">
        <v>1068</v>
      </c>
      <c r="B34" t="str">
        <f>_xll.SNL.Clients.Office.Excel.Functions.SPG(A34,"SP_IPO_DATE")</f>
        <v>#PEND</v>
      </c>
      <c r="C34" s="9" t="str">
        <f>_xll.SNL.Clients.Office.Excel.Functions.SPG(A34, "IQ_SECTOR")</f>
        <v>Consumer Discretionary</v>
      </c>
      <c r="D34" s="9" t="str">
        <f>_xll.SNL.Clients.Office.Excel.Functions.SPG(A34, "IQ_INDUSTRY_GROUP")</f>
        <v>Automobiles and Components</v>
      </c>
      <c r="E34" s="9" t="str">
        <f>_xll.SNL.Clients.Office.Excel.Functions.SPG(A34, "IQ_INDUSTRY")</f>
        <v>Automobile Components</v>
      </c>
      <c r="F34" s="9" t="str">
        <f>_xll.SNL.Clients.Office.Excel.Functions.SPG(A34, "IQ_PRIMARY_INDUSTRY")</f>
        <v>Automotive Parts and Equipment</v>
      </c>
      <c r="G34" s="9" t="str">
        <f>_xll.SNL.Clients.Office.Excel.Functions.SPG(A34, "NAICS_CODE", "Primary")</f>
        <v>336390 - Other Motor Vehicle Parts Manufacturing</v>
      </c>
      <c r="H34" s="9" t="str">
        <f>_xll.SNL.Clients.Office.Excel.Functions.SPG(A34, "SP_TOPICTAG")</f>
        <v>Industrial Automation; Electric Vehicle; Autonomous Vehicles</v>
      </c>
      <c r="I34" s="5">
        <f>_xll.SNL.Clients.Office.Excel.Functions.SPG(A34, "SP_PCT_SHARES_OWNED_ALL_INSTITUTIONS")</f>
        <v>100.9</v>
      </c>
      <c r="J34" s="9" t="str">
        <f>_xll.SNL.Clients.Office.Excel.Functions.SPG(A34, "RD_CREDIT_RATING_GLOBAL", "Issuer Credit Rating", "Local Currency LT|0")</f>
        <v>BB-</v>
      </c>
      <c r="K34" s="9" t="str">
        <f>_xll.SNL.Clients.Office.Excel.Functions.SPG(A34, "RD_CWOL_GLOBAL", "Issuer Credit Rating", "Local Currency LT|0")</f>
        <v>Stable</v>
      </c>
      <c r="L34" s="9" t="str">
        <f>_xll.SNL.Clients.Office.Excel.Functions.SPG(A34, "RD_RATING_ACTION_GLOBAL", "Issuer Credit Rating", "Local Currency LT|0")</f>
        <v>Upgrade | CreditWatch/Outlook (02/24/2021)</v>
      </c>
      <c r="M34" s="10">
        <f>_xll.SNL.Clients.Office.Excel.Functions.SPG(A34, "RD_LAST_REVIEW_DATE_GLOBAL", "Issuer Credit Rating", "Local Currency LT")</f>
        <v>45344</v>
      </c>
      <c r="N34" s="10">
        <f>_xll.SNL.Clients.Office.Excel.Functions.SPG(A34, "RD_CREDIT_RATING_DATE_GLOBAL", "Issuer Credit Rating", "Local Currency LT|0")</f>
        <v>44251</v>
      </c>
      <c r="O34" s="10">
        <f>_xll.SNL.Clients.Office.Excel.Functions.SPG(A34, "RD_CREDIT_WATCH_OUTLOOK_DATE_GLOBAL", "Issuer Credit Rating", "Local Currency LT|0")</f>
        <v>44251</v>
      </c>
    </row>
    <row r="35" spans="1:15">
      <c r="A35" t="s">
        <v>1069</v>
      </c>
      <c r="B35" t="str">
        <f>_xll.SNL.Clients.Office.Excel.Functions.SPG(A35,"SP_IPO_DATE")</f>
        <v>#PEND</v>
      </c>
      <c r="C35" s="9" t="str">
        <f>_xll.SNL.Clients.Office.Excel.Functions.SPG(A35, "IQ_SECTOR")</f>
        <v>Consumer Discretionary</v>
      </c>
      <c r="D35" s="9" t="str">
        <f>_xll.SNL.Clients.Office.Excel.Functions.SPG(A35, "IQ_INDUSTRY_GROUP")</f>
        <v>Consumer Discretionary Distribution and Retail</v>
      </c>
      <c r="E35" s="9" t="str">
        <f>_xll.SNL.Clients.Office.Excel.Functions.SPG(A35, "IQ_INDUSTRY")</f>
        <v>Specialty Retail</v>
      </c>
      <c r="F35" s="9" t="str">
        <f>_xll.SNL.Clients.Office.Excel.Functions.SPG(A35, "IQ_PRIMARY_INDUSTRY")</f>
        <v>Apparel Retail</v>
      </c>
      <c r="G35" s="9" t="str">
        <f>_xll.SNL.Clients.Office.Excel.Functions.SPG(A35, "NAICS_CODE", "Primary")</f>
        <v>4581 - Clothing and Clothing Accessories Retailers</v>
      </c>
      <c r="H35" s="9" t="str">
        <f>_xll.SNL.Clients.Office.Excel.Functions.SPG(A35, "SP_TOPICTAG")</f>
        <v>Lifestyle; Customer Relationship Management; Brand Marketing; Courier Service</v>
      </c>
      <c r="I35" s="5">
        <f>_xll.SNL.Clients.Office.Excel.Functions.SPG(A35, "SP_PCT_SHARES_OWNED_ALL_INSTITUTIONS")</f>
        <v>95.75</v>
      </c>
      <c r="J35" s="9" t="str">
        <f>_xll.SNL.Clients.Office.Excel.Functions.SPG(A35, "RD_CREDIT_RATING_GLOBAL", "Issuer Credit Rating", "Local Currency LT|0")</f>
        <v/>
      </c>
      <c r="K35" s="9" t="str">
        <f>_xll.SNL.Clients.Office.Excel.Functions.SPG(A35, "RD_CWOL_GLOBAL", "Issuer Credit Rating", "Local Currency LT|0")</f>
        <v/>
      </c>
      <c r="L35" s="9" t="str">
        <f>_xll.SNL.Clients.Office.Excel.Functions.SPG(A35, "RD_RATING_ACTION_GLOBAL", "Issuer Credit Rating", "Local Currency LT|0")</f>
        <v/>
      </c>
      <c r="M35" s="10" t="str">
        <f>_xll.SNL.Clients.Office.Excel.Functions.SPG(A35, "RD_LAST_REVIEW_DATE_GLOBAL", "Issuer Credit Rating", "Local Currency LT")</f>
        <v/>
      </c>
      <c r="N35" s="10" t="str">
        <f>_xll.SNL.Clients.Office.Excel.Functions.SPG(A35, "RD_CREDIT_RATING_DATE_GLOBAL", "Issuer Credit Rating", "Local Currency LT|0")</f>
        <v/>
      </c>
      <c r="O35" s="10" t="str">
        <f>_xll.SNL.Clients.Office.Excel.Functions.SPG(A35, "RD_CREDIT_WATCH_OUTLOOK_DATE_GLOBAL", "Issuer Credit Rating", "Local Currency LT|0")</f>
        <v/>
      </c>
    </row>
    <row r="36" spans="1:15">
      <c r="A36" t="s">
        <v>1070</v>
      </c>
      <c r="B36" t="str">
        <f>_xll.SNL.Clients.Office.Excel.Functions.SPG(A36,"SP_IPO_DATE")</f>
        <v>#PEND</v>
      </c>
      <c r="C36" s="9" t="str">
        <f>_xll.SNL.Clients.Office.Excel.Functions.SPG(A36, "IQ_SECTOR")</f>
        <v>Utilities</v>
      </c>
      <c r="D36" s="9" t="str">
        <f>_xll.SNL.Clients.Office.Excel.Functions.SPG(A36, "IQ_INDUSTRY_GROUP")</f>
        <v>Utilities</v>
      </c>
      <c r="E36" s="9" t="str">
        <f>_xll.SNL.Clients.Office.Excel.Functions.SPG(A36, "IQ_INDUSTRY")</f>
        <v>Water Utilities</v>
      </c>
      <c r="F36" s="9" t="str">
        <f>_xll.SNL.Clients.Office.Excel.Functions.SPG(A36, "IQ_PRIMARY_INDUSTRY")</f>
        <v>Water Utilities</v>
      </c>
      <c r="G36" s="9" t="str">
        <f>_xll.SNL.Clients.Office.Excel.Functions.SPG(A36, "NAICS_CODE", "Primary")</f>
        <v>221310 - Water Supply and Irrigation Systems</v>
      </c>
      <c r="H36" s="9" t="str">
        <f>_xll.SNL.Clients.Office.Excel.Functions.SPG(A36, "SP_TOPICTAG")</f>
        <v>Energy Management; Water Purification; Smart Energy; Power Grid</v>
      </c>
      <c r="I36" s="5">
        <f>_xll.SNL.Clients.Office.Excel.Functions.SPG(A36, "SP_PCT_SHARES_OWNED_ALL_INSTITUTIONS")</f>
        <v>79.16</v>
      </c>
      <c r="J36" s="9" t="str">
        <f>_xll.SNL.Clients.Office.Excel.Functions.SPG(A36, "RD_CREDIT_RATING_GLOBAL", "Issuer Credit Rating", "Local Currency LT|0")</f>
        <v>A</v>
      </c>
      <c r="K36" s="9" t="str">
        <f>_xll.SNL.Clients.Office.Excel.Functions.SPG(A36, "RD_CWOL_GLOBAL", "Issuer Credit Rating", "Local Currency LT|0")</f>
        <v>Stable</v>
      </c>
      <c r="L36" s="9" t="str">
        <f>_xll.SNL.Clients.Office.Excel.Functions.SPG(A36, "RD_RATING_ACTION_GLOBAL", "Issuer Credit Rating", "Local Currency LT|0")</f>
        <v>Downgrade | CreditWatch/Outlook (07/07/2023)</v>
      </c>
      <c r="M36" s="10">
        <f>_xll.SNL.Clients.Office.Excel.Functions.SPG(A36, "RD_LAST_REVIEW_DATE_GLOBAL", "Issuer Credit Rating", "Local Currency LT")</f>
        <v>45408</v>
      </c>
      <c r="N36" s="10">
        <f>_xll.SNL.Clients.Office.Excel.Functions.SPG(A36, "RD_CREDIT_RATING_DATE_GLOBAL", "Issuer Credit Rating", "Local Currency LT|0")</f>
        <v>45114</v>
      </c>
      <c r="O36" s="10">
        <f>_xll.SNL.Clients.Office.Excel.Functions.SPG(A36, "RD_CREDIT_WATCH_OUTLOOK_DATE_GLOBAL", "Issuer Credit Rating", "Local Currency LT|0")</f>
        <v>45114</v>
      </c>
    </row>
    <row r="37" spans="1:15">
      <c r="A37" t="s">
        <v>1071</v>
      </c>
      <c r="B37" t="str">
        <f>_xll.SNL.Clients.Office.Excel.Functions.SPG(A37,"SP_IPO_DATE")</f>
        <v>#PEND</v>
      </c>
      <c r="C37" s="9" t="str">
        <f>_xll.SNL.Clients.Office.Excel.Functions.SPG(A37, "IQ_SECTOR")</f>
        <v>Industrials</v>
      </c>
      <c r="D37" s="9" t="str">
        <f>_xll.SNL.Clients.Office.Excel.Functions.SPG(A37, "IQ_INDUSTRY_GROUP")</f>
        <v>Capital Goods</v>
      </c>
      <c r="E37" s="9" t="str">
        <f>_xll.SNL.Clients.Office.Excel.Functions.SPG(A37, "IQ_INDUSTRY")</f>
        <v>Building Products</v>
      </c>
      <c r="F37" s="9" t="str">
        <f>_xll.SNL.Clients.Office.Excel.Functions.SPG(A37, "IQ_PRIMARY_INDUSTRY")</f>
        <v>Building Products</v>
      </c>
      <c r="G37" s="9" t="str">
        <f>_xll.SNL.Clients.Office.Excel.Functions.SPG(A37, "NAICS_CODE", "Primary")</f>
        <v>337110 - Wood Kitchen Cabinet and Countertop Manufacturing</v>
      </c>
      <c r="H37" s="9" t="str">
        <f>_xll.SNL.Clients.Office.Excel.Functions.SPG(A37, "SP_TOPICTAG")</f>
        <v>Home Improvement</v>
      </c>
      <c r="I37" s="5">
        <f>_xll.SNL.Clients.Office.Excel.Functions.SPG(A37, "SP_PCT_SHARES_OWNED_ALL_INSTITUTIONS")</f>
        <v>98.49</v>
      </c>
      <c r="J37" s="9" t="str">
        <f>_xll.SNL.Clients.Office.Excel.Functions.SPG(A37, "RD_CREDIT_RATING_GLOBAL", "Issuer Credit Rating", "Local Currency LT|0")</f>
        <v>NR</v>
      </c>
      <c r="K37" s="9" t="str">
        <f>_xll.SNL.Clients.Office.Excel.Functions.SPG(A37, "RD_CWOL_GLOBAL", "Issuer Credit Rating", "Local Currency LT|0")</f>
        <v>NR</v>
      </c>
      <c r="L37" s="9" t="str">
        <f>_xll.SNL.Clients.Office.Excel.Functions.SPG(A37, "RD_RATING_ACTION_GLOBAL", "Issuer Credit Rating", "Local Currency LT|0")</f>
        <v>Not Rated | CreditWatch/Outlook (05/05/2021)</v>
      </c>
      <c r="M37" s="10">
        <f>_xll.SNL.Clients.Office.Excel.Functions.SPG(A37, "RD_LAST_REVIEW_DATE_GLOBAL", "Issuer Credit Rating", "Local Currency LT")</f>
        <v>44321</v>
      </c>
      <c r="N37" s="10">
        <f>_xll.SNL.Clients.Office.Excel.Functions.SPG(A37, "RD_CREDIT_RATING_DATE_GLOBAL", "Issuer Credit Rating", "Local Currency LT|0")</f>
        <v>44321</v>
      </c>
      <c r="O37" s="10">
        <f>_xll.SNL.Clients.Office.Excel.Functions.SPG(A37, "RD_CREDIT_WATCH_OUTLOOK_DATE_GLOBAL", "Issuer Credit Rating", "Local Currency LT|0")</f>
        <v>44321</v>
      </c>
    </row>
    <row r="38" spans="1:15">
      <c r="A38" t="s">
        <v>1072</v>
      </c>
      <c r="B38" t="str">
        <f>_xll.SNL.Clients.Office.Excel.Functions.SPG(A38,"SP_IPO_DATE")</f>
        <v>#PEND</v>
      </c>
      <c r="C38" s="9" t="str">
        <f>_xll.SNL.Clients.Office.Excel.Functions.SPG(A38, "IQ_SECTOR")</f>
        <v>Financials</v>
      </c>
      <c r="D38" s="9" t="str">
        <f>_xll.SNL.Clients.Office.Excel.Functions.SPG(A38, "IQ_INDUSTRY_GROUP")</f>
        <v>Banks</v>
      </c>
      <c r="E38" s="9" t="str">
        <f>_xll.SNL.Clients.Office.Excel.Functions.SPG(A38, "IQ_INDUSTRY")</f>
        <v>Banks</v>
      </c>
      <c r="F38" s="9" t="str">
        <f>_xll.SNL.Clients.Office.Excel.Functions.SPG(A38, "IQ_PRIMARY_INDUSTRY")</f>
        <v>Regional Banks</v>
      </c>
      <c r="G38" s="9" t="str">
        <f>_xll.SNL.Clients.Office.Excel.Functions.SPG(A38, "NAICS_CODE", "Primary")</f>
        <v>522110 - Commercial Banking</v>
      </c>
      <c r="H38" s="9" t="str">
        <f>_xll.SNL.Clients.Office.Excel.Functions.SPG(A38, "SP_TOPICTAG")</f>
        <v>Consumer Lending; Farming; Livestock</v>
      </c>
      <c r="I38" s="5">
        <f>_xll.SNL.Clients.Office.Excel.Functions.SPG(A38, "SP_PCT_SHARES_OWNED_ALL_INSTITUTIONS")</f>
        <v>92.5</v>
      </c>
      <c r="J38" s="9" t="str">
        <f>_xll.SNL.Clients.Office.Excel.Functions.SPG(A38, "RD_CREDIT_RATING_GLOBAL", "Issuer Credit Rating", "Local Currency LT|0")</f>
        <v/>
      </c>
      <c r="K38" s="9" t="str">
        <f>_xll.SNL.Clients.Office.Excel.Functions.SPG(A38, "RD_CWOL_GLOBAL", "Issuer Credit Rating", "Local Currency LT|0")</f>
        <v/>
      </c>
      <c r="L38" s="9" t="str">
        <f>_xll.SNL.Clients.Office.Excel.Functions.SPG(A38, "RD_RATING_ACTION_GLOBAL", "Issuer Credit Rating", "Local Currency LT|0")</f>
        <v/>
      </c>
      <c r="M38" s="10" t="str">
        <f>_xll.SNL.Clients.Office.Excel.Functions.SPG(A38, "RD_LAST_REVIEW_DATE_GLOBAL", "Issuer Credit Rating", "Local Currency LT")</f>
        <v/>
      </c>
      <c r="N38" s="10" t="str">
        <f>_xll.SNL.Clients.Office.Excel.Functions.SPG(A38, "RD_CREDIT_RATING_DATE_GLOBAL", "Issuer Credit Rating", "Local Currency LT|0")</f>
        <v/>
      </c>
      <c r="O38" s="10" t="str">
        <f>_xll.SNL.Clients.Office.Excel.Functions.SPG(A38, "RD_CREDIT_WATCH_OUTLOOK_DATE_GLOBAL", "Issuer Credit Rating", "Local Currency LT|0")</f>
        <v/>
      </c>
    </row>
    <row r="39" spans="1:15">
      <c r="A39" t="s">
        <v>1073</v>
      </c>
      <c r="B39" t="str">
        <f>_xll.SNL.Clients.Office.Excel.Functions.SPG(A39,"SP_IPO_DATE")</f>
        <v>#PEND</v>
      </c>
      <c r="C39" s="9" t="str">
        <f>_xll.SNL.Clients.Office.Excel.Functions.SPG(A39, "IQ_SECTOR")</f>
        <v>Financials</v>
      </c>
      <c r="D39" s="9" t="str">
        <f>_xll.SNL.Clients.Office.Excel.Functions.SPG(A39, "IQ_INDUSTRY_GROUP")</f>
        <v>Insurance</v>
      </c>
      <c r="E39" s="9" t="str">
        <f>_xll.SNL.Clients.Office.Excel.Functions.SPG(A39, "IQ_INDUSTRY")</f>
        <v>Insurance</v>
      </c>
      <c r="F39" s="9" t="str">
        <f>_xll.SNL.Clients.Office.Excel.Functions.SPG(A39, "IQ_PRIMARY_INDUSTRY")</f>
        <v>Property and Casualty Insurance</v>
      </c>
      <c r="G39" s="9" t="str">
        <f>_xll.SNL.Clients.Office.Excel.Functions.SPG(A39, "NAICS_CODE", "Primary")</f>
        <v>524126 - Direct Property and Casualty Insurance Carriers</v>
      </c>
      <c r="H39" s="9" t="str">
        <f>_xll.SNL.Clients.Office.Excel.Functions.SPG(A39, "SP_TOPICTAG")</f>
        <v>Employee Benefits</v>
      </c>
      <c r="I39" s="5">
        <f>_xll.SNL.Clients.Office.Excel.Functions.SPG(A39, "SP_PCT_SHARES_OWNED_ALL_INSTITUTIONS")</f>
        <v>97.23</v>
      </c>
      <c r="J39" s="9" t="str">
        <f>_xll.SNL.Clients.Office.Excel.Functions.SPG(A39, "RD_CREDIT_RATING_GLOBAL", "Issuer Credit Rating", "Local Currency LT|0")</f>
        <v/>
      </c>
      <c r="K39" s="9" t="str">
        <f>_xll.SNL.Clients.Office.Excel.Functions.SPG(A39, "RD_CWOL_GLOBAL", "Issuer Credit Rating", "Local Currency LT|0")</f>
        <v/>
      </c>
      <c r="L39" s="9" t="str">
        <f>_xll.SNL.Clients.Office.Excel.Functions.SPG(A39, "RD_RATING_ACTION_GLOBAL", "Issuer Credit Rating", "Local Currency LT|0")</f>
        <v/>
      </c>
      <c r="M39" s="10" t="str">
        <f>_xll.SNL.Clients.Office.Excel.Functions.SPG(A39, "RD_LAST_REVIEW_DATE_GLOBAL", "Issuer Credit Rating", "Local Currency LT")</f>
        <v/>
      </c>
      <c r="N39" s="10" t="str">
        <f>_xll.SNL.Clients.Office.Excel.Functions.SPG(A39, "RD_CREDIT_RATING_DATE_GLOBAL", "Issuer Credit Rating", "Local Currency LT|0")</f>
        <v/>
      </c>
      <c r="O39" s="10" t="str">
        <f>_xll.SNL.Clients.Office.Excel.Functions.SPG(A39, "RD_CREDIT_WATCH_OUTLOOK_DATE_GLOBAL", "Issuer Credit Rating", "Local Currency LT|0")</f>
        <v/>
      </c>
    </row>
    <row r="40" spans="1:15">
      <c r="A40" t="s">
        <v>1074</v>
      </c>
      <c r="B40" t="str">
        <f>_xll.SNL.Clients.Office.Excel.Functions.SPG(A40,"SP_IPO_DATE")</f>
        <v>#PEND</v>
      </c>
      <c r="C40" s="9" t="str">
        <f>_xll.SNL.Clients.Office.Excel.Functions.SPG(A40, "IQ_SECTOR")</f>
        <v>Health Care</v>
      </c>
      <c r="D40" s="9" t="str">
        <f>_xll.SNL.Clients.Office.Excel.Functions.SPG(A40, "IQ_INDUSTRY_GROUP")</f>
        <v>Health Care Equipment and Services</v>
      </c>
      <c r="E40" s="9" t="str">
        <f>_xll.SNL.Clients.Office.Excel.Functions.SPG(A40, "IQ_INDUSTRY")</f>
        <v>Health Care Providers and Services</v>
      </c>
      <c r="F40" s="9" t="str">
        <f>_xll.SNL.Clients.Office.Excel.Functions.SPG(A40, "IQ_PRIMARY_INDUSTRY")</f>
        <v>Health Care Services</v>
      </c>
      <c r="G40" s="9" t="str">
        <f>_xll.SNL.Clients.Office.Excel.Functions.SPG(A40, "NAICS_CODE", "Primary")</f>
        <v>561311 - Employment Placement Agencies</v>
      </c>
      <c r="H40" s="9" t="str">
        <f>_xll.SNL.Clients.Office.Excel.Functions.SPG(A40, "SP_TOPICTAG")</f>
        <v>Data Integration; MHealth; Predictive Analytics; Outpatient Care; Assistive Technology; Process Automation</v>
      </c>
      <c r="I40" s="5">
        <f>_xll.SNL.Clients.Office.Excel.Functions.SPG(A40, "SP_PCT_SHARES_OWNED_ALL_INSTITUTIONS")</f>
        <v>113.93</v>
      </c>
      <c r="J40" s="9" t="str">
        <f>_xll.SNL.Clients.Office.Excel.Functions.SPG(A40, "RD_CREDIT_RATING_GLOBAL", "Issuer Credit Rating", "Local Currency LT|0")</f>
        <v>BB</v>
      </c>
      <c r="K40" s="9" t="str">
        <f>_xll.SNL.Clients.Office.Excel.Functions.SPG(A40, "RD_CWOL_GLOBAL", "Issuer Credit Rating", "Local Currency LT|0")</f>
        <v>Stable</v>
      </c>
      <c r="L40" s="9" t="str">
        <f>_xll.SNL.Clients.Office.Excel.Functions.SPG(A40, "RD_RATING_ACTION_GLOBAL", "Issuer Credit Rating", "Local Currency LT|0")</f>
        <v>Downgrade | CreditWatch/Outlook (11/18/2024)</v>
      </c>
      <c r="M40" s="10">
        <f>_xll.SNL.Clients.Office.Excel.Functions.SPG(A40, "RD_LAST_REVIEW_DATE_GLOBAL", "Issuer Credit Rating", "Local Currency LT")</f>
        <v>45695</v>
      </c>
      <c r="N40" s="10">
        <f>_xll.SNL.Clients.Office.Excel.Functions.SPG(A40, "RD_CREDIT_RATING_DATE_GLOBAL", "Issuer Credit Rating", "Local Currency LT|0")</f>
        <v>45614</v>
      </c>
      <c r="O40" s="10">
        <f>_xll.SNL.Clients.Office.Excel.Functions.SPG(A40, "RD_CREDIT_WATCH_OUTLOOK_DATE_GLOBAL", "Issuer Credit Rating", "Local Currency LT|0")</f>
        <v>45614</v>
      </c>
    </row>
    <row r="41" spans="1:15">
      <c r="A41" t="s">
        <v>1075</v>
      </c>
      <c r="B41" t="str">
        <f>_xll.SNL.Clients.Office.Excel.Functions.SPG(A41,"SP_IPO_DATE")</f>
        <v>#PEND</v>
      </c>
      <c r="C41" s="9" t="str">
        <f>_xll.SNL.Clients.Office.Excel.Functions.SPG(A41, "IQ_SECTOR")</f>
        <v>Health Care</v>
      </c>
      <c r="D41" s="9" t="str">
        <f>_xll.SNL.Clients.Office.Excel.Functions.SPG(A41, "IQ_INDUSTRY_GROUP")</f>
        <v>Pharmaceuticals, Biotechnology and Life Sciences</v>
      </c>
      <c r="E41" s="9" t="str">
        <f>_xll.SNL.Clients.Office.Excel.Functions.SPG(A41, "IQ_INDUSTRY")</f>
        <v>Pharmaceuticals</v>
      </c>
      <c r="F41" s="9" t="str">
        <f>_xll.SNL.Clients.Office.Excel.Functions.SPG(A41, "IQ_PRIMARY_INDUSTRY")</f>
        <v>Pharmaceuticals</v>
      </c>
      <c r="G41" s="9" t="str">
        <f>_xll.SNL.Clients.Office.Excel.Functions.SPG(A41, "NAICS_CODE", "Primary")</f>
        <v>325412 - Pharmaceutical Preparation Manufacturing</v>
      </c>
      <c r="H41" s="9" t="str">
        <f>_xll.SNL.Clients.Office.Excel.Functions.SPG(A41, "SP_TOPICTAG")</f>
        <v>Health Diagnostics; Diabetes; Cardiovascular; Endocrinology; Respiratory; Urology; Allergy</v>
      </c>
      <c r="I41" s="5">
        <f>_xll.SNL.Clients.Office.Excel.Functions.SPG(A41, "SP_PCT_SHARES_OWNED_ALL_INSTITUTIONS")</f>
        <v>77.13</v>
      </c>
      <c r="J41" s="9" t="str">
        <f>_xll.SNL.Clients.Office.Excel.Functions.SPG(A41, "RD_CREDIT_RATING_GLOBAL", "Issuer Credit Rating", "Local Currency LT|0")</f>
        <v/>
      </c>
      <c r="K41" s="9" t="str">
        <f>_xll.SNL.Clients.Office.Excel.Functions.SPG(A41, "RD_CWOL_GLOBAL", "Issuer Credit Rating", "Local Currency LT|0")</f>
        <v/>
      </c>
      <c r="L41" s="9" t="str">
        <f>_xll.SNL.Clients.Office.Excel.Functions.SPG(A41, "RD_RATING_ACTION_GLOBAL", "Issuer Credit Rating", "Local Currency LT|0")</f>
        <v/>
      </c>
      <c r="M41" s="10" t="str">
        <f>_xll.SNL.Clients.Office.Excel.Functions.SPG(A41, "RD_LAST_REVIEW_DATE_GLOBAL", "Issuer Credit Rating", "Local Currency LT")</f>
        <v/>
      </c>
      <c r="N41" s="10" t="str">
        <f>_xll.SNL.Clients.Office.Excel.Functions.SPG(A41, "RD_CREDIT_RATING_DATE_GLOBAL", "Issuer Credit Rating", "Local Currency LT|0")</f>
        <v/>
      </c>
      <c r="O41" s="10" t="str">
        <f>_xll.SNL.Clients.Office.Excel.Functions.SPG(A41, "RD_CREDIT_WATCH_OUTLOOK_DATE_GLOBAL", "Issuer Credit Rating", "Local Currency LT|0")</f>
        <v/>
      </c>
    </row>
    <row r="42" spans="1:15">
      <c r="A42" t="s">
        <v>1076</v>
      </c>
      <c r="B42" t="str">
        <f>_xll.SNL.Clients.Office.Excel.Functions.SPG(A42,"SP_IPO_DATE")</f>
        <v>#PEND</v>
      </c>
      <c r="C42" s="9" t="str">
        <f>_xll.SNL.Clients.Office.Excel.Functions.SPG(A42, "IQ_SECTOR")</f>
        <v>Health Care</v>
      </c>
      <c r="D42" s="9" t="str">
        <f>_xll.SNL.Clients.Office.Excel.Functions.SPG(A42, "IQ_INDUSTRY_GROUP")</f>
        <v>Pharmaceuticals, Biotechnology and Life Sciences</v>
      </c>
      <c r="E42" s="9" t="str">
        <f>_xll.SNL.Clients.Office.Excel.Functions.SPG(A42, "IQ_INDUSTRY")</f>
        <v>Pharmaceuticals</v>
      </c>
      <c r="F42" s="9" t="str">
        <f>_xll.SNL.Clients.Office.Excel.Functions.SPG(A42, "IQ_PRIMARY_INDUSTRY")</f>
        <v>Pharmaceuticals</v>
      </c>
      <c r="G42" s="9" t="str">
        <f>_xll.SNL.Clients.Office.Excel.Functions.SPG(A42, "NAICS_CODE", "Primary")</f>
        <v>325412 - Pharmaceutical Preparation Manufacturing</v>
      </c>
      <c r="H42" s="9" t="str">
        <f>_xll.SNL.Clients.Office.Excel.Functions.SPG(A42, "SP_TOPICTAG")</f>
        <v>Health Diagnostics; Chronic Diseases; Inflammation; Oncology</v>
      </c>
      <c r="I42" s="5">
        <f>_xll.SNL.Clients.Office.Excel.Functions.SPG(A42, "SP_PCT_SHARES_OWNED_ALL_INSTITUTIONS")</f>
        <v>95.93</v>
      </c>
      <c r="J42" s="9" t="str">
        <f>_xll.SNL.Clients.Office.Excel.Functions.SPG(A42, "RD_CREDIT_RATING_GLOBAL", "Issuer Credit Rating", "Local Currency LT|0")</f>
        <v>BB-</v>
      </c>
      <c r="K42" s="9" t="str">
        <f>_xll.SNL.Clients.Office.Excel.Functions.SPG(A42, "RD_CWOL_GLOBAL", "Issuer Credit Rating", "Local Currency LT|0")</f>
        <v>Stable</v>
      </c>
      <c r="L42" s="9" t="str">
        <f>_xll.SNL.Clients.Office.Excel.Functions.SPG(A42, "RD_RATING_ACTION_GLOBAL", "Issuer Credit Rating", "Local Currency LT|0")</f>
        <v>Upgrade | CreditWatch/Outlook (06/27/2024)</v>
      </c>
      <c r="M42" s="10">
        <f>_xll.SNL.Clients.Office.Excel.Functions.SPG(A42, "RD_LAST_REVIEW_DATE_GLOBAL", "Issuer Credit Rating", "Local Currency LT")</f>
        <v>45509</v>
      </c>
      <c r="N42" s="10">
        <f>_xll.SNL.Clients.Office.Excel.Functions.SPG(A42, "RD_CREDIT_RATING_DATE_GLOBAL", "Issuer Credit Rating", "Local Currency LT|0")</f>
        <v>45470</v>
      </c>
      <c r="O42" s="10">
        <f>_xll.SNL.Clients.Office.Excel.Functions.SPG(A42, "RD_CREDIT_WATCH_OUTLOOK_DATE_GLOBAL", "Issuer Credit Rating", "Local Currency LT|0")</f>
        <v>45470</v>
      </c>
    </row>
    <row r="43" spans="1:15">
      <c r="A43" t="s">
        <v>1077</v>
      </c>
      <c r="B43" t="str">
        <f>_xll.SNL.Clients.Office.Excel.Functions.SPG(A43,"SP_IPO_DATE")</f>
        <v>#PEND</v>
      </c>
      <c r="C43" s="9" t="str">
        <f>_xll.SNL.Clients.Office.Excel.Functions.SPG(A43, "IQ_SECTOR")</f>
        <v>Industrials</v>
      </c>
      <c r="D43" s="9" t="str">
        <f>_xll.SNL.Clients.Office.Excel.Functions.SPG(A43, "IQ_INDUSTRY_GROUP")</f>
        <v>Capital Goods</v>
      </c>
      <c r="E43" s="9" t="str">
        <f>_xll.SNL.Clients.Office.Excel.Functions.SPG(A43, "IQ_INDUSTRY")</f>
        <v>Building Products</v>
      </c>
      <c r="F43" s="9" t="str">
        <f>_xll.SNL.Clients.Office.Excel.Functions.SPG(A43, "IQ_PRIMARY_INDUSTRY")</f>
        <v>Building Products</v>
      </c>
      <c r="G43" s="9" t="str">
        <f>_xll.SNL.Clients.Office.Excel.Functions.SPG(A43, "NAICS_CODE", "Primary")</f>
        <v>327215 - Glass Product Manufacturing Made of Purchased Glass</v>
      </c>
      <c r="H43" s="9" t="str">
        <f>_xll.SNL.Clients.Office.Excel.Functions.SPG(A43, "SP_TOPICTAG")</f>
        <v>3D Printing</v>
      </c>
      <c r="I43" s="5">
        <f>_xll.SNL.Clients.Office.Excel.Functions.SPG(A43, "SP_PCT_SHARES_OWNED_ALL_INSTITUTIONS")</f>
        <v>93.25</v>
      </c>
      <c r="J43" s="9" t="str">
        <f>_xll.SNL.Clients.Office.Excel.Functions.SPG(A43, "RD_CREDIT_RATING_GLOBAL", "Issuer Credit Rating", "Local Currency LT|0")</f>
        <v/>
      </c>
      <c r="K43" s="9" t="str">
        <f>_xll.SNL.Clients.Office.Excel.Functions.SPG(A43, "RD_CWOL_GLOBAL", "Issuer Credit Rating", "Local Currency LT|0")</f>
        <v/>
      </c>
      <c r="L43" s="9" t="str">
        <f>_xll.SNL.Clients.Office.Excel.Functions.SPG(A43, "RD_RATING_ACTION_GLOBAL", "Issuer Credit Rating", "Local Currency LT|0")</f>
        <v/>
      </c>
      <c r="M43" s="10" t="str">
        <f>_xll.SNL.Clients.Office.Excel.Functions.SPG(A43, "RD_LAST_REVIEW_DATE_GLOBAL", "Issuer Credit Rating", "Local Currency LT")</f>
        <v/>
      </c>
      <c r="N43" s="10" t="str">
        <f>_xll.SNL.Clients.Office.Excel.Functions.SPG(A43, "RD_CREDIT_RATING_DATE_GLOBAL", "Issuer Credit Rating", "Local Currency LT|0")</f>
        <v/>
      </c>
      <c r="O43" s="10" t="str">
        <f>_xll.SNL.Clients.Office.Excel.Functions.SPG(A43, "RD_CREDIT_WATCH_OUTLOOK_DATE_GLOBAL", "Issuer Credit Rating", "Local Currency LT|0")</f>
        <v/>
      </c>
    </row>
    <row r="44" spans="1:15">
      <c r="A44" t="s">
        <v>1078</v>
      </c>
      <c r="B44" t="str">
        <f>_xll.SNL.Clients.Office.Excel.Functions.SPG(A44,"SP_IPO_DATE")</f>
        <v>#PEND</v>
      </c>
      <c r="C44" s="9" t="str">
        <f>_xll.SNL.Clients.Office.Excel.Functions.SPG(A44, "IQ_SECTOR")</f>
        <v>Financials</v>
      </c>
      <c r="D44" s="9" t="str">
        <f>_xll.SNL.Clients.Office.Excel.Functions.SPG(A44, "IQ_INDUSTRY_GROUP")</f>
        <v>Financial Services</v>
      </c>
      <c r="E44" s="9" t="str">
        <f>_xll.SNL.Clients.Office.Excel.Functions.SPG(A44, "IQ_INDUSTRY")</f>
        <v>Mortgage Real Estate Investment Trusts (REITs)</v>
      </c>
      <c r="F44" s="9" t="str">
        <f>_xll.SNL.Clients.Office.Excel.Functions.SPG(A44, "IQ_PRIMARY_INDUSTRY")</f>
        <v>Mortgage REITs</v>
      </c>
      <c r="G44" s="9" t="str">
        <f>_xll.SNL.Clients.Office.Excel.Functions.SPG(A44, "NAICS_CODE", "Primary")</f>
        <v>52599 - Other Financial Vehicles</v>
      </c>
      <c r="H44" s="9" t="str">
        <f>_xll.SNL.Clients.Office.Excel.Functions.SPG(A44, "SP_TOPICTAG")</f>
        <v/>
      </c>
      <c r="I44" s="5">
        <f>_xll.SNL.Clients.Office.Excel.Functions.SPG(A44, "SP_PCT_SHARES_OWNED_ALL_INSTITUTIONS")</f>
        <v>57.78</v>
      </c>
      <c r="J44" s="9" t="str">
        <f>_xll.SNL.Clients.Office.Excel.Functions.SPG(A44, "RD_CREDIT_RATING_GLOBAL", "Issuer Credit Rating", "Local Currency LT|0")</f>
        <v>B+</v>
      </c>
      <c r="K44" s="9" t="str">
        <f>_xll.SNL.Clients.Office.Excel.Functions.SPG(A44, "RD_CWOL_GLOBAL", "Issuer Credit Rating", "Local Currency LT|0")</f>
        <v>Stable</v>
      </c>
      <c r="L44" s="9" t="str">
        <f>_xll.SNL.Clients.Office.Excel.Functions.SPG(A44, "RD_RATING_ACTION_GLOBAL", "Issuer Credit Rating", "Local Currency LT|0")</f>
        <v>CreditWatch/Outlook (06/07/2021)</v>
      </c>
      <c r="M44" s="10">
        <f>_xll.SNL.Clients.Office.Excel.Functions.SPG(A44, "RD_LAST_REVIEW_DATE_GLOBAL", "Issuer Credit Rating", "Local Currency LT")</f>
        <v>45618</v>
      </c>
      <c r="N44" s="10">
        <f>_xll.SNL.Clients.Office.Excel.Functions.SPG(A44, "RD_CREDIT_RATING_DATE_GLOBAL", "Issuer Credit Rating", "Local Currency LT|0")</f>
        <v>43916</v>
      </c>
      <c r="O44" s="10">
        <f>_xll.SNL.Clients.Office.Excel.Functions.SPG(A44, "RD_CREDIT_WATCH_OUTLOOK_DATE_GLOBAL", "Issuer Credit Rating", "Local Currency LT|0")</f>
        <v>44354</v>
      </c>
    </row>
    <row r="45" spans="1:15">
      <c r="A45" t="s">
        <v>1079</v>
      </c>
      <c r="B45" t="str">
        <f>_xll.SNL.Clients.Office.Excel.Functions.SPG(A45,"SP_IPO_DATE")</f>
        <v>#PEND</v>
      </c>
      <c r="C45" s="9" t="str">
        <f>_xll.SNL.Clients.Office.Excel.Functions.SPG(A45, "IQ_SECTOR")</f>
        <v>Real Estate</v>
      </c>
      <c r="D45" s="9" t="str">
        <f>_xll.SNL.Clients.Office.Excel.Functions.SPG(A45, "IQ_INDUSTRY_GROUP")</f>
        <v>Equity Real Estate Investment Trusts (REITs)</v>
      </c>
      <c r="E45" s="9" t="str">
        <f>_xll.SNL.Clients.Office.Excel.Functions.SPG(A45, "IQ_INDUSTRY")</f>
        <v>Hotel and Resort REITs</v>
      </c>
      <c r="F45" s="9" t="str">
        <f>_xll.SNL.Clients.Office.Excel.Functions.SPG(A45, "IQ_PRIMARY_INDUSTRY")</f>
        <v>Hotel and Resort REITs</v>
      </c>
      <c r="G45" s="9" t="str">
        <f>_xll.SNL.Clients.Office.Excel.Functions.SPG(A45, "NAICS_CODE", "Primary")</f>
        <v>531110 - Lessors of Residential Buildings and Dwellings</v>
      </c>
      <c r="H45" s="9" t="str">
        <f>_xll.SNL.Clients.Office.Excel.Functions.SPG(A45, "SP_TOPICTAG")</f>
        <v/>
      </c>
      <c r="I45" s="5">
        <f>_xll.SNL.Clients.Office.Excel.Functions.SPG(A45, "SP_PCT_SHARES_OWNED_ALL_INSTITUTIONS")</f>
        <v>87.73</v>
      </c>
      <c r="J45" s="9" t="str">
        <f>_xll.SNL.Clients.Office.Excel.Functions.SPG(A45, "RD_CREDIT_RATING_GLOBAL", "Issuer Credit Rating", "Local Currency LT|0")</f>
        <v/>
      </c>
      <c r="K45" s="9" t="str">
        <f>_xll.SNL.Clients.Office.Excel.Functions.SPG(A45, "RD_CWOL_GLOBAL", "Issuer Credit Rating", "Local Currency LT|0")</f>
        <v/>
      </c>
      <c r="L45" s="9" t="str">
        <f>_xll.SNL.Clients.Office.Excel.Functions.SPG(A45, "RD_RATING_ACTION_GLOBAL", "Issuer Credit Rating", "Local Currency LT|0")</f>
        <v/>
      </c>
      <c r="M45" s="10" t="str">
        <f>_xll.SNL.Clients.Office.Excel.Functions.SPG(A45, "RD_LAST_REVIEW_DATE_GLOBAL", "Issuer Credit Rating", "Local Currency LT")</f>
        <v/>
      </c>
      <c r="N45" s="10" t="str">
        <f>_xll.SNL.Clients.Office.Excel.Functions.SPG(A45, "RD_CREDIT_RATING_DATE_GLOBAL", "Issuer Credit Rating", "Local Currency LT|0")</f>
        <v/>
      </c>
      <c r="O45" s="10" t="str">
        <f>_xll.SNL.Clients.Office.Excel.Functions.SPG(A45, "RD_CREDIT_WATCH_OUTLOOK_DATE_GLOBAL", "Issuer Credit Rating", "Local Currency LT|0")</f>
        <v/>
      </c>
    </row>
    <row r="46" spans="1:15">
      <c r="A46" t="s">
        <v>1080</v>
      </c>
      <c r="B46" t="str">
        <f>_xll.SNL.Clients.Office.Excel.Functions.SPG(A46,"SP_IPO_DATE")</f>
        <v>#PEND</v>
      </c>
      <c r="C46" s="9" t="str">
        <f>_xll.SNL.Clients.Office.Excel.Functions.SPG(A46, "IQ_SECTOR")</f>
        <v>Financials</v>
      </c>
      <c r="D46" s="9" t="str">
        <f>_xll.SNL.Clients.Office.Excel.Functions.SPG(A46, "IQ_INDUSTRY_GROUP")</f>
        <v>Financial Services</v>
      </c>
      <c r="E46" s="9" t="str">
        <f>_xll.SNL.Clients.Office.Excel.Functions.SPG(A46, "IQ_INDUSTRY")</f>
        <v>Mortgage Real Estate Investment Trusts (REITs)</v>
      </c>
      <c r="F46" s="9" t="str">
        <f>_xll.SNL.Clients.Office.Excel.Functions.SPG(A46, "IQ_PRIMARY_INDUSTRY")</f>
        <v>Mortgage REITs</v>
      </c>
      <c r="G46" s="9" t="str">
        <f>_xll.SNL.Clients.Office.Excel.Functions.SPG(A46, "NAICS_CODE", "Primary")</f>
        <v>525990 - Other Financial Vehicles</v>
      </c>
      <c r="H46" s="9" t="str">
        <f>_xll.SNL.Clients.Office.Excel.Functions.SPG(A46, "SP_TOPICTAG")</f>
        <v/>
      </c>
      <c r="I46" s="5">
        <f>_xll.SNL.Clients.Office.Excel.Functions.SPG(A46, "SP_PCT_SHARES_OWNED_ALL_INSTITUTIONS")</f>
        <v>59.18</v>
      </c>
      <c r="J46" s="9" t="str">
        <f>_xll.SNL.Clients.Office.Excel.Functions.SPG(A46, "RD_CREDIT_RATING_GLOBAL", "Issuer Credit Rating", "Local Currency LT|0")</f>
        <v/>
      </c>
      <c r="K46" s="9" t="str">
        <f>_xll.SNL.Clients.Office.Excel.Functions.SPG(A46, "RD_CWOL_GLOBAL", "Issuer Credit Rating", "Local Currency LT|0")</f>
        <v/>
      </c>
      <c r="L46" s="9" t="str">
        <f>_xll.SNL.Clients.Office.Excel.Functions.SPG(A46, "RD_RATING_ACTION_GLOBAL", "Issuer Credit Rating", "Local Currency LT|0")</f>
        <v/>
      </c>
      <c r="M46" s="10" t="str">
        <f>_xll.SNL.Clients.Office.Excel.Functions.SPG(A46, "RD_LAST_REVIEW_DATE_GLOBAL", "Issuer Credit Rating", "Local Currency LT")</f>
        <v/>
      </c>
      <c r="N46" s="10" t="str">
        <f>_xll.SNL.Clients.Office.Excel.Functions.SPG(A46, "RD_CREDIT_RATING_DATE_GLOBAL", "Issuer Credit Rating", "Local Currency LT|0")</f>
        <v/>
      </c>
      <c r="O46" s="10" t="str">
        <f>_xll.SNL.Clients.Office.Excel.Functions.SPG(A46, "RD_CREDIT_WATCH_OUTLOOK_DATE_GLOBAL", "Issuer Credit Rating", "Local Currency LT|0")</f>
        <v/>
      </c>
    </row>
    <row r="47" spans="1:15">
      <c r="A47" t="s">
        <v>1081</v>
      </c>
      <c r="B47" t="str">
        <f>_xll.SNL.Clients.Office.Excel.Functions.SPG(A47,"SP_IPO_DATE")</f>
        <v>#PEND</v>
      </c>
      <c r="C47" s="9" t="str">
        <f>_xll.SNL.Clients.Office.Excel.Functions.SPG(A47, "IQ_SECTOR")</f>
        <v>Industrials</v>
      </c>
      <c r="D47" s="9" t="str">
        <f>_xll.SNL.Clients.Office.Excel.Functions.SPG(A47, "IQ_INDUSTRY_GROUP")</f>
        <v>Transportation</v>
      </c>
      <c r="E47" s="9" t="str">
        <f>_xll.SNL.Clients.Office.Excel.Functions.SPG(A47, "IQ_INDUSTRY")</f>
        <v>Ground Transportation</v>
      </c>
      <c r="F47" s="9" t="str">
        <f>_xll.SNL.Clients.Office.Excel.Functions.SPG(A47, "IQ_PRIMARY_INDUSTRY")</f>
        <v>Cargo Ground Transportation</v>
      </c>
      <c r="G47" s="9" t="str">
        <f>_xll.SNL.Clients.Office.Excel.Functions.SPG(A47, "NAICS_CODE", "Primary")</f>
        <v>4841 - General Freight Trucking</v>
      </c>
      <c r="H47" s="9" t="str">
        <f>_xll.SNL.Clients.Office.Excel.Functions.SPG(A47, "SP_TOPICTAG")</f>
        <v>Fleet Management; Freight Service; GPS; Last Mile Transportation</v>
      </c>
      <c r="I47" s="5">
        <f>_xll.SNL.Clients.Office.Excel.Functions.SPG(A47, "SP_PCT_SHARES_OWNED_ALL_INSTITUTIONS")</f>
        <v>102.82</v>
      </c>
      <c r="J47" s="9" t="str">
        <f>_xll.SNL.Clients.Office.Excel.Functions.SPG(A47, "RD_CREDIT_RATING_GLOBAL", "Issuer Credit Rating", "Local Currency LT|0")</f>
        <v>NR</v>
      </c>
      <c r="K47" s="9" t="str">
        <f>_xll.SNL.Clients.Office.Excel.Functions.SPG(A47, "RD_CWOL_GLOBAL", "Issuer Credit Rating", "Local Currency LT|0")</f>
        <v>NR</v>
      </c>
      <c r="L47" s="9" t="str">
        <f>_xll.SNL.Clients.Office.Excel.Functions.SPG(A47, "RD_RATING_ACTION_GLOBAL", "Issuer Credit Rating", "Local Currency LT|0")</f>
        <v>Not Rated | CreditWatch/Outlook (01/11/2010)</v>
      </c>
      <c r="M47" s="10" t="str">
        <f>_xll.SNL.Clients.Office.Excel.Functions.SPG(A47, "RD_LAST_REVIEW_DATE_GLOBAL", "Issuer Credit Rating", "Local Currency LT")</f>
        <v/>
      </c>
      <c r="N47" s="10">
        <f>_xll.SNL.Clients.Office.Excel.Functions.SPG(A47, "RD_CREDIT_RATING_DATE_GLOBAL", "Issuer Credit Rating", "Local Currency LT|0")</f>
        <v>40189</v>
      </c>
      <c r="O47" s="10">
        <f>_xll.SNL.Clients.Office.Excel.Functions.SPG(A47, "RD_CREDIT_WATCH_OUTLOOK_DATE_GLOBAL", "Issuer Credit Rating", "Local Currency LT|0")</f>
        <v>40189</v>
      </c>
    </row>
    <row r="48" spans="1:15">
      <c r="A48" t="s">
        <v>1082</v>
      </c>
      <c r="B48" t="str">
        <f>_xll.SNL.Clients.Office.Excel.Functions.SPG(A48,"SP_IPO_DATE")</f>
        <v>#PEND</v>
      </c>
      <c r="C48" s="9" t="str">
        <f>_xll.SNL.Clients.Office.Excel.Functions.SPG(A48, "IQ_SECTOR")</f>
        <v>Energy</v>
      </c>
      <c r="D48" s="9" t="str">
        <f>_xll.SNL.Clients.Office.Excel.Functions.SPG(A48, "IQ_INDUSTRY_GROUP")</f>
        <v>Energy</v>
      </c>
      <c r="E48" s="9" t="str">
        <f>_xll.SNL.Clients.Office.Excel.Functions.SPG(A48, "IQ_INDUSTRY")</f>
        <v>Energy Equipment and Services</v>
      </c>
      <c r="F48" s="9" t="str">
        <f>_xll.SNL.Clients.Office.Excel.Functions.SPG(A48, "IQ_PRIMARY_INDUSTRY")</f>
        <v>Oil and Gas Equipment and Services</v>
      </c>
      <c r="G48" s="9" t="str">
        <f>_xll.SNL.Clients.Office.Excel.Functions.SPG(A48, "NAICS_CODE", "Primary")</f>
        <v>333132 - Oil and Gas Field Machinery and Equipment Manufacturing</v>
      </c>
      <c r="H48" s="9" t="str">
        <f>_xll.SNL.Clients.Office.Excel.Functions.SPG(A48, "SP_TOPICTAG")</f>
        <v>Environmental Engineering; Pollution Control</v>
      </c>
      <c r="I48" s="5">
        <f>_xll.SNL.Clients.Office.Excel.Functions.SPG(A48, "SP_PCT_SHARES_OWNED_ALL_INSTITUTIONS")</f>
        <v>96.55</v>
      </c>
      <c r="J48" s="9" t="str">
        <f>_xll.SNL.Clients.Office.Excel.Functions.SPG(A48, "RD_CREDIT_RATING_GLOBAL", "Issuer Credit Rating", "Local Currency LT|0")</f>
        <v>BB-</v>
      </c>
      <c r="K48" s="9" t="str">
        <f>_xll.SNL.Clients.Office.Excel.Functions.SPG(A48, "RD_CWOL_GLOBAL", "Issuer Credit Rating", "Local Currency LT|0")</f>
        <v>Stable</v>
      </c>
      <c r="L48" s="9" t="str">
        <f>_xll.SNL.Clients.Office.Excel.Functions.SPG(A48, "RD_RATING_ACTION_GLOBAL", "Issuer Credit Rating", "Local Currency LT|0")</f>
        <v>Upgrade | CreditWatch/Outlook (02/29/2024)</v>
      </c>
      <c r="M48" s="10">
        <f>_xll.SNL.Clients.Office.Excel.Functions.SPG(A48, "RD_LAST_REVIEW_DATE_GLOBAL", "Issuer Credit Rating", "Local Currency LT")</f>
        <v>45475</v>
      </c>
      <c r="N48" s="10">
        <f>_xll.SNL.Clients.Office.Excel.Functions.SPG(A48, "RD_CREDIT_RATING_DATE_GLOBAL", "Issuer Credit Rating", "Local Currency LT|0")</f>
        <v>45351</v>
      </c>
      <c r="O48" s="10">
        <f>_xll.SNL.Clients.Office.Excel.Functions.SPG(A48, "RD_CREDIT_WATCH_OUTLOOK_DATE_GLOBAL", "Issuer Credit Rating", "Local Currency LT|0")</f>
        <v>45351</v>
      </c>
    </row>
    <row r="49" spans="1:15">
      <c r="A49" t="s">
        <v>1083</v>
      </c>
      <c r="B49" t="str">
        <f>_xll.SNL.Clients.Office.Excel.Functions.SPG(A49,"SP_IPO_DATE")</f>
        <v>#PEND</v>
      </c>
      <c r="C49" s="9" t="str">
        <f>_xll.SNL.Clients.Office.Excel.Functions.SPG(A49, "IQ_SECTOR")</f>
        <v>Industrials</v>
      </c>
      <c r="D49" s="9" t="str">
        <f>_xll.SNL.Clients.Office.Excel.Functions.SPG(A49, "IQ_INDUSTRY_GROUP")</f>
        <v>Capital Goods</v>
      </c>
      <c r="E49" s="9" t="str">
        <f>_xll.SNL.Clients.Office.Excel.Functions.SPG(A49, "IQ_INDUSTRY")</f>
        <v>Construction and Engineering</v>
      </c>
      <c r="F49" s="9" t="str">
        <f>_xll.SNL.Clients.Office.Excel.Functions.SPG(A49, "IQ_PRIMARY_INDUSTRY")</f>
        <v>Construction and Engineering</v>
      </c>
      <c r="G49" s="9" t="str">
        <f>_xll.SNL.Clients.Office.Excel.Functions.SPG(A49, "NAICS_CODE", "Primary")</f>
        <v>237 - Heavy and Civil Engineering Construction</v>
      </c>
      <c r="H49" s="9" t="str">
        <f>_xll.SNL.Clients.Office.Excel.Functions.SPG(A49, "SP_TOPICTAG")</f>
        <v>Freight Service; Industrial Automation; Marine Transportation; Disposal and Recycling; Sensors; Smart Cities</v>
      </c>
      <c r="I49" s="5">
        <f>_xll.SNL.Clients.Office.Excel.Functions.SPG(A49, "SP_PCT_SHARES_OWNED_ALL_INSTITUTIONS")</f>
        <v>90.89</v>
      </c>
      <c r="J49" s="9" t="str">
        <f>_xll.SNL.Clients.Office.Excel.Functions.SPG(A49, "RD_CREDIT_RATING_GLOBAL", "Issuer Credit Rating", "Local Currency LT|0")</f>
        <v>BB</v>
      </c>
      <c r="K49" s="9" t="str">
        <f>_xll.SNL.Clients.Office.Excel.Functions.SPG(A49, "RD_CWOL_GLOBAL", "Issuer Credit Rating", "Local Currency LT|0")</f>
        <v>Negative</v>
      </c>
      <c r="L49" s="9" t="str">
        <f>_xll.SNL.Clients.Office.Excel.Functions.SPG(A49, "RD_RATING_ACTION_GLOBAL", "Issuer Credit Rating", "Local Currency LT|0")</f>
        <v>CreditWatch/Outlook (08/06/2024)</v>
      </c>
      <c r="M49" s="10">
        <f>_xll.SNL.Clients.Office.Excel.Functions.SPG(A49, "RD_LAST_REVIEW_DATE_GLOBAL", "Issuer Credit Rating", "Local Currency LT")</f>
        <v>45510</v>
      </c>
      <c r="N49" s="10">
        <f>_xll.SNL.Clients.Office.Excel.Functions.SPG(A49, "RD_CREDIT_RATING_DATE_GLOBAL", "Issuer Credit Rating", "Local Currency LT|0")</f>
        <v>44284</v>
      </c>
      <c r="O49" s="10">
        <f>_xll.SNL.Clients.Office.Excel.Functions.SPG(A49, "RD_CREDIT_WATCH_OUTLOOK_DATE_GLOBAL", "Issuer Credit Rating", "Local Currency LT|0")</f>
        <v>45510</v>
      </c>
    </row>
    <row r="50" spans="1:15">
      <c r="A50" t="s">
        <v>1084</v>
      </c>
      <c r="B50" t="str">
        <f>_xll.SNL.Clients.Office.Excel.Functions.SPG(A50,"SP_IPO_DATE")</f>
        <v>#PEND</v>
      </c>
      <c r="C50" s="9" t="str">
        <f>_xll.SNL.Clients.Office.Excel.Functions.SPG(A50, "IQ_SECTOR")</f>
        <v>Health Care</v>
      </c>
      <c r="D50" s="9" t="str">
        <f>_xll.SNL.Clients.Office.Excel.Functions.SPG(A50, "IQ_INDUSTRY_GROUP")</f>
        <v>Pharmaceuticals, Biotechnology and Life Sciences</v>
      </c>
      <c r="E50" s="9" t="str">
        <f>_xll.SNL.Clients.Office.Excel.Functions.SPG(A50, "IQ_INDUSTRY")</f>
        <v>Biotechnology</v>
      </c>
      <c r="F50" s="9" t="str">
        <f>_xll.SNL.Clients.Office.Excel.Functions.SPG(A50, "IQ_PRIMARY_INDUSTRY")</f>
        <v>Biotechnology</v>
      </c>
      <c r="G50" s="9" t="str">
        <f>_xll.SNL.Clients.Office.Excel.Functions.SPG(A50, "NAICS_CODE", "Primary")</f>
        <v>325414 - Biological Product (except Diagnostic) Manufacturing</v>
      </c>
      <c r="H50" s="9" t="str">
        <f>_xll.SNL.Clients.Office.Excel.Functions.SPG(A50, "SP_TOPICTAG")</f>
        <v>Genetics; Gastroenterology; Hematology; Immunology; Inflammation; Oncology; Respiratory</v>
      </c>
      <c r="I50" s="5">
        <f>_xll.SNL.Clients.Office.Excel.Functions.SPG(A50, "SP_PCT_SHARES_OWNED_ALL_INSTITUTIONS")</f>
        <v>58.41</v>
      </c>
      <c r="J50" s="9" t="str">
        <f>_xll.SNL.Clients.Office.Excel.Functions.SPG(A50, "RD_CREDIT_RATING_GLOBAL", "Issuer Credit Rating", "Local Currency LT|0")</f>
        <v/>
      </c>
      <c r="K50" s="9" t="str">
        <f>_xll.SNL.Clients.Office.Excel.Functions.SPG(A50, "RD_CWOL_GLOBAL", "Issuer Credit Rating", "Local Currency LT|0")</f>
        <v/>
      </c>
      <c r="L50" s="9" t="str">
        <f>_xll.SNL.Clients.Office.Excel.Functions.SPG(A50, "RD_RATING_ACTION_GLOBAL", "Issuer Credit Rating", "Local Currency LT|0")</f>
        <v/>
      </c>
      <c r="M50" s="10" t="str">
        <f>_xll.SNL.Clients.Office.Excel.Functions.SPG(A50, "RD_LAST_REVIEW_DATE_GLOBAL", "Issuer Credit Rating", "Local Currency LT")</f>
        <v/>
      </c>
      <c r="N50" s="10" t="str">
        <f>_xll.SNL.Clients.Office.Excel.Functions.SPG(A50, "RD_CREDIT_RATING_DATE_GLOBAL", "Issuer Credit Rating", "Local Currency LT|0")</f>
        <v/>
      </c>
      <c r="O50" s="10" t="str">
        <f>_xll.SNL.Clients.Office.Excel.Functions.SPG(A50, "RD_CREDIT_WATCH_OUTLOOK_DATE_GLOBAL", "Issuer Credit Rating", "Local Currency LT|0")</f>
        <v/>
      </c>
    </row>
    <row r="51" spans="1:15">
      <c r="A51" t="s">
        <v>1085</v>
      </c>
      <c r="B51" t="str">
        <f>_xll.SNL.Clients.Office.Excel.Functions.SPG(A51,"SP_IPO_DATE")</f>
        <v>#PEND</v>
      </c>
      <c r="C51" s="9" t="str">
        <f>_xll.SNL.Clients.Office.Excel.Functions.SPG(A51, "IQ_SECTOR")</f>
        <v>Information Technology</v>
      </c>
      <c r="D51" s="9" t="str">
        <f>_xll.SNL.Clients.Office.Excel.Functions.SPG(A51, "IQ_INDUSTRY_GROUP")</f>
        <v>Technology Hardware and Equipment</v>
      </c>
      <c r="E51" s="9" t="str">
        <f>_xll.SNL.Clients.Office.Excel.Functions.SPG(A51, "IQ_INDUSTRY")</f>
        <v>Electronic Equipment, Instruments and Components</v>
      </c>
      <c r="F51" s="9" t="str">
        <f>_xll.SNL.Clients.Office.Excel.Functions.SPG(A51, "IQ_PRIMARY_INDUSTRY")</f>
        <v>Electronic Equipment and Instruments</v>
      </c>
      <c r="G51" s="9" t="str">
        <f>_xll.SNL.Clients.Office.Excel.Functions.SPG(A51, "NAICS_CODE", "Primary")</f>
        <v>334519 - Other Measuring and Controlling Device Manufacturing</v>
      </c>
      <c r="H51" s="9" t="str">
        <f>_xll.SNL.Clients.Office.Excel.Functions.SPG(A51, "SP_TOPICTAG")</f>
        <v>Sensors; Smart Building; Machine Learning; Remote Access and Control; Security Management; Artificial Intelligence</v>
      </c>
      <c r="I51" s="5">
        <f>_xll.SNL.Clients.Office.Excel.Functions.SPG(A51, "SP_PCT_SHARES_OWNED_ALL_INSTITUTIONS")</f>
        <v>90.33</v>
      </c>
      <c r="J51" s="9" t="str">
        <f>_xll.SNL.Clients.Office.Excel.Functions.SPG(A51, "RD_CREDIT_RATING_GLOBAL", "Issuer Credit Rating", "Local Currency LT|0")</f>
        <v/>
      </c>
      <c r="K51" s="9" t="str">
        <f>_xll.SNL.Clients.Office.Excel.Functions.SPG(A51, "RD_CWOL_GLOBAL", "Issuer Credit Rating", "Local Currency LT|0")</f>
        <v/>
      </c>
      <c r="L51" s="9" t="str">
        <f>_xll.SNL.Clients.Office.Excel.Functions.SPG(A51, "RD_RATING_ACTION_GLOBAL", "Issuer Credit Rating", "Local Currency LT|0")</f>
        <v/>
      </c>
      <c r="M51" s="10" t="str">
        <f>_xll.SNL.Clients.Office.Excel.Functions.SPG(A51, "RD_LAST_REVIEW_DATE_GLOBAL", "Issuer Credit Rating", "Local Currency LT")</f>
        <v/>
      </c>
      <c r="N51" s="10" t="str">
        <f>_xll.SNL.Clients.Office.Excel.Functions.SPG(A51, "RD_CREDIT_RATING_DATE_GLOBAL", "Issuer Credit Rating", "Local Currency LT|0")</f>
        <v/>
      </c>
      <c r="O51" s="10" t="str">
        <f>_xll.SNL.Clients.Office.Excel.Functions.SPG(A51, "RD_CREDIT_WATCH_OUTLOOK_DATE_GLOBAL", "Issuer Credit Rating", "Local Currency LT|0")</f>
        <v/>
      </c>
    </row>
    <row r="52" spans="1:15">
      <c r="A52" t="s">
        <v>1086</v>
      </c>
      <c r="B52" t="str">
        <f>_xll.SNL.Clients.Office.Excel.Functions.SPG(A52,"SP_IPO_DATE")</f>
        <v>#PEND</v>
      </c>
      <c r="C52" s="9" t="str">
        <f>_xll.SNL.Clients.Office.Excel.Functions.SPG(A52, "IQ_SECTOR")</f>
        <v>Real Estate</v>
      </c>
      <c r="D52" s="9" t="str">
        <f>_xll.SNL.Clients.Office.Excel.Functions.SPG(A52, "IQ_INDUSTRY_GROUP")</f>
        <v>Equity Real Estate Investment Trusts (REITs)</v>
      </c>
      <c r="E52" s="9" t="str">
        <f>_xll.SNL.Clients.Office.Excel.Functions.SPG(A52, "IQ_INDUSTRY")</f>
        <v>Diversified REITs</v>
      </c>
      <c r="F52" s="9" t="str">
        <f>_xll.SNL.Clients.Office.Excel.Functions.SPG(A52, "IQ_PRIMARY_INDUSTRY")</f>
        <v>Diversified REITs</v>
      </c>
      <c r="G52" s="9" t="str">
        <f>_xll.SNL.Clients.Office.Excel.Functions.SPG(A52, "NAICS_CODE", "Primary")</f>
        <v>531110 - Lessors of Residential Buildings and Dwellings</v>
      </c>
      <c r="H52" s="9" t="str">
        <f>_xll.SNL.Clients.Office.Excel.Functions.SPG(A52, "SP_TOPICTAG")</f>
        <v/>
      </c>
      <c r="I52" s="5">
        <f>_xll.SNL.Clients.Office.Excel.Functions.SPG(A52, "SP_PCT_SHARES_OWNED_ALL_INSTITUTIONS")</f>
        <v>89.9</v>
      </c>
      <c r="J52" s="9" t="str">
        <f>_xll.SNL.Clients.Office.Excel.Functions.SPG(A52, "RD_CREDIT_RATING_GLOBAL", "Issuer Credit Rating", "Local Currency LT|0")</f>
        <v/>
      </c>
      <c r="K52" s="9" t="str">
        <f>_xll.SNL.Clients.Office.Excel.Functions.SPG(A52, "RD_CWOL_GLOBAL", "Issuer Credit Rating", "Local Currency LT|0")</f>
        <v/>
      </c>
      <c r="L52" s="9" t="str">
        <f>_xll.SNL.Clients.Office.Excel.Functions.SPG(A52, "RD_RATING_ACTION_GLOBAL", "Issuer Credit Rating", "Local Currency LT|0")</f>
        <v/>
      </c>
      <c r="M52" s="10" t="str">
        <f>_xll.SNL.Clients.Office.Excel.Functions.SPG(A52, "RD_LAST_REVIEW_DATE_GLOBAL", "Issuer Credit Rating", "Local Currency LT")</f>
        <v/>
      </c>
      <c r="N52" s="10" t="str">
        <f>_xll.SNL.Clients.Office.Excel.Functions.SPG(A52, "RD_CREDIT_RATING_DATE_GLOBAL", "Issuer Credit Rating", "Local Currency LT|0")</f>
        <v/>
      </c>
      <c r="O52" s="10" t="str">
        <f>_xll.SNL.Clients.Office.Excel.Functions.SPG(A52, "RD_CREDIT_WATCH_OUTLOOK_DATE_GLOBAL", "Issuer Credit Rating", "Local Currency LT|0")</f>
        <v/>
      </c>
    </row>
    <row r="53" spans="1:15">
      <c r="A53" t="s">
        <v>1087</v>
      </c>
      <c r="B53" t="str">
        <f>_xll.SNL.Clients.Office.Excel.Functions.SPG(A53,"SP_IPO_DATE")</f>
        <v>#PEND</v>
      </c>
      <c r="C53" s="9" t="str">
        <f>_xll.SNL.Clients.Office.Excel.Functions.SPG(A53, "IQ_SECTOR")</f>
        <v>Financials</v>
      </c>
      <c r="D53" s="9" t="str">
        <f>_xll.SNL.Clients.Office.Excel.Functions.SPG(A53, "IQ_INDUSTRY_GROUP")</f>
        <v>Financial Services</v>
      </c>
      <c r="E53" s="9" t="str">
        <f>_xll.SNL.Clients.Office.Excel.Functions.SPG(A53, "IQ_INDUSTRY")</f>
        <v>Mortgage Real Estate Investment Trusts (REITs)</v>
      </c>
      <c r="F53" s="9" t="str">
        <f>_xll.SNL.Clients.Office.Excel.Functions.SPG(A53, "IQ_PRIMARY_INDUSTRY")</f>
        <v>Mortgage REITs</v>
      </c>
      <c r="G53" s="9" t="str">
        <f>_xll.SNL.Clients.Office.Excel.Functions.SPG(A53, "NAICS_CODE", "Primary")</f>
        <v>525990 - Other Financial Vehicles</v>
      </c>
      <c r="H53" s="9" t="str">
        <f>_xll.SNL.Clients.Office.Excel.Functions.SPG(A53, "SP_TOPICTAG")</f>
        <v/>
      </c>
      <c r="I53" s="5">
        <f>_xll.SNL.Clients.Office.Excel.Functions.SPG(A53, "SP_PCT_SHARES_OWNED_ALL_INSTITUTIONS")</f>
        <v>51.68</v>
      </c>
      <c r="J53" s="9" t="str">
        <f>_xll.SNL.Clients.Office.Excel.Functions.SPG(A53, "RD_CREDIT_RATING_GLOBAL", "Issuer Credit Rating", "Local Currency LT|0")</f>
        <v/>
      </c>
      <c r="K53" s="9" t="str">
        <f>_xll.SNL.Clients.Office.Excel.Functions.SPG(A53, "RD_CWOL_GLOBAL", "Issuer Credit Rating", "Local Currency LT|0")</f>
        <v/>
      </c>
      <c r="L53" s="9" t="str">
        <f>_xll.SNL.Clients.Office.Excel.Functions.SPG(A53, "RD_RATING_ACTION_GLOBAL", "Issuer Credit Rating", "Local Currency LT|0")</f>
        <v/>
      </c>
      <c r="M53" s="10" t="str">
        <f>_xll.SNL.Clients.Office.Excel.Functions.SPG(A53, "RD_LAST_REVIEW_DATE_GLOBAL", "Issuer Credit Rating", "Local Currency LT")</f>
        <v/>
      </c>
      <c r="N53" s="10" t="str">
        <f>_xll.SNL.Clients.Office.Excel.Functions.SPG(A53, "RD_CREDIT_RATING_DATE_GLOBAL", "Issuer Credit Rating", "Local Currency LT|0")</f>
        <v/>
      </c>
      <c r="O53" s="10" t="str">
        <f>_xll.SNL.Clients.Office.Excel.Functions.SPG(A53, "RD_CREDIT_WATCH_OUTLOOK_DATE_GLOBAL", "Issuer Credit Rating", "Local Currency LT|0")</f>
        <v/>
      </c>
    </row>
    <row r="54" spans="1:15">
      <c r="A54" t="s">
        <v>1088</v>
      </c>
      <c r="B54" t="str">
        <f>_xll.SNL.Clients.Office.Excel.Functions.SPG(A54,"SP_IPO_DATE")</f>
        <v>#PEND</v>
      </c>
      <c r="C54" s="9" t="str">
        <f>_xll.SNL.Clients.Office.Excel.Functions.SPG(A54, "IQ_SECTOR")</f>
        <v>Industrials</v>
      </c>
      <c r="D54" s="9" t="str">
        <f>_xll.SNL.Clients.Office.Excel.Functions.SPG(A54, "IQ_INDUSTRY_GROUP")</f>
        <v>Capital Goods</v>
      </c>
      <c r="E54" s="9" t="str">
        <f>_xll.SNL.Clients.Office.Excel.Functions.SPG(A54, "IQ_INDUSTRY")</f>
        <v>Building Products</v>
      </c>
      <c r="F54" s="9" t="str">
        <f>_xll.SNL.Clients.Office.Excel.Functions.SPG(A54, "IQ_PRIMARY_INDUSTRY")</f>
        <v>Building Products</v>
      </c>
      <c r="G54" s="9" t="str">
        <f>_xll.SNL.Clients.Office.Excel.Functions.SPG(A54, "NAICS_CODE", "Primary")</f>
        <v>332322 - Sheet Metal Work Manufacturing</v>
      </c>
      <c r="H54" s="9" t="str">
        <f>_xll.SNL.Clients.Office.Excel.Functions.SPG(A54, "SP_TOPICTAG")</f>
        <v>Biomass Energy</v>
      </c>
      <c r="I54" s="5">
        <f>_xll.SNL.Clients.Office.Excel.Functions.SPG(A54, "SP_PCT_SHARES_OWNED_ALL_INSTITUTIONS")</f>
        <v>100.81</v>
      </c>
      <c r="J54" s="9" t="str">
        <f>_xll.SNL.Clients.Office.Excel.Functions.SPG(A54, "RD_CREDIT_RATING_GLOBAL", "Issuer Credit Rating", "Local Currency LT|0")</f>
        <v>NR</v>
      </c>
      <c r="K54" s="9" t="str">
        <f>_xll.SNL.Clients.Office.Excel.Functions.SPG(A54, "RD_CWOL_GLOBAL", "Issuer Credit Rating", "Local Currency LT|0")</f>
        <v>NR</v>
      </c>
      <c r="L54" s="9" t="str">
        <f>_xll.SNL.Clients.Office.Excel.Functions.SPG(A54, "RD_RATING_ACTION_GLOBAL", "Issuer Credit Rating", "Local Currency LT|0")</f>
        <v>Not Rated | CreditWatch/Outlook (10/11/2019)</v>
      </c>
      <c r="M54" s="10">
        <f>_xll.SNL.Clients.Office.Excel.Functions.SPG(A54, "RD_LAST_REVIEW_DATE_GLOBAL", "Issuer Credit Rating", "Local Currency LT")</f>
        <v>43749</v>
      </c>
      <c r="N54" s="10">
        <f>_xll.SNL.Clients.Office.Excel.Functions.SPG(A54, "RD_CREDIT_RATING_DATE_GLOBAL", "Issuer Credit Rating", "Local Currency LT|0")</f>
        <v>43749</v>
      </c>
      <c r="O54" s="10">
        <f>_xll.SNL.Clients.Office.Excel.Functions.SPG(A54, "RD_CREDIT_WATCH_OUTLOOK_DATE_GLOBAL", "Issuer Credit Rating", "Local Currency LT|0")</f>
        <v>43749</v>
      </c>
    </row>
    <row r="55" spans="1:15">
      <c r="A55" t="s">
        <v>1089</v>
      </c>
      <c r="B55" t="str">
        <f>_xll.SNL.Clients.Office.Excel.Functions.SPG(A55,"SP_IPO_DATE")</f>
        <v>#PEND</v>
      </c>
      <c r="C55" s="9" t="str">
        <f>_xll.SNL.Clients.Office.Excel.Functions.SPG(A55, "IQ_SECTOR")</f>
        <v>Health Care</v>
      </c>
      <c r="D55" s="9" t="str">
        <f>_xll.SNL.Clients.Office.Excel.Functions.SPG(A55, "IQ_INDUSTRY_GROUP")</f>
        <v>Pharmaceuticals, Biotechnology and Life Sciences</v>
      </c>
      <c r="E55" s="9" t="str">
        <f>_xll.SNL.Clients.Office.Excel.Functions.SPG(A55, "IQ_INDUSTRY")</f>
        <v>Biotechnology</v>
      </c>
      <c r="F55" s="9" t="str">
        <f>_xll.SNL.Clients.Office.Excel.Functions.SPG(A55, "IQ_PRIMARY_INDUSTRY")</f>
        <v>Biotechnology</v>
      </c>
      <c r="G55" s="9" t="str">
        <f>_xll.SNL.Clients.Office.Excel.Functions.SPG(A55, "NAICS_CODE", "Primary")</f>
        <v>325412 - Pharmaceutical Preparation Manufacturing</v>
      </c>
      <c r="H55" s="9" t="str">
        <f>_xll.SNL.Clients.Office.Excel.Functions.SPG(A55, "SP_TOPICTAG")</f>
        <v>Genetics; Cardiovascular; Hepatology; Inflammation; Nephrology; Neurology; Respiratory</v>
      </c>
      <c r="I55" s="5">
        <f>_xll.SNL.Clients.Office.Excel.Functions.SPG(A55, "SP_PCT_SHARES_OWNED_ALL_INSTITUTIONS")</f>
        <v>70.849999999999994</v>
      </c>
      <c r="J55" s="9" t="str">
        <f>_xll.SNL.Clients.Office.Excel.Functions.SPG(A55, "RD_CREDIT_RATING_GLOBAL", "Issuer Credit Rating", "Local Currency LT|0")</f>
        <v/>
      </c>
      <c r="K55" s="9" t="str">
        <f>_xll.SNL.Clients.Office.Excel.Functions.SPG(A55, "RD_CWOL_GLOBAL", "Issuer Credit Rating", "Local Currency LT|0")</f>
        <v/>
      </c>
      <c r="L55" s="9" t="str">
        <f>_xll.SNL.Clients.Office.Excel.Functions.SPG(A55, "RD_RATING_ACTION_GLOBAL", "Issuer Credit Rating", "Local Currency LT|0")</f>
        <v/>
      </c>
      <c r="M55" s="10" t="str">
        <f>_xll.SNL.Clients.Office.Excel.Functions.SPG(A55, "RD_LAST_REVIEW_DATE_GLOBAL", "Issuer Credit Rating", "Local Currency LT")</f>
        <v/>
      </c>
      <c r="N55" s="10" t="str">
        <f>_xll.SNL.Clients.Office.Excel.Functions.SPG(A55, "RD_CREDIT_RATING_DATE_GLOBAL", "Issuer Credit Rating", "Local Currency LT|0")</f>
        <v/>
      </c>
      <c r="O55" s="10" t="str">
        <f>_xll.SNL.Clients.Office.Excel.Functions.SPG(A55, "RD_CREDIT_WATCH_OUTLOOK_DATE_GLOBAL", "Issuer Credit Rating", "Local Currency LT|0")</f>
        <v/>
      </c>
    </row>
    <row r="56" spans="1:15">
      <c r="A56" t="s">
        <v>1090</v>
      </c>
      <c r="B56" t="str">
        <f>_xll.SNL.Clients.Office.Excel.Functions.SPG(A56,"SP_IPO_DATE")</f>
        <v>#PEND</v>
      </c>
      <c r="C56" s="9" t="str">
        <f>_xll.SNL.Clients.Office.Excel.Functions.SPG(A56, "IQ_SECTOR")</f>
        <v>Financials</v>
      </c>
      <c r="D56" s="9" t="str">
        <f>_xll.SNL.Clients.Office.Excel.Functions.SPG(A56, "IQ_INDUSTRY_GROUP")</f>
        <v>Financial Services</v>
      </c>
      <c r="E56" s="9" t="str">
        <f>_xll.SNL.Clients.Office.Excel.Functions.SPG(A56, "IQ_INDUSTRY")</f>
        <v>Capital Markets</v>
      </c>
      <c r="F56" s="9" t="str">
        <f>_xll.SNL.Clients.Office.Excel.Functions.SPG(A56, "IQ_PRIMARY_INDUSTRY")</f>
        <v>Asset Management and Custody Banks</v>
      </c>
      <c r="G56" s="9" t="str">
        <f>_xll.SNL.Clients.Office.Excel.Functions.SPG(A56, "NAICS_CODE", "Primary")</f>
        <v>523940 - Portfolio Management and Investment Advice</v>
      </c>
      <c r="H56" s="9" t="str">
        <f>_xll.SNL.Clients.Office.Excel.Functions.SPG(A56, "SP_TOPICTAG")</f>
        <v/>
      </c>
      <c r="I56" s="5">
        <f>_xll.SNL.Clients.Office.Excel.Functions.SPG(A56, "SP_PCT_SHARES_OWNED_ALL_INSTITUTIONS")</f>
        <v>90.57</v>
      </c>
      <c r="J56" s="9" t="str">
        <f>_xll.SNL.Clients.Office.Excel.Functions.SPG(A56, "RD_CREDIT_RATING_GLOBAL", "Issuer Credit Rating", "Local Currency LT|0")</f>
        <v/>
      </c>
      <c r="K56" s="9" t="str">
        <f>_xll.SNL.Clients.Office.Excel.Functions.SPG(A56, "RD_CWOL_GLOBAL", "Issuer Credit Rating", "Local Currency LT|0")</f>
        <v/>
      </c>
      <c r="L56" s="9" t="str">
        <f>_xll.SNL.Clients.Office.Excel.Functions.SPG(A56, "RD_RATING_ACTION_GLOBAL", "Issuer Credit Rating", "Local Currency LT|0")</f>
        <v/>
      </c>
      <c r="M56" s="10" t="str">
        <f>_xll.SNL.Clients.Office.Excel.Functions.SPG(A56, "RD_LAST_REVIEW_DATE_GLOBAL", "Issuer Credit Rating", "Local Currency LT")</f>
        <v/>
      </c>
      <c r="N56" s="10" t="str">
        <f>_xll.SNL.Clients.Office.Excel.Functions.SPG(A56, "RD_CREDIT_RATING_DATE_GLOBAL", "Issuer Credit Rating", "Local Currency LT|0")</f>
        <v/>
      </c>
      <c r="O56" s="10" t="str">
        <f>_xll.SNL.Clients.Office.Excel.Functions.SPG(A56, "RD_CREDIT_WATCH_OUTLOOK_DATE_GLOBAL", "Issuer Credit Rating", "Local Currency LT|0")</f>
        <v/>
      </c>
    </row>
    <row r="57" spans="1:15">
      <c r="A57" t="s">
        <v>1091</v>
      </c>
      <c r="B57" t="str">
        <f>_xll.SNL.Clients.Office.Excel.Functions.SPG(A57,"SP_IPO_DATE")</f>
        <v>#PEND</v>
      </c>
      <c r="C57" s="9" t="str">
        <f>_xll.SNL.Clients.Office.Excel.Functions.SPG(A57, "IQ_SECTOR")</f>
        <v>Health Care</v>
      </c>
      <c r="D57" s="9" t="str">
        <f>_xll.SNL.Clients.Office.Excel.Functions.SPG(A57, "IQ_INDUSTRY_GROUP")</f>
        <v>Health Care Equipment and Services</v>
      </c>
      <c r="E57" s="9" t="str">
        <f>_xll.SNL.Clients.Office.Excel.Functions.SPG(A57, "IQ_INDUSTRY")</f>
        <v>Health Care Equipment and Supplies</v>
      </c>
      <c r="F57" s="9" t="str">
        <f>_xll.SNL.Clients.Office.Excel.Functions.SPG(A57, "IQ_PRIMARY_INDUSTRY")</f>
        <v>Health Care Equipment</v>
      </c>
      <c r="G57" s="9" t="str">
        <f>_xll.SNL.Clients.Office.Excel.Functions.SPG(A57, "NAICS_CODE", "Primary")</f>
        <v>33911 - Medical Equipment and Supplies Manufacturing</v>
      </c>
      <c r="H57" s="9" t="str">
        <f>_xll.SNL.Clients.Office.Excel.Functions.SPG(A57, "SP_TOPICTAG")</f>
        <v>Health Diagnostics; Cardiovascular; Ear Nose &amp; Throat (ENT); Neurology; Orthopaedics; Surgery</v>
      </c>
      <c r="I57" s="5">
        <f>_xll.SNL.Clients.Office.Excel.Functions.SPG(A57, "SP_PCT_SHARES_OWNED_ALL_INSTITUTIONS")</f>
        <v>74.95</v>
      </c>
      <c r="J57" s="9" t="str">
        <f>_xll.SNL.Clients.Office.Excel.Functions.SPG(A57, "RD_CREDIT_RATING_GLOBAL", "Issuer Credit Rating", "Local Currency LT|0")</f>
        <v>NR</v>
      </c>
      <c r="K57" s="9" t="str">
        <f>_xll.SNL.Clients.Office.Excel.Functions.SPG(A57, "RD_CWOL_GLOBAL", "Issuer Credit Rating", "Local Currency LT|0")</f>
        <v>NR</v>
      </c>
      <c r="L57" s="9" t="str">
        <f>_xll.SNL.Clients.Office.Excel.Functions.SPG(A57, "RD_RATING_ACTION_GLOBAL", "Issuer Credit Rating", "Local Currency LT|0")</f>
        <v>Not Rated | CreditWatch/Outlook (01/24/2024)</v>
      </c>
      <c r="M57" s="10">
        <f>_xll.SNL.Clients.Office.Excel.Functions.SPG(A57, "RD_LAST_REVIEW_DATE_GLOBAL", "Issuer Credit Rating", "Local Currency LT")</f>
        <v>45315</v>
      </c>
      <c r="N57" s="10">
        <f>_xll.SNL.Clients.Office.Excel.Functions.SPG(A57, "RD_CREDIT_RATING_DATE_GLOBAL", "Issuer Credit Rating", "Local Currency LT|0")</f>
        <v>45315</v>
      </c>
      <c r="O57" s="10">
        <f>_xll.SNL.Clients.Office.Excel.Functions.SPG(A57, "RD_CREDIT_WATCH_OUTLOOK_DATE_GLOBAL", "Issuer Credit Rating", "Local Currency LT|0")</f>
        <v>45315</v>
      </c>
    </row>
    <row r="58" spans="1:15">
      <c r="A58" t="s">
        <v>1092</v>
      </c>
      <c r="B58" t="str">
        <f>_xll.SNL.Clients.Office.Excel.Functions.SPG(A58,"SP_IPO_DATE")</f>
        <v>#PEND</v>
      </c>
      <c r="C58" s="9" t="str">
        <f>_xll.SNL.Clients.Office.Excel.Functions.SPG(A58, "IQ_SECTOR")</f>
        <v>Consumer Discretionary</v>
      </c>
      <c r="D58" s="9" t="str">
        <f>_xll.SNL.Clients.Office.Excel.Functions.SPG(A58, "IQ_INDUSTRY_GROUP")</f>
        <v>Consumer Discretionary Distribution and Retail</v>
      </c>
      <c r="E58" s="9" t="str">
        <f>_xll.SNL.Clients.Office.Excel.Functions.SPG(A58, "IQ_INDUSTRY")</f>
        <v>Specialty Retail</v>
      </c>
      <c r="F58" s="9" t="str">
        <f>_xll.SNL.Clients.Office.Excel.Functions.SPG(A58, "IQ_PRIMARY_INDUSTRY")</f>
        <v>Automotive Retail</v>
      </c>
      <c r="G58" s="9" t="str">
        <f>_xll.SNL.Clients.Office.Excel.Functions.SPG(A58, "NAICS_CODE", "Primary")</f>
        <v>441 - Motor Vehicle and Parts Dealers</v>
      </c>
      <c r="H58" s="9" t="str">
        <f>_xll.SNL.Clients.Office.Excel.Functions.SPG(A58, "SP_TOPICTAG")</f>
        <v>Fleet Management</v>
      </c>
      <c r="I58" s="5">
        <f>_xll.SNL.Clients.Office.Excel.Functions.SPG(A58, "SP_PCT_SHARES_OWNED_ALL_INSTITUTIONS")</f>
        <v>92.22</v>
      </c>
      <c r="J58" s="9" t="str">
        <f>_xll.SNL.Clients.Office.Excel.Functions.SPG(A58, "RD_CREDIT_RATING_GLOBAL", "Issuer Credit Rating", "Local Currency LT|0")</f>
        <v>BB+</v>
      </c>
      <c r="K58" s="9" t="str">
        <f>_xll.SNL.Clients.Office.Excel.Functions.SPG(A58, "RD_CWOL_GLOBAL", "Issuer Credit Rating", "Local Currency LT|0")</f>
        <v>Stable</v>
      </c>
      <c r="L58" s="9" t="str">
        <f>_xll.SNL.Clients.Office.Excel.Functions.SPG(A58, "RD_RATING_ACTION_GLOBAL", "Issuer Credit Rating", "Local Currency LT|0")</f>
        <v>CreditWatch/Outlook (11/05/2020)</v>
      </c>
      <c r="M58" s="10">
        <f>_xll.SNL.Clients.Office.Excel.Functions.SPG(A58, "RD_LAST_REVIEW_DATE_GLOBAL", "Issuer Credit Rating", "Local Currency LT")</f>
        <v>45463</v>
      </c>
      <c r="N58" s="10">
        <f>_xll.SNL.Clients.Office.Excel.Functions.SPG(A58, "RD_CREDIT_RATING_DATE_GLOBAL", "Issuer Credit Rating", "Local Currency LT|0")</f>
        <v>42157</v>
      </c>
      <c r="O58" s="10">
        <f>_xll.SNL.Clients.Office.Excel.Functions.SPG(A58, "RD_CREDIT_WATCH_OUTLOOK_DATE_GLOBAL", "Issuer Credit Rating", "Local Currency LT|0")</f>
        <v>44140</v>
      </c>
    </row>
    <row r="59" spans="1:15">
      <c r="A59" t="s">
        <v>1093</v>
      </c>
      <c r="B59" t="str">
        <f>_xll.SNL.Clients.Office.Excel.Functions.SPG(A59,"SP_IPO_DATE")</f>
        <v>#PEND</v>
      </c>
      <c r="C59" s="9" t="str">
        <f>_xll.SNL.Clients.Office.Excel.Functions.SPG(A59, "IQ_SECTOR")</f>
        <v>Financials</v>
      </c>
      <c r="D59" s="9" t="str">
        <f>_xll.SNL.Clients.Office.Excel.Functions.SPG(A59, "IQ_INDUSTRY_GROUP")</f>
        <v>Insurance</v>
      </c>
      <c r="E59" s="9" t="str">
        <f>_xll.SNL.Clients.Office.Excel.Functions.SPG(A59, "IQ_INDUSTRY")</f>
        <v>Insurance</v>
      </c>
      <c r="F59" s="9" t="str">
        <f>_xll.SNL.Clients.Office.Excel.Functions.SPG(A59, "IQ_PRIMARY_INDUSTRY")</f>
        <v>Property and Casualty Insurance</v>
      </c>
      <c r="G59" s="9" t="str">
        <f>_xll.SNL.Clients.Office.Excel.Functions.SPG(A59, "NAICS_CODE", "Primary")</f>
        <v>524126 - Direct Property and Casualty Insurance Carriers</v>
      </c>
      <c r="H59" s="9" t="str">
        <f>_xll.SNL.Clients.Office.Excel.Functions.SPG(A59, "SP_TOPICTAG")</f>
        <v>Consumer Lending</v>
      </c>
      <c r="I59" s="5">
        <f>_xll.SNL.Clients.Office.Excel.Functions.SPG(A59, "SP_PCT_SHARES_OWNED_ALL_INSTITUTIONS")</f>
        <v>94.34</v>
      </c>
      <c r="J59" s="9" t="str">
        <f>_xll.SNL.Clients.Office.Excel.Functions.SPG(A59, "RD_CREDIT_RATING_GLOBAL", "Issuer Credit Rating", "Local Currency LT|0")</f>
        <v>A</v>
      </c>
      <c r="K59" s="9" t="str">
        <f>_xll.SNL.Clients.Office.Excel.Functions.SPG(A59, "RD_CWOL_GLOBAL", "Issuer Credit Rating", "Local Currency LT|0")</f>
        <v>Stable</v>
      </c>
      <c r="L59" s="9" t="str">
        <f>_xll.SNL.Clients.Office.Excel.Functions.SPG(A59, "RD_RATING_ACTION_GLOBAL", "Issuer Credit Rating", "Local Currency LT|0")</f>
        <v>Upgrade | CreditWatch/Outlook (03/18/2014)</v>
      </c>
      <c r="M59" s="10">
        <f>_xll.SNL.Clients.Office.Excel.Functions.SPG(A59, "RD_LAST_REVIEW_DATE_GLOBAL", "Issuer Credit Rating", "Local Currency LT")</f>
        <v>45440</v>
      </c>
      <c r="N59" s="10">
        <f>_xll.SNL.Clients.Office.Excel.Functions.SPG(A59, "RD_CREDIT_RATING_DATE_GLOBAL", "Issuer Credit Rating", "Local Currency LT|0")</f>
        <v>41716</v>
      </c>
      <c r="O59" s="10">
        <f>_xll.SNL.Clients.Office.Excel.Functions.SPG(A59, "RD_CREDIT_WATCH_OUTLOOK_DATE_GLOBAL", "Issuer Credit Rating", "Local Currency LT|0")</f>
        <v>41716</v>
      </c>
    </row>
    <row r="60" spans="1:15">
      <c r="A60" t="s">
        <v>1094</v>
      </c>
      <c r="B60" t="str">
        <f>_xll.SNL.Clients.Office.Excel.Functions.SPG(A60,"SP_IPO_DATE")</f>
        <v>#PEND</v>
      </c>
      <c r="C60" s="9" t="str">
        <f>_xll.SNL.Clients.Office.Excel.Functions.SPG(A60, "IQ_SECTOR")</f>
        <v>Industrials</v>
      </c>
      <c r="D60" s="9" t="str">
        <f>_xll.SNL.Clients.Office.Excel.Functions.SPG(A60, "IQ_INDUSTRY_GROUP")</f>
        <v>Capital Goods</v>
      </c>
      <c r="E60" s="9" t="str">
        <f>_xll.SNL.Clients.Office.Excel.Functions.SPG(A60, "IQ_INDUSTRY")</f>
        <v>Machinery</v>
      </c>
      <c r="F60" s="9" t="str">
        <f>_xll.SNL.Clients.Office.Excel.Functions.SPG(A60, "IQ_PRIMARY_INDUSTRY")</f>
        <v>Construction Machinery and Heavy Transportation Equipment</v>
      </c>
      <c r="G60" s="9" t="str">
        <f>_xll.SNL.Clients.Office.Excel.Functions.SPG(A60, "NAICS_CODE", "Primary")</f>
        <v>333 - Machinery Manufacturing</v>
      </c>
      <c r="H60" s="9" t="str">
        <f>_xll.SNL.Clients.Office.Excel.Functions.SPG(A60, "SP_TOPICTAG")</f>
        <v>Environmental Engineering; Fleet Management; Industrial Automation; Pollution Control; Process Automation</v>
      </c>
      <c r="I60" s="5">
        <f>_xll.SNL.Clients.Office.Excel.Functions.SPG(A60, "SP_PCT_SHARES_OWNED_ALL_INSTITUTIONS")</f>
        <v>96.13</v>
      </c>
      <c r="J60" s="9" t="str">
        <f>_xll.SNL.Clients.Office.Excel.Functions.SPG(A60, "RD_CREDIT_RATING_GLOBAL", "Issuer Credit Rating", "Local Currency LT|0")</f>
        <v/>
      </c>
      <c r="K60" s="9" t="str">
        <f>_xll.SNL.Clients.Office.Excel.Functions.SPG(A60, "RD_CWOL_GLOBAL", "Issuer Credit Rating", "Local Currency LT|0")</f>
        <v/>
      </c>
      <c r="L60" s="9" t="str">
        <f>_xll.SNL.Clients.Office.Excel.Functions.SPG(A60, "RD_RATING_ACTION_GLOBAL", "Issuer Credit Rating", "Local Currency LT|0")</f>
        <v/>
      </c>
      <c r="M60" s="10" t="str">
        <f>_xll.SNL.Clients.Office.Excel.Functions.SPG(A60, "RD_LAST_REVIEW_DATE_GLOBAL", "Issuer Credit Rating", "Local Currency LT")</f>
        <v/>
      </c>
      <c r="N60" s="10" t="str">
        <f>_xll.SNL.Clients.Office.Excel.Functions.SPG(A60, "RD_CREDIT_RATING_DATE_GLOBAL", "Issuer Credit Rating", "Local Currency LT|0")</f>
        <v/>
      </c>
      <c r="O60" s="10" t="str">
        <f>_xll.SNL.Clients.Office.Excel.Functions.SPG(A60, "RD_CREDIT_WATCH_OUTLOOK_DATE_GLOBAL", "Issuer Credit Rating", "Local Currency LT|0")</f>
        <v/>
      </c>
    </row>
    <row r="61" spans="1:15">
      <c r="A61" t="s">
        <v>1095</v>
      </c>
      <c r="B61" t="str">
        <f>_xll.SNL.Clients.Office.Excel.Functions.SPG(A61,"SP_IPO_DATE")</f>
        <v>#PEND</v>
      </c>
      <c r="C61" s="9" t="str">
        <f>_xll.SNL.Clients.Office.Excel.Functions.SPG(A61, "IQ_SECTOR")</f>
        <v>Health Care</v>
      </c>
      <c r="D61" s="9" t="str">
        <f>_xll.SNL.Clients.Office.Excel.Functions.SPG(A61, "IQ_INDUSTRY_GROUP")</f>
        <v>Health Care Equipment and Services</v>
      </c>
      <c r="E61" s="9" t="str">
        <f>_xll.SNL.Clients.Office.Excel.Functions.SPG(A61, "IQ_INDUSTRY")</f>
        <v>Health Care Providers and Services</v>
      </c>
      <c r="F61" s="9" t="str">
        <f>_xll.SNL.Clients.Office.Excel.Functions.SPG(A61, "IQ_PRIMARY_INDUSTRY")</f>
        <v>Health Care Services</v>
      </c>
      <c r="G61" s="9" t="str">
        <f>_xll.SNL.Clients.Office.Excel.Functions.SPG(A61, "NAICS_CODE", "Primary")</f>
        <v>621 - Ambulatory Health Care Services</v>
      </c>
      <c r="H61" s="9" t="str">
        <f>_xll.SNL.Clients.Office.Excel.Functions.SPG(A61, "SP_TOPICTAG")</f>
        <v>Health Diagnostics; MHealth; Outpatient Care</v>
      </c>
      <c r="I61" s="5">
        <f>_xll.SNL.Clients.Office.Excel.Functions.SPG(A61, "SP_PCT_SHARES_OWNED_ALL_INSTITUTIONS")</f>
        <v>51.14</v>
      </c>
      <c r="J61" s="9" t="str">
        <f>_xll.SNL.Clients.Office.Excel.Functions.SPG(A61, "RD_CREDIT_RATING_GLOBAL", "Issuer Credit Rating", "Local Currency LT|0")</f>
        <v/>
      </c>
      <c r="K61" s="9" t="str">
        <f>_xll.SNL.Clients.Office.Excel.Functions.SPG(A61, "RD_CWOL_GLOBAL", "Issuer Credit Rating", "Local Currency LT|0")</f>
        <v/>
      </c>
      <c r="L61" s="9" t="str">
        <f>_xll.SNL.Clients.Office.Excel.Functions.SPG(A61, "RD_RATING_ACTION_GLOBAL", "Issuer Credit Rating", "Local Currency LT|0")</f>
        <v/>
      </c>
      <c r="M61" s="10" t="str">
        <f>_xll.SNL.Clients.Office.Excel.Functions.SPG(A61, "RD_LAST_REVIEW_DATE_GLOBAL", "Issuer Credit Rating", "Local Currency LT")</f>
        <v/>
      </c>
      <c r="N61" s="10" t="str">
        <f>_xll.SNL.Clients.Office.Excel.Functions.SPG(A61, "RD_CREDIT_RATING_DATE_GLOBAL", "Issuer Credit Rating", "Local Currency LT|0")</f>
        <v/>
      </c>
      <c r="O61" s="10" t="str">
        <f>_xll.SNL.Clients.Office.Excel.Functions.SPG(A61, "RD_CREDIT_WATCH_OUTLOOK_DATE_GLOBAL", "Issuer Credit Rating", "Local Currency LT|0")</f>
        <v/>
      </c>
    </row>
    <row r="62" spans="1:15">
      <c r="A62" t="s">
        <v>1096</v>
      </c>
      <c r="B62" t="str">
        <f>_xll.SNL.Clients.Office.Excel.Functions.SPG(A62,"SP_IPO_DATE")</f>
        <v>#PEND</v>
      </c>
      <c r="C62" s="9" t="str">
        <f>_xll.SNL.Clients.Office.Excel.Functions.SPG(A62, "IQ_SECTOR")</f>
        <v>Materials</v>
      </c>
      <c r="D62" s="9" t="str">
        <f>_xll.SNL.Clients.Office.Excel.Functions.SPG(A62, "IQ_INDUSTRY_GROUP")</f>
        <v>Materials</v>
      </c>
      <c r="E62" s="9" t="str">
        <f>_xll.SNL.Clients.Office.Excel.Functions.SPG(A62, "IQ_INDUSTRY")</f>
        <v>Metals and Mining</v>
      </c>
      <c r="F62" s="9" t="str">
        <f>_xll.SNL.Clients.Office.Excel.Functions.SPG(A62, "IQ_PRIMARY_INDUSTRY")</f>
        <v>Steel</v>
      </c>
      <c r="G62" s="9" t="str">
        <f>_xll.SNL.Clients.Office.Excel.Functions.SPG(A62, "NAICS_CODE", "Primary")</f>
        <v>331110 - Iron and Steel Mills and Ferroalloy Manufacturing</v>
      </c>
      <c r="H62" s="9" t="str">
        <f>_xll.SNL.Clients.Office.Excel.Functions.SPG(A62, "SP_TOPICTAG")</f>
        <v>Energy Management; Energy Storage; Industrial Automation; Conventional Nuclear; Pollution Control; Passenger Aircraft Manufacturing</v>
      </c>
      <c r="I62" s="5">
        <f>_xll.SNL.Clients.Office.Excel.Functions.SPG(A62, "SP_PCT_SHARES_OWNED_ALL_INSTITUTIONS")</f>
        <v>94.67</v>
      </c>
      <c r="J62" s="9" t="str">
        <f>_xll.SNL.Clients.Office.Excel.Functions.SPG(A62, "RD_CREDIT_RATING_GLOBAL", "Issuer Credit Rating", "Local Currency LT|0")</f>
        <v>BB-</v>
      </c>
      <c r="K62" s="9" t="str">
        <f>_xll.SNL.Clients.Office.Excel.Functions.SPG(A62, "RD_CWOL_GLOBAL", "Issuer Credit Rating", "Local Currency LT|0")</f>
        <v>Positive</v>
      </c>
      <c r="L62" s="9" t="str">
        <f>_xll.SNL.Clients.Office.Excel.Functions.SPG(A62, "RD_RATING_ACTION_GLOBAL", "Issuer Credit Rating", "Local Currency LT|0")</f>
        <v>Upgrade | CreditWatch/Outlook (07/31/2024)</v>
      </c>
      <c r="M62" s="10">
        <f>_xll.SNL.Clients.Office.Excel.Functions.SPG(A62, "RD_LAST_REVIEW_DATE_GLOBAL", "Issuer Credit Rating", "Local Currency LT")</f>
        <v>45558</v>
      </c>
      <c r="N62" s="10">
        <f>_xll.SNL.Clients.Office.Excel.Functions.SPG(A62, "RD_CREDIT_RATING_DATE_GLOBAL", "Issuer Credit Rating", "Local Currency LT|0")</f>
        <v>45504</v>
      </c>
      <c r="O62" s="10">
        <f>_xll.SNL.Clients.Office.Excel.Functions.SPG(A62, "RD_CREDIT_WATCH_OUTLOOK_DATE_GLOBAL", "Issuer Credit Rating", "Local Currency LT|0")</f>
        <v>45504</v>
      </c>
    </row>
    <row r="63" spans="1:15">
      <c r="A63" t="s">
        <v>1097</v>
      </c>
      <c r="B63" t="str">
        <f>_xll.SNL.Clients.Office.Excel.Functions.SPG(A63,"SP_IPO_DATE")</f>
        <v>#PEND</v>
      </c>
      <c r="C63" s="9" t="str">
        <f>_xll.SNL.Clients.Office.Excel.Functions.SPG(A63, "IQ_SECTOR")</f>
        <v>Financials</v>
      </c>
      <c r="D63" s="9" t="str">
        <f>_xll.SNL.Clients.Office.Excel.Functions.SPG(A63, "IQ_INDUSTRY_GROUP")</f>
        <v>Banks</v>
      </c>
      <c r="E63" s="9" t="str">
        <f>_xll.SNL.Clients.Office.Excel.Functions.SPG(A63, "IQ_INDUSTRY")</f>
        <v>Banks</v>
      </c>
      <c r="F63" s="9" t="str">
        <f>_xll.SNL.Clients.Office.Excel.Functions.SPG(A63, "IQ_PRIMARY_INDUSTRY")</f>
        <v>Regional Banks</v>
      </c>
      <c r="G63" s="9" t="str">
        <f>_xll.SNL.Clients.Office.Excel.Functions.SPG(A63, "NAICS_CODE", "Primary")</f>
        <v>522110 - Commercial Banking</v>
      </c>
      <c r="H63" s="9" t="str">
        <f>_xll.SNL.Clients.Office.Excel.Functions.SPG(A63, "SP_TOPICTAG")</f>
        <v>Consumer Lending</v>
      </c>
      <c r="I63" s="5">
        <f>_xll.SNL.Clients.Office.Excel.Functions.SPG(A63, "SP_PCT_SHARES_OWNED_ALL_INSTITUTIONS")</f>
        <v>77.959999999999994</v>
      </c>
      <c r="J63" s="9" t="str">
        <f>_xll.SNL.Clients.Office.Excel.Functions.SPG(A63, "RD_CREDIT_RATING_GLOBAL", "Issuer Credit Rating", "Local Currency LT|0")</f>
        <v/>
      </c>
      <c r="K63" s="9" t="str">
        <f>_xll.SNL.Clients.Office.Excel.Functions.SPG(A63, "RD_CWOL_GLOBAL", "Issuer Credit Rating", "Local Currency LT|0")</f>
        <v/>
      </c>
      <c r="L63" s="9" t="str">
        <f>_xll.SNL.Clients.Office.Excel.Functions.SPG(A63, "RD_RATING_ACTION_GLOBAL", "Issuer Credit Rating", "Local Currency LT|0")</f>
        <v/>
      </c>
      <c r="M63" s="10" t="str">
        <f>_xll.SNL.Clients.Office.Excel.Functions.SPG(A63, "RD_LAST_REVIEW_DATE_GLOBAL", "Issuer Credit Rating", "Local Currency LT")</f>
        <v/>
      </c>
      <c r="N63" s="10" t="str">
        <f>_xll.SNL.Clients.Office.Excel.Functions.SPG(A63, "RD_CREDIT_RATING_DATE_GLOBAL", "Issuer Credit Rating", "Local Currency LT|0")</f>
        <v/>
      </c>
      <c r="O63" s="10" t="str">
        <f>_xll.SNL.Clients.Office.Excel.Functions.SPG(A63, "RD_CREDIT_WATCH_OUTLOOK_DATE_GLOBAL", "Issuer Credit Rating", "Local Currency LT|0")</f>
        <v/>
      </c>
    </row>
    <row r="64" spans="1:15">
      <c r="A64" t="s">
        <v>1098</v>
      </c>
      <c r="B64" t="str">
        <f>_xll.SNL.Clients.Office.Excel.Functions.SPG(A64,"SP_IPO_DATE")</f>
        <v>#PEND</v>
      </c>
      <c r="C64" s="9" t="str">
        <f>_xll.SNL.Clients.Office.Excel.Functions.SPG(A64, "IQ_SECTOR")</f>
        <v>Energy</v>
      </c>
      <c r="D64" s="9" t="str">
        <f>_xll.SNL.Clients.Office.Excel.Functions.SPG(A64, "IQ_INDUSTRY_GROUP")</f>
        <v>Energy</v>
      </c>
      <c r="E64" s="9" t="str">
        <f>_xll.SNL.Clients.Office.Excel.Functions.SPG(A64, "IQ_INDUSTRY")</f>
        <v>Energy Equipment and Services</v>
      </c>
      <c r="F64" s="9" t="str">
        <f>_xll.SNL.Clients.Office.Excel.Functions.SPG(A64, "IQ_PRIMARY_INDUSTRY")</f>
        <v>Oil and Gas Equipment and Services</v>
      </c>
      <c r="G64" s="9" t="str">
        <f>_xll.SNL.Clients.Office.Excel.Functions.SPG(A64, "NAICS_CODE", "Primary")</f>
        <v>213115 - Support Activities for Nonmetallic Minerals (except Fuels) Mining</v>
      </c>
      <c r="H64" s="9" t="str">
        <f>_xll.SNL.Clients.Office.Excel.Functions.SPG(A64, "SP_TOPICTAG")</f>
        <v/>
      </c>
      <c r="I64" s="5">
        <f>_xll.SNL.Clients.Office.Excel.Functions.SPG(A64, "SP_PCT_SHARES_OWNED_ALL_INSTITUTIONS")</f>
        <v>71.760000000000005</v>
      </c>
      <c r="J64" s="9" t="str">
        <f>_xll.SNL.Clients.Office.Excel.Functions.SPG(A64, "RD_CREDIT_RATING_GLOBAL", "Issuer Credit Rating", "Local Currency LT|0")</f>
        <v/>
      </c>
      <c r="K64" s="9" t="str">
        <f>_xll.SNL.Clients.Office.Excel.Functions.SPG(A64, "RD_CWOL_GLOBAL", "Issuer Credit Rating", "Local Currency LT|0")</f>
        <v/>
      </c>
      <c r="L64" s="9" t="str">
        <f>_xll.SNL.Clients.Office.Excel.Functions.SPG(A64, "RD_RATING_ACTION_GLOBAL", "Issuer Credit Rating", "Local Currency LT|0")</f>
        <v/>
      </c>
      <c r="M64" s="10" t="str">
        <f>_xll.SNL.Clients.Office.Excel.Functions.SPG(A64, "RD_LAST_REVIEW_DATE_GLOBAL", "Issuer Credit Rating", "Local Currency LT")</f>
        <v/>
      </c>
      <c r="N64" s="10" t="str">
        <f>_xll.SNL.Clients.Office.Excel.Functions.SPG(A64, "RD_CREDIT_RATING_DATE_GLOBAL", "Issuer Credit Rating", "Local Currency LT|0")</f>
        <v/>
      </c>
      <c r="O64" s="10" t="str">
        <f>_xll.SNL.Clients.Office.Excel.Functions.SPG(A64, "RD_CREDIT_WATCH_OUTLOOK_DATE_GLOBAL", "Issuer Credit Rating", "Local Currency LT|0")</f>
        <v/>
      </c>
    </row>
    <row r="65" spans="1:15">
      <c r="A65" t="s">
        <v>1099</v>
      </c>
      <c r="B65" t="str">
        <f>_xll.SNL.Clients.Office.Excel.Functions.SPG(A65,"SP_IPO_DATE")</f>
        <v>#PEND</v>
      </c>
      <c r="C65" s="9" t="str">
        <f>_xll.SNL.Clients.Office.Excel.Functions.SPG(A65, "IQ_SECTOR")</f>
        <v>Health Care</v>
      </c>
      <c r="D65" s="9" t="str">
        <f>_xll.SNL.Clients.Office.Excel.Functions.SPG(A65, "IQ_INDUSTRY_GROUP")</f>
        <v>Health Care Equipment and Services</v>
      </c>
      <c r="E65" s="9" t="str">
        <f>_xll.SNL.Clients.Office.Excel.Functions.SPG(A65, "IQ_INDUSTRY")</f>
        <v>Health Care Equipment and Supplies</v>
      </c>
      <c r="F65" s="9" t="str">
        <f>_xll.SNL.Clients.Office.Excel.Functions.SPG(A65, "IQ_PRIMARY_INDUSTRY")</f>
        <v>Health Care Supplies</v>
      </c>
      <c r="G65" s="9" t="str">
        <f>_xll.SNL.Clients.Office.Excel.Functions.SPG(A65, "NAICS_CODE", "Primary")</f>
        <v>33911 - Medical Equipment and Supplies Manufacturing</v>
      </c>
      <c r="H65" s="9" t="str">
        <f>_xll.SNL.Clients.Office.Excel.Functions.SPG(A65, "SP_TOPICTAG")</f>
        <v>Health Diagnostics; Gastroenterology; Orthopaedics; Pain Management; Respiratory</v>
      </c>
      <c r="I65" s="5">
        <f>_xll.SNL.Clients.Office.Excel.Functions.SPG(A65, "SP_PCT_SHARES_OWNED_ALL_INSTITUTIONS")</f>
        <v>94.49</v>
      </c>
      <c r="J65" s="9" t="str">
        <f>_xll.SNL.Clients.Office.Excel.Functions.SPG(A65, "RD_CREDIT_RATING_GLOBAL", "Issuer Credit Rating", "Local Currency LT|0")</f>
        <v>NR</v>
      </c>
      <c r="K65" s="9" t="str">
        <f>_xll.SNL.Clients.Office.Excel.Functions.SPG(A65, "RD_CWOL_GLOBAL", "Issuer Credit Rating", "Local Currency LT|0")</f>
        <v>NR</v>
      </c>
      <c r="L65" s="9" t="str">
        <f>_xll.SNL.Clients.Office.Excel.Functions.SPG(A65, "RD_RATING_ACTION_GLOBAL", "Issuer Credit Rating", "Local Currency LT|0")</f>
        <v>Not Rated | CreditWatch/Outlook (01/08/2021)</v>
      </c>
      <c r="M65" s="10">
        <f>_xll.SNL.Clients.Office.Excel.Functions.SPG(A65, "RD_LAST_REVIEW_DATE_GLOBAL", "Issuer Credit Rating", "Local Currency LT")</f>
        <v>44204</v>
      </c>
      <c r="N65" s="10">
        <f>_xll.SNL.Clients.Office.Excel.Functions.SPG(A65, "RD_CREDIT_RATING_DATE_GLOBAL", "Issuer Credit Rating", "Local Currency LT|0")</f>
        <v>44204</v>
      </c>
      <c r="O65" s="10">
        <f>_xll.SNL.Clients.Office.Excel.Functions.SPG(A65, "RD_CREDIT_WATCH_OUTLOOK_DATE_GLOBAL", "Issuer Credit Rating", "Local Currency LT|0")</f>
        <v>44204</v>
      </c>
    </row>
    <row r="66" spans="1:15">
      <c r="A66" t="s">
        <v>1100</v>
      </c>
      <c r="B66" t="str">
        <f>_xll.SNL.Clients.Office.Excel.Functions.SPG(A66,"SP_IPO_DATE")</f>
        <v>#PEND</v>
      </c>
      <c r="C66" s="9" t="str">
        <f>_xll.SNL.Clients.Office.Excel.Functions.SPG(A66, "IQ_SECTOR")</f>
        <v>Utilities</v>
      </c>
      <c r="D66" s="9" t="str">
        <f>_xll.SNL.Clients.Office.Excel.Functions.SPG(A66, "IQ_INDUSTRY_GROUP")</f>
        <v>Utilities</v>
      </c>
      <c r="E66" s="9" t="str">
        <f>_xll.SNL.Clients.Office.Excel.Functions.SPG(A66, "IQ_INDUSTRY")</f>
        <v>Multi-Utilities</v>
      </c>
      <c r="F66" s="9" t="str">
        <f>_xll.SNL.Clients.Office.Excel.Functions.SPG(A66, "IQ_PRIMARY_INDUSTRY")</f>
        <v>Multi-Utilities</v>
      </c>
      <c r="G66" s="9" t="str">
        <f>_xll.SNL.Clients.Office.Excel.Functions.SPG(A66, "NAICS_CODE", "Primary")</f>
        <v>2211 - Electric Power Generation, Transmission and Distribution</v>
      </c>
      <c r="H66" s="9" t="str">
        <f>_xll.SNL.Clients.Office.Excel.Functions.SPG(A66, "SP_TOPICTAG")</f>
        <v>Clean Energy; Energy Efficiency; Energy Management; Energy Storage; Smart Energy; Biomass Energy; Power Grid; Onshore and Offshore Wind</v>
      </c>
      <c r="I66" s="5">
        <f>_xll.SNL.Clients.Office.Excel.Functions.SPG(A66, "SP_PCT_SHARES_OWNED_ALL_INSTITUTIONS")</f>
        <v>87.91</v>
      </c>
      <c r="J66" s="9" t="str">
        <f>_xll.SNL.Clients.Office.Excel.Functions.SPG(A66, "RD_CREDIT_RATING_GLOBAL", "Issuer Credit Rating", "Local Currency LT|0")</f>
        <v>BBB</v>
      </c>
      <c r="K66" s="9" t="str">
        <f>_xll.SNL.Clients.Office.Excel.Functions.SPG(A66, "RD_CWOL_GLOBAL", "Issuer Credit Rating", "Local Currency LT|0")</f>
        <v>Negative</v>
      </c>
      <c r="L66" s="9" t="str">
        <f>_xll.SNL.Clients.Office.Excel.Functions.SPG(A66, "RD_RATING_ACTION_GLOBAL", "Issuer Credit Rating", "Local Currency LT|0")</f>
        <v>CreditWatch/Outlook (11/11/2022)</v>
      </c>
      <c r="M66" s="10">
        <f>_xll.SNL.Clients.Office.Excel.Functions.SPG(A66, "RD_LAST_REVIEW_DATE_GLOBAL", "Issuer Credit Rating", "Local Currency LT")</f>
        <v>45440</v>
      </c>
      <c r="N66" s="10">
        <f>_xll.SNL.Clients.Office.Excel.Functions.SPG(A66, "RD_CREDIT_RATING_DATE_GLOBAL", "Issuer Credit Rating", "Local Currency LT|0")</f>
        <v>40604</v>
      </c>
      <c r="O66" s="10">
        <f>_xll.SNL.Clients.Office.Excel.Functions.SPG(A66, "RD_CREDIT_WATCH_OUTLOOK_DATE_GLOBAL", "Issuer Credit Rating", "Local Currency LT|0")</f>
        <v>44876</v>
      </c>
    </row>
    <row r="67" spans="1:15">
      <c r="A67" t="s">
        <v>1101</v>
      </c>
      <c r="B67" t="str">
        <f>_xll.SNL.Clients.Office.Excel.Functions.SPG(A67,"SP_IPO_DATE")</f>
        <v>#PEND</v>
      </c>
      <c r="C67" s="9" t="str">
        <f>_xll.SNL.Clients.Office.Excel.Functions.SPG(A67, "IQ_SECTOR")</f>
        <v>Information Technology</v>
      </c>
      <c r="D67" s="9" t="str">
        <f>_xll.SNL.Clients.Office.Excel.Functions.SPG(A67, "IQ_INDUSTRY_GROUP")</f>
        <v>Semiconductors and Semiconductor Equipment</v>
      </c>
      <c r="E67" s="9" t="str">
        <f>_xll.SNL.Clients.Office.Excel.Functions.SPG(A67, "IQ_INDUSTRY")</f>
        <v>Semiconductors and Semiconductor Equipment</v>
      </c>
      <c r="F67" s="9" t="str">
        <f>_xll.SNL.Clients.Office.Excel.Functions.SPG(A67, "IQ_PRIMARY_INDUSTRY")</f>
        <v>Semiconductor Materials and Equipment</v>
      </c>
      <c r="G67" s="9" t="str">
        <f>_xll.SNL.Clients.Office.Excel.Functions.SPG(A67, "NAICS_CODE", "Primary")</f>
        <v>333242 - Semiconductor Machinery Manufacturing</v>
      </c>
      <c r="H67" s="9" t="str">
        <f>_xll.SNL.Clients.Office.Excel.Functions.SPG(A67, "SP_TOPICTAG")</f>
        <v>Industrial Automation; Sensors; Process Automation</v>
      </c>
      <c r="I67" s="5">
        <f>_xll.SNL.Clients.Office.Excel.Functions.SPG(A67, "SP_PCT_SHARES_OWNED_ALL_INSTITUTIONS")</f>
        <v>99.41</v>
      </c>
      <c r="J67" s="9" t="str">
        <f>_xll.SNL.Clients.Office.Excel.Functions.SPG(A67, "RD_CREDIT_RATING_GLOBAL", "Issuer Credit Rating", "Local Currency LT|0")</f>
        <v/>
      </c>
      <c r="K67" s="9" t="str">
        <f>_xll.SNL.Clients.Office.Excel.Functions.SPG(A67, "RD_CWOL_GLOBAL", "Issuer Credit Rating", "Local Currency LT|0")</f>
        <v/>
      </c>
      <c r="L67" s="9" t="str">
        <f>_xll.SNL.Clients.Office.Excel.Functions.SPG(A67, "RD_RATING_ACTION_GLOBAL", "Issuer Credit Rating", "Local Currency LT|0")</f>
        <v/>
      </c>
      <c r="M67" s="10" t="str">
        <f>_xll.SNL.Clients.Office.Excel.Functions.SPG(A67, "RD_LAST_REVIEW_DATE_GLOBAL", "Issuer Credit Rating", "Local Currency LT")</f>
        <v/>
      </c>
      <c r="N67" s="10" t="str">
        <f>_xll.SNL.Clients.Office.Excel.Functions.SPG(A67, "RD_CREDIT_RATING_DATE_GLOBAL", "Issuer Credit Rating", "Local Currency LT|0")</f>
        <v/>
      </c>
      <c r="O67" s="10" t="str">
        <f>_xll.SNL.Clients.Office.Excel.Functions.SPG(A67, "RD_CREDIT_WATCH_OUTLOOK_DATE_GLOBAL", "Issuer Credit Rating", "Local Currency LT|0")</f>
        <v/>
      </c>
    </row>
    <row r="68" spans="1:15">
      <c r="A68" t="s">
        <v>1102</v>
      </c>
      <c r="B68" t="str">
        <f>_xll.SNL.Clients.Office.Excel.Functions.SPG(A68,"SP_IPO_DATE")</f>
        <v>#PEND</v>
      </c>
      <c r="C68" s="9" t="str">
        <f>_xll.SNL.Clients.Office.Excel.Functions.SPG(A68, "IQ_SECTOR")</f>
        <v>Financials</v>
      </c>
      <c r="D68" s="9" t="str">
        <f>_xll.SNL.Clients.Office.Excel.Functions.SPG(A68, "IQ_INDUSTRY_GROUP")</f>
        <v>Banks</v>
      </c>
      <c r="E68" s="9" t="str">
        <f>_xll.SNL.Clients.Office.Excel.Functions.SPG(A68, "IQ_INDUSTRY")</f>
        <v>Banks</v>
      </c>
      <c r="F68" s="9" t="str">
        <f>_xll.SNL.Clients.Office.Excel.Functions.SPG(A68, "IQ_PRIMARY_INDUSTRY")</f>
        <v>Regional Banks</v>
      </c>
      <c r="G68" s="9" t="str">
        <f>_xll.SNL.Clients.Office.Excel.Functions.SPG(A68, "NAICS_CODE", "Primary")</f>
        <v>522180 - Savings Institutions and Other Depository Credit Intermediation</v>
      </c>
      <c r="H68" s="9" t="str">
        <f>_xll.SNL.Clients.Office.Excel.Functions.SPG(A68, "SP_TOPICTAG")</f>
        <v>Consumer Lending; Digital Asset Management; Digital Brokerage; Banking as a Service</v>
      </c>
      <c r="I68" s="5">
        <f>_xll.SNL.Clients.Office.Excel.Functions.SPG(A68, "SP_PCT_SHARES_OWNED_ALL_INSTITUTIONS")</f>
        <v>84.39</v>
      </c>
      <c r="J68" s="9" t="str">
        <f>_xll.SNL.Clients.Office.Excel.Functions.SPG(A68, "RD_CREDIT_RATING_GLOBAL", "Issuer Credit Rating", "Local Currency LT|0")</f>
        <v/>
      </c>
      <c r="K68" s="9" t="str">
        <f>_xll.SNL.Clients.Office.Excel.Functions.SPG(A68, "RD_CWOL_GLOBAL", "Issuer Credit Rating", "Local Currency LT|0")</f>
        <v/>
      </c>
      <c r="L68" s="9" t="str">
        <f>_xll.SNL.Clients.Office.Excel.Functions.SPG(A68, "RD_RATING_ACTION_GLOBAL", "Issuer Credit Rating", "Local Currency LT|0")</f>
        <v/>
      </c>
      <c r="M68" s="10" t="str">
        <f>_xll.SNL.Clients.Office.Excel.Functions.SPG(A68, "RD_LAST_REVIEW_DATE_GLOBAL", "Issuer Credit Rating", "Local Currency LT")</f>
        <v/>
      </c>
      <c r="N68" s="10" t="str">
        <f>_xll.SNL.Clients.Office.Excel.Functions.SPG(A68, "RD_CREDIT_RATING_DATE_GLOBAL", "Issuer Credit Rating", "Local Currency LT|0")</f>
        <v/>
      </c>
      <c r="O68" s="10" t="str">
        <f>_xll.SNL.Clients.Office.Excel.Functions.SPG(A68, "RD_CREDIT_WATCH_OUTLOOK_DATE_GLOBAL", "Issuer Credit Rating", "Local Currency LT|0")</f>
        <v/>
      </c>
    </row>
    <row r="69" spans="1:15">
      <c r="A69" t="s">
        <v>1103</v>
      </c>
      <c r="B69" t="str">
        <f>_xll.SNL.Clients.Office.Excel.Functions.SPG(A69,"SP_IPO_DATE")</f>
        <v>#PEND</v>
      </c>
      <c r="C69" s="9" t="str">
        <f>_xll.SNL.Clients.Office.Excel.Functions.SPG(A69, "IQ_SECTOR")</f>
        <v>Health Care</v>
      </c>
      <c r="D69" s="9" t="str">
        <f>_xll.SNL.Clients.Office.Excel.Functions.SPG(A69, "IQ_INDUSTRY_GROUP")</f>
        <v>Pharmaceuticals, Biotechnology and Life Sciences</v>
      </c>
      <c r="E69" s="9" t="str">
        <f>_xll.SNL.Clients.Office.Excel.Functions.SPG(A69, "IQ_INDUSTRY")</f>
        <v>Life Sciences Tools and Services</v>
      </c>
      <c r="F69" s="9" t="str">
        <f>_xll.SNL.Clients.Office.Excel.Functions.SPG(A69, "IQ_PRIMARY_INDUSTRY")</f>
        <v>Life Sciences Tools and Services</v>
      </c>
      <c r="G69" s="9" t="str">
        <f>_xll.SNL.Clients.Office.Excel.Functions.SPG(A69, "NAICS_CODE", "Primary")</f>
        <v>541715 - Research and Development in the Physical, Engineering, and Life Sciences (except Nanotechnology and Biotechnology)</v>
      </c>
      <c r="H69" s="9" t="str">
        <f>_xll.SNL.Clients.Office.Excel.Functions.SPG(A69, "SP_TOPICTAG")</f>
        <v>Health Diagnostics; Natural Language Processing; Genetics; Artificial Intelligence</v>
      </c>
      <c r="I69" s="5">
        <f>_xll.SNL.Clients.Office.Excel.Functions.SPG(A69, "SP_PCT_SHARES_OWNED_ALL_INSTITUTIONS")</f>
        <v>103.49</v>
      </c>
      <c r="J69" s="9" t="str">
        <f>_xll.SNL.Clients.Office.Excel.Functions.SPG(A69, "RD_CREDIT_RATING_GLOBAL", "Issuer Credit Rating", "Local Currency LT|0")</f>
        <v>NR</v>
      </c>
      <c r="K69" s="9" t="str">
        <f>_xll.SNL.Clients.Office.Excel.Functions.SPG(A69, "RD_CWOL_GLOBAL", "Issuer Credit Rating", "Local Currency LT|0")</f>
        <v>NR</v>
      </c>
      <c r="L69" s="9" t="str">
        <f>_xll.SNL.Clients.Office.Excel.Functions.SPG(A69, "RD_RATING_ACTION_GLOBAL", "Issuer Credit Rating", "Local Currency LT|0")</f>
        <v>Not Rated | CreditWatch/Outlook (04/07/2022)</v>
      </c>
      <c r="M69" s="10">
        <f>_xll.SNL.Clients.Office.Excel.Functions.SPG(A69, "RD_LAST_REVIEW_DATE_GLOBAL", "Issuer Credit Rating", "Local Currency LT")</f>
        <v>44658</v>
      </c>
      <c r="N69" s="10">
        <f>_xll.SNL.Clients.Office.Excel.Functions.SPG(A69, "RD_CREDIT_RATING_DATE_GLOBAL", "Issuer Credit Rating", "Local Currency LT|0")</f>
        <v>44658</v>
      </c>
      <c r="O69" s="10">
        <f>_xll.SNL.Clients.Office.Excel.Functions.SPG(A69, "RD_CREDIT_WATCH_OUTLOOK_DATE_GLOBAL", "Issuer Credit Rating", "Local Currency LT|0")</f>
        <v>44658</v>
      </c>
    </row>
    <row r="70" spans="1:15">
      <c r="A70" t="s">
        <v>1104</v>
      </c>
      <c r="B70" t="str">
        <f>_xll.SNL.Clients.Office.Excel.Functions.SPG(A70,"SP_IPO_DATE")</f>
        <v>#PEND</v>
      </c>
      <c r="C70" s="9" t="str">
        <f>_xll.SNL.Clients.Office.Excel.Functions.SPG(A70, "IQ_SECTOR")</f>
        <v>Industrials</v>
      </c>
      <c r="D70" s="9" t="str">
        <f>_xll.SNL.Clients.Office.Excel.Functions.SPG(A70, "IQ_INDUSTRY_GROUP")</f>
        <v>Capital Goods</v>
      </c>
      <c r="E70" s="9" t="str">
        <f>_xll.SNL.Clients.Office.Excel.Functions.SPG(A70, "IQ_INDUSTRY")</f>
        <v>Building Products</v>
      </c>
      <c r="F70" s="9" t="str">
        <f>_xll.SNL.Clients.Office.Excel.Functions.SPG(A70, "IQ_PRIMARY_INDUSTRY")</f>
        <v>Building Products</v>
      </c>
      <c r="G70" s="9" t="str">
        <f>_xll.SNL.Clients.Office.Excel.Functions.SPG(A70, "NAICS_CODE", "Primary")</f>
        <v>335132 - Commercial, Industrial, and Institutional Electric Lighting Fixture Manufacturing</v>
      </c>
      <c r="H70" s="9" t="str">
        <f>_xll.SNL.Clients.Office.Excel.Functions.SPG(A70, "SP_TOPICTAG")</f>
        <v/>
      </c>
      <c r="I70" s="5">
        <f>_xll.SNL.Clients.Office.Excel.Functions.SPG(A70, "SP_PCT_SHARES_OWNED_ALL_INSTITUTIONS")</f>
        <v>92.16</v>
      </c>
      <c r="J70" s="9" t="str">
        <f>_xll.SNL.Clients.Office.Excel.Functions.SPG(A70, "RD_CREDIT_RATING_GLOBAL", "Issuer Credit Rating", "Local Currency LT|0")</f>
        <v>BB-</v>
      </c>
      <c r="K70" s="9" t="str">
        <f>_xll.SNL.Clients.Office.Excel.Functions.SPG(A70, "RD_CWOL_GLOBAL", "Issuer Credit Rating", "Local Currency LT|0")</f>
        <v>Stable</v>
      </c>
      <c r="L70" s="9" t="str">
        <f>_xll.SNL.Clients.Office.Excel.Functions.SPG(A70, "RD_RATING_ACTION_GLOBAL", "Issuer Credit Rating", "Local Currency LT|0")</f>
        <v>Upgrade | CreditWatch/Outlook (11/18/2024)</v>
      </c>
      <c r="M70" s="10">
        <f>_xll.SNL.Clients.Office.Excel.Functions.SPG(A70, "RD_LAST_REVIEW_DATE_GLOBAL", "Issuer Credit Rating", "Local Currency LT")</f>
        <v>45614</v>
      </c>
      <c r="N70" s="10">
        <f>_xll.SNL.Clients.Office.Excel.Functions.SPG(A70, "RD_CREDIT_RATING_DATE_GLOBAL", "Issuer Credit Rating", "Local Currency LT|0")</f>
        <v>45614</v>
      </c>
      <c r="O70" s="10">
        <f>_xll.SNL.Clients.Office.Excel.Functions.SPG(A70, "RD_CREDIT_WATCH_OUTLOOK_DATE_GLOBAL", "Issuer Credit Rating", "Local Currency LT|0")</f>
        <v>45614</v>
      </c>
    </row>
    <row r="71" spans="1:15">
      <c r="A71" t="s">
        <v>1105</v>
      </c>
      <c r="B71" t="str">
        <f>_xll.SNL.Clients.Office.Excel.Functions.SPG(A71,"SP_IPO_DATE")</f>
        <v>#PEND</v>
      </c>
      <c r="C71" s="9" t="str">
        <f>_xll.SNL.Clients.Office.Excel.Functions.SPG(A71, "IQ_SECTOR")</f>
        <v>Consumer Staples</v>
      </c>
      <c r="D71" s="9" t="str">
        <f>_xll.SNL.Clients.Office.Excel.Functions.SPG(A71, "IQ_INDUSTRY_GROUP")</f>
        <v>Food, Beverage and Tobacco</v>
      </c>
      <c r="E71" s="9" t="str">
        <f>_xll.SNL.Clients.Office.Excel.Functions.SPG(A71, "IQ_INDUSTRY")</f>
        <v>Food Products</v>
      </c>
      <c r="F71" s="9" t="str">
        <f>_xll.SNL.Clients.Office.Excel.Functions.SPG(A71, "IQ_PRIMARY_INDUSTRY")</f>
        <v>Packaged Foods and Meats</v>
      </c>
      <c r="G71" s="9" t="str">
        <f>_xll.SNL.Clients.Office.Excel.Functions.SPG(A71, "NAICS_CODE", "Primary")</f>
        <v>31142 - Fruit and Vegetable Canning, Pickling, and Drying</v>
      </c>
      <c r="H71" s="9" t="str">
        <f>_xll.SNL.Clients.Office.Excel.Functions.SPG(A71, "SP_TOPICTAG")</f>
        <v>Fast-Moving Consumer Goods; Green Consumer Goods; Organic</v>
      </c>
      <c r="I71" s="5">
        <f>_xll.SNL.Clients.Office.Excel.Functions.SPG(A71, "SP_PCT_SHARES_OWNED_ALL_INSTITUTIONS")</f>
        <v>61.92</v>
      </c>
      <c r="J71" s="9" t="str">
        <f>_xll.SNL.Clients.Office.Excel.Functions.SPG(A71, "RD_CREDIT_RATING_GLOBAL", "Issuer Credit Rating", "Local Currency LT|0")</f>
        <v>B-</v>
      </c>
      <c r="K71" s="9" t="str">
        <f>_xll.SNL.Clients.Office.Excel.Functions.SPG(A71, "RD_CWOL_GLOBAL", "Issuer Credit Rating", "Local Currency LT|0")</f>
        <v>Positive</v>
      </c>
      <c r="L71" s="9" t="str">
        <f>_xll.SNL.Clients.Office.Excel.Functions.SPG(A71, "RD_RATING_ACTION_GLOBAL", "Issuer Credit Rating", "Local Currency LT|0")</f>
        <v>CreditWatch/Outlook (03/13/2024)</v>
      </c>
      <c r="M71" s="10">
        <f>_xll.SNL.Clients.Office.Excel.Functions.SPG(A71, "RD_LAST_REVIEW_DATE_GLOBAL", "Issuer Credit Rating", "Local Currency LT")</f>
        <v>45554</v>
      </c>
      <c r="N71" s="10">
        <f>_xll.SNL.Clients.Office.Excel.Functions.SPG(A71, "RD_CREDIT_RATING_DATE_GLOBAL", "Issuer Credit Rating", "Local Currency LT|0")</f>
        <v>44791</v>
      </c>
      <c r="O71" s="10">
        <f>_xll.SNL.Clients.Office.Excel.Functions.SPG(A71, "RD_CREDIT_WATCH_OUTLOOK_DATE_GLOBAL", "Issuer Credit Rating", "Local Currency LT|0")</f>
        <v>45364</v>
      </c>
    </row>
    <row r="72" spans="1:15">
      <c r="A72" t="s">
        <v>1106</v>
      </c>
      <c r="B72" t="str">
        <f>_xll.SNL.Clients.Office.Excel.Functions.SPG(A72,"SP_IPO_DATE")</f>
        <v>#PEND</v>
      </c>
      <c r="C72" s="9" t="str">
        <f>_xll.SNL.Clients.Office.Excel.Functions.SPG(A72, "IQ_SECTOR")</f>
        <v>Information Technology</v>
      </c>
      <c r="D72" s="9" t="str">
        <f>_xll.SNL.Clients.Office.Excel.Functions.SPG(A72, "IQ_INDUSTRY_GROUP")</f>
        <v>Technology Hardware and Equipment</v>
      </c>
      <c r="E72" s="9" t="str">
        <f>_xll.SNL.Clients.Office.Excel.Functions.SPG(A72, "IQ_INDUSTRY")</f>
        <v>Electronic Equipment, Instruments and Components</v>
      </c>
      <c r="F72" s="9" t="str">
        <f>_xll.SNL.Clients.Office.Excel.Functions.SPG(A72, "IQ_PRIMARY_INDUSTRY")</f>
        <v>Electronic Equipment and Instruments</v>
      </c>
      <c r="G72" s="9" t="str">
        <f>_xll.SNL.Clients.Office.Excel.Functions.SPG(A72, "NAICS_CODE", "Primary")</f>
        <v>333310 - Commercial and Service Industry Machinery Manufacturing</v>
      </c>
      <c r="H72" s="9" t="str">
        <f>_xll.SNL.Clients.Office.Excel.Functions.SPG(A72, "SP_TOPICTAG")</f>
        <v>Environmental Engineering; RFID (Radio Frequency Identification); Sensors; Smart Cities</v>
      </c>
      <c r="I72" s="5">
        <f>_xll.SNL.Clients.Office.Excel.Functions.SPG(A72, "SP_PCT_SHARES_OWNED_ALL_INSTITUTIONS")</f>
        <v>90.4</v>
      </c>
      <c r="J72" s="9" t="str">
        <f>_xll.SNL.Clients.Office.Excel.Functions.SPG(A72, "RD_CREDIT_RATING_GLOBAL", "Issuer Credit Rating", "Local Currency LT|0")</f>
        <v/>
      </c>
      <c r="K72" s="9" t="str">
        <f>_xll.SNL.Clients.Office.Excel.Functions.SPG(A72, "RD_CWOL_GLOBAL", "Issuer Credit Rating", "Local Currency LT|0")</f>
        <v/>
      </c>
      <c r="L72" s="9" t="str">
        <f>_xll.SNL.Clients.Office.Excel.Functions.SPG(A72, "RD_RATING_ACTION_GLOBAL", "Issuer Credit Rating", "Local Currency LT|0")</f>
        <v/>
      </c>
      <c r="M72" s="10" t="str">
        <f>_xll.SNL.Clients.Office.Excel.Functions.SPG(A72, "RD_LAST_REVIEW_DATE_GLOBAL", "Issuer Credit Rating", "Local Currency LT")</f>
        <v/>
      </c>
      <c r="N72" s="10" t="str">
        <f>_xll.SNL.Clients.Office.Excel.Functions.SPG(A72, "RD_CREDIT_RATING_DATE_GLOBAL", "Issuer Credit Rating", "Local Currency LT|0")</f>
        <v/>
      </c>
      <c r="O72" s="10" t="str">
        <f>_xll.SNL.Clients.Office.Excel.Functions.SPG(A72, "RD_CREDIT_WATCH_OUTLOOK_DATE_GLOBAL", "Issuer Credit Rating", "Local Currency LT|0")</f>
        <v/>
      </c>
    </row>
    <row r="73" spans="1:15">
      <c r="A73" t="s">
        <v>1107</v>
      </c>
      <c r="B73" t="str">
        <f>_xll.SNL.Clients.Office.Excel.Functions.SPG(A73,"SP_IPO_DATE")</f>
        <v>#PEND</v>
      </c>
      <c r="C73" s="9" t="str">
        <f>_xll.SNL.Clients.Office.Excel.Functions.SPG(A73, "IQ_SECTOR")</f>
        <v>Materials</v>
      </c>
      <c r="D73" s="9" t="str">
        <f>_xll.SNL.Clients.Office.Excel.Functions.SPG(A73, "IQ_INDUSTRY_GROUP")</f>
        <v>Materials</v>
      </c>
      <c r="E73" s="9" t="str">
        <f>_xll.SNL.Clients.Office.Excel.Functions.SPG(A73, "IQ_INDUSTRY")</f>
        <v>Chemicals</v>
      </c>
      <c r="F73" s="9" t="str">
        <f>_xll.SNL.Clients.Office.Excel.Functions.SPG(A73, "IQ_PRIMARY_INDUSTRY")</f>
        <v>Specialty Chemicals</v>
      </c>
      <c r="G73" s="9" t="str">
        <f>_xll.SNL.Clients.Office.Excel.Functions.SPG(A73, "NAICS_CODE", "Primary")</f>
        <v>325 - Chemical Manufacturing</v>
      </c>
      <c r="H73" s="9" t="str">
        <f>_xll.SNL.Clients.Office.Excel.Functions.SPG(A73, "SP_TOPICTAG")</f>
        <v>Animal Feed; Farming; Livestock; Organic; Nutraceutical</v>
      </c>
      <c r="I73" s="5">
        <f>_xll.SNL.Clients.Office.Excel.Functions.SPG(A73, "SP_PCT_SHARES_OWNED_ALL_INSTITUTIONS")</f>
        <v>90.76</v>
      </c>
      <c r="J73" s="9" t="str">
        <f>_xll.SNL.Clients.Office.Excel.Functions.SPG(A73, "RD_CREDIT_RATING_GLOBAL", "Issuer Credit Rating", "Local Currency LT|0")</f>
        <v/>
      </c>
      <c r="K73" s="9" t="str">
        <f>_xll.SNL.Clients.Office.Excel.Functions.SPG(A73, "RD_CWOL_GLOBAL", "Issuer Credit Rating", "Local Currency LT|0")</f>
        <v/>
      </c>
      <c r="L73" s="9" t="str">
        <f>_xll.SNL.Clients.Office.Excel.Functions.SPG(A73, "RD_RATING_ACTION_GLOBAL", "Issuer Credit Rating", "Local Currency LT|0")</f>
        <v/>
      </c>
      <c r="M73" s="10" t="str">
        <f>_xll.SNL.Clients.Office.Excel.Functions.SPG(A73, "RD_LAST_REVIEW_DATE_GLOBAL", "Issuer Credit Rating", "Local Currency LT")</f>
        <v/>
      </c>
      <c r="N73" s="10" t="str">
        <f>_xll.SNL.Clients.Office.Excel.Functions.SPG(A73, "RD_CREDIT_RATING_DATE_GLOBAL", "Issuer Credit Rating", "Local Currency LT|0")</f>
        <v/>
      </c>
      <c r="O73" s="10" t="str">
        <f>_xll.SNL.Clients.Office.Excel.Functions.SPG(A73, "RD_CREDIT_WATCH_OUTLOOK_DATE_GLOBAL", "Issuer Credit Rating", "Local Currency LT|0")</f>
        <v/>
      </c>
    </row>
    <row r="74" spans="1:15">
      <c r="A74" t="s">
        <v>1108</v>
      </c>
      <c r="B74" t="str">
        <f>_xll.SNL.Clients.Office.Excel.Functions.SPG(A74,"SP_IPO_DATE")</f>
        <v>#PEND</v>
      </c>
      <c r="C74" s="9" t="str">
        <f>_xll.SNL.Clients.Office.Excel.Functions.SPG(A74, "IQ_SECTOR")</f>
        <v>Financials</v>
      </c>
      <c r="D74" s="9" t="str">
        <f>_xll.SNL.Clients.Office.Excel.Functions.SPG(A74, "IQ_INDUSTRY_GROUP")</f>
        <v>Banks</v>
      </c>
      <c r="E74" s="9" t="str">
        <f>_xll.SNL.Clients.Office.Excel.Functions.SPG(A74, "IQ_INDUSTRY")</f>
        <v>Banks</v>
      </c>
      <c r="F74" s="9" t="str">
        <f>_xll.SNL.Clients.Office.Excel.Functions.SPG(A74, "IQ_PRIMARY_INDUSTRY")</f>
        <v>Regional Banks</v>
      </c>
      <c r="G74" s="9" t="str">
        <f>_xll.SNL.Clients.Office.Excel.Functions.SPG(A74, "NAICS_CODE", "Primary")</f>
        <v>522110 - Commercial Banking</v>
      </c>
      <c r="H74" s="9" t="str">
        <f>_xll.SNL.Clients.Office.Excel.Functions.SPG(A74, "SP_TOPICTAG")</f>
        <v>Consumer Lending</v>
      </c>
      <c r="I74" s="5">
        <f>_xll.SNL.Clients.Office.Excel.Functions.SPG(A74, "SP_PCT_SHARES_OWNED_ALL_INSTITUTIONS")</f>
        <v>83.02</v>
      </c>
      <c r="J74" s="9" t="str">
        <f>_xll.SNL.Clients.Office.Excel.Functions.SPG(A74, "RD_CREDIT_RATING_GLOBAL", "Issuer Credit Rating", "Local Currency LT|0")</f>
        <v/>
      </c>
      <c r="K74" s="9" t="str">
        <f>_xll.SNL.Clients.Office.Excel.Functions.SPG(A74, "RD_CWOL_GLOBAL", "Issuer Credit Rating", "Local Currency LT|0")</f>
        <v/>
      </c>
      <c r="L74" s="9" t="str">
        <f>_xll.SNL.Clients.Office.Excel.Functions.SPG(A74, "RD_RATING_ACTION_GLOBAL", "Issuer Credit Rating", "Local Currency LT|0")</f>
        <v/>
      </c>
      <c r="M74" s="10" t="str">
        <f>_xll.SNL.Clients.Office.Excel.Functions.SPG(A74, "RD_LAST_REVIEW_DATE_GLOBAL", "Issuer Credit Rating", "Local Currency LT")</f>
        <v/>
      </c>
      <c r="N74" s="10" t="str">
        <f>_xll.SNL.Clients.Office.Excel.Functions.SPG(A74, "RD_CREDIT_RATING_DATE_GLOBAL", "Issuer Credit Rating", "Local Currency LT|0")</f>
        <v/>
      </c>
      <c r="O74" s="10" t="str">
        <f>_xll.SNL.Clients.Office.Excel.Functions.SPG(A74, "RD_CREDIT_WATCH_OUTLOOK_DATE_GLOBAL", "Issuer Credit Rating", "Local Currency LT|0")</f>
        <v/>
      </c>
    </row>
    <row r="75" spans="1:15">
      <c r="A75" t="s">
        <v>1109</v>
      </c>
      <c r="B75" t="str">
        <f>_xll.SNL.Clients.Office.Excel.Functions.SPG(A75,"SP_IPO_DATE")</f>
        <v>#PEND</v>
      </c>
      <c r="C75" s="9" t="str">
        <f>_xll.SNL.Clients.Office.Excel.Functions.SPG(A75, "IQ_SECTOR")</f>
        <v>Financials</v>
      </c>
      <c r="D75" s="9" t="str">
        <f>_xll.SNL.Clients.Office.Excel.Functions.SPG(A75, "IQ_INDUSTRY_GROUP")</f>
        <v>Banks</v>
      </c>
      <c r="E75" s="9" t="str">
        <f>_xll.SNL.Clients.Office.Excel.Functions.SPG(A75, "IQ_INDUSTRY")</f>
        <v>Banks</v>
      </c>
      <c r="F75" s="9" t="str">
        <f>_xll.SNL.Clients.Office.Excel.Functions.SPG(A75, "IQ_PRIMARY_INDUSTRY")</f>
        <v>Regional Banks</v>
      </c>
      <c r="G75" s="9" t="str">
        <f>_xll.SNL.Clients.Office.Excel.Functions.SPG(A75, "NAICS_CODE", "Primary")</f>
        <v>522110 - Commercial Banking</v>
      </c>
      <c r="H75" s="9" t="str">
        <f>_xll.SNL.Clients.Office.Excel.Functions.SPG(A75, "SP_TOPICTAG")</f>
        <v>Consumer Lending</v>
      </c>
      <c r="I75" s="5">
        <f>_xll.SNL.Clients.Office.Excel.Functions.SPG(A75, "SP_PCT_SHARES_OWNED_ALL_INSTITUTIONS")</f>
        <v>53.66</v>
      </c>
      <c r="J75" s="9" t="str">
        <f>_xll.SNL.Clients.Office.Excel.Functions.SPG(A75, "RD_CREDIT_RATING_GLOBAL", "Issuer Credit Rating", "Local Currency LT|0")</f>
        <v/>
      </c>
      <c r="K75" s="9" t="str">
        <f>_xll.SNL.Clients.Office.Excel.Functions.SPG(A75, "RD_CWOL_GLOBAL", "Issuer Credit Rating", "Local Currency LT|0")</f>
        <v/>
      </c>
      <c r="L75" s="9" t="str">
        <f>_xll.SNL.Clients.Office.Excel.Functions.SPG(A75, "RD_RATING_ACTION_GLOBAL", "Issuer Credit Rating", "Local Currency LT|0")</f>
        <v/>
      </c>
      <c r="M75" s="10" t="str">
        <f>_xll.SNL.Clients.Office.Excel.Functions.SPG(A75, "RD_LAST_REVIEW_DATE_GLOBAL", "Issuer Credit Rating", "Local Currency LT")</f>
        <v/>
      </c>
      <c r="N75" s="10" t="str">
        <f>_xll.SNL.Clients.Office.Excel.Functions.SPG(A75, "RD_CREDIT_RATING_DATE_GLOBAL", "Issuer Credit Rating", "Local Currency LT|0")</f>
        <v/>
      </c>
      <c r="O75" s="10" t="str">
        <f>_xll.SNL.Clients.Office.Excel.Functions.SPG(A75, "RD_CREDIT_WATCH_OUTLOOK_DATE_GLOBAL", "Issuer Credit Rating", "Local Currency LT|0")</f>
        <v/>
      </c>
    </row>
    <row r="76" spans="1:15">
      <c r="A76" t="s">
        <v>1110</v>
      </c>
      <c r="B76" t="str">
        <f>_xll.SNL.Clients.Office.Excel.Functions.SPG(A76,"SP_IPO_DATE")</f>
        <v>#PEND</v>
      </c>
      <c r="C76" s="9" t="str">
        <f>_xll.SNL.Clients.Office.Excel.Functions.SPG(A76, "IQ_SECTOR")</f>
        <v>Financials</v>
      </c>
      <c r="D76" s="9" t="str">
        <f>_xll.SNL.Clients.Office.Excel.Functions.SPG(A76, "IQ_INDUSTRY_GROUP")</f>
        <v>Banks</v>
      </c>
      <c r="E76" s="9" t="str">
        <f>_xll.SNL.Clients.Office.Excel.Functions.SPG(A76, "IQ_INDUSTRY")</f>
        <v>Banks</v>
      </c>
      <c r="F76" s="9" t="str">
        <f>_xll.SNL.Clients.Office.Excel.Functions.SPG(A76, "IQ_PRIMARY_INDUSTRY")</f>
        <v>Regional Banks</v>
      </c>
      <c r="G76" s="9" t="str">
        <f>_xll.SNL.Clients.Office.Excel.Functions.SPG(A76, "NAICS_CODE", "Primary")</f>
        <v>522110 - Commercial Banking</v>
      </c>
      <c r="H76" s="9" t="str">
        <f>_xll.SNL.Clients.Office.Excel.Functions.SPG(A76, "SP_TOPICTAG")</f>
        <v>Consumer Lending</v>
      </c>
      <c r="I76" s="5">
        <f>_xll.SNL.Clients.Office.Excel.Functions.SPG(A76, "SP_PCT_SHARES_OWNED_ALL_INSTITUTIONS")</f>
        <v>78.83</v>
      </c>
      <c r="J76" s="9" t="str">
        <f>_xll.SNL.Clients.Office.Excel.Functions.SPG(A76, "RD_CREDIT_RATING_GLOBAL", "Issuer Credit Rating", "Local Currency LT|0")</f>
        <v>NR</v>
      </c>
      <c r="K76" s="9" t="str">
        <f>_xll.SNL.Clients.Office.Excel.Functions.SPG(A76, "RD_CWOL_GLOBAL", "Issuer Credit Rating", "Local Currency LT|0")</f>
        <v>NR</v>
      </c>
      <c r="L76" s="9" t="str">
        <f>_xll.SNL.Clients.Office.Excel.Functions.SPG(A76, "RD_RATING_ACTION_GLOBAL", "Issuer Credit Rating", "Local Currency LT|0")</f>
        <v>Not Rated | CreditWatch/Outlook (05/08/2008)</v>
      </c>
      <c r="M76" s="10" t="str">
        <f>_xll.SNL.Clients.Office.Excel.Functions.SPG(A76, "RD_LAST_REVIEW_DATE_GLOBAL", "Issuer Credit Rating", "Local Currency LT")</f>
        <v/>
      </c>
      <c r="N76" s="10">
        <f>_xll.SNL.Clients.Office.Excel.Functions.SPG(A76, "RD_CREDIT_RATING_DATE_GLOBAL", "Issuer Credit Rating", "Local Currency LT|0")</f>
        <v>39576</v>
      </c>
      <c r="O76" s="10">
        <f>_xll.SNL.Clients.Office.Excel.Functions.SPG(A76, "RD_CREDIT_WATCH_OUTLOOK_DATE_GLOBAL", "Issuer Credit Rating", "Local Currency LT|0")</f>
        <v>39576</v>
      </c>
    </row>
    <row r="77" spans="1:15">
      <c r="A77" t="s">
        <v>1111</v>
      </c>
      <c r="B77" t="str">
        <f>_xll.SNL.Clients.Office.Excel.Functions.SPG(A77,"SP_IPO_DATE")</f>
        <v>#PEND</v>
      </c>
      <c r="C77" s="9" t="str">
        <f>_xll.SNL.Clients.Office.Excel.Functions.SPG(A77, "IQ_SECTOR")</f>
        <v>Financials</v>
      </c>
      <c r="D77" s="9" t="str">
        <f>_xll.SNL.Clients.Office.Excel.Functions.SPG(A77, "IQ_INDUSTRY_GROUP")</f>
        <v>Banks</v>
      </c>
      <c r="E77" s="9" t="str">
        <f>_xll.SNL.Clients.Office.Excel.Functions.SPG(A77, "IQ_INDUSTRY")</f>
        <v>Banks</v>
      </c>
      <c r="F77" s="9" t="str">
        <f>_xll.SNL.Clients.Office.Excel.Functions.SPG(A77, "IQ_PRIMARY_INDUSTRY")</f>
        <v>Regional Banks</v>
      </c>
      <c r="G77" s="9" t="str">
        <f>_xll.SNL.Clients.Office.Excel.Functions.SPG(A77, "NAICS_CODE", "Primary")</f>
        <v>522110 - Commercial Banking</v>
      </c>
      <c r="H77" s="9" t="str">
        <f>_xll.SNL.Clients.Office.Excel.Functions.SPG(A77, "SP_TOPICTAG")</f>
        <v>Consumer Lending</v>
      </c>
      <c r="I77" s="5">
        <f>_xll.SNL.Clients.Office.Excel.Functions.SPG(A77, "SP_PCT_SHARES_OWNED_ALL_INSTITUTIONS")</f>
        <v>99.81</v>
      </c>
      <c r="J77" s="9" t="str">
        <f>_xll.SNL.Clients.Office.Excel.Functions.SPG(A77, "RD_CREDIT_RATING_GLOBAL", "Issuer Credit Rating", "Local Currency LT|0")</f>
        <v/>
      </c>
      <c r="K77" s="9" t="str">
        <f>_xll.SNL.Clients.Office.Excel.Functions.SPG(A77, "RD_CWOL_GLOBAL", "Issuer Credit Rating", "Local Currency LT|0")</f>
        <v/>
      </c>
      <c r="L77" s="9" t="str">
        <f>_xll.SNL.Clients.Office.Excel.Functions.SPG(A77, "RD_RATING_ACTION_GLOBAL", "Issuer Credit Rating", "Local Currency LT|0")</f>
        <v/>
      </c>
      <c r="M77" s="10" t="str">
        <f>_xll.SNL.Clients.Office.Excel.Functions.SPG(A77, "RD_LAST_REVIEW_DATE_GLOBAL", "Issuer Credit Rating", "Local Currency LT")</f>
        <v/>
      </c>
      <c r="N77" s="10" t="str">
        <f>_xll.SNL.Clients.Office.Excel.Functions.SPG(A77, "RD_CREDIT_RATING_DATE_GLOBAL", "Issuer Credit Rating", "Local Currency LT|0")</f>
        <v/>
      </c>
      <c r="O77" s="10" t="str">
        <f>_xll.SNL.Clients.Office.Excel.Functions.SPG(A77, "RD_CREDIT_WATCH_OUTLOOK_DATE_GLOBAL", "Issuer Credit Rating", "Local Currency LT|0")</f>
        <v/>
      </c>
    </row>
    <row r="78" spans="1:15">
      <c r="A78" t="s">
        <v>1112</v>
      </c>
      <c r="B78" t="str">
        <f>_xll.SNL.Clients.Office.Excel.Functions.SPG(A78,"SP_IPO_DATE")</f>
        <v>#PEND</v>
      </c>
      <c r="C78" s="9" t="str">
        <f>_xll.SNL.Clients.Office.Excel.Functions.SPG(A78, "IQ_SECTOR")</f>
        <v>Financials</v>
      </c>
      <c r="D78" s="9" t="str">
        <f>_xll.SNL.Clients.Office.Excel.Functions.SPG(A78, "IQ_INDUSTRY_GROUP")</f>
        <v>Banks</v>
      </c>
      <c r="E78" s="9" t="str">
        <f>_xll.SNL.Clients.Office.Excel.Functions.SPG(A78, "IQ_INDUSTRY")</f>
        <v>Banks</v>
      </c>
      <c r="F78" s="9" t="str">
        <f>_xll.SNL.Clients.Office.Excel.Functions.SPG(A78, "IQ_PRIMARY_INDUSTRY")</f>
        <v>Regional Banks</v>
      </c>
      <c r="G78" s="9" t="str">
        <f>_xll.SNL.Clients.Office.Excel.Functions.SPG(A78, "NAICS_CODE", "Primary")</f>
        <v>522110 - Commercial Banking</v>
      </c>
      <c r="H78" s="9" t="str">
        <f>_xll.SNL.Clients.Office.Excel.Functions.SPG(A78, "SP_TOPICTAG")</f>
        <v>Consumer Lending; Banking as a Service</v>
      </c>
      <c r="I78" s="5">
        <f>_xll.SNL.Clients.Office.Excel.Functions.SPG(A78, "SP_PCT_SHARES_OWNED_ALL_INSTITUTIONS")</f>
        <v>91.11</v>
      </c>
      <c r="J78" s="9" t="str">
        <f>_xll.SNL.Clients.Office.Excel.Functions.SPG(A78, "RD_CREDIT_RATING_GLOBAL", "Issuer Credit Rating", "Local Currency LT|0")</f>
        <v/>
      </c>
      <c r="K78" s="9" t="str">
        <f>_xll.SNL.Clients.Office.Excel.Functions.SPG(A78, "RD_CWOL_GLOBAL", "Issuer Credit Rating", "Local Currency LT|0")</f>
        <v/>
      </c>
      <c r="L78" s="9" t="str">
        <f>_xll.SNL.Clients.Office.Excel.Functions.SPG(A78, "RD_RATING_ACTION_GLOBAL", "Issuer Credit Rating", "Local Currency LT|0")</f>
        <v/>
      </c>
      <c r="M78" s="10" t="str">
        <f>_xll.SNL.Clients.Office.Excel.Functions.SPG(A78, "RD_LAST_REVIEW_DATE_GLOBAL", "Issuer Credit Rating", "Local Currency LT")</f>
        <v/>
      </c>
      <c r="N78" s="10" t="str">
        <f>_xll.SNL.Clients.Office.Excel.Functions.SPG(A78, "RD_CREDIT_RATING_DATE_GLOBAL", "Issuer Credit Rating", "Local Currency LT|0")</f>
        <v/>
      </c>
      <c r="O78" s="10" t="str">
        <f>_xll.SNL.Clients.Office.Excel.Functions.SPG(A78, "RD_CREDIT_WATCH_OUTLOOK_DATE_GLOBAL", "Issuer Credit Rating", "Local Currency LT|0")</f>
        <v/>
      </c>
    </row>
    <row r="79" spans="1:15">
      <c r="A79" t="s">
        <v>1113</v>
      </c>
      <c r="B79" t="str">
        <f>_xll.SNL.Clients.Office.Excel.Functions.SPG(A79,"SP_IPO_DATE")</f>
        <v>#PEND</v>
      </c>
      <c r="C79" s="9" t="str">
        <f>_xll.SNL.Clients.Office.Excel.Functions.SPG(A79, "IQ_SECTOR")</f>
        <v>Consumer Discretionary</v>
      </c>
      <c r="D79" s="9" t="str">
        <f>_xll.SNL.Clients.Office.Excel.Functions.SPG(A79, "IQ_INDUSTRY_GROUP")</f>
        <v>Consumer Discretionary Distribution and Retail</v>
      </c>
      <c r="E79" s="9" t="str">
        <f>_xll.SNL.Clients.Office.Excel.Functions.SPG(A79, "IQ_INDUSTRY")</f>
        <v>Specialty Retail</v>
      </c>
      <c r="F79" s="9" t="str">
        <f>_xll.SNL.Clients.Office.Excel.Functions.SPG(A79, "IQ_PRIMARY_INDUSTRY")</f>
        <v>Other Specialty Retail</v>
      </c>
      <c r="G79" s="9" t="str">
        <f>_xll.SNL.Clients.Office.Excel.Functions.SPG(A79, "NAICS_CODE", "Primary")</f>
        <v>458110 - Clothing and Clothing Accessories Retailers</v>
      </c>
      <c r="H79" s="9" t="str">
        <f>_xll.SNL.Clients.Office.Excel.Functions.SPG(A79, "SP_TOPICTAG")</f>
        <v/>
      </c>
      <c r="I79" s="5">
        <f>_xll.SNL.Clients.Office.Excel.Functions.SPG(A79, "SP_PCT_SHARES_OWNED_ALL_INSTITUTIONS")</f>
        <v>96.96</v>
      </c>
      <c r="J79" s="9" t="str">
        <f>_xll.SNL.Clients.Office.Excel.Functions.SPG(A79, "RD_CREDIT_RATING_GLOBAL", "Issuer Credit Rating", "Local Currency LT|0")</f>
        <v>BB</v>
      </c>
      <c r="K79" s="9" t="str">
        <f>_xll.SNL.Clients.Office.Excel.Functions.SPG(A79, "RD_CWOL_GLOBAL", "Issuer Credit Rating", "Local Currency LT|0")</f>
        <v>Stable</v>
      </c>
      <c r="L79" s="9" t="str">
        <f>_xll.SNL.Clients.Office.Excel.Functions.SPG(A79, "RD_RATING_ACTION_GLOBAL", "Issuer Credit Rating", "Local Currency LT|0")</f>
        <v>CreditWatch/Outlook (07/27/2022)</v>
      </c>
      <c r="M79" s="10">
        <f>_xll.SNL.Clients.Office.Excel.Functions.SPG(A79, "RD_LAST_REVIEW_DATE_GLOBAL", "Issuer Credit Rating", "Local Currency LT")</f>
        <v>45491</v>
      </c>
      <c r="N79" s="10">
        <f>_xll.SNL.Clients.Office.Excel.Functions.SPG(A79, "RD_CREDIT_RATING_DATE_GLOBAL", "Issuer Credit Rating", "Local Currency LT|0")</f>
        <v>44411</v>
      </c>
      <c r="O79" s="10">
        <f>_xll.SNL.Clients.Office.Excel.Functions.SPG(A79, "RD_CREDIT_WATCH_OUTLOOK_DATE_GLOBAL", "Issuer Credit Rating", "Local Currency LT|0")</f>
        <v>44769</v>
      </c>
    </row>
    <row r="80" spans="1:15">
      <c r="A80" t="s">
        <v>1114</v>
      </c>
      <c r="B80" t="str">
        <f>_xll.SNL.Clients.Office.Excel.Functions.SPG(A80,"SP_IPO_DATE")</f>
        <v>#PEND</v>
      </c>
      <c r="C80" s="9" t="str">
        <f>_xll.SNL.Clients.Office.Excel.Functions.SPG(A80, "IQ_SECTOR")</f>
        <v>Information Technology</v>
      </c>
      <c r="D80" s="9" t="str">
        <f>_xll.SNL.Clients.Office.Excel.Functions.SPG(A80, "IQ_INDUSTRY_GROUP")</f>
        <v>Technology Hardware and Equipment</v>
      </c>
      <c r="E80" s="9" t="str">
        <f>_xll.SNL.Clients.Office.Excel.Functions.SPG(A80, "IQ_INDUSTRY")</f>
        <v>Electronic Equipment, Instruments and Components</v>
      </c>
      <c r="F80" s="9" t="str">
        <f>_xll.SNL.Clients.Office.Excel.Functions.SPG(A80, "IQ_PRIMARY_INDUSTRY")</f>
        <v>Electronic Manufacturing Services</v>
      </c>
      <c r="G80" s="9" t="str">
        <f>_xll.SNL.Clients.Office.Excel.Functions.SPG(A80, "NAICS_CODE", "Primary")</f>
        <v>33441 - Semiconductor and Other Electronic Component Manufacturing</v>
      </c>
      <c r="H80" s="9" t="str">
        <f>_xll.SNL.Clients.Office.Excel.Functions.SPG(A80, "SP_TOPICTAG")</f>
        <v>Software Development; Data Integration; Industrial Automation; Process Automation; 3D Printing; Artificial Intelligence</v>
      </c>
      <c r="I80" s="5">
        <f>_xll.SNL.Clients.Office.Excel.Functions.SPG(A80, "SP_PCT_SHARES_OWNED_ALL_INSTITUTIONS")</f>
        <v>99.66</v>
      </c>
      <c r="J80" s="9" t="str">
        <f>_xll.SNL.Clients.Office.Excel.Functions.SPG(A80, "RD_CREDIT_RATING_GLOBAL", "Issuer Credit Rating", "Local Currency LT|0")</f>
        <v>NR</v>
      </c>
      <c r="K80" s="9" t="str">
        <f>_xll.SNL.Clients.Office.Excel.Functions.SPG(A80, "RD_CWOL_GLOBAL", "Issuer Credit Rating", "Local Currency LT|0")</f>
        <v>NR</v>
      </c>
      <c r="L80" s="9" t="str">
        <f>_xll.SNL.Clients.Office.Excel.Functions.SPG(A80, "RD_RATING_ACTION_GLOBAL", "Issuer Credit Rating", "Local Currency LT|0")</f>
        <v>Not Rated | CreditWatch/Outlook (12/17/2019)</v>
      </c>
      <c r="M80" s="10">
        <f>_xll.SNL.Clients.Office.Excel.Functions.SPG(A80, "RD_LAST_REVIEW_DATE_GLOBAL", "Issuer Credit Rating", "Local Currency LT")</f>
        <v>43816</v>
      </c>
      <c r="N80" s="10">
        <f>_xll.SNL.Clients.Office.Excel.Functions.SPG(A80, "RD_CREDIT_RATING_DATE_GLOBAL", "Issuer Credit Rating", "Local Currency LT|0")</f>
        <v>43816</v>
      </c>
      <c r="O80" s="10">
        <f>_xll.SNL.Clients.Office.Excel.Functions.SPG(A80, "RD_CREDIT_WATCH_OUTLOOK_DATE_GLOBAL", "Issuer Credit Rating", "Local Currency LT|0")</f>
        <v>43816</v>
      </c>
    </row>
    <row r="81" spans="1:15">
      <c r="A81" t="s">
        <v>1115</v>
      </c>
      <c r="B81" t="str">
        <f>_xll.SNL.Clients.Office.Excel.Functions.SPG(A81,"SP_IPO_DATE")</f>
        <v>#PEND</v>
      </c>
      <c r="C81" s="9" t="str">
        <f>_xll.SNL.Clients.Office.Excel.Functions.SPG(A81, "IQ_SECTOR")</f>
        <v>Financials</v>
      </c>
      <c r="D81" s="9" t="str">
        <f>_xll.SNL.Clients.Office.Excel.Functions.SPG(A81, "IQ_INDUSTRY_GROUP")</f>
        <v>Banks</v>
      </c>
      <c r="E81" s="9" t="str">
        <f>_xll.SNL.Clients.Office.Excel.Functions.SPG(A81, "IQ_INDUSTRY")</f>
        <v>Banks</v>
      </c>
      <c r="F81" s="9" t="str">
        <f>_xll.SNL.Clients.Office.Excel.Functions.SPG(A81, "IQ_PRIMARY_INDUSTRY")</f>
        <v>Regional Banks</v>
      </c>
      <c r="G81" s="9" t="str">
        <f>_xll.SNL.Clients.Office.Excel.Functions.SPG(A81, "NAICS_CODE", "Primary")</f>
        <v>522110 - Commercial Banking</v>
      </c>
      <c r="H81" s="9" t="str">
        <f>_xll.SNL.Clients.Office.Excel.Functions.SPG(A81, "SP_TOPICTAG")</f>
        <v>Consumer Lending; Digital Brokerage</v>
      </c>
      <c r="I81" s="5">
        <f>_xll.SNL.Clients.Office.Excel.Functions.SPG(A81, "SP_PCT_SHARES_OWNED_ALL_INSTITUTIONS")</f>
        <v>79.19</v>
      </c>
      <c r="J81" s="9" t="str">
        <f>_xll.SNL.Clients.Office.Excel.Functions.SPG(A81, "RD_CREDIT_RATING_GLOBAL", "Issuer Credit Rating", "Local Currency LT|0")</f>
        <v/>
      </c>
      <c r="K81" s="9" t="str">
        <f>_xll.SNL.Clients.Office.Excel.Functions.SPG(A81, "RD_CWOL_GLOBAL", "Issuer Credit Rating", "Local Currency LT|0")</f>
        <v/>
      </c>
      <c r="L81" s="9" t="str">
        <f>_xll.SNL.Clients.Office.Excel.Functions.SPG(A81, "RD_RATING_ACTION_GLOBAL", "Issuer Credit Rating", "Local Currency LT|0")</f>
        <v/>
      </c>
      <c r="M81" s="10" t="str">
        <f>_xll.SNL.Clients.Office.Excel.Functions.SPG(A81, "RD_LAST_REVIEW_DATE_GLOBAL", "Issuer Credit Rating", "Local Currency LT")</f>
        <v/>
      </c>
      <c r="N81" s="10" t="str">
        <f>_xll.SNL.Clients.Office.Excel.Functions.SPG(A81, "RD_CREDIT_RATING_DATE_GLOBAL", "Issuer Credit Rating", "Local Currency LT|0")</f>
        <v/>
      </c>
      <c r="O81" s="10" t="str">
        <f>_xll.SNL.Clients.Office.Excel.Functions.SPG(A81, "RD_CREDIT_WATCH_OUTLOOK_DATE_GLOBAL", "Issuer Credit Rating", "Local Currency LT|0")</f>
        <v/>
      </c>
    </row>
    <row r="82" spans="1:15">
      <c r="A82" t="s">
        <v>1116</v>
      </c>
      <c r="B82" t="str">
        <f>_xll.SNL.Clients.Office.Excel.Functions.SPG(A82,"SP_IPO_DATE")</f>
        <v>#PEND</v>
      </c>
      <c r="C82" s="9" t="str">
        <f>_xll.SNL.Clients.Office.Excel.Functions.SPG(A82, "IQ_SECTOR")</f>
        <v>Financials</v>
      </c>
      <c r="D82" s="9" t="str">
        <f>_xll.SNL.Clients.Office.Excel.Functions.SPG(A82, "IQ_INDUSTRY_GROUP")</f>
        <v>Financial Services</v>
      </c>
      <c r="E82" s="9" t="str">
        <f>_xll.SNL.Clients.Office.Excel.Functions.SPG(A82, "IQ_INDUSTRY")</f>
        <v>Capital Markets</v>
      </c>
      <c r="F82" s="9" t="str">
        <f>_xll.SNL.Clients.Office.Excel.Functions.SPG(A82, "IQ_PRIMARY_INDUSTRY")</f>
        <v>Investment Banking and Brokerage</v>
      </c>
      <c r="G82" s="9" t="str">
        <f>_xll.SNL.Clients.Office.Excel.Functions.SPG(A82, "NAICS_CODE", "Primary")</f>
        <v>523150 - Investment Banking and Securities Intermediation</v>
      </c>
      <c r="H82" s="9" t="str">
        <f>_xll.SNL.Clients.Office.Excel.Functions.SPG(A82, "SP_TOPICTAG")</f>
        <v/>
      </c>
      <c r="I82" s="5">
        <f>_xll.SNL.Clients.Office.Excel.Functions.SPG(A82, "SP_PCT_SHARES_OWNED_ALL_INSTITUTIONS")</f>
        <v>59.71</v>
      </c>
      <c r="J82" s="9" t="str">
        <f>_xll.SNL.Clients.Office.Excel.Functions.SPG(A82, "RD_CREDIT_RATING_GLOBAL", "Issuer Credit Rating", "Local Currency LT|0")</f>
        <v>BBB-</v>
      </c>
      <c r="K82" s="9" t="str">
        <f>_xll.SNL.Clients.Office.Excel.Functions.SPG(A82, "RD_CWOL_GLOBAL", "Issuer Credit Rating", "Local Currency LT|0")</f>
        <v>Stable</v>
      </c>
      <c r="L82" s="9" t="str">
        <f>_xll.SNL.Clients.Office.Excel.Functions.SPG(A82, "RD_RATING_ACTION_GLOBAL", "Issuer Credit Rating", "Local Currency LT|0")</f>
        <v>New Rating | CreditWatch/Outlook (08/09/2023)</v>
      </c>
      <c r="M82" s="10">
        <f>_xll.SNL.Clients.Office.Excel.Functions.SPG(A82, "RD_LAST_REVIEW_DATE_GLOBAL", "Issuer Credit Rating", "Local Currency LT")</f>
        <v>45623</v>
      </c>
      <c r="N82" s="10">
        <f>_xll.SNL.Clients.Office.Excel.Functions.SPG(A82, "RD_CREDIT_RATING_DATE_GLOBAL", "Issuer Credit Rating", "Local Currency LT|0")</f>
        <v>45147</v>
      </c>
      <c r="O82" s="10">
        <f>_xll.SNL.Clients.Office.Excel.Functions.SPG(A82, "RD_CREDIT_WATCH_OUTLOOK_DATE_GLOBAL", "Issuer Credit Rating", "Local Currency LT|0")</f>
        <v>45147</v>
      </c>
    </row>
    <row r="83" spans="1:15">
      <c r="A83" t="s">
        <v>1117</v>
      </c>
      <c r="B83" t="str">
        <f>_xll.SNL.Clients.Office.Excel.Functions.SPG(A83,"SP_IPO_DATE")</f>
        <v>#PEND</v>
      </c>
      <c r="C83" s="9" t="str">
        <f>_xll.SNL.Clients.Office.Excel.Functions.SPG(A83, "IQ_SECTOR")</f>
        <v>Health Care</v>
      </c>
      <c r="D83" s="9" t="str">
        <f>_xll.SNL.Clients.Office.Excel.Functions.SPG(A83, "IQ_INDUSTRY_GROUP")</f>
        <v>Pharmaceuticals, Biotechnology and Life Sciences</v>
      </c>
      <c r="E83" s="9" t="str">
        <f>_xll.SNL.Clients.Office.Excel.Functions.SPG(A83, "IQ_INDUSTRY")</f>
        <v>Life Sciences Tools and Services</v>
      </c>
      <c r="F83" s="9" t="str">
        <f>_xll.SNL.Clients.Office.Excel.Functions.SPG(A83, "IQ_PRIMARY_INDUSTRY")</f>
        <v>Life Sciences Tools and Services</v>
      </c>
      <c r="G83" s="9" t="str">
        <f>_xll.SNL.Clients.Office.Excel.Functions.SPG(A83, "NAICS_CODE", "Primary")</f>
        <v>339113 - Surgical Appliance and Supplies Manufacturing</v>
      </c>
      <c r="H83" s="9" t="str">
        <f>_xll.SNL.Clients.Office.Excel.Functions.SPG(A83, "SP_TOPICTAG")</f>
        <v>Health Diagnostics; Genetics; Nutraceutical; Immunology</v>
      </c>
      <c r="I83" s="5">
        <f>_xll.SNL.Clients.Office.Excel.Functions.SPG(A83, "SP_PCT_SHARES_OWNED_ALL_INSTITUTIONS")</f>
        <v>81.61</v>
      </c>
      <c r="J83" s="9" t="str">
        <f>_xll.SNL.Clients.Office.Excel.Functions.SPG(A83, "RD_CREDIT_RATING_GLOBAL", "Issuer Credit Rating", "Local Currency LT|0")</f>
        <v/>
      </c>
      <c r="K83" s="9" t="str">
        <f>_xll.SNL.Clients.Office.Excel.Functions.SPG(A83, "RD_CWOL_GLOBAL", "Issuer Credit Rating", "Local Currency LT|0")</f>
        <v/>
      </c>
      <c r="L83" s="9" t="str">
        <f>_xll.SNL.Clients.Office.Excel.Functions.SPG(A83, "RD_RATING_ACTION_GLOBAL", "Issuer Credit Rating", "Local Currency LT|0")</f>
        <v/>
      </c>
      <c r="M83" s="10" t="str">
        <f>_xll.SNL.Clients.Office.Excel.Functions.SPG(A83, "RD_LAST_REVIEW_DATE_GLOBAL", "Issuer Credit Rating", "Local Currency LT")</f>
        <v/>
      </c>
      <c r="N83" s="10" t="str">
        <f>_xll.SNL.Clients.Office.Excel.Functions.SPG(A83, "RD_CREDIT_RATING_DATE_GLOBAL", "Issuer Credit Rating", "Local Currency LT|0")</f>
        <v/>
      </c>
      <c r="O83" s="10" t="str">
        <f>_xll.SNL.Clients.Office.Excel.Functions.SPG(A83, "RD_CREDIT_WATCH_OUTLOOK_DATE_GLOBAL", "Issuer Credit Rating", "Local Currency LT|0")</f>
        <v/>
      </c>
    </row>
    <row r="84" spans="1:15">
      <c r="A84" t="s">
        <v>1118</v>
      </c>
      <c r="B84" t="str">
        <f>_xll.SNL.Clients.Office.Excel.Functions.SPG(A84,"SP_IPO_DATE")</f>
        <v>#PEND</v>
      </c>
      <c r="C84" s="9" t="str">
        <f>_xll.SNL.Clients.Office.Excel.Functions.SPG(A84, "IQ_SECTOR")</f>
        <v>Consumer Discretionary</v>
      </c>
      <c r="D84" s="9" t="str">
        <f>_xll.SNL.Clients.Office.Excel.Functions.SPG(A84, "IQ_INDUSTRY_GROUP")</f>
        <v>Consumer Services</v>
      </c>
      <c r="E84" s="9" t="str">
        <f>_xll.SNL.Clients.Office.Excel.Functions.SPG(A84, "IQ_INDUSTRY")</f>
        <v>Hotels, Restaurants and Leisure</v>
      </c>
      <c r="F84" s="9" t="str">
        <f>_xll.SNL.Clients.Office.Excel.Functions.SPG(A84, "IQ_PRIMARY_INDUSTRY")</f>
        <v>Restaurants</v>
      </c>
      <c r="G84" s="9" t="str">
        <f>_xll.SNL.Clients.Office.Excel.Functions.SPG(A84, "NAICS_CODE", "Primary")</f>
        <v>722511 - Full-Service Restaurants</v>
      </c>
      <c r="H84" s="9" t="str">
        <f>_xll.SNL.Clients.Office.Excel.Functions.SPG(A84, "SP_TOPICTAG")</f>
        <v/>
      </c>
      <c r="I84" s="5">
        <f>_xll.SNL.Clients.Office.Excel.Functions.SPG(A84, "SP_PCT_SHARES_OWNED_ALL_INSTITUTIONS")</f>
        <v>85.26</v>
      </c>
      <c r="J84" s="9" t="str">
        <f>_xll.SNL.Clients.Office.Excel.Functions.SPG(A84, "RD_CREDIT_RATING_GLOBAL", "Issuer Credit Rating", "Local Currency LT|0")</f>
        <v/>
      </c>
      <c r="K84" s="9" t="str">
        <f>_xll.SNL.Clients.Office.Excel.Functions.SPG(A84, "RD_CWOL_GLOBAL", "Issuer Credit Rating", "Local Currency LT|0")</f>
        <v/>
      </c>
      <c r="L84" s="9" t="str">
        <f>_xll.SNL.Clients.Office.Excel.Functions.SPG(A84, "RD_RATING_ACTION_GLOBAL", "Issuer Credit Rating", "Local Currency LT|0")</f>
        <v/>
      </c>
      <c r="M84" s="10" t="str">
        <f>_xll.SNL.Clients.Office.Excel.Functions.SPG(A84, "RD_LAST_REVIEW_DATE_GLOBAL", "Issuer Credit Rating", "Local Currency LT")</f>
        <v/>
      </c>
      <c r="N84" s="10" t="str">
        <f>_xll.SNL.Clients.Office.Excel.Functions.SPG(A84, "RD_CREDIT_RATING_DATE_GLOBAL", "Issuer Credit Rating", "Local Currency LT|0")</f>
        <v/>
      </c>
      <c r="O84" s="10" t="str">
        <f>_xll.SNL.Clients.Office.Excel.Functions.SPG(A84, "RD_CREDIT_WATCH_OUTLOOK_DATE_GLOBAL", "Issuer Credit Rating", "Local Currency LT|0")</f>
        <v/>
      </c>
    </row>
    <row r="85" spans="1:15">
      <c r="A85" t="s">
        <v>1119</v>
      </c>
      <c r="B85" t="str">
        <f>_xll.SNL.Clients.Office.Excel.Functions.SPG(A85,"SP_IPO_DATE")</f>
        <v>#PEND</v>
      </c>
      <c r="C85" s="9" t="str">
        <f>_xll.SNL.Clients.Office.Excel.Functions.SPG(A85, "IQ_SECTOR")</f>
        <v>Information Technology</v>
      </c>
      <c r="D85" s="9" t="str">
        <f>_xll.SNL.Clients.Office.Excel.Functions.SPG(A85, "IQ_INDUSTRY_GROUP")</f>
        <v>Software and Services</v>
      </c>
      <c r="E85" s="9" t="str">
        <f>_xll.SNL.Clients.Office.Excel.Functions.SPG(A85, "IQ_INDUSTRY")</f>
        <v>Software</v>
      </c>
      <c r="F85" s="9" t="str">
        <f>_xll.SNL.Clients.Office.Excel.Functions.SPG(A85, "IQ_PRIMARY_INDUSTRY")</f>
        <v>Application Software</v>
      </c>
      <c r="G85" s="9" t="str">
        <f>_xll.SNL.Clients.Office.Excel.Functions.SPG(A85, "NAICS_CODE", "Primary")</f>
        <v>513210 - Software Publishers</v>
      </c>
      <c r="H85" s="9" t="str">
        <f>_xll.SNL.Clients.Office.Excel.Functions.SPG(A85, "SP_TOPICTAG")</f>
        <v>Invoice Management Software; Software Development; Cloud Management; Data Integration; Customer Relationship Management; Cloud Infrastructure; Process Automation</v>
      </c>
      <c r="I85" s="5">
        <f>_xll.SNL.Clients.Office.Excel.Functions.SPG(A85, "SP_PCT_SHARES_OWNED_ALL_INSTITUTIONS")</f>
        <v>88.05</v>
      </c>
      <c r="J85" s="9" t="str">
        <f>_xll.SNL.Clients.Office.Excel.Functions.SPG(A85, "RD_CREDIT_RATING_GLOBAL", "Issuer Credit Rating", "Local Currency LT|0")</f>
        <v/>
      </c>
      <c r="K85" s="9" t="str">
        <f>_xll.SNL.Clients.Office.Excel.Functions.SPG(A85, "RD_CWOL_GLOBAL", "Issuer Credit Rating", "Local Currency LT|0")</f>
        <v/>
      </c>
      <c r="L85" s="9" t="str">
        <f>_xll.SNL.Clients.Office.Excel.Functions.SPG(A85, "RD_RATING_ACTION_GLOBAL", "Issuer Credit Rating", "Local Currency LT|0")</f>
        <v/>
      </c>
      <c r="M85" s="10" t="str">
        <f>_xll.SNL.Clients.Office.Excel.Functions.SPG(A85, "RD_LAST_REVIEW_DATE_GLOBAL", "Issuer Credit Rating", "Local Currency LT")</f>
        <v/>
      </c>
      <c r="N85" s="10" t="str">
        <f>_xll.SNL.Clients.Office.Excel.Functions.SPG(A85, "RD_CREDIT_RATING_DATE_GLOBAL", "Issuer Credit Rating", "Local Currency LT|0")</f>
        <v/>
      </c>
      <c r="O85" s="10" t="str">
        <f>_xll.SNL.Clients.Office.Excel.Functions.SPG(A85, "RD_CREDIT_WATCH_OUTLOOK_DATE_GLOBAL", "Issuer Credit Rating", "Local Currency LT|0")</f>
        <v/>
      </c>
    </row>
    <row r="86" spans="1:15">
      <c r="A86" t="s">
        <v>1120</v>
      </c>
      <c r="B86" t="str">
        <f>_xll.SNL.Clients.Office.Excel.Functions.SPG(A86,"SP_IPO_DATE")</f>
        <v>#PEND</v>
      </c>
      <c r="C86" s="9" t="str">
        <f>_xll.SNL.Clients.Office.Excel.Functions.SPG(A86, "IQ_SECTOR")</f>
        <v>Financials</v>
      </c>
      <c r="D86" s="9" t="str">
        <f>_xll.SNL.Clients.Office.Excel.Functions.SPG(A86, "IQ_INDUSTRY_GROUP")</f>
        <v>Financial Services</v>
      </c>
      <c r="E86" s="9" t="str">
        <f>_xll.SNL.Clients.Office.Excel.Functions.SPG(A86, "IQ_INDUSTRY")</f>
        <v>Mortgage Real Estate Investment Trusts (REITs)</v>
      </c>
      <c r="F86" s="9" t="str">
        <f>_xll.SNL.Clients.Office.Excel.Functions.SPG(A86, "IQ_PRIMARY_INDUSTRY")</f>
        <v>Mortgage REITs</v>
      </c>
      <c r="G86" s="9" t="str">
        <f>_xll.SNL.Clients.Office.Excel.Functions.SPG(A86, "NAICS_CODE", "Primary")</f>
        <v>525990 - Other Financial Vehicles</v>
      </c>
      <c r="H86" s="9" t="str">
        <f>_xll.SNL.Clients.Office.Excel.Functions.SPG(A86, "SP_TOPICTAG")</f>
        <v/>
      </c>
      <c r="I86" s="5">
        <f>_xll.SNL.Clients.Office.Excel.Functions.SPG(A86, "SP_PCT_SHARES_OWNED_ALL_INSTITUTIONS")</f>
        <v>65.11</v>
      </c>
      <c r="J86" s="9" t="str">
        <f>_xll.SNL.Clients.Office.Excel.Functions.SPG(A86, "RD_CREDIT_RATING_GLOBAL", "Issuer Credit Rating", "Local Currency LT|0")</f>
        <v>B+</v>
      </c>
      <c r="K86" s="9" t="str">
        <f>_xll.SNL.Clients.Office.Excel.Functions.SPG(A86, "RD_CWOL_GLOBAL", "Issuer Credit Rating", "Local Currency LT|0")</f>
        <v>Negative</v>
      </c>
      <c r="L86" s="9" t="str">
        <f>_xll.SNL.Clients.Office.Excel.Functions.SPG(A86, "RD_RATING_ACTION_GLOBAL", "Issuer Credit Rating", "Local Currency LT|0")</f>
        <v>CreditWatch/Outlook (08/27/2024)</v>
      </c>
      <c r="M86" s="10">
        <f>_xll.SNL.Clients.Office.Excel.Functions.SPG(A86, "RD_LAST_REVIEW_DATE_GLOBAL", "Issuer Credit Rating", "Local Currency LT")</f>
        <v>45617</v>
      </c>
      <c r="N86" s="10">
        <f>_xll.SNL.Clients.Office.Excel.Functions.SPG(A86, "RD_CREDIT_RATING_DATE_GLOBAL", "Issuer Credit Rating", "Local Currency LT|0")</f>
        <v>45350</v>
      </c>
      <c r="O86" s="10">
        <f>_xll.SNL.Clients.Office.Excel.Functions.SPG(A86, "RD_CREDIT_WATCH_OUTLOOK_DATE_GLOBAL", "Issuer Credit Rating", "Local Currency LT|0")</f>
        <v>45531</v>
      </c>
    </row>
    <row r="87" spans="1:15">
      <c r="A87" t="s">
        <v>1121</v>
      </c>
      <c r="B87" t="str">
        <f>_xll.SNL.Clients.Office.Excel.Functions.SPG(A87,"SP_IPO_DATE")</f>
        <v>#PEND</v>
      </c>
      <c r="C87" s="9" t="str">
        <f>_xll.SNL.Clients.Office.Excel.Functions.SPG(A87, "IQ_SECTOR")</f>
        <v>Consumer Discretionary</v>
      </c>
      <c r="D87" s="9" t="str">
        <f>_xll.SNL.Clients.Office.Excel.Functions.SPG(A87, "IQ_INDUSTRY_GROUP")</f>
        <v>Consumer Services</v>
      </c>
      <c r="E87" s="9" t="str">
        <f>_xll.SNL.Clients.Office.Excel.Functions.SPG(A87, "IQ_INDUSTRY")</f>
        <v>Hotels, Restaurants and Leisure</v>
      </c>
      <c r="F87" s="9" t="str">
        <f>_xll.SNL.Clients.Office.Excel.Functions.SPG(A87, "IQ_PRIMARY_INDUSTRY")</f>
        <v>Restaurants</v>
      </c>
      <c r="G87" s="9" t="str">
        <f>_xll.SNL.Clients.Office.Excel.Functions.SPG(A87, "NAICS_CODE", "Primary")</f>
        <v>722511 - Full-Service Restaurants</v>
      </c>
      <c r="H87" s="9" t="str">
        <f>_xll.SNL.Clients.Office.Excel.Functions.SPG(A87, "SP_TOPICTAG")</f>
        <v/>
      </c>
      <c r="I87" s="5">
        <f>_xll.SNL.Clients.Office.Excel.Functions.SPG(A87, "SP_PCT_SHARES_OWNED_ALL_INSTITUTIONS")</f>
        <v>93.75</v>
      </c>
      <c r="J87" s="9" t="str">
        <f>_xll.SNL.Clients.Office.Excel.Functions.SPG(A87, "RD_CREDIT_RATING_GLOBAL", "Issuer Credit Rating", "Local Currency LT|0")</f>
        <v>BB-</v>
      </c>
      <c r="K87" s="9" t="str">
        <f>_xll.SNL.Clients.Office.Excel.Functions.SPG(A87, "RD_CWOL_GLOBAL", "Issuer Credit Rating", "Local Currency LT|0")</f>
        <v>Positive</v>
      </c>
      <c r="L87" s="9" t="str">
        <f>_xll.SNL.Clients.Office.Excel.Functions.SPG(A87, "RD_RATING_ACTION_GLOBAL", "Issuer Credit Rating", "Local Currency LT|0")</f>
        <v>CreditWatch/Outlook (08/09/2023)</v>
      </c>
      <c r="M87" s="10">
        <f>_xll.SNL.Clients.Office.Excel.Functions.SPG(A87, "RD_LAST_REVIEW_DATE_GLOBAL", "Issuer Credit Rating", "Local Currency LT")</f>
        <v>45524</v>
      </c>
      <c r="N87" s="10">
        <f>_xll.SNL.Clients.Office.Excel.Functions.SPG(A87, "RD_CREDIT_RATING_DATE_GLOBAL", "Issuer Credit Rating", "Local Currency LT|0")</f>
        <v>44425</v>
      </c>
      <c r="O87" s="10">
        <f>_xll.SNL.Clients.Office.Excel.Functions.SPG(A87, "RD_CREDIT_WATCH_OUTLOOK_DATE_GLOBAL", "Issuer Credit Rating", "Local Currency LT|0")</f>
        <v>45147</v>
      </c>
    </row>
    <row r="88" spans="1:15">
      <c r="A88" t="s">
        <v>1122</v>
      </c>
      <c r="B88" t="str">
        <f>_xll.SNL.Clients.Office.Excel.Functions.SPG(A88,"SP_IPO_DATE")</f>
        <v>#PEND</v>
      </c>
      <c r="C88" s="9" t="str">
        <f>_xll.SNL.Clients.Office.Excel.Functions.SPG(A88, "IQ_SECTOR")</f>
        <v>Industrials</v>
      </c>
      <c r="D88" s="9" t="str">
        <f>_xll.SNL.Clients.Office.Excel.Functions.SPG(A88, "IQ_INDUSTRY_GROUP")</f>
        <v>Capital Goods</v>
      </c>
      <c r="E88" s="9" t="str">
        <f>_xll.SNL.Clients.Office.Excel.Functions.SPG(A88, "IQ_INDUSTRY")</f>
        <v>Trading Companies and Distributors</v>
      </c>
      <c r="F88" s="9" t="str">
        <f>_xll.SNL.Clients.Office.Excel.Functions.SPG(A88, "IQ_PRIMARY_INDUSTRY")</f>
        <v>Trading Companies and Distributors</v>
      </c>
      <c r="G88" s="9" t="str">
        <f>_xll.SNL.Clients.Office.Excel.Functions.SPG(A88, "NAICS_CODE", "Primary")</f>
        <v>423310 - Lumber, Plywood, Millwork, and Wood Panel Merchant Wholesalers</v>
      </c>
      <c r="H88" s="9" t="str">
        <f>_xll.SNL.Clients.Office.Excel.Functions.SPG(A88, "SP_TOPICTAG")</f>
        <v>Home Improvement</v>
      </c>
      <c r="I88" s="5">
        <f>_xll.SNL.Clients.Office.Excel.Functions.SPG(A88, "SP_PCT_SHARES_OWNED_ALL_INSTITUTIONS")</f>
        <v>98.62</v>
      </c>
      <c r="J88" s="9" t="str">
        <f>_xll.SNL.Clients.Office.Excel.Functions.SPG(A88, "RD_CREDIT_RATING_GLOBAL", "Issuer Credit Rating", "Local Currency LT|0")</f>
        <v>BB</v>
      </c>
      <c r="K88" s="9" t="str">
        <f>_xll.SNL.Clients.Office.Excel.Functions.SPG(A88, "RD_CWOL_GLOBAL", "Issuer Credit Rating", "Local Currency LT|0")</f>
        <v>Stable</v>
      </c>
      <c r="L88" s="9" t="str">
        <f>_xll.SNL.Clients.Office.Excel.Functions.SPG(A88, "RD_RATING_ACTION_GLOBAL", "Issuer Credit Rating", "Local Currency LT|0")</f>
        <v>Upgrade | CreditWatch/Outlook (04/17/2024)</v>
      </c>
      <c r="M88" s="10">
        <f>_xll.SNL.Clients.Office.Excel.Functions.SPG(A88, "RD_LAST_REVIEW_DATE_GLOBAL", "Issuer Credit Rating", "Local Currency LT")</f>
        <v>45568</v>
      </c>
      <c r="N88" s="10">
        <f>_xll.SNL.Clients.Office.Excel.Functions.SPG(A88, "RD_CREDIT_RATING_DATE_GLOBAL", "Issuer Credit Rating", "Local Currency LT|0")</f>
        <v>45399</v>
      </c>
      <c r="O88" s="10">
        <f>_xll.SNL.Clients.Office.Excel.Functions.SPG(A88, "RD_CREDIT_WATCH_OUTLOOK_DATE_GLOBAL", "Issuer Credit Rating", "Local Currency LT|0")</f>
        <v>45399</v>
      </c>
    </row>
    <row r="89" spans="1:15">
      <c r="A89" t="s">
        <v>1123</v>
      </c>
      <c r="B89" t="str">
        <f>_xll.SNL.Clients.Office.Excel.Functions.SPG(A89,"SP_IPO_DATE")</f>
        <v>#PEND</v>
      </c>
      <c r="C89" s="9" t="str">
        <f>_xll.SNL.Clients.Office.Excel.Functions.SPG(A89, "IQ_SECTOR")</f>
        <v>Consumer Discretionary</v>
      </c>
      <c r="D89" s="9" t="str">
        <f>_xll.SNL.Clients.Office.Excel.Functions.SPG(A89, "IQ_INDUSTRY_GROUP")</f>
        <v>Consumer Discretionary Distribution and Retail</v>
      </c>
      <c r="E89" s="9" t="str">
        <f>_xll.SNL.Clients.Office.Excel.Functions.SPG(A89, "IQ_INDUSTRY")</f>
        <v>Specialty Retail</v>
      </c>
      <c r="F89" s="9" t="str">
        <f>_xll.SNL.Clients.Office.Excel.Functions.SPG(A89, "IQ_PRIMARY_INDUSTRY")</f>
        <v>Apparel Retail</v>
      </c>
      <c r="G89" s="9" t="str">
        <f>_xll.SNL.Clients.Office.Excel.Functions.SPG(A89, "NAICS_CODE", "Primary")</f>
        <v>4581 - Clothing and Clothing Accessories Retailers</v>
      </c>
      <c r="H89" s="9" t="str">
        <f>_xll.SNL.Clients.Office.Excel.Functions.SPG(A89, "SP_TOPICTAG")</f>
        <v>Lifestyle; Virtual Goods; Smart Clothing</v>
      </c>
      <c r="I89" s="5">
        <f>_xll.SNL.Clients.Office.Excel.Functions.SPG(A89, "SP_PCT_SHARES_OWNED_ALL_INSTITUTIONS")</f>
        <v>113.15</v>
      </c>
      <c r="J89" s="9" t="str">
        <f>_xll.SNL.Clients.Office.Excel.Functions.SPG(A89, "RD_CREDIT_RATING_GLOBAL", "Issuer Credit Rating", "Local Currency LT|0")</f>
        <v/>
      </c>
      <c r="K89" s="9" t="str">
        <f>_xll.SNL.Clients.Office.Excel.Functions.SPG(A89, "RD_CWOL_GLOBAL", "Issuer Credit Rating", "Local Currency LT|0")</f>
        <v/>
      </c>
      <c r="L89" s="9" t="str">
        <f>_xll.SNL.Clients.Office.Excel.Functions.SPG(A89, "RD_RATING_ACTION_GLOBAL", "Issuer Credit Rating", "Local Currency LT|0")</f>
        <v/>
      </c>
      <c r="M89" s="10" t="str">
        <f>_xll.SNL.Clients.Office.Excel.Functions.SPG(A89, "RD_LAST_REVIEW_DATE_GLOBAL", "Issuer Credit Rating", "Local Currency LT")</f>
        <v/>
      </c>
      <c r="N89" s="10" t="str">
        <f>_xll.SNL.Clients.Office.Excel.Functions.SPG(A89, "RD_CREDIT_RATING_DATE_GLOBAL", "Issuer Credit Rating", "Local Currency LT|0")</f>
        <v/>
      </c>
      <c r="O89" s="10" t="str">
        <f>_xll.SNL.Clients.Office.Excel.Functions.SPG(A89, "RD_CREDIT_WATCH_OUTLOOK_DATE_GLOBAL", "Issuer Credit Rating", "Local Currency LT|0")</f>
        <v/>
      </c>
    </row>
    <row r="90" spans="1:15">
      <c r="A90" t="s">
        <v>1124</v>
      </c>
      <c r="B90" t="str">
        <f>_xll.SNL.Clients.Office.Excel.Functions.SPG(A90,"SP_IPO_DATE")</f>
        <v>#PEND</v>
      </c>
      <c r="C90" s="9" t="str">
        <f>_xll.SNL.Clients.Office.Excel.Functions.SPG(A90, "IQ_SECTOR")</f>
        <v>Information Technology</v>
      </c>
      <c r="D90" s="9" t="str">
        <f>_xll.SNL.Clients.Office.Excel.Functions.SPG(A90, "IQ_INDUSTRY_GROUP")</f>
        <v>Software and Services</v>
      </c>
      <c r="E90" s="9" t="str">
        <f>_xll.SNL.Clients.Office.Excel.Functions.SPG(A90, "IQ_INDUSTRY")</f>
        <v>Software</v>
      </c>
      <c r="F90" s="9" t="str">
        <f>_xll.SNL.Clients.Office.Excel.Functions.SPG(A90, "IQ_PRIMARY_INDUSTRY")</f>
        <v>Application Software</v>
      </c>
      <c r="G90" s="9" t="str">
        <f>_xll.SNL.Clients.Office.Excel.Functions.SPG(A90, "NAICS_CODE", "Primary")</f>
        <v>518210 - Computing Infrastructure Providers, Data Processing, Web Hosting, and Related Services</v>
      </c>
      <c r="H90" s="9" t="str">
        <f>_xll.SNL.Clients.Office.Excel.Functions.SPG(A90, "SP_TOPICTAG")</f>
        <v>Software Development; Cloud Management; Data Integration; Data Protection; Cloud Security; Cloud Storage; Team Collaboration</v>
      </c>
      <c r="I90" s="5">
        <f>_xll.SNL.Clients.Office.Excel.Functions.SPG(A90, "SP_PCT_SHARES_OWNED_ALL_INSTITUTIONS")</f>
        <v>101.58</v>
      </c>
      <c r="J90" s="9" t="str">
        <f>_xll.SNL.Clients.Office.Excel.Functions.SPG(A90, "RD_CREDIT_RATING_GLOBAL", "Issuer Credit Rating", "Local Currency LT|0")</f>
        <v/>
      </c>
      <c r="K90" s="9" t="str">
        <f>_xll.SNL.Clients.Office.Excel.Functions.SPG(A90, "RD_CWOL_GLOBAL", "Issuer Credit Rating", "Local Currency LT|0")</f>
        <v/>
      </c>
      <c r="L90" s="9" t="str">
        <f>_xll.SNL.Clients.Office.Excel.Functions.SPG(A90, "RD_RATING_ACTION_GLOBAL", "Issuer Credit Rating", "Local Currency LT|0")</f>
        <v/>
      </c>
      <c r="M90" s="10" t="str">
        <f>_xll.SNL.Clients.Office.Excel.Functions.SPG(A90, "RD_LAST_REVIEW_DATE_GLOBAL", "Issuer Credit Rating", "Local Currency LT")</f>
        <v/>
      </c>
      <c r="N90" s="10" t="str">
        <f>_xll.SNL.Clients.Office.Excel.Functions.SPG(A90, "RD_CREDIT_RATING_DATE_GLOBAL", "Issuer Credit Rating", "Local Currency LT|0")</f>
        <v/>
      </c>
      <c r="O90" s="10" t="str">
        <f>_xll.SNL.Clients.Office.Excel.Functions.SPG(A90, "RD_CREDIT_WATCH_OUTLOOK_DATE_GLOBAL", "Issuer Credit Rating", "Local Currency LT|0")</f>
        <v/>
      </c>
    </row>
    <row r="91" spans="1:15">
      <c r="A91" t="s">
        <v>1125</v>
      </c>
      <c r="B91" t="str">
        <f>_xll.SNL.Clients.Office.Excel.Functions.SPG(A91,"SP_IPO_DATE")</f>
        <v>#PEND</v>
      </c>
      <c r="C91" s="9" t="str">
        <f>_xll.SNL.Clients.Office.Excel.Functions.SPG(A91, "IQ_SECTOR")</f>
        <v>Industrials</v>
      </c>
      <c r="D91" s="9" t="str">
        <f>_xll.SNL.Clients.Office.Excel.Functions.SPG(A91, "IQ_INDUSTRY_GROUP")</f>
        <v>Commercial and Professional Services</v>
      </c>
      <c r="E91" s="9" t="str">
        <f>_xll.SNL.Clients.Office.Excel.Functions.SPG(A91, "IQ_INDUSTRY")</f>
        <v>Commercial Services and Supplies</v>
      </c>
      <c r="F91" s="9" t="str">
        <f>_xll.SNL.Clients.Office.Excel.Functions.SPG(A91, "IQ_PRIMARY_INDUSTRY")</f>
        <v>Commercial Printing</v>
      </c>
      <c r="G91" s="9" t="str">
        <f>_xll.SNL.Clients.Office.Excel.Functions.SPG(A91, "NAICS_CODE", "Primary")</f>
        <v>323111 - Commercial Printing (except Screen and Books)</v>
      </c>
      <c r="H91" s="9" t="str">
        <f>_xll.SNL.Clients.Office.Excel.Functions.SPG(A91, "SP_TOPICTAG")</f>
        <v>RFID (Radio Frequency Identification); Customer Relationship Management; Authorization and Access Control; Biometrics</v>
      </c>
      <c r="I91" s="5">
        <f>_xll.SNL.Clients.Office.Excel.Functions.SPG(A91, "SP_PCT_SHARES_OWNED_ALL_INSTITUTIONS")</f>
        <v>76.05</v>
      </c>
      <c r="J91" s="9" t="str">
        <f>_xll.SNL.Clients.Office.Excel.Functions.SPG(A91, "RD_CREDIT_RATING_GLOBAL", "Issuer Credit Rating", "Local Currency LT|0")</f>
        <v/>
      </c>
      <c r="K91" s="9" t="str">
        <f>_xll.SNL.Clients.Office.Excel.Functions.SPG(A91, "RD_CWOL_GLOBAL", "Issuer Credit Rating", "Local Currency LT|0")</f>
        <v/>
      </c>
      <c r="L91" s="9" t="str">
        <f>_xll.SNL.Clients.Office.Excel.Functions.SPG(A91, "RD_RATING_ACTION_GLOBAL", "Issuer Credit Rating", "Local Currency LT|0")</f>
        <v/>
      </c>
      <c r="M91" s="10" t="str">
        <f>_xll.SNL.Clients.Office.Excel.Functions.SPG(A91, "RD_LAST_REVIEW_DATE_GLOBAL", "Issuer Credit Rating", "Local Currency LT")</f>
        <v/>
      </c>
      <c r="N91" s="10" t="str">
        <f>_xll.SNL.Clients.Office.Excel.Functions.SPG(A91, "RD_CREDIT_RATING_DATE_GLOBAL", "Issuer Credit Rating", "Local Currency LT|0")</f>
        <v/>
      </c>
      <c r="O91" s="10" t="str">
        <f>_xll.SNL.Clients.Office.Excel.Functions.SPG(A91, "RD_CREDIT_WATCH_OUTLOOK_DATE_GLOBAL", "Issuer Credit Rating", "Local Currency LT|0")</f>
        <v/>
      </c>
    </row>
    <row r="92" spans="1:15">
      <c r="A92" t="s">
        <v>1126</v>
      </c>
      <c r="B92" t="str">
        <f>_xll.SNL.Clients.Office.Excel.Functions.SPG(A92,"SP_IPO_DATE")</f>
        <v>#PEND</v>
      </c>
      <c r="C92" s="9" t="str">
        <f>_xll.SNL.Clients.Office.Excel.Functions.SPG(A92, "IQ_SECTOR")</f>
        <v>Real Estate</v>
      </c>
      <c r="D92" s="9" t="str">
        <f>_xll.SNL.Clients.Office.Excel.Functions.SPG(A92, "IQ_INDUSTRY_GROUP")</f>
        <v>Equity Real Estate Investment Trusts (REITs)</v>
      </c>
      <c r="E92" s="9" t="str">
        <f>_xll.SNL.Clients.Office.Excel.Functions.SPG(A92, "IQ_INDUSTRY")</f>
        <v>Office REITs</v>
      </c>
      <c r="F92" s="9" t="str">
        <f>_xll.SNL.Clients.Office.Excel.Functions.SPG(A92, "IQ_PRIMARY_INDUSTRY")</f>
        <v>Office REITs</v>
      </c>
      <c r="G92" s="9" t="str">
        <f>_xll.SNL.Clients.Office.Excel.Functions.SPG(A92, "NAICS_CODE", "Primary")</f>
        <v>531110 - Lessors of Residential Buildings and Dwellings</v>
      </c>
      <c r="H92" s="9" t="str">
        <f>_xll.SNL.Clients.Office.Excel.Functions.SPG(A92, "SP_TOPICTAG")</f>
        <v/>
      </c>
      <c r="I92" s="5">
        <f>_xll.SNL.Clients.Office.Excel.Functions.SPG(A92, "SP_PCT_SHARES_OWNED_ALL_INSTITUTIONS")</f>
        <v>87.16</v>
      </c>
      <c r="J92" s="9" t="str">
        <f>_xll.SNL.Clients.Office.Excel.Functions.SPG(A92, "RD_CREDIT_RATING_GLOBAL", "Issuer Credit Rating", "Local Currency LT|0")</f>
        <v>BB</v>
      </c>
      <c r="K92" s="9" t="str">
        <f>_xll.SNL.Clients.Office.Excel.Functions.SPG(A92, "RD_CWOL_GLOBAL", "Issuer Credit Rating", "Local Currency LT|0")</f>
        <v>Stable</v>
      </c>
      <c r="L92" s="9" t="str">
        <f>_xll.SNL.Clients.Office.Excel.Functions.SPG(A92, "RD_RATING_ACTION_GLOBAL", "Issuer Credit Rating", "Local Currency LT|0")</f>
        <v>CreditWatch/Outlook (09/20/2024)</v>
      </c>
      <c r="M92" s="10">
        <f>_xll.SNL.Clients.Office.Excel.Functions.SPG(A92, "RD_LAST_REVIEW_DATE_GLOBAL", "Issuer Credit Rating", "Local Currency LT")</f>
        <v>45555</v>
      </c>
      <c r="N92" s="10">
        <f>_xll.SNL.Clients.Office.Excel.Functions.SPG(A92, "RD_CREDIT_RATING_DATE_GLOBAL", "Issuer Credit Rating", "Local Currency LT|0")</f>
        <v>45307</v>
      </c>
      <c r="O92" s="10">
        <f>_xll.SNL.Clients.Office.Excel.Functions.SPG(A92, "RD_CREDIT_WATCH_OUTLOOK_DATE_GLOBAL", "Issuer Credit Rating", "Local Currency LT|0")</f>
        <v>45555</v>
      </c>
    </row>
    <row r="93" spans="1:15">
      <c r="A93" t="s">
        <v>1127</v>
      </c>
      <c r="B93" t="str">
        <f>_xll.SNL.Clients.Office.Excel.Functions.SPG(A93,"SP_IPO_DATE")</f>
        <v>#PEND</v>
      </c>
      <c r="C93" s="9" t="str">
        <f>_xll.SNL.Clients.Office.Excel.Functions.SPG(A93, "IQ_SECTOR")</f>
        <v>Financials</v>
      </c>
      <c r="D93" s="9" t="str">
        <f>_xll.SNL.Clients.Office.Excel.Functions.SPG(A93, "IQ_INDUSTRY_GROUP")</f>
        <v>Financial Services</v>
      </c>
      <c r="E93" s="9" t="str">
        <f>_xll.SNL.Clients.Office.Excel.Functions.SPG(A93, "IQ_INDUSTRY")</f>
        <v>Consumer Finance</v>
      </c>
      <c r="F93" s="9" t="str">
        <f>_xll.SNL.Clients.Office.Excel.Functions.SPG(A93, "IQ_PRIMARY_INDUSTRY")</f>
        <v>Consumer Finance</v>
      </c>
      <c r="G93" s="9" t="str">
        <f>_xll.SNL.Clients.Office.Excel.Functions.SPG(A93, "NAICS_CODE", "Primary")</f>
        <v>522291 - Consumer Lending</v>
      </c>
      <c r="H93" s="9" t="str">
        <f>_xll.SNL.Clients.Office.Excel.Functions.SPG(A93, "SP_TOPICTAG")</f>
        <v>Consumer Lending; Data Integration; Data Protection; Buy Now Pay Later (BNPL)</v>
      </c>
      <c r="I93" s="5">
        <f>_xll.SNL.Clients.Office.Excel.Functions.SPG(A93, "SP_PCT_SHARES_OWNED_ALL_INSTITUTIONS")</f>
        <v>104.79</v>
      </c>
      <c r="J93" s="9" t="str">
        <f>_xll.SNL.Clients.Office.Excel.Functions.SPG(A93, "RD_CREDIT_RATING_GLOBAL", "Issuer Credit Rating", "Local Currency LT|0")</f>
        <v>BB-</v>
      </c>
      <c r="K93" s="9" t="str">
        <f>_xll.SNL.Clients.Office.Excel.Functions.SPG(A93, "RD_CWOL_GLOBAL", "Issuer Credit Rating", "Local Currency LT|0")</f>
        <v>Stable</v>
      </c>
      <c r="L93" s="9" t="str">
        <f>_xll.SNL.Clients.Office.Excel.Functions.SPG(A93, "RD_RATING_ACTION_GLOBAL", "Issuer Credit Rating", "Local Currency LT|0")</f>
        <v>New Rating | CreditWatch/Outlook (11/27/2023)</v>
      </c>
      <c r="M93" s="10">
        <f>_xll.SNL.Clients.Office.Excel.Functions.SPG(A93, "RD_LAST_REVIEW_DATE_GLOBAL", "Issuer Credit Rating", "Local Currency LT")</f>
        <v>45635</v>
      </c>
      <c r="N93" s="10">
        <f>_xll.SNL.Clients.Office.Excel.Functions.SPG(A93, "RD_CREDIT_RATING_DATE_GLOBAL", "Issuer Credit Rating", "Local Currency LT|0")</f>
        <v>45257</v>
      </c>
      <c r="O93" s="10">
        <f>_xll.SNL.Clients.Office.Excel.Functions.SPG(A93, "RD_CREDIT_WATCH_OUTLOOK_DATE_GLOBAL", "Issuer Credit Rating", "Local Currency LT|0")</f>
        <v>45257</v>
      </c>
    </row>
    <row r="94" spans="1:15">
      <c r="A94" t="s">
        <v>1128</v>
      </c>
      <c r="B94" t="str">
        <f>_xll.SNL.Clients.Office.Excel.Functions.SPG(A94,"SP_IPO_DATE")</f>
        <v>#PEND</v>
      </c>
      <c r="C94" s="9" t="str">
        <f>_xll.SNL.Clients.Office.Excel.Functions.SPG(A94, "IQ_SECTOR")</f>
        <v>Consumer Discretionary</v>
      </c>
      <c r="D94" s="9" t="str">
        <f>_xll.SNL.Clients.Office.Excel.Functions.SPG(A94, "IQ_INDUSTRY_GROUP")</f>
        <v>Consumer Services</v>
      </c>
      <c r="E94" s="9" t="str">
        <f>_xll.SNL.Clients.Office.Excel.Functions.SPG(A94, "IQ_INDUSTRY")</f>
        <v>Hotels, Restaurants and Leisure</v>
      </c>
      <c r="F94" s="9" t="str">
        <f>_xll.SNL.Clients.Office.Excel.Functions.SPG(A94, "IQ_PRIMARY_INDUSTRY")</f>
        <v>Restaurants</v>
      </c>
      <c r="G94" s="9" t="str">
        <f>_xll.SNL.Clients.Office.Excel.Functions.SPG(A94, "NAICS_CODE", "Primary")</f>
        <v>722511 - Full-Service Restaurants</v>
      </c>
      <c r="H94" s="9" t="str">
        <f>_xll.SNL.Clients.Office.Excel.Functions.SPG(A94, "SP_TOPICTAG")</f>
        <v>Brand Marketing; Ghost Kitchens</v>
      </c>
      <c r="I94" s="5">
        <f>_xll.SNL.Clients.Office.Excel.Functions.SPG(A94, "SP_PCT_SHARES_OWNED_ALL_INSTITUTIONS")</f>
        <v>117.54</v>
      </c>
      <c r="J94" s="9" t="str">
        <f>_xll.SNL.Clients.Office.Excel.Functions.SPG(A94, "RD_CREDIT_RATING_GLOBAL", "Issuer Credit Rating", "Local Currency LT|0")</f>
        <v>BB-</v>
      </c>
      <c r="K94" s="9" t="str">
        <f>_xll.SNL.Clients.Office.Excel.Functions.SPG(A94, "RD_CWOL_GLOBAL", "Issuer Credit Rating", "Local Currency LT|0")</f>
        <v>Positive</v>
      </c>
      <c r="L94" s="9" t="str">
        <f>_xll.SNL.Clients.Office.Excel.Functions.SPG(A94, "RD_RATING_ACTION_GLOBAL", "Issuer Credit Rating", "Local Currency LT|0")</f>
        <v>CreditWatch/Outlook (09/05/2024)</v>
      </c>
      <c r="M94" s="10">
        <f>_xll.SNL.Clients.Office.Excel.Functions.SPG(A94, "RD_LAST_REVIEW_DATE_GLOBAL", "Issuer Credit Rating", "Local Currency LT")</f>
        <v>45560</v>
      </c>
      <c r="N94" s="10">
        <f>_xll.SNL.Clients.Office.Excel.Functions.SPG(A94, "RD_CREDIT_RATING_DATE_GLOBAL", "Issuer Credit Rating", "Local Currency LT|0")</f>
        <v>44334</v>
      </c>
      <c r="O94" s="10">
        <f>_xll.SNL.Clients.Office.Excel.Functions.SPG(A94, "RD_CREDIT_WATCH_OUTLOOK_DATE_GLOBAL", "Issuer Credit Rating", "Local Currency LT|0")</f>
        <v>45540</v>
      </c>
    </row>
    <row r="95" spans="1:15">
      <c r="A95" t="s">
        <v>1129</v>
      </c>
      <c r="B95" t="str">
        <f>_xll.SNL.Clients.Office.Excel.Functions.SPG(A95,"SP_IPO_DATE")</f>
        <v>#PEND</v>
      </c>
      <c r="C95" s="9" t="str">
        <f>_xll.SNL.Clients.Office.Excel.Functions.SPG(A95, "IQ_SECTOR")</f>
        <v>Energy</v>
      </c>
      <c r="D95" s="9" t="str">
        <f>_xll.SNL.Clients.Office.Excel.Functions.SPG(A95, "IQ_INDUSTRY_GROUP")</f>
        <v>Energy</v>
      </c>
      <c r="E95" s="9" t="str">
        <f>_xll.SNL.Clients.Office.Excel.Functions.SPG(A95, "IQ_INDUSTRY")</f>
        <v>Energy Equipment and Services</v>
      </c>
      <c r="F95" s="9" t="str">
        <f>_xll.SNL.Clients.Office.Excel.Functions.SPG(A95, "IQ_PRIMARY_INDUSTRY")</f>
        <v>Oil and Gas Equipment and Services</v>
      </c>
      <c r="G95" s="9" t="str">
        <f>_xll.SNL.Clients.Office.Excel.Functions.SPG(A95, "NAICS_CODE", "Primary")</f>
        <v>213112 - Support Activities for Oil and Gas Operations</v>
      </c>
      <c r="H95" s="9" t="str">
        <f>_xll.SNL.Clients.Office.Excel.Functions.SPG(A95, "SP_TOPICTAG")</f>
        <v>Disaster Recovery; Fleet Management; Freight Service; Marine Transportation; Passenger Aircraft Manufacturing</v>
      </c>
      <c r="I95" s="5">
        <f>_xll.SNL.Clients.Office.Excel.Functions.SPG(A95, "SP_PCT_SHARES_OWNED_ALL_INSTITUTIONS")</f>
        <v>85.57</v>
      </c>
      <c r="J95" s="9" t="str">
        <f>_xll.SNL.Clients.Office.Excel.Functions.SPG(A95, "RD_CREDIT_RATING_GLOBAL", "Issuer Credit Rating", "Local Currency LT|0")</f>
        <v>B</v>
      </c>
      <c r="K95" s="9" t="str">
        <f>_xll.SNL.Clients.Office.Excel.Functions.SPG(A95, "RD_CWOL_GLOBAL", "Issuer Credit Rating", "Local Currency LT|0")</f>
        <v>Stable</v>
      </c>
      <c r="L95" s="9" t="str">
        <f>_xll.SNL.Clients.Office.Excel.Functions.SPG(A95, "RD_RATING_ACTION_GLOBAL", "Issuer Credit Rating", "Local Currency LT|0")</f>
        <v>Upgrade | CreditWatch/Outlook (02/08/2021)</v>
      </c>
      <c r="M95" s="10">
        <f>_xll.SNL.Clients.Office.Excel.Functions.SPG(A95, "RD_LAST_REVIEW_DATE_GLOBAL", "Issuer Credit Rating", "Local Currency LT")</f>
        <v>45373</v>
      </c>
      <c r="N95" s="10">
        <f>_xll.SNL.Clients.Office.Excel.Functions.SPG(A95, "RD_CREDIT_RATING_DATE_GLOBAL", "Issuer Credit Rating", "Local Currency LT|0")</f>
        <v>44235</v>
      </c>
      <c r="O95" s="10">
        <f>_xll.SNL.Clients.Office.Excel.Functions.SPG(A95, "RD_CREDIT_WATCH_OUTLOOK_DATE_GLOBAL", "Issuer Credit Rating", "Local Currency LT|0")</f>
        <v>44235</v>
      </c>
    </row>
    <row r="96" spans="1:15">
      <c r="A96" t="s">
        <v>1130</v>
      </c>
      <c r="B96" t="str">
        <f>_xll.SNL.Clients.Office.Excel.Functions.SPG(A96,"SP_IPO_DATE")</f>
        <v>#PEND</v>
      </c>
      <c r="C96" s="9" t="str">
        <f>_xll.SNL.Clients.Office.Excel.Functions.SPG(A96, "IQ_SECTOR")</f>
        <v>Financials</v>
      </c>
      <c r="D96" s="9" t="str">
        <f>_xll.SNL.Clients.Office.Excel.Functions.SPG(A96, "IQ_INDUSTRY_GROUP")</f>
        <v>Banks</v>
      </c>
      <c r="E96" s="9" t="str">
        <f>_xll.SNL.Clients.Office.Excel.Functions.SPG(A96, "IQ_INDUSTRY")</f>
        <v>Banks</v>
      </c>
      <c r="F96" s="9" t="str">
        <f>_xll.SNL.Clients.Office.Excel.Functions.SPG(A96, "IQ_PRIMARY_INDUSTRY")</f>
        <v>Regional Banks</v>
      </c>
      <c r="G96" s="9" t="str">
        <f>_xll.SNL.Clients.Office.Excel.Functions.SPG(A96, "NAICS_CODE", "Primary")</f>
        <v>522110 - Commercial Banking</v>
      </c>
      <c r="H96" s="9" t="str">
        <f>_xll.SNL.Clients.Office.Excel.Functions.SPG(A96, "SP_TOPICTAG")</f>
        <v>Consumer Lending</v>
      </c>
      <c r="I96" s="5">
        <f>_xll.SNL.Clients.Office.Excel.Functions.SPG(A96, "SP_PCT_SHARES_OWNED_ALL_INSTITUTIONS")</f>
        <v>83</v>
      </c>
      <c r="J96" s="9" t="str">
        <f>_xll.SNL.Clients.Office.Excel.Functions.SPG(A96, "RD_CREDIT_RATING_GLOBAL", "Issuer Credit Rating", "Local Currency LT|0")</f>
        <v/>
      </c>
      <c r="K96" s="9" t="str">
        <f>_xll.SNL.Clients.Office.Excel.Functions.SPG(A96, "RD_CWOL_GLOBAL", "Issuer Credit Rating", "Local Currency LT|0")</f>
        <v/>
      </c>
      <c r="L96" s="9" t="str">
        <f>_xll.SNL.Clients.Office.Excel.Functions.SPG(A96, "RD_RATING_ACTION_GLOBAL", "Issuer Credit Rating", "Local Currency LT|0")</f>
        <v/>
      </c>
      <c r="M96" s="10" t="str">
        <f>_xll.SNL.Clients.Office.Excel.Functions.SPG(A96, "RD_LAST_REVIEW_DATE_GLOBAL", "Issuer Credit Rating", "Local Currency LT")</f>
        <v/>
      </c>
      <c r="N96" s="10" t="str">
        <f>_xll.SNL.Clients.Office.Excel.Functions.SPG(A96, "RD_CREDIT_RATING_DATE_GLOBAL", "Issuer Credit Rating", "Local Currency LT|0")</f>
        <v/>
      </c>
      <c r="O96" s="10" t="str">
        <f>_xll.SNL.Clients.Office.Excel.Functions.SPG(A96, "RD_CREDIT_WATCH_OUTLOOK_DATE_GLOBAL", "Issuer Credit Rating", "Local Currency LT|0")</f>
        <v/>
      </c>
    </row>
    <row r="97" spans="1:15">
      <c r="A97" t="s">
        <v>1131</v>
      </c>
      <c r="B97" t="str">
        <f>_xll.SNL.Clients.Office.Excel.Functions.SPG(A97,"SP_IPO_DATE")</f>
        <v>#PEND</v>
      </c>
      <c r="C97" s="9" t="str">
        <f>_xll.SNL.Clients.Office.Excel.Functions.SPG(A97, "IQ_SECTOR")</f>
        <v>Communication Services</v>
      </c>
      <c r="D97" s="9" t="str">
        <f>_xll.SNL.Clients.Office.Excel.Functions.SPG(A97, "IQ_INDUSTRY_GROUP")</f>
        <v>Media and Entertainment</v>
      </c>
      <c r="E97" s="9" t="str">
        <f>_xll.SNL.Clients.Office.Excel.Functions.SPG(A97, "IQ_INDUSTRY")</f>
        <v>Media</v>
      </c>
      <c r="F97" s="9" t="str">
        <f>_xll.SNL.Clients.Office.Excel.Functions.SPG(A97, "IQ_PRIMARY_INDUSTRY")</f>
        <v>Cable and Satellite</v>
      </c>
      <c r="G97" s="9" t="str">
        <f>_xll.SNL.Clients.Office.Excel.Functions.SPG(A97, "NAICS_CODE", "Primary")</f>
        <v>516210 - Media Streaming Distribution Services, Social Networks, and Other Media Networks and Content Providers</v>
      </c>
      <c r="H97" s="9" t="str">
        <f>_xll.SNL.Clients.Office.Excel.Functions.SPG(A97, "SP_TOPICTAG")</f>
        <v>Video Streaming; Enterprise Voip and Telephony; Streaming Media; Network Security; DaaS; 5G</v>
      </c>
      <c r="I97" s="5">
        <f>_xll.SNL.Clients.Office.Excel.Functions.SPG(A97, "SP_PCT_SHARES_OWNED_ALL_INSTITUTIONS")</f>
        <v>108.92</v>
      </c>
      <c r="J97" s="9" t="str">
        <f>_xll.SNL.Clients.Office.Excel.Functions.SPG(A97, "RD_CREDIT_RATING_GLOBAL", "Issuer Credit Rating", "Local Currency LT|0")</f>
        <v>BB</v>
      </c>
      <c r="K97" s="9" t="str">
        <f>_xll.SNL.Clients.Office.Excel.Functions.SPG(A97, "RD_CWOL_GLOBAL", "Issuer Credit Rating", "Local Currency LT|0")</f>
        <v>Negative</v>
      </c>
      <c r="L97" s="9" t="str">
        <f>_xll.SNL.Clients.Office.Excel.Functions.SPG(A97, "RD_RATING_ACTION_GLOBAL", "Issuer Credit Rating", "Local Currency LT|0")</f>
        <v>CreditWatch/Outlook (08/14/2024)</v>
      </c>
      <c r="M97" s="10">
        <f>_xll.SNL.Clients.Office.Excel.Functions.SPG(A97, "RD_LAST_REVIEW_DATE_GLOBAL", "Issuer Credit Rating", "Local Currency LT")</f>
        <v>45518</v>
      </c>
      <c r="N97" s="10">
        <f>_xll.SNL.Clients.Office.Excel.Functions.SPG(A97, "RD_CREDIT_RATING_DATE_GLOBAL", "Issuer Credit Rating", "Local Currency LT|0")</f>
        <v>42156</v>
      </c>
      <c r="O97" s="10">
        <f>_xll.SNL.Clients.Office.Excel.Functions.SPG(A97, "RD_CREDIT_WATCH_OUTLOOK_DATE_GLOBAL", "Issuer Credit Rating", "Local Currency LT|0")</f>
        <v>45518</v>
      </c>
    </row>
    <row r="98" spans="1:15">
      <c r="A98" t="s">
        <v>1132</v>
      </c>
      <c r="B98" t="str">
        <f>_xll.SNL.Clients.Office.Excel.Functions.SPG(A98,"SP_IPO_DATE")</f>
        <v>#PEND</v>
      </c>
      <c r="C98" s="9" t="str">
        <f>_xll.SNL.Clients.Office.Excel.Functions.SPG(A98, "IQ_SECTOR")</f>
        <v>Energy</v>
      </c>
      <c r="D98" s="9" t="str">
        <f>_xll.SNL.Clients.Office.Excel.Functions.SPG(A98, "IQ_INDUSTRY_GROUP")</f>
        <v>Energy</v>
      </c>
      <c r="E98" s="9" t="str">
        <f>_xll.SNL.Clients.Office.Excel.Functions.SPG(A98, "IQ_INDUSTRY")</f>
        <v>Energy Equipment and Services</v>
      </c>
      <c r="F98" s="9" t="str">
        <f>_xll.SNL.Clients.Office.Excel.Functions.SPG(A98, "IQ_PRIMARY_INDUSTRY")</f>
        <v>Oil and Gas Equipment and Services</v>
      </c>
      <c r="G98" s="9" t="str">
        <f>_xll.SNL.Clients.Office.Excel.Functions.SPG(A98, "NAICS_CODE", "Primary")</f>
        <v>333132 - Oil and Gas Field Machinery and Equipment Manufacturing</v>
      </c>
      <c r="H98" s="9" t="str">
        <f>_xll.SNL.Clients.Office.Excel.Functions.SPG(A98, "SP_TOPICTAG")</f>
        <v>Environmental Consulting; Industrial Automation</v>
      </c>
      <c r="I98" s="5">
        <f>_xll.SNL.Clients.Office.Excel.Functions.SPG(A98, "SP_PCT_SHARES_OWNED_ALL_INSTITUTIONS")</f>
        <v>115.1</v>
      </c>
      <c r="J98" s="9" t="str">
        <f>_xll.SNL.Clients.Office.Excel.Functions.SPG(A98, "RD_CREDIT_RATING_GLOBAL", "Issuer Credit Rating", "Local Currency LT|0")</f>
        <v/>
      </c>
      <c r="K98" s="9" t="str">
        <f>_xll.SNL.Clients.Office.Excel.Functions.SPG(A98, "RD_CWOL_GLOBAL", "Issuer Credit Rating", "Local Currency LT|0")</f>
        <v/>
      </c>
      <c r="L98" s="9" t="str">
        <f>_xll.SNL.Clients.Office.Excel.Functions.SPG(A98, "RD_RATING_ACTION_GLOBAL", "Issuer Credit Rating", "Local Currency LT|0")</f>
        <v/>
      </c>
      <c r="M98" s="10" t="str">
        <f>_xll.SNL.Clients.Office.Excel.Functions.SPG(A98, "RD_LAST_REVIEW_DATE_GLOBAL", "Issuer Credit Rating", "Local Currency LT")</f>
        <v/>
      </c>
      <c r="N98" s="10" t="str">
        <f>_xll.SNL.Clients.Office.Excel.Functions.SPG(A98, "RD_CREDIT_RATING_DATE_GLOBAL", "Issuer Credit Rating", "Local Currency LT|0")</f>
        <v/>
      </c>
      <c r="O98" s="10" t="str">
        <f>_xll.SNL.Clients.Office.Excel.Functions.SPG(A98, "RD_CREDIT_WATCH_OUTLOOK_DATE_GLOBAL", "Issuer Credit Rating", "Local Currency LT|0")</f>
        <v/>
      </c>
    </row>
    <row r="99" spans="1:15">
      <c r="A99" t="s">
        <v>1133</v>
      </c>
      <c r="B99" t="str">
        <f>_xll.SNL.Clients.Office.Excel.Functions.SPG(A99,"SP_IPO_DATE")</f>
        <v>#PEND</v>
      </c>
      <c r="C99" s="9" t="str">
        <f>_xll.SNL.Clients.Office.Excel.Functions.SPG(A99, "IQ_SECTOR")</f>
        <v>Consumer Staples</v>
      </c>
      <c r="D99" s="9" t="str">
        <f>_xll.SNL.Clients.Office.Excel.Functions.SPG(A99, "IQ_INDUSTRY_GROUP")</f>
        <v>Food, Beverage and Tobacco</v>
      </c>
      <c r="E99" s="9" t="str">
        <f>_xll.SNL.Clients.Office.Excel.Functions.SPG(A99, "IQ_INDUSTRY")</f>
        <v>Food Products</v>
      </c>
      <c r="F99" s="9" t="str">
        <f>_xll.SNL.Clients.Office.Excel.Functions.SPG(A99, "IQ_PRIMARY_INDUSTRY")</f>
        <v>Packaged Foods and Meats</v>
      </c>
      <c r="G99" s="9" t="str">
        <f>_xll.SNL.Clients.Office.Excel.Functions.SPG(A99, "NAICS_CODE", "Primary")</f>
        <v>112310 - Chicken Egg Production</v>
      </c>
      <c r="H99" s="9" t="str">
        <f>_xll.SNL.Clients.Office.Excel.Functions.SPG(A99, "SP_TOPICTAG")</f>
        <v>Animal Feed; Farming; Horticulture; Livestock; Organic</v>
      </c>
      <c r="I99" s="5">
        <f>_xll.SNL.Clients.Office.Excel.Functions.SPG(A99, "SP_PCT_SHARES_OWNED_ALL_INSTITUTIONS")</f>
        <v>79.92</v>
      </c>
      <c r="J99" s="9" t="str">
        <f>_xll.SNL.Clients.Office.Excel.Functions.SPG(A99, "RD_CREDIT_RATING_GLOBAL", "Issuer Credit Rating", "Local Currency LT|0")</f>
        <v/>
      </c>
      <c r="K99" s="9" t="str">
        <f>_xll.SNL.Clients.Office.Excel.Functions.SPG(A99, "RD_CWOL_GLOBAL", "Issuer Credit Rating", "Local Currency LT|0")</f>
        <v/>
      </c>
      <c r="L99" s="9" t="str">
        <f>_xll.SNL.Clients.Office.Excel.Functions.SPG(A99, "RD_RATING_ACTION_GLOBAL", "Issuer Credit Rating", "Local Currency LT|0")</f>
        <v/>
      </c>
      <c r="M99" s="10" t="str">
        <f>_xll.SNL.Clients.Office.Excel.Functions.SPG(A99, "RD_LAST_REVIEW_DATE_GLOBAL", "Issuer Credit Rating", "Local Currency LT")</f>
        <v/>
      </c>
      <c r="N99" s="10" t="str">
        <f>_xll.SNL.Clients.Office.Excel.Functions.SPG(A99, "RD_CREDIT_RATING_DATE_GLOBAL", "Issuer Credit Rating", "Local Currency LT|0")</f>
        <v/>
      </c>
      <c r="O99" s="10" t="str">
        <f>_xll.SNL.Clients.Office.Excel.Functions.SPG(A99, "RD_CREDIT_WATCH_OUTLOOK_DATE_GLOBAL", "Issuer Credit Rating", "Local Currency LT|0")</f>
        <v/>
      </c>
    </row>
    <row r="100" spans="1:15">
      <c r="A100" t="s">
        <v>1134</v>
      </c>
      <c r="B100" t="str">
        <f>_xll.SNL.Clients.Office.Excel.Functions.SPG(A100,"SP_IPO_DATE")</f>
        <v>#PEND</v>
      </c>
      <c r="C100" s="9" t="str">
        <f>_xll.SNL.Clients.Office.Excel.Functions.SPG(A100, "IQ_SECTOR")</f>
        <v>Consumer Discretionary</v>
      </c>
      <c r="D100" s="9" t="str">
        <f>_xll.SNL.Clients.Office.Excel.Functions.SPG(A100, "IQ_INDUSTRY_GROUP")</f>
        <v>Consumer Discretionary Distribution and Retail</v>
      </c>
      <c r="E100" s="9" t="str">
        <f>_xll.SNL.Clients.Office.Excel.Functions.SPG(A100, "IQ_INDUSTRY")</f>
        <v>Specialty Retail</v>
      </c>
      <c r="F100" s="9" t="str">
        <f>_xll.SNL.Clients.Office.Excel.Functions.SPG(A100, "IQ_PRIMARY_INDUSTRY")</f>
        <v>Apparel Retail</v>
      </c>
      <c r="G100" s="9" t="str">
        <f>_xll.SNL.Clients.Office.Excel.Functions.SPG(A100, "NAICS_CODE", "Primary")</f>
        <v>458210 - Shoe Retailers</v>
      </c>
      <c r="H100" s="9" t="str">
        <f>_xll.SNL.Clients.Office.Excel.Functions.SPG(A100, "SP_TOPICTAG")</f>
        <v>Lifestyle; Social Media Advertising; Social Media Marketing; Brand Marketing; Smart Clothing</v>
      </c>
      <c r="I100" s="5">
        <f>_xll.SNL.Clients.Office.Excel.Functions.SPG(A100, "SP_PCT_SHARES_OWNED_ALL_INSTITUTIONS")</f>
        <v>92.67</v>
      </c>
      <c r="J100" s="9" t="str">
        <f>_xll.SNL.Clients.Office.Excel.Functions.SPG(A100, "RD_CREDIT_RATING_GLOBAL", "Issuer Credit Rating", "Local Currency LT|0")</f>
        <v>BB</v>
      </c>
      <c r="K100" s="9" t="str">
        <f>_xll.SNL.Clients.Office.Excel.Functions.SPG(A100, "RD_CWOL_GLOBAL", "Issuer Credit Rating", "Local Currency LT|0")</f>
        <v>Stable</v>
      </c>
      <c r="L100" s="9" t="str">
        <f>_xll.SNL.Clients.Office.Excel.Functions.SPG(A100, "RD_RATING_ACTION_GLOBAL", "Issuer Credit Rating", "Local Currency LT|0")</f>
        <v>Upgrade | CreditWatch/Outlook (04/18/2024)</v>
      </c>
      <c r="M100" s="10">
        <f>_xll.SNL.Clients.Office.Excel.Functions.SPG(A100, "RD_LAST_REVIEW_DATE_GLOBAL", "Issuer Credit Rating", "Local Currency LT")</f>
        <v>45419</v>
      </c>
      <c r="N100" s="10">
        <f>_xll.SNL.Clients.Office.Excel.Functions.SPG(A100, "RD_CREDIT_RATING_DATE_GLOBAL", "Issuer Credit Rating", "Local Currency LT|0")</f>
        <v>45400</v>
      </c>
      <c r="O100" s="10">
        <f>_xll.SNL.Clients.Office.Excel.Functions.SPG(A100, "RD_CREDIT_WATCH_OUTLOOK_DATE_GLOBAL", "Issuer Credit Rating", "Local Currency LT|0")</f>
        <v>45400</v>
      </c>
    </row>
    <row r="101" spans="1:15">
      <c r="A101" t="s">
        <v>1135</v>
      </c>
      <c r="B101" t="str">
        <f>_xll.SNL.Clients.Office.Excel.Functions.SPG(A101,"SP_IPO_DATE")</f>
        <v>#PEND</v>
      </c>
      <c r="C101" s="9" t="str">
        <f>_xll.SNL.Clients.Office.Excel.Functions.SPG(A101, "IQ_SECTOR")</f>
        <v>Energy</v>
      </c>
      <c r="D101" s="9" t="str">
        <f>_xll.SNL.Clients.Office.Excel.Functions.SPG(A101, "IQ_INDUSTRY_GROUP")</f>
        <v>Energy</v>
      </c>
      <c r="E101" s="9" t="str">
        <f>_xll.SNL.Clients.Office.Excel.Functions.SPG(A101, "IQ_INDUSTRY")</f>
        <v>Oil, Gas and Consumable Fuels</v>
      </c>
      <c r="F101" s="9" t="str">
        <f>_xll.SNL.Clients.Office.Excel.Functions.SPG(A101, "IQ_PRIMARY_INDUSTRY")</f>
        <v>Oil and Gas Exploration and Production</v>
      </c>
      <c r="G101" s="9" t="str">
        <f>_xll.SNL.Clients.Office.Excel.Functions.SPG(A101, "NAICS_CODE", "Primary")</f>
        <v>2111 - Oil and Gas Extraction</v>
      </c>
      <c r="H101" s="9" t="str">
        <f>_xll.SNL.Clients.Office.Excel.Functions.SPG(A101, "SP_TOPICTAG")</f>
        <v>Environmental Consulting; ClimateTech</v>
      </c>
      <c r="I101" s="5">
        <f>_xll.SNL.Clients.Office.Excel.Functions.SPG(A101, "SP_PCT_SHARES_OWNED_ALL_INSTITUTIONS")</f>
        <v>103.77</v>
      </c>
      <c r="J101" s="9" t="str">
        <f>_xll.SNL.Clients.Office.Excel.Functions.SPG(A101, "RD_CREDIT_RATING_GLOBAL", "Issuer Credit Rating", "Local Currency LT|0")</f>
        <v>B+</v>
      </c>
      <c r="K101" s="9" t="str">
        <f>_xll.SNL.Clients.Office.Excel.Functions.SPG(A101, "RD_CWOL_GLOBAL", "Issuer Credit Rating", "Local Currency LT|0")</f>
        <v>Stable</v>
      </c>
      <c r="L101" s="9" t="str">
        <f>_xll.SNL.Clients.Office.Excel.Functions.SPG(A101, "RD_RATING_ACTION_GLOBAL", "Issuer Credit Rating", "Local Currency LT|0")</f>
        <v>Upgrade | CreditWatch/Outlook (10/20/2021)</v>
      </c>
      <c r="M101" s="10">
        <f>_xll.SNL.Clients.Office.Excel.Functions.SPG(A101, "RD_LAST_REVIEW_DATE_GLOBAL", "Issuer Credit Rating", "Local Currency LT")</f>
        <v>45533</v>
      </c>
      <c r="N101" s="10">
        <f>_xll.SNL.Clients.Office.Excel.Functions.SPG(A101, "RD_CREDIT_RATING_DATE_GLOBAL", "Issuer Credit Rating", "Local Currency LT|0")</f>
        <v>44489</v>
      </c>
      <c r="O101" s="10">
        <f>_xll.SNL.Clients.Office.Excel.Functions.SPG(A101, "RD_CREDIT_WATCH_OUTLOOK_DATE_GLOBAL", "Issuer Credit Rating", "Local Currency LT|0")</f>
        <v>44489</v>
      </c>
    </row>
    <row r="102" spans="1:15">
      <c r="A102" t="s">
        <v>1136</v>
      </c>
      <c r="B102" t="str">
        <f>_xll.SNL.Clients.Office.Excel.Functions.SPG(A102,"SP_IPO_DATE")</f>
        <v>#PEND</v>
      </c>
      <c r="C102" s="9" t="str">
        <f>_xll.SNL.Clients.Office.Excel.Functions.SPG(A102, "IQ_SECTOR")</f>
        <v>Utilities</v>
      </c>
      <c r="D102" s="9" t="str">
        <f>_xll.SNL.Clients.Office.Excel.Functions.SPG(A102, "IQ_INDUSTRY_GROUP")</f>
        <v>Utilities</v>
      </c>
      <c r="E102" s="9" t="str">
        <f>_xll.SNL.Clients.Office.Excel.Functions.SPG(A102, "IQ_INDUSTRY")</f>
        <v>Water Utilities</v>
      </c>
      <c r="F102" s="9" t="str">
        <f>_xll.SNL.Clients.Office.Excel.Functions.SPG(A102, "IQ_PRIMARY_INDUSTRY")</f>
        <v>Water Utilities</v>
      </c>
      <c r="G102" s="9" t="str">
        <f>_xll.SNL.Clients.Office.Excel.Functions.SPG(A102, "NAICS_CODE", "Primary")</f>
        <v>22131 - Water Supply and Irrigation Systems</v>
      </c>
      <c r="H102" s="9" t="str">
        <f>_xll.SNL.Clients.Office.Excel.Functions.SPG(A102, "SP_TOPICTAG")</f>
        <v>Environmental Consulting; Environmental Engineering; Water Purification; CleanTech</v>
      </c>
      <c r="I102" s="5">
        <f>_xll.SNL.Clients.Office.Excel.Functions.SPG(A102, "SP_PCT_SHARES_OWNED_ALL_INSTITUTIONS")</f>
        <v>85.04</v>
      </c>
      <c r="J102" s="9" t="str">
        <f>_xll.SNL.Clients.Office.Excel.Functions.SPG(A102, "RD_CREDIT_RATING_GLOBAL", "Issuer Credit Rating", "Local Currency LT|0")</f>
        <v/>
      </c>
      <c r="K102" s="9" t="str">
        <f>_xll.SNL.Clients.Office.Excel.Functions.SPG(A102, "RD_CWOL_GLOBAL", "Issuer Credit Rating", "Local Currency LT|0")</f>
        <v/>
      </c>
      <c r="L102" s="9" t="str">
        <f>_xll.SNL.Clients.Office.Excel.Functions.SPG(A102, "RD_RATING_ACTION_GLOBAL", "Issuer Credit Rating", "Local Currency LT|0")</f>
        <v/>
      </c>
      <c r="M102" s="10" t="str">
        <f>_xll.SNL.Clients.Office.Excel.Functions.SPG(A102, "RD_LAST_REVIEW_DATE_GLOBAL", "Issuer Credit Rating", "Local Currency LT")</f>
        <v/>
      </c>
      <c r="N102" s="10" t="str">
        <f>_xll.SNL.Clients.Office.Excel.Functions.SPG(A102, "RD_CREDIT_RATING_DATE_GLOBAL", "Issuer Credit Rating", "Local Currency LT|0")</f>
        <v/>
      </c>
      <c r="O102" s="10" t="str">
        <f>_xll.SNL.Clients.Office.Excel.Functions.SPG(A102, "RD_CREDIT_WATCH_OUTLOOK_DATE_GLOBAL", "Issuer Credit Rating", "Local Currency LT|0")</f>
        <v/>
      </c>
    </row>
    <row r="103" spans="1:15">
      <c r="A103" t="s">
        <v>1137</v>
      </c>
      <c r="B103" t="str">
        <f>_xll.SNL.Clients.Office.Excel.Functions.SPG(A103,"SP_IPO_DATE")</f>
        <v>#PEND</v>
      </c>
      <c r="C103" s="9" t="str">
        <f>_xll.SNL.Clients.Office.Excel.Functions.SPG(A103, "IQ_SECTOR")</f>
        <v>Information Technology</v>
      </c>
      <c r="D103" s="9" t="str">
        <f>_xll.SNL.Clients.Office.Excel.Functions.SPG(A103, "IQ_INDUSTRY_GROUP")</f>
        <v>Technology Hardware and Equipment</v>
      </c>
      <c r="E103" s="9" t="str">
        <f>_xll.SNL.Clients.Office.Excel.Functions.SPG(A103, "IQ_INDUSTRY")</f>
        <v>Communications Equipment</v>
      </c>
      <c r="F103" s="9" t="str">
        <f>_xll.SNL.Clients.Office.Excel.Functions.SPG(A103, "IQ_PRIMARY_INDUSTRY")</f>
        <v>Communications Equipment</v>
      </c>
      <c r="G103" s="9" t="str">
        <f>_xll.SNL.Clients.Office.Excel.Functions.SPG(A103, "NAICS_CODE", "Primary")</f>
        <v>3342 - Communications Equipment Manufacturing</v>
      </c>
      <c r="H103" s="9" t="str">
        <f>_xll.SNL.Clients.Office.Excel.Functions.SPG(A103, "SP_TOPICTAG")</f>
        <v>Cloud Management; Data Integration; Predictive Analytics; Cloud Infrastructure; Cloud Security; Cloud Storage; Network Security</v>
      </c>
      <c r="I103" s="5">
        <f>_xll.SNL.Clients.Office.Excel.Functions.SPG(A103, "SP_PCT_SHARES_OWNED_ALL_INSTITUTIONS")</f>
        <v>83.08</v>
      </c>
      <c r="J103" s="9" t="str">
        <f>_xll.SNL.Clients.Office.Excel.Functions.SPG(A103, "RD_CREDIT_RATING_GLOBAL", "Issuer Credit Rating", "Local Currency LT|0")</f>
        <v/>
      </c>
      <c r="K103" s="9" t="str">
        <f>_xll.SNL.Clients.Office.Excel.Functions.SPG(A103, "RD_CWOL_GLOBAL", "Issuer Credit Rating", "Local Currency LT|0")</f>
        <v/>
      </c>
      <c r="L103" s="9" t="str">
        <f>_xll.SNL.Clients.Office.Excel.Functions.SPG(A103, "RD_RATING_ACTION_GLOBAL", "Issuer Credit Rating", "Local Currency LT|0")</f>
        <v/>
      </c>
      <c r="M103" s="10" t="str">
        <f>_xll.SNL.Clients.Office.Excel.Functions.SPG(A103, "RD_LAST_REVIEW_DATE_GLOBAL", "Issuer Credit Rating", "Local Currency LT")</f>
        <v/>
      </c>
      <c r="N103" s="10" t="str">
        <f>_xll.SNL.Clients.Office.Excel.Functions.SPG(A103, "RD_CREDIT_RATING_DATE_GLOBAL", "Issuer Credit Rating", "Local Currency LT|0")</f>
        <v/>
      </c>
      <c r="O103" s="10" t="str">
        <f>_xll.SNL.Clients.Office.Excel.Functions.SPG(A103, "RD_CREDIT_WATCH_OUTLOOK_DATE_GLOBAL", "Issuer Credit Rating", "Local Currency LT|0")</f>
        <v/>
      </c>
    </row>
    <row r="104" spans="1:15">
      <c r="A104" t="s">
        <v>1138</v>
      </c>
      <c r="B104" t="str">
        <f>_xll.SNL.Clients.Office.Excel.Functions.SPG(A104,"SP_IPO_DATE")</f>
        <v>#PEND</v>
      </c>
      <c r="C104" s="9" t="str">
        <f>_xll.SNL.Clients.Office.Excel.Functions.SPG(A104, "IQ_SECTOR")</f>
        <v>Financials</v>
      </c>
      <c r="D104" s="9" t="str">
        <f>_xll.SNL.Clients.Office.Excel.Functions.SPG(A104, "IQ_INDUSTRY_GROUP")</f>
        <v>Banks</v>
      </c>
      <c r="E104" s="9" t="str">
        <f>_xll.SNL.Clients.Office.Excel.Functions.SPG(A104, "IQ_INDUSTRY")</f>
        <v>Banks</v>
      </c>
      <c r="F104" s="9" t="str">
        <f>_xll.SNL.Clients.Office.Excel.Functions.SPG(A104, "IQ_PRIMARY_INDUSTRY")</f>
        <v>Regional Banks</v>
      </c>
      <c r="G104" s="9" t="str">
        <f>_xll.SNL.Clients.Office.Excel.Functions.SPG(A104, "NAICS_CODE", "Primary")</f>
        <v>522180 - Savings Institutions and Other Depository Credit Intermediation</v>
      </c>
      <c r="H104" s="9" t="str">
        <f>_xll.SNL.Clients.Office.Excel.Functions.SPG(A104, "SP_TOPICTAG")</f>
        <v>Consumer Lending</v>
      </c>
      <c r="I104" s="5">
        <f>_xll.SNL.Clients.Office.Excel.Functions.SPG(A104, "SP_PCT_SHARES_OWNED_ALL_INSTITUTIONS")</f>
        <v>75.88</v>
      </c>
      <c r="J104" s="9" t="str">
        <f>_xll.SNL.Clients.Office.Excel.Functions.SPG(A104, "RD_CREDIT_RATING_GLOBAL", "Issuer Credit Rating", "Local Currency LT|0")</f>
        <v/>
      </c>
      <c r="K104" s="9" t="str">
        <f>_xll.SNL.Clients.Office.Excel.Functions.SPG(A104, "RD_CWOL_GLOBAL", "Issuer Credit Rating", "Local Currency LT|0")</f>
        <v/>
      </c>
      <c r="L104" s="9" t="str">
        <f>_xll.SNL.Clients.Office.Excel.Functions.SPG(A104, "RD_RATING_ACTION_GLOBAL", "Issuer Credit Rating", "Local Currency LT|0")</f>
        <v/>
      </c>
      <c r="M104" s="10" t="str">
        <f>_xll.SNL.Clients.Office.Excel.Functions.SPG(A104, "RD_LAST_REVIEW_DATE_GLOBAL", "Issuer Credit Rating", "Local Currency LT")</f>
        <v/>
      </c>
      <c r="N104" s="10" t="str">
        <f>_xll.SNL.Clients.Office.Excel.Functions.SPG(A104, "RD_CREDIT_RATING_DATE_GLOBAL", "Issuer Credit Rating", "Local Currency LT|0")</f>
        <v/>
      </c>
      <c r="O104" s="10" t="str">
        <f>_xll.SNL.Clients.Office.Excel.Functions.SPG(A104, "RD_CREDIT_WATCH_OUTLOOK_DATE_GLOBAL", "Issuer Credit Rating", "Local Currency LT|0")</f>
        <v/>
      </c>
    </row>
    <row r="105" spans="1:15">
      <c r="A105" t="s">
        <v>1139</v>
      </c>
      <c r="B105" t="str">
        <f>_xll.SNL.Clients.Office.Excel.Functions.SPG(A105,"SP_IPO_DATE")</f>
        <v>#PEND</v>
      </c>
      <c r="C105" s="9" t="str">
        <f>_xll.SNL.Clients.Office.Excel.Functions.SPG(A105, "IQ_SECTOR")</f>
        <v>Real Estate</v>
      </c>
      <c r="D105" s="9" t="str">
        <f>_xll.SNL.Clients.Office.Excel.Functions.SPG(A105, "IQ_INDUSTRY_GROUP")</f>
        <v>Equity Real Estate Investment Trusts (REITs)</v>
      </c>
      <c r="E105" s="9" t="str">
        <f>_xll.SNL.Clients.Office.Excel.Functions.SPG(A105, "IQ_INDUSTRY")</f>
        <v>Health Care REITs</v>
      </c>
      <c r="F105" s="9" t="str">
        <f>_xll.SNL.Clients.Office.Excel.Functions.SPG(A105, "IQ_PRIMARY_INDUSTRY")</f>
        <v>Health Care REITs</v>
      </c>
      <c r="G105" s="9" t="str">
        <f>_xll.SNL.Clients.Office.Excel.Functions.SPG(A105, "NAICS_CODE", "Primary")</f>
        <v>531110 - Lessors of Residential Buildings and Dwellings</v>
      </c>
      <c r="H105" s="9" t="str">
        <f>_xll.SNL.Clients.Office.Excel.Functions.SPG(A105, "SP_TOPICTAG")</f>
        <v>Assisted Living</v>
      </c>
      <c r="I105" s="5">
        <f>_xll.SNL.Clients.Office.Excel.Functions.SPG(A105, "SP_PCT_SHARES_OWNED_ALL_INSTITUTIONS")</f>
        <v>94.5</v>
      </c>
      <c r="J105" s="9" t="str">
        <f>_xll.SNL.Clients.Office.Excel.Functions.SPG(A105, "RD_CREDIT_RATING_GLOBAL", "Issuer Credit Rating", "Local Currency LT|0")</f>
        <v>BB+</v>
      </c>
      <c r="K105" s="9" t="str">
        <f>_xll.SNL.Clients.Office.Excel.Functions.SPG(A105, "RD_CWOL_GLOBAL", "Issuer Credit Rating", "Local Currency LT|0")</f>
        <v>Stable</v>
      </c>
      <c r="L105" s="9" t="str">
        <f>_xll.SNL.Clients.Office.Excel.Functions.SPG(A105, "RD_RATING_ACTION_GLOBAL", "Issuer Credit Rating", "Local Currency LT|0")</f>
        <v>Upgrade | CreditWatch/Outlook (12/12/2024)</v>
      </c>
      <c r="M105" s="10">
        <f>_xll.SNL.Clients.Office.Excel.Functions.SPG(A105, "RD_LAST_REVIEW_DATE_GLOBAL", "Issuer Credit Rating", "Local Currency LT")</f>
        <v>45659</v>
      </c>
      <c r="N105" s="10">
        <f>_xll.SNL.Clients.Office.Excel.Functions.SPG(A105, "RD_CREDIT_RATING_DATE_GLOBAL", "Issuer Credit Rating", "Local Currency LT|0")</f>
        <v>45638</v>
      </c>
      <c r="O105" s="10">
        <f>_xll.SNL.Clients.Office.Excel.Functions.SPG(A105, "RD_CREDIT_WATCH_OUTLOOK_DATE_GLOBAL", "Issuer Credit Rating", "Local Currency LT|0")</f>
        <v>45638</v>
      </c>
    </row>
    <row r="106" spans="1:15">
      <c r="A106" t="s">
        <v>1140</v>
      </c>
      <c r="B106" t="str">
        <f>_xll.SNL.Clients.Office.Excel.Functions.SPG(A106,"SP_IPO_DATE")</f>
        <v>#PEND</v>
      </c>
      <c r="C106" s="9" t="str">
        <f>_xll.SNL.Clients.Office.Excel.Functions.SPG(A106, "IQ_SECTOR")</f>
        <v>Communication Services</v>
      </c>
      <c r="D106" s="9" t="str">
        <f>_xll.SNL.Clients.Office.Excel.Functions.SPG(A106, "IQ_INDUSTRY_GROUP")</f>
        <v>Media and Entertainment</v>
      </c>
      <c r="E106" s="9" t="str">
        <f>_xll.SNL.Clients.Office.Excel.Functions.SPG(A106, "IQ_INDUSTRY")</f>
        <v>Interactive Media and Services</v>
      </c>
      <c r="F106" s="9" t="str">
        <f>_xll.SNL.Clients.Office.Excel.Functions.SPG(A106, "IQ_PRIMARY_INDUSTRY")</f>
        <v>Interactive Media and Services</v>
      </c>
      <c r="G106" s="9" t="str">
        <f>_xll.SNL.Clients.Office.Excel.Functions.SPG(A106, "NAICS_CODE", "Primary")</f>
        <v>519290 - Web Search Portals and All Other Information Services</v>
      </c>
      <c r="H106" s="9" t="str">
        <f>_xll.SNL.Clients.Office.Excel.Functions.SPG(A106, "SP_TOPICTAG")</f>
        <v>Digital Media; Location Based Services; Marketing Automation; Brand Marketing; Search Engine Optimization; Content Creation</v>
      </c>
      <c r="I106" s="5">
        <f>_xll.SNL.Clients.Office.Excel.Functions.SPG(A106, "SP_PCT_SHARES_OWNED_ALL_INSTITUTIONS")</f>
        <v>81.209999999999994</v>
      </c>
      <c r="J106" s="9" t="str">
        <f>_xll.SNL.Clients.Office.Excel.Functions.SPG(A106, "RD_CREDIT_RATING_GLOBAL", "Issuer Credit Rating", "Local Currency LT|0")</f>
        <v/>
      </c>
      <c r="K106" s="9" t="str">
        <f>_xll.SNL.Clients.Office.Excel.Functions.SPG(A106, "RD_CWOL_GLOBAL", "Issuer Credit Rating", "Local Currency LT|0")</f>
        <v/>
      </c>
      <c r="L106" s="9" t="str">
        <f>_xll.SNL.Clients.Office.Excel.Functions.SPG(A106, "RD_RATING_ACTION_GLOBAL", "Issuer Credit Rating", "Local Currency LT|0")</f>
        <v/>
      </c>
      <c r="M106" s="10" t="str">
        <f>_xll.SNL.Clients.Office.Excel.Functions.SPG(A106, "RD_LAST_REVIEW_DATE_GLOBAL", "Issuer Credit Rating", "Local Currency LT")</f>
        <v/>
      </c>
      <c r="N106" s="10" t="str">
        <f>_xll.SNL.Clients.Office.Excel.Functions.SPG(A106, "RD_CREDIT_RATING_DATE_GLOBAL", "Issuer Credit Rating", "Local Currency LT|0")</f>
        <v/>
      </c>
      <c r="O106" s="10" t="str">
        <f>_xll.SNL.Clients.Office.Excel.Functions.SPG(A106, "RD_CREDIT_WATCH_OUTLOOK_DATE_GLOBAL", "Issuer Credit Rating", "Local Currency LT|0")</f>
        <v/>
      </c>
    </row>
    <row r="107" spans="1:15">
      <c r="A107" t="s">
        <v>1141</v>
      </c>
      <c r="B107" t="str">
        <f>_xll.SNL.Clients.Office.Excel.Functions.SPG(A107,"SP_IPO_DATE")</f>
        <v>#PEND</v>
      </c>
      <c r="C107" s="9" t="str">
        <f>_xll.SNL.Clients.Office.Excel.Functions.SPG(A107, "IQ_SECTOR")</f>
        <v>Communication Services</v>
      </c>
      <c r="D107" s="9" t="str">
        <f>_xll.SNL.Clients.Office.Excel.Functions.SPG(A107, "IQ_INDUSTRY_GROUP")</f>
        <v>Media and Entertainment</v>
      </c>
      <c r="E107" s="9" t="str">
        <f>_xll.SNL.Clients.Office.Excel.Functions.SPG(A107, "IQ_INDUSTRY")</f>
        <v>Interactive Media and Services</v>
      </c>
      <c r="F107" s="9" t="str">
        <f>_xll.SNL.Clients.Office.Excel.Functions.SPG(A107, "IQ_PRIMARY_INDUSTRY")</f>
        <v>Interactive Media and Services</v>
      </c>
      <c r="G107" s="9" t="str">
        <f>_xll.SNL.Clients.Office.Excel.Functions.SPG(A107, "NAICS_CODE", "Primary")</f>
        <v>519290 - Web Search Portals and All Other Information Services</v>
      </c>
      <c r="H107" s="9" t="str">
        <f>_xll.SNL.Clients.Office.Excel.Functions.SPG(A107, "SP_TOPICTAG")</f>
        <v>Consumer Lending; Digital Asset Management; Ad Targeting; Car Sharing; Digital Brokerage</v>
      </c>
      <c r="I107" s="5">
        <f>_xll.SNL.Clients.Office.Excel.Functions.SPG(A107, "SP_PCT_SHARES_OWNED_ALL_INSTITUTIONS")</f>
        <v>90.57</v>
      </c>
      <c r="J107" s="9" t="str">
        <f>_xll.SNL.Clients.Office.Excel.Functions.SPG(A107, "RD_CREDIT_RATING_GLOBAL", "Issuer Credit Rating", "Local Currency LT|0")</f>
        <v>BB-</v>
      </c>
      <c r="K107" s="9" t="str">
        <f>_xll.SNL.Clients.Office.Excel.Functions.SPG(A107, "RD_CWOL_GLOBAL", "Issuer Credit Rating", "Local Currency LT|0")</f>
        <v>Stable</v>
      </c>
      <c r="L107" s="9" t="str">
        <f>_xll.SNL.Clients.Office.Excel.Functions.SPG(A107, "RD_RATING_ACTION_GLOBAL", "Issuer Credit Rating", "Local Currency LT|0")</f>
        <v>Upgrade | CreditWatch/Outlook (07/21/2023)</v>
      </c>
      <c r="M107" s="10">
        <f>_xll.SNL.Clients.Office.Excel.Functions.SPG(A107, "RD_LAST_REVIEW_DATE_GLOBAL", "Issuer Credit Rating", "Local Currency LT")</f>
        <v>45330</v>
      </c>
      <c r="N107" s="10">
        <f>_xll.SNL.Clients.Office.Excel.Functions.SPG(A107, "RD_CREDIT_RATING_DATE_GLOBAL", "Issuer Credit Rating", "Local Currency LT|0")</f>
        <v>45128</v>
      </c>
      <c r="O107" s="10">
        <f>_xll.SNL.Clients.Office.Excel.Functions.SPG(A107, "RD_CREDIT_WATCH_OUTLOOK_DATE_GLOBAL", "Issuer Credit Rating", "Local Currency LT|0")</f>
        <v>45128</v>
      </c>
    </row>
    <row r="108" spans="1:15">
      <c r="A108" t="s">
        <v>1142</v>
      </c>
      <c r="B108" t="str">
        <f>_xll.SNL.Clients.Office.Excel.Functions.SPG(A108,"SP_IPO_DATE")</f>
        <v>#PEND</v>
      </c>
      <c r="C108" s="9" t="str">
        <f>_xll.SNL.Clients.Office.Excel.Functions.SPG(A108, "IQ_SECTOR")</f>
        <v>Consumer Discretionary</v>
      </c>
      <c r="D108" s="9" t="str">
        <f>_xll.SNL.Clients.Office.Excel.Functions.SPG(A108, "IQ_INDUSTRY_GROUP")</f>
        <v>Consumer Durables and Apparel</v>
      </c>
      <c r="E108" s="9" t="str">
        <f>_xll.SNL.Clients.Office.Excel.Functions.SPG(A108, "IQ_INDUSTRY")</f>
        <v>Textiles, Apparel and Luxury Goods</v>
      </c>
      <c r="F108" s="9" t="str">
        <f>_xll.SNL.Clients.Office.Excel.Functions.SPG(A108, "IQ_PRIMARY_INDUSTRY")</f>
        <v>Apparel, Accessories and Luxury Goods</v>
      </c>
      <c r="G108" s="9" t="str">
        <f>_xll.SNL.Clients.Office.Excel.Functions.SPG(A108, "NAICS_CODE", "Primary")</f>
        <v>315 - Apparel Manufacturing</v>
      </c>
      <c r="H108" s="9" t="str">
        <f>_xll.SNL.Clients.Office.Excel.Functions.SPG(A108, "SP_TOPICTAG")</f>
        <v>Fast-Moving Consumer Goods; Lifestyle; Brand Marketing; E-Discovery</v>
      </c>
      <c r="I108" s="5">
        <f>_xll.SNL.Clients.Office.Excel.Functions.SPG(A108, "SP_PCT_SHARES_OWNED_ALL_INSTITUTIONS")</f>
        <v>121.61</v>
      </c>
      <c r="J108" s="9" t="str">
        <f>_xll.SNL.Clients.Office.Excel.Functions.SPG(A108, "RD_CREDIT_RATING_GLOBAL", "Issuer Credit Rating", "Local Currency LT|0")</f>
        <v>BB+</v>
      </c>
      <c r="K108" s="9" t="str">
        <f>_xll.SNL.Clients.Office.Excel.Functions.SPG(A108, "RD_CWOL_GLOBAL", "Issuer Credit Rating", "Local Currency LT|0")</f>
        <v>Stable</v>
      </c>
      <c r="L108" s="9" t="str">
        <f>_xll.SNL.Clients.Office.Excel.Functions.SPG(A108, "RD_RATING_ACTION_GLOBAL", "Issuer Credit Rating", "Local Currency LT|0")</f>
        <v>CreditWatch/Outlook (03/05/2021)</v>
      </c>
      <c r="M108" s="10">
        <f>_xll.SNL.Clients.Office.Excel.Functions.SPG(A108, "RD_LAST_REVIEW_DATE_GLOBAL", "Issuer Credit Rating", "Local Currency LT")</f>
        <v>45679</v>
      </c>
      <c r="N108" s="10">
        <f>_xll.SNL.Clients.Office.Excel.Functions.SPG(A108, "RD_CREDIT_RATING_DATE_GLOBAL", "Issuer Credit Rating", "Local Currency LT|0")</f>
        <v>40077</v>
      </c>
      <c r="O108" s="10">
        <f>_xll.SNL.Clients.Office.Excel.Functions.SPG(A108, "RD_CREDIT_WATCH_OUTLOOK_DATE_GLOBAL", "Issuer Credit Rating", "Local Currency LT|0")</f>
        <v>44260</v>
      </c>
    </row>
    <row r="109" spans="1:15">
      <c r="A109" t="s">
        <v>1143</v>
      </c>
      <c r="B109" t="str">
        <f>_xll.SNL.Clients.Office.Excel.Functions.SPG(A109,"SP_IPO_DATE")</f>
        <v>#PEND</v>
      </c>
      <c r="C109" s="9" t="str">
        <f>_xll.SNL.Clients.Office.Excel.Functions.SPG(A109, "IQ_SECTOR")</f>
        <v>Health Care</v>
      </c>
      <c r="D109" s="9" t="str">
        <f>_xll.SNL.Clients.Office.Excel.Functions.SPG(A109, "IQ_INDUSTRY_GROUP")</f>
        <v>Pharmaceuticals, Biotechnology and Life Sciences</v>
      </c>
      <c r="E109" s="9" t="str">
        <f>_xll.SNL.Clients.Office.Excel.Functions.SPG(A109, "IQ_INDUSTRY")</f>
        <v>Biotechnology</v>
      </c>
      <c r="F109" s="9" t="str">
        <f>_xll.SNL.Clients.Office.Excel.Functions.SPG(A109, "IQ_PRIMARY_INDUSTRY")</f>
        <v>Biotechnology</v>
      </c>
      <c r="G109" s="9" t="str">
        <f>_xll.SNL.Clients.Office.Excel.Functions.SPG(A109, "NAICS_CODE", "Primary")</f>
        <v>325414 - Biological Product (except Diagnostic) Manufacturing</v>
      </c>
      <c r="H109" s="9" t="str">
        <f>_xll.SNL.Clients.Office.Excel.Functions.SPG(A109, "SP_TOPICTAG")</f>
        <v>Health Diagnostics; Neuroscience; Central Nervous System; Chronic Diseases; Hepatology; Neurology; Oncology</v>
      </c>
      <c r="I109" s="5">
        <f>_xll.SNL.Clients.Office.Excel.Functions.SPG(A109, "SP_PCT_SHARES_OWNED_ALL_INSTITUTIONS")</f>
        <v>77.02</v>
      </c>
      <c r="J109" s="9" t="str">
        <f>_xll.SNL.Clients.Office.Excel.Functions.SPG(A109, "RD_CREDIT_RATING_GLOBAL", "Issuer Credit Rating", "Local Currency LT|0")</f>
        <v/>
      </c>
      <c r="K109" s="9" t="str">
        <f>_xll.SNL.Clients.Office.Excel.Functions.SPG(A109, "RD_CWOL_GLOBAL", "Issuer Credit Rating", "Local Currency LT|0")</f>
        <v/>
      </c>
      <c r="L109" s="9" t="str">
        <f>_xll.SNL.Clients.Office.Excel.Functions.SPG(A109, "RD_RATING_ACTION_GLOBAL", "Issuer Credit Rating", "Local Currency LT|0")</f>
        <v/>
      </c>
      <c r="M109" s="10" t="str">
        <f>_xll.SNL.Clients.Office.Excel.Functions.SPG(A109, "RD_LAST_REVIEW_DATE_GLOBAL", "Issuer Credit Rating", "Local Currency LT")</f>
        <v/>
      </c>
      <c r="N109" s="10" t="str">
        <f>_xll.SNL.Clients.Office.Excel.Functions.SPG(A109, "RD_CREDIT_RATING_DATE_GLOBAL", "Issuer Credit Rating", "Local Currency LT|0")</f>
        <v/>
      </c>
      <c r="O109" s="10" t="str">
        <f>_xll.SNL.Clients.Office.Excel.Functions.SPG(A109, "RD_CREDIT_WATCH_OUTLOOK_DATE_GLOBAL", "Issuer Credit Rating", "Local Currency LT|0")</f>
        <v/>
      </c>
    </row>
    <row r="110" spans="1:15">
      <c r="A110" t="s">
        <v>1144</v>
      </c>
      <c r="B110" t="str">
        <f>_xll.SNL.Clients.Office.Excel.Functions.SPG(A110,"SP_IPO_DATE")</f>
        <v>#PEND</v>
      </c>
      <c r="C110" s="9" t="str">
        <f>_xll.SNL.Clients.Office.Excel.Functions.SPG(A110, "IQ_SECTOR")</f>
        <v>Financials</v>
      </c>
      <c r="D110" s="9" t="str">
        <f>_xll.SNL.Clients.Office.Excel.Functions.SPG(A110, "IQ_INDUSTRY_GROUP")</f>
        <v>Banks</v>
      </c>
      <c r="E110" s="9" t="str">
        <f>_xll.SNL.Clients.Office.Excel.Functions.SPG(A110, "IQ_INDUSTRY")</f>
        <v>Banks</v>
      </c>
      <c r="F110" s="9" t="str">
        <f>_xll.SNL.Clients.Office.Excel.Functions.SPG(A110, "IQ_PRIMARY_INDUSTRY")</f>
        <v>Regional Banks</v>
      </c>
      <c r="G110" s="9" t="str">
        <f>_xll.SNL.Clients.Office.Excel.Functions.SPG(A110, "NAICS_CODE", "Primary")</f>
        <v>522110 - Commercial Banking</v>
      </c>
      <c r="H110" s="9" t="str">
        <f>_xll.SNL.Clients.Office.Excel.Functions.SPG(A110, "SP_TOPICTAG")</f>
        <v>Consumer Lending; Digital Brokerage</v>
      </c>
      <c r="I110" s="5">
        <f>_xll.SNL.Clients.Office.Excel.Functions.SPG(A110, "SP_PCT_SHARES_OWNED_ALL_INSTITUTIONS")</f>
        <v>73.319999999999993</v>
      </c>
      <c r="J110" s="9" t="str">
        <f>_xll.SNL.Clients.Office.Excel.Functions.SPG(A110, "RD_CREDIT_RATING_GLOBAL", "Issuer Credit Rating", "Local Currency LT|0")</f>
        <v/>
      </c>
      <c r="K110" s="9" t="str">
        <f>_xll.SNL.Clients.Office.Excel.Functions.SPG(A110, "RD_CWOL_GLOBAL", "Issuer Credit Rating", "Local Currency LT|0")</f>
        <v/>
      </c>
      <c r="L110" s="9" t="str">
        <f>_xll.SNL.Clients.Office.Excel.Functions.SPG(A110, "RD_RATING_ACTION_GLOBAL", "Issuer Credit Rating", "Local Currency LT|0")</f>
        <v/>
      </c>
      <c r="M110" s="10" t="str">
        <f>_xll.SNL.Clients.Office.Excel.Functions.SPG(A110, "RD_LAST_REVIEW_DATE_GLOBAL", "Issuer Credit Rating", "Local Currency LT")</f>
        <v/>
      </c>
      <c r="N110" s="10" t="str">
        <f>_xll.SNL.Clients.Office.Excel.Functions.SPG(A110, "RD_CREDIT_RATING_DATE_GLOBAL", "Issuer Credit Rating", "Local Currency LT|0")</f>
        <v/>
      </c>
      <c r="O110" s="10" t="str">
        <f>_xll.SNL.Clients.Office.Excel.Functions.SPG(A110, "RD_CREDIT_WATCH_OUTLOOK_DATE_GLOBAL", "Issuer Credit Rating", "Local Currency LT|0")</f>
        <v/>
      </c>
    </row>
    <row r="111" spans="1:15">
      <c r="A111" t="s">
        <v>1145</v>
      </c>
      <c r="B111" t="str">
        <f>_xll.SNL.Clients.Office.Excel.Functions.SPG(A111,"SP_IPO_DATE")</f>
        <v>#PEND</v>
      </c>
      <c r="C111" s="9" t="str">
        <f>_xll.SNL.Clients.Office.Excel.Functions.SPG(A111, "IQ_SECTOR")</f>
        <v>Consumer Discretionary</v>
      </c>
      <c r="D111" s="9" t="str">
        <f>_xll.SNL.Clients.Office.Excel.Functions.SPG(A111, "IQ_INDUSTRY_GROUP")</f>
        <v>Consumer Durables and Apparel</v>
      </c>
      <c r="E111" s="9" t="str">
        <f>_xll.SNL.Clients.Office.Excel.Functions.SPG(A111, "IQ_INDUSTRY")</f>
        <v>Household Durables</v>
      </c>
      <c r="F111" s="9" t="str">
        <f>_xll.SNL.Clients.Office.Excel.Functions.SPG(A111, "IQ_PRIMARY_INDUSTRY")</f>
        <v>Homebuilding</v>
      </c>
      <c r="G111" s="9" t="str">
        <f>_xll.SNL.Clients.Office.Excel.Functions.SPG(A111, "NAICS_CODE", "Primary")</f>
        <v>321992 - Prefabricated Wood Building Manufacturing</v>
      </c>
      <c r="H111" s="9" t="str">
        <f>_xll.SNL.Clients.Office.Excel.Functions.SPG(A111, "SP_TOPICTAG")</f>
        <v>Home Improvement; Smart Building</v>
      </c>
      <c r="I111" s="5">
        <f>_xll.SNL.Clients.Office.Excel.Functions.SPG(A111, "SP_PCT_SHARES_OWNED_ALL_INSTITUTIONS")</f>
        <v>97.73</v>
      </c>
      <c r="J111" s="9" t="str">
        <f>_xll.SNL.Clients.Office.Excel.Functions.SPG(A111, "RD_CREDIT_RATING_GLOBAL", "Issuer Credit Rating", "Local Currency LT|0")</f>
        <v/>
      </c>
      <c r="K111" s="9" t="str">
        <f>_xll.SNL.Clients.Office.Excel.Functions.SPG(A111, "RD_CWOL_GLOBAL", "Issuer Credit Rating", "Local Currency LT|0")</f>
        <v/>
      </c>
      <c r="L111" s="9" t="str">
        <f>_xll.SNL.Clients.Office.Excel.Functions.SPG(A111, "RD_RATING_ACTION_GLOBAL", "Issuer Credit Rating", "Local Currency LT|0")</f>
        <v/>
      </c>
      <c r="M111" s="10" t="str">
        <f>_xll.SNL.Clients.Office.Excel.Functions.SPG(A111, "RD_LAST_REVIEW_DATE_GLOBAL", "Issuer Credit Rating", "Local Currency LT")</f>
        <v/>
      </c>
      <c r="N111" s="10" t="str">
        <f>_xll.SNL.Clients.Office.Excel.Functions.SPG(A111, "RD_CREDIT_RATING_DATE_GLOBAL", "Issuer Credit Rating", "Local Currency LT|0")</f>
        <v/>
      </c>
      <c r="O111" s="10" t="str">
        <f>_xll.SNL.Clients.Office.Excel.Functions.SPG(A111, "RD_CREDIT_WATCH_OUTLOOK_DATE_GLOBAL", "Issuer Credit Rating", "Local Currency LT|0")</f>
        <v/>
      </c>
    </row>
    <row r="112" spans="1:15">
      <c r="A112" t="s">
        <v>1146</v>
      </c>
      <c r="B112" t="str">
        <f>_xll.SNL.Clients.Office.Excel.Functions.SPG(A112,"SP_IPO_DATE")</f>
        <v>#PEND</v>
      </c>
      <c r="C112" s="9" t="str">
        <f>_xll.SNL.Clients.Office.Excel.Functions.SPG(A112, "IQ_SECTOR")</f>
        <v>Real Estate</v>
      </c>
      <c r="D112" s="9" t="str">
        <f>_xll.SNL.Clients.Office.Excel.Functions.SPG(A112, "IQ_INDUSTRY_GROUP")</f>
        <v>Equity Real Estate Investment Trusts (REITs)</v>
      </c>
      <c r="E112" s="9" t="str">
        <f>_xll.SNL.Clients.Office.Excel.Functions.SPG(A112, "IQ_INDUSTRY")</f>
        <v>Residential REITs</v>
      </c>
      <c r="F112" s="9" t="str">
        <f>_xll.SNL.Clients.Office.Excel.Functions.SPG(A112, "IQ_PRIMARY_INDUSTRY")</f>
        <v>Multi-Family Residential REITs</v>
      </c>
      <c r="G112" s="9" t="str">
        <f>_xll.SNL.Clients.Office.Excel.Functions.SPG(A112, "NAICS_CODE", "Primary")</f>
        <v>531210 - Offices of Real Estate Agents and Brokers</v>
      </c>
      <c r="H112" s="9" t="str">
        <f>_xll.SNL.Clients.Office.Excel.Functions.SPG(A112, "SP_TOPICTAG")</f>
        <v/>
      </c>
      <c r="I112" s="5">
        <f>_xll.SNL.Clients.Office.Excel.Functions.SPG(A112, "SP_PCT_SHARES_OWNED_ALL_INSTITUTIONS")</f>
        <v>83.34</v>
      </c>
      <c r="J112" s="9" t="str">
        <f>_xll.SNL.Clients.Office.Excel.Functions.SPG(A112, "RD_CREDIT_RATING_GLOBAL", "Issuer Credit Rating", "Local Currency LT|0")</f>
        <v/>
      </c>
      <c r="K112" s="9" t="str">
        <f>_xll.SNL.Clients.Office.Excel.Functions.SPG(A112, "RD_CWOL_GLOBAL", "Issuer Credit Rating", "Local Currency LT|0")</f>
        <v/>
      </c>
      <c r="L112" s="9" t="str">
        <f>_xll.SNL.Clients.Office.Excel.Functions.SPG(A112, "RD_RATING_ACTION_GLOBAL", "Issuer Credit Rating", "Local Currency LT|0")</f>
        <v/>
      </c>
      <c r="M112" s="10" t="str">
        <f>_xll.SNL.Clients.Office.Excel.Functions.SPG(A112, "RD_LAST_REVIEW_DATE_GLOBAL", "Issuer Credit Rating", "Local Currency LT")</f>
        <v/>
      </c>
      <c r="N112" s="10" t="str">
        <f>_xll.SNL.Clients.Office.Excel.Functions.SPG(A112, "RD_CREDIT_RATING_DATE_GLOBAL", "Issuer Credit Rating", "Local Currency LT|0")</f>
        <v/>
      </c>
      <c r="O112" s="10" t="str">
        <f>_xll.SNL.Clients.Office.Excel.Functions.SPG(A112, "RD_CREDIT_WATCH_OUTLOOK_DATE_GLOBAL", "Issuer Credit Rating", "Local Currency LT|0")</f>
        <v/>
      </c>
    </row>
    <row r="113" spans="1:15">
      <c r="A113" t="s">
        <v>1147</v>
      </c>
      <c r="B113" t="str">
        <f>_xll.SNL.Clients.Office.Excel.Functions.SPG(A113,"SP_IPO_DATE")</f>
        <v>#PEND</v>
      </c>
      <c r="C113" s="9" t="str">
        <f>_xll.SNL.Clients.Office.Excel.Functions.SPG(A113, "IQ_SECTOR")</f>
        <v>Consumer Staples</v>
      </c>
      <c r="D113" s="9" t="str">
        <f>_xll.SNL.Clients.Office.Excel.Functions.SPG(A113, "IQ_INDUSTRY_GROUP")</f>
        <v>Household and Personal Products</v>
      </c>
      <c r="E113" s="9" t="str">
        <f>_xll.SNL.Clients.Office.Excel.Functions.SPG(A113, "IQ_INDUSTRY")</f>
        <v>Household Products</v>
      </c>
      <c r="F113" s="9" t="str">
        <f>_xll.SNL.Clients.Office.Excel.Functions.SPG(A113, "IQ_PRIMARY_INDUSTRY")</f>
        <v>Household Products</v>
      </c>
      <c r="G113" s="9" t="str">
        <f>_xll.SNL.Clients.Office.Excel.Functions.SPG(A113, "NAICS_CODE", "Primary")</f>
        <v>339999 - All Other Miscellaneous Manufacturing</v>
      </c>
      <c r="H113" s="9" t="str">
        <f>_xll.SNL.Clients.Office.Excel.Functions.SPG(A113, "SP_TOPICTAG")</f>
        <v>Animal Feed; Aquaculture; Fast-Moving Consumer Goods; Horticulture; Livestock; Pet Care; Pet Food and Supplies</v>
      </c>
      <c r="I113" s="5">
        <f>_xll.SNL.Clients.Office.Excel.Functions.SPG(A113, "SP_PCT_SHARES_OWNED_ALL_INSTITUTIONS")</f>
        <v>96.41</v>
      </c>
      <c r="J113" s="9" t="str">
        <f>_xll.SNL.Clients.Office.Excel.Functions.SPG(A113, "RD_CREDIT_RATING_GLOBAL", "Issuer Credit Rating", "Local Currency LT|0")</f>
        <v>BB</v>
      </c>
      <c r="K113" s="9" t="str">
        <f>_xll.SNL.Clients.Office.Excel.Functions.SPG(A113, "RD_CWOL_GLOBAL", "Issuer Credit Rating", "Local Currency LT|0")</f>
        <v>Stable</v>
      </c>
      <c r="L113" s="9" t="str">
        <f>_xll.SNL.Clients.Office.Excel.Functions.SPG(A113, "RD_RATING_ACTION_GLOBAL", "Issuer Credit Rating", "Local Currency LT|0")</f>
        <v>Upgrade | CreditWatch/Outlook (09/11/2018)</v>
      </c>
      <c r="M113" s="10">
        <f>_xll.SNL.Clients.Office.Excel.Functions.SPG(A113, "RD_LAST_REVIEW_DATE_GLOBAL", "Issuer Credit Rating", "Local Currency LT")</f>
        <v>45404</v>
      </c>
      <c r="N113" s="10">
        <f>_xll.SNL.Clients.Office.Excel.Functions.SPG(A113, "RD_CREDIT_RATING_DATE_GLOBAL", "Issuer Credit Rating", "Local Currency LT|0")</f>
        <v>43354</v>
      </c>
      <c r="O113" s="10">
        <f>_xll.SNL.Clients.Office.Excel.Functions.SPG(A113, "RD_CREDIT_WATCH_OUTLOOK_DATE_GLOBAL", "Issuer Credit Rating", "Local Currency LT|0")</f>
        <v>43354</v>
      </c>
    </row>
    <row r="114" spans="1:15">
      <c r="A114" t="s">
        <v>1148</v>
      </c>
      <c r="B114" t="str">
        <f>_xll.SNL.Clients.Office.Excel.Functions.SPG(A114,"SP_IPO_DATE")</f>
        <v>#PEND</v>
      </c>
      <c r="C114" s="9" t="str">
        <f>_xll.SNL.Clients.Office.Excel.Functions.SPG(A114, "IQ_SECTOR")</f>
        <v>Consumer Staples</v>
      </c>
      <c r="D114" s="9" t="str">
        <f>_xll.SNL.Clients.Office.Excel.Functions.SPG(A114, "IQ_INDUSTRY_GROUP")</f>
        <v>Household and Personal Products</v>
      </c>
      <c r="E114" s="9" t="str">
        <f>_xll.SNL.Clients.Office.Excel.Functions.SPG(A114, "IQ_INDUSTRY")</f>
        <v>Household Products</v>
      </c>
      <c r="F114" s="9" t="str">
        <f>_xll.SNL.Clients.Office.Excel.Functions.SPG(A114, "IQ_PRIMARY_INDUSTRY")</f>
        <v>Household Products</v>
      </c>
      <c r="G114" s="9" t="str">
        <f>_xll.SNL.Clients.Office.Excel.Functions.SPG(A114, "NAICS_CODE", "Primary")</f>
        <v>339999 - All Other Miscellaneous Manufacturing</v>
      </c>
      <c r="H114" s="9" t="str">
        <f>_xll.SNL.Clients.Office.Excel.Functions.SPG(A114, "SP_TOPICTAG")</f>
        <v>Animal Feed; Aquaculture; Fast-Moving Consumer Goods; Horticulture; Livestock; Pet Care; Pet Food and Supplies</v>
      </c>
      <c r="I114" s="5">
        <f>_xll.SNL.Clients.Office.Excel.Functions.SPG(A114, "SP_PCT_SHARES_OWNED_ALL_INSTITUTIONS")</f>
        <v>96.41</v>
      </c>
      <c r="J114" s="9" t="str">
        <f>_xll.SNL.Clients.Office.Excel.Functions.SPG(A114, "RD_CREDIT_RATING_GLOBAL", "Issuer Credit Rating", "Local Currency LT|0")</f>
        <v>BB</v>
      </c>
      <c r="K114" s="9" t="str">
        <f>_xll.SNL.Clients.Office.Excel.Functions.SPG(A114, "RD_CWOL_GLOBAL", "Issuer Credit Rating", "Local Currency LT|0")</f>
        <v>Stable</v>
      </c>
      <c r="L114" s="9" t="str">
        <f>_xll.SNL.Clients.Office.Excel.Functions.SPG(A114, "RD_RATING_ACTION_GLOBAL", "Issuer Credit Rating", "Local Currency LT|0")</f>
        <v>Upgrade | CreditWatch/Outlook (09/11/2018)</v>
      </c>
      <c r="M114" s="10">
        <f>_xll.SNL.Clients.Office.Excel.Functions.SPG(A114, "RD_LAST_REVIEW_DATE_GLOBAL", "Issuer Credit Rating", "Local Currency LT")</f>
        <v>45404</v>
      </c>
      <c r="N114" s="10">
        <f>_xll.SNL.Clients.Office.Excel.Functions.SPG(A114, "RD_CREDIT_RATING_DATE_GLOBAL", "Issuer Credit Rating", "Local Currency LT|0")</f>
        <v>43354</v>
      </c>
      <c r="O114" s="10">
        <f>_xll.SNL.Clients.Office.Excel.Functions.SPG(A114, "RD_CREDIT_WATCH_OUTLOOK_DATE_GLOBAL", "Issuer Credit Rating", "Local Currency LT|0")</f>
        <v>43354</v>
      </c>
    </row>
    <row r="115" spans="1:15">
      <c r="A115" t="s">
        <v>1149</v>
      </c>
      <c r="B115" t="str">
        <f>_xll.SNL.Clients.Office.Excel.Functions.SPG(A115,"SP_IPO_DATE")</f>
        <v>#PEND</v>
      </c>
      <c r="C115" s="9" t="str">
        <f>_xll.SNL.Clients.Office.Excel.Functions.SPG(A115, "IQ_SECTOR")</f>
        <v>Financials</v>
      </c>
      <c r="D115" s="9" t="str">
        <f>_xll.SNL.Clients.Office.Excel.Functions.SPG(A115, "IQ_INDUSTRY_GROUP")</f>
        <v>Banks</v>
      </c>
      <c r="E115" s="9" t="str">
        <f>_xll.SNL.Clients.Office.Excel.Functions.SPG(A115, "IQ_INDUSTRY")</f>
        <v>Banks</v>
      </c>
      <c r="F115" s="9" t="str">
        <f>_xll.SNL.Clients.Office.Excel.Functions.SPG(A115, "IQ_PRIMARY_INDUSTRY")</f>
        <v>Regional Banks</v>
      </c>
      <c r="G115" s="9" t="str">
        <f>_xll.SNL.Clients.Office.Excel.Functions.SPG(A115, "NAICS_CODE", "Primary")</f>
        <v>522110 - Commercial Banking</v>
      </c>
      <c r="H115" s="9" t="str">
        <f>_xll.SNL.Clients.Office.Excel.Functions.SPG(A115, "SP_TOPICTAG")</f>
        <v>Consumer Lending; Digital Brokerage; Banking as a Service</v>
      </c>
      <c r="I115" s="5">
        <f>_xll.SNL.Clients.Office.Excel.Functions.SPG(A115, "SP_PCT_SHARES_OWNED_ALL_INSTITUTIONS")</f>
        <v>96.19</v>
      </c>
      <c r="J115" s="9" t="str">
        <f>_xll.SNL.Clients.Office.Excel.Functions.SPG(A115, "RD_CREDIT_RATING_GLOBAL", "Issuer Credit Rating", "Local Currency LT|0")</f>
        <v/>
      </c>
      <c r="K115" s="9" t="str">
        <f>_xll.SNL.Clients.Office.Excel.Functions.SPG(A115, "RD_CWOL_GLOBAL", "Issuer Credit Rating", "Local Currency LT|0")</f>
        <v/>
      </c>
      <c r="L115" s="9" t="str">
        <f>_xll.SNL.Clients.Office.Excel.Functions.SPG(A115, "RD_RATING_ACTION_GLOBAL", "Issuer Credit Rating", "Local Currency LT|0")</f>
        <v/>
      </c>
      <c r="M115" s="10" t="str">
        <f>_xll.SNL.Clients.Office.Excel.Functions.SPG(A115, "RD_LAST_REVIEW_DATE_GLOBAL", "Issuer Credit Rating", "Local Currency LT")</f>
        <v/>
      </c>
      <c r="N115" s="10" t="str">
        <f>_xll.SNL.Clients.Office.Excel.Functions.SPG(A115, "RD_CREDIT_RATING_DATE_GLOBAL", "Issuer Credit Rating", "Local Currency LT|0")</f>
        <v/>
      </c>
      <c r="O115" s="10" t="str">
        <f>_xll.SNL.Clients.Office.Excel.Functions.SPG(A115, "RD_CREDIT_WATCH_OUTLOOK_DATE_GLOBAL", "Issuer Credit Rating", "Local Currency LT|0")</f>
        <v/>
      </c>
    </row>
    <row r="116" spans="1:15">
      <c r="A116" t="s">
        <v>1150</v>
      </c>
      <c r="B116" t="str">
        <f>_xll.SNL.Clients.Office.Excel.Functions.SPG(A116,"SP_IPO_DATE")</f>
        <v>#PEND</v>
      </c>
      <c r="C116" s="9" t="str">
        <f>_xll.SNL.Clients.Office.Excel.Functions.SPG(A116, "IQ_SECTOR")</f>
        <v>Materials</v>
      </c>
      <c r="D116" s="9" t="str">
        <f>_xll.SNL.Clients.Office.Excel.Functions.SPG(A116, "IQ_INDUSTRY_GROUP")</f>
        <v>Materials</v>
      </c>
      <c r="E116" s="9" t="str">
        <f>_xll.SNL.Clients.Office.Excel.Functions.SPG(A116, "IQ_INDUSTRY")</f>
        <v>Metals and Mining</v>
      </c>
      <c r="F116" s="9" t="str">
        <f>_xll.SNL.Clients.Office.Excel.Functions.SPG(A116, "IQ_PRIMARY_INDUSTRY")</f>
        <v>Aluminum</v>
      </c>
      <c r="G116" s="9" t="str">
        <f>_xll.SNL.Clients.Office.Excel.Functions.SPG(A116, "NAICS_CODE", "Primary")</f>
        <v>3313 - Alumina and Aluminum Production and Processing</v>
      </c>
      <c r="H116" s="9" t="str">
        <f>_xll.SNL.Clients.Office.Excel.Functions.SPG(A116, "SP_TOPICTAG")</f>
        <v>CleanTech</v>
      </c>
      <c r="I116" s="5">
        <f>_xll.SNL.Clients.Office.Excel.Functions.SPG(A116, "SP_PCT_SHARES_OWNED_ALL_INSTITUTIONS")</f>
        <v>59.69</v>
      </c>
      <c r="J116" s="9" t="str">
        <f>_xll.SNL.Clients.Office.Excel.Functions.SPG(A116, "RD_CREDIT_RATING_GLOBAL", "Issuer Credit Rating", "Local Currency LT|0")</f>
        <v>B-</v>
      </c>
      <c r="K116" s="9" t="str">
        <f>_xll.SNL.Clients.Office.Excel.Functions.SPG(A116, "RD_CWOL_GLOBAL", "Issuer Credit Rating", "Local Currency LT|0")</f>
        <v>Stable</v>
      </c>
      <c r="L116" s="9" t="str">
        <f>_xll.SNL.Clients.Office.Excel.Functions.SPG(A116, "RD_RATING_ACTION_GLOBAL", "Issuer Credit Rating", "Local Currency LT|0")</f>
        <v>Upgrade | CreditWatch/Outlook (06/18/2020)</v>
      </c>
      <c r="M116" s="10">
        <f>_xll.SNL.Clients.Office.Excel.Functions.SPG(A116, "RD_LAST_REVIEW_DATE_GLOBAL", "Issuer Credit Rating", "Local Currency LT")</f>
        <v>45435</v>
      </c>
      <c r="N116" s="10">
        <f>_xll.SNL.Clients.Office.Excel.Functions.SPG(A116, "RD_CREDIT_RATING_DATE_GLOBAL", "Issuer Credit Rating", "Local Currency LT|0")</f>
        <v>44000</v>
      </c>
      <c r="O116" s="10">
        <f>_xll.SNL.Clients.Office.Excel.Functions.SPG(A116, "RD_CREDIT_WATCH_OUTLOOK_DATE_GLOBAL", "Issuer Credit Rating", "Local Currency LT|0")</f>
        <v>44000</v>
      </c>
    </row>
    <row r="117" spans="1:15">
      <c r="A117" t="s">
        <v>1151</v>
      </c>
      <c r="B117" t="str">
        <f>_xll.SNL.Clients.Office.Excel.Functions.SPG(A117,"SP_IPO_DATE")</f>
        <v>#PEND</v>
      </c>
      <c r="C117" s="9" t="str">
        <f>_xll.SNL.Clients.Office.Excel.Functions.SPG(A117, "IQ_SECTOR")</f>
        <v>Consumer Discretionary</v>
      </c>
      <c r="D117" s="9" t="str">
        <f>_xll.SNL.Clients.Office.Excel.Functions.SPG(A117, "IQ_INDUSTRY_GROUP")</f>
        <v>Consumer Durables and Apparel</v>
      </c>
      <c r="E117" s="9" t="str">
        <f>_xll.SNL.Clients.Office.Excel.Functions.SPG(A117, "IQ_INDUSTRY")</f>
        <v>Household Durables</v>
      </c>
      <c r="F117" s="9" t="str">
        <f>_xll.SNL.Clients.Office.Excel.Functions.SPG(A117, "IQ_PRIMARY_INDUSTRY")</f>
        <v>Homebuilding</v>
      </c>
      <c r="G117" s="9" t="str">
        <f>_xll.SNL.Clients.Office.Excel.Functions.SPG(A117, "NAICS_CODE", "Primary")</f>
        <v>236115 - New Single-Family Housing Construction (except For-Sale Builders)</v>
      </c>
      <c r="H117" s="9" t="str">
        <f>_xll.SNL.Clients.Office.Excel.Functions.SPG(A117, "SP_TOPICTAG")</f>
        <v>Home Improvement</v>
      </c>
      <c r="I117" s="5">
        <f>_xll.SNL.Clients.Office.Excel.Functions.SPG(A117, "SP_PCT_SHARES_OWNED_ALL_INSTITUTIONS")</f>
        <v>90.83</v>
      </c>
      <c r="J117" s="9" t="str">
        <f>_xll.SNL.Clients.Office.Excel.Functions.SPG(A117, "RD_CREDIT_RATING_GLOBAL", "Issuer Credit Rating", "Local Currency LT|0")</f>
        <v>BB</v>
      </c>
      <c r="K117" s="9" t="str">
        <f>_xll.SNL.Clients.Office.Excel.Functions.SPG(A117, "RD_CWOL_GLOBAL", "Issuer Credit Rating", "Local Currency LT|0")</f>
        <v>Stable</v>
      </c>
      <c r="L117" s="9" t="str">
        <f>_xll.SNL.Clients.Office.Excel.Functions.SPG(A117, "RD_RATING_ACTION_GLOBAL", "Issuer Credit Rating", "Local Currency LT|0")</f>
        <v>Upgrade | CreditWatch/Outlook (09/20/2023)</v>
      </c>
      <c r="M117" s="10">
        <f>_xll.SNL.Clients.Office.Excel.Functions.SPG(A117, "RD_LAST_REVIEW_DATE_GLOBAL", "Issuer Credit Rating", "Local Currency LT")</f>
        <v>45512</v>
      </c>
      <c r="N117" s="10">
        <f>_xll.SNL.Clients.Office.Excel.Functions.SPG(A117, "RD_CREDIT_RATING_DATE_GLOBAL", "Issuer Credit Rating", "Local Currency LT|0")</f>
        <v>45189</v>
      </c>
      <c r="O117" s="10">
        <f>_xll.SNL.Clients.Office.Excel.Functions.SPG(A117, "RD_CREDIT_WATCH_OUTLOOK_DATE_GLOBAL", "Issuer Credit Rating", "Local Currency LT|0")</f>
        <v>45189</v>
      </c>
    </row>
    <row r="118" spans="1:15">
      <c r="A118" t="s">
        <v>1152</v>
      </c>
      <c r="B118" t="str">
        <f>_xll.SNL.Clients.Office.Excel.Functions.SPG(A118,"SP_IPO_DATE")</f>
        <v>#PEND</v>
      </c>
      <c r="C118" s="9" t="str">
        <f>_xll.SNL.Clients.Office.Excel.Functions.SPG(A118, "IQ_SECTOR")</f>
        <v>Health Care</v>
      </c>
      <c r="D118" s="9" t="str">
        <f>_xll.SNL.Clients.Office.Excel.Functions.SPG(A118, "IQ_INDUSTRY_GROUP")</f>
        <v>Health Care Equipment and Services</v>
      </c>
      <c r="E118" s="9" t="str">
        <f>_xll.SNL.Clients.Office.Excel.Functions.SPG(A118, "IQ_INDUSTRY")</f>
        <v>Health Care Technology</v>
      </c>
      <c r="F118" s="9" t="str">
        <f>_xll.SNL.Clients.Office.Excel.Functions.SPG(A118, "IQ_PRIMARY_INDUSTRY")</f>
        <v>Health Care Technology</v>
      </c>
      <c r="G118" s="9" t="str">
        <f>_xll.SNL.Clients.Office.Excel.Functions.SPG(A118, "NAICS_CODE", "Primary")</f>
        <v>513210 - Software Publishers</v>
      </c>
      <c r="H118" s="9" t="str">
        <f>_xll.SNL.Clients.Office.Excel.Functions.SPG(A118, "SP_TOPICTAG")</f>
        <v>Software Development; Health Diagnostics; Natural Language Processing; Predictive Analytics; Machine Learning; Artificial Intelligence; Oncology</v>
      </c>
      <c r="I118" s="5">
        <f>_xll.SNL.Clients.Office.Excel.Functions.SPG(A118, "SP_PCT_SHARES_OWNED_ALL_INSTITUTIONS")</f>
        <v>68.09</v>
      </c>
      <c r="J118" s="9" t="str">
        <f>_xll.SNL.Clients.Office.Excel.Functions.SPG(A118, "RD_CREDIT_RATING_GLOBAL", "Issuer Credit Rating", "Local Currency LT|0")</f>
        <v/>
      </c>
      <c r="K118" s="9" t="str">
        <f>_xll.SNL.Clients.Office.Excel.Functions.SPG(A118, "RD_CWOL_GLOBAL", "Issuer Credit Rating", "Local Currency LT|0")</f>
        <v/>
      </c>
      <c r="L118" s="9" t="str">
        <f>_xll.SNL.Clients.Office.Excel.Functions.SPG(A118, "RD_RATING_ACTION_GLOBAL", "Issuer Credit Rating", "Local Currency LT|0")</f>
        <v/>
      </c>
      <c r="M118" s="10" t="str">
        <f>_xll.SNL.Clients.Office.Excel.Functions.SPG(A118, "RD_LAST_REVIEW_DATE_GLOBAL", "Issuer Credit Rating", "Local Currency LT")</f>
        <v/>
      </c>
      <c r="N118" s="10" t="str">
        <f>_xll.SNL.Clients.Office.Excel.Functions.SPG(A118, "RD_CREDIT_RATING_DATE_GLOBAL", "Issuer Credit Rating", "Local Currency LT|0")</f>
        <v/>
      </c>
      <c r="O118" s="10" t="str">
        <f>_xll.SNL.Clients.Office.Excel.Functions.SPG(A118, "RD_CREDIT_WATCH_OUTLOOK_DATE_GLOBAL", "Issuer Credit Rating", "Local Currency LT|0")</f>
        <v/>
      </c>
    </row>
    <row r="119" spans="1:15">
      <c r="A119" t="s">
        <v>1153</v>
      </c>
      <c r="B119" t="str">
        <f>_xll.SNL.Clients.Office.Excel.Functions.SPG(A119,"SP_IPO_DATE")</f>
        <v>#PEND</v>
      </c>
      <c r="C119" s="9" t="str">
        <f>_xll.SNL.Clients.Office.Excel.Functions.SPG(A119, "IQ_SECTOR")</f>
        <v>Information Technology</v>
      </c>
      <c r="D119" s="9" t="str">
        <f>_xll.SNL.Clients.Office.Excel.Functions.SPG(A119, "IQ_INDUSTRY_GROUP")</f>
        <v>Semiconductors and Semiconductor Equipment</v>
      </c>
      <c r="E119" s="9" t="str">
        <f>_xll.SNL.Clients.Office.Excel.Functions.SPG(A119, "IQ_INDUSTRY")</f>
        <v>Semiconductors and Semiconductor Equipment</v>
      </c>
      <c r="F119" s="9" t="str">
        <f>_xll.SNL.Clients.Office.Excel.Functions.SPG(A119, "IQ_PRIMARY_INDUSTRY")</f>
        <v>Semiconductors</v>
      </c>
      <c r="G119" s="9" t="str">
        <f>_xll.SNL.Clients.Office.Excel.Functions.SPG(A119, "NAICS_CODE", "Primary")</f>
        <v>334413 - Semiconductor and Related Device Manufacturing</v>
      </c>
      <c r="H119" s="9" t="str">
        <f>_xll.SNL.Clients.Office.Excel.Functions.SPG(A119, "SP_TOPICTAG")</f>
        <v>Computer Vision; Image Recognition; Sensors; Speech Recognition; Machine Learning; Artificial Intelligence; 5G</v>
      </c>
      <c r="I119" s="5">
        <f>_xll.SNL.Clients.Office.Excel.Functions.SPG(A119, "SP_PCT_SHARES_OWNED_ALL_INSTITUTIONS")</f>
        <v>81.599999999999994</v>
      </c>
      <c r="J119" s="9" t="str">
        <f>_xll.SNL.Clients.Office.Excel.Functions.SPG(A119, "RD_CREDIT_RATING_GLOBAL", "Issuer Credit Rating", "Local Currency LT|0")</f>
        <v/>
      </c>
      <c r="K119" s="9" t="str">
        <f>_xll.SNL.Clients.Office.Excel.Functions.SPG(A119, "RD_CWOL_GLOBAL", "Issuer Credit Rating", "Local Currency LT|0")</f>
        <v/>
      </c>
      <c r="L119" s="9" t="str">
        <f>_xll.SNL.Clients.Office.Excel.Functions.SPG(A119, "RD_RATING_ACTION_GLOBAL", "Issuer Credit Rating", "Local Currency LT|0")</f>
        <v/>
      </c>
      <c r="M119" s="10" t="str">
        <f>_xll.SNL.Clients.Office.Excel.Functions.SPG(A119, "RD_LAST_REVIEW_DATE_GLOBAL", "Issuer Credit Rating", "Local Currency LT")</f>
        <v/>
      </c>
      <c r="N119" s="10" t="str">
        <f>_xll.SNL.Clients.Office.Excel.Functions.SPG(A119, "RD_CREDIT_RATING_DATE_GLOBAL", "Issuer Credit Rating", "Local Currency LT|0")</f>
        <v/>
      </c>
      <c r="O119" s="10" t="str">
        <f>_xll.SNL.Clients.Office.Excel.Functions.SPG(A119, "RD_CREDIT_WATCH_OUTLOOK_DATE_GLOBAL", "Issuer Credit Rating", "Local Currency LT|0")</f>
        <v/>
      </c>
    </row>
    <row r="120" spans="1:15">
      <c r="A120" t="s">
        <v>1154</v>
      </c>
      <c r="B120" t="str">
        <f>_xll.SNL.Clients.Office.Excel.Functions.SPG(A120,"SP_IPO_DATE")</f>
        <v>#PEND</v>
      </c>
      <c r="C120" s="9" t="str">
        <f>_xll.SNL.Clients.Office.Excel.Functions.SPG(A120, "IQ_SECTOR")</f>
        <v>Consumer Discretionary</v>
      </c>
      <c r="D120" s="9" t="str">
        <f>_xll.SNL.Clients.Office.Excel.Functions.SPG(A120, "IQ_INDUSTRY_GROUP")</f>
        <v>Consumer Durables and Apparel</v>
      </c>
      <c r="E120" s="9" t="str">
        <f>_xll.SNL.Clients.Office.Excel.Functions.SPG(A120, "IQ_INDUSTRY")</f>
        <v>Household Durables</v>
      </c>
      <c r="F120" s="9" t="str">
        <f>_xll.SNL.Clients.Office.Excel.Functions.SPG(A120, "IQ_PRIMARY_INDUSTRY")</f>
        <v>Homebuilding</v>
      </c>
      <c r="G120" s="9" t="str">
        <f>_xll.SNL.Clients.Office.Excel.Functions.SPG(A120, "NAICS_CODE", "Primary")</f>
        <v>321992 - Prefabricated Wood Building Manufacturing</v>
      </c>
      <c r="H120" s="9" t="str">
        <f>_xll.SNL.Clients.Office.Excel.Functions.SPG(A120, "SP_TOPICTAG")</f>
        <v>Fleet Management; Home Improvement</v>
      </c>
      <c r="I120" s="5">
        <f>_xll.SNL.Clients.Office.Excel.Functions.SPG(A120, "SP_PCT_SHARES_OWNED_ALL_INSTITUTIONS")</f>
        <v>110.28</v>
      </c>
      <c r="J120" s="9" t="str">
        <f>_xll.SNL.Clients.Office.Excel.Functions.SPG(A120, "RD_CREDIT_RATING_GLOBAL", "Issuer Credit Rating", "Local Currency LT|0")</f>
        <v/>
      </c>
      <c r="K120" s="9" t="str">
        <f>_xll.SNL.Clients.Office.Excel.Functions.SPG(A120, "RD_CWOL_GLOBAL", "Issuer Credit Rating", "Local Currency LT|0")</f>
        <v/>
      </c>
      <c r="L120" s="9" t="str">
        <f>_xll.SNL.Clients.Office.Excel.Functions.SPG(A120, "RD_RATING_ACTION_GLOBAL", "Issuer Credit Rating", "Local Currency LT|0")</f>
        <v/>
      </c>
      <c r="M120" s="10" t="str">
        <f>_xll.SNL.Clients.Office.Excel.Functions.SPG(A120, "RD_LAST_REVIEW_DATE_GLOBAL", "Issuer Credit Rating", "Local Currency LT")</f>
        <v/>
      </c>
      <c r="N120" s="10" t="str">
        <f>_xll.SNL.Clients.Office.Excel.Functions.SPG(A120, "RD_CREDIT_RATING_DATE_GLOBAL", "Issuer Credit Rating", "Local Currency LT|0")</f>
        <v/>
      </c>
      <c r="O120" s="10" t="str">
        <f>_xll.SNL.Clients.Office.Excel.Functions.SPG(A120, "RD_CREDIT_WATCH_OUTLOOK_DATE_GLOBAL", "Issuer Credit Rating", "Local Currency LT|0")</f>
        <v/>
      </c>
    </row>
    <row r="121" spans="1:15">
      <c r="A121" t="s">
        <v>1155</v>
      </c>
      <c r="B121" t="str">
        <f>_xll.SNL.Clients.Office.Excel.Functions.SPG(A121,"SP_IPO_DATE")</f>
        <v>#PEND</v>
      </c>
      <c r="C121" s="9" t="str">
        <f>_xll.SNL.Clients.Office.Excel.Functions.SPG(A121, "IQ_SECTOR")</f>
        <v>Utilities</v>
      </c>
      <c r="D121" s="9" t="str">
        <f>_xll.SNL.Clients.Office.Excel.Functions.SPG(A121, "IQ_INDUSTRY_GROUP")</f>
        <v>Utilities</v>
      </c>
      <c r="E121" s="9" t="str">
        <f>_xll.SNL.Clients.Office.Excel.Functions.SPG(A121, "IQ_INDUSTRY")</f>
        <v>Gas Utilities</v>
      </c>
      <c r="F121" s="9" t="str">
        <f>_xll.SNL.Clients.Office.Excel.Functions.SPG(A121, "IQ_PRIMARY_INDUSTRY")</f>
        <v>Gas Utilities</v>
      </c>
      <c r="G121" s="9" t="str">
        <f>_xll.SNL.Clients.Office.Excel.Functions.SPG(A121, "NAICS_CODE", "Primary")</f>
        <v>221210 - Natural Gas Distribution</v>
      </c>
      <c r="H121" s="9" t="str">
        <f>_xll.SNL.Clients.Office.Excel.Functions.SPG(A121, "SP_TOPICTAG")</f>
        <v>Clean Energy; Energy Efficiency; Energy Storage; Freight Service; CleanTech</v>
      </c>
      <c r="I121" s="5">
        <f>_xll.SNL.Clients.Office.Excel.Functions.SPG(A121, "SP_PCT_SHARES_OWNED_ALL_INSTITUTIONS")</f>
        <v>86.25</v>
      </c>
      <c r="J121" s="9" t="str">
        <f>_xll.SNL.Clients.Office.Excel.Functions.SPG(A121, "RD_CREDIT_RATING_GLOBAL", "Issuer Credit Rating", "Local Currency LT|0")</f>
        <v/>
      </c>
      <c r="K121" s="9" t="str">
        <f>_xll.SNL.Clients.Office.Excel.Functions.SPG(A121, "RD_CWOL_GLOBAL", "Issuer Credit Rating", "Local Currency LT|0")</f>
        <v/>
      </c>
      <c r="L121" s="9" t="str">
        <f>_xll.SNL.Clients.Office.Excel.Functions.SPG(A121, "RD_RATING_ACTION_GLOBAL", "Issuer Credit Rating", "Local Currency LT|0")</f>
        <v/>
      </c>
      <c r="M121" s="10" t="str">
        <f>_xll.SNL.Clients.Office.Excel.Functions.SPG(A121, "RD_LAST_REVIEW_DATE_GLOBAL", "Issuer Credit Rating", "Local Currency LT")</f>
        <v/>
      </c>
      <c r="N121" s="10" t="str">
        <f>_xll.SNL.Clients.Office.Excel.Functions.SPG(A121, "RD_CREDIT_RATING_DATE_GLOBAL", "Issuer Credit Rating", "Local Currency LT|0")</f>
        <v/>
      </c>
      <c r="O121" s="10" t="str">
        <f>_xll.SNL.Clients.Office.Excel.Functions.SPG(A121, "RD_CREDIT_WATCH_OUTLOOK_DATE_GLOBAL", "Issuer Credit Rating", "Local Currency LT|0")</f>
        <v/>
      </c>
    </row>
    <row r="122" spans="1:15">
      <c r="A122" t="s">
        <v>1156</v>
      </c>
      <c r="B122" t="str">
        <f>_xll.SNL.Clients.Office.Excel.Functions.SPG(A122,"SP_IPO_DATE")</f>
        <v>#PEND</v>
      </c>
      <c r="C122" s="9" t="str">
        <f>_xll.SNL.Clients.Office.Excel.Functions.SPG(A122, "IQ_SECTOR")</f>
        <v>Communication Services</v>
      </c>
      <c r="D122" s="9" t="str">
        <f>_xll.SNL.Clients.Office.Excel.Functions.SPG(A122, "IQ_INDUSTRY_GROUP")</f>
        <v>Media and Entertainment</v>
      </c>
      <c r="E122" s="9" t="str">
        <f>_xll.SNL.Clients.Office.Excel.Functions.SPG(A122, "IQ_INDUSTRY")</f>
        <v>Entertainment</v>
      </c>
      <c r="F122" s="9" t="str">
        <f>_xll.SNL.Clients.Office.Excel.Functions.SPG(A122, "IQ_PRIMARY_INDUSTRY")</f>
        <v>Movies and Entertainment</v>
      </c>
      <c r="G122" s="9" t="str">
        <f>_xll.SNL.Clients.Office.Excel.Functions.SPG(A122, "NAICS_CODE", "Primary")</f>
        <v>51213 - Motion Picture and Video Exhibition</v>
      </c>
      <c r="H122" s="9" t="str">
        <f>_xll.SNL.Clients.Office.Excel.Functions.SPG(A122, "SP_TOPICTAG")</f>
        <v>Digital Media; Social Media Marketing; Ad Targeting; Video Advertising; Motion Capture</v>
      </c>
      <c r="I122" s="5">
        <f>_xll.SNL.Clients.Office.Excel.Functions.SPG(A122, "SP_PCT_SHARES_OWNED_ALL_INSTITUTIONS")</f>
        <v>116.35</v>
      </c>
      <c r="J122" s="9" t="str">
        <f>_xll.SNL.Clients.Office.Excel.Functions.SPG(A122, "RD_CREDIT_RATING_GLOBAL", "Issuer Credit Rating", "Local Currency LT|0")</f>
        <v>BB-</v>
      </c>
      <c r="K122" s="9" t="str">
        <f>_xll.SNL.Clients.Office.Excel.Functions.SPG(A122, "RD_CWOL_GLOBAL", "Issuer Credit Rating", "Local Currency LT|0")</f>
        <v>Positive</v>
      </c>
      <c r="L122" s="9" t="str">
        <f>_xll.SNL.Clients.Office.Excel.Functions.SPG(A122, "RD_RATING_ACTION_GLOBAL", "Issuer Credit Rating", "Local Currency LT|0")</f>
        <v>CreditWatch/Outlook (01/23/2025)</v>
      </c>
      <c r="M122" s="10">
        <f>_xll.SNL.Clients.Office.Excel.Functions.SPG(A122, "RD_LAST_REVIEW_DATE_GLOBAL", "Issuer Credit Rating", "Local Currency LT")</f>
        <v>45680</v>
      </c>
      <c r="N122" s="10">
        <f>_xll.SNL.Clients.Office.Excel.Functions.SPG(A122, "RD_CREDIT_RATING_DATE_GLOBAL", "Issuer Credit Rating", "Local Currency LT|0")</f>
        <v>45316</v>
      </c>
      <c r="O122" s="10">
        <f>_xll.SNL.Clients.Office.Excel.Functions.SPG(A122, "RD_CREDIT_WATCH_OUTLOOK_DATE_GLOBAL", "Issuer Credit Rating", "Local Currency LT|0")</f>
        <v>45680</v>
      </c>
    </row>
    <row r="123" spans="1:15">
      <c r="A123" t="s">
        <v>1157</v>
      </c>
      <c r="B123" t="str">
        <f>_xll.SNL.Clients.Office.Excel.Functions.SPG(A123,"SP_IPO_DATE")</f>
        <v>#PEND</v>
      </c>
      <c r="C123" s="9" t="str">
        <f>_xll.SNL.Clients.Office.Excel.Functions.SPG(A123, "IQ_SECTOR")</f>
        <v>Financials</v>
      </c>
      <c r="D123" s="9" t="str">
        <f>_xll.SNL.Clients.Office.Excel.Functions.SPG(A123, "IQ_INDUSTRY_GROUP")</f>
        <v>Banks</v>
      </c>
      <c r="E123" s="9" t="str">
        <f>_xll.SNL.Clients.Office.Excel.Functions.SPG(A123, "IQ_INDUSTRY")</f>
        <v>Banks</v>
      </c>
      <c r="F123" s="9" t="str">
        <f>_xll.SNL.Clients.Office.Excel.Functions.SPG(A123, "IQ_PRIMARY_INDUSTRY")</f>
        <v>Regional Banks</v>
      </c>
      <c r="G123" s="9" t="str">
        <f>_xll.SNL.Clients.Office.Excel.Functions.SPG(A123, "NAICS_CODE", "Primary")</f>
        <v>522110 - Commercial Banking</v>
      </c>
      <c r="H123" s="9" t="str">
        <f>_xll.SNL.Clients.Office.Excel.Functions.SPG(A123, "SP_TOPICTAG")</f>
        <v>Consumer Lending</v>
      </c>
      <c r="I123" s="5">
        <f>_xll.SNL.Clients.Office.Excel.Functions.SPG(A123, "SP_PCT_SHARES_OWNED_ALL_INSTITUTIONS")</f>
        <v>72.319999999999993</v>
      </c>
      <c r="J123" s="9" t="str">
        <f>_xll.SNL.Clients.Office.Excel.Functions.SPG(A123, "RD_CREDIT_RATING_GLOBAL", "Issuer Credit Rating", "Local Currency LT|0")</f>
        <v/>
      </c>
      <c r="K123" s="9" t="str">
        <f>_xll.SNL.Clients.Office.Excel.Functions.SPG(A123, "RD_CWOL_GLOBAL", "Issuer Credit Rating", "Local Currency LT|0")</f>
        <v/>
      </c>
      <c r="L123" s="9" t="str">
        <f>_xll.SNL.Clients.Office.Excel.Functions.SPG(A123, "RD_RATING_ACTION_GLOBAL", "Issuer Credit Rating", "Local Currency LT|0")</f>
        <v/>
      </c>
      <c r="M123" s="10" t="str">
        <f>_xll.SNL.Clients.Office.Excel.Functions.SPG(A123, "RD_LAST_REVIEW_DATE_GLOBAL", "Issuer Credit Rating", "Local Currency LT")</f>
        <v/>
      </c>
      <c r="N123" s="10" t="str">
        <f>_xll.SNL.Clients.Office.Excel.Functions.SPG(A123, "RD_CREDIT_RATING_DATE_GLOBAL", "Issuer Credit Rating", "Local Currency LT|0")</f>
        <v/>
      </c>
      <c r="O123" s="10" t="str">
        <f>_xll.SNL.Clients.Office.Excel.Functions.SPG(A123, "RD_CREDIT_WATCH_OUTLOOK_DATE_GLOBAL", "Issuer Credit Rating", "Local Currency LT|0")</f>
        <v/>
      </c>
    </row>
    <row r="124" spans="1:15">
      <c r="A124" t="s">
        <v>1158</v>
      </c>
      <c r="B124" t="str">
        <f>_xll.SNL.Clients.Office.Excel.Functions.SPG(A124,"SP_IPO_DATE")</f>
        <v>#PEND</v>
      </c>
      <c r="C124" s="9" t="str">
        <f>_xll.SNL.Clients.Office.Excel.Functions.SPG(A124, "IQ_SECTOR")</f>
        <v>Information Technology</v>
      </c>
      <c r="D124" s="9" t="str">
        <f>_xll.SNL.Clients.Office.Excel.Functions.SPG(A124, "IQ_INDUSTRY_GROUP")</f>
        <v>Software and Services</v>
      </c>
      <c r="E124" s="9" t="str">
        <f>_xll.SNL.Clients.Office.Excel.Functions.SPG(A124, "IQ_INDUSTRY")</f>
        <v>Software</v>
      </c>
      <c r="F124" s="9" t="str">
        <f>_xll.SNL.Clients.Office.Excel.Functions.SPG(A124, "IQ_PRIMARY_INDUSTRY")</f>
        <v>Application Software</v>
      </c>
      <c r="G124" s="9" t="str">
        <f>_xll.SNL.Clients.Office.Excel.Functions.SPG(A124, "NAICS_CODE", "Primary")</f>
        <v>513210 - Software Publishers</v>
      </c>
      <c r="H124" s="9" t="str">
        <f>_xll.SNL.Clients.Office.Excel.Functions.SPG(A124, "SP_TOPICTAG")</f>
        <v>Software Development; Physical Security; Identity and Access Management; Authentication; Data Protection; Process Automation; Biometrics</v>
      </c>
      <c r="I124" s="5">
        <f>_xll.SNL.Clients.Office.Excel.Functions.SPG(A124, "SP_PCT_SHARES_OWNED_ALL_INSTITUTIONS")</f>
        <v>103.24</v>
      </c>
      <c r="J124" s="9" t="str">
        <f>_xll.SNL.Clients.Office.Excel.Functions.SPG(A124, "RD_CREDIT_RATING_GLOBAL", "Issuer Credit Rating", "Local Currency LT|0")</f>
        <v/>
      </c>
      <c r="K124" s="9" t="str">
        <f>_xll.SNL.Clients.Office.Excel.Functions.SPG(A124, "RD_CWOL_GLOBAL", "Issuer Credit Rating", "Local Currency LT|0")</f>
        <v/>
      </c>
      <c r="L124" s="9" t="str">
        <f>_xll.SNL.Clients.Office.Excel.Functions.SPG(A124, "RD_RATING_ACTION_GLOBAL", "Issuer Credit Rating", "Local Currency LT|0")</f>
        <v/>
      </c>
      <c r="M124" s="10" t="str">
        <f>_xll.SNL.Clients.Office.Excel.Functions.SPG(A124, "RD_LAST_REVIEW_DATE_GLOBAL", "Issuer Credit Rating", "Local Currency LT")</f>
        <v/>
      </c>
      <c r="N124" s="10" t="str">
        <f>_xll.SNL.Clients.Office.Excel.Functions.SPG(A124, "RD_CREDIT_RATING_DATE_GLOBAL", "Issuer Credit Rating", "Local Currency LT|0")</f>
        <v/>
      </c>
      <c r="O124" s="10" t="str">
        <f>_xll.SNL.Clients.Office.Excel.Functions.SPG(A124, "RD_CREDIT_WATCH_OUTLOOK_DATE_GLOBAL", "Issuer Credit Rating", "Local Currency LT|0")</f>
        <v/>
      </c>
    </row>
    <row r="125" spans="1:15">
      <c r="A125" t="s">
        <v>1159</v>
      </c>
      <c r="B125" t="str">
        <f>_xll.SNL.Clients.Office.Excel.Functions.SPG(A125,"SP_IPO_DATE")</f>
        <v>#PEND</v>
      </c>
      <c r="C125" s="9" t="str">
        <f>_xll.SNL.Clients.Office.Excel.Functions.SPG(A125, "IQ_SECTOR")</f>
        <v>Utilities</v>
      </c>
      <c r="D125" s="9" t="str">
        <f>_xll.SNL.Clients.Office.Excel.Functions.SPG(A125, "IQ_INDUSTRY_GROUP")</f>
        <v>Utilities</v>
      </c>
      <c r="E125" s="9" t="str">
        <f>_xll.SNL.Clients.Office.Excel.Functions.SPG(A125, "IQ_INDUSTRY")</f>
        <v>Independent Power and Renewable Electricity Producers</v>
      </c>
      <c r="F125" s="9" t="str">
        <f>_xll.SNL.Clients.Office.Excel.Functions.SPG(A125, "IQ_PRIMARY_INDUSTRY")</f>
        <v>Renewable Electricity</v>
      </c>
      <c r="G125" s="9" t="str">
        <f>_xll.SNL.Clients.Office.Excel.Functions.SPG(A125, "NAICS_CODE", "Primary")</f>
        <v>22111 - Electric Power Generation</v>
      </c>
      <c r="H125" s="9" t="str">
        <f>_xll.SNL.Clients.Office.Excel.Functions.SPG(A125, "SP_TOPICTAG")</f>
        <v>Clean Energy; Energy Management; Energy Storage; Utility Scale Solar; Onshore and Offshore Wind</v>
      </c>
      <c r="I125" s="5">
        <f>_xll.SNL.Clients.Office.Excel.Functions.SPG(A125, "SP_PCT_SHARES_OWNED_ALL_INSTITUTIONS")</f>
        <v>71.88</v>
      </c>
      <c r="J125" s="9" t="str">
        <f>_xll.SNL.Clients.Office.Excel.Functions.SPG(A125, "RD_CREDIT_RATING_GLOBAL", "Issuer Credit Rating", "Local Currency LT|0")</f>
        <v>BB</v>
      </c>
      <c r="K125" s="9" t="str">
        <f>_xll.SNL.Clients.Office.Excel.Functions.SPG(A125, "RD_CWOL_GLOBAL", "Issuer Credit Rating", "Local Currency LT|0")</f>
        <v>Stable</v>
      </c>
      <c r="L125" s="9" t="str">
        <f>_xll.SNL.Clients.Office.Excel.Functions.SPG(A125, "RD_RATING_ACTION_GLOBAL", "Issuer Credit Rating", "Local Currency LT|0")</f>
        <v>CreditWatch/Outlook (06/25/2020)</v>
      </c>
      <c r="M125" s="10">
        <f>_xll.SNL.Clients.Office.Excel.Functions.SPG(A125, "RD_LAST_REVIEW_DATE_GLOBAL", "Issuer Credit Rating", "Local Currency LT")</f>
        <v>45461</v>
      </c>
      <c r="N125" s="10">
        <f>_xll.SNL.Clients.Office.Excel.Functions.SPG(A125, "RD_CREDIT_RATING_DATE_GLOBAL", "Issuer Credit Rating", "Local Currency LT|0")</f>
        <v>42597</v>
      </c>
      <c r="O125" s="10">
        <f>_xll.SNL.Clients.Office.Excel.Functions.SPG(A125, "RD_CREDIT_WATCH_OUTLOOK_DATE_GLOBAL", "Issuer Credit Rating", "Local Currency LT|0")</f>
        <v>44007</v>
      </c>
    </row>
    <row r="126" spans="1:15">
      <c r="A126" t="s">
        <v>1160</v>
      </c>
      <c r="B126" t="str">
        <f>_xll.SNL.Clients.Office.Excel.Functions.SPG(A126,"SP_IPO_DATE")</f>
        <v>#PEND</v>
      </c>
      <c r="C126" s="9" t="str">
        <f>_xll.SNL.Clients.Office.Excel.Functions.SPG(A126, "IQ_SECTOR")</f>
        <v>Utilities</v>
      </c>
      <c r="D126" s="9" t="str">
        <f>_xll.SNL.Clients.Office.Excel.Functions.SPG(A126, "IQ_INDUSTRY_GROUP")</f>
        <v>Utilities</v>
      </c>
      <c r="E126" s="9" t="str">
        <f>_xll.SNL.Clients.Office.Excel.Functions.SPG(A126, "IQ_INDUSTRY")</f>
        <v>Independent Power and Renewable Electricity Producers</v>
      </c>
      <c r="F126" s="9" t="str">
        <f>_xll.SNL.Clients.Office.Excel.Functions.SPG(A126, "IQ_PRIMARY_INDUSTRY")</f>
        <v>Renewable Electricity</v>
      </c>
      <c r="G126" s="9" t="str">
        <f>_xll.SNL.Clients.Office.Excel.Functions.SPG(A126, "NAICS_CODE", "Primary")</f>
        <v>22111 - Electric Power Generation</v>
      </c>
      <c r="H126" s="9" t="str">
        <f>_xll.SNL.Clients.Office.Excel.Functions.SPG(A126, "SP_TOPICTAG")</f>
        <v>Clean Energy; Energy Management; Energy Storage; Utility Scale Solar; Onshore and Offshore Wind</v>
      </c>
      <c r="I126" s="5">
        <f>_xll.SNL.Clients.Office.Excel.Functions.SPG(A126, "SP_PCT_SHARES_OWNED_ALL_INSTITUTIONS")</f>
        <v>71.88</v>
      </c>
      <c r="J126" s="9" t="str">
        <f>_xll.SNL.Clients.Office.Excel.Functions.SPG(A126, "RD_CREDIT_RATING_GLOBAL", "Issuer Credit Rating", "Local Currency LT|0")</f>
        <v>BB</v>
      </c>
      <c r="K126" s="9" t="str">
        <f>_xll.SNL.Clients.Office.Excel.Functions.SPG(A126, "RD_CWOL_GLOBAL", "Issuer Credit Rating", "Local Currency LT|0")</f>
        <v>Stable</v>
      </c>
      <c r="L126" s="9" t="str">
        <f>_xll.SNL.Clients.Office.Excel.Functions.SPG(A126, "RD_RATING_ACTION_GLOBAL", "Issuer Credit Rating", "Local Currency LT|0")</f>
        <v>CreditWatch/Outlook (06/25/2020)</v>
      </c>
      <c r="M126" s="10">
        <f>_xll.SNL.Clients.Office.Excel.Functions.SPG(A126, "RD_LAST_REVIEW_DATE_GLOBAL", "Issuer Credit Rating", "Local Currency LT")</f>
        <v>45461</v>
      </c>
      <c r="N126" s="10">
        <f>_xll.SNL.Clients.Office.Excel.Functions.SPG(A126, "RD_CREDIT_RATING_DATE_GLOBAL", "Issuer Credit Rating", "Local Currency LT|0")</f>
        <v>42597</v>
      </c>
      <c r="O126" s="10">
        <f>_xll.SNL.Clients.Office.Excel.Functions.SPG(A126, "RD_CREDIT_WATCH_OUTLOOK_DATE_GLOBAL", "Issuer Credit Rating", "Local Currency LT|0")</f>
        <v>44007</v>
      </c>
    </row>
    <row r="127" spans="1:15">
      <c r="A127" t="s">
        <v>1161</v>
      </c>
      <c r="B127" t="str">
        <f>_xll.SNL.Clients.Office.Excel.Functions.SPG(A127,"SP_IPO_DATE")</f>
        <v>#PEND</v>
      </c>
      <c r="C127" s="9" t="str">
        <f>_xll.SNL.Clients.Office.Excel.Functions.SPG(A127, "IQ_SECTOR")</f>
        <v>Communication Services</v>
      </c>
      <c r="D127" s="9" t="str">
        <f>_xll.SNL.Clients.Office.Excel.Functions.SPG(A127, "IQ_INDUSTRY_GROUP")</f>
        <v>Telecommunication Services</v>
      </c>
      <c r="E127" s="9" t="str">
        <f>_xll.SNL.Clients.Office.Excel.Functions.SPG(A127, "IQ_INDUSTRY")</f>
        <v>Diversified Telecommunication Services</v>
      </c>
      <c r="F127" s="9" t="str">
        <f>_xll.SNL.Clients.Office.Excel.Functions.SPG(A127, "IQ_PRIMARY_INDUSTRY")</f>
        <v>Alternative Carriers</v>
      </c>
      <c r="G127" s="9" t="str">
        <f>_xll.SNL.Clients.Office.Excel.Functions.SPG(A127, "NAICS_CODE", "Primary")</f>
        <v>517111 - Wired Telecommunications Carriers</v>
      </c>
      <c r="H127" s="9" t="str">
        <f>_xll.SNL.Clients.Office.Excel.Functions.SPG(A127, "SP_TOPICTAG")</f>
        <v>Network Backbone; Optical Infrastructure; Customer Relationship Management; Cloud Infrastructure; Network Security; Data Centers and Facilities; Data Center Technology</v>
      </c>
      <c r="I127" s="5">
        <f>_xll.SNL.Clients.Office.Excel.Functions.SPG(A127, "SP_PCT_SHARES_OWNED_ALL_INSTITUTIONS")</f>
        <v>96.01</v>
      </c>
      <c r="J127" s="9" t="str">
        <f>_xll.SNL.Clients.Office.Excel.Functions.SPG(A127, "RD_CREDIT_RATING_GLOBAL", "Issuer Credit Rating", "Local Currency LT|0")</f>
        <v/>
      </c>
      <c r="K127" s="9" t="str">
        <f>_xll.SNL.Clients.Office.Excel.Functions.SPG(A127, "RD_CWOL_GLOBAL", "Issuer Credit Rating", "Local Currency LT|0")</f>
        <v/>
      </c>
      <c r="L127" s="9" t="str">
        <f>_xll.SNL.Clients.Office.Excel.Functions.SPG(A127, "RD_RATING_ACTION_GLOBAL", "Issuer Credit Rating", "Local Currency LT|0")</f>
        <v/>
      </c>
      <c r="M127" s="10" t="str">
        <f>_xll.SNL.Clients.Office.Excel.Functions.SPG(A127, "RD_LAST_REVIEW_DATE_GLOBAL", "Issuer Credit Rating", "Local Currency LT")</f>
        <v/>
      </c>
      <c r="N127" s="10" t="str">
        <f>_xll.SNL.Clients.Office.Excel.Functions.SPG(A127, "RD_CREDIT_RATING_DATE_GLOBAL", "Issuer Credit Rating", "Local Currency LT|0")</f>
        <v/>
      </c>
      <c r="O127" s="10" t="str">
        <f>_xll.SNL.Clients.Office.Excel.Functions.SPG(A127, "RD_CREDIT_WATCH_OUTLOOK_DATE_GLOBAL", "Issuer Credit Rating", "Local Currency LT|0")</f>
        <v/>
      </c>
    </row>
    <row r="128" spans="1:15">
      <c r="A128" t="s">
        <v>1162</v>
      </c>
      <c r="B128" t="str">
        <f>_xll.SNL.Clients.Office.Excel.Functions.SPG(A128,"SP_IPO_DATE")</f>
        <v>#PEND</v>
      </c>
      <c r="C128" s="9" t="str">
        <f>_xll.SNL.Clients.Office.Excel.Functions.SPG(A128, "IQ_SECTOR")</f>
        <v>Financials</v>
      </c>
      <c r="D128" s="9" t="str">
        <f>_xll.SNL.Clients.Office.Excel.Functions.SPG(A128, "IQ_INDUSTRY_GROUP")</f>
        <v>Financial Services</v>
      </c>
      <c r="E128" s="9" t="str">
        <f>_xll.SNL.Clients.Office.Excel.Functions.SPG(A128, "IQ_INDUSTRY")</f>
        <v>Capital Markets</v>
      </c>
      <c r="F128" s="9" t="str">
        <f>_xll.SNL.Clients.Office.Excel.Functions.SPG(A128, "IQ_PRIMARY_INDUSTRY")</f>
        <v>Asset Management and Custody Banks</v>
      </c>
      <c r="G128" s="9" t="str">
        <f>_xll.SNL.Clients.Office.Excel.Functions.SPG(A128, "NAICS_CODE", "Primary")</f>
        <v>525910 - Open-End Investment Funds</v>
      </c>
      <c r="H128" s="9" t="str">
        <f>_xll.SNL.Clients.Office.Excel.Functions.SPG(A128, "SP_TOPICTAG")</f>
        <v/>
      </c>
      <c r="I128" s="5">
        <f>_xll.SNL.Clients.Office.Excel.Functions.SPG(A128, "SP_PCT_SHARES_OWNED_ALL_INSTITUTIONS")</f>
        <v>60.44</v>
      </c>
      <c r="J128" s="9" t="str">
        <f>_xll.SNL.Clients.Office.Excel.Functions.SPG(A128, "RD_CREDIT_RATING_GLOBAL", "Issuer Credit Rating", "Local Currency LT|0")</f>
        <v/>
      </c>
      <c r="K128" s="9" t="str">
        <f>_xll.SNL.Clients.Office.Excel.Functions.SPG(A128, "RD_CWOL_GLOBAL", "Issuer Credit Rating", "Local Currency LT|0")</f>
        <v/>
      </c>
      <c r="L128" s="9" t="str">
        <f>_xll.SNL.Clients.Office.Excel.Functions.SPG(A128, "RD_RATING_ACTION_GLOBAL", "Issuer Credit Rating", "Local Currency LT|0")</f>
        <v/>
      </c>
      <c r="M128" s="10" t="str">
        <f>_xll.SNL.Clients.Office.Excel.Functions.SPG(A128, "RD_LAST_REVIEW_DATE_GLOBAL", "Issuer Credit Rating", "Local Currency LT")</f>
        <v/>
      </c>
      <c r="N128" s="10" t="str">
        <f>_xll.SNL.Clients.Office.Excel.Functions.SPG(A128, "RD_CREDIT_RATING_DATE_GLOBAL", "Issuer Credit Rating", "Local Currency LT|0")</f>
        <v/>
      </c>
      <c r="O128" s="10" t="str">
        <f>_xll.SNL.Clients.Office.Excel.Functions.SPG(A128, "RD_CREDIT_WATCH_OUTLOOK_DATE_GLOBAL", "Issuer Credit Rating", "Local Currency LT|0")</f>
        <v/>
      </c>
    </row>
    <row r="129" spans="1:15">
      <c r="A129" t="s">
        <v>1163</v>
      </c>
      <c r="B129" t="str">
        <f>_xll.SNL.Clients.Office.Excel.Functions.SPG(A129,"SP_IPO_DATE")</f>
        <v>#PEND</v>
      </c>
      <c r="C129" s="9" t="str">
        <f>_xll.SNL.Clients.Office.Excel.Functions.SPG(A129, "IQ_SECTOR")</f>
        <v>Information Technology</v>
      </c>
      <c r="D129" s="9" t="str">
        <f>_xll.SNL.Clients.Office.Excel.Functions.SPG(A129, "IQ_INDUSTRY_GROUP")</f>
        <v>Semiconductors and Semiconductor Equipment</v>
      </c>
      <c r="E129" s="9" t="str">
        <f>_xll.SNL.Clients.Office.Excel.Functions.SPG(A129, "IQ_INDUSTRY")</f>
        <v>Semiconductors and Semiconductor Equipment</v>
      </c>
      <c r="F129" s="9" t="str">
        <f>_xll.SNL.Clients.Office.Excel.Functions.SPG(A129, "IQ_PRIMARY_INDUSTRY")</f>
        <v>Semiconductor Materials and Equipment</v>
      </c>
      <c r="G129" s="9" t="str">
        <f>_xll.SNL.Clients.Office.Excel.Functions.SPG(A129, "NAICS_CODE", "Primary")</f>
        <v>334413 - Semiconductor and Related Device Manufacturing</v>
      </c>
      <c r="H129" s="9" t="str">
        <f>_xll.SNL.Clients.Office.Excel.Functions.SPG(A129, "SP_TOPICTAG")</f>
        <v>Computer Vision; Industrial Automation; Process Automation; Artificial Intelligence</v>
      </c>
      <c r="I129" s="5">
        <f>_xll.SNL.Clients.Office.Excel.Functions.SPG(A129, "SP_PCT_SHARES_OWNED_ALL_INSTITUTIONS")</f>
        <v>93.21</v>
      </c>
      <c r="J129" s="9" t="str">
        <f>_xll.SNL.Clients.Office.Excel.Functions.SPG(A129, "RD_CREDIT_RATING_GLOBAL", "Issuer Credit Rating", "Local Currency LT|0")</f>
        <v/>
      </c>
      <c r="K129" s="9" t="str">
        <f>_xll.SNL.Clients.Office.Excel.Functions.SPG(A129, "RD_CWOL_GLOBAL", "Issuer Credit Rating", "Local Currency LT|0")</f>
        <v/>
      </c>
      <c r="L129" s="9" t="str">
        <f>_xll.SNL.Clients.Office.Excel.Functions.SPG(A129, "RD_RATING_ACTION_GLOBAL", "Issuer Credit Rating", "Local Currency LT|0")</f>
        <v/>
      </c>
      <c r="M129" s="10" t="str">
        <f>_xll.SNL.Clients.Office.Excel.Functions.SPG(A129, "RD_LAST_REVIEW_DATE_GLOBAL", "Issuer Credit Rating", "Local Currency LT")</f>
        <v/>
      </c>
      <c r="N129" s="10" t="str">
        <f>_xll.SNL.Clients.Office.Excel.Functions.SPG(A129, "RD_CREDIT_RATING_DATE_GLOBAL", "Issuer Credit Rating", "Local Currency LT|0")</f>
        <v/>
      </c>
      <c r="O129" s="10" t="str">
        <f>_xll.SNL.Clients.Office.Excel.Functions.SPG(A129, "RD_CREDIT_WATCH_OUTLOOK_DATE_GLOBAL", "Issuer Credit Rating", "Local Currency LT|0")</f>
        <v/>
      </c>
    </row>
    <row r="130" spans="1:15">
      <c r="A130" t="s">
        <v>1164</v>
      </c>
      <c r="B130" t="str">
        <f>_xll.SNL.Clients.Office.Excel.Functions.SPG(A130,"SP_IPO_DATE")</f>
        <v>#PEND</v>
      </c>
      <c r="C130" s="9" t="str">
        <f>_xll.SNL.Clients.Office.Excel.Functions.SPG(A130, "IQ_SECTOR")</f>
        <v>Health Care</v>
      </c>
      <c r="D130" s="9" t="str">
        <f>_xll.SNL.Clients.Office.Excel.Functions.SPG(A130, "IQ_INDUSTRY_GROUP")</f>
        <v>Pharmaceuticals, Biotechnology and Life Sciences</v>
      </c>
      <c r="E130" s="9" t="str">
        <f>_xll.SNL.Clients.Office.Excel.Functions.SPG(A130, "IQ_INDUSTRY")</f>
        <v>Pharmaceuticals</v>
      </c>
      <c r="F130" s="9" t="str">
        <f>_xll.SNL.Clients.Office.Excel.Functions.SPG(A130, "IQ_PRIMARY_INDUSTRY")</f>
        <v>Pharmaceuticals</v>
      </c>
      <c r="G130" s="9" t="str">
        <f>_xll.SNL.Clients.Office.Excel.Functions.SPG(A130, "NAICS_CODE", "Primary")</f>
        <v>325412 - Pharmaceutical Preparation Manufacturing</v>
      </c>
      <c r="H130" s="9" t="str">
        <f>_xll.SNL.Clients.Office.Excel.Functions.SPG(A130, "SP_TOPICTAG")</f>
        <v>Addiction; Chronic Diseases; Neurology; Pain Management</v>
      </c>
      <c r="I130" s="5">
        <f>_xll.SNL.Clients.Office.Excel.Functions.SPG(A130, "SP_PCT_SHARES_OWNED_ALL_INSTITUTIONS")</f>
        <v>113.75</v>
      </c>
      <c r="J130" s="9" t="str">
        <f>_xll.SNL.Clients.Office.Excel.Functions.SPG(A130, "RD_CREDIT_RATING_GLOBAL", "Issuer Credit Rating", "Local Currency LT|0")</f>
        <v/>
      </c>
      <c r="K130" s="9" t="str">
        <f>_xll.SNL.Clients.Office.Excel.Functions.SPG(A130, "RD_CWOL_GLOBAL", "Issuer Credit Rating", "Local Currency LT|0")</f>
        <v/>
      </c>
      <c r="L130" s="9" t="str">
        <f>_xll.SNL.Clients.Office.Excel.Functions.SPG(A130, "RD_RATING_ACTION_GLOBAL", "Issuer Credit Rating", "Local Currency LT|0")</f>
        <v/>
      </c>
      <c r="M130" s="10" t="str">
        <f>_xll.SNL.Clients.Office.Excel.Functions.SPG(A130, "RD_LAST_REVIEW_DATE_GLOBAL", "Issuer Credit Rating", "Local Currency LT")</f>
        <v/>
      </c>
      <c r="N130" s="10" t="str">
        <f>_xll.SNL.Clients.Office.Excel.Functions.SPG(A130, "RD_CREDIT_RATING_DATE_GLOBAL", "Issuer Credit Rating", "Local Currency LT|0")</f>
        <v/>
      </c>
      <c r="O130" s="10" t="str">
        <f>_xll.SNL.Clients.Office.Excel.Functions.SPG(A130, "RD_CREDIT_WATCH_OUTLOOK_DATE_GLOBAL", "Issuer Credit Rating", "Local Currency LT|0")</f>
        <v/>
      </c>
    </row>
    <row r="131" spans="1:15">
      <c r="A131" t="s">
        <v>1165</v>
      </c>
      <c r="B131" t="str">
        <f>_xll.SNL.Clients.Office.Excel.Functions.SPG(A131,"SP_IPO_DATE")</f>
        <v>#PEND</v>
      </c>
      <c r="C131" s="9" t="str">
        <f>_xll.SNL.Clients.Office.Excel.Functions.SPG(A131, "IQ_SECTOR")</f>
        <v>Financials</v>
      </c>
      <c r="D131" s="9" t="str">
        <f>_xll.SNL.Clients.Office.Excel.Functions.SPG(A131, "IQ_INDUSTRY_GROUP")</f>
        <v>Banks</v>
      </c>
      <c r="E131" s="9" t="str">
        <f>_xll.SNL.Clients.Office.Excel.Functions.SPG(A131, "IQ_INDUSTRY")</f>
        <v>Banks</v>
      </c>
      <c r="F131" s="9" t="str">
        <f>_xll.SNL.Clients.Office.Excel.Functions.SPG(A131, "IQ_PRIMARY_INDUSTRY")</f>
        <v>Regional Banks</v>
      </c>
      <c r="G131" s="9" t="str">
        <f>_xll.SNL.Clients.Office.Excel.Functions.SPG(A131, "NAICS_CODE", "Primary")</f>
        <v>522110 - Commercial Banking</v>
      </c>
      <c r="H131" s="9" t="str">
        <f>_xll.SNL.Clients.Office.Excel.Functions.SPG(A131, "SP_TOPICTAG")</f>
        <v>Consumer Lending; Employee Benefits; Digital Brokerage</v>
      </c>
      <c r="I131" s="5">
        <f>_xll.SNL.Clients.Office.Excel.Functions.SPG(A131, "SP_PCT_SHARES_OWNED_ALL_INSTITUTIONS")</f>
        <v>71.91</v>
      </c>
      <c r="J131" s="9" t="str">
        <f>_xll.SNL.Clients.Office.Excel.Functions.SPG(A131, "RD_CREDIT_RATING_GLOBAL", "Issuer Credit Rating", "Local Currency LT|0")</f>
        <v/>
      </c>
      <c r="K131" s="9" t="str">
        <f>_xll.SNL.Clients.Office.Excel.Functions.SPG(A131, "RD_CWOL_GLOBAL", "Issuer Credit Rating", "Local Currency LT|0")</f>
        <v/>
      </c>
      <c r="L131" s="9" t="str">
        <f>_xll.SNL.Clients.Office.Excel.Functions.SPG(A131, "RD_RATING_ACTION_GLOBAL", "Issuer Credit Rating", "Local Currency LT|0")</f>
        <v/>
      </c>
      <c r="M131" s="10" t="str">
        <f>_xll.SNL.Clients.Office.Excel.Functions.SPG(A131, "RD_LAST_REVIEW_DATE_GLOBAL", "Issuer Credit Rating", "Local Currency LT")</f>
        <v/>
      </c>
      <c r="N131" s="10" t="str">
        <f>_xll.SNL.Clients.Office.Excel.Functions.SPG(A131, "RD_CREDIT_RATING_DATE_GLOBAL", "Issuer Credit Rating", "Local Currency LT|0")</f>
        <v/>
      </c>
      <c r="O131" s="10" t="str">
        <f>_xll.SNL.Clients.Office.Excel.Functions.SPG(A131, "RD_CREDIT_WATCH_OUTLOOK_DATE_GLOBAL", "Issuer Credit Rating", "Local Currency LT|0")</f>
        <v/>
      </c>
    </row>
    <row r="132" spans="1:15">
      <c r="A132" t="s">
        <v>1166</v>
      </c>
      <c r="B132" t="str">
        <f>_xll.SNL.Clients.Office.Excel.Functions.SPG(A132,"SP_IPO_DATE")</f>
        <v>#PEND</v>
      </c>
      <c r="C132" s="9" t="str">
        <f>_xll.SNL.Clients.Office.Excel.Functions.SPG(A132, "IQ_SECTOR")</f>
        <v>Energy</v>
      </c>
      <c r="D132" s="9" t="str">
        <f>_xll.SNL.Clients.Office.Excel.Functions.SPG(A132, "IQ_INDUSTRY_GROUP")</f>
        <v>Energy</v>
      </c>
      <c r="E132" s="9" t="str">
        <f>_xll.SNL.Clients.Office.Excel.Functions.SPG(A132, "IQ_INDUSTRY")</f>
        <v>Oil, Gas and Consumable Fuels</v>
      </c>
      <c r="F132" s="9" t="str">
        <f>_xll.SNL.Clients.Office.Excel.Functions.SPG(A132, "IQ_PRIMARY_INDUSTRY")</f>
        <v>Oil and Gas Exploration and Production</v>
      </c>
      <c r="G132" s="9" t="str">
        <f>_xll.SNL.Clients.Office.Excel.Functions.SPG(A132, "NAICS_CODE", "Primary")</f>
        <v>2111 - Oil and Gas Extraction</v>
      </c>
      <c r="H132" s="9" t="str">
        <f>_xll.SNL.Clients.Office.Excel.Functions.SPG(A132, "SP_TOPICTAG")</f>
        <v/>
      </c>
      <c r="I132" s="5">
        <f>_xll.SNL.Clients.Office.Excel.Functions.SPG(A132, "SP_PCT_SHARES_OWNED_ALL_INSTITUTIONS")</f>
        <v>31.92</v>
      </c>
      <c r="J132" s="9" t="str">
        <f>_xll.SNL.Clients.Office.Excel.Functions.SPG(A132, "RD_CREDIT_RATING_GLOBAL", "Issuer Credit Rating", "Local Currency LT|0")</f>
        <v>B</v>
      </c>
      <c r="K132" s="9" t="str">
        <f>_xll.SNL.Clients.Office.Excel.Functions.SPG(A132, "RD_CWOL_GLOBAL", "Issuer Credit Rating", "Local Currency LT|0")</f>
        <v>Stable</v>
      </c>
      <c r="L132" s="9" t="str">
        <f>_xll.SNL.Clients.Office.Excel.Functions.SPG(A132, "RD_RATING_ACTION_GLOBAL", "Issuer Credit Rating", "Local Currency LT|0")</f>
        <v>Downgrade | CreditWatch/Outlook (03/01/2024)</v>
      </c>
      <c r="M132" s="10">
        <f>_xll.SNL.Clients.Office.Excel.Functions.SPG(A132, "RD_LAST_REVIEW_DATE_GLOBAL", "Issuer Credit Rating", "Local Currency LT")</f>
        <v>45498</v>
      </c>
      <c r="N132" s="10">
        <f>_xll.SNL.Clients.Office.Excel.Functions.SPG(A132, "RD_CREDIT_RATING_DATE_GLOBAL", "Issuer Credit Rating", "Local Currency LT|0")</f>
        <v>45352</v>
      </c>
      <c r="O132" s="10">
        <f>_xll.SNL.Clients.Office.Excel.Functions.SPG(A132, "RD_CREDIT_WATCH_OUTLOOK_DATE_GLOBAL", "Issuer Credit Rating", "Local Currency LT|0")</f>
        <v>45352</v>
      </c>
    </row>
    <row r="133" spans="1:15">
      <c r="A133" t="s">
        <v>1167</v>
      </c>
      <c r="B133" t="str">
        <f>_xll.SNL.Clients.Office.Excel.Functions.SPG(A133,"SP_IPO_DATE")</f>
        <v>#PEND</v>
      </c>
      <c r="C133" s="9" t="str">
        <f>_xll.SNL.Clients.Office.Excel.Functions.SPG(A133, "IQ_SECTOR")</f>
        <v>Health Care</v>
      </c>
      <c r="D133" s="9" t="str">
        <f>_xll.SNL.Clients.Office.Excel.Functions.SPG(A133, "IQ_INDUSTRY_GROUP")</f>
        <v>Health Care Equipment and Services</v>
      </c>
      <c r="E133" s="9" t="str">
        <f>_xll.SNL.Clients.Office.Excel.Functions.SPG(A133, "IQ_INDUSTRY")</f>
        <v>Health Care Providers and Services</v>
      </c>
      <c r="F133" s="9" t="str">
        <f>_xll.SNL.Clients.Office.Excel.Functions.SPG(A133, "IQ_PRIMARY_INDUSTRY")</f>
        <v>Health Care Facilities</v>
      </c>
      <c r="G133" s="9" t="str">
        <f>_xll.SNL.Clients.Office.Excel.Functions.SPG(A133, "NAICS_CODE", "Primary")</f>
        <v>62 - Health Care and Social Assistance</v>
      </c>
      <c r="H133" s="9" t="str">
        <f>_xll.SNL.Clients.Office.Excel.Functions.SPG(A133, "SP_TOPICTAG")</f>
        <v/>
      </c>
      <c r="I133" s="5">
        <f>_xll.SNL.Clients.Office.Excel.Functions.SPG(A133, "SP_PCT_SHARES_OWNED_ALL_INSTITUTIONS")</f>
        <v>56.97</v>
      </c>
      <c r="J133" s="9" t="str">
        <f>_xll.SNL.Clients.Office.Excel.Functions.SPG(A133, "RD_CREDIT_RATING_GLOBAL", "Issuer Credit Rating", "Local Currency LT|0")</f>
        <v>BB-</v>
      </c>
      <c r="K133" s="9" t="str">
        <f>_xll.SNL.Clients.Office.Excel.Functions.SPG(A133, "RD_CWOL_GLOBAL", "Issuer Credit Rating", "Local Currency LT|0")</f>
        <v>Stable</v>
      </c>
      <c r="L133" s="9" t="str">
        <f>_xll.SNL.Clients.Office.Excel.Functions.SPG(A133, "RD_RATING_ACTION_GLOBAL", "Issuer Credit Rating", "Local Currency LT|0")</f>
        <v>New Rating | CreditWatch/Outlook (06/17/2024)</v>
      </c>
      <c r="M133" s="10">
        <f>_xll.SNL.Clients.Office.Excel.Functions.SPG(A133, "RD_LAST_REVIEW_DATE_GLOBAL", "Issuer Credit Rating", "Local Currency LT")</f>
        <v>45681</v>
      </c>
      <c r="N133" s="10">
        <f>_xll.SNL.Clients.Office.Excel.Functions.SPG(A133, "RD_CREDIT_RATING_DATE_GLOBAL", "Issuer Credit Rating", "Local Currency LT|0")</f>
        <v>45460</v>
      </c>
      <c r="O133" s="10">
        <f>_xll.SNL.Clients.Office.Excel.Functions.SPG(A133, "RD_CREDIT_WATCH_OUTLOOK_DATE_GLOBAL", "Issuer Credit Rating", "Local Currency LT|0")</f>
        <v>45460</v>
      </c>
    </row>
    <row r="134" spans="1:15">
      <c r="A134" t="s">
        <v>1168</v>
      </c>
      <c r="B134" t="str">
        <f>_xll.SNL.Clients.Office.Excel.Functions.SPG(A134,"SP_IPO_DATE")</f>
        <v>#PEND</v>
      </c>
      <c r="C134" s="9" t="str">
        <f>_xll.SNL.Clients.Office.Excel.Functions.SPG(A134, "IQ_SECTOR")</f>
        <v>Health Care</v>
      </c>
      <c r="D134" s="9" t="str">
        <f>_xll.SNL.Clients.Office.Excel.Functions.SPG(A134, "IQ_INDUSTRY_GROUP")</f>
        <v>Health Care Equipment and Services</v>
      </c>
      <c r="E134" s="9" t="str">
        <f>_xll.SNL.Clients.Office.Excel.Functions.SPG(A134, "IQ_INDUSTRY")</f>
        <v>Health Care Equipment and Supplies</v>
      </c>
      <c r="F134" s="9" t="str">
        <f>_xll.SNL.Clients.Office.Excel.Functions.SPG(A134, "IQ_PRIMARY_INDUSTRY")</f>
        <v>Health Care Equipment</v>
      </c>
      <c r="G134" s="9" t="str">
        <f>_xll.SNL.Clients.Office.Excel.Functions.SPG(A134, "NAICS_CODE", "Primary")</f>
        <v>334510 - Electromedical and Electrotherapeutic Apparatus Manufacturing</v>
      </c>
      <c r="H134" s="9" t="str">
        <f>_xll.SNL.Clients.Office.Excel.Functions.SPG(A134, "SP_TOPICTAG")</f>
        <v>Health Diagnostics; Gastroenterology; Orthopaedics; Pulmonology; Surgery</v>
      </c>
      <c r="I134" s="5">
        <f>_xll.SNL.Clients.Office.Excel.Functions.SPG(A134, "SP_PCT_SHARES_OWNED_ALL_INSTITUTIONS")</f>
        <v>112.22</v>
      </c>
      <c r="J134" s="9" t="str">
        <f>_xll.SNL.Clients.Office.Excel.Functions.SPG(A134, "RD_CREDIT_RATING_GLOBAL", "Issuer Credit Rating", "Local Currency LT|0")</f>
        <v>NR</v>
      </c>
      <c r="K134" s="9" t="str">
        <f>_xll.SNL.Clients.Office.Excel.Functions.SPG(A134, "RD_CWOL_GLOBAL", "Issuer Credit Rating", "Local Currency LT|0")</f>
        <v>NR</v>
      </c>
      <c r="L134" s="9" t="str">
        <f>_xll.SNL.Clients.Office.Excel.Functions.SPG(A134, "RD_RATING_ACTION_GLOBAL", "Issuer Credit Rating", "Local Currency LT|0")</f>
        <v>Not Rated | CreditWatch/Outlook (06/16/2011)</v>
      </c>
      <c r="M134" s="10" t="str">
        <f>_xll.SNL.Clients.Office.Excel.Functions.SPG(A134, "RD_LAST_REVIEW_DATE_GLOBAL", "Issuer Credit Rating", "Local Currency LT")</f>
        <v/>
      </c>
      <c r="N134" s="10">
        <f>_xll.SNL.Clients.Office.Excel.Functions.SPG(A134, "RD_CREDIT_RATING_DATE_GLOBAL", "Issuer Credit Rating", "Local Currency LT|0")</f>
        <v>40710</v>
      </c>
      <c r="O134" s="10">
        <f>_xll.SNL.Clients.Office.Excel.Functions.SPG(A134, "RD_CREDIT_WATCH_OUTLOOK_DATE_GLOBAL", "Issuer Credit Rating", "Local Currency LT|0")</f>
        <v>40710</v>
      </c>
    </row>
    <row r="135" spans="1:15">
      <c r="A135" t="s">
        <v>1169</v>
      </c>
      <c r="B135" t="str">
        <f>_xll.SNL.Clients.Office.Excel.Functions.SPG(A135,"SP_IPO_DATE")</f>
        <v>#PEND</v>
      </c>
      <c r="C135" s="9" t="str">
        <f>_xll.SNL.Clients.Office.Excel.Functions.SPG(A135, "IQ_SECTOR")</f>
        <v>Health Care</v>
      </c>
      <c r="D135" s="9" t="str">
        <f>_xll.SNL.Clients.Office.Excel.Functions.SPG(A135, "IQ_INDUSTRY_GROUP")</f>
        <v>Pharmaceuticals, Biotechnology and Life Sciences</v>
      </c>
      <c r="E135" s="9" t="str">
        <f>_xll.SNL.Clients.Office.Excel.Functions.SPG(A135, "IQ_INDUSTRY")</f>
        <v>Pharmaceuticals</v>
      </c>
      <c r="F135" s="9" t="str">
        <f>_xll.SNL.Clients.Office.Excel.Functions.SPG(A135, "IQ_PRIMARY_INDUSTRY")</f>
        <v>Pharmaceuticals</v>
      </c>
      <c r="G135" s="9" t="str">
        <f>_xll.SNL.Clients.Office.Excel.Functions.SPG(A135, "NAICS_CODE", "Primary")</f>
        <v>325412 - Pharmaceutical Preparation Manufacturing</v>
      </c>
      <c r="H135" s="9" t="str">
        <f>_xll.SNL.Clients.Office.Excel.Functions.SPG(A135, "SP_TOPICTAG")</f>
        <v>Neuroscience; Endocrinology; Gastroenterology; Inflammation; Neurology; Oncology; Urology</v>
      </c>
      <c r="I135" s="5">
        <f>_xll.SNL.Clients.Office.Excel.Functions.SPG(A135, "SP_PCT_SHARES_OWNED_ALL_INSTITUTIONS")</f>
        <v>77.97</v>
      </c>
      <c r="J135" s="9" t="str">
        <f>_xll.SNL.Clients.Office.Excel.Functions.SPG(A135, "RD_CREDIT_RATING_GLOBAL", "Issuer Credit Rating", "Local Currency LT|0")</f>
        <v/>
      </c>
      <c r="K135" s="9" t="str">
        <f>_xll.SNL.Clients.Office.Excel.Functions.SPG(A135, "RD_CWOL_GLOBAL", "Issuer Credit Rating", "Local Currency LT|0")</f>
        <v/>
      </c>
      <c r="L135" s="9" t="str">
        <f>_xll.SNL.Clients.Office.Excel.Functions.SPG(A135, "RD_RATING_ACTION_GLOBAL", "Issuer Credit Rating", "Local Currency LT|0")</f>
        <v/>
      </c>
      <c r="M135" s="10" t="str">
        <f>_xll.SNL.Clients.Office.Excel.Functions.SPG(A135, "RD_LAST_REVIEW_DATE_GLOBAL", "Issuer Credit Rating", "Local Currency LT")</f>
        <v/>
      </c>
      <c r="N135" s="10" t="str">
        <f>_xll.SNL.Clients.Office.Excel.Functions.SPG(A135, "RD_CREDIT_RATING_DATE_GLOBAL", "Issuer Credit Rating", "Local Currency LT|0")</f>
        <v/>
      </c>
      <c r="O135" s="10" t="str">
        <f>_xll.SNL.Clients.Office.Excel.Functions.SPG(A135, "RD_CREDIT_WATCH_OUTLOOK_DATE_GLOBAL", "Issuer Credit Rating", "Local Currency LT|0")</f>
        <v/>
      </c>
    </row>
    <row r="136" spans="1:15">
      <c r="A136" t="s">
        <v>1170</v>
      </c>
      <c r="B136" t="str">
        <f>_xll.SNL.Clients.Office.Excel.Functions.SPG(A136,"SP_IPO_DATE")</f>
        <v>#PEND</v>
      </c>
      <c r="C136" s="9" t="str">
        <f>_xll.SNL.Clients.Office.Excel.Functions.SPG(A136, "IQ_SECTOR")</f>
        <v>Energy</v>
      </c>
      <c r="D136" s="9" t="str">
        <f>_xll.SNL.Clients.Office.Excel.Functions.SPG(A136, "IQ_INDUSTRY_GROUP")</f>
        <v>Energy</v>
      </c>
      <c r="E136" s="9" t="str">
        <f>_xll.SNL.Clients.Office.Excel.Functions.SPG(A136, "IQ_INDUSTRY")</f>
        <v>Energy Equipment and Services</v>
      </c>
      <c r="F136" s="9" t="str">
        <f>_xll.SNL.Clients.Office.Excel.Functions.SPG(A136, "IQ_PRIMARY_INDUSTRY")</f>
        <v>Oil and Gas Equipment and Services</v>
      </c>
      <c r="G136" s="9" t="str">
        <f>_xll.SNL.Clients.Office.Excel.Functions.SPG(A136, "NAICS_CODE", "Primary")</f>
        <v>213112 - Support Activities for Oil and Gas Operations</v>
      </c>
      <c r="H136" s="9" t="str">
        <f>_xll.SNL.Clients.Office.Excel.Functions.SPG(A136, "SP_TOPICTAG")</f>
        <v>Data Integration; Environmental Consulting</v>
      </c>
      <c r="I136" s="5">
        <f>_xll.SNL.Clients.Office.Excel.Functions.SPG(A136, "SP_PCT_SHARES_OWNED_ALL_INSTITUTIONS")</f>
        <v>110.67</v>
      </c>
      <c r="J136" s="9" t="str">
        <f>_xll.SNL.Clients.Office.Excel.Functions.SPG(A136, "RD_CREDIT_RATING_GLOBAL", "Issuer Credit Rating", "Local Currency LT|0")</f>
        <v/>
      </c>
      <c r="K136" s="9" t="str">
        <f>_xll.SNL.Clients.Office.Excel.Functions.SPG(A136, "RD_CWOL_GLOBAL", "Issuer Credit Rating", "Local Currency LT|0")</f>
        <v/>
      </c>
      <c r="L136" s="9" t="str">
        <f>_xll.SNL.Clients.Office.Excel.Functions.SPG(A136, "RD_RATING_ACTION_GLOBAL", "Issuer Credit Rating", "Local Currency LT|0")</f>
        <v/>
      </c>
      <c r="M136" s="10" t="str">
        <f>_xll.SNL.Clients.Office.Excel.Functions.SPG(A136, "RD_LAST_REVIEW_DATE_GLOBAL", "Issuer Credit Rating", "Local Currency LT")</f>
        <v/>
      </c>
      <c r="N136" s="10" t="str">
        <f>_xll.SNL.Clients.Office.Excel.Functions.SPG(A136, "RD_CREDIT_RATING_DATE_GLOBAL", "Issuer Credit Rating", "Local Currency LT|0")</f>
        <v/>
      </c>
      <c r="O136" s="10" t="str">
        <f>_xll.SNL.Clients.Office.Excel.Functions.SPG(A136, "RD_CREDIT_WATCH_OUTLOOK_DATE_GLOBAL", "Issuer Credit Rating", "Local Currency LT|0")</f>
        <v/>
      </c>
    </row>
    <row r="137" spans="1:15">
      <c r="A137" t="s">
        <v>1171</v>
      </c>
      <c r="B137" t="str">
        <f>_xll.SNL.Clients.Office.Excel.Functions.SPG(A137,"SP_IPO_DATE")</f>
        <v>#PEND</v>
      </c>
      <c r="C137" s="9" t="str">
        <f>_xll.SNL.Clients.Office.Excel.Functions.SPG(A137, "IQ_SECTOR")</f>
        <v>Energy</v>
      </c>
      <c r="D137" s="9" t="str">
        <f>_xll.SNL.Clients.Office.Excel.Functions.SPG(A137, "IQ_INDUSTRY_GROUP")</f>
        <v>Energy</v>
      </c>
      <c r="E137" s="9" t="str">
        <f>_xll.SNL.Clients.Office.Excel.Functions.SPG(A137, "IQ_INDUSTRY")</f>
        <v>Oil, Gas and Consumable Fuels</v>
      </c>
      <c r="F137" s="9" t="str">
        <f>_xll.SNL.Clients.Office.Excel.Functions.SPG(A137, "IQ_PRIMARY_INDUSTRY")</f>
        <v>Coal and Consumable Fuels</v>
      </c>
      <c r="G137" s="9" t="str">
        <f>_xll.SNL.Clients.Office.Excel.Functions.SPG(A137, "NAICS_CODE", "Primary")</f>
        <v>212115 - Underground Coal Mining</v>
      </c>
      <c r="H137" s="9" t="str">
        <f>_xll.SNL.Clients.Office.Excel.Functions.SPG(A137, "SP_TOPICTAG")</f>
        <v>Environmental Consulting; Pollution Control</v>
      </c>
      <c r="I137" s="5">
        <f>_xll.SNL.Clients.Office.Excel.Functions.SPG(A137, "SP_PCT_SHARES_OWNED_ALL_INSTITUTIONS")</f>
        <v>104.96</v>
      </c>
      <c r="J137" s="9" t="str">
        <f>_xll.SNL.Clients.Office.Excel.Functions.SPG(A137, "RD_CREDIT_RATING_GLOBAL", "Issuer Credit Rating", "Local Currency LT|0")</f>
        <v>BB-</v>
      </c>
      <c r="K137" s="9" t="str">
        <f>_xll.SNL.Clients.Office.Excel.Functions.SPG(A137, "RD_CWOL_GLOBAL", "Issuer Credit Rating", "Local Currency LT|0")</f>
        <v>Stable</v>
      </c>
      <c r="L137" s="9" t="str">
        <f>_xll.SNL.Clients.Office.Excel.Functions.SPG(A137, "RD_RATING_ACTION_GLOBAL", "Issuer Credit Rating", "Local Currency LT|0")</f>
        <v>Upgrade | CreditWatch/Outlook (01/21/2025)</v>
      </c>
      <c r="M137" s="10">
        <f>_xll.SNL.Clients.Office.Excel.Functions.SPG(A137, "RD_LAST_REVIEW_DATE_GLOBAL", "Issuer Credit Rating", "Local Currency LT")</f>
        <v>45678</v>
      </c>
      <c r="N137" s="10">
        <f>_xll.SNL.Clients.Office.Excel.Functions.SPG(A137, "RD_CREDIT_RATING_DATE_GLOBAL", "Issuer Credit Rating", "Local Currency LT|0")</f>
        <v>45678</v>
      </c>
      <c r="O137" s="10">
        <f>_xll.SNL.Clients.Office.Excel.Functions.SPG(A137, "RD_CREDIT_WATCH_OUTLOOK_DATE_GLOBAL", "Issuer Credit Rating", "Local Currency LT|0")</f>
        <v>45678</v>
      </c>
    </row>
    <row r="138" spans="1:15">
      <c r="A138" t="s">
        <v>1172</v>
      </c>
      <c r="B138" t="str">
        <f>_xll.SNL.Clients.Office.Excel.Functions.SPG(A138,"SP_IPO_DATE")</f>
        <v>#PEND</v>
      </c>
      <c r="C138" s="9" t="str">
        <f>_xll.SNL.Clients.Office.Excel.Functions.SPG(A138, "IQ_SECTOR")</f>
        <v>Industrials</v>
      </c>
      <c r="D138" s="9" t="str">
        <f>_xll.SNL.Clients.Office.Excel.Functions.SPG(A138, "IQ_INDUSTRY_GROUP")</f>
        <v>Commercial and Professional Services</v>
      </c>
      <c r="E138" s="9" t="str">
        <f>_xll.SNL.Clients.Office.Excel.Functions.SPG(A138, "IQ_INDUSTRY")</f>
        <v>Commercial Services and Supplies</v>
      </c>
      <c r="F138" s="9" t="str">
        <f>_xll.SNL.Clients.Office.Excel.Functions.SPG(A138, "IQ_PRIMARY_INDUSTRY")</f>
        <v>Security and Alarm Services</v>
      </c>
      <c r="G138" s="9" t="str">
        <f>_xll.SNL.Clients.Office.Excel.Functions.SPG(A138, "NAICS_CODE", "Primary")</f>
        <v>5616 - Investigation and Security Services</v>
      </c>
      <c r="H138" s="9" t="str">
        <f>_xll.SNL.Clients.Office.Excel.Functions.SPG(A138, "SP_TOPICTAG")</f>
        <v>Physical Security</v>
      </c>
      <c r="I138" s="5">
        <f>_xll.SNL.Clients.Office.Excel.Functions.SPG(A138, "SP_PCT_SHARES_OWNED_ALL_INSTITUTIONS")</f>
        <v>83.93</v>
      </c>
      <c r="J138" s="9" t="str">
        <f>_xll.SNL.Clients.Office.Excel.Functions.SPG(A138, "RD_CREDIT_RATING_GLOBAL", "Issuer Credit Rating", "Local Currency LT|0")</f>
        <v>BB-</v>
      </c>
      <c r="K138" s="9" t="str">
        <f>_xll.SNL.Clients.Office.Excel.Functions.SPG(A138, "RD_CWOL_GLOBAL", "Issuer Credit Rating", "Local Currency LT|0")</f>
        <v>Positive</v>
      </c>
      <c r="L138" s="9" t="str">
        <f>_xll.SNL.Clients.Office.Excel.Functions.SPG(A138, "RD_RATING_ACTION_GLOBAL", "Issuer Credit Rating", "Local Currency LT|0")</f>
        <v>CreditWatch/Outlook (01/16/2024)</v>
      </c>
      <c r="M138" s="10">
        <f>_xll.SNL.Clients.Office.Excel.Functions.SPG(A138, "RD_LAST_REVIEW_DATE_GLOBAL", "Issuer Credit Rating", "Local Currency LT")</f>
        <v>45674</v>
      </c>
      <c r="N138" s="10">
        <f>_xll.SNL.Clients.Office.Excel.Functions.SPG(A138, "RD_CREDIT_RATING_DATE_GLOBAL", "Issuer Credit Rating", "Local Currency LT|0")</f>
        <v>44279</v>
      </c>
      <c r="O138" s="10">
        <f>_xll.SNL.Clients.Office.Excel.Functions.SPG(A138, "RD_CREDIT_WATCH_OUTLOOK_DATE_GLOBAL", "Issuer Credit Rating", "Local Currency LT|0")</f>
        <v>45307</v>
      </c>
    </row>
    <row r="139" spans="1:15">
      <c r="A139" t="s">
        <v>1173</v>
      </c>
      <c r="B139" t="str">
        <f>_xll.SNL.Clients.Office.Excel.Functions.SPG(A139,"SP_IPO_DATE")</f>
        <v>#PEND</v>
      </c>
      <c r="C139" s="9" t="str">
        <f>_xll.SNL.Clients.Office.Excel.Functions.SPG(A139, "IQ_SECTOR")</f>
        <v>Information Technology</v>
      </c>
      <c r="D139" s="9" t="str">
        <f>_xll.SNL.Clients.Office.Excel.Functions.SPG(A139, "IQ_INDUSTRY_GROUP")</f>
        <v>Technology Hardware and Equipment</v>
      </c>
      <c r="E139" s="9" t="str">
        <f>_xll.SNL.Clients.Office.Excel.Functions.SPG(A139, "IQ_INDUSTRY")</f>
        <v>Technology Hardware, Storage and Peripherals</v>
      </c>
      <c r="F139" s="9" t="str">
        <f>_xll.SNL.Clients.Office.Excel.Functions.SPG(A139, "IQ_PRIMARY_INDUSTRY")</f>
        <v>Technology Hardware, Storage and Peripherals</v>
      </c>
      <c r="G139" s="9" t="str">
        <f>_xll.SNL.Clients.Office.Excel.Functions.SPG(A139, "NAICS_CODE", "Primary")</f>
        <v>33411 - Computer and Peripheral Equipment Manufacturing</v>
      </c>
      <c r="H139" s="9" t="str">
        <f>_xll.SNL.Clients.Office.Excel.Functions.SPG(A139, "SP_TOPICTAG")</f>
        <v>Software Development; Video Streaming; E-learning; Streaming Media; Content Creation; Artificial Intelligence; Video Games</v>
      </c>
      <c r="I139" s="5">
        <f>_xll.SNL.Clients.Office.Excel.Functions.SPG(A139, "SP_PCT_SHARES_OWNED_ALL_INSTITUTIONS")</f>
        <v>32.43</v>
      </c>
      <c r="J139" s="9" t="str">
        <f>_xll.SNL.Clients.Office.Excel.Functions.SPG(A139, "RD_CREDIT_RATING_GLOBAL", "Issuer Credit Rating", "Local Currency LT|0")</f>
        <v>NR</v>
      </c>
      <c r="K139" s="9" t="str">
        <f>_xll.SNL.Clients.Office.Excel.Functions.SPG(A139, "RD_CWOL_GLOBAL", "Issuer Credit Rating", "Local Currency LT|0")</f>
        <v>NR</v>
      </c>
      <c r="L139" s="9" t="str">
        <f>_xll.SNL.Clients.Office.Excel.Functions.SPG(A139, "RD_RATING_ACTION_GLOBAL", "Issuer Credit Rating", "Local Currency LT|0")</f>
        <v>Not Rated | CreditWatch/Outlook (12/05/2024)</v>
      </c>
      <c r="M139" s="10">
        <f>_xll.SNL.Clients.Office.Excel.Functions.SPG(A139, "RD_LAST_REVIEW_DATE_GLOBAL", "Issuer Credit Rating", "Local Currency LT")</f>
        <v>45631</v>
      </c>
      <c r="N139" s="10">
        <f>_xll.SNL.Clients.Office.Excel.Functions.SPG(A139, "RD_CREDIT_RATING_DATE_GLOBAL", "Issuer Credit Rating", "Local Currency LT|0")</f>
        <v>45631</v>
      </c>
      <c r="O139" s="10">
        <f>_xll.SNL.Clients.Office.Excel.Functions.SPG(A139, "RD_CREDIT_WATCH_OUTLOOK_DATE_GLOBAL", "Issuer Credit Rating", "Local Currency LT|0")</f>
        <v>45631</v>
      </c>
    </row>
    <row r="140" spans="1:15">
      <c r="A140" t="s">
        <v>1174</v>
      </c>
      <c r="B140" t="str">
        <f>_xll.SNL.Clients.Office.Excel.Functions.SPG(A140,"SP_IPO_DATE")</f>
        <v>#PEND</v>
      </c>
      <c r="C140" s="9" t="str">
        <f>_xll.SNL.Clients.Office.Excel.Functions.SPG(A140, "IQ_SECTOR")</f>
        <v>Health Care</v>
      </c>
      <c r="D140" s="9" t="str">
        <f>_xll.SNL.Clients.Office.Excel.Functions.SPG(A140, "IQ_INDUSTRY_GROUP")</f>
        <v>Health Care Equipment and Services</v>
      </c>
      <c r="E140" s="9" t="str">
        <f>_xll.SNL.Clients.Office.Excel.Functions.SPG(A140, "IQ_INDUSTRY")</f>
        <v>Health Care Providers and Services</v>
      </c>
      <c r="F140" s="9" t="str">
        <f>_xll.SNL.Clients.Office.Excel.Functions.SPG(A140, "IQ_PRIMARY_INDUSTRY")</f>
        <v>Health Care Services</v>
      </c>
      <c r="G140" s="9" t="str">
        <f>_xll.SNL.Clients.Office.Excel.Functions.SPG(A140, "NAICS_CODE", "Primary")</f>
        <v>62 - Health Care and Social Assistance</v>
      </c>
      <c r="H140" s="9" t="str">
        <f>_xll.SNL.Clients.Office.Excel.Functions.SPG(A140, "SP_TOPICTAG")</f>
        <v>Data Protection; Cloud Infrastructure; Process Automation</v>
      </c>
      <c r="I140" s="5">
        <f>_xll.SNL.Clients.Office.Excel.Functions.SPG(A140, "SP_PCT_SHARES_OWNED_ALL_INSTITUTIONS")</f>
        <v>52.96</v>
      </c>
      <c r="J140" s="9" t="str">
        <f>_xll.SNL.Clients.Office.Excel.Functions.SPG(A140, "RD_CREDIT_RATING_GLOBAL", "Issuer Credit Rating", "Local Currency LT|0")</f>
        <v/>
      </c>
      <c r="K140" s="9" t="str">
        <f>_xll.SNL.Clients.Office.Excel.Functions.SPG(A140, "RD_CWOL_GLOBAL", "Issuer Credit Rating", "Local Currency LT|0")</f>
        <v/>
      </c>
      <c r="L140" s="9" t="str">
        <f>_xll.SNL.Clients.Office.Excel.Functions.SPG(A140, "RD_RATING_ACTION_GLOBAL", "Issuer Credit Rating", "Local Currency LT|0")</f>
        <v/>
      </c>
      <c r="M140" s="10" t="str">
        <f>_xll.SNL.Clients.Office.Excel.Functions.SPG(A140, "RD_LAST_REVIEW_DATE_GLOBAL", "Issuer Credit Rating", "Local Currency LT")</f>
        <v/>
      </c>
      <c r="N140" s="10" t="str">
        <f>_xll.SNL.Clients.Office.Excel.Functions.SPG(A140, "RD_CREDIT_RATING_DATE_GLOBAL", "Issuer Credit Rating", "Local Currency LT|0")</f>
        <v/>
      </c>
      <c r="O140" s="10" t="str">
        <f>_xll.SNL.Clients.Office.Excel.Functions.SPG(A140, "RD_CREDIT_WATCH_OUTLOOK_DATE_GLOBAL", "Issuer Credit Rating", "Local Currency LT|0")</f>
        <v/>
      </c>
    </row>
    <row r="141" spans="1:15">
      <c r="A141" t="s">
        <v>1175</v>
      </c>
      <c r="B141" t="str">
        <f>_xll.SNL.Clients.Office.Excel.Functions.SPG(A141,"SP_IPO_DATE")</f>
        <v>#PEND</v>
      </c>
      <c r="C141" s="9" t="str">
        <f>_xll.SNL.Clients.Office.Excel.Functions.SPG(A141, "IQ_SECTOR")</f>
        <v>Consumer Discretionary</v>
      </c>
      <c r="D141" s="9" t="str">
        <f>_xll.SNL.Clients.Office.Excel.Functions.SPG(A141, "IQ_INDUSTRY_GROUP")</f>
        <v>Consumer Services</v>
      </c>
      <c r="E141" s="9" t="str">
        <f>_xll.SNL.Clients.Office.Excel.Functions.SPG(A141, "IQ_INDUSTRY")</f>
        <v>Hotels, Restaurants and Leisure</v>
      </c>
      <c r="F141" s="9" t="str">
        <f>_xll.SNL.Clients.Office.Excel.Functions.SPG(A141, "IQ_PRIMARY_INDUSTRY")</f>
        <v>Restaurants</v>
      </c>
      <c r="G141" s="9" t="str">
        <f>_xll.SNL.Clients.Office.Excel.Functions.SPG(A141, "NAICS_CODE", "Primary")</f>
        <v>72251 - Restaurants and Other Eating Places</v>
      </c>
      <c r="H141" s="9" t="str">
        <f>_xll.SNL.Clients.Office.Excel.Functions.SPG(A141, "SP_TOPICTAG")</f>
        <v>Food Delivery</v>
      </c>
      <c r="I141" s="5">
        <f>_xll.SNL.Clients.Office.Excel.Functions.SPG(A141, "SP_PCT_SHARES_OWNED_ALL_INSTITUTIONS")</f>
        <v>81.02</v>
      </c>
      <c r="J141" s="9" t="str">
        <f>_xll.SNL.Clients.Office.Excel.Functions.SPG(A141, "RD_CREDIT_RATING_GLOBAL", "Issuer Credit Rating", "Local Currency LT|0")</f>
        <v>NR</v>
      </c>
      <c r="K141" s="9" t="str">
        <f>_xll.SNL.Clients.Office.Excel.Functions.SPG(A141, "RD_CWOL_GLOBAL", "Issuer Credit Rating", "Local Currency LT|0")</f>
        <v>NR</v>
      </c>
      <c r="L141" s="9" t="str">
        <f>_xll.SNL.Clients.Office.Excel.Functions.SPG(A141, "RD_RATING_ACTION_GLOBAL", "Issuer Credit Rating", "Local Currency LT|0")</f>
        <v>Not Rated | CreditWatch/Outlook (08/04/2011)</v>
      </c>
      <c r="M141" s="10" t="str">
        <f>_xll.SNL.Clients.Office.Excel.Functions.SPG(A141, "RD_LAST_REVIEW_DATE_GLOBAL", "Issuer Credit Rating", "Local Currency LT")</f>
        <v/>
      </c>
      <c r="N141" s="10">
        <f>_xll.SNL.Clients.Office.Excel.Functions.SPG(A141, "RD_CREDIT_RATING_DATE_GLOBAL", "Issuer Credit Rating", "Local Currency LT|0")</f>
        <v>40759</v>
      </c>
      <c r="O141" s="10">
        <f>_xll.SNL.Clients.Office.Excel.Functions.SPG(A141, "RD_CREDIT_WATCH_OUTLOOK_DATE_GLOBAL", "Issuer Credit Rating", "Local Currency LT|0")</f>
        <v>40759</v>
      </c>
    </row>
    <row r="142" spans="1:15">
      <c r="A142" t="s">
        <v>1176</v>
      </c>
      <c r="B142" t="str">
        <f>_xll.SNL.Clients.Office.Excel.Functions.SPG(A142,"SP_IPO_DATE")</f>
        <v>#PEND</v>
      </c>
      <c r="C142" s="9" t="str">
        <f>_xll.SNL.Clients.Office.Excel.Functions.SPG(A142, "IQ_SECTOR")</f>
        <v>Energy</v>
      </c>
      <c r="D142" s="9" t="str">
        <f>_xll.SNL.Clients.Office.Excel.Functions.SPG(A142, "IQ_INDUSTRY_GROUP")</f>
        <v>Energy</v>
      </c>
      <c r="E142" s="9" t="str">
        <f>_xll.SNL.Clients.Office.Excel.Functions.SPG(A142, "IQ_INDUSTRY")</f>
        <v>Oil, Gas and Consumable Fuels</v>
      </c>
      <c r="F142" s="9" t="str">
        <f>_xll.SNL.Clients.Office.Excel.Functions.SPG(A142, "IQ_PRIMARY_INDUSTRY")</f>
        <v>Oil and Gas Exploration and Production</v>
      </c>
      <c r="G142" s="9" t="str">
        <f>_xll.SNL.Clients.Office.Excel.Functions.SPG(A142, "NAICS_CODE", "Primary")</f>
        <v>2111 - Oil and Gas Extraction</v>
      </c>
      <c r="H142" s="9" t="str">
        <f>_xll.SNL.Clients.Office.Excel.Functions.SPG(A142, "SP_TOPICTAG")</f>
        <v/>
      </c>
      <c r="I142" s="5">
        <f>_xll.SNL.Clients.Office.Excel.Functions.SPG(A142, "SP_PCT_SHARES_OWNED_ALL_INSTITUTIONS")</f>
        <v>93.58</v>
      </c>
      <c r="J142" s="9" t="str">
        <f>_xll.SNL.Clients.Office.Excel.Functions.SPG(A142, "RD_CREDIT_RATING_GLOBAL", "Issuer Credit Rating", "Local Currency LT|0")</f>
        <v>B+</v>
      </c>
      <c r="K142" s="9" t="str">
        <f>_xll.SNL.Clients.Office.Excel.Functions.SPG(A142, "RD_CWOL_GLOBAL", "Issuer Credit Rating", "Local Currency LT|0")</f>
        <v>Positive</v>
      </c>
      <c r="L142" s="9" t="str">
        <f>_xll.SNL.Clients.Office.Excel.Functions.SPG(A142, "RD_RATING_ACTION_GLOBAL", "Issuer Credit Rating", "Local Currency LT|0")</f>
        <v>CreditWatch/Outlook (05/20/2024)</v>
      </c>
      <c r="M142" s="10">
        <f>_xll.SNL.Clients.Office.Excel.Functions.SPG(A142, "RD_LAST_REVIEW_DATE_GLOBAL", "Issuer Credit Rating", "Local Currency LT")</f>
        <v>45691</v>
      </c>
      <c r="N142" s="10">
        <f>_xll.SNL.Clients.Office.Excel.Functions.SPG(A142, "RD_CREDIT_RATING_DATE_GLOBAL", "Issuer Credit Rating", "Local Currency LT|0")</f>
        <v>45118</v>
      </c>
      <c r="O142" s="10">
        <f>_xll.SNL.Clients.Office.Excel.Functions.SPG(A142, "RD_CREDIT_WATCH_OUTLOOK_DATE_GLOBAL", "Issuer Credit Rating", "Local Currency LT|0")</f>
        <v>45432</v>
      </c>
    </row>
    <row r="143" spans="1:15">
      <c r="A143" t="s">
        <v>1177</v>
      </c>
      <c r="B143" t="str">
        <f>_xll.SNL.Clients.Office.Excel.Functions.SPG(A143,"SP_IPO_DATE")</f>
        <v>#PEND</v>
      </c>
      <c r="C143" s="9" t="str">
        <f>_xll.SNL.Clients.Office.Excel.Functions.SPG(A143, "IQ_SECTOR")</f>
        <v>Industrials</v>
      </c>
      <c r="D143" s="9" t="str">
        <f>_xll.SNL.Clients.Office.Excel.Functions.SPG(A143, "IQ_INDUSTRY_GROUP")</f>
        <v>Commercial and Professional Services</v>
      </c>
      <c r="E143" s="9" t="str">
        <f>_xll.SNL.Clients.Office.Excel.Functions.SPG(A143, "IQ_INDUSTRY")</f>
        <v>Professional Services</v>
      </c>
      <c r="F143" s="9" t="str">
        <f>_xll.SNL.Clients.Office.Excel.Functions.SPG(A143, "IQ_PRIMARY_INDUSTRY")</f>
        <v>Data Processing and Outsourced Services</v>
      </c>
      <c r="G143" s="9" t="str">
        <f>_xll.SNL.Clients.Office.Excel.Functions.SPG(A143, "NAICS_CODE", "Primary")</f>
        <v>518210 - Computing Infrastructure Providers, Data Processing, Web Hosting, and Related Services</v>
      </c>
      <c r="H143" s="9" t="str">
        <f>_xll.SNL.Clients.Office.Excel.Functions.SPG(A143, "SP_TOPICTAG")</f>
        <v>Software Development; Cloud Management; Data Integration; Data Protection; Cloud Infrastructure; Cloud Security; Process Automation</v>
      </c>
      <c r="I143" s="5">
        <f>_xll.SNL.Clients.Office.Excel.Functions.SPG(A143, "SP_PCT_SHARES_OWNED_ALL_INSTITUTIONS")</f>
        <v>108.53</v>
      </c>
      <c r="J143" s="9" t="str">
        <f>_xll.SNL.Clients.Office.Excel.Functions.SPG(A143, "RD_CREDIT_RATING_GLOBAL", "Issuer Credit Rating", "Local Currency LT|0")</f>
        <v>BB+</v>
      </c>
      <c r="K143" s="9" t="str">
        <f>_xll.SNL.Clients.Office.Excel.Functions.SPG(A143, "RD_CWOL_GLOBAL", "Issuer Credit Rating", "Local Currency LT|0")</f>
        <v>Stable</v>
      </c>
      <c r="L143" s="9" t="str">
        <f>_xll.SNL.Clients.Office.Excel.Functions.SPG(A143, "RD_RATING_ACTION_GLOBAL", "Issuer Credit Rating", "Local Currency LT|0")</f>
        <v>Upgrade | CreditWatch/Outlook (12/10/2013)</v>
      </c>
      <c r="M143" s="10">
        <f>_xll.SNL.Clients.Office.Excel.Functions.SPG(A143, "RD_LAST_REVIEW_DATE_GLOBAL", "Issuer Credit Rating", "Local Currency LT")</f>
        <v>45538</v>
      </c>
      <c r="N143" s="10">
        <f>_xll.SNL.Clients.Office.Excel.Functions.SPG(A143, "RD_CREDIT_RATING_DATE_GLOBAL", "Issuer Credit Rating", "Local Currency LT|0")</f>
        <v>41618</v>
      </c>
      <c r="O143" s="10">
        <f>_xll.SNL.Clients.Office.Excel.Functions.SPG(A143, "RD_CREDIT_WATCH_OUTLOOK_DATE_GLOBAL", "Issuer Credit Rating", "Local Currency LT|0")</f>
        <v>41618</v>
      </c>
    </row>
    <row r="144" spans="1:15">
      <c r="A144" t="s">
        <v>1178</v>
      </c>
      <c r="B144" t="str">
        <f>_xll.SNL.Clients.Office.Excel.Functions.SPG(A144,"SP_IPO_DATE")</f>
        <v>#PEND</v>
      </c>
      <c r="C144" s="9" t="str">
        <f>_xll.SNL.Clients.Office.Excel.Functions.SPG(A144, "IQ_SECTOR")</f>
        <v>Industrials</v>
      </c>
      <c r="D144" s="9" t="str">
        <f>_xll.SNL.Clients.Office.Excel.Functions.SPG(A144, "IQ_INDUSTRY_GROUP")</f>
        <v>Capital Goods</v>
      </c>
      <c r="E144" s="9" t="str">
        <f>_xll.SNL.Clients.Office.Excel.Functions.SPG(A144, "IQ_INDUSTRY")</f>
        <v>Building Products</v>
      </c>
      <c r="F144" s="9" t="str">
        <f>_xll.SNL.Clients.Office.Excel.Functions.SPG(A144, "IQ_PRIMARY_INDUSTRY")</f>
        <v>Building Products</v>
      </c>
      <c r="G144" s="9" t="str">
        <f>_xll.SNL.Clients.Office.Excel.Functions.SPG(A144, "NAICS_CODE", "Primary")</f>
        <v>3334 - Ventilation, Heating, Air-Conditioning, and Commercial Refrigeration Equipment Manufacturing</v>
      </c>
      <c r="H144" s="9" t="str">
        <f>_xll.SNL.Clients.Office.Excel.Functions.SPG(A144, "SP_TOPICTAG")</f>
        <v>Energy Management; Industrial Automation; Water Purification; CleanTech</v>
      </c>
      <c r="I144" s="5">
        <f>_xll.SNL.Clients.Office.Excel.Functions.SPG(A144, "SP_PCT_SHARES_OWNED_ALL_INSTITUTIONS")</f>
        <v>92.78</v>
      </c>
      <c r="J144" s="9" t="str">
        <f>_xll.SNL.Clients.Office.Excel.Functions.SPG(A144, "RD_CREDIT_RATING_GLOBAL", "Issuer Credit Rating", "Local Currency LT|0")</f>
        <v/>
      </c>
      <c r="K144" s="9" t="str">
        <f>_xll.SNL.Clients.Office.Excel.Functions.SPG(A144, "RD_CWOL_GLOBAL", "Issuer Credit Rating", "Local Currency LT|0")</f>
        <v/>
      </c>
      <c r="L144" s="9" t="str">
        <f>_xll.SNL.Clients.Office.Excel.Functions.SPG(A144, "RD_RATING_ACTION_GLOBAL", "Issuer Credit Rating", "Local Currency LT|0")</f>
        <v/>
      </c>
      <c r="M144" s="10" t="str">
        <f>_xll.SNL.Clients.Office.Excel.Functions.SPG(A144, "RD_LAST_REVIEW_DATE_GLOBAL", "Issuer Credit Rating", "Local Currency LT")</f>
        <v/>
      </c>
      <c r="N144" s="10" t="str">
        <f>_xll.SNL.Clients.Office.Excel.Functions.SPG(A144, "RD_CREDIT_RATING_DATE_GLOBAL", "Issuer Credit Rating", "Local Currency LT|0")</f>
        <v/>
      </c>
      <c r="O144" s="10" t="str">
        <f>_xll.SNL.Clients.Office.Excel.Functions.SPG(A144, "RD_CREDIT_WATCH_OUTLOOK_DATE_GLOBAL", "Issuer Credit Rating", "Local Currency LT|0")</f>
        <v/>
      </c>
    </row>
    <row r="145" spans="1:15">
      <c r="A145" t="s">
        <v>1179</v>
      </c>
      <c r="B145" t="str">
        <f>_xll.SNL.Clients.Office.Excel.Functions.SPG(A145,"SP_IPO_DATE")</f>
        <v>#PEND</v>
      </c>
      <c r="C145" s="9" t="str">
        <f>_xll.SNL.Clients.Office.Excel.Functions.SPG(A145, "IQ_SECTOR")</f>
        <v>Information Technology</v>
      </c>
      <c r="D145" s="9" t="str">
        <f>_xll.SNL.Clients.Office.Excel.Functions.SPG(A145, "IQ_INDUSTRY_GROUP")</f>
        <v>Technology Hardware and Equipment</v>
      </c>
      <c r="E145" s="9" t="str">
        <f>_xll.SNL.Clients.Office.Excel.Functions.SPG(A145, "IQ_INDUSTRY")</f>
        <v>Electronic Equipment, Instruments and Components</v>
      </c>
      <c r="F145" s="9" t="str">
        <f>_xll.SNL.Clients.Office.Excel.Functions.SPG(A145, "IQ_PRIMARY_INDUSTRY")</f>
        <v>Electronic Manufacturing Services</v>
      </c>
      <c r="G145" s="9" t="str">
        <f>_xll.SNL.Clients.Office.Excel.Functions.SPG(A145, "NAICS_CODE", "Primary")</f>
        <v>334419 - Other Electronic Component Manufacturing</v>
      </c>
      <c r="H145" s="9" t="str">
        <f>_xll.SNL.Clients.Office.Excel.Functions.SPG(A145, "SP_TOPICTAG")</f>
        <v>Industrial Automation; Sensors; Smart Energy</v>
      </c>
      <c r="I145" s="5">
        <f>_xll.SNL.Clients.Office.Excel.Functions.SPG(A145, "SP_PCT_SHARES_OWNED_ALL_INSTITUTIONS")</f>
        <v>99.54</v>
      </c>
      <c r="J145" s="9" t="str">
        <f>_xll.SNL.Clients.Office.Excel.Functions.SPG(A145, "RD_CREDIT_RATING_GLOBAL", "Issuer Credit Rating", "Local Currency LT|0")</f>
        <v/>
      </c>
      <c r="K145" s="9" t="str">
        <f>_xll.SNL.Clients.Office.Excel.Functions.SPG(A145, "RD_CWOL_GLOBAL", "Issuer Credit Rating", "Local Currency LT|0")</f>
        <v/>
      </c>
      <c r="L145" s="9" t="str">
        <f>_xll.SNL.Clients.Office.Excel.Functions.SPG(A145, "RD_RATING_ACTION_GLOBAL", "Issuer Credit Rating", "Local Currency LT|0")</f>
        <v/>
      </c>
      <c r="M145" s="10" t="str">
        <f>_xll.SNL.Clients.Office.Excel.Functions.SPG(A145, "RD_LAST_REVIEW_DATE_GLOBAL", "Issuer Credit Rating", "Local Currency LT")</f>
        <v/>
      </c>
      <c r="N145" s="10" t="str">
        <f>_xll.SNL.Clients.Office.Excel.Functions.SPG(A145, "RD_CREDIT_RATING_DATE_GLOBAL", "Issuer Credit Rating", "Local Currency LT|0")</f>
        <v/>
      </c>
      <c r="O145" s="10" t="str">
        <f>_xll.SNL.Clients.Office.Excel.Functions.SPG(A145, "RD_CREDIT_WATCH_OUTLOOK_DATE_GLOBAL", "Issuer Credit Rating", "Local Currency LT|0")</f>
        <v/>
      </c>
    </row>
    <row r="146" spans="1:15">
      <c r="A146" t="s">
        <v>1180</v>
      </c>
      <c r="B146" t="str">
        <f>_xll.SNL.Clients.Office.Excel.Functions.SPG(A146,"SP_IPO_DATE")</f>
        <v>#PEND</v>
      </c>
      <c r="C146" s="9" t="str">
        <f>_xll.SNL.Clients.Office.Excel.Functions.SPG(A146, "IQ_SECTOR")</f>
        <v>Real Estate</v>
      </c>
      <c r="D146" s="9" t="str">
        <f>_xll.SNL.Clients.Office.Excel.Functions.SPG(A146, "IQ_INDUSTRY_GROUP")</f>
        <v>Equity Real Estate Investment Trusts (REITs)</v>
      </c>
      <c r="E146" s="9" t="str">
        <f>_xll.SNL.Clients.Office.Excel.Functions.SPG(A146, "IQ_INDUSTRY")</f>
        <v>Retail REITs</v>
      </c>
      <c r="F146" s="9" t="str">
        <f>_xll.SNL.Clients.Office.Excel.Functions.SPG(A146, "IQ_PRIMARY_INDUSTRY")</f>
        <v>Retail REITs</v>
      </c>
      <c r="G146" s="9" t="str">
        <f>_xll.SNL.Clients.Office.Excel.Functions.SPG(A146, "NAICS_CODE", "Primary")</f>
        <v>531120 - Lessors of Nonresidential Buildings (except Miniwarehouses)</v>
      </c>
      <c r="H146" s="9" t="str">
        <f>_xll.SNL.Clients.Office.Excel.Functions.SPG(A146, "SP_TOPICTAG")</f>
        <v/>
      </c>
      <c r="I146" s="5">
        <f>_xll.SNL.Clients.Office.Excel.Functions.SPG(A146, "SP_PCT_SHARES_OWNED_ALL_INSTITUTIONS")</f>
        <v>70.75</v>
      </c>
      <c r="J146" s="9" t="str">
        <f>_xll.SNL.Clients.Office.Excel.Functions.SPG(A146, "RD_CREDIT_RATING_GLOBAL", "Issuer Credit Rating", "Local Currency LT|0")</f>
        <v/>
      </c>
      <c r="K146" s="9" t="str">
        <f>_xll.SNL.Clients.Office.Excel.Functions.SPG(A146, "RD_CWOL_GLOBAL", "Issuer Credit Rating", "Local Currency LT|0")</f>
        <v/>
      </c>
      <c r="L146" s="9" t="str">
        <f>_xll.SNL.Clients.Office.Excel.Functions.SPG(A146, "RD_RATING_ACTION_GLOBAL", "Issuer Credit Rating", "Local Currency LT|0")</f>
        <v/>
      </c>
      <c r="M146" s="10" t="str">
        <f>_xll.SNL.Clients.Office.Excel.Functions.SPG(A146, "RD_LAST_REVIEW_DATE_GLOBAL", "Issuer Credit Rating", "Local Currency LT")</f>
        <v/>
      </c>
      <c r="N146" s="10" t="str">
        <f>_xll.SNL.Clients.Office.Excel.Functions.SPG(A146, "RD_CREDIT_RATING_DATE_GLOBAL", "Issuer Credit Rating", "Local Currency LT|0")</f>
        <v/>
      </c>
      <c r="O146" s="10" t="str">
        <f>_xll.SNL.Clients.Office.Excel.Functions.SPG(A146, "RD_CREDIT_WATCH_OUTLOOK_DATE_GLOBAL", "Issuer Credit Rating", "Local Currency LT|0")</f>
        <v/>
      </c>
    </row>
    <row r="147" spans="1:15">
      <c r="A147" t="s">
        <v>1181</v>
      </c>
      <c r="B147" t="str">
        <f>_xll.SNL.Clients.Office.Excel.Functions.SPG(A147,"SP_IPO_DATE")</f>
        <v>#PEND</v>
      </c>
      <c r="C147" s="9" t="str">
        <f>_xll.SNL.Clients.Office.Excel.Functions.SPG(A147, "IQ_SECTOR")</f>
        <v>Real Estate</v>
      </c>
      <c r="D147" s="9" t="str">
        <f>_xll.SNL.Clients.Office.Excel.Functions.SPG(A147, "IQ_INDUSTRY_GROUP")</f>
        <v>Real Estate Management and Development</v>
      </c>
      <c r="E147" s="9" t="str">
        <f>_xll.SNL.Clients.Office.Excel.Functions.SPG(A147, "IQ_INDUSTRY")</f>
        <v>Real Estate Management and Development</v>
      </c>
      <c r="F147" s="9" t="str">
        <f>_xll.SNL.Clients.Office.Excel.Functions.SPG(A147, "IQ_PRIMARY_INDUSTRY")</f>
        <v>Real Estate Services</v>
      </c>
      <c r="G147" s="9" t="str">
        <f>_xll.SNL.Clients.Office.Excel.Functions.SPG(A147, "NAICS_CODE", "Primary")</f>
        <v>5313 - Activities Related to Real Estate</v>
      </c>
      <c r="H147" s="9" t="str">
        <f>_xll.SNL.Clients.Office.Excel.Functions.SPG(A147, "SP_TOPICTAG")</f>
        <v>Real Estate Technology</v>
      </c>
      <c r="I147" s="5">
        <f>_xll.SNL.Clients.Office.Excel.Functions.SPG(A147, "SP_PCT_SHARES_OWNED_ALL_INSTITUTIONS")</f>
        <v>101.02</v>
      </c>
      <c r="J147" s="9" t="str">
        <f>_xll.SNL.Clients.Office.Excel.Functions.SPG(A147, "RD_CREDIT_RATING_GLOBAL", "Issuer Credit Rating", "Local Currency LT|0")</f>
        <v>BB-</v>
      </c>
      <c r="K147" s="9" t="str">
        <f>_xll.SNL.Clients.Office.Excel.Functions.SPG(A147, "RD_CWOL_GLOBAL", "Issuer Credit Rating", "Local Currency LT|0")</f>
        <v>Negative</v>
      </c>
      <c r="L147" s="9" t="str">
        <f>_xll.SNL.Clients.Office.Excel.Functions.SPG(A147, "RD_RATING_ACTION_GLOBAL", "Issuer Credit Rating", "Local Currency LT|0")</f>
        <v>Downgrade | CreditWatch/Outlook (01/12/2024)</v>
      </c>
      <c r="M147" s="10">
        <f>_xll.SNL.Clients.Office.Excel.Functions.SPG(A147, "RD_LAST_REVIEW_DATE_GLOBAL", "Issuer Credit Rating", "Local Currency LT")</f>
        <v>45484</v>
      </c>
      <c r="N147" s="10">
        <f>_xll.SNL.Clients.Office.Excel.Functions.SPG(A147, "RD_CREDIT_RATING_DATE_GLOBAL", "Issuer Credit Rating", "Local Currency LT|0")</f>
        <v>45303</v>
      </c>
      <c r="O147" s="10">
        <f>_xll.SNL.Clients.Office.Excel.Functions.SPG(A147, "RD_CREDIT_WATCH_OUTLOOK_DATE_GLOBAL", "Issuer Credit Rating", "Local Currency LT|0")</f>
        <v>45303</v>
      </c>
    </row>
    <row r="148" spans="1:15">
      <c r="A148" t="s">
        <v>1182</v>
      </c>
      <c r="B148" t="str">
        <f>_xll.SNL.Clients.Office.Excel.Functions.SPG(A148,"SP_IPO_DATE")</f>
        <v>#PEND</v>
      </c>
      <c r="C148" s="9" t="str">
        <f>_xll.SNL.Clients.Office.Excel.Functions.SPG(A148, "IQ_SECTOR")</f>
        <v>Financials</v>
      </c>
      <c r="D148" s="9" t="str">
        <f>_xll.SNL.Clients.Office.Excel.Functions.SPG(A148, "IQ_INDUSTRY_GROUP")</f>
        <v>Banks</v>
      </c>
      <c r="E148" s="9" t="str">
        <f>_xll.SNL.Clients.Office.Excel.Functions.SPG(A148, "IQ_INDUSTRY")</f>
        <v>Banks</v>
      </c>
      <c r="F148" s="9" t="str">
        <f>_xll.SNL.Clients.Office.Excel.Functions.SPG(A148, "IQ_PRIMARY_INDUSTRY")</f>
        <v>Regional Banks</v>
      </c>
      <c r="G148" s="9" t="str">
        <f>_xll.SNL.Clients.Office.Excel.Functions.SPG(A148, "NAICS_CODE", "Primary")</f>
        <v>52211 - Commercial Banking</v>
      </c>
      <c r="H148" s="9" t="str">
        <f>_xll.SNL.Clients.Office.Excel.Functions.SPG(A148, "SP_TOPICTAG")</f>
        <v>Consumer Lending; Fintech; Blockchain; Digital Brokerage; Banking as a Service</v>
      </c>
      <c r="I148" s="5">
        <f>_xll.SNL.Clients.Office.Excel.Functions.SPG(A148, "SP_PCT_SHARES_OWNED_ALL_INSTITUTIONS")</f>
        <v>91.24</v>
      </c>
      <c r="J148" s="9" t="str">
        <f>_xll.SNL.Clients.Office.Excel.Functions.SPG(A148, "RD_CREDIT_RATING_GLOBAL", "Issuer Credit Rating", "Local Currency LT|0")</f>
        <v/>
      </c>
      <c r="K148" s="9" t="str">
        <f>_xll.SNL.Clients.Office.Excel.Functions.SPG(A148, "RD_CWOL_GLOBAL", "Issuer Credit Rating", "Local Currency LT|0")</f>
        <v/>
      </c>
      <c r="L148" s="9" t="str">
        <f>_xll.SNL.Clients.Office.Excel.Functions.SPG(A148, "RD_RATING_ACTION_GLOBAL", "Issuer Credit Rating", "Local Currency LT|0")</f>
        <v/>
      </c>
      <c r="M148" s="10" t="str">
        <f>_xll.SNL.Clients.Office.Excel.Functions.SPG(A148, "RD_LAST_REVIEW_DATE_GLOBAL", "Issuer Credit Rating", "Local Currency LT")</f>
        <v/>
      </c>
      <c r="N148" s="10" t="str">
        <f>_xll.SNL.Clients.Office.Excel.Functions.SPG(A148, "RD_CREDIT_RATING_DATE_GLOBAL", "Issuer Credit Rating", "Local Currency LT|0")</f>
        <v/>
      </c>
      <c r="O148" s="10" t="str">
        <f>_xll.SNL.Clients.Office.Excel.Functions.SPG(A148, "RD_CREDIT_WATCH_OUTLOOK_DATE_GLOBAL", "Issuer Credit Rating", "Local Currency LT|0")</f>
        <v/>
      </c>
    </row>
    <row r="149" spans="1:15">
      <c r="A149" t="s">
        <v>1183</v>
      </c>
      <c r="B149" t="str">
        <f>_xll.SNL.Clients.Office.Excel.Functions.SPG(A149,"SP_IPO_DATE")</f>
        <v>#PEND</v>
      </c>
      <c r="C149" s="9" t="str">
        <f>_xll.SNL.Clients.Office.Excel.Functions.SPG(A149, "IQ_SECTOR")</f>
        <v>Financials</v>
      </c>
      <c r="D149" s="9" t="str">
        <f>_xll.SNL.Clients.Office.Excel.Functions.SPG(A149, "IQ_INDUSTRY_GROUP")</f>
        <v>Banks</v>
      </c>
      <c r="E149" s="9" t="str">
        <f>_xll.SNL.Clients.Office.Excel.Functions.SPG(A149, "IQ_INDUSTRY")</f>
        <v>Banks</v>
      </c>
      <c r="F149" s="9" t="str">
        <f>_xll.SNL.Clients.Office.Excel.Functions.SPG(A149, "IQ_PRIMARY_INDUSTRY")</f>
        <v>Regional Banks</v>
      </c>
      <c r="G149" s="9" t="str">
        <f>_xll.SNL.Clients.Office.Excel.Functions.SPG(A149, "NAICS_CODE", "Primary")</f>
        <v>522110 - Commercial Banking</v>
      </c>
      <c r="H149" s="9" t="str">
        <f>_xll.SNL.Clients.Office.Excel.Functions.SPG(A149, "SP_TOPICTAG")</f>
        <v>Consumer Lending</v>
      </c>
      <c r="I149" s="5">
        <f>_xll.SNL.Clients.Office.Excel.Functions.SPG(A149, "SP_PCT_SHARES_OWNED_ALL_INSTITUTIONS")</f>
        <v>73.7</v>
      </c>
      <c r="J149" s="9" t="str">
        <f>_xll.SNL.Clients.Office.Excel.Functions.SPG(A149, "RD_CREDIT_RATING_GLOBAL", "Issuer Credit Rating", "Local Currency LT|0")</f>
        <v/>
      </c>
      <c r="K149" s="9" t="str">
        <f>_xll.SNL.Clients.Office.Excel.Functions.SPG(A149, "RD_CWOL_GLOBAL", "Issuer Credit Rating", "Local Currency LT|0")</f>
        <v/>
      </c>
      <c r="L149" s="9" t="str">
        <f>_xll.SNL.Clients.Office.Excel.Functions.SPG(A149, "RD_RATING_ACTION_GLOBAL", "Issuer Credit Rating", "Local Currency LT|0")</f>
        <v/>
      </c>
      <c r="M149" s="10" t="str">
        <f>_xll.SNL.Clients.Office.Excel.Functions.SPG(A149, "RD_LAST_REVIEW_DATE_GLOBAL", "Issuer Credit Rating", "Local Currency LT")</f>
        <v/>
      </c>
      <c r="N149" s="10" t="str">
        <f>_xll.SNL.Clients.Office.Excel.Functions.SPG(A149, "RD_CREDIT_RATING_DATE_GLOBAL", "Issuer Credit Rating", "Local Currency LT|0")</f>
        <v/>
      </c>
      <c r="O149" s="10" t="str">
        <f>_xll.SNL.Clients.Office.Excel.Functions.SPG(A149, "RD_CREDIT_WATCH_OUTLOOK_DATE_GLOBAL", "Issuer Credit Rating", "Local Currency LT|0")</f>
        <v/>
      </c>
    </row>
    <row r="150" spans="1:15">
      <c r="A150" t="s">
        <v>1184</v>
      </c>
      <c r="B150" t="str">
        <f>_xll.SNL.Clients.Office.Excel.Functions.SPG(A150,"SP_IPO_DATE")</f>
        <v>#PEND</v>
      </c>
      <c r="C150" s="9" t="str">
        <f>_xll.SNL.Clients.Office.Excel.Functions.SPG(A150, "IQ_SECTOR")</f>
        <v>Energy</v>
      </c>
      <c r="D150" s="9" t="str">
        <f>_xll.SNL.Clients.Office.Excel.Functions.SPG(A150, "IQ_INDUSTRY_GROUP")</f>
        <v>Energy</v>
      </c>
      <c r="E150" s="9" t="str">
        <f>_xll.SNL.Clients.Office.Excel.Functions.SPG(A150, "IQ_INDUSTRY")</f>
        <v>Oil, Gas and Consumable Fuels</v>
      </c>
      <c r="F150" s="9" t="str">
        <f>_xll.SNL.Clients.Office.Excel.Functions.SPG(A150, "IQ_PRIMARY_INDUSTRY")</f>
        <v>Oil and Gas Refining and Marketing</v>
      </c>
      <c r="G150" s="9" t="str">
        <f>_xll.SNL.Clients.Office.Excel.Functions.SPG(A150, "NAICS_CODE", "Primary")</f>
        <v>324110 - Petroleum Refineries</v>
      </c>
      <c r="H150" s="9" t="str">
        <f>_xll.SNL.Clients.Office.Excel.Functions.SPG(A150, "SP_TOPICTAG")</f>
        <v>Environmental Engineering; Farming; Horticulture; CleanTech; Biofuel</v>
      </c>
      <c r="I150" s="5">
        <f>_xll.SNL.Clients.Office.Excel.Functions.SPG(A150, "SP_PCT_SHARES_OWNED_ALL_INSTITUTIONS")</f>
        <v>97.18</v>
      </c>
      <c r="J150" s="9" t="str">
        <f>_xll.SNL.Clients.Office.Excel.Functions.SPG(A150, "RD_CREDIT_RATING_GLOBAL", "Issuer Credit Rating", "Local Currency LT|0")</f>
        <v>B+</v>
      </c>
      <c r="K150" s="9" t="str">
        <f>_xll.SNL.Clients.Office.Excel.Functions.SPG(A150, "RD_CWOL_GLOBAL", "Issuer Credit Rating", "Local Currency LT|0")</f>
        <v>Negative</v>
      </c>
      <c r="L150" s="9" t="str">
        <f>_xll.SNL.Clients.Office.Excel.Functions.SPG(A150, "RD_RATING_ACTION_GLOBAL", "Issuer Credit Rating", "Local Currency LT|0")</f>
        <v>CreditWatch/Outlook (12/02/2024)</v>
      </c>
      <c r="M150" s="10">
        <f>_xll.SNL.Clients.Office.Excel.Functions.SPG(A150, "RD_LAST_REVIEW_DATE_GLOBAL", "Issuer Credit Rating", "Local Currency LT")</f>
        <v>45628</v>
      </c>
      <c r="N150" s="10">
        <f>_xll.SNL.Clients.Office.Excel.Functions.SPG(A150, "RD_CREDIT_RATING_DATE_GLOBAL", "Issuer Credit Rating", "Local Currency LT|0")</f>
        <v>44141</v>
      </c>
      <c r="O150" s="10">
        <f>_xll.SNL.Clients.Office.Excel.Functions.SPG(A150, "RD_CREDIT_WATCH_OUTLOOK_DATE_GLOBAL", "Issuer Credit Rating", "Local Currency LT|0")</f>
        <v>45628</v>
      </c>
    </row>
    <row r="151" spans="1:15">
      <c r="A151" t="s">
        <v>1185</v>
      </c>
      <c r="B151" t="str">
        <f>_xll.SNL.Clients.Office.Excel.Functions.SPG(A151,"SP_IPO_DATE")</f>
        <v>#PEND</v>
      </c>
      <c r="C151" s="9" t="str">
        <f>_xll.SNL.Clients.Office.Excel.Functions.SPG(A151, "IQ_SECTOR")</f>
        <v>Health Care</v>
      </c>
      <c r="D151" s="9" t="str">
        <f>_xll.SNL.Clients.Office.Excel.Functions.SPG(A151, "IQ_INDUSTRY_GROUP")</f>
        <v>Pharmaceuticals, Biotechnology and Life Sciences</v>
      </c>
      <c r="E151" s="9" t="str">
        <f>_xll.SNL.Clients.Office.Excel.Functions.SPG(A151, "IQ_INDUSTRY")</f>
        <v>Life Sciences Tools and Services</v>
      </c>
      <c r="F151" s="9" t="str">
        <f>_xll.SNL.Clients.Office.Excel.Functions.SPG(A151, "IQ_PRIMARY_INDUSTRY")</f>
        <v>Life Sciences Tools and Services</v>
      </c>
      <c r="G151" s="9" t="str">
        <f>_xll.SNL.Clients.Office.Excel.Functions.SPG(A151, "NAICS_CODE", "Primary")</f>
        <v>334516 - Analytical Laboratory Instrument Manufacturing</v>
      </c>
      <c r="H151" s="9" t="str">
        <f>_xll.SNL.Clients.Office.Excel.Functions.SPG(A151, "SP_TOPICTAG")</f>
        <v>Health Diagnostics; Artificial Intelligence; Hematology; Immunology; Infectious Diseases; Inflammation</v>
      </c>
      <c r="I151" s="5">
        <f>_xll.SNL.Clients.Office.Excel.Functions.SPG(A151, "SP_PCT_SHARES_OWNED_ALL_INSTITUTIONS")</f>
        <v>53.49</v>
      </c>
      <c r="J151" s="9" t="str">
        <f>_xll.SNL.Clients.Office.Excel.Functions.SPG(A151, "RD_CREDIT_RATING_GLOBAL", "Issuer Credit Rating", "Local Currency LT|0")</f>
        <v/>
      </c>
      <c r="K151" s="9" t="str">
        <f>_xll.SNL.Clients.Office.Excel.Functions.SPG(A151, "RD_CWOL_GLOBAL", "Issuer Credit Rating", "Local Currency LT|0")</f>
        <v/>
      </c>
      <c r="L151" s="9" t="str">
        <f>_xll.SNL.Clients.Office.Excel.Functions.SPG(A151, "RD_RATING_ACTION_GLOBAL", "Issuer Credit Rating", "Local Currency LT|0")</f>
        <v/>
      </c>
      <c r="M151" s="10" t="str">
        <f>_xll.SNL.Clients.Office.Excel.Functions.SPG(A151, "RD_LAST_REVIEW_DATE_GLOBAL", "Issuer Credit Rating", "Local Currency LT")</f>
        <v/>
      </c>
      <c r="N151" s="10" t="str">
        <f>_xll.SNL.Clients.Office.Excel.Functions.SPG(A151, "RD_CREDIT_RATING_DATE_GLOBAL", "Issuer Credit Rating", "Local Currency LT|0")</f>
        <v/>
      </c>
      <c r="O151" s="10" t="str">
        <f>_xll.SNL.Clients.Office.Excel.Functions.SPG(A151, "RD_CREDIT_WATCH_OUTLOOK_DATE_GLOBAL", "Issuer Credit Rating", "Local Currency LT|0")</f>
        <v/>
      </c>
    </row>
    <row r="152" spans="1:15">
      <c r="A152" t="s">
        <v>1186</v>
      </c>
      <c r="B152" t="str">
        <f>_xll.SNL.Clients.Office.Excel.Functions.SPG(A152,"SP_IPO_DATE")</f>
        <v>#PEND</v>
      </c>
      <c r="C152" s="9" t="str">
        <f>_xll.SNL.Clients.Office.Excel.Functions.SPG(A152, "IQ_SECTOR")</f>
        <v>Consumer Discretionary</v>
      </c>
      <c r="D152" s="9" t="str">
        <f>_xll.SNL.Clients.Office.Excel.Functions.SPG(A152, "IQ_INDUSTRY_GROUP")</f>
        <v>Automobiles and Components</v>
      </c>
      <c r="E152" s="9" t="str">
        <f>_xll.SNL.Clients.Office.Excel.Functions.SPG(A152, "IQ_INDUSTRY")</f>
        <v>Automobile Components</v>
      </c>
      <c r="F152" s="9" t="str">
        <f>_xll.SNL.Clients.Office.Excel.Functions.SPG(A152, "IQ_PRIMARY_INDUSTRY")</f>
        <v>Automotive Parts and Equipment</v>
      </c>
      <c r="G152" s="9" t="str">
        <f>_xll.SNL.Clients.Office.Excel.Functions.SPG(A152, "NAICS_CODE", "Primary")</f>
        <v>3363 - Motor Vehicle Parts Manufacturing</v>
      </c>
      <c r="H152" s="9" t="str">
        <f>_xll.SNL.Clients.Office.Excel.Functions.SPG(A152, "SP_TOPICTAG")</f>
        <v>Energy Storage; Fleet Management; Industrial Automation; Electric Vehicle</v>
      </c>
      <c r="I152" s="5">
        <f>_xll.SNL.Clients.Office.Excel.Functions.SPG(A152, "SP_PCT_SHARES_OWNED_ALL_INSTITUTIONS")</f>
        <v>100.44</v>
      </c>
      <c r="J152" s="9" t="str">
        <f>_xll.SNL.Clients.Office.Excel.Functions.SPG(A152, "RD_CREDIT_RATING_GLOBAL", "Issuer Credit Rating", "Local Currency LT|0")</f>
        <v>BB-</v>
      </c>
      <c r="K152" s="9" t="str">
        <f>_xll.SNL.Clients.Office.Excel.Functions.SPG(A152, "RD_CWOL_GLOBAL", "Issuer Credit Rating", "Local Currency LT|0")</f>
        <v>Stable</v>
      </c>
      <c r="L152" s="9" t="str">
        <f>_xll.SNL.Clients.Office.Excel.Functions.SPG(A152, "RD_RATING_ACTION_GLOBAL", "Issuer Credit Rating", "Local Currency LT|0")</f>
        <v>Downgrade | CreditWatch/Outlook (03/10/2023)</v>
      </c>
      <c r="M152" s="10">
        <f>_xll.SNL.Clients.Office.Excel.Functions.SPG(A152, "RD_LAST_REVIEW_DATE_GLOBAL", "Issuer Credit Rating", "Local Currency LT")</f>
        <v>45392</v>
      </c>
      <c r="N152" s="10">
        <f>_xll.SNL.Clients.Office.Excel.Functions.SPG(A152, "RD_CREDIT_RATING_DATE_GLOBAL", "Issuer Credit Rating", "Local Currency LT|0")</f>
        <v>44995</v>
      </c>
      <c r="O152" s="10">
        <f>_xll.SNL.Clients.Office.Excel.Functions.SPG(A152, "RD_CREDIT_WATCH_OUTLOOK_DATE_GLOBAL", "Issuer Credit Rating", "Local Currency LT|0")</f>
        <v>44995</v>
      </c>
    </row>
    <row r="153" spans="1:15">
      <c r="A153" t="s">
        <v>1187</v>
      </c>
      <c r="B153" t="str">
        <f>_xll.SNL.Clients.Office.Excel.Functions.SPG(A153,"SP_IPO_DATE")</f>
        <v>#PEND</v>
      </c>
      <c r="C153" s="9" t="str">
        <f>_xll.SNL.Clients.Office.Excel.Functions.SPG(A153, "IQ_SECTOR")</f>
        <v>Consumer Discretionary</v>
      </c>
      <c r="D153" s="9" t="str">
        <f>_xll.SNL.Clients.Office.Excel.Functions.SPG(A153, "IQ_INDUSTRY_GROUP")</f>
        <v>Consumer Services</v>
      </c>
      <c r="E153" s="9" t="str">
        <f>_xll.SNL.Clients.Office.Excel.Functions.SPG(A153, "IQ_INDUSTRY")</f>
        <v>Hotels, Restaurants and Leisure</v>
      </c>
      <c r="F153" s="9" t="str">
        <f>_xll.SNL.Clients.Office.Excel.Functions.SPG(A153, "IQ_PRIMARY_INDUSTRY")</f>
        <v>Leisure Facilities</v>
      </c>
      <c r="G153" s="9" t="str">
        <f>_xll.SNL.Clients.Office.Excel.Functions.SPG(A153, "NAICS_CODE", "Primary")</f>
        <v>72251 - Restaurants and Other Eating Places</v>
      </c>
      <c r="H153" s="9" t="str">
        <f>_xll.SNL.Clients.Office.Excel.Functions.SPG(A153, "SP_TOPICTAG")</f>
        <v>Entertainment Systems; Lifestyle; Social Networking and Collaboration; Brand Marketing; Video Games</v>
      </c>
      <c r="I153" s="5">
        <f>_xll.SNL.Clients.Office.Excel.Functions.SPG(A153, "SP_PCT_SHARES_OWNED_ALL_INSTITUTIONS")</f>
        <v>98.65</v>
      </c>
      <c r="J153" s="9" t="str">
        <f>_xll.SNL.Clients.Office.Excel.Functions.SPG(A153, "RD_CREDIT_RATING_GLOBAL", "Issuer Credit Rating", "Local Currency LT|0")</f>
        <v>NR</v>
      </c>
      <c r="K153" s="9" t="str">
        <f>_xll.SNL.Clients.Office.Excel.Functions.SPG(A153, "RD_CWOL_GLOBAL", "Issuer Credit Rating", "Local Currency LT|0")</f>
        <v>NR</v>
      </c>
      <c r="L153" s="9" t="str">
        <f>_xll.SNL.Clients.Office.Excel.Functions.SPG(A153, "RD_RATING_ACTION_GLOBAL", "Issuer Credit Rating", "Local Currency LT|0")</f>
        <v>Not Rated | CreditWatch/Outlook (06/15/2015)</v>
      </c>
      <c r="M153" s="10" t="str">
        <f>_xll.SNL.Clients.Office.Excel.Functions.SPG(A153, "RD_LAST_REVIEW_DATE_GLOBAL", "Issuer Credit Rating", "Local Currency LT")</f>
        <v/>
      </c>
      <c r="N153" s="10">
        <f>_xll.SNL.Clients.Office.Excel.Functions.SPG(A153, "RD_CREDIT_RATING_DATE_GLOBAL", "Issuer Credit Rating", "Local Currency LT|0")</f>
        <v>42170</v>
      </c>
      <c r="O153" s="10">
        <f>_xll.SNL.Clients.Office.Excel.Functions.SPG(A153, "RD_CREDIT_WATCH_OUTLOOK_DATE_GLOBAL", "Issuer Credit Rating", "Local Currency LT|0")</f>
        <v>42170</v>
      </c>
    </row>
    <row r="154" spans="1:15">
      <c r="A154" t="s">
        <v>1188</v>
      </c>
      <c r="B154" t="str">
        <f>_xll.SNL.Clients.Office.Excel.Functions.SPG(A154,"SP_IPO_DATE")</f>
        <v>#PEND</v>
      </c>
      <c r="C154" s="9" t="str">
        <f>_xll.SNL.Clients.Office.Excel.Functions.SPG(A154, "IQ_SECTOR")</f>
        <v>Industrials</v>
      </c>
      <c r="D154" s="9" t="str">
        <f>_xll.SNL.Clients.Office.Excel.Functions.SPG(A154, "IQ_INDUSTRY_GROUP")</f>
        <v>Commercial and Professional Services</v>
      </c>
      <c r="E154" s="9" t="str">
        <f>_xll.SNL.Clients.Office.Excel.Functions.SPG(A154, "IQ_INDUSTRY")</f>
        <v>Commercial Services and Supplies</v>
      </c>
      <c r="F154" s="9" t="str">
        <f>_xll.SNL.Clients.Office.Excel.Functions.SPG(A154, "IQ_PRIMARY_INDUSTRY")</f>
        <v>Commercial Printing</v>
      </c>
      <c r="G154" s="9" t="str">
        <f>_xll.SNL.Clients.Office.Excel.Functions.SPG(A154, "NAICS_CODE", "Primary")</f>
        <v>32311 - Printing</v>
      </c>
      <c r="H154" s="9" t="str">
        <f>_xll.SNL.Clients.Office.Excel.Functions.SPG(A154, "SP_TOPICTAG")</f>
        <v>Anti-Fraud; Invoice Management Software; Data Integration; Data Protection; Cloud Data Services; Cloud Security; Online Payments</v>
      </c>
      <c r="I154" s="5">
        <f>_xll.SNL.Clients.Office.Excel.Functions.SPG(A154, "SP_PCT_SHARES_OWNED_ALL_INSTITUTIONS")</f>
        <v>87.35</v>
      </c>
      <c r="J154" s="9" t="str">
        <f>_xll.SNL.Clients.Office.Excel.Functions.SPG(A154, "RD_CREDIT_RATING_GLOBAL", "Issuer Credit Rating", "Local Currency LT|0")</f>
        <v>B-</v>
      </c>
      <c r="K154" s="9" t="str">
        <f>_xll.SNL.Clients.Office.Excel.Functions.SPG(A154, "RD_CWOL_GLOBAL", "Issuer Credit Rating", "Local Currency LT|0")</f>
        <v>Positive</v>
      </c>
      <c r="L154" s="9" t="str">
        <f>_xll.SNL.Clients.Office.Excel.Functions.SPG(A154, "RD_RATING_ACTION_GLOBAL", "Issuer Credit Rating", "Local Currency LT|0")</f>
        <v>CreditWatch/Outlook (11/18/2024)</v>
      </c>
      <c r="M154" s="10">
        <f>_xll.SNL.Clients.Office.Excel.Functions.SPG(A154, "RD_LAST_REVIEW_DATE_GLOBAL", "Issuer Credit Rating", "Local Currency LT")</f>
        <v>45614</v>
      </c>
      <c r="N154" s="10">
        <f>_xll.SNL.Clients.Office.Excel.Functions.SPG(A154, "RD_CREDIT_RATING_DATE_GLOBAL", "Issuer Credit Rating", "Local Currency LT|0")</f>
        <v>45351</v>
      </c>
      <c r="O154" s="10">
        <f>_xll.SNL.Clients.Office.Excel.Functions.SPG(A154, "RD_CREDIT_WATCH_OUTLOOK_DATE_GLOBAL", "Issuer Credit Rating", "Local Currency LT|0")</f>
        <v>45614</v>
      </c>
    </row>
    <row r="155" spans="1:15">
      <c r="A155" t="s">
        <v>1189</v>
      </c>
      <c r="B155" t="str">
        <f>_xll.SNL.Clients.Office.Excel.Functions.SPG(A155,"SP_IPO_DATE")</f>
        <v>#PEND</v>
      </c>
      <c r="C155" s="9" t="str">
        <f>_xll.SNL.Clients.Office.Excel.Functions.SPG(A155, "IQ_SECTOR")</f>
        <v>Real Estate</v>
      </c>
      <c r="D155" s="9" t="str">
        <f>_xll.SNL.Clients.Office.Excel.Functions.SPG(A155, "IQ_INDUSTRY_GROUP")</f>
        <v>Equity Real Estate Investment Trusts (REITs)</v>
      </c>
      <c r="E155" s="9" t="str">
        <f>_xll.SNL.Clients.Office.Excel.Functions.SPG(A155, "IQ_INDUSTRY")</f>
        <v>Hotel and Resort REITs</v>
      </c>
      <c r="F155" s="9" t="str">
        <f>_xll.SNL.Clients.Office.Excel.Functions.SPG(A155, "IQ_PRIMARY_INDUSTRY")</f>
        <v>Hotel and Resort REITs</v>
      </c>
      <c r="G155" s="9" t="str">
        <f>_xll.SNL.Clients.Office.Excel.Functions.SPG(A155, "NAICS_CODE", "Primary")</f>
        <v>531110 - Lessors of Residential Buildings and Dwellings</v>
      </c>
      <c r="H155" s="9" t="str">
        <f>_xll.SNL.Clients.Office.Excel.Functions.SPG(A155, "SP_TOPICTAG")</f>
        <v>Lifestyle</v>
      </c>
      <c r="I155" s="5">
        <f>_xll.SNL.Clients.Office.Excel.Functions.SPG(A155, "SP_PCT_SHARES_OWNED_ALL_INSTITUTIONS")</f>
        <v>102.86</v>
      </c>
      <c r="J155" s="9" t="str">
        <f>_xll.SNL.Clients.Office.Excel.Functions.SPG(A155, "RD_CREDIT_RATING_GLOBAL", "Issuer Credit Rating", "Local Currency LT|0")</f>
        <v/>
      </c>
      <c r="K155" s="9" t="str">
        <f>_xll.SNL.Clients.Office.Excel.Functions.SPG(A155, "RD_CWOL_GLOBAL", "Issuer Credit Rating", "Local Currency LT|0")</f>
        <v/>
      </c>
      <c r="L155" s="9" t="str">
        <f>_xll.SNL.Clients.Office.Excel.Functions.SPG(A155, "RD_RATING_ACTION_GLOBAL", "Issuer Credit Rating", "Local Currency LT|0")</f>
        <v/>
      </c>
      <c r="M155" s="10" t="str">
        <f>_xll.SNL.Clients.Office.Excel.Functions.SPG(A155, "RD_LAST_REVIEW_DATE_GLOBAL", "Issuer Credit Rating", "Local Currency LT")</f>
        <v/>
      </c>
      <c r="N155" s="10" t="str">
        <f>_xll.SNL.Clients.Office.Excel.Functions.SPG(A155, "RD_CREDIT_RATING_DATE_GLOBAL", "Issuer Credit Rating", "Local Currency LT|0")</f>
        <v/>
      </c>
      <c r="O155" s="10" t="str">
        <f>_xll.SNL.Clients.Office.Excel.Functions.SPG(A155, "RD_CREDIT_WATCH_OUTLOOK_DATE_GLOBAL", "Issuer Credit Rating", "Local Currency LT|0")</f>
        <v/>
      </c>
    </row>
    <row r="156" spans="1:15">
      <c r="A156" t="s">
        <v>1190</v>
      </c>
      <c r="B156" t="str">
        <f>_xll.SNL.Clients.Office.Excel.Functions.SPG(A156,"SP_IPO_DATE")</f>
        <v>#PEND</v>
      </c>
      <c r="C156" s="9" t="str">
        <f>_xll.SNL.Clients.Office.Excel.Functions.SPG(A156, "IQ_SECTOR")</f>
        <v>Information Technology</v>
      </c>
      <c r="D156" s="9" t="str">
        <f>_xll.SNL.Clients.Office.Excel.Functions.SPG(A156, "IQ_INDUSTRY_GROUP")</f>
        <v>Technology Hardware and Equipment</v>
      </c>
      <c r="E156" s="9" t="str">
        <f>_xll.SNL.Clients.Office.Excel.Functions.SPG(A156, "IQ_INDUSTRY")</f>
        <v>Communications Equipment</v>
      </c>
      <c r="F156" s="9" t="str">
        <f>_xll.SNL.Clients.Office.Excel.Functions.SPG(A156, "IQ_PRIMARY_INDUSTRY")</f>
        <v>Communications Equipment</v>
      </c>
      <c r="G156" s="9" t="str">
        <f>_xll.SNL.Clients.Office.Excel.Functions.SPG(A156, "NAICS_CODE", "Primary")</f>
        <v>3342 - Communications Equipment Manufacturing</v>
      </c>
      <c r="H156" s="9" t="str">
        <f>_xll.SNL.Clients.Office.Excel.Functions.SPG(A156, "SP_TOPICTAG")</f>
        <v>RFID (Radio Frequency Identification); Sensors; Authentication; Data Protection; Process Automation; Remote Access and Control; Network Security</v>
      </c>
      <c r="I156" s="5">
        <f>_xll.SNL.Clients.Office.Excel.Functions.SPG(A156, "SP_PCT_SHARES_OWNED_ALL_INSTITUTIONS")</f>
        <v>101.07</v>
      </c>
      <c r="J156" s="9" t="str">
        <f>_xll.SNL.Clients.Office.Excel.Functions.SPG(A156, "RD_CREDIT_RATING_GLOBAL", "Issuer Credit Rating", "Local Currency LT|0")</f>
        <v/>
      </c>
      <c r="K156" s="9" t="str">
        <f>_xll.SNL.Clients.Office.Excel.Functions.SPG(A156, "RD_CWOL_GLOBAL", "Issuer Credit Rating", "Local Currency LT|0")</f>
        <v/>
      </c>
      <c r="L156" s="9" t="str">
        <f>_xll.SNL.Clients.Office.Excel.Functions.SPG(A156, "RD_RATING_ACTION_GLOBAL", "Issuer Credit Rating", "Local Currency LT|0")</f>
        <v/>
      </c>
      <c r="M156" s="10" t="str">
        <f>_xll.SNL.Clients.Office.Excel.Functions.SPG(A156, "RD_LAST_REVIEW_DATE_GLOBAL", "Issuer Credit Rating", "Local Currency LT")</f>
        <v/>
      </c>
      <c r="N156" s="10" t="str">
        <f>_xll.SNL.Clients.Office.Excel.Functions.SPG(A156, "RD_CREDIT_RATING_DATE_GLOBAL", "Issuer Credit Rating", "Local Currency LT|0")</f>
        <v/>
      </c>
      <c r="O156" s="10" t="str">
        <f>_xll.SNL.Clients.Office.Excel.Functions.SPG(A156, "RD_CREDIT_WATCH_OUTLOOK_DATE_GLOBAL", "Issuer Credit Rating", "Local Currency LT|0")</f>
        <v/>
      </c>
    </row>
    <row r="157" spans="1:15">
      <c r="A157" t="s">
        <v>1191</v>
      </c>
      <c r="B157" t="str">
        <f>_xll.SNL.Clients.Office.Excel.Functions.SPG(A157,"SP_IPO_DATE")</f>
        <v>#PEND</v>
      </c>
      <c r="C157" s="9" t="str">
        <f>_xll.SNL.Clients.Office.Excel.Functions.SPG(A157, "IQ_SECTOR")</f>
        <v>Information Technology</v>
      </c>
      <c r="D157" s="9" t="str">
        <f>_xll.SNL.Clients.Office.Excel.Functions.SPG(A157, "IQ_INDUSTRY_GROUP")</f>
        <v>Software and Services</v>
      </c>
      <c r="E157" s="9" t="str">
        <f>_xll.SNL.Clients.Office.Excel.Functions.SPG(A157, "IQ_INDUSTRY")</f>
        <v>IT Services</v>
      </c>
      <c r="F157" s="9" t="str">
        <f>_xll.SNL.Clients.Office.Excel.Functions.SPG(A157, "IQ_PRIMARY_INDUSTRY")</f>
        <v>Internet Services and Infrastructure</v>
      </c>
      <c r="G157" s="9" t="str">
        <f>_xll.SNL.Clients.Office.Excel.Functions.SPG(A157, "NAICS_CODE", "Primary")</f>
        <v>518210 - Computing Infrastructure Providers, Data Processing, Web Hosting, and Related Services</v>
      </c>
      <c r="H157" s="9" t="str">
        <f>_xll.SNL.Clients.Office.Excel.Functions.SPG(A157, "SP_TOPICTAG")</f>
        <v>Software Development; Cloud Management; Data Integration; IaaS (Infrastructure as a Service); Cloud Infrastructure; Cloud Storage; PaaS</v>
      </c>
      <c r="I157" s="5">
        <f>_xll.SNL.Clients.Office.Excel.Functions.SPG(A157, "SP_PCT_SHARES_OWNED_ALL_INSTITUTIONS")</f>
        <v>60.02</v>
      </c>
      <c r="J157" s="9" t="str">
        <f>_xll.SNL.Clients.Office.Excel.Functions.SPG(A157, "RD_CREDIT_RATING_GLOBAL", "Issuer Credit Rating", "Local Currency LT|0")</f>
        <v/>
      </c>
      <c r="K157" s="9" t="str">
        <f>_xll.SNL.Clients.Office.Excel.Functions.SPG(A157, "RD_CWOL_GLOBAL", "Issuer Credit Rating", "Local Currency LT|0")</f>
        <v/>
      </c>
      <c r="L157" s="9" t="str">
        <f>_xll.SNL.Clients.Office.Excel.Functions.SPG(A157, "RD_RATING_ACTION_GLOBAL", "Issuer Credit Rating", "Local Currency LT|0")</f>
        <v/>
      </c>
      <c r="M157" s="10" t="str">
        <f>_xll.SNL.Clients.Office.Excel.Functions.SPG(A157, "RD_LAST_REVIEW_DATE_GLOBAL", "Issuer Credit Rating", "Local Currency LT")</f>
        <v/>
      </c>
      <c r="N157" s="10" t="str">
        <f>_xll.SNL.Clients.Office.Excel.Functions.SPG(A157, "RD_CREDIT_RATING_DATE_GLOBAL", "Issuer Credit Rating", "Local Currency LT|0")</f>
        <v/>
      </c>
      <c r="O157" s="10" t="str">
        <f>_xll.SNL.Clients.Office.Excel.Functions.SPG(A157, "RD_CREDIT_WATCH_OUTLOOK_DATE_GLOBAL", "Issuer Credit Rating", "Local Currency LT|0")</f>
        <v/>
      </c>
    </row>
    <row r="158" spans="1:15">
      <c r="A158" t="s">
        <v>1192</v>
      </c>
      <c r="B158" t="str">
        <f>_xll.SNL.Clients.Office.Excel.Functions.SPG(A158,"SP_IPO_DATE")</f>
        <v>#PEND</v>
      </c>
      <c r="C158" s="9" t="str">
        <f>_xll.SNL.Clients.Office.Excel.Functions.SPG(A158, "IQ_SECTOR")</f>
        <v>Financials</v>
      </c>
      <c r="D158" s="9" t="str">
        <f>_xll.SNL.Clients.Office.Excel.Functions.SPG(A158, "IQ_INDUSTRY_GROUP")</f>
        <v>Banks</v>
      </c>
      <c r="E158" s="9" t="str">
        <f>_xll.SNL.Clients.Office.Excel.Functions.SPG(A158, "IQ_INDUSTRY")</f>
        <v>Banks</v>
      </c>
      <c r="F158" s="9" t="str">
        <f>_xll.SNL.Clients.Office.Excel.Functions.SPG(A158, "IQ_PRIMARY_INDUSTRY")</f>
        <v>Regional Banks</v>
      </c>
      <c r="G158" s="9" t="str">
        <f>_xll.SNL.Clients.Office.Excel.Functions.SPG(A158, "NAICS_CODE", "Primary")</f>
        <v>522110 - Commercial Banking</v>
      </c>
      <c r="H158" s="9" t="str">
        <f>_xll.SNL.Clients.Office.Excel.Functions.SPG(A158, "SP_TOPICTAG")</f>
        <v>Consumer Lending</v>
      </c>
      <c r="I158" s="5">
        <f>_xll.SNL.Clients.Office.Excel.Functions.SPG(A158, "SP_PCT_SHARES_OWNED_ALL_INSTITUTIONS")</f>
        <v>73.56</v>
      </c>
      <c r="J158" s="9" t="str">
        <f>_xll.SNL.Clients.Office.Excel.Functions.SPG(A158, "RD_CREDIT_RATING_GLOBAL", "Issuer Credit Rating", "Local Currency LT|0")</f>
        <v/>
      </c>
      <c r="K158" s="9" t="str">
        <f>_xll.SNL.Clients.Office.Excel.Functions.SPG(A158, "RD_CWOL_GLOBAL", "Issuer Credit Rating", "Local Currency LT|0")</f>
        <v/>
      </c>
      <c r="L158" s="9" t="str">
        <f>_xll.SNL.Clients.Office.Excel.Functions.SPG(A158, "RD_RATING_ACTION_GLOBAL", "Issuer Credit Rating", "Local Currency LT|0")</f>
        <v/>
      </c>
      <c r="M158" s="10" t="str">
        <f>_xll.SNL.Clients.Office.Excel.Functions.SPG(A158, "RD_LAST_REVIEW_DATE_GLOBAL", "Issuer Credit Rating", "Local Currency LT")</f>
        <v/>
      </c>
      <c r="N158" s="10" t="str">
        <f>_xll.SNL.Clients.Office.Excel.Functions.SPG(A158, "RD_CREDIT_RATING_DATE_GLOBAL", "Issuer Credit Rating", "Local Currency LT|0")</f>
        <v/>
      </c>
      <c r="O158" s="10" t="str">
        <f>_xll.SNL.Clients.Office.Excel.Functions.SPG(A158, "RD_CREDIT_WATCH_OUTLOOK_DATE_GLOBAL", "Issuer Credit Rating", "Local Currency LT|0")</f>
        <v/>
      </c>
    </row>
    <row r="159" spans="1:15">
      <c r="A159" t="s">
        <v>1193</v>
      </c>
      <c r="B159" t="str">
        <f>_xll.SNL.Clients.Office.Excel.Functions.SPG(A159,"SP_IPO_DATE")</f>
        <v>#PEND</v>
      </c>
      <c r="C159" s="9" t="str">
        <f>_xll.SNL.Clients.Office.Excel.Functions.SPG(A159, "IQ_SECTOR")</f>
        <v>Information Technology</v>
      </c>
      <c r="D159" s="9" t="str">
        <f>_xll.SNL.Clients.Office.Excel.Functions.SPG(A159, "IQ_INDUSTRY_GROUP")</f>
        <v>Semiconductors and Semiconductor Equipment</v>
      </c>
      <c r="E159" s="9" t="str">
        <f>_xll.SNL.Clients.Office.Excel.Functions.SPG(A159, "IQ_INDUSTRY")</f>
        <v>Semiconductors and Semiconductor Equipment</v>
      </c>
      <c r="F159" s="9" t="str">
        <f>_xll.SNL.Clients.Office.Excel.Functions.SPG(A159, "IQ_PRIMARY_INDUSTRY")</f>
        <v>Semiconductors</v>
      </c>
      <c r="G159" s="9" t="str">
        <f>_xll.SNL.Clients.Office.Excel.Functions.SPG(A159, "NAICS_CODE", "Primary")</f>
        <v>334413 - Semiconductor and Related Device Manufacturing</v>
      </c>
      <c r="H159" s="9" t="str">
        <f>_xll.SNL.Clients.Office.Excel.Functions.SPG(A159, "SP_TOPICTAG")</f>
        <v>Sensors; Data Center Technology</v>
      </c>
      <c r="I159" s="5">
        <f>_xll.SNL.Clients.Office.Excel.Functions.SPG(A159, "SP_PCT_SHARES_OWNED_ALL_INSTITUTIONS")</f>
        <v>101.68</v>
      </c>
      <c r="J159" s="9" t="str">
        <f>_xll.SNL.Clients.Office.Excel.Functions.SPG(A159, "RD_CREDIT_RATING_GLOBAL", "Issuer Credit Rating", "Local Currency LT|0")</f>
        <v/>
      </c>
      <c r="K159" s="9" t="str">
        <f>_xll.SNL.Clients.Office.Excel.Functions.SPG(A159, "RD_CWOL_GLOBAL", "Issuer Credit Rating", "Local Currency LT|0")</f>
        <v/>
      </c>
      <c r="L159" s="9" t="str">
        <f>_xll.SNL.Clients.Office.Excel.Functions.SPG(A159, "RD_RATING_ACTION_GLOBAL", "Issuer Credit Rating", "Local Currency LT|0")</f>
        <v/>
      </c>
      <c r="M159" s="10" t="str">
        <f>_xll.SNL.Clients.Office.Excel.Functions.SPG(A159, "RD_LAST_REVIEW_DATE_GLOBAL", "Issuer Credit Rating", "Local Currency LT")</f>
        <v/>
      </c>
      <c r="N159" s="10" t="str">
        <f>_xll.SNL.Clients.Office.Excel.Functions.SPG(A159, "RD_CREDIT_RATING_DATE_GLOBAL", "Issuer Credit Rating", "Local Currency LT|0")</f>
        <v/>
      </c>
      <c r="O159" s="10" t="str">
        <f>_xll.SNL.Clients.Office.Excel.Functions.SPG(A159, "RD_CREDIT_WATCH_OUTLOOK_DATE_GLOBAL", "Issuer Credit Rating", "Local Currency LT|0")</f>
        <v/>
      </c>
    </row>
    <row r="160" spans="1:15">
      <c r="A160" t="s">
        <v>1194</v>
      </c>
      <c r="B160" t="str">
        <f>_xll.SNL.Clients.Office.Excel.Functions.SPG(A160,"SP_IPO_DATE")</f>
        <v>#PEND</v>
      </c>
      <c r="C160" s="9" t="str">
        <f>_xll.SNL.Clients.Office.Excel.Functions.SPG(A160, "IQ_SECTOR")</f>
        <v>Industrials</v>
      </c>
      <c r="D160" s="9" t="str">
        <f>_xll.SNL.Clients.Office.Excel.Functions.SPG(A160, "IQ_INDUSTRY_GROUP")</f>
        <v>Capital Goods</v>
      </c>
      <c r="E160" s="9" t="str">
        <f>_xll.SNL.Clients.Office.Excel.Functions.SPG(A160, "IQ_INDUSTRY")</f>
        <v>Trading Companies and Distributors</v>
      </c>
      <c r="F160" s="9" t="str">
        <f>_xll.SNL.Clients.Office.Excel.Functions.SPG(A160, "IQ_PRIMARY_INDUSTRY")</f>
        <v>Trading Companies and Distributors</v>
      </c>
      <c r="G160" s="9" t="str">
        <f>_xll.SNL.Clients.Office.Excel.Functions.SPG(A160, "NAICS_CODE", "Primary")</f>
        <v>4238 - Machinery, Equipment, and Supplies Merchant Wholesalers</v>
      </c>
      <c r="H160" s="9" t="str">
        <f>_xll.SNL.Clients.Office.Excel.Functions.SPG(A160, "SP_TOPICTAG")</f>
        <v>Energy Storage; Freight Service; Industrial Automation; Process Automation; Storage Management</v>
      </c>
      <c r="I160" s="5">
        <f>_xll.SNL.Clients.Office.Excel.Functions.SPG(A160, "SP_PCT_SHARES_OWNED_ALL_INSTITUTIONS")</f>
        <v>102.46</v>
      </c>
      <c r="J160" s="9" t="str">
        <f>_xll.SNL.Clients.Office.Excel.Functions.SPG(A160, "RD_CREDIT_RATING_GLOBAL", "Issuer Credit Rating", "Local Currency LT|0")</f>
        <v/>
      </c>
      <c r="K160" s="9" t="str">
        <f>_xll.SNL.Clients.Office.Excel.Functions.SPG(A160, "RD_CWOL_GLOBAL", "Issuer Credit Rating", "Local Currency LT|0")</f>
        <v/>
      </c>
      <c r="L160" s="9" t="str">
        <f>_xll.SNL.Clients.Office.Excel.Functions.SPG(A160, "RD_RATING_ACTION_GLOBAL", "Issuer Credit Rating", "Local Currency LT|0")</f>
        <v/>
      </c>
      <c r="M160" s="10" t="str">
        <f>_xll.SNL.Clients.Office.Excel.Functions.SPG(A160, "RD_LAST_REVIEW_DATE_GLOBAL", "Issuer Credit Rating", "Local Currency LT")</f>
        <v/>
      </c>
      <c r="N160" s="10" t="str">
        <f>_xll.SNL.Clients.Office.Excel.Functions.SPG(A160, "RD_CREDIT_RATING_DATE_GLOBAL", "Issuer Credit Rating", "Local Currency LT|0")</f>
        <v/>
      </c>
      <c r="O160" s="10" t="str">
        <f>_xll.SNL.Clients.Office.Excel.Functions.SPG(A160, "RD_CREDIT_WATCH_OUTLOOK_DATE_GLOBAL", "Issuer Credit Rating", "Local Currency LT|0")</f>
        <v/>
      </c>
    </row>
    <row r="161" spans="1:15">
      <c r="A161" t="s">
        <v>1195</v>
      </c>
      <c r="B161" t="str">
        <f>_xll.SNL.Clients.Office.Excel.Functions.SPG(A161,"SP_IPO_DATE")</f>
        <v>#PEND</v>
      </c>
      <c r="C161" s="9" t="str">
        <f>_xll.SNL.Clients.Office.Excel.Functions.SPG(A161, "IQ_SECTOR")</f>
        <v>Financials</v>
      </c>
      <c r="D161" s="9" t="str">
        <f>_xll.SNL.Clients.Office.Excel.Functions.SPG(A161, "IQ_INDUSTRY_GROUP")</f>
        <v>Financial Services</v>
      </c>
      <c r="E161" s="9" t="str">
        <f>_xll.SNL.Clients.Office.Excel.Functions.SPG(A161, "IQ_INDUSTRY")</f>
        <v>Capital Markets</v>
      </c>
      <c r="F161" s="9" t="str">
        <f>_xll.SNL.Clients.Office.Excel.Functions.SPG(A161, "IQ_PRIMARY_INDUSTRY")</f>
        <v>Financial Exchanges and Data</v>
      </c>
      <c r="G161" s="9" t="str">
        <f>_xll.SNL.Clients.Office.Excel.Functions.SPG(A161, "NAICS_CODE", "Primary")</f>
        <v>561450 - Credit Bureaus</v>
      </c>
      <c r="H161" s="9" t="str">
        <f>_xll.SNL.Clients.Office.Excel.Functions.SPG(A161, "SP_TOPICTAG")</f>
        <v>Software Development; Data Integration; Data Protection; Cloud Infrastructure; Cloud Storage; RegTech</v>
      </c>
      <c r="I161" s="5">
        <f>_xll.SNL.Clients.Office.Excel.Functions.SPG(A161, "SP_PCT_SHARES_OWNED_ALL_INSTITUTIONS")</f>
        <v>96.64</v>
      </c>
      <c r="J161" s="9" t="str">
        <f>_xll.SNL.Clients.Office.Excel.Functions.SPG(A161, "RD_CREDIT_RATING_GLOBAL", "Issuer Credit Rating", "Local Currency LT|0")</f>
        <v>NR</v>
      </c>
      <c r="K161" s="9" t="str">
        <f>_xll.SNL.Clients.Office.Excel.Functions.SPG(A161, "RD_CWOL_GLOBAL", "Issuer Credit Rating", "Local Currency LT|0")</f>
        <v>NR</v>
      </c>
      <c r="L161" s="9" t="str">
        <f>_xll.SNL.Clients.Office.Excel.Functions.SPG(A161, "RD_RATING_ACTION_GLOBAL", "Issuer Credit Rating", "Local Currency LT|0")</f>
        <v>Not Rated | CreditWatch/Outlook (03/25/2022)</v>
      </c>
      <c r="M161" s="10">
        <f>_xll.SNL.Clients.Office.Excel.Functions.SPG(A161, "RD_LAST_REVIEW_DATE_GLOBAL", "Issuer Credit Rating", "Local Currency LT")</f>
        <v>44645</v>
      </c>
      <c r="N161" s="10">
        <f>_xll.SNL.Clients.Office.Excel.Functions.SPG(A161, "RD_CREDIT_RATING_DATE_GLOBAL", "Issuer Credit Rating", "Local Currency LT|0")</f>
        <v>44645</v>
      </c>
      <c r="O161" s="10">
        <f>_xll.SNL.Clients.Office.Excel.Functions.SPG(A161, "RD_CREDIT_WATCH_OUTLOOK_DATE_GLOBAL", "Issuer Credit Rating", "Local Currency LT|0")</f>
        <v>44645</v>
      </c>
    </row>
    <row r="162" spans="1:15">
      <c r="A162" t="s">
        <v>1196</v>
      </c>
      <c r="B162" t="str">
        <f>_xll.SNL.Clients.Office.Excel.Functions.SPG(A162,"SP_IPO_DATE")</f>
        <v>#PEND</v>
      </c>
      <c r="C162" s="9" t="str">
        <f>_xll.SNL.Clients.Office.Excel.Functions.SPG(A162, "IQ_SECTOR")</f>
        <v>Energy</v>
      </c>
      <c r="D162" s="9" t="str">
        <f>_xll.SNL.Clients.Office.Excel.Functions.SPG(A162, "IQ_INDUSTRY_GROUP")</f>
        <v>Energy</v>
      </c>
      <c r="E162" s="9" t="str">
        <f>_xll.SNL.Clients.Office.Excel.Functions.SPG(A162, "IQ_INDUSTRY")</f>
        <v>Oil, Gas and Consumable Fuels</v>
      </c>
      <c r="F162" s="9" t="str">
        <f>_xll.SNL.Clients.Office.Excel.Functions.SPG(A162, "IQ_PRIMARY_INDUSTRY")</f>
        <v>Oil and Gas Storage and Transportation</v>
      </c>
      <c r="G162" s="9" t="str">
        <f>_xll.SNL.Clients.Office.Excel.Functions.SPG(A162, "NAICS_CODE", "Primary")</f>
        <v>483111 - Deep Sea Freight Transportation</v>
      </c>
      <c r="H162" s="9" t="str">
        <f>_xll.SNL.Clients.Office.Excel.Functions.SPG(A162, "SP_TOPICTAG")</f>
        <v>Marine Transportation</v>
      </c>
      <c r="I162" s="5">
        <f>_xll.SNL.Clients.Office.Excel.Functions.SPG(A162, "SP_PCT_SHARES_OWNED_ALL_INSTITUTIONS")</f>
        <v>72.31</v>
      </c>
      <c r="J162" s="9" t="str">
        <f>_xll.SNL.Clients.Office.Excel.Functions.SPG(A162, "RD_CREDIT_RATING_GLOBAL", "Issuer Credit Rating", "Local Currency LT|0")</f>
        <v/>
      </c>
      <c r="K162" s="9" t="str">
        <f>_xll.SNL.Clients.Office.Excel.Functions.SPG(A162, "RD_CWOL_GLOBAL", "Issuer Credit Rating", "Local Currency LT|0")</f>
        <v/>
      </c>
      <c r="L162" s="9" t="str">
        <f>_xll.SNL.Clients.Office.Excel.Functions.SPG(A162, "RD_RATING_ACTION_GLOBAL", "Issuer Credit Rating", "Local Currency LT|0")</f>
        <v/>
      </c>
      <c r="M162" s="10" t="str">
        <f>_xll.SNL.Clients.Office.Excel.Functions.SPG(A162, "RD_LAST_REVIEW_DATE_GLOBAL", "Issuer Credit Rating", "Local Currency LT")</f>
        <v/>
      </c>
      <c r="N162" s="10" t="str">
        <f>_xll.SNL.Clients.Office.Excel.Functions.SPG(A162, "RD_CREDIT_RATING_DATE_GLOBAL", "Issuer Credit Rating", "Local Currency LT|0")</f>
        <v/>
      </c>
      <c r="O162" s="10" t="str">
        <f>_xll.SNL.Clients.Office.Excel.Functions.SPG(A162, "RD_CREDIT_WATCH_OUTLOOK_DATE_GLOBAL", "Issuer Credit Rating", "Local Currency LT|0")</f>
        <v/>
      </c>
    </row>
    <row r="163" spans="1:15">
      <c r="A163" t="s">
        <v>1197</v>
      </c>
      <c r="B163" t="str">
        <f>_xll.SNL.Clients.Office.Excel.Functions.SPG(A163,"SP_IPO_DATE")</f>
        <v>#PEND</v>
      </c>
      <c r="C163" s="9" t="str">
        <f>_xll.SNL.Clients.Office.Excel.Functions.SPG(A163, "IQ_SECTOR")</f>
        <v>Consumer Discretionary</v>
      </c>
      <c r="D163" s="9" t="str">
        <f>_xll.SNL.Clients.Office.Excel.Functions.SPG(A163, "IQ_INDUSTRY_GROUP")</f>
        <v>Automobiles and Components</v>
      </c>
      <c r="E163" s="9" t="str">
        <f>_xll.SNL.Clients.Office.Excel.Functions.SPG(A163, "IQ_INDUSTRY")</f>
        <v>Automobile Components</v>
      </c>
      <c r="F163" s="9" t="str">
        <f>_xll.SNL.Clients.Office.Excel.Functions.SPG(A163, "IQ_PRIMARY_INDUSTRY")</f>
        <v>Automotive Parts and Equipment</v>
      </c>
      <c r="G163" s="9" t="str">
        <f>_xll.SNL.Clients.Office.Excel.Functions.SPG(A163, "NAICS_CODE", "Primary")</f>
        <v>3363 - Motor Vehicle Parts Manufacturing</v>
      </c>
      <c r="H163" s="9" t="str">
        <f>_xll.SNL.Clients.Office.Excel.Functions.SPG(A163, "SP_TOPICTAG")</f>
        <v>Industrial Automation; Sensors; Electric Vehicle; Process Automation</v>
      </c>
      <c r="I163" s="5">
        <f>_xll.SNL.Clients.Office.Excel.Functions.SPG(A163, "SP_PCT_SHARES_OWNED_ALL_INSTITUTIONS")</f>
        <v>80.38</v>
      </c>
      <c r="J163" s="9" t="str">
        <f>_xll.SNL.Clients.Office.Excel.Functions.SPG(A163, "RD_CREDIT_RATING_GLOBAL", "Issuer Credit Rating", "Local Currency LT|0")</f>
        <v/>
      </c>
      <c r="K163" s="9" t="str">
        <f>_xll.SNL.Clients.Office.Excel.Functions.SPG(A163, "RD_CWOL_GLOBAL", "Issuer Credit Rating", "Local Currency LT|0")</f>
        <v/>
      </c>
      <c r="L163" s="9" t="str">
        <f>_xll.SNL.Clients.Office.Excel.Functions.SPG(A163, "RD_RATING_ACTION_GLOBAL", "Issuer Credit Rating", "Local Currency LT|0")</f>
        <v/>
      </c>
      <c r="M163" s="10" t="str">
        <f>_xll.SNL.Clients.Office.Excel.Functions.SPG(A163, "RD_LAST_REVIEW_DATE_GLOBAL", "Issuer Credit Rating", "Local Currency LT")</f>
        <v/>
      </c>
      <c r="N163" s="10" t="str">
        <f>_xll.SNL.Clients.Office.Excel.Functions.SPG(A163, "RD_CREDIT_RATING_DATE_GLOBAL", "Issuer Credit Rating", "Local Currency LT|0")</f>
        <v/>
      </c>
      <c r="O163" s="10" t="str">
        <f>_xll.SNL.Clients.Office.Excel.Functions.SPG(A163, "RD_CREDIT_WATCH_OUTLOOK_DATE_GLOBAL", "Issuer Credit Rating", "Local Currency LT|0")</f>
        <v/>
      </c>
    </row>
    <row r="164" spans="1:15">
      <c r="A164" t="s">
        <v>1198</v>
      </c>
      <c r="B164" t="str">
        <f>_xll.SNL.Clients.Office.Excel.Functions.SPG(A164,"SP_IPO_DATE")</f>
        <v>#PEND</v>
      </c>
      <c r="C164" s="9" t="str">
        <f>_xll.SNL.Clients.Office.Excel.Functions.SPG(A164, "IQ_SECTOR")</f>
        <v>Information Technology</v>
      </c>
      <c r="D164" s="9" t="str">
        <f>_xll.SNL.Clients.Office.Excel.Functions.SPG(A164, "IQ_INDUSTRY_GROUP")</f>
        <v>Software and Services</v>
      </c>
      <c r="E164" s="9" t="str">
        <f>_xll.SNL.Clients.Office.Excel.Functions.SPG(A164, "IQ_INDUSTRY")</f>
        <v>Software</v>
      </c>
      <c r="F164" s="9" t="str">
        <f>_xll.SNL.Clients.Office.Excel.Functions.SPG(A164, "IQ_PRIMARY_INDUSTRY")</f>
        <v>Application Software</v>
      </c>
      <c r="G164" s="9" t="str">
        <f>_xll.SNL.Clients.Office.Excel.Functions.SPG(A164, "NAICS_CODE", "Primary")</f>
        <v>513210 - Software Publishers</v>
      </c>
      <c r="H164" s="9" t="str">
        <f>_xll.SNL.Clients.Office.Excel.Functions.SPG(A164, "SP_TOPICTAG")</f>
        <v>Ad Network; Data Integration; Marketing Automation; Customer Analytics; Ad Targeting; Ad Exchange; Brand Marketing</v>
      </c>
      <c r="I164" s="5">
        <f>_xll.SNL.Clients.Office.Excel.Functions.SPG(A164, "SP_PCT_SHARES_OWNED_ALL_INSTITUTIONS")</f>
        <v>85.93</v>
      </c>
      <c r="J164" s="9" t="str">
        <f>_xll.SNL.Clients.Office.Excel.Functions.SPG(A164, "RD_CREDIT_RATING_GLOBAL", "Issuer Credit Rating", "Local Currency LT|0")</f>
        <v/>
      </c>
      <c r="K164" s="9" t="str">
        <f>_xll.SNL.Clients.Office.Excel.Functions.SPG(A164, "RD_CWOL_GLOBAL", "Issuer Credit Rating", "Local Currency LT|0")</f>
        <v/>
      </c>
      <c r="L164" s="9" t="str">
        <f>_xll.SNL.Clients.Office.Excel.Functions.SPG(A164, "RD_RATING_ACTION_GLOBAL", "Issuer Credit Rating", "Local Currency LT|0")</f>
        <v/>
      </c>
      <c r="M164" s="10" t="str">
        <f>_xll.SNL.Clients.Office.Excel.Functions.SPG(A164, "RD_LAST_REVIEW_DATE_GLOBAL", "Issuer Credit Rating", "Local Currency LT")</f>
        <v/>
      </c>
      <c r="N164" s="10" t="str">
        <f>_xll.SNL.Clients.Office.Excel.Functions.SPG(A164, "RD_CREDIT_RATING_DATE_GLOBAL", "Issuer Credit Rating", "Local Currency LT|0")</f>
        <v/>
      </c>
      <c r="O164" s="10" t="str">
        <f>_xll.SNL.Clients.Office.Excel.Functions.SPG(A164, "RD_CREDIT_WATCH_OUTLOOK_DATE_GLOBAL", "Issuer Credit Rating", "Local Currency LT|0")</f>
        <v/>
      </c>
    </row>
    <row r="165" spans="1:15">
      <c r="A165" t="s">
        <v>1199</v>
      </c>
      <c r="B165" t="str">
        <f>_xll.SNL.Clients.Office.Excel.Functions.SPG(A165,"SP_IPO_DATE")</f>
        <v>#PEND</v>
      </c>
      <c r="C165" s="9" t="str">
        <f>_xll.SNL.Clients.Office.Excel.Functions.SPG(A165, "IQ_SECTOR")</f>
        <v>Real Estate</v>
      </c>
      <c r="D165" s="9" t="str">
        <f>_xll.SNL.Clients.Office.Excel.Functions.SPG(A165, "IQ_INDUSTRY_GROUP")</f>
        <v>Equity Real Estate Investment Trusts (REITs)</v>
      </c>
      <c r="E165" s="9" t="str">
        <f>_xll.SNL.Clients.Office.Excel.Functions.SPG(A165, "IQ_INDUSTRY")</f>
        <v>Office REITs</v>
      </c>
      <c r="F165" s="9" t="str">
        <f>_xll.SNL.Clients.Office.Excel.Functions.SPG(A165, "IQ_PRIMARY_INDUSTRY")</f>
        <v>Office REITs</v>
      </c>
      <c r="G165" s="9" t="str">
        <f>_xll.SNL.Clients.Office.Excel.Functions.SPG(A165, "NAICS_CODE", "Primary")</f>
        <v>531110 - Lessors of Residential Buildings and Dwellings</v>
      </c>
      <c r="H165" s="9" t="str">
        <f>_xll.SNL.Clients.Office.Excel.Functions.SPG(A165, "SP_TOPICTAG")</f>
        <v>Lifestyle</v>
      </c>
      <c r="I165" s="5">
        <f>_xll.SNL.Clients.Office.Excel.Functions.SPG(A165, "SP_PCT_SHARES_OWNED_ALL_INSTITUTIONS")</f>
        <v>106.58</v>
      </c>
      <c r="J165" s="9" t="str">
        <f>_xll.SNL.Clients.Office.Excel.Functions.SPG(A165, "RD_CREDIT_RATING_GLOBAL", "Issuer Credit Rating", "Local Currency LT|0")</f>
        <v/>
      </c>
      <c r="K165" s="9" t="str">
        <f>_xll.SNL.Clients.Office.Excel.Functions.SPG(A165, "RD_CWOL_GLOBAL", "Issuer Credit Rating", "Local Currency LT|0")</f>
        <v/>
      </c>
      <c r="L165" s="9" t="str">
        <f>_xll.SNL.Clients.Office.Excel.Functions.SPG(A165, "RD_RATING_ACTION_GLOBAL", "Issuer Credit Rating", "Local Currency LT|0")</f>
        <v/>
      </c>
      <c r="M165" s="10" t="str">
        <f>_xll.SNL.Clients.Office.Excel.Functions.SPG(A165, "RD_LAST_REVIEW_DATE_GLOBAL", "Issuer Credit Rating", "Local Currency LT")</f>
        <v/>
      </c>
      <c r="N165" s="10" t="str">
        <f>_xll.SNL.Clients.Office.Excel.Functions.SPG(A165, "RD_CREDIT_RATING_DATE_GLOBAL", "Issuer Credit Rating", "Local Currency LT|0")</f>
        <v/>
      </c>
      <c r="O165" s="10" t="str">
        <f>_xll.SNL.Clients.Office.Excel.Functions.SPG(A165, "RD_CREDIT_WATCH_OUTLOOK_DATE_GLOBAL", "Issuer Credit Rating", "Local Currency LT|0")</f>
        <v/>
      </c>
    </row>
    <row r="166" spans="1:15">
      <c r="A166" t="s">
        <v>1200</v>
      </c>
      <c r="B166" t="str">
        <f>_xll.SNL.Clients.Office.Excel.Functions.SPG(A166,"SP_IPO_DATE")</f>
        <v>#PEND</v>
      </c>
      <c r="C166" s="9" t="str">
        <f>_xll.SNL.Clients.Office.Excel.Functions.SPG(A166, "IQ_SECTOR")</f>
        <v>Consumer Discretionary</v>
      </c>
      <c r="D166" s="9" t="str">
        <f>_xll.SNL.Clients.Office.Excel.Functions.SPG(A166, "IQ_INDUSTRY_GROUP")</f>
        <v>Consumer Durables and Apparel</v>
      </c>
      <c r="E166" s="9" t="str">
        <f>_xll.SNL.Clients.Office.Excel.Functions.SPG(A166, "IQ_INDUSTRY")</f>
        <v>Household Durables</v>
      </c>
      <c r="F166" s="9" t="str">
        <f>_xll.SNL.Clients.Office.Excel.Functions.SPG(A166, "IQ_PRIMARY_INDUSTRY")</f>
        <v>Homebuilding</v>
      </c>
      <c r="G166" s="9" t="str">
        <f>_xll.SNL.Clients.Office.Excel.Functions.SPG(A166, "NAICS_CODE", "Primary")</f>
        <v>23611 - Residential Building Construction</v>
      </c>
      <c r="H166" s="9" t="str">
        <f>_xll.SNL.Clients.Office.Excel.Functions.SPG(A166, "SP_TOPICTAG")</f>
        <v>Home Improvement</v>
      </c>
      <c r="I166" s="5">
        <f>_xll.SNL.Clients.Office.Excel.Functions.SPG(A166, "SP_PCT_SHARES_OWNED_ALL_INSTITUTIONS")</f>
        <v>33.090000000000003</v>
      </c>
      <c r="J166" s="9" t="str">
        <f>_xll.SNL.Clients.Office.Excel.Functions.SPG(A166, "RD_CREDIT_RATING_GLOBAL", "Issuer Credit Rating", "Local Currency LT|0")</f>
        <v>BB-</v>
      </c>
      <c r="K166" s="9" t="str">
        <f>_xll.SNL.Clients.Office.Excel.Functions.SPG(A166, "RD_CWOL_GLOBAL", "Issuer Credit Rating", "Local Currency LT|0")</f>
        <v>Stable</v>
      </c>
      <c r="L166" s="9" t="str">
        <f>_xll.SNL.Clients.Office.Excel.Functions.SPG(A166, "RD_RATING_ACTION_GLOBAL", "Issuer Credit Rating", "Local Currency LT|0")</f>
        <v>New Rating | CreditWatch/Outlook (08/07/2023)</v>
      </c>
      <c r="M166" s="10">
        <f>_xll.SNL.Clients.Office.Excel.Functions.SPG(A166, "RD_LAST_REVIEW_DATE_GLOBAL", "Issuer Credit Rating", "Local Currency LT")</f>
        <v>45496</v>
      </c>
      <c r="N166" s="10">
        <f>_xll.SNL.Clients.Office.Excel.Functions.SPG(A166, "RD_CREDIT_RATING_DATE_GLOBAL", "Issuer Credit Rating", "Local Currency LT|0")</f>
        <v>45145</v>
      </c>
      <c r="O166" s="10">
        <f>_xll.SNL.Clients.Office.Excel.Functions.SPG(A166, "RD_CREDIT_WATCH_OUTLOOK_DATE_GLOBAL", "Issuer Credit Rating", "Local Currency LT|0")</f>
        <v>45145</v>
      </c>
    </row>
    <row r="167" spans="1:15">
      <c r="A167" t="s">
        <v>1201</v>
      </c>
      <c r="B167" t="str">
        <f>_xll.SNL.Clients.Office.Excel.Functions.SPG(A167,"SP_IPO_DATE")</f>
        <v>#PEND</v>
      </c>
      <c r="C167" s="9" t="str">
        <f>_xll.SNL.Clients.Office.Excel.Functions.SPG(A167, "IQ_SECTOR")</f>
        <v>Information Technology</v>
      </c>
      <c r="D167" s="9" t="str">
        <f>_xll.SNL.Clients.Office.Excel.Functions.SPG(A167, "IQ_INDUSTRY_GROUP")</f>
        <v>Software and Services</v>
      </c>
      <c r="E167" s="9" t="str">
        <f>_xll.SNL.Clients.Office.Excel.Functions.SPG(A167, "IQ_INDUSTRY")</f>
        <v>IT Services</v>
      </c>
      <c r="F167" s="9" t="str">
        <f>_xll.SNL.Clients.Office.Excel.Functions.SPG(A167, "IQ_PRIMARY_INDUSTRY")</f>
        <v>IT Consulting and Other Services</v>
      </c>
      <c r="G167" s="9" t="str">
        <f>_xll.SNL.Clients.Office.Excel.Functions.SPG(A167, "NAICS_CODE", "Primary")</f>
        <v>54151 - Computer Systems Design and Related Services</v>
      </c>
      <c r="H167" s="9" t="str">
        <f>_xll.SNL.Clients.Office.Excel.Functions.SPG(A167, "SP_TOPICTAG")</f>
        <v>Software Development; Cloud Management; Data Integration; Data Protection; Cloud Infrastructure; Cloud Security; Process Automation</v>
      </c>
      <c r="I167" s="5">
        <f>_xll.SNL.Clients.Office.Excel.Functions.SPG(A167, "SP_PCT_SHARES_OWNED_ALL_INSTITUTIONS")</f>
        <v>90.04</v>
      </c>
      <c r="J167" s="9" t="str">
        <f>_xll.SNL.Clients.Office.Excel.Functions.SPG(A167, "RD_CREDIT_RATING_GLOBAL", "Issuer Credit Rating", "Local Currency LT|0")</f>
        <v>BBB-</v>
      </c>
      <c r="K167" s="9" t="str">
        <f>_xll.SNL.Clients.Office.Excel.Functions.SPG(A167, "RD_CWOL_GLOBAL", "Issuer Credit Rating", "Local Currency LT|0")</f>
        <v>Stable</v>
      </c>
      <c r="L167" s="9" t="str">
        <f>_xll.SNL.Clients.Office.Excel.Functions.SPG(A167, "RD_RATING_ACTION_GLOBAL", "Issuer Credit Rating", "Local Currency LT|0")</f>
        <v>Downgrade | CreditWatch/Outlook (07/02/2020)</v>
      </c>
      <c r="M167" s="10">
        <f>_xll.SNL.Clients.Office.Excel.Functions.SPG(A167, "RD_LAST_REVIEW_DATE_GLOBAL", "Issuer Credit Rating", "Local Currency LT")</f>
        <v>45503</v>
      </c>
      <c r="N167" s="10">
        <f>_xll.SNL.Clients.Office.Excel.Functions.SPG(A167, "RD_CREDIT_RATING_DATE_GLOBAL", "Issuer Credit Rating", "Local Currency LT|0")</f>
        <v>44014</v>
      </c>
      <c r="O167" s="10">
        <f>_xll.SNL.Clients.Office.Excel.Functions.SPG(A167, "RD_CREDIT_WATCH_OUTLOOK_DATE_GLOBAL", "Issuer Credit Rating", "Local Currency LT|0")</f>
        <v>44014</v>
      </c>
    </row>
    <row r="168" spans="1:15">
      <c r="A168" t="s">
        <v>1202</v>
      </c>
      <c r="B168" t="str">
        <f>_xll.SNL.Clients.Office.Excel.Functions.SPG(A168,"SP_IPO_DATE")</f>
        <v>#PEND</v>
      </c>
      <c r="C168" s="9" t="str">
        <f>_xll.SNL.Clients.Office.Excel.Functions.SPG(A168, "IQ_SECTOR")</f>
        <v>Industrials</v>
      </c>
      <c r="D168" s="9" t="str">
        <f>_xll.SNL.Clients.Office.Excel.Functions.SPG(A168, "IQ_INDUSTRY_GROUP")</f>
        <v>Capital Goods</v>
      </c>
      <c r="E168" s="9" t="str">
        <f>_xll.SNL.Clients.Office.Excel.Functions.SPG(A168, "IQ_INDUSTRY")</f>
        <v>Trading Companies and Distributors</v>
      </c>
      <c r="F168" s="9" t="str">
        <f>_xll.SNL.Clients.Office.Excel.Functions.SPG(A168, "IQ_PRIMARY_INDUSTRY")</f>
        <v>Trading Companies and Distributors</v>
      </c>
      <c r="G168" s="9" t="str">
        <f>_xll.SNL.Clients.Office.Excel.Functions.SPG(A168, "NAICS_CODE", "Primary")</f>
        <v>42383 - Industrial Machinery and Equipment Merchant Wholesalers</v>
      </c>
      <c r="H168" s="9" t="str">
        <f>_xll.SNL.Clients.Office.Excel.Functions.SPG(A168, "SP_TOPICTAG")</f>
        <v>Environmental Consulting; Environmental Engineering; Freight Service; Industrial Automation; Disposal and Recycling; Water Purification; Process Automation</v>
      </c>
      <c r="I168" s="5">
        <f>_xll.SNL.Clients.Office.Excel.Functions.SPG(A168, "SP_PCT_SHARES_OWNED_ALL_INSTITUTIONS")</f>
        <v>72.319999999999993</v>
      </c>
      <c r="J168" s="9" t="str">
        <f>_xll.SNL.Clients.Office.Excel.Functions.SPG(A168, "RD_CREDIT_RATING_GLOBAL", "Issuer Credit Rating", "Local Currency LT|0")</f>
        <v>B</v>
      </c>
      <c r="K168" s="9" t="str">
        <f>_xll.SNL.Clients.Office.Excel.Functions.SPG(A168, "RD_CWOL_GLOBAL", "Issuer Credit Rating", "Local Currency LT|0")</f>
        <v>Stable</v>
      </c>
      <c r="L168" s="9" t="str">
        <f>_xll.SNL.Clients.Office.Excel.Functions.SPG(A168, "RD_RATING_ACTION_GLOBAL", "Issuer Credit Rating", "Local Currency LT|0")</f>
        <v>CreditWatch/Outlook (06/10/2020)</v>
      </c>
      <c r="M168" s="10">
        <f>_xll.SNL.Clients.Office.Excel.Functions.SPG(A168, "RD_LAST_REVIEW_DATE_GLOBAL", "Issuer Credit Rating", "Local Currency LT")</f>
        <v>45580</v>
      </c>
      <c r="N168" s="10">
        <f>_xll.SNL.Clients.Office.Excel.Functions.SPG(A168, "RD_CREDIT_RATING_DATE_GLOBAL", "Issuer Credit Rating", "Local Currency LT|0")</f>
        <v>42949</v>
      </c>
      <c r="O168" s="10">
        <f>_xll.SNL.Clients.Office.Excel.Functions.SPG(A168, "RD_CREDIT_WATCH_OUTLOOK_DATE_GLOBAL", "Issuer Credit Rating", "Local Currency LT|0")</f>
        <v>43992</v>
      </c>
    </row>
    <row r="169" spans="1:15">
      <c r="A169" t="s">
        <v>1203</v>
      </c>
      <c r="B169" t="str">
        <f>_xll.SNL.Clients.Office.Excel.Functions.SPG(A169,"SP_IPO_DATE")</f>
        <v>#PEND</v>
      </c>
      <c r="C169" s="9" t="str">
        <f>_xll.SNL.Clients.Office.Excel.Functions.SPG(A169, "IQ_SECTOR")</f>
        <v>Industrials</v>
      </c>
      <c r="D169" s="9" t="str">
        <f>_xll.SNL.Clients.Office.Excel.Functions.SPG(A169, "IQ_INDUSTRY_GROUP")</f>
        <v>Capital Goods</v>
      </c>
      <c r="E169" s="9" t="str">
        <f>_xll.SNL.Clients.Office.Excel.Functions.SPG(A169, "IQ_INDUSTRY")</f>
        <v>Construction and Engineering</v>
      </c>
      <c r="F169" s="9" t="str">
        <f>_xll.SNL.Clients.Office.Excel.Functions.SPG(A169, "IQ_PRIMARY_INDUSTRY")</f>
        <v>Construction and Engineering</v>
      </c>
      <c r="G169" s="9" t="str">
        <f>_xll.SNL.Clients.Office.Excel.Functions.SPG(A169, "NAICS_CODE", "Primary")</f>
        <v>238 - Specialty Trade Contractors</v>
      </c>
      <c r="H169" s="9" t="str">
        <f>_xll.SNL.Clients.Office.Excel.Functions.SPG(A169, "SP_TOPICTAG")</f>
        <v>Network Backbone; Optical Infrastructure; Edge Computing; 5G</v>
      </c>
      <c r="I169" s="5">
        <f>_xll.SNL.Clients.Office.Excel.Functions.SPG(A169, "SP_PCT_SHARES_OWNED_ALL_INSTITUTIONS")</f>
        <v>79.650000000000006</v>
      </c>
      <c r="J169" s="9" t="str">
        <f>_xll.SNL.Clients.Office.Excel.Functions.SPG(A169, "RD_CREDIT_RATING_GLOBAL", "Issuer Credit Rating", "Local Currency LT|0")</f>
        <v>BB</v>
      </c>
      <c r="K169" s="9" t="str">
        <f>_xll.SNL.Clients.Office.Excel.Functions.SPG(A169, "RD_CWOL_GLOBAL", "Issuer Credit Rating", "Local Currency LT|0")</f>
        <v>Stable</v>
      </c>
      <c r="L169" s="9" t="str">
        <f>_xll.SNL.Clients.Office.Excel.Functions.SPG(A169, "RD_RATING_ACTION_GLOBAL", "Issuer Credit Rating", "Local Currency LT|0")</f>
        <v>New Rating | CreditWatch/Outlook (09/23/2005)</v>
      </c>
      <c r="M169" s="10">
        <f>_xll.SNL.Clients.Office.Excel.Functions.SPG(A169, "RD_LAST_REVIEW_DATE_GLOBAL", "Issuer Credit Rating", "Local Currency LT")</f>
        <v>45695</v>
      </c>
      <c r="N169" s="10">
        <f>_xll.SNL.Clients.Office.Excel.Functions.SPG(A169, "RD_CREDIT_RATING_DATE_GLOBAL", "Issuer Credit Rating", "Local Currency LT|0")</f>
        <v>38618</v>
      </c>
      <c r="O169" s="10">
        <f>_xll.SNL.Clients.Office.Excel.Functions.SPG(A169, "RD_CREDIT_WATCH_OUTLOOK_DATE_GLOBAL", "Issuer Credit Rating", "Local Currency LT|0")</f>
        <v>38618</v>
      </c>
    </row>
    <row r="170" spans="1:15">
      <c r="A170" t="s">
        <v>1204</v>
      </c>
      <c r="B170" t="str">
        <f>_xll.SNL.Clients.Office.Excel.Functions.SPG(A170,"SP_IPO_DATE")</f>
        <v>#PEND</v>
      </c>
      <c r="C170" s="9" t="str">
        <f>_xll.SNL.Clients.Office.Excel.Functions.SPG(A170, "IQ_SECTOR")</f>
        <v>Health Care</v>
      </c>
      <c r="D170" s="9" t="str">
        <f>_xll.SNL.Clients.Office.Excel.Functions.SPG(A170, "IQ_INDUSTRY_GROUP")</f>
        <v>Pharmaceuticals, Biotechnology and Life Sciences</v>
      </c>
      <c r="E170" s="9" t="str">
        <f>_xll.SNL.Clients.Office.Excel.Functions.SPG(A170, "IQ_INDUSTRY")</f>
        <v>Biotechnology</v>
      </c>
      <c r="F170" s="9" t="str">
        <f>_xll.SNL.Clients.Office.Excel.Functions.SPG(A170, "IQ_PRIMARY_INDUSTRY")</f>
        <v>Biotechnology</v>
      </c>
      <c r="G170" s="9" t="str">
        <f>_xll.SNL.Clients.Office.Excel.Functions.SPG(A170, "NAICS_CODE", "Primary")</f>
        <v>325412 - Pharmaceutical Preparation Manufacturing</v>
      </c>
      <c r="H170" s="9" t="str">
        <f>_xll.SNL.Clients.Office.Excel.Functions.SPG(A170, "SP_TOPICTAG")</f>
        <v>Hepatology; Infectious Diseases; Oncology; Vaccines</v>
      </c>
      <c r="I170" s="5">
        <f>_xll.SNL.Clients.Office.Excel.Functions.SPG(A170, "SP_PCT_SHARES_OWNED_ALL_INSTITUTIONS")</f>
        <v>82.85</v>
      </c>
      <c r="J170" s="9" t="str">
        <f>_xll.SNL.Clients.Office.Excel.Functions.SPG(A170, "RD_CREDIT_RATING_GLOBAL", "Issuer Credit Rating", "Local Currency LT|0")</f>
        <v/>
      </c>
      <c r="K170" s="9" t="str">
        <f>_xll.SNL.Clients.Office.Excel.Functions.SPG(A170, "RD_CWOL_GLOBAL", "Issuer Credit Rating", "Local Currency LT|0")</f>
        <v/>
      </c>
      <c r="L170" s="9" t="str">
        <f>_xll.SNL.Clients.Office.Excel.Functions.SPG(A170, "RD_RATING_ACTION_GLOBAL", "Issuer Credit Rating", "Local Currency LT|0")</f>
        <v/>
      </c>
      <c r="M170" s="10" t="str">
        <f>_xll.SNL.Clients.Office.Excel.Functions.SPG(A170, "RD_LAST_REVIEW_DATE_GLOBAL", "Issuer Credit Rating", "Local Currency LT")</f>
        <v/>
      </c>
      <c r="N170" s="10" t="str">
        <f>_xll.SNL.Clients.Office.Excel.Functions.SPG(A170, "RD_CREDIT_RATING_DATE_GLOBAL", "Issuer Credit Rating", "Local Currency LT|0")</f>
        <v/>
      </c>
      <c r="O170" s="10" t="str">
        <f>_xll.SNL.Clients.Office.Excel.Functions.SPG(A170, "RD_CREDIT_WATCH_OUTLOOK_DATE_GLOBAL", "Issuer Credit Rating", "Local Currency LT|0")</f>
        <v/>
      </c>
    </row>
    <row r="171" spans="1:15">
      <c r="A171" t="s">
        <v>1205</v>
      </c>
      <c r="B171" t="str">
        <f>_xll.SNL.Clients.Office.Excel.Functions.SPG(A171,"SP_IPO_DATE")</f>
        <v>#PEND</v>
      </c>
      <c r="C171" s="9" t="str">
        <f>_xll.SNL.Clients.Office.Excel.Functions.SPG(A171, "IQ_SECTOR")</f>
        <v>Financials</v>
      </c>
      <c r="D171" s="9" t="str">
        <f>_xll.SNL.Clients.Office.Excel.Functions.SPG(A171, "IQ_INDUSTRY_GROUP")</f>
        <v>Banks</v>
      </c>
      <c r="E171" s="9" t="str">
        <f>_xll.SNL.Clients.Office.Excel.Functions.SPG(A171, "IQ_INDUSTRY")</f>
        <v>Banks</v>
      </c>
      <c r="F171" s="9" t="str">
        <f>_xll.SNL.Clients.Office.Excel.Functions.SPG(A171, "IQ_PRIMARY_INDUSTRY")</f>
        <v>Regional Banks</v>
      </c>
      <c r="G171" s="9" t="str">
        <f>_xll.SNL.Clients.Office.Excel.Functions.SPG(A171, "NAICS_CODE", "Primary")</f>
        <v>52211 - Commercial Banking</v>
      </c>
      <c r="H171" s="9" t="str">
        <f>_xll.SNL.Clients.Office.Excel.Functions.SPG(A171, "SP_TOPICTAG")</f>
        <v>Consumer Lending</v>
      </c>
      <c r="I171" s="5">
        <f>_xll.SNL.Clients.Office.Excel.Functions.SPG(A171, "SP_PCT_SHARES_OWNED_ALL_INSTITUTIONS")</f>
        <v>75.94</v>
      </c>
      <c r="J171" s="9" t="str">
        <f>_xll.SNL.Clients.Office.Excel.Functions.SPG(A171, "RD_CREDIT_RATING_GLOBAL", "Issuer Credit Rating", "Local Currency LT|0")</f>
        <v/>
      </c>
      <c r="K171" s="9" t="str">
        <f>_xll.SNL.Clients.Office.Excel.Functions.SPG(A171, "RD_CWOL_GLOBAL", "Issuer Credit Rating", "Local Currency LT|0")</f>
        <v/>
      </c>
      <c r="L171" s="9" t="str">
        <f>_xll.SNL.Clients.Office.Excel.Functions.SPG(A171, "RD_RATING_ACTION_GLOBAL", "Issuer Credit Rating", "Local Currency LT|0")</f>
        <v/>
      </c>
      <c r="M171" s="10" t="str">
        <f>_xll.SNL.Clients.Office.Excel.Functions.SPG(A171, "RD_LAST_REVIEW_DATE_GLOBAL", "Issuer Credit Rating", "Local Currency LT")</f>
        <v/>
      </c>
      <c r="N171" s="10" t="str">
        <f>_xll.SNL.Clients.Office.Excel.Functions.SPG(A171, "RD_CREDIT_RATING_DATE_GLOBAL", "Issuer Credit Rating", "Local Currency LT|0")</f>
        <v/>
      </c>
      <c r="O171" s="10" t="str">
        <f>_xll.SNL.Clients.Office.Excel.Functions.SPG(A171, "RD_CREDIT_WATCH_OUTLOOK_DATE_GLOBAL", "Issuer Credit Rating", "Local Currency LT|0")</f>
        <v/>
      </c>
    </row>
    <row r="172" spans="1:15">
      <c r="A172" t="s">
        <v>1206</v>
      </c>
      <c r="B172" t="str">
        <f>_xll.SNL.Clients.Office.Excel.Functions.SPG(A172,"SP_IPO_DATE")</f>
        <v>#PEND</v>
      </c>
      <c r="C172" s="9" t="str">
        <f>_xll.SNL.Clients.Office.Excel.Functions.SPG(A172, "IQ_SECTOR")</f>
        <v>Real Estate</v>
      </c>
      <c r="D172" s="9" t="str">
        <f>_xll.SNL.Clients.Office.Excel.Functions.SPG(A172, "IQ_INDUSTRY_GROUP")</f>
        <v>Equity Real Estate Investment Trusts (REITs)</v>
      </c>
      <c r="E172" s="9" t="str">
        <f>_xll.SNL.Clients.Office.Excel.Functions.SPG(A172, "IQ_INDUSTRY")</f>
        <v>Office REITs</v>
      </c>
      <c r="F172" s="9" t="str">
        <f>_xll.SNL.Clients.Office.Excel.Functions.SPG(A172, "IQ_PRIMARY_INDUSTRY")</f>
        <v>Office REITs</v>
      </c>
      <c r="G172" s="9" t="str">
        <f>_xll.SNL.Clients.Office.Excel.Functions.SPG(A172, "NAICS_CODE", "Primary")</f>
        <v>531120 - Lessors of Nonresidential Buildings (except Miniwarehouses)</v>
      </c>
      <c r="H172" s="9" t="str">
        <f>_xll.SNL.Clients.Office.Excel.Functions.SPG(A172, "SP_TOPICTAG")</f>
        <v/>
      </c>
      <c r="I172" s="5">
        <f>_xll.SNL.Clients.Office.Excel.Functions.SPG(A172, "SP_PCT_SHARES_OWNED_ALL_INSTITUTIONS")</f>
        <v>75.739999999999995</v>
      </c>
      <c r="J172" s="9" t="str">
        <f>_xll.SNL.Clients.Office.Excel.Functions.SPG(A172, "RD_CREDIT_RATING_GLOBAL", "Issuer Credit Rating", "Local Currency LT|0")</f>
        <v/>
      </c>
      <c r="K172" s="9" t="str">
        <f>_xll.SNL.Clients.Office.Excel.Functions.SPG(A172, "RD_CWOL_GLOBAL", "Issuer Credit Rating", "Local Currency LT|0")</f>
        <v/>
      </c>
      <c r="L172" s="9" t="str">
        <f>_xll.SNL.Clients.Office.Excel.Functions.SPG(A172, "RD_RATING_ACTION_GLOBAL", "Issuer Credit Rating", "Local Currency LT|0")</f>
        <v/>
      </c>
      <c r="M172" s="10" t="str">
        <f>_xll.SNL.Clients.Office.Excel.Functions.SPG(A172, "RD_LAST_REVIEW_DATE_GLOBAL", "Issuer Credit Rating", "Local Currency LT")</f>
        <v/>
      </c>
      <c r="N172" s="10" t="str">
        <f>_xll.SNL.Clients.Office.Excel.Functions.SPG(A172, "RD_CREDIT_RATING_DATE_GLOBAL", "Issuer Credit Rating", "Local Currency LT|0")</f>
        <v/>
      </c>
      <c r="O172" s="10" t="str">
        <f>_xll.SNL.Clients.Office.Excel.Functions.SPG(A172, "RD_CREDIT_WATCH_OUTLOOK_DATE_GLOBAL", "Issuer Credit Rating", "Local Currency LT|0")</f>
        <v/>
      </c>
    </row>
    <row r="173" spans="1:15">
      <c r="A173" t="s">
        <v>1207</v>
      </c>
      <c r="B173" t="str">
        <f>_xll.SNL.Clients.Office.Excel.Functions.SPG(A173,"SP_IPO_DATE")</f>
        <v>#PEND</v>
      </c>
      <c r="C173" s="9" t="str">
        <f>_xll.SNL.Clients.Office.Excel.Functions.SPG(A173, "IQ_SECTOR")</f>
        <v>Communication Services</v>
      </c>
      <c r="D173" s="9" t="str">
        <f>_xll.SNL.Clients.Office.Excel.Functions.SPG(A173, "IQ_INDUSTRY_GROUP")</f>
        <v>Media and Entertainment</v>
      </c>
      <c r="E173" s="9" t="str">
        <f>_xll.SNL.Clients.Office.Excel.Functions.SPG(A173, "IQ_INDUSTRY")</f>
        <v>Media</v>
      </c>
      <c r="F173" s="9" t="str">
        <f>_xll.SNL.Clients.Office.Excel.Functions.SPG(A173, "IQ_PRIMARY_INDUSTRY")</f>
        <v>Cable and Satellite</v>
      </c>
      <c r="G173" s="9" t="str">
        <f>_xll.SNL.Clients.Office.Excel.Functions.SPG(A173, "NAICS_CODE", "Primary")</f>
        <v>517 - Telecommunications</v>
      </c>
      <c r="H173" s="9" t="str">
        <f>_xll.SNL.Clients.Office.Excel.Functions.SPG(A173, "SP_TOPICTAG")</f>
        <v>Network Backbone; Edge Computing; Network Security; 5G</v>
      </c>
      <c r="I173" s="5">
        <f>_xll.SNL.Clients.Office.Excel.Functions.SPG(A173, "SP_PCT_SHARES_OWNED_ALL_INSTITUTIONS")</f>
        <v>41.39</v>
      </c>
      <c r="J173" s="9" t="str">
        <f>_xll.SNL.Clients.Office.Excel.Functions.SPG(A173, "RD_CREDIT_RATING_GLOBAL", "Issuer Credit Rating", "Local Currency LT|0")</f>
        <v>CCC+</v>
      </c>
      <c r="K173" s="9" t="str">
        <f>_xll.SNL.Clients.Office.Excel.Functions.SPG(A173, "RD_CWOL_GLOBAL", "Issuer Credit Rating", "Local Currency LT|0")</f>
        <v>Negative</v>
      </c>
      <c r="L173" s="9" t="str">
        <f>_xll.SNL.Clients.Office.Excel.Functions.SPG(A173, "RD_RATING_ACTION_GLOBAL", "Issuer Credit Rating", "Local Currency LT|0")</f>
        <v>Upgrade | CreditWatch/Outlook (11/14/2024)</v>
      </c>
      <c r="M173" s="10">
        <f>_xll.SNL.Clients.Office.Excel.Functions.SPG(A173, "RD_LAST_REVIEW_DATE_GLOBAL", "Issuer Credit Rating", "Local Currency LT")</f>
        <v>45610</v>
      </c>
      <c r="N173" s="10">
        <f>_xll.SNL.Clients.Office.Excel.Functions.SPG(A173, "RD_CREDIT_RATING_DATE_GLOBAL", "Issuer Credit Rating", "Local Currency LT|0")</f>
        <v>45610</v>
      </c>
      <c r="O173" s="10">
        <f>_xll.SNL.Clients.Office.Excel.Functions.SPG(A173, "RD_CREDIT_WATCH_OUTLOOK_DATE_GLOBAL", "Issuer Credit Rating", "Local Currency LT|0")</f>
        <v>45610</v>
      </c>
    </row>
    <row r="174" spans="1:15">
      <c r="A174" t="s">
        <v>1208</v>
      </c>
      <c r="B174" t="str">
        <f>_xll.SNL.Clients.Office.Excel.Functions.SPG(A174,"SP_IPO_DATE")</f>
        <v>#PEND</v>
      </c>
      <c r="C174" s="9" t="str">
        <f>_xll.SNL.Clients.Office.Excel.Functions.SPG(A174, "IQ_SECTOR")</f>
        <v>Consumer Staples</v>
      </c>
      <c r="D174" s="9" t="str">
        <f>_xll.SNL.Clients.Office.Excel.Functions.SPG(A174, "IQ_INDUSTRY_GROUP")</f>
        <v>Household and Personal Products</v>
      </c>
      <c r="E174" s="9" t="str">
        <f>_xll.SNL.Clients.Office.Excel.Functions.SPG(A174, "IQ_INDUSTRY")</f>
        <v>Personal Care Products</v>
      </c>
      <c r="F174" s="9" t="str">
        <f>_xll.SNL.Clients.Office.Excel.Functions.SPG(A174, "IQ_PRIMARY_INDUSTRY")</f>
        <v>Personal Care Products</v>
      </c>
      <c r="G174" s="9" t="str">
        <f>_xll.SNL.Clients.Office.Excel.Functions.SPG(A174, "NAICS_CODE", "Primary")</f>
        <v>325620 - Toilet Preparation Manufacturing</v>
      </c>
      <c r="H174" s="9" t="str">
        <f>_xll.SNL.Clients.Office.Excel.Functions.SPG(A174, "SP_TOPICTAG")</f>
        <v>Lifestyle</v>
      </c>
      <c r="I174" s="5">
        <f>_xll.SNL.Clients.Office.Excel.Functions.SPG(A174, "SP_PCT_SHARES_OWNED_ALL_INSTITUTIONS")</f>
        <v>98.43</v>
      </c>
      <c r="J174" s="9" t="str">
        <f>_xll.SNL.Clients.Office.Excel.Functions.SPG(A174, "RD_CREDIT_RATING_GLOBAL", "Issuer Credit Rating", "Local Currency LT|0")</f>
        <v>BB</v>
      </c>
      <c r="K174" s="9" t="str">
        <f>_xll.SNL.Clients.Office.Excel.Functions.SPG(A174, "RD_CWOL_GLOBAL", "Issuer Credit Rating", "Local Currency LT|0")</f>
        <v>Stable</v>
      </c>
      <c r="L174" s="9" t="str">
        <f>_xll.SNL.Clients.Office.Excel.Functions.SPG(A174, "RD_RATING_ACTION_GLOBAL", "Issuer Credit Rating", "Local Currency LT|0")</f>
        <v>CreditWatch/Outlook (10/23/2023)</v>
      </c>
      <c r="M174" s="10">
        <f>_xll.SNL.Clients.Office.Excel.Functions.SPG(A174, "RD_LAST_REVIEW_DATE_GLOBAL", "Issuer Credit Rating", "Local Currency LT")</f>
        <v>45526</v>
      </c>
      <c r="N174" s="10">
        <f>_xll.SNL.Clients.Office.Excel.Functions.SPG(A174, "RD_CREDIT_RATING_DATE_GLOBAL", "Issuer Credit Rating", "Local Currency LT|0")</f>
        <v>43885</v>
      </c>
      <c r="O174" s="10">
        <f>_xll.SNL.Clients.Office.Excel.Functions.SPG(A174, "RD_CREDIT_WATCH_OUTLOOK_DATE_GLOBAL", "Issuer Credit Rating", "Local Currency LT|0")</f>
        <v>45222</v>
      </c>
    </row>
    <row r="175" spans="1:15">
      <c r="A175" t="s">
        <v>1209</v>
      </c>
      <c r="B175" t="str">
        <f>_xll.SNL.Clients.Office.Excel.Functions.SPG(A175,"SP_IPO_DATE")</f>
        <v>#PEND</v>
      </c>
      <c r="C175" s="9" t="str">
        <f>_xll.SNL.Clients.Office.Excel.Functions.SPG(A175, "IQ_SECTOR")</f>
        <v>Financials</v>
      </c>
      <c r="D175" s="9" t="str">
        <f>_xll.SNL.Clients.Office.Excel.Functions.SPG(A175, "IQ_INDUSTRY_GROUP")</f>
        <v>Financial Services</v>
      </c>
      <c r="E175" s="9" t="str">
        <f>_xll.SNL.Clients.Office.Excel.Functions.SPG(A175, "IQ_INDUSTRY")</f>
        <v>Mortgage Real Estate Investment Trusts (REITs)</v>
      </c>
      <c r="F175" s="9" t="str">
        <f>_xll.SNL.Clients.Office.Excel.Functions.SPG(A175, "IQ_PRIMARY_INDUSTRY")</f>
        <v>Mortgage REITs</v>
      </c>
      <c r="G175" s="9" t="str">
        <f>_xll.SNL.Clients.Office.Excel.Functions.SPG(A175, "NAICS_CODE", "Primary")</f>
        <v>525990 - Other Financial Vehicles</v>
      </c>
      <c r="H175" s="9" t="str">
        <f>_xll.SNL.Clients.Office.Excel.Functions.SPG(A175, "SP_TOPICTAG")</f>
        <v>Consumer Lending</v>
      </c>
      <c r="I175" s="5">
        <f>_xll.SNL.Clients.Office.Excel.Functions.SPG(A175, "SP_PCT_SHARES_OWNED_ALL_INSTITUTIONS")</f>
        <v>57.03</v>
      </c>
      <c r="J175" s="9" t="str">
        <f>_xll.SNL.Clients.Office.Excel.Functions.SPG(A175, "RD_CREDIT_RATING_GLOBAL", "Issuer Credit Rating", "Local Currency LT|0")</f>
        <v/>
      </c>
      <c r="K175" s="9" t="str">
        <f>_xll.SNL.Clients.Office.Excel.Functions.SPG(A175, "RD_CWOL_GLOBAL", "Issuer Credit Rating", "Local Currency LT|0")</f>
        <v/>
      </c>
      <c r="L175" s="9" t="str">
        <f>_xll.SNL.Clients.Office.Excel.Functions.SPG(A175, "RD_RATING_ACTION_GLOBAL", "Issuer Credit Rating", "Local Currency LT|0")</f>
        <v/>
      </c>
      <c r="M175" s="10" t="str">
        <f>_xll.SNL.Clients.Office.Excel.Functions.SPG(A175, "RD_LAST_REVIEW_DATE_GLOBAL", "Issuer Credit Rating", "Local Currency LT")</f>
        <v/>
      </c>
      <c r="N175" s="10" t="str">
        <f>_xll.SNL.Clients.Office.Excel.Functions.SPG(A175, "RD_CREDIT_RATING_DATE_GLOBAL", "Issuer Credit Rating", "Local Currency LT|0")</f>
        <v/>
      </c>
      <c r="O175" s="10" t="str">
        <f>_xll.SNL.Clients.Office.Excel.Functions.SPG(A175, "RD_CREDIT_WATCH_OUTLOOK_DATE_GLOBAL", "Issuer Credit Rating", "Local Currency LT|0")</f>
        <v/>
      </c>
    </row>
    <row r="176" spans="1:15">
      <c r="A176" t="s">
        <v>1210</v>
      </c>
      <c r="B176" t="str">
        <f>_xll.SNL.Clients.Office.Excel.Functions.SPG(A176,"SP_IPO_DATE")</f>
        <v>#PEND</v>
      </c>
      <c r="C176" s="9" t="str">
        <f>_xll.SNL.Clients.Office.Excel.Functions.SPG(A176, "IQ_SECTOR")</f>
        <v>Real Estate</v>
      </c>
      <c r="D176" s="9" t="str">
        <f>_xll.SNL.Clients.Office.Excel.Functions.SPG(A176, "IQ_INDUSTRY_GROUP")</f>
        <v>Equity Real Estate Investment Trusts (REITs)</v>
      </c>
      <c r="E176" s="9" t="str">
        <f>_xll.SNL.Clients.Office.Excel.Functions.SPG(A176, "IQ_INDUSTRY")</f>
        <v>Residential REITs</v>
      </c>
      <c r="F176" s="9" t="str">
        <f>_xll.SNL.Clients.Office.Excel.Functions.SPG(A176, "IQ_PRIMARY_INDUSTRY")</f>
        <v>Multi-Family Residential REITs</v>
      </c>
      <c r="G176" s="9" t="str">
        <f>_xll.SNL.Clients.Office.Excel.Functions.SPG(A176, "NAICS_CODE", "Primary")</f>
        <v>531110 - Lessors of Residential Buildings and Dwellings</v>
      </c>
      <c r="H176" s="9" t="str">
        <f>_xll.SNL.Clients.Office.Excel.Functions.SPG(A176, "SP_TOPICTAG")</f>
        <v/>
      </c>
      <c r="I176" s="5">
        <f>_xll.SNL.Clients.Office.Excel.Functions.SPG(A176, "SP_PCT_SHARES_OWNED_ALL_INSTITUTIONS")</f>
        <v>88.7</v>
      </c>
      <c r="J176" s="9" t="str">
        <f>_xll.SNL.Clients.Office.Excel.Functions.SPG(A176, "RD_CREDIT_RATING_GLOBAL", "Issuer Credit Rating", "Local Currency LT|0")</f>
        <v>BBB</v>
      </c>
      <c r="K176" s="9" t="str">
        <f>_xll.SNL.Clients.Office.Excel.Functions.SPG(A176, "RD_CWOL_GLOBAL", "Issuer Credit Rating", "Local Currency LT|0")</f>
        <v>Stable</v>
      </c>
      <c r="L176" s="9" t="str">
        <f>_xll.SNL.Clients.Office.Excel.Functions.SPG(A176, "RD_RATING_ACTION_GLOBAL", "Issuer Credit Rating", "Local Currency LT|0")</f>
        <v>Downgrade | CreditWatch/Outlook (08/23/2012)</v>
      </c>
      <c r="M176" s="10">
        <f>_xll.SNL.Clients.Office.Excel.Functions.SPG(A176, "RD_LAST_REVIEW_DATE_GLOBAL", "Issuer Credit Rating", "Local Currency LT")</f>
        <v>45408</v>
      </c>
      <c r="N176" s="10">
        <f>_xll.SNL.Clients.Office.Excel.Functions.SPG(A176, "RD_CREDIT_RATING_DATE_GLOBAL", "Issuer Credit Rating", "Local Currency LT|0")</f>
        <v>41144</v>
      </c>
      <c r="O176" s="10">
        <f>_xll.SNL.Clients.Office.Excel.Functions.SPG(A176, "RD_CREDIT_WATCH_OUTLOOK_DATE_GLOBAL", "Issuer Credit Rating", "Local Currency LT|0")</f>
        <v>41144</v>
      </c>
    </row>
    <row r="177" spans="1:15">
      <c r="A177" t="s">
        <v>1211</v>
      </c>
      <c r="B177" t="str">
        <f>_xll.SNL.Clients.Office.Excel.Functions.SPG(A177,"SP_IPO_DATE")</f>
        <v>#PEND</v>
      </c>
      <c r="C177" s="9" t="str">
        <f>_xll.SNL.Clients.Office.Excel.Functions.SPG(A177, "IQ_SECTOR")</f>
        <v>Health Care</v>
      </c>
      <c r="D177" s="9" t="str">
        <f>_xll.SNL.Clients.Office.Excel.Functions.SPG(A177, "IQ_INDUSTRY_GROUP")</f>
        <v>Health Care Equipment and Services</v>
      </c>
      <c r="E177" s="9" t="str">
        <f>_xll.SNL.Clients.Office.Excel.Functions.SPG(A177, "IQ_INDUSTRY")</f>
        <v>Health Care Equipment and Supplies</v>
      </c>
      <c r="F177" s="9" t="str">
        <f>_xll.SNL.Clients.Office.Excel.Functions.SPG(A177, "IQ_PRIMARY_INDUSTRY")</f>
        <v>Health Care Supplies</v>
      </c>
      <c r="G177" s="9" t="str">
        <f>_xll.SNL.Clients.Office.Excel.Functions.SPG(A177, "NAICS_CODE", "Primary")</f>
        <v>339113 - Surgical Appliance and Supplies Manufacturing</v>
      </c>
      <c r="H177" s="9" t="str">
        <f>_xll.SNL.Clients.Office.Excel.Functions.SPG(A177, "SP_TOPICTAG")</f>
        <v>Health Diagnostics; MHealth; Diabetes</v>
      </c>
      <c r="I177" s="5">
        <f>_xll.SNL.Clients.Office.Excel.Functions.SPG(A177, "SP_PCT_SHARES_OWNED_ALL_INSTITUTIONS")</f>
        <v>89.54</v>
      </c>
      <c r="J177" s="9" t="str">
        <f>_xll.SNL.Clients.Office.Excel.Functions.SPG(A177, "RD_CREDIT_RATING_GLOBAL", "Issuer Credit Rating", "Local Currency LT|0")</f>
        <v>B+</v>
      </c>
      <c r="K177" s="9" t="str">
        <f>_xll.SNL.Clients.Office.Excel.Functions.SPG(A177, "RD_CWOL_GLOBAL", "Issuer Credit Rating", "Local Currency LT|0")</f>
        <v>Stable</v>
      </c>
      <c r="L177" s="9" t="str">
        <f>_xll.SNL.Clients.Office.Excel.Functions.SPG(A177, "RD_RATING_ACTION_GLOBAL", "Issuer Credit Rating", "Local Currency LT|0")</f>
        <v>New Rating | CreditWatch/Outlook (01/14/2022)</v>
      </c>
      <c r="M177" s="10">
        <f>_xll.SNL.Clients.Office.Excel.Functions.SPG(A177, "RD_LAST_REVIEW_DATE_GLOBAL", "Issuer Credit Rating", "Local Currency LT")</f>
        <v>45673</v>
      </c>
      <c r="N177" s="10">
        <f>_xll.SNL.Clients.Office.Excel.Functions.SPG(A177, "RD_CREDIT_RATING_DATE_GLOBAL", "Issuer Credit Rating", "Local Currency LT|0")</f>
        <v>44575</v>
      </c>
      <c r="O177" s="10">
        <f>_xll.SNL.Clients.Office.Excel.Functions.SPG(A177, "RD_CREDIT_WATCH_OUTLOOK_DATE_GLOBAL", "Issuer Credit Rating", "Local Currency LT|0")</f>
        <v>44575</v>
      </c>
    </row>
    <row r="178" spans="1:15">
      <c r="A178" t="s">
        <v>1212</v>
      </c>
      <c r="B178" t="str">
        <f>_xll.SNL.Clients.Office.Excel.Functions.SPG(A178,"SP_IPO_DATE")</f>
        <v>#PEND</v>
      </c>
      <c r="C178" s="9" t="str">
        <f>_xll.SNL.Clients.Office.Excel.Functions.SPG(A178, "IQ_SECTOR")</f>
        <v>Financials</v>
      </c>
      <c r="D178" s="9" t="str">
        <f>_xll.SNL.Clients.Office.Excel.Functions.SPG(A178, "IQ_INDUSTRY_GROUP")</f>
        <v>Insurance</v>
      </c>
      <c r="E178" s="9" t="str">
        <f>_xll.SNL.Clients.Office.Excel.Functions.SPG(A178, "IQ_INDUSTRY")</f>
        <v>Insurance</v>
      </c>
      <c r="F178" s="9" t="str">
        <f>_xll.SNL.Clients.Office.Excel.Functions.SPG(A178, "IQ_PRIMARY_INDUSTRY")</f>
        <v>Property and Casualty Insurance</v>
      </c>
      <c r="G178" s="9" t="str">
        <f>_xll.SNL.Clients.Office.Excel.Functions.SPG(A178, "NAICS_CODE", "Primary")</f>
        <v>524126 - Direct Property and Casualty Insurance Carriers</v>
      </c>
      <c r="H178" s="9" t="str">
        <f>_xll.SNL.Clients.Office.Excel.Functions.SPG(A178, "SP_TOPICTAG")</f>
        <v>Data Protection; Employee Benefits; Process Automation</v>
      </c>
      <c r="I178" s="5">
        <f>_xll.SNL.Clients.Office.Excel.Functions.SPG(A178, "SP_PCT_SHARES_OWNED_ALL_INSTITUTIONS")</f>
        <v>81</v>
      </c>
      <c r="J178" s="9" t="str">
        <f>_xll.SNL.Clients.Office.Excel.Functions.SPG(A178, "RD_CREDIT_RATING_GLOBAL", "Issuer Credit Rating", "Local Currency LT|0")</f>
        <v/>
      </c>
      <c r="K178" s="9" t="str">
        <f>_xll.SNL.Clients.Office.Excel.Functions.SPG(A178, "RD_CWOL_GLOBAL", "Issuer Credit Rating", "Local Currency LT|0")</f>
        <v/>
      </c>
      <c r="L178" s="9" t="str">
        <f>_xll.SNL.Clients.Office.Excel.Functions.SPG(A178, "RD_RATING_ACTION_GLOBAL", "Issuer Credit Rating", "Local Currency LT|0")</f>
        <v/>
      </c>
      <c r="M178" s="10" t="str">
        <f>_xll.SNL.Clients.Office.Excel.Functions.SPG(A178, "RD_LAST_REVIEW_DATE_GLOBAL", "Issuer Credit Rating", "Local Currency LT")</f>
        <v/>
      </c>
      <c r="N178" s="10" t="str">
        <f>_xll.SNL.Clients.Office.Excel.Functions.SPG(A178, "RD_CREDIT_RATING_DATE_GLOBAL", "Issuer Credit Rating", "Local Currency LT|0")</f>
        <v/>
      </c>
      <c r="O178" s="10" t="str">
        <f>_xll.SNL.Clients.Office.Excel.Functions.SPG(A178, "RD_CREDIT_WATCH_OUTLOOK_DATE_GLOBAL", "Issuer Credit Rating", "Local Currency LT|0")</f>
        <v/>
      </c>
    </row>
    <row r="179" spans="1:15">
      <c r="A179" t="s">
        <v>1213</v>
      </c>
      <c r="B179" t="str">
        <f>_xll.SNL.Clients.Office.Excel.Functions.SPG(A179,"SP_IPO_DATE")</f>
        <v>#PEND</v>
      </c>
      <c r="C179" s="9" t="str">
        <f>_xll.SNL.Clients.Office.Excel.Functions.SPG(A179, "IQ_SECTOR")</f>
        <v>Financials</v>
      </c>
      <c r="D179" s="9" t="str">
        <f>_xll.SNL.Clients.Office.Excel.Functions.SPG(A179, "IQ_INDUSTRY_GROUP")</f>
        <v>Financial Services</v>
      </c>
      <c r="E179" s="9" t="str">
        <f>_xll.SNL.Clients.Office.Excel.Functions.SPG(A179, "IQ_INDUSTRY")</f>
        <v>Consumer Finance</v>
      </c>
      <c r="F179" s="9" t="str">
        <f>_xll.SNL.Clients.Office.Excel.Functions.SPG(A179, "IQ_PRIMARY_INDUSTRY")</f>
        <v>Consumer Finance</v>
      </c>
      <c r="G179" s="9" t="str">
        <f>_xll.SNL.Clients.Office.Excel.Functions.SPG(A179, "NAICS_CODE", "Primary")</f>
        <v>5222 - Nondepository Credit Intermediation</v>
      </c>
      <c r="H179" s="9" t="str">
        <f>_xll.SNL.Clients.Office.Excel.Functions.SPG(A179, "SP_TOPICTAG")</f>
        <v>Anti-Fraud; Consumer Lending; Predictive Analytics; Data Protection; RegTech</v>
      </c>
      <c r="I179" s="5">
        <f>_xll.SNL.Clients.Office.Excel.Functions.SPG(A179, "SP_PCT_SHARES_OWNED_ALL_INSTITUTIONS")</f>
        <v>109.73</v>
      </c>
      <c r="J179" s="9" t="str">
        <f>_xll.SNL.Clients.Office.Excel.Functions.SPG(A179, "RD_CREDIT_RATING_GLOBAL", "Issuer Credit Rating", "Local Currency LT|0")</f>
        <v/>
      </c>
      <c r="K179" s="9" t="str">
        <f>_xll.SNL.Clients.Office.Excel.Functions.SPG(A179, "RD_CWOL_GLOBAL", "Issuer Credit Rating", "Local Currency LT|0")</f>
        <v/>
      </c>
      <c r="L179" s="9" t="str">
        <f>_xll.SNL.Clients.Office.Excel.Functions.SPG(A179, "RD_RATING_ACTION_GLOBAL", "Issuer Credit Rating", "Local Currency LT|0")</f>
        <v/>
      </c>
      <c r="M179" s="10" t="str">
        <f>_xll.SNL.Clients.Office.Excel.Functions.SPG(A179, "RD_LAST_REVIEW_DATE_GLOBAL", "Issuer Credit Rating", "Local Currency LT")</f>
        <v/>
      </c>
      <c r="N179" s="10" t="str">
        <f>_xll.SNL.Clients.Office.Excel.Functions.SPG(A179, "RD_CREDIT_RATING_DATE_GLOBAL", "Issuer Credit Rating", "Local Currency LT|0")</f>
        <v/>
      </c>
      <c r="O179" s="10" t="str">
        <f>_xll.SNL.Clients.Office.Excel.Functions.SPG(A179, "RD_CREDIT_WATCH_OUTLOOK_DATE_GLOBAL", "Issuer Credit Rating", "Local Currency LT|0")</f>
        <v/>
      </c>
    </row>
    <row r="180" spans="1:15">
      <c r="A180" t="s">
        <v>1214</v>
      </c>
      <c r="B180" t="str">
        <f>_xll.SNL.Clients.Office.Excel.Functions.SPG(A180,"SP_IPO_DATE")</f>
        <v>#PEND</v>
      </c>
      <c r="C180" s="9" t="str">
        <f>_xll.SNL.Clients.Office.Excel.Functions.SPG(A180, "IQ_SECTOR")</f>
        <v>Consumer Staples</v>
      </c>
      <c r="D180" s="9" t="str">
        <f>_xll.SNL.Clients.Office.Excel.Functions.SPG(A180, "IQ_INDUSTRY_GROUP")</f>
        <v>Household and Personal Products</v>
      </c>
      <c r="E180" s="9" t="str">
        <f>_xll.SNL.Clients.Office.Excel.Functions.SPG(A180, "IQ_INDUSTRY")</f>
        <v>Household Products</v>
      </c>
      <c r="F180" s="9" t="str">
        <f>_xll.SNL.Clients.Office.Excel.Functions.SPG(A180, "IQ_PRIMARY_INDUSTRY")</f>
        <v>Household Products</v>
      </c>
      <c r="G180" s="9" t="str">
        <f>_xll.SNL.Clients.Office.Excel.Functions.SPG(A180, "NAICS_CODE", "Primary")</f>
        <v>335910 - Battery Manufacturing</v>
      </c>
      <c r="H180" s="9" t="str">
        <f>_xll.SNL.Clients.Office.Excel.Functions.SPG(A180, "SP_TOPICTAG")</f>
        <v>Energy Storage; Encryption; Data Protection; Smart Energy; Battery Energy Storage System (BESS)</v>
      </c>
      <c r="I180" s="5">
        <f>_xll.SNL.Clients.Office.Excel.Functions.SPG(A180, "SP_PCT_SHARES_OWNED_ALL_INSTITUTIONS")</f>
        <v>84.64</v>
      </c>
      <c r="J180" s="9" t="str">
        <f>_xll.SNL.Clients.Office.Excel.Functions.SPG(A180, "RD_CREDIT_RATING_GLOBAL", "Issuer Credit Rating", "Local Currency LT|0")</f>
        <v>B+</v>
      </c>
      <c r="K180" s="9" t="str">
        <f>_xll.SNL.Clients.Office.Excel.Functions.SPG(A180, "RD_CWOL_GLOBAL", "Issuer Credit Rating", "Local Currency LT|0")</f>
        <v>Stable</v>
      </c>
      <c r="L180" s="9" t="str">
        <f>_xll.SNL.Clients.Office.Excel.Functions.SPG(A180, "RD_RATING_ACTION_GLOBAL", "Issuer Credit Rating", "Local Currency LT|0")</f>
        <v>CreditWatch/Outlook (07/21/2023)</v>
      </c>
      <c r="M180" s="10">
        <f>_xll.SNL.Clients.Office.Excel.Functions.SPG(A180, "RD_LAST_REVIEW_DATE_GLOBAL", "Issuer Credit Rating", "Local Currency LT")</f>
        <v>45559</v>
      </c>
      <c r="N180" s="10">
        <f>_xll.SNL.Clients.Office.Excel.Functions.SPG(A180, "RD_CREDIT_RATING_DATE_GLOBAL", "Issuer Credit Rating", "Local Currency LT|0")</f>
        <v>44419</v>
      </c>
      <c r="O180" s="10">
        <f>_xll.SNL.Clients.Office.Excel.Functions.SPG(A180, "RD_CREDIT_WATCH_OUTLOOK_DATE_GLOBAL", "Issuer Credit Rating", "Local Currency LT|0")</f>
        <v>45128</v>
      </c>
    </row>
    <row r="181" spans="1:15">
      <c r="A181" t="s">
        <v>1215</v>
      </c>
      <c r="B181" t="str">
        <f>_xll.SNL.Clients.Office.Excel.Functions.SPG(A181,"SP_IPO_DATE")</f>
        <v>#PEND</v>
      </c>
      <c r="C181" s="9" t="str">
        <f>_xll.SNL.Clients.Office.Excel.Functions.SPG(A181, "IQ_SECTOR")</f>
        <v>Industrials</v>
      </c>
      <c r="D181" s="9" t="str">
        <f>_xll.SNL.Clients.Office.Excel.Functions.SPG(A181, "IQ_INDUSTRY_GROUP")</f>
        <v>Capital Goods</v>
      </c>
      <c r="E181" s="9" t="str">
        <f>_xll.SNL.Clients.Office.Excel.Functions.SPG(A181, "IQ_INDUSTRY")</f>
        <v>Machinery</v>
      </c>
      <c r="F181" s="9" t="str">
        <f>_xll.SNL.Clients.Office.Excel.Functions.SPG(A181, "IQ_PRIMARY_INDUSTRY")</f>
        <v>Industrial Machinery and Supplies and Components</v>
      </c>
      <c r="G181" s="9" t="str">
        <f>_xll.SNL.Clients.Office.Excel.Functions.SPG(A181, "NAICS_CODE", "Primary")</f>
        <v>33392 - Material Handling Equipment Manufacturing</v>
      </c>
      <c r="H181" s="9" t="str">
        <f>_xll.SNL.Clients.Office.Excel.Functions.SPG(A181, "SP_TOPICTAG")</f>
        <v>Industrial Automation</v>
      </c>
      <c r="I181" s="5">
        <f>_xll.SNL.Clients.Office.Excel.Functions.SPG(A181, "SP_PCT_SHARES_OWNED_ALL_INSTITUTIONS")</f>
        <v>103.47</v>
      </c>
      <c r="J181" s="9" t="str">
        <f>_xll.SNL.Clients.Office.Excel.Functions.SPG(A181, "RD_CREDIT_RATING_GLOBAL", "Issuer Credit Rating", "Local Currency LT|0")</f>
        <v>NR</v>
      </c>
      <c r="K181" s="9" t="str">
        <f>_xll.SNL.Clients.Office.Excel.Functions.SPG(A181, "RD_CWOL_GLOBAL", "Issuer Credit Rating", "Local Currency LT|0")</f>
        <v>NR</v>
      </c>
      <c r="L181" s="9" t="str">
        <f>_xll.SNL.Clients.Office.Excel.Functions.SPG(A181, "RD_RATING_ACTION_GLOBAL", "Issuer Credit Rating", "Local Currency LT|0")</f>
        <v>Not Rated | CreditWatch/Outlook (07/15/2020)</v>
      </c>
      <c r="M181" s="10">
        <f>_xll.SNL.Clients.Office.Excel.Functions.SPG(A181, "RD_LAST_REVIEW_DATE_GLOBAL", "Issuer Credit Rating", "Local Currency LT")</f>
        <v>44027</v>
      </c>
      <c r="N181" s="10">
        <f>_xll.SNL.Clients.Office.Excel.Functions.SPG(A181, "RD_CREDIT_RATING_DATE_GLOBAL", "Issuer Credit Rating", "Local Currency LT|0")</f>
        <v>44027</v>
      </c>
      <c r="O181" s="10">
        <f>_xll.SNL.Clients.Office.Excel.Functions.SPG(A181, "RD_CREDIT_WATCH_OUTLOOK_DATE_GLOBAL", "Issuer Credit Rating", "Local Currency LT|0")</f>
        <v>44027</v>
      </c>
    </row>
    <row r="182" spans="1:15">
      <c r="A182" t="s">
        <v>1216</v>
      </c>
      <c r="B182" t="str">
        <f>_xll.SNL.Clients.Office.Excel.Functions.SPG(A182,"SP_IPO_DATE")</f>
        <v>#PEND</v>
      </c>
      <c r="C182" s="9" t="str">
        <f>_xll.SNL.Clients.Office.Excel.Functions.SPG(A182, "IQ_SECTOR")</f>
        <v>Financials</v>
      </c>
      <c r="D182" s="9" t="str">
        <f>_xll.SNL.Clients.Office.Excel.Functions.SPG(A182, "IQ_INDUSTRY_GROUP")</f>
        <v>Financial Services</v>
      </c>
      <c r="E182" s="9" t="str">
        <f>_xll.SNL.Clients.Office.Excel.Functions.SPG(A182, "IQ_INDUSTRY")</f>
        <v>Consumer Finance</v>
      </c>
      <c r="F182" s="9" t="str">
        <f>_xll.SNL.Clients.Office.Excel.Functions.SPG(A182, "IQ_PRIMARY_INDUSTRY")</f>
        <v>Consumer Finance</v>
      </c>
      <c r="G182" s="9" t="str">
        <f>_xll.SNL.Clients.Office.Excel.Functions.SPG(A182, "NAICS_CODE", "Primary")</f>
        <v>522291 - Consumer Lending</v>
      </c>
      <c r="H182" s="9" t="str">
        <f>_xll.SNL.Clients.Office.Excel.Functions.SPG(A182, "SP_TOPICTAG")</f>
        <v>Consumer Lending; Fintech; Micro Lending; Digital Brokerage</v>
      </c>
      <c r="I182" s="5">
        <f>_xll.SNL.Clients.Office.Excel.Functions.SPG(A182, "SP_PCT_SHARES_OWNED_ALL_INSTITUTIONS")</f>
        <v>95.63</v>
      </c>
      <c r="J182" s="9" t="str">
        <f>_xll.SNL.Clients.Office.Excel.Functions.SPG(A182, "RD_CREDIT_RATING_GLOBAL", "Issuer Credit Rating", "Local Currency LT|0")</f>
        <v>B</v>
      </c>
      <c r="K182" s="9" t="str">
        <f>_xll.SNL.Clients.Office.Excel.Functions.SPG(A182, "RD_CWOL_GLOBAL", "Issuer Credit Rating", "Local Currency LT|0")</f>
        <v>Stable</v>
      </c>
      <c r="L182" s="9" t="str">
        <f>_xll.SNL.Clients.Office.Excel.Functions.SPG(A182, "RD_RATING_ACTION_GLOBAL", "Issuer Credit Rating", "Local Currency LT|0")</f>
        <v>CreditWatch/Outlook (05/21/2021)</v>
      </c>
      <c r="M182" s="10">
        <f>_xll.SNL.Clients.Office.Excel.Functions.SPG(A182, "RD_LAST_REVIEW_DATE_GLOBAL", "Issuer Credit Rating", "Local Currency LT")</f>
        <v>45588</v>
      </c>
      <c r="N182" s="10">
        <f>_xll.SNL.Clients.Office.Excel.Functions.SPG(A182, "RD_CREDIT_RATING_DATE_GLOBAL", "Issuer Credit Rating", "Local Currency LT|0")</f>
        <v>41775</v>
      </c>
      <c r="O182" s="10">
        <f>_xll.SNL.Clients.Office.Excel.Functions.SPG(A182, "RD_CREDIT_WATCH_OUTLOOK_DATE_GLOBAL", "Issuer Credit Rating", "Local Currency LT|0")</f>
        <v>44337</v>
      </c>
    </row>
    <row r="183" spans="1:15">
      <c r="A183" t="s">
        <v>1217</v>
      </c>
      <c r="B183" t="str">
        <f>_xll.SNL.Clients.Office.Excel.Functions.SPG(A183,"SP_IPO_DATE")</f>
        <v>#PEND</v>
      </c>
      <c r="C183" s="9" t="str">
        <f>_xll.SNL.Clients.Office.Excel.Functions.SPG(A183, "IQ_SECTOR")</f>
        <v>Health Care</v>
      </c>
      <c r="D183" s="9" t="str">
        <f>_xll.SNL.Clients.Office.Excel.Functions.SPG(A183, "IQ_INDUSTRY_GROUP")</f>
        <v>Health Care Equipment and Services</v>
      </c>
      <c r="E183" s="9" t="str">
        <f>_xll.SNL.Clients.Office.Excel.Functions.SPG(A183, "IQ_INDUSTRY")</f>
        <v>Health Care Equipment and Supplies</v>
      </c>
      <c r="F183" s="9" t="str">
        <f>_xll.SNL.Clients.Office.Excel.Functions.SPG(A183, "IQ_PRIMARY_INDUSTRY")</f>
        <v>Health Care Equipment</v>
      </c>
      <c r="G183" s="9" t="str">
        <f>_xll.SNL.Clients.Office.Excel.Functions.SPG(A183, "NAICS_CODE", "Primary")</f>
        <v>3391 - Medical Equipment and Supplies Manufacturing</v>
      </c>
      <c r="H183" s="9" t="str">
        <f>_xll.SNL.Clients.Office.Excel.Functions.SPG(A183, "SP_TOPICTAG")</f>
        <v>Orthopaedics; Pain Management; Surgery</v>
      </c>
      <c r="I183" s="5">
        <f>_xll.SNL.Clients.Office.Excel.Functions.SPG(A183, "SP_PCT_SHARES_OWNED_ALL_INSTITUTIONS")</f>
        <v>107.3</v>
      </c>
      <c r="J183" s="9" t="str">
        <f>_xll.SNL.Clients.Office.Excel.Functions.SPG(A183, "RD_CREDIT_RATING_GLOBAL", "Issuer Credit Rating", "Local Currency LT|0")</f>
        <v>NR</v>
      </c>
      <c r="K183" s="9" t="str">
        <f>_xll.SNL.Clients.Office.Excel.Functions.SPG(A183, "RD_CWOL_GLOBAL", "Issuer Credit Rating", "Local Currency LT|0")</f>
        <v>NR</v>
      </c>
      <c r="L183" s="9" t="str">
        <f>_xll.SNL.Clients.Office.Excel.Functions.SPG(A183, "RD_RATING_ACTION_GLOBAL", "Issuer Credit Rating", "Local Currency LT|0")</f>
        <v>Not Rated | CreditWatch/Outlook (06/21/2022)</v>
      </c>
      <c r="M183" s="10">
        <f>_xll.SNL.Clients.Office.Excel.Functions.SPG(A183, "RD_LAST_REVIEW_DATE_GLOBAL", "Issuer Credit Rating", "Local Currency LT")</f>
        <v>44733</v>
      </c>
      <c r="N183" s="10">
        <f>_xll.SNL.Clients.Office.Excel.Functions.SPG(A183, "RD_CREDIT_RATING_DATE_GLOBAL", "Issuer Credit Rating", "Local Currency LT|0")</f>
        <v>44733</v>
      </c>
      <c r="O183" s="10">
        <f>_xll.SNL.Clients.Office.Excel.Functions.SPG(A183, "RD_CREDIT_WATCH_OUTLOOK_DATE_GLOBAL", "Issuer Credit Rating", "Local Currency LT|0")</f>
        <v>44733</v>
      </c>
    </row>
    <row r="184" spans="1:15">
      <c r="A184" t="s">
        <v>1218</v>
      </c>
      <c r="B184" t="str">
        <f>_xll.SNL.Clients.Office.Excel.Functions.SPG(A184,"SP_IPO_DATE")</f>
        <v>#PEND</v>
      </c>
      <c r="C184" s="9" t="str">
        <f>_xll.SNL.Clients.Office.Excel.Functions.SPG(A184, "IQ_SECTOR")</f>
        <v>Industrials</v>
      </c>
      <c r="D184" s="9" t="str">
        <f>_xll.SNL.Clients.Office.Excel.Functions.SPG(A184, "IQ_INDUSTRY_GROUP")</f>
        <v>Capital Goods</v>
      </c>
      <c r="E184" s="9" t="str">
        <f>_xll.SNL.Clients.Office.Excel.Functions.SPG(A184, "IQ_INDUSTRY")</f>
        <v>Machinery</v>
      </c>
      <c r="F184" s="9" t="str">
        <f>_xll.SNL.Clients.Office.Excel.Functions.SPG(A184, "IQ_PRIMARY_INDUSTRY")</f>
        <v>Industrial Machinery and Supplies and Components</v>
      </c>
      <c r="G184" s="9" t="str">
        <f>_xll.SNL.Clients.Office.Excel.Functions.SPG(A184, "NAICS_CODE", "Primary")</f>
        <v>339991 - Gasket, Packing, and Sealing Device Manufacturing</v>
      </c>
      <c r="H184" s="9" t="str">
        <f>_xll.SNL.Clients.Office.Excel.Functions.SPG(A184, "SP_TOPICTAG")</f>
        <v>Environmental Engineering; Industrial Automation; Pollution Control</v>
      </c>
      <c r="I184" s="5">
        <f>_xll.SNL.Clients.Office.Excel.Functions.SPG(A184, "SP_PCT_SHARES_OWNED_ALL_INSTITUTIONS")</f>
        <v>98.28</v>
      </c>
      <c r="J184" s="9" t="str">
        <f>_xll.SNL.Clients.Office.Excel.Functions.SPG(A184, "RD_CREDIT_RATING_GLOBAL", "Issuer Credit Rating", "Local Currency LT|0")</f>
        <v>BB</v>
      </c>
      <c r="K184" s="9" t="str">
        <f>_xll.SNL.Clients.Office.Excel.Functions.SPG(A184, "RD_CWOL_GLOBAL", "Issuer Credit Rating", "Local Currency LT|0")</f>
        <v>Stable</v>
      </c>
      <c r="L184" s="9" t="str">
        <f>_xll.SNL.Clients.Office.Excel.Functions.SPG(A184, "RD_RATING_ACTION_GLOBAL", "Issuer Credit Rating", "Local Currency LT|0")</f>
        <v>Upgrade | CreditWatch/Outlook (09/20/2018)</v>
      </c>
      <c r="M184" s="10">
        <f>_xll.SNL.Clients.Office.Excel.Functions.SPG(A184, "RD_LAST_REVIEW_DATE_GLOBAL", "Issuer Credit Rating", "Local Currency LT")</f>
        <v>45411</v>
      </c>
      <c r="N184" s="10">
        <f>_xll.SNL.Clients.Office.Excel.Functions.SPG(A184, "RD_CREDIT_RATING_DATE_GLOBAL", "Issuer Credit Rating", "Local Currency LT|0")</f>
        <v>43363</v>
      </c>
      <c r="O184" s="10">
        <f>_xll.SNL.Clients.Office.Excel.Functions.SPG(A184, "RD_CREDIT_WATCH_OUTLOOK_DATE_GLOBAL", "Issuer Credit Rating", "Local Currency LT|0")</f>
        <v>43363</v>
      </c>
    </row>
    <row r="185" spans="1:15">
      <c r="A185" t="s">
        <v>1219</v>
      </c>
      <c r="B185" t="str">
        <f>_xll.SNL.Clients.Office.Excel.Functions.SPG(A185,"SP_IPO_DATE")</f>
        <v>#PEND</v>
      </c>
      <c r="C185" s="9" t="str">
        <f>_xll.SNL.Clients.Office.Excel.Functions.SPG(A185, "IQ_SECTOR")</f>
        <v>Industrials</v>
      </c>
      <c r="D185" s="9" t="str">
        <f>_xll.SNL.Clients.Office.Excel.Functions.SPG(A185, "IQ_INDUSTRY_GROUP")</f>
        <v>Commercial and Professional Services</v>
      </c>
      <c r="E185" s="9" t="str">
        <f>_xll.SNL.Clients.Office.Excel.Functions.SPG(A185, "IQ_INDUSTRY")</f>
        <v>Commercial Services and Supplies</v>
      </c>
      <c r="F185" s="9" t="str">
        <f>_xll.SNL.Clients.Office.Excel.Functions.SPG(A185, "IQ_PRIMARY_INDUSTRY")</f>
        <v>Environmental and Facilities Services</v>
      </c>
      <c r="G185" s="9" t="str">
        <f>_xll.SNL.Clients.Office.Excel.Functions.SPG(A185, "NAICS_CODE", "Primary")</f>
        <v>562 - Waste Management and Remediation Services</v>
      </c>
      <c r="H185" s="9" t="str">
        <f>_xll.SNL.Clients.Office.Excel.Functions.SPG(A185, "SP_TOPICTAG")</f>
        <v>Environmental Consulting; Environmental Engineering; Farming; Disposal and Recycling; CleanTech; Pollution Control; ClimateTech</v>
      </c>
      <c r="I185" s="5">
        <f>_xll.SNL.Clients.Office.Excel.Functions.SPG(A185, "SP_PCT_SHARES_OWNED_ALL_INSTITUTIONS")</f>
        <v>93.03</v>
      </c>
      <c r="J185" s="9" t="str">
        <f>_xll.SNL.Clients.Office.Excel.Functions.SPG(A185, "RD_CREDIT_RATING_GLOBAL", "Issuer Credit Rating", "Local Currency LT|0")</f>
        <v>B+</v>
      </c>
      <c r="K185" s="9" t="str">
        <f>_xll.SNL.Clients.Office.Excel.Functions.SPG(A185, "RD_CWOL_GLOBAL", "Issuer Credit Rating", "Local Currency LT|0")</f>
        <v>Stable</v>
      </c>
      <c r="L185" s="9" t="str">
        <f>_xll.SNL.Clients.Office.Excel.Functions.SPG(A185, "RD_RATING_ACTION_GLOBAL", "Issuer Credit Rating", "Local Currency LT|0")</f>
        <v>CreditWatch/Outlook (04/05/2024)</v>
      </c>
      <c r="M185" s="10">
        <f>_xll.SNL.Clients.Office.Excel.Functions.SPG(A185, "RD_LAST_REVIEW_DATE_GLOBAL", "Issuer Credit Rating", "Local Currency LT")</f>
        <v>45469</v>
      </c>
      <c r="N185" s="10">
        <f>_xll.SNL.Clients.Office.Excel.Functions.SPG(A185, "RD_CREDIT_RATING_DATE_GLOBAL", "Issuer Credit Rating", "Local Currency LT|0")</f>
        <v>44841</v>
      </c>
      <c r="O185" s="10">
        <f>_xll.SNL.Clients.Office.Excel.Functions.SPG(A185, "RD_CREDIT_WATCH_OUTLOOK_DATE_GLOBAL", "Issuer Credit Rating", "Local Currency LT|0")</f>
        <v>45387</v>
      </c>
    </row>
    <row r="186" spans="1:15">
      <c r="A186" t="s">
        <v>1220</v>
      </c>
      <c r="B186" t="str">
        <f>_xll.SNL.Clients.Office.Excel.Functions.SPG(A186,"SP_IPO_DATE")</f>
        <v>#PEND</v>
      </c>
      <c r="C186" s="9" t="str">
        <f>_xll.SNL.Clients.Office.Excel.Functions.SPG(A186, "IQ_SECTOR")</f>
        <v>Information Technology</v>
      </c>
      <c r="D186" s="9" t="str">
        <f>_xll.SNL.Clients.Office.Excel.Functions.SPG(A186, "IQ_INDUSTRY_GROUP")</f>
        <v>Technology Hardware and Equipment</v>
      </c>
      <c r="E186" s="9" t="str">
        <f>_xll.SNL.Clients.Office.Excel.Functions.SPG(A186, "IQ_INDUSTRY")</f>
        <v>Electronic Equipment, Instruments and Components</v>
      </c>
      <c r="F186" s="9" t="str">
        <f>_xll.SNL.Clients.Office.Excel.Functions.SPG(A186, "IQ_PRIMARY_INDUSTRY")</f>
        <v>Technology Distributors</v>
      </c>
      <c r="G186" s="9" t="str">
        <f>_xll.SNL.Clients.Office.Excel.Functions.SPG(A186, "NAICS_CODE", "Primary")</f>
        <v>423430 - Computer and Computer Peripheral Equipment and Software Merchant Wholesalers</v>
      </c>
      <c r="H186" s="9" t="str">
        <f>_xll.SNL.Clients.Office.Excel.Functions.SPG(A186, "SP_TOPICTAG")</f>
        <v>Software Development; Cloud Management; Data Integration; Data Protection; Cloud Infrastructure; Cloud Storage; Process Automation</v>
      </c>
      <c r="I186" s="5">
        <f>_xll.SNL.Clients.Office.Excel.Functions.SPG(A186, "SP_PCT_SHARES_OWNED_ALL_INSTITUTIONS")</f>
        <v>99.95</v>
      </c>
      <c r="J186" s="9" t="str">
        <f>_xll.SNL.Clients.Office.Excel.Functions.SPG(A186, "RD_CREDIT_RATING_GLOBAL", "Issuer Credit Rating", "Local Currency LT|0")</f>
        <v/>
      </c>
      <c r="K186" s="9" t="str">
        <f>_xll.SNL.Clients.Office.Excel.Functions.SPG(A186, "RD_CWOL_GLOBAL", "Issuer Credit Rating", "Local Currency LT|0")</f>
        <v/>
      </c>
      <c r="L186" s="9" t="str">
        <f>_xll.SNL.Clients.Office.Excel.Functions.SPG(A186, "RD_RATING_ACTION_GLOBAL", "Issuer Credit Rating", "Local Currency LT|0")</f>
        <v/>
      </c>
      <c r="M186" s="10" t="str">
        <f>_xll.SNL.Clients.Office.Excel.Functions.SPG(A186, "RD_LAST_REVIEW_DATE_GLOBAL", "Issuer Credit Rating", "Local Currency LT")</f>
        <v/>
      </c>
      <c r="N186" s="10" t="str">
        <f>_xll.SNL.Clients.Office.Excel.Functions.SPG(A186, "RD_CREDIT_RATING_DATE_GLOBAL", "Issuer Credit Rating", "Local Currency LT|0")</f>
        <v/>
      </c>
      <c r="O186" s="10" t="str">
        <f>_xll.SNL.Clients.Office.Excel.Functions.SPG(A186, "RD_CREDIT_WATCH_OUTLOOK_DATE_GLOBAL", "Issuer Credit Rating", "Local Currency LT|0")</f>
        <v/>
      </c>
    </row>
    <row r="187" spans="1:15">
      <c r="A187" t="s">
        <v>1221</v>
      </c>
      <c r="B187" t="str">
        <f>_xll.SNL.Clients.Office.Excel.Functions.SPG(A187,"SP_IPO_DATE")</f>
        <v>#PEND</v>
      </c>
      <c r="C187" s="9" t="str">
        <f>_xll.SNL.Clients.Office.Excel.Functions.SPG(A187, "IQ_SECTOR")</f>
        <v>Industrials</v>
      </c>
      <c r="D187" s="9" t="str">
        <f>_xll.SNL.Clients.Office.Excel.Functions.SPG(A187, "IQ_INDUSTRY_GROUP")</f>
        <v>Capital Goods</v>
      </c>
      <c r="E187" s="9" t="str">
        <f>_xll.SNL.Clients.Office.Excel.Functions.SPG(A187, "IQ_INDUSTRY")</f>
        <v>Machinery</v>
      </c>
      <c r="F187" s="9" t="str">
        <f>_xll.SNL.Clients.Office.Excel.Functions.SPG(A187, "IQ_PRIMARY_INDUSTRY")</f>
        <v>Industrial Machinery and Supplies and Components</v>
      </c>
      <c r="G187" s="9" t="str">
        <f>_xll.SNL.Clients.Office.Excel.Functions.SPG(A187, "NAICS_CODE", "Primary")</f>
        <v>3339 - Other General Purpose Machinery Manufacturing</v>
      </c>
      <c r="H187" s="9" t="str">
        <f>_xll.SNL.Clients.Office.Excel.Functions.SPG(A187, "SP_TOPICTAG")</f>
        <v>Energy Storage; Industrial Automation; Sensors; Process Automation; Ocean Data Collection</v>
      </c>
      <c r="I187" s="5">
        <f>_xll.SNL.Clients.Office.Excel.Functions.SPG(A187, "SP_PCT_SHARES_OWNED_ALL_INSTITUTIONS")</f>
        <v>98.42</v>
      </c>
      <c r="J187" s="9" t="str">
        <f>_xll.SNL.Clients.Office.Excel.Functions.SPG(A187, "RD_CREDIT_RATING_GLOBAL", "Issuer Credit Rating", "Local Currency LT|0")</f>
        <v/>
      </c>
      <c r="K187" s="9" t="str">
        <f>_xll.SNL.Clients.Office.Excel.Functions.SPG(A187, "RD_CWOL_GLOBAL", "Issuer Credit Rating", "Local Currency LT|0")</f>
        <v/>
      </c>
      <c r="L187" s="9" t="str">
        <f>_xll.SNL.Clients.Office.Excel.Functions.SPG(A187, "RD_RATING_ACTION_GLOBAL", "Issuer Credit Rating", "Local Currency LT|0")</f>
        <v/>
      </c>
      <c r="M187" s="10" t="str">
        <f>_xll.SNL.Clients.Office.Excel.Functions.SPG(A187, "RD_LAST_REVIEW_DATE_GLOBAL", "Issuer Credit Rating", "Local Currency LT")</f>
        <v/>
      </c>
      <c r="N187" s="10" t="str">
        <f>_xll.SNL.Clients.Office.Excel.Functions.SPG(A187, "RD_CREDIT_RATING_DATE_GLOBAL", "Issuer Credit Rating", "Local Currency LT|0")</f>
        <v/>
      </c>
      <c r="O187" s="10" t="str">
        <f>_xll.SNL.Clients.Office.Excel.Functions.SPG(A187, "RD_CREDIT_WATCH_OUTLOOK_DATE_GLOBAL", "Issuer Credit Rating", "Local Currency LT|0")</f>
        <v/>
      </c>
    </row>
    <row r="188" spans="1:15">
      <c r="A188" t="s">
        <v>1222</v>
      </c>
      <c r="B188" t="str">
        <f>_xll.SNL.Clients.Office.Excel.Functions.SPG(A188,"SP_IPO_DATE")</f>
        <v>#PEND</v>
      </c>
      <c r="C188" s="9" t="str">
        <f>_xll.SNL.Clients.Office.Excel.Functions.SPG(A188, "IQ_SECTOR")</f>
        <v>Real Estate</v>
      </c>
      <c r="D188" s="9" t="str">
        <f>_xll.SNL.Clients.Office.Excel.Functions.SPG(A188, "IQ_INDUSTRY_GROUP")</f>
        <v>Equity Real Estate Investment Trusts (REITs)</v>
      </c>
      <c r="E188" s="9" t="str">
        <f>_xll.SNL.Clients.Office.Excel.Functions.SPG(A188, "IQ_INDUSTRY")</f>
        <v>Diversified REITs</v>
      </c>
      <c r="F188" s="9" t="str">
        <f>_xll.SNL.Clients.Office.Excel.Functions.SPG(A188, "IQ_PRIMARY_INDUSTRY")</f>
        <v>Diversified REITs</v>
      </c>
      <c r="G188" s="9" t="str">
        <f>_xll.SNL.Clients.Office.Excel.Functions.SPG(A188, "NAICS_CODE", "Primary")</f>
        <v>531120 - Lessors of Nonresidential Buildings (except Miniwarehouses)</v>
      </c>
      <c r="H188" s="9" t="str">
        <f>_xll.SNL.Clients.Office.Excel.Functions.SPG(A188, "SP_TOPICTAG")</f>
        <v/>
      </c>
      <c r="I188" s="5">
        <f>_xll.SNL.Clients.Office.Excel.Functions.SPG(A188, "SP_PCT_SHARES_OWNED_ALL_INSTITUTIONS")</f>
        <v>114.7</v>
      </c>
      <c r="J188" s="9" t="str">
        <f>_xll.SNL.Clients.Office.Excel.Functions.SPG(A188, "RD_CREDIT_RATING_GLOBAL", "Issuer Credit Rating", "Local Currency LT|0")</f>
        <v>BBB-</v>
      </c>
      <c r="K188" s="9" t="str">
        <f>_xll.SNL.Clients.Office.Excel.Functions.SPG(A188, "RD_CWOL_GLOBAL", "Issuer Credit Rating", "Local Currency LT|0")</f>
        <v>Stable</v>
      </c>
      <c r="L188" s="9" t="str">
        <f>_xll.SNL.Clients.Office.Excel.Functions.SPG(A188, "RD_RATING_ACTION_GLOBAL", "Issuer Credit Rating", "Local Currency LT|0")</f>
        <v>Upgrade | CreditWatch/Outlook (05/18/2022)</v>
      </c>
      <c r="M188" s="10">
        <f>_xll.SNL.Clients.Office.Excel.Functions.SPG(A188, "RD_LAST_REVIEW_DATE_GLOBAL", "Issuer Credit Rating", "Local Currency LT")</f>
        <v>45421</v>
      </c>
      <c r="N188" s="10">
        <f>_xll.SNL.Clients.Office.Excel.Functions.SPG(A188, "RD_CREDIT_RATING_DATE_GLOBAL", "Issuer Credit Rating", "Local Currency LT|0")</f>
        <v>44699</v>
      </c>
      <c r="O188" s="10">
        <f>_xll.SNL.Clients.Office.Excel.Functions.SPG(A188, "RD_CREDIT_WATCH_OUTLOOK_DATE_GLOBAL", "Issuer Credit Rating", "Local Currency LT|0")</f>
        <v>44699</v>
      </c>
    </row>
    <row r="189" spans="1:15">
      <c r="A189" t="s">
        <v>1223</v>
      </c>
      <c r="B189" t="str">
        <f>_xll.SNL.Clients.Office.Excel.Functions.SPG(A189,"SP_IPO_DATE")</f>
        <v>#PEND</v>
      </c>
      <c r="C189" s="9" t="str">
        <f>_xll.SNL.Clients.Office.Excel.Functions.SPG(A189, "IQ_SECTOR")</f>
        <v>Consumer Discretionary</v>
      </c>
      <c r="D189" s="9" t="str">
        <f>_xll.SNL.Clients.Office.Excel.Functions.SPG(A189, "IQ_INDUSTRY_GROUP")</f>
        <v>Consumer Durables and Apparel</v>
      </c>
      <c r="E189" s="9" t="str">
        <f>_xll.SNL.Clients.Office.Excel.Functions.SPG(A189, "IQ_INDUSTRY")</f>
        <v>Household Durables</v>
      </c>
      <c r="F189" s="9" t="str">
        <f>_xll.SNL.Clients.Office.Excel.Functions.SPG(A189, "IQ_PRIMARY_INDUSTRY")</f>
        <v>Home Furnishings</v>
      </c>
      <c r="G189" s="9" t="str">
        <f>_xll.SNL.Clients.Office.Excel.Functions.SPG(A189, "NAICS_CODE", "Primary")</f>
        <v>33712 - Household and Institutional Furniture Manufacturing</v>
      </c>
      <c r="H189" s="9" t="str">
        <f>_xll.SNL.Clients.Office.Excel.Functions.SPG(A189, "SP_TOPICTAG")</f>
        <v/>
      </c>
      <c r="I189" s="5">
        <f>_xll.SNL.Clients.Office.Excel.Functions.SPG(A189, "SP_PCT_SHARES_OWNED_ALL_INSTITUTIONS")</f>
        <v>88.92</v>
      </c>
      <c r="J189" s="9" t="str">
        <f>_xll.SNL.Clients.Office.Excel.Functions.SPG(A189, "RD_CREDIT_RATING_GLOBAL", "Issuer Credit Rating", "Local Currency LT|0")</f>
        <v>NR</v>
      </c>
      <c r="K189" s="9" t="str">
        <f>_xll.SNL.Clients.Office.Excel.Functions.SPG(A189, "RD_CWOL_GLOBAL", "Issuer Credit Rating", "Local Currency LT|0")</f>
        <v>NR</v>
      </c>
      <c r="L189" s="9" t="str">
        <f>_xll.SNL.Clients.Office.Excel.Functions.SPG(A189, "RD_RATING_ACTION_GLOBAL", "Issuer Credit Rating", "Local Currency LT|0")</f>
        <v>Not Rated | CreditWatch/Outlook (03/23/2015)</v>
      </c>
      <c r="M189" s="10" t="str">
        <f>_xll.SNL.Clients.Office.Excel.Functions.SPG(A189, "RD_LAST_REVIEW_DATE_GLOBAL", "Issuer Credit Rating", "Local Currency LT")</f>
        <v/>
      </c>
      <c r="N189" s="10">
        <f>_xll.SNL.Clients.Office.Excel.Functions.SPG(A189, "RD_CREDIT_RATING_DATE_GLOBAL", "Issuer Credit Rating", "Local Currency LT|0")</f>
        <v>42086</v>
      </c>
      <c r="O189" s="10">
        <f>_xll.SNL.Clients.Office.Excel.Functions.SPG(A189, "RD_CREDIT_WATCH_OUTLOOK_DATE_GLOBAL", "Issuer Credit Rating", "Local Currency LT|0")</f>
        <v>42086</v>
      </c>
    </row>
    <row r="190" spans="1:15">
      <c r="A190" t="s">
        <v>1224</v>
      </c>
      <c r="B190" t="str">
        <f>_xll.SNL.Clients.Office.Excel.Functions.SPG(A190,"SP_IPO_DATE")</f>
        <v>#PEND</v>
      </c>
      <c r="C190" s="9" t="str">
        <f>_xll.SNL.Clients.Office.Excel.Functions.SPG(A190, "IQ_SECTOR")</f>
        <v>Consumer Discretionary</v>
      </c>
      <c r="D190" s="9" t="str">
        <f>_xll.SNL.Clients.Office.Excel.Functions.SPG(A190, "IQ_INDUSTRY_GROUP")</f>
        <v>Consumer Discretionary Distribution and Retail</v>
      </c>
      <c r="E190" s="9" t="str">
        <f>_xll.SNL.Clients.Office.Excel.Functions.SPG(A190, "IQ_INDUSTRY")</f>
        <v>Broadline Retail</v>
      </c>
      <c r="F190" s="9" t="str">
        <f>_xll.SNL.Clients.Office.Excel.Functions.SPG(A190, "IQ_PRIMARY_INDUSTRY")</f>
        <v>Broadline Retail</v>
      </c>
      <c r="G190" s="9" t="str">
        <f>_xll.SNL.Clients.Office.Excel.Functions.SPG(A190, "NAICS_CODE", "Primary")</f>
        <v>458110 - Clothing and Clothing Accessories Retailers</v>
      </c>
      <c r="H190" s="9" t="str">
        <f>_xll.SNL.Clients.Office.Excel.Functions.SPG(A190, "SP_TOPICTAG")</f>
        <v>Lifestyle; Natural Language Processing; Content Creation; Online Payments</v>
      </c>
      <c r="I190" s="5">
        <f>_xll.SNL.Clients.Office.Excel.Functions.SPG(A190, "SP_PCT_SHARES_OWNED_ALL_INSTITUTIONS")</f>
        <v>111.04</v>
      </c>
      <c r="J190" s="9" t="str">
        <f>_xll.SNL.Clients.Office.Excel.Functions.SPG(A190, "RD_CREDIT_RATING_GLOBAL", "Issuer Credit Rating", "Local Currency LT|0")</f>
        <v/>
      </c>
      <c r="K190" s="9" t="str">
        <f>_xll.SNL.Clients.Office.Excel.Functions.SPG(A190, "RD_CWOL_GLOBAL", "Issuer Credit Rating", "Local Currency LT|0")</f>
        <v/>
      </c>
      <c r="L190" s="9" t="str">
        <f>_xll.SNL.Clients.Office.Excel.Functions.SPG(A190, "RD_RATING_ACTION_GLOBAL", "Issuer Credit Rating", "Local Currency LT|0")</f>
        <v/>
      </c>
      <c r="M190" s="10" t="str">
        <f>_xll.SNL.Clients.Office.Excel.Functions.SPG(A190, "RD_LAST_REVIEW_DATE_GLOBAL", "Issuer Credit Rating", "Local Currency LT")</f>
        <v/>
      </c>
      <c r="N190" s="10" t="str">
        <f>_xll.SNL.Clients.Office.Excel.Functions.SPG(A190, "RD_CREDIT_RATING_DATE_GLOBAL", "Issuer Credit Rating", "Local Currency LT|0")</f>
        <v/>
      </c>
      <c r="O190" s="10" t="str">
        <f>_xll.SNL.Clients.Office.Excel.Functions.SPG(A190, "RD_CREDIT_WATCH_OUTLOOK_DATE_GLOBAL", "Issuer Credit Rating", "Local Currency LT|0")</f>
        <v/>
      </c>
    </row>
    <row r="191" spans="1:15">
      <c r="A191" t="s">
        <v>1225</v>
      </c>
      <c r="B191" t="str">
        <f>_xll.SNL.Clients.Office.Excel.Functions.SPG(A191,"SP_IPO_DATE")</f>
        <v>#PEND</v>
      </c>
      <c r="C191" s="9" t="str">
        <f>_xll.SNL.Clients.Office.Excel.Functions.SPG(A191, "IQ_SECTOR")</f>
        <v>Financials</v>
      </c>
      <c r="D191" s="9" t="str">
        <f>_xll.SNL.Clients.Office.Excel.Functions.SPG(A191, "IQ_INDUSTRY_GROUP")</f>
        <v>Financial Services</v>
      </c>
      <c r="E191" s="9" t="str">
        <f>_xll.SNL.Clients.Office.Excel.Functions.SPG(A191, "IQ_INDUSTRY")</f>
        <v>Financial Services</v>
      </c>
      <c r="F191" s="9" t="str">
        <f>_xll.SNL.Clients.Office.Excel.Functions.SPG(A191, "IQ_PRIMARY_INDUSTRY")</f>
        <v>Transaction and Payment Processing Services</v>
      </c>
      <c r="G191" s="9" t="str">
        <f>_xll.SNL.Clients.Office.Excel.Functions.SPG(A191, "NAICS_CODE", "Primary")</f>
        <v>522320 - Financial Transactions Processing, Reserve, and Clearinghouse Activities</v>
      </c>
      <c r="H191" s="9" t="str">
        <f>_xll.SNL.Clients.Office.Excel.Functions.SPG(A191, "SP_TOPICTAG")</f>
        <v>Anti-Fraud; Software Development; Fintech; Authentication; Process Automation; Payment Facilitator Enablers; Online Payments</v>
      </c>
      <c r="I191" s="5">
        <f>_xll.SNL.Clients.Office.Excel.Functions.SPG(A191, "SP_PCT_SHARES_OWNED_ALL_INSTITUTIONS")</f>
        <v>102.88</v>
      </c>
      <c r="J191" s="9" t="str">
        <f>_xll.SNL.Clients.Office.Excel.Functions.SPG(A191, "RD_CREDIT_RATING_GLOBAL", "Issuer Credit Rating", "Local Currency LT|0")</f>
        <v>BB-</v>
      </c>
      <c r="K191" s="9" t="str">
        <f>_xll.SNL.Clients.Office.Excel.Functions.SPG(A191, "RD_CWOL_GLOBAL", "Issuer Credit Rating", "Local Currency LT|0")</f>
        <v>Stable</v>
      </c>
      <c r="L191" s="9" t="str">
        <f>_xll.SNL.Clients.Office.Excel.Functions.SPG(A191, "RD_RATING_ACTION_GLOBAL", "Issuer Credit Rating", "Local Currency LT|0")</f>
        <v>New Rating | CreditWatch/Outlook (09/26/2023)</v>
      </c>
      <c r="M191" s="10">
        <f>_xll.SNL.Clients.Office.Excel.Functions.SPG(A191, "RD_LAST_REVIEW_DATE_GLOBAL", "Issuer Credit Rating", "Local Currency LT")</f>
        <v>45524</v>
      </c>
      <c r="N191" s="10">
        <f>_xll.SNL.Clients.Office.Excel.Functions.SPG(A191, "RD_CREDIT_RATING_DATE_GLOBAL", "Issuer Credit Rating", "Local Currency LT|0")</f>
        <v>45195</v>
      </c>
      <c r="O191" s="10">
        <f>_xll.SNL.Clients.Office.Excel.Functions.SPG(A191, "RD_CREDIT_WATCH_OUTLOOK_DATE_GLOBAL", "Issuer Credit Rating", "Local Currency LT|0")</f>
        <v>45195</v>
      </c>
    </row>
    <row r="192" spans="1:15">
      <c r="A192" t="s">
        <v>1226</v>
      </c>
      <c r="B192" t="str">
        <f>_xll.SNL.Clients.Office.Excel.Functions.SPG(A192,"SP_IPO_DATE")</f>
        <v>#PEND</v>
      </c>
      <c r="C192" s="9" t="str">
        <f>_xll.SNL.Clients.Office.Excel.Functions.SPG(A192, "IQ_SECTOR")</f>
        <v>Industrials</v>
      </c>
      <c r="D192" s="9" t="str">
        <f>_xll.SNL.Clients.Office.Excel.Functions.SPG(A192, "IQ_INDUSTRY_GROUP")</f>
        <v>Capital Goods</v>
      </c>
      <c r="E192" s="9" t="str">
        <f>_xll.SNL.Clients.Office.Excel.Functions.SPG(A192, "IQ_INDUSTRY")</f>
        <v>Construction and Engineering</v>
      </c>
      <c r="F192" s="9" t="str">
        <f>_xll.SNL.Clients.Office.Excel.Functions.SPG(A192, "IQ_PRIMARY_INDUSTRY")</f>
        <v>Construction and Engineering</v>
      </c>
      <c r="G192" s="9" t="str">
        <f>_xll.SNL.Clients.Office.Excel.Functions.SPG(A192, "NAICS_CODE", "Primary")</f>
        <v>237130 - Power and Communication Line and Related Structures Construction</v>
      </c>
      <c r="H192" s="9" t="str">
        <f>_xll.SNL.Clients.Office.Excel.Functions.SPG(A192, "SP_TOPICTAG")</f>
        <v/>
      </c>
      <c r="I192" s="5">
        <f>_xll.SNL.Clients.Office.Excel.Functions.SPG(A192, "SP_PCT_SHARES_OWNED_ALL_INSTITUTIONS")</f>
        <v>40.98</v>
      </c>
      <c r="J192" s="9" t="str">
        <f>_xll.SNL.Clients.Office.Excel.Functions.SPG(A192, "RD_CREDIT_RATING_GLOBAL", "Issuer Credit Rating", "Local Currency LT|0")</f>
        <v/>
      </c>
      <c r="K192" s="9" t="str">
        <f>_xll.SNL.Clients.Office.Excel.Functions.SPG(A192, "RD_CWOL_GLOBAL", "Issuer Credit Rating", "Local Currency LT|0")</f>
        <v/>
      </c>
      <c r="L192" s="9" t="str">
        <f>_xll.SNL.Clients.Office.Excel.Functions.SPG(A192, "RD_RATING_ACTION_GLOBAL", "Issuer Credit Rating", "Local Currency LT|0")</f>
        <v/>
      </c>
      <c r="M192" s="10" t="str">
        <f>_xll.SNL.Clients.Office.Excel.Functions.SPG(A192, "RD_LAST_REVIEW_DATE_GLOBAL", "Issuer Credit Rating", "Local Currency LT")</f>
        <v/>
      </c>
      <c r="N192" s="10" t="str">
        <f>_xll.SNL.Clients.Office.Excel.Functions.SPG(A192, "RD_CREDIT_RATING_DATE_GLOBAL", "Issuer Credit Rating", "Local Currency LT|0")</f>
        <v/>
      </c>
      <c r="O192" s="10" t="str">
        <f>_xll.SNL.Clients.Office.Excel.Functions.SPG(A192, "RD_CREDIT_WATCH_OUTLOOK_DATE_GLOBAL", "Issuer Credit Rating", "Local Currency LT|0")</f>
        <v/>
      </c>
    </row>
    <row r="193" spans="1:15">
      <c r="A193" t="s">
        <v>1227</v>
      </c>
      <c r="B193" t="str">
        <f>_xll.SNL.Clients.Office.Excel.Functions.SPG(A193,"SP_IPO_DATE")</f>
        <v>#PEND</v>
      </c>
      <c r="C193" s="9" t="str">
        <f>_xll.SNL.Clients.Office.Excel.Functions.SPG(A193, "IQ_SECTOR")</f>
        <v>Real Estate</v>
      </c>
      <c r="D193" s="9" t="str">
        <f>_xll.SNL.Clients.Office.Excel.Functions.SPG(A193, "IQ_INDUSTRY_GROUP")</f>
        <v>Real Estate Management and Development</v>
      </c>
      <c r="E193" s="9" t="str">
        <f>_xll.SNL.Clients.Office.Excel.Functions.SPG(A193, "IQ_INDUSTRY")</f>
        <v>Real Estate Management and Development</v>
      </c>
      <c r="F193" s="9" t="str">
        <f>_xll.SNL.Clients.Office.Excel.Functions.SPG(A193, "IQ_PRIMARY_INDUSTRY")</f>
        <v>Real Estate Services</v>
      </c>
      <c r="G193" s="9" t="str">
        <f>_xll.SNL.Clients.Office.Excel.Functions.SPG(A193, "NAICS_CODE", "Primary")</f>
        <v>531210 - Offices of Real Estate Agents and Brokers</v>
      </c>
      <c r="H193" s="9" t="str">
        <f>_xll.SNL.Clients.Office.Excel.Functions.SPG(A193, "SP_TOPICTAG")</f>
        <v>Social Networking and Collaboration; Podcast; Team Collaboration; Real Estate Technology</v>
      </c>
      <c r="I193" s="5">
        <f>_xll.SNL.Clients.Office.Excel.Functions.SPG(A193, "SP_PCT_SHARES_OWNED_ALL_INSTITUTIONS")</f>
        <v>41.01</v>
      </c>
      <c r="J193" s="9" t="str">
        <f>_xll.SNL.Clients.Office.Excel.Functions.SPG(A193, "RD_CREDIT_RATING_GLOBAL", "Issuer Credit Rating", "Local Currency LT|0")</f>
        <v/>
      </c>
      <c r="K193" s="9" t="str">
        <f>_xll.SNL.Clients.Office.Excel.Functions.SPG(A193, "RD_CWOL_GLOBAL", "Issuer Credit Rating", "Local Currency LT|0")</f>
        <v/>
      </c>
      <c r="L193" s="9" t="str">
        <f>_xll.SNL.Clients.Office.Excel.Functions.SPG(A193, "RD_RATING_ACTION_GLOBAL", "Issuer Credit Rating", "Local Currency LT|0")</f>
        <v/>
      </c>
      <c r="M193" s="10" t="str">
        <f>_xll.SNL.Clients.Office.Excel.Functions.SPG(A193, "RD_LAST_REVIEW_DATE_GLOBAL", "Issuer Credit Rating", "Local Currency LT")</f>
        <v/>
      </c>
      <c r="N193" s="10" t="str">
        <f>_xll.SNL.Clients.Office.Excel.Functions.SPG(A193, "RD_CREDIT_RATING_DATE_GLOBAL", "Issuer Credit Rating", "Local Currency LT|0")</f>
        <v/>
      </c>
      <c r="O193" s="10" t="str">
        <f>_xll.SNL.Clients.Office.Excel.Functions.SPG(A193, "RD_CREDIT_WATCH_OUTLOOK_DATE_GLOBAL", "Issuer Credit Rating", "Local Currency LT|0")</f>
        <v/>
      </c>
    </row>
    <row r="194" spans="1:15">
      <c r="A194" t="s">
        <v>1228</v>
      </c>
      <c r="B194" t="str">
        <f>_xll.SNL.Clients.Office.Excel.Functions.SPG(A194,"SP_IPO_DATE")</f>
        <v>#PEND</v>
      </c>
      <c r="C194" s="9" t="str">
        <f>_xll.SNL.Clients.Office.Excel.Functions.SPG(A194, "IQ_SECTOR")</f>
        <v>Information Technology</v>
      </c>
      <c r="D194" s="9" t="str">
        <f>_xll.SNL.Clients.Office.Excel.Functions.SPG(A194, "IQ_INDUSTRY_GROUP")</f>
        <v>Technology Hardware and Equipment</v>
      </c>
      <c r="E194" s="9" t="str">
        <f>_xll.SNL.Clients.Office.Excel.Functions.SPG(A194, "IQ_INDUSTRY")</f>
        <v>Communications Equipment</v>
      </c>
      <c r="F194" s="9" t="str">
        <f>_xll.SNL.Clients.Office.Excel.Functions.SPG(A194, "IQ_PRIMARY_INDUSTRY")</f>
        <v>Communications Equipment</v>
      </c>
      <c r="G194" s="9" t="str">
        <f>_xll.SNL.Clients.Office.Excel.Functions.SPG(A194, "NAICS_CODE", "Primary")</f>
        <v>3342 - Communications Equipment Manufacturing</v>
      </c>
      <c r="H194" s="9" t="str">
        <f>_xll.SNL.Clients.Office.Excel.Functions.SPG(A194, "SP_TOPICTAG")</f>
        <v>Cloud Management; Data Integration; Cloud Infrastructure; Process Automation; Network Security; Data Center Technology; 5G</v>
      </c>
      <c r="I194" s="5">
        <f>_xll.SNL.Clients.Office.Excel.Functions.SPG(A194, "SP_PCT_SHARES_OWNED_ALL_INSTITUTIONS")</f>
        <v>93.29</v>
      </c>
      <c r="J194" s="9" t="str">
        <f>_xll.SNL.Clients.Office.Excel.Functions.SPG(A194, "RD_CREDIT_RATING_GLOBAL", "Issuer Credit Rating", "Local Currency LT|0")</f>
        <v>NR</v>
      </c>
      <c r="K194" s="9" t="str">
        <f>_xll.SNL.Clients.Office.Excel.Functions.SPG(A194, "RD_CWOL_GLOBAL", "Issuer Credit Rating", "Local Currency LT|0")</f>
        <v>NR</v>
      </c>
      <c r="L194" s="9" t="str">
        <f>_xll.SNL.Clients.Office.Excel.Functions.SPG(A194, "RD_RATING_ACTION_GLOBAL", "Issuer Credit Rating", "Local Currency LT|0")</f>
        <v>Not Rated | CreditWatch/Outlook (03/24/2005)</v>
      </c>
      <c r="M194" s="10" t="str">
        <f>_xll.SNL.Clients.Office.Excel.Functions.SPG(A194, "RD_LAST_REVIEW_DATE_GLOBAL", "Issuer Credit Rating", "Local Currency LT")</f>
        <v/>
      </c>
      <c r="N194" s="10">
        <f>_xll.SNL.Clients.Office.Excel.Functions.SPG(A194, "RD_CREDIT_RATING_DATE_GLOBAL", "Issuer Credit Rating", "Local Currency LT|0")</f>
        <v>38435.041666666664</v>
      </c>
      <c r="O194" s="10">
        <f>_xll.SNL.Clients.Office.Excel.Functions.SPG(A194, "RD_CREDIT_WATCH_OUTLOOK_DATE_GLOBAL", "Issuer Credit Rating", "Local Currency LT|0")</f>
        <v>38435.041666666664</v>
      </c>
    </row>
    <row r="195" spans="1:15">
      <c r="A195" t="s">
        <v>1229</v>
      </c>
      <c r="B195" t="str">
        <f>_xll.SNL.Clients.Office.Excel.Functions.SPG(A195,"SP_IPO_DATE")</f>
        <v>#PEND</v>
      </c>
      <c r="C195" s="9" t="str">
        <f>_xll.SNL.Clients.Office.Excel.Functions.SPG(A195, "IQ_SECTOR")</f>
        <v>Financials</v>
      </c>
      <c r="D195" s="9" t="str">
        <f>_xll.SNL.Clients.Office.Excel.Functions.SPG(A195, "IQ_INDUSTRY_GROUP")</f>
        <v>Financial Services</v>
      </c>
      <c r="E195" s="9" t="str">
        <f>_xll.SNL.Clients.Office.Excel.Functions.SPG(A195, "IQ_INDUSTRY")</f>
        <v>Consumer Finance</v>
      </c>
      <c r="F195" s="9" t="str">
        <f>_xll.SNL.Clients.Office.Excel.Functions.SPG(A195, "IQ_PRIMARY_INDUSTRY")</f>
        <v>Consumer Finance</v>
      </c>
      <c r="G195" s="9" t="str">
        <f>_xll.SNL.Clients.Office.Excel.Functions.SPG(A195, "NAICS_CODE", "Primary")</f>
        <v>5222 - Nondepository Credit Intermediation</v>
      </c>
      <c r="H195" s="9" t="str">
        <f>_xll.SNL.Clients.Office.Excel.Functions.SPG(A195, "SP_TOPICTAG")</f>
        <v>Consumer Lending</v>
      </c>
      <c r="I195" s="5">
        <f>_xll.SNL.Clients.Office.Excel.Functions.SPG(A195, "SP_PCT_SHARES_OWNED_ALL_INSTITUTIONS")</f>
        <v>104.07</v>
      </c>
      <c r="J195" s="9" t="str">
        <f>_xll.SNL.Clients.Office.Excel.Functions.SPG(A195, "RD_CREDIT_RATING_GLOBAL", "Issuer Credit Rating", "Local Currency LT|0")</f>
        <v/>
      </c>
      <c r="K195" s="9" t="str">
        <f>_xll.SNL.Clients.Office.Excel.Functions.SPG(A195, "RD_CWOL_GLOBAL", "Issuer Credit Rating", "Local Currency LT|0")</f>
        <v/>
      </c>
      <c r="L195" s="9" t="str">
        <f>_xll.SNL.Clients.Office.Excel.Functions.SPG(A195, "RD_RATING_ACTION_GLOBAL", "Issuer Credit Rating", "Local Currency LT|0")</f>
        <v/>
      </c>
      <c r="M195" s="10" t="str">
        <f>_xll.SNL.Clients.Office.Excel.Functions.SPG(A195, "RD_LAST_REVIEW_DATE_GLOBAL", "Issuer Credit Rating", "Local Currency LT")</f>
        <v/>
      </c>
      <c r="N195" s="10" t="str">
        <f>_xll.SNL.Clients.Office.Excel.Functions.SPG(A195, "RD_CREDIT_RATING_DATE_GLOBAL", "Issuer Credit Rating", "Local Currency LT|0")</f>
        <v/>
      </c>
      <c r="O195" s="10" t="str">
        <f>_xll.SNL.Clients.Office.Excel.Functions.SPG(A195, "RD_CREDIT_WATCH_OUTLOOK_DATE_GLOBAL", "Issuer Credit Rating", "Local Currency LT|0")</f>
        <v/>
      </c>
    </row>
    <row r="196" spans="1:15">
      <c r="A196" t="s">
        <v>1230</v>
      </c>
      <c r="B196" t="str">
        <f>_xll.SNL.Clients.Office.Excel.Functions.SPG(A196,"SP_IPO_DATE")</f>
        <v>#PEND</v>
      </c>
      <c r="C196" s="9" t="str">
        <f>_xll.SNL.Clients.Office.Excel.Functions.SPG(A196, "IQ_SECTOR")</f>
        <v>Financials</v>
      </c>
      <c r="D196" s="9" t="str">
        <f>_xll.SNL.Clients.Office.Excel.Functions.SPG(A196, "IQ_INDUSTRY_GROUP")</f>
        <v>Banks</v>
      </c>
      <c r="E196" s="9" t="str">
        <f>_xll.SNL.Clients.Office.Excel.Functions.SPG(A196, "IQ_INDUSTRY")</f>
        <v>Banks</v>
      </c>
      <c r="F196" s="9" t="str">
        <f>_xll.SNL.Clients.Office.Excel.Functions.SPG(A196, "IQ_PRIMARY_INDUSTRY")</f>
        <v>Regional Banks</v>
      </c>
      <c r="G196" s="9" t="str">
        <f>_xll.SNL.Clients.Office.Excel.Functions.SPG(A196, "NAICS_CODE", "Primary")</f>
        <v>522110 - Commercial Banking</v>
      </c>
      <c r="H196" s="9" t="str">
        <f>_xll.SNL.Clients.Office.Excel.Functions.SPG(A196, "SP_TOPICTAG")</f>
        <v>Consumer Lending</v>
      </c>
      <c r="I196" s="5">
        <f>_xll.SNL.Clients.Office.Excel.Functions.SPG(A196, "SP_PCT_SHARES_OWNED_ALL_INSTITUTIONS")</f>
        <v>66.42</v>
      </c>
      <c r="J196" s="9" t="str">
        <f>_xll.SNL.Clients.Office.Excel.Functions.SPG(A196, "RD_CREDIT_RATING_GLOBAL", "Issuer Credit Rating", "Local Currency LT|0")</f>
        <v/>
      </c>
      <c r="K196" s="9" t="str">
        <f>_xll.SNL.Clients.Office.Excel.Functions.SPG(A196, "RD_CWOL_GLOBAL", "Issuer Credit Rating", "Local Currency LT|0")</f>
        <v/>
      </c>
      <c r="L196" s="9" t="str">
        <f>_xll.SNL.Clients.Office.Excel.Functions.SPG(A196, "RD_RATING_ACTION_GLOBAL", "Issuer Credit Rating", "Local Currency LT|0")</f>
        <v/>
      </c>
      <c r="M196" s="10" t="str">
        <f>_xll.SNL.Clients.Office.Excel.Functions.SPG(A196, "RD_LAST_REVIEW_DATE_GLOBAL", "Issuer Credit Rating", "Local Currency LT")</f>
        <v/>
      </c>
      <c r="N196" s="10" t="str">
        <f>_xll.SNL.Clients.Office.Excel.Functions.SPG(A196, "RD_CREDIT_RATING_DATE_GLOBAL", "Issuer Credit Rating", "Local Currency LT|0")</f>
        <v/>
      </c>
      <c r="O196" s="10" t="str">
        <f>_xll.SNL.Clients.Office.Excel.Functions.SPG(A196, "RD_CREDIT_WATCH_OUTLOOK_DATE_GLOBAL", "Issuer Credit Rating", "Local Currency LT|0")</f>
        <v/>
      </c>
    </row>
    <row r="197" spans="1:15">
      <c r="A197" t="s">
        <v>1231</v>
      </c>
      <c r="B197" t="str">
        <f>_xll.SNL.Clients.Office.Excel.Functions.SPG(A197,"SP_IPO_DATE")</f>
        <v>#PEND</v>
      </c>
      <c r="C197" s="9" t="str">
        <f>_xll.SNL.Clients.Office.Excel.Functions.SPG(A197, "IQ_SECTOR")</f>
        <v>Industrials</v>
      </c>
      <c r="D197" s="9" t="str">
        <f>_xll.SNL.Clients.Office.Excel.Functions.SPG(A197, "IQ_INDUSTRY_GROUP")</f>
        <v>Capital Goods</v>
      </c>
      <c r="E197" s="9" t="str">
        <f>_xll.SNL.Clients.Office.Excel.Functions.SPG(A197, "IQ_INDUSTRY")</f>
        <v>Machinery</v>
      </c>
      <c r="F197" s="9" t="str">
        <f>_xll.SNL.Clients.Office.Excel.Functions.SPG(A197, "IQ_PRIMARY_INDUSTRY")</f>
        <v>Construction Machinery and Heavy Transportation Equipment</v>
      </c>
      <c r="G197" s="9" t="str">
        <f>_xll.SNL.Clients.Office.Excel.Functions.SPG(A197, "NAICS_CODE", "Primary")</f>
        <v>336120 - Heavy Duty Truck Manufacturing</v>
      </c>
      <c r="H197" s="9" t="str">
        <f>_xll.SNL.Clients.Office.Excel.Functions.SPG(A197, "SP_TOPICTAG")</f>
        <v>Environmental Engineering; Fleet Management; Industrial Automation; Disposal and Recycling</v>
      </c>
      <c r="I197" s="5">
        <f>_xll.SNL.Clients.Office.Excel.Functions.SPG(A197, "SP_PCT_SHARES_OWNED_ALL_INSTITUTIONS")</f>
        <v>93.44</v>
      </c>
      <c r="J197" s="9" t="str">
        <f>_xll.SNL.Clients.Office.Excel.Functions.SPG(A197, "RD_CREDIT_RATING_GLOBAL", "Issuer Credit Rating", "Local Currency LT|0")</f>
        <v/>
      </c>
      <c r="K197" s="9" t="str">
        <f>_xll.SNL.Clients.Office.Excel.Functions.SPG(A197, "RD_CWOL_GLOBAL", "Issuer Credit Rating", "Local Currency LT|0")</f>
        <v/>
      </c>
      <c r="L197" s="9" t="str">
        <f>_xll.SNL.Clients.Office.Excel.Functions.SPG(A197, "RD_RATING_ACTION_GLOBAL", "Issuer Credit Rating", "Local Currency LT|0")</f>
        <v/>
      </c>
      <c r="M197" s="10" t="str">
        <f>_xll.SNL.Clients.Office.Excel.Functions.SPG(A197, "RD_LAST_REVIEW_DATE_GLOBAL", "Issuer Credit Rating", "Local Currency LT")</f>
        <v/>
      </c>
      <c r="N197" s="10" t="str">
        <f>_xll.SNL.Clients.Office.Excel.Functions.SPG(A197, "RD_CREDIT_RATING_DATE_GLOBAL", "Issuer Credit Rating", "Local Currency LT|0")</f>
        <v/>
      </c>
      <c r="O197" s="10" t="str">
        <f>_xll.SNL.Clients.Office.Excel.Functions.SPG(A197, "RD_CREDIT_WATCH_OUTLOOK_DATE_GLOBAL", "Issuer Credit Rating", "Local Currency LT|0")</f>
        <v/>
      </c>
    </row>
    <row r="198" spans="1:15">
      <c r="A198" t="s">
        <v>1232</v>
      </c>
      <c r="B198" t="str">
        <f>_xll.SNL.Clients.Office.Excel.Functions.SPG(A198,"SP_IPO_DATE")</f>
        <v>#PEND</v>
      </c>
      <c r="C198" s="9" t="str">
        <f>_xll.SNL.Clients.Office.Excel.Functions.SPG(A198, "IQ_SECTOR")</f>
        <v>Financials</v>
      </c>
      <c r="D198" s="9" t="str">
        <f>_xll.SNL.Clients.Office.Excel.Functions.SPG(A198, "IQ_INDUSTRY_GROUP")</f>
        <v>Banks</v>
      </c>
      <c r="E198" s="9" t="str">
        <f>_xll.SNL.Clients.Office.Excel.Functions.SPG(A198, "IQ_INDUSTRY")</f>
        <v>Banks</v>
      </c>
      <c r="F198" s="9" t="str">
        <f>_xll.SNL.Clients.Office.Excel.Functions.SPG(A198, "IQ_PRIMARY_INDUSTRY")</f>
        <v>Regional Banks</v>
      </c>
      <c r="G198" s="9" t="str">
        <f>_xll.SNL.Clients.Office.Excel.Functions.SPG(A198, "NAICS_CODE", "Primary")</f>
        <v>522110 - Commercial Banking</v>
      </c>
      <c r="H198" s="9" t="str">
        <f>_xll.SNL.Clients.Office.Excel.Functions.SPG(A198, "SP_TOPICTAG")</f>
        <v>Consumer Lending</v>
      </c>
      <c r="I198" s="5">
        <f>_xll.SNL.Clients.Office.Excel.Functions.SPG(A198, "SP_PCT_SHARES_OWNED_ALL_INSTITUTIONS")</f>
        <v>68.430000000000007</v>
      </c>
      <c r="J198" s="9" t="str">
        <f>_xll.SNL.Clients.Office.Excel.Functions.SPG(A198, "RD_CREDIT_RATING_GLOBAL", "Issuer Credit Rating", "Local Currency LT|0")</f>
        <v/>
      </c>
      <c r="K198" s="9" t="str">
        <f>_xll.SNL.Clients.Office.Excel.Functions.SPG(A198, "RD_CWOL_GLOBAL", "Issuer Credit Rating", "Local Currency LT|0")</f>
        <v/>
      </c>
      <c r="L198" s="9" t="str">
        <f>_xll.SNL.Clients.Office.Excel.Functions.SPG(A198, "RD_RATING_ACTION_GLOBAL", "Issuer Credit Rating", "Local Currency LT|0")</f>
        <v/>
      </c>
      <c r="M198" s="10" t="str">
        <f>_xll.SNL.Clients.Office.Excel.Functions.SPG(A198, "RD_LAST_REVIEW_DATE_GLOBAL", "Issuer Credit Rating", "Local Currency LT")</f>
        <v/>
      </c>
      <c r="N198" s="10" t="str">
        <f>_xll.SNL.Clients.Office.Excel.Functions.SPG(A198, "RD_CREDIT_RATING_DATE_GLOBAL", "Issuer Credit Rating", "Local Currency LT|0")</f>
        <v/>
      </c>
      <c r="O198" s="10" t="str">
        <f>_xll.SNL.Clients.Office.Excel.Functions.SPG(A198, "RD_CREDIT_WATCH_OUTLOOK_DATE_GLOBAL", "Issuer Credit Rating", "Local Currency LT|0")</f>
        <v/>
      </c>
    </row>
    <row r="199" spans="1:15">
      <c r="A199" t="s">
        <v>1233</v>
      </c>
      <c r="B199" t="str">
        <f>_xll.SNL.Clients.Office.Excel.Functions.SPG(A199,"SP_IPO_DATE")</f>
        <v>#PEND</v>
      </c>
      <c r="C199" s="9" t="str">
        <f>_xll.SNL.Clients.Office.Excel.Functions.SPG(A199, "IQ_SECTOR")</f>
        <v>Financials</v>
      </c>
      <c r="D199" s="9" t="str">
        <f>_xll.SNL.Clients.Office.Excel.Functions.SPG(A199, "IQ_INDUSTRY_GROUP")</f>
        <v>Banks</v>
      </c>
      <c r="E199" s="9" t="str">
        <f>_xll.SNL.Clients.Office.Excel.Functions.SPG(A199, "IQ_INDUSTRY")</f>
        <v>Banks</v>
      </c>
      <c r="F199" s="9" t="str">
        <f>_xll.SNL.Clients.Office.Excel.Functions.SPG(A199, "IQ_PRIMARY_INDUSTRY")</f>
        <v>Regional Banks</v>
      </c>
      <c r="G199" s="9" t="str">
        <f>_xll.SNL.Clients.Office.Excel.Functions.SPG(A199, "NAICS_CODE", "Primary")</f>
        <v>522110 - Commercial Banking</v>
      </c>
      <c r="H199" s="9" t="str">
        <f>_xll.SNL.Clients.Office.Excel.Functions.SPG(A199, "SP_TOPICTAG")</f>
        <v>Consumer Lending</v>
      </c>
      <c r="I199" s="5">
        <f>_xll.SNL.Clients.Office.Excel.Functions.SPG(A199, "SP_PCT_SHARES_OWNED_ALL_INSTITUTIONS")</f>
        <v>95.73</v>
      </c>
      <c r="J199" s="9" t="str">
        <f>_xll.SNL.Clients.Office.Excel.Functions.SPG(A199, "RD_CREDIT_RATING_GLOBAL", "Issuer Credit Rating", "Local Currency LT|0")</f>
        <v/>
      </c>
      <c r="K199" s="9" t="str">
        <f>_xll.SNL.Clients.Office.Excel.Functions.SPG(A199, "RD_CWOL_GLOBAL", "Issuer Credit Rating", "Local Currency LT|0")</f>
        <v/>
      </c>
      <c r="L199" s="9" t="str">
        <f>_xll.SNL.Clients.Office.Excel.Functions.SPG(A199, "RD_RATING_ACTION_GLOBAL", "Issuer Credit Rating", "Local Currency LT|0")</f>
        <v/>
      </c>
      <c r="M199" s="10" t="str">
        <f>_xll.SNL.Clients.Office.Excel.Functions.SPG(A199, "RD_LAST_REVIEW_DATE_GLOBAL", "Issuer Credit Rating", "Local Currency LT")</f>
        <v/>
      </c>
      <c r="N199" s="10" t="str">
        <f>_xll.SNL.Clients.Office.Excel.Functions.SPG(A199, "RD_CREDIT_RATING_DATE_GLOBAL", "Issuer Credit Rating", "Local Currency LT|0")</f>
        <v/>
      </c>
      <c r="O199" s="10" t="str">
        <f>_xll.SNL.Clients.Office.Excel.Functions.SPG(A199, "RD_CREDIT_WATCH_OUTLOOK_DATE_GLOBAL", "Issuer Credit Rating", "Local Currency LT|0")</f>
        <v/>
      </c>
    </row>
    <row r="200" spans="1:15">
      <c r="A200" t="s">
        <v>1234</v>
      </c>
      <c r="B200" t="str">
        <f>_xll.SNL.Clients.Office.Excel.Functions.SPG(A200,"SP_IPO_DATE")</f>
        <v>#PEND</v>
      </c>
      <c r="C200" s="9" t="str">
        <f>_xll.SNL.Clients.Office.Excel.Functions.SPG(A200, "IQ_SECTOR")</f>
        <v>Financials</v>
      </c>
      <c r="D200" s="9" t="str">
        <f>_xll.SNL.Clients.Office.Excel.Functions.SPG(A200, "IQ_INDUSTRY_GROUP")</f>
        <v>Banks</v>
      </c>
      <c r="E200" s="9" t="str">
        <f>_xll.SNL.Clients.Office.Excel.Functions.SPG(A200, "IQ_INDUSTRY")</f>
        <v>Banks</v>
      </c>
      <c r="F200" s="9" t="str">
        <f>_xll.SNL.Clients.Office.Excel.Functions.SPG(A200, "IQ_PRIMARY_INDUSTRY")</f>
        <v>Regional Banks</v>
      </c>
      <c r="G200" s="9" t="str">
        <f>_xll.SNL.Clients.Office.Excel.Functions.SPG(A200, "NAICS_CODE", "Primary")</f>
        <v>522110 - Commercial Banking</v>
      </c>
      <c r="H200" s="9" t="str">
        <f>_xll.SNL.Clients.Office.Excel.Functions.SPG(A200, "SP_TOPICTAG")</f>
        <v>Consumer Lending</v>
      </c>
      <c r="I200" s="5">
        <f>_xll.SNL.Clients.Office.Excel.Functions.SPG(A200, "SP_PCT_SHARES_OWNED_ALL_INSTITUTIONS")</f>
        <v>76.209999999999994</v>
      </c>
      <c r="J200" s="9" t="str">
        <f>_xll.SNL.Clients.Office.Excel.Functions.SPG(A200, "RD_CREDIT_RATING_GLOBAL", "Issuer Credit Rating", "Local Currency LT|0")</f>
        <v>BBB-</v>
      </c>
      <c r="K200" s="9" t="str">
        <f>_xll.SNL.Clients.Office.Excel.Functions.SPG(A200, "RD_CWOL_GLOBAL", "Issuer Credit Rating", "Local Currency LT|0")</f>
        <v>Negative</v>
      </c>
      <c r="L200" s="9" t="str">
        <f>_xll.SNL.Clients.Office.Excel.Functions.SPG(A200, "RD_RATING_ACTION_GLOBAL", "Issuer Credit Rating", "Local Currency LT|0")</f>
        <v>CreditWatch/Outlook (03/26/2024)</v>
      </c>
      <c r="M200" s="10">
        <f>_xll.SNL.Clients.Office.Excel.Functions.SPG(A200, "RD_LAST_REVIEW_DATE_GLOBAL", "Issuer Credit Rating", "Local Currency LT")</f>
        <v>45377</v>
      </c>
      <c r="N200" s="10">
        <f>_xll.SNL.Clients.Office.Excel.Functions.SPG(A200, "RD_CREDIT_RATING_DATE_GLOBAL", "Issuer Credit Rating", "Local Currency LT|0")</f>
        <v>43230</v>
      </c>
      <c r="O200" s="10">
        <f>_xll.SNL.Clients.Office.Excel.Functions.SPG(A200, "RD_CREDIT_WATCH_OUTLOOK_DATE_GLOBAL", "Issuer Credit Rating", "Local Currency LT|0")</f>
        <v>45377</v>
      </c>
    </row>
    <row r="201" spans="1:15">
      <c r="A201" t="s">
        <v>1235</v>
      </c>
      <c r="B201" t="str">
        <f>_xll.SNL.Clients.Office.Excel.Functions.SPG(A201,"SP_IPO_DATE")</f>
        <v>#PEND</v>
      </c>
      <c r="C201" s="9" t="str">
        <f>_xll.SNL.Clients.Office.Excel.Functions.SPG(A201, "IQ_SECTOR")</f>
        <v>Financials</v>
      </c>
      <c r="D201" s="9" t="str">
        <f>_xll.SNL.Clients.Office.Excel.Functions.SPG(A201, "IQ_INDUSTRY_GROUP")</f>
        <v>Banks</v>
      </c>
      <c r="E201" s="9" t="str">
        <f>_xll.SNL.Clients.Office.Excel.Functions.SPG(A201, "IQ_INDUSTRY")</f>
        <v>Banks</v>
      </c>
      <c r="F201" s="9" t="str">
        <f>_xll.SNL.Clients.Office.Excel.Functions.SPG(A201, "IQ_PRIMARY_INDUSTRY")</f>
        <v>Regional Banks</v>
      </c>
      <c r="G201" s="9" t="str">
        <f>_xll.SNL.Clients.Office.Excel.Functions.SPG(A201, "NAICS_CODE", "Primary")</f>
        <v>522110 - Commercial Banking</v>
      </c>
      <c r="H201" s="9" t="str">
        <f>_xll.SNL.Clients.Office.Excel.Functions.SPG(A201, "SP_TOPICTAG")</f>
        <v>Consumer Lending; Digital Brokerage</v>
      </c>
      <c r="I201" s="5">
        <f>_xll.SNL.Clients.Office.Excel.Functions.SPG(A201, "SP_PCT_SHARES_OWNED_ALL_INSTITUTIONS")</f>
        <v>80.2</v>
      </c>
      <c r="J201" s="9" t="str">
        <f>_xll.SNL.Clients.Office.Excel.Functions.SPG(A201, "RD_CREDIT_RATING_GLOBAL", "Issuer Credit Rating", "Local Currency LT|0")</f>
        <v/>
      </c>
      <c r="K201" s="9" t="str">
        <f>_xll.SNL.Clients.Office.Excel.Functions.SPG(A201, "RD_CWOL_GLOBAL", "Issuer Credit Rating", "Local Currency LT|0")</f>
        <v/>
      </c>
      <c r="L201" s="9" t="str">
        <f>_xll.SNL.Clients.Office.Excel.Functions.SPG(A201, "RD_RATING_ACTION_GLOBAL", "Issuer Credit Rating", "Local Currency LT|0")</f>
        <v/>
      </c>
      <c r="M201" s="10" t="str">
        <f>_xll.SNL.Clients.Office.Excel.Functions.SPG(A201, "RD_LAST_REVIEW_DATE_GLOBAL", "Issuer Credit Rating", "Local Currency LT")</f>
        <v/>
      </c>
      <c r="N201" s="10" t="str">
        <f>_xll.SNL.Clients.Office.Excel.Functions.SPG(A201, "RD_CREDIT_RATING_DATE_GLOBAL", "Issuer Credit Rating", "Local Currency LT|0")</f>
        <v/>
      </c>
      <c r="O201" s="10" t="str">
        <f>_xll.SNL.Clients.Office.Excel.Functions.SPG(A201, "RD_CREDIT_WATCH_OUTLOOK_DATE_GLOBAL", "Issuer Credit Rating", "Local Currency LT|0")</f>
        <v/>
      </c>
    </row>
    <row r="202" spans="1:15">
      <c r="A202" t="s">
        <v>1236</v>
      </c>
      <c r="B202" t="str">
        <f>_xll.SNL.Clients.Office.Excel.Functions.SPG(A202,"SP_IPO_DATE")</f>
        <v>#PEND</v>
      </c>
      <c r="C202" s="9" t="str">
        <f>_xll.SNL.Clients.Office.Excel.Functions.SPG(A202, "IQ_SECTOR")</f>
        <v>Financials</v>
      </c>
      <c r="D202" s="9" t="str">
        <f>_xll.SNL.Clients.Office.Excel.Functions.SPG(A202, "IQ_INDUSTRY_GROUP")</f>
        <v>Banks</v>
      </c>
      <c r="E202" s="9" t="str">
        <f>_xll.SNL.Clients.Office.Excel.Functions.SPG(A202, "IQ_INDUSTRY")</f>
        <v>Banks</v>
      </c>
      <c r="F202" s="9" t="str">
        <f>_xll.SNL.Clients.Office.Excel.Functions.SPG(A202, "IQ_PRIMARY_INDUSTRY")</f>
        <v>Regional Banks</v>
      </c>
      <c r="G202" s="9" t="str">
        <f>_xll.SNL.Clients.Office.Excel.Functions.SPG(A202, "NAICS_CODE", "Primary")</f>
        <v>522110 - Commercial Banking</v>
      </c>
      <c r="H202" s="9" t="str">
        <f>_xll.SNL.Clients.Office.Excel.Functions.SPG(A202, "SP_TOPICTAG")</f>
        <v>Consumer Lending</v>
      </c>
      <c r="I202" s="5">
        <f>_xll.SNL.Clients.Office.Excel.Functions.SPG(A202, "SP_PCT_SHARES_OWNED_ALL_INSTITUTIONS")</f>
        <v>99.33</v>
      </c>
      <c r="J202" s="9" t="str">
        <f>_xll.SNL.Clients.Office.Excel.Functions.SPG(A202, "RD_CREDIT_RATING_GLOBAL", "Issuer Credit Rating", "Local Currency LT|0")</f>
        <v>NR</v>
      </c>
      <c r="K202" s="9" t="str">
        <f>_xll.SNL.Clients.Office.Excel.Functions.SPG(A202, "RD_CWOL_GLOBAL", "Issuer Credit Rating", "Local Currency LT|0")</f>
        <v>NR</v>
      </c>
      <c r="L202" s="9" t="str">
        <f>_xll.SNL.Clients.Office.Excel.Functions.SPG(A202, "RD_RATING_ACTION_GLOBAL", "Issuer Credit Rating", "Local Currency LT|0")</f>
        <v>Not Rated | CreditWatch/Outlook (04/08/2016)</v>
      </c>
      <c r="M202" s="10" t="str">
        <f>_xll.SNL.Clients.Office.Excel.Functions.SPG(A202, "RD_LAST_REVIEW_DATE_GLOBAL", "Issuer Credit Rating", "Local Currency LT")</f>
        <v/>
      </c>
      <c r="N202" s="10">
        <f>_xll.SNL.Clients.Office.Excel.Functions.SPG(A202, "RD_CREDIT_RATING_DATE_GLOBAL", "Issuer Credit Rating", "Local Currency LT|0")</f>
        <v>42468</v>
      </c>
      <c r="O202" s="10">
        <f>_xll.SNL.Clients.Office.Excel.Functions.SPG(A202, "RD_CREDIT_WATCH_OUTLOOK_DATE_GLOBAL", "Issuer Credit Rating", "Local Currency LT|0")</f>
        <v>42468</v>
      </c>
    </row>
    <row r="203" spans="1:15">
      <c r="A203" t="s">
        <v>1237</v>
      </c>
      <c r="B203" t="str">
        <f>_xll.SNL.Clients.Office.Excel.Functions.SPG(A203,"SP_IPO_DATE")</f>
        <v>#PEND</v>
      </c>
      <c r="C203" s="9" t="str">
        <f>_xll.SNL.Clients.Office.Excel.Functions.SPG(A203, "IQ_SECTOR")</f>
        <v>Consumer Discretionary</v>
      </c>
      <c r="D203" s="9" t="str">
        <f>_xll.SNL.Clients.Office.Excel.Functions.SPG(A203, "IQ_INDUSTRY_GROUP")</f>
        <v>Consumer Discretionary Distribution and Retail</v>
      </c>
      <c r="E203" s="9" t="str">
        <f>_xll.SNL.Clients.Office.Excel.Functions.SPG(A203, "IQ_INDUSTRY")</f>
        <v>Specialty Retail</v>
      </c>
      <c r="F203" s="9" t="str">
        <f>_xll.SNL.Clients.Office.Excel.Functions.SPG(A203, "IQ_PRIMARY_INDUSTRY")</f>
        <v>Apparel Retail</v>
      </c>
      <c r="G203" s="9" t="str">
        <f>_xll.SNL.Clients.Office.Excel.Functions.SPG(A203, "NAICS_CODE", "Primary")</f>
        <v>458210 - Shoe Retailers</v>
      </c>
      <c r="H203" s="9" t="str">
        <f>_xll.SNL.Clients.Office.Excel.Functions.SPG(A203, "SP_TOPICTAG")</f>
        <v>Lifestyle; Smart Clothing; Amateur Sports</v>
      </c>
      <c r="I203" s="5">
        <f>_xll.SNL.Clients.Office.Excel.Functions.SPG(A203, "SP_PCT_SHARES_OWNED_ALL_INSTITUTIONS")</f>
        <v>96.14</v>
      </c>
      <c r="J203" s="9" t="str">
        <f>_xll.SNL.Clients.Office.Excel.Functions.SPG(A203, "RD_CREDIT_RATING_GLOBAL", "Issuer Credit Rating", "Local Currency LT|0")</f>
        <v>BB</v>
      </c>
      <c r="K203" s="9" t="str">
        <f>_xll.SNL.Clients.Office.Excel.Functions.SPG(A203, "RD_CWOL_GLOBAL", "Issuer Credit Rating", "Local Currency LT|0")</f>
        <v>Negative</v>
      </c>
      <c r="L203" s="9" t="str">
        <f>_xll.SNL.Clients.Office.Excel.Functions.SPG(A203, "RD_RATING_ACTION_GLOBAL", "Issuer Credit Rating", "Local Currency LT|0")</f>
        <v>Downgrade | CreditWatch/Outlook (09/15/2023)</v>
      </c>
      <c r="M203" s="10">
        <f>_xll.SNL.Clients.Office.Excel.Functions.SPG(A203, "RD_LAST_REVIEW_DATE_GLOBAL", "Issuer Credit Rating", "Local Currency LT")</f>
        <v>45495</v>
      </c>
      <c r="N203" s="10">
        <f>_xll.SNL.Clients.Office.Excel.Functions.SPG(A203, "RD_CREDIT_RATING_DATE_GLOBAL", "Issuer Credit Rating", "Local Currency LT|0")</f>
        <v>45184</v>
      </c>
      <c r="O203" s="10">
        <f>_xll.SNL.Clients.Office.Excel.Functions.SPG(A203, "RD_CREDIT_WATCH_OUTLOOK_DATE_GLOBAL", "Issuer Credit Rating", "Local Currency LT|0")</f>
        <v>45184</v>
      </c>
    </row>
    <row r="204" spans="1:15">
      <c r="A204" t="s">
        <v>1238</v>
      </c>
      <c r="B204" t="str">
        <f>_xll.SNL.Clients.Office.Excel.Functions.SPG(A204,"SP_IPO_DATE")</f>
        <v>#PEND</v>
      </c>
      <c r="C204" s="9" t="str">
        <f>_xll.SNL.Clients.Office.Excel.Functions.SPG(A204, "IQ_SECTOR")</f>
        <v>Information Technology</v>
      </c>
      <c r="D204" s="9" t="str">
        <f>_xll.SNL.Clients.Office.Excel.Functions.SPG(A204, "IQ_INDUSTRY_GROUP")</f>
        <v>Semiconductors and Semiconductor Equipment</v>
      </c>
      <c r="E204" s="9" t="str">
        <f>_xll.SNL.Clients.Office.Excel.Functions.SPG(A204, "IQ_INDUSTRY")</f>
        <v>Semiconductors and Semiconductor Equipment</v>
      </c>
      <c r="F204" s="9" t="str">
        <f>_xll.SNL.Clients.Office.Excel.Functions.SPG(A204, "IQ_PRIMARY_INDUSTRY")</f>
        <v>Semiconductor Materials and Equipment</v>
      </c>
      <c r="G204" s="9" t="str">
        <f>_xll.SNL.Clients.Office.Excel.Functions.SPG(A204, "NAICS_CODE", "Primary")</f>
        <v>333242 - Semiconductor Machinery Manufacturing</v>
      </c>
      <c r="H204" s="9" t="str">
        <f>_xll.SNL.Clients.Office.Excel.Functions.SPG(A204, "SP_TOPICTAG")</f>
        <v>Sensors</v>
      </c>
      <c r="I204" s="5">
        <f>_xll.SNL.Clients.Office.Excel.Functions.SPG(A204, "SP_PCT_SHARES_OWNED_ALL_INSTITUTIONS")</f>
        <v>97.97</v>
      </c>
      <c r="J204" s="9" t="str">
        <f>_xll.SNL.Clients.Office.Excel.Functions.SPG(A204, "RD_CREDIT_RATING_GLOBAL", "Issuer Credit Rating", "Local Currency LT|0")</f>
        <v/>
      </c>
      <c r="K204" s="9" t="str">
        <f>_xll.SNL.Clients.Office.Excel.Functions.SPG(A204, "RD_CWOL_GLOBAL", "Issuer Credit Rating", "Local Currency LT|0")</f>
        <v/>
      </c>
      <c r="L204" s="9" t="str">
        <f>_xll.SNL.Clients.Office.Excel.Functions.SPG(A204, "RD_RATING_ACTION_GLOBAL", "Issuer Credit Rating", "Local Currency LT|0")</f>
        <v/>
      </c>
      <c r="M204" s="10" t="str">
        <f>_xll.SNL.Clients.Office.Excel.Functions.SPG(A204, "RD_LAST_REVIEW_DATE_GLOBAL", "Issuer Credit Rating", "Local Currency LT")</f>
        <v/>
      </c>
      <c r="N204" s="10" t="str">
        <f>_xll.SNL.Clients.Office.Excel.Functions.SPG(A204, "RD_CREDIT_RATING_DATE_GLOBAL", "Issuer Credit Rating", "Local Currency LT|0")</f>
        <v/>
      </c>
      <c r="O204" s="10" t="str">
        <f>_xll.SNL.Clients.Office.Excel.Functions.SPG(A204, "RD_CREDIT_WATCH_OUTLOOK_DATE_GLOBAL", "Issuer Credit Rating", "Local Currency LT|0")</f>
        <v/>
      </c>
    </row>
    <row r="205" spans="1:15">
      <c r="A205" t="s">
        <v>1239</v>
      </c>
      <c r="B205" t="str">
        <f>_xll.SNL.Clients.Office.Excel.Functions.SPG(A205,"SP_IPO_DATE")</f>
        <v>#PEND</v>
      </c>
      <c r="C205" s="9" t="str">
        <f>_xll.SNL.Clients.Office.Excel.Functions.SPG(A205, "IQ_SECTOR")</f>
        <v>Health Care</v>
      </c>
      <c r="D205" s="9" t="str">
        <f>_xll.SNL.Clients.Office.Excel.Functions.SPG(A205, "IQ_INDUSTRY_GROUP")</f>
        <v>Pharmaceuticals, Biotechnology and Life Sciences</v>
      </c>
      <c r="E205" s="9" t="str">
        <f>_xll.SNL.Clients.Office.Excel.Functions.SPG(A205, "IQ_INDUSTRY")</f>
        <v>Life Sciences Tools and Services</v>
      </c>
      <c r="F205" s="9" t="str">
        <f>_xll.SNL.Clients.Office.Excel.Functions.SPG(A205, "IQ_PRIMARY_INDUSTRY")</f>
        <v>Life Sciences Tools and Services</v>
      </c>
      <c r="G205" s="9" t="str">
        <f>_xll.SNL.Clients.Office.Excel.Functions.SPG(A205, "NAICS_CODE", "Primary")</f>
        <v>541714 - Research and Development in Biotechnology (except Nanobiotechnology)</v>
      </c>
      <c r="H205" s="9" t="str">
        <f>_xll.SNL.Clients.Office.Excel.Functions.SPG(A205, "SP_TOPICTAG")</f>
        <v/>
      </c>
      <c r="I205" s="5">
        <f>_xll.SNL.Clients.Office.Excel.Functions.SPG(A205, "SP_PCT_SHARES_OWNED_ALL_INSTITUTIONS")</f>
        <v>90.07</v>
      </c>
      <c r="J205" s="9" t="str">
        <f>_xll.SNL.Clients.Office.Excel.Functions.SPG(A205, "RD_CREDIT_RATING_GLOBAL", "Issuer Credit Rating", "Local Currency LT|0")</f>
        <v>BB</v>
      </c>
      <c r="K205" s="9" t="str">
        <f>_xll.SNL.Clients.Office.Excel.Functions.SPG(A205, "RD_CWOL_GLOBAL", "Issuer Credit Rating", "Local Currency LT|0")</f>
        <v>Negative</v>
      </c>
      <c r="L205" s="9" t="str">
        <f>_xll.SNL.Clients.Office.Excel.Functions.SPG(A205, "RD_RATING_ACTION_GLOBAL", "Issuer Credit Rating", "Local Currency LT|0")</f>
        <v>CreditWatch/Outlook (06/03/2024)</v>
      </c>
      <c r="M205" s="10">
        <f>_xll.SNL.Clients.Office.Excel.Functions.SPG(A205, "RD_LAST_REVIEW_DATE_GLOBAL", "Issuer Credit Rating", "Local Currency LT")</f>
        <v>45457</v>
      </c>
      <c r="N205" s="10">
        <f>_xll.SNL.Clients.Office.Excel.Functions.SPG(A205, "RD_CREDIT_RATING_DATE_GLOBAL", "Issuer Credit Rating", "Local Currency LT|0")</f>
        <v>45078</v>
      </c>
      <c r="O205" s="10">
        <f>_xll.SNL.Clients.Office.Excel.Functions.SPG(A205, "RD_CREDIT_WATCH_OUTLOOK_DATE_GLOBAL", "Issuer Credit Rating", "Local Currency LT|0")</f>
        <v>45446</v>
      </c>
    </row>
    <row r="206" spans="1:15">
      <c r="A206" t="s">
        <v>1240</v>
      </c>
      <c r="B206" t="str">
        <f>_xll.SNL.Clients.Office.Excel.Functions.SPG(A206,"SP_IPO_DATE")</f>
        <v>#PEND</v>
      </c>
      <c r="C206" s="9" t="str">
        <f>_xll.SNL.Clients.Office.Excel.Functions.SPG(A206, "IQ_SECTOR")</f>
        <v>Industrials</v>
      </c>
      <c r="D206" s="9" t="str">
        <f>_xll.SNL.Clients.Office.Excel.Functions.SPG(A206, "IQ_INDUSTRY_GROUP")</f>
        <v>Transportation</v>
      </c>
      <c r="E206" s="9" t="str">
        <f>_xll.SNL.Clients.Office.Excel.Functions.SPG(A206, "IQ_INDUSTRY")</f>
        <v>Air Freight and Logistics</v>
      </c>
      <c r="F206" s="9" t="str">
        <f>_xll.SNL.Clients.Office.Excel.Functions.SPG(A206, "IQ_PRIMARY_INDUSTRY")</f>
        <v>Air Freight and Logistics</v>
      </c>
      <c r="G206" s="9" t="str">
        <f>_xll.SNL.Clients.Office.Excel.Functions.SPG(A206, "NAICS_CODE", "Primary")</f>
        <v>488510 - Freight Transportation Arrangement</v>
      </c>
      <c r="H206" s="9" t="str">
        <f>_xll.SNL.Clients.Office.Excel.Functions.SPG(A206, "SP_TOPICTAG")</f>
        <v>EDI (Electronic Data Interchange); Fleet Management; Freight Service; Last Mile Transportation; Marine Transportation</v>
      </c>
      <c r="I206" s="5">
        <f>_xll.SNL.Clients.Office.Excel.Functions.SPG(A206, "SP_PCT_SHARES_OWNED_ALL_INSTITUTIONS")</f>
        <v>96.18</v>
      </c>
      <c r="J206" s="9" t="str">
        <f>_xll.SNL.Clients.Office.Excel.Functions.SPG(A206, "RD_CREDIT_RATING_GLOBAL", "Issuer Credit Rating", "Local Currency LT|0")</f>
        <v>B</v>
      </c>
      <c r="K206" s="9" t="str">
        <f>_xll.SNL.Clients.Office.Excel.Functions.SPG(A206, "RD_CWOL_GLOBAL", "Issuer Credit Rating", "Local Currency LT|0")</f>
        <v>Negative</v>
      </c>
      <c r="L206" s="9" t="str">
        <f>_xll.SNL.Clients.Office.Excel.Functions.SPG(A206, "RD_RATING_ACTION_GLOBAL", "Issuer Credit Rating", "Local Currency LT|0")</f>
        <v>Downgrade | CreditWatch/Outlook (06/11/2024)</v>
      </c>
      <c r="M206" s="10">
        <f>_xll.SNL.Clients.Office.Excel.Functions.SPG(A206, "RD_LAST_REVIEW_DATE_GLOBAL", "Issuer Credit Rating", "Local Currency LT")</f>
        <v>45540</v>
      </c>
      <c r="N206" s="10">
        <f>_xll.SNL.Clients.Office.Excel.Functions.SPG(A206, "RD_CREDIT_RATING_DATE_GLOBAL", "Issuer Credit Rating", "Local Currency LT|0")</f>
        <v>45454</v>
      </c>
      <c r="O206" s="10">
        <f>_xll.SNL.Clients.Office.Excel.Functions.SPG(A206, "RD_CREDIT_WATCH_OUTLOOK_DATE_GLOBAL", "Issuer Credit Rating", "Local Currency LT|0")</f>
        <v>45454</v>
      </c>
    </row>
    <row r="207" spans="1:15">
      <c r="A207" t="s">
        <v>1241</v>
      </c>
      <c r="B207" t="str">
        <f>_xll.SNL.Clients.Office.Excel.Functions.SPG(A207,"SP_IPO_DATE")</f>
        <v>#PEND</v>
      </c>
      <c r="C207" s="9" t="str">
        <f>_xll.SNL.Clients.Office.Excel.Functions.SPG(A207, "IQ_SECTOR")</f>
        <v>Real Estate</v>
      </c>
      <c r="D207" s="9" t="str">
        <f>_xll.SNL.Clients.Office.Excel.Functions.SPG(A207, "IQ_INDUSTRY_GROUP")</f>
        <v>Equity Real Estate Investment Trusts (REITs)</v>
      </c>
      <c r="E207" s="9" t="str">
        <f>_xll.SNL.Clients.Office.Excel.Functions.SPG(A207, "IQ_INDUSTRY")</f>
        <v>Specialized REITs</v>
      </c>
      <c r="F207" s="9" t="str">
        <f>_xll.SNL.Clients.Office.Excel.Functions.SPG(A207, "IQ_PRIMARY_INDUSTRY")</f>
        <v>Other Specialized REITs</v>
      </c>
      <c r="G207" s="9" t="str">
        <f>_xll.SNL.Clients.Office.Excel.Functions.SPG(A207, "NAICS_CODE", "Primary")</f>
        <v>531110 - Lessors of Residential Buildings and Dwellings</v>
      </c>
      <c r="H207" s="9" t="str">
        <f>_xll.SNL.Clients.Office.Excel.Functions.SPG(A207, "SP_TOPICTAG")</f>
        <v/>
      </c>
      <c r="I207" s="5">
        <f>_xll.SNL.Clients.Office.Excel.Functions.SPG(A207, "SP_PCT_SHARES_OWNED_ALL_INSTITUTIONS")</f>
        <v>100.89</v>
      </c>
      <c r="J207" s="9" t="str">
        <f>_xll.SNL.Clients.Office.Excel.Functions.SPG(A207, "RD_CREDIT_RATING_GLOBAL", "Issuer Credit Rating", "Local Currency LT|0")</f>
        <v/>
      </c>
      <c r="K207" s="9" t="str">
        <f>_xll.SNL.Clients.Office.Excel.Functions.SPG(A207, "RD_CWOL_GLOBAL", "Issuer Credit Rating", "Local Currency LT|0")</f>
        <v/>
      </c>
      <c r="L207" s="9" t="str">
        <f>_xll.SNL.Clients.Office.Excel.Functions.SPG(A207, "RD_RATING_ACTION_GLOBAL", "Issuer Credit Rating", "Local Currency LT|0")</f>
        <v/>
      </c>
      <c r="M207" s="10" t="str">
        <f>_xll.SNL.Clients.Office.Excel.Functions.SPG(A207, "RD_LAST_REVIEW_DATE_GLOBAL", "Issuer Credit Rating", "Local Currency LT")</f>
        <v/>
      </c>
      <c r="N207" s="10" t="str">
        <f>_xll.SNL.Clients.Office.Excel.Functions.SPG(A207, "RD_CREDIT_RATING_DATE_GLOBAL", "Issuer Credit Rating", "Local Currency LT|0")</f>
        <v/>
      </c>
      <c r="O207" s="10" t="str">
        <f>_xll.SNL.Clients.Office.Excel.Functions.SPG(A207, "RD_CREDIT_WATCH_OUTLOOK_DATE_GLOBAL", "Issuer Credit Rating", "Local Currency LT|0")</f>
        <v/>
      </c>
    </row>
    <row r="208" spans="1:15">
      <c r="A208" t="s">
        <v>1242</v>
      </c>
      <c r="B208" t="str">
        <f>_xll.SNL.Clients.Office.Excel.Functions.SPG(A208,"SP_IPO_DATE")</f>
        <v>#PEND</v>
      </c>
      <c r="C208" s="9" t="str">
        <f>_xll.SNL.Clients.Office.Excel.Functions.SPG(A208, "IQ_SECTOR")</f>
        <v>Consumer Discretionary</v>
      </c>
      <c r="D208" s="9" t="str">
        <f>_xll.SNL.Clients.Office.Excel.Functions.SPG(A208, "IQ_INDUSTRY_GROUP")</f>
        <v>Automobiles and Components</v>
      </c>
      <c r="E208" s="9" t="str">
        <f>_xll.SNL.Clients.Office.Excel.Functions.SPG(A208, "IQ_INDUSTRY")</f>
        <v>Automobile Components</v>
      </c>
      <c r="F208" s="9" t="str">
        <f>_xll.SNL.Clients.Office.Excel.Functions.SPG(A208, "IQ_PRIMARY_INDUSTRY")</f>
        <v>Automotive Parts and Equipment</v>
      </c>
      <c r="G208" s="9" t="str">
        <f>_xll.SNL.Clients.Office.Excel.Functions.SPG(A208, "NAICS_CODE", "Primary")</f>
        <v>3363 - Motor Vehicle Parts Manufacturing</v>
      </c>
      <c r="H208" s="9" t="str">
        <f>_xll.SNL.Clients.Office.Excel.Functions.SPG(A208, "SP_TOPICTAG")</f>
        <v>Fleet Management; Electric Vehicle; Micro-Mobility</v>
      </c>
      <c r="I208" s="5">
        <f>_xll.SNL.Clients.Office.Excel.Functions.SPG(A208, "SP_PCT_SHARES_OWNED_ALL_INSTITUTIONS")</f>
        <v>102.07</v>
      </c>
      <c r="J208" s="9" t="str">
        <f>_xll.SNL.Clients.Office.Excel.Functions.SPG(A208, "RD_CREDIT_RATING_GLOBAL", "Issuer Credit Rating", "Local Currency LT|0")</f>
        <v/>
      </c>
      <c r="K208" s="9" t="str">
        <f>_xll.SNL.Clients.Office.Excel.Functions.SPG(A208, "RD_CWOL_GLOBAL", "Issuer Credit Rating", "Local Currency LT|0")</f>
        <v/>
      </c>
      <c r="L208" s="9" t="str">
        <f>_xll.SNL.Clients.Office.Excel.Functions.SPG(A208, "RD_RATING_ACTION_GLOBAL", "Issuer Credit Rating", "Local Currency LT|0")</f>
        <v/>
      </c>
      <c r="M208" s="10" t="str">
        <f>_xll.SNL.Clients.Office.Excel.Functions.SPG(A208, "RD_LAST_REVIEW_DATE_GLOBAL", "Issuer Credit Rating", "Local Currency LT")</f>
        <v/>
      </c>
      <c r="N208" s="10" t="str">
        <f>_xll.SNL.Clients.Office.Excel.Functions.SPG(A208, "RD_CREDIT_RATING_DATE_GLOBAL", "Issuer Credit Rating", "Local Currency LT|0")</f>
        <v/>
      </c>
      <c r="O208" s="10" t="str">
        <f>_xll.SNL.Clients.Office.Excel.Functions.SPG(A208, "RD_CREDIT_WATCH_OUTLOOK_DATE_GLOBAL", "Issuer Credit Rating", "Local Currency LT|0")</f>
        <v/>
      </c>
    </row>
    <row r="209" spans="1:15">
      <c r="A209" t="s">
        <v>1243</v>
      </c>
      <c r="B209" t="str">
        <f>_xll.SNL.Clients.Office.Excel.Functions.SPG(A209,"SP_IPO_DATE")</f>
        <v>#PEND</v>
      </c>
      <c r="C209" s="9" t="str">
        <f>_xll.SNL.Clients.Office.Excel.Functions.SPG(A209, "IQ_SECTOR")</f>
        <v>Financials</v>
      </c>
      <c r="D209" s="9" t="str">
        <f>_xll.SNL.Clients.Office.Excel.Functions.SPG(A209, "IQ_INDUSTRY_GROUP")</f>
        <v>Financial Services</v>
      </c>
      <c r="E209" s="9" t="str">
        <f>_xll.SNL.Clients.Office.Excel.Functions.SPG(A209, "IQ_INDUSTRY")</f>
        <v>Mortgage Real Estate Investment Trusts (REITs)</v>
      </c>
      <c r="F209" s="9" t="str">
        <f>_xll.SNL.Clients.Office.Excel.Functions.SPG(A209, "IQ_PRIMARY_INDUSTRY")</f>
        <v>Mortgage REITs</v>
      </c>
      <c r="G209" s="9" t="str">
        <f>_xll.SNL.Clients.Office.Excel.Functions.SPG(A209, "NAICS_CODE", "Primary")</f>
        <v>525990 - Other Financial Vehicles</v>
      </c>
      <c r="H209" s="9" t="str">
        <f>_xll.SNL.Clients.Office.Excel.Functions.SPG(A209, "SP_TOPICTAG")</f>
        <v/>
      </c>
      <c r="I209" s="5">
        <f>_xll.SNL.Clients.Office.Excel.Functions.SPG(A209, "SP_PCT_SHARES_OWNED_ALL_INSTITUTIONS")</f>
        <v>63.46</v>
      </c>
      <c r="J209" s="9" t="str">
        <f>_xll.SNL.Clients.Office.Excel.Functions.SPG(A209, "RD_CREDIT_RATING_GLOBAL", "Issuer Credit Rating", "Local Currency LT|0")</f>
        <v/>
      </c>
      <c r="K209" s="9" t="str">
        <f>_xll.SNL.Clients.Office.Excel.Functions.SPG(A209, "RD_CWOL_GLOBAL", "Issuer Credit Rating", "Local Currency LT|0")</f>
        <v/>
      </c>
      <c r="L209" s="9" t="str">
        <f>_xll.SNL.Clients.Office.Excel.Functions.SPG(A209, "RD_RATING_ACTION_GLOBAL", "Issuer Credit Rating", "Local Currency LT|0")</f>
        <v/>
      </c>
      <c r="M209" s="10" t="str">
        <f>_xll.SNL.Clients.Office.Excel.Functions.SPG(A209, "RD_LAST_REVIEW_DATE_GLOBAL", "Issuer Credit Rating", "Local Currency LT")</f>
        <v/>
      </c>
      <c r="N209" s="10" t="str">
        <f>_xll.SNL.Clients.Office.Excel.Functions.SPG(A209, "RD_CREDIT_RATING_DATE_GLOBAL", "Issuer Credit Rating", "Local Currency LT|0")</f>
        <v/>
      </c>
      <c r="O209" s="10" t="str">
        <f>_xll.SNL.Clients.Office.Excel.Functions.SPG(A209, "RD_CREDIT_WATCH_OUTLOOK_DATE_GLOBAL", "Issuer Credit Rating", "Local Currency LT|0")</f>
        <v/>
      </c>
    </row>
    <row r="210" spans="1:15">
      <c r="A210" t="s">
        <v>1244</v>
      </c>
      <c r="B210" t="str">
        <f>_xll.SNL.Clients.Office.Excel.Functions.SPG(A210,"SP_IPO_DATE")</f>
        <v>#PEND</v>
      </c>
      <c r="C210" s="9" t="str">
        <f>_xll.SNL.Clients.Office.Excel.Functions.SPG(A210, "IQ_SECTOR")</f>
        <v>Industrials</v>
      </c>
      <c r="D210" s="9" t="str">
        <f>_xll.SNL.Clients.Office.Excel.Functions.SPG(A210, "IQ_INDUSTRY_GROUP")</f>
        <v>Capital Goods</v>
      </c>
      <c r="E210" s="9" t="str">
        <f>_xll.SNL.Clients.Office.Excel.Functions.SPG(A210, "IQ_INDUSTRY")</f>
        <v>Machinery</v>
      </c>
      <c r="F210" s="9" t="str">
        <f>_xll.SNL.Clients.Office.Excel.Functions.SPG(A210, "IQ_PRIMARY_INDUSTRY")</f>
        <v>Industrial Machinery and Supplies and Components</v>
      </c>
      <c r="G210" s="9" t="str">
        <f>_xll.SNL.Clients.Office.Excel.Functions.SPG(A210, "NAICS_CODE", "Primary")</f>
        <v>335312 - Motor and Generator Manufacturing</v>
      </c>
      <c r="H210" s="9" t="str">
        <f>_xll.SNL.Clients.Office.Excel.Functions.SPG(A210, "SP_TOPICTAG")</f>
        <v>Clean Energy; Energy Management; Environmental Engineering; Industrial Automation; Sensors; Water Purification; CleanTech</v>
      </c>
      <c r="I210" s="5">
        <f>_xll.SNL.Clients.Office.Excel.Functions.SPG(A210, "SP_PCT_SHARES_OWNED_ALL_INSTITUTIONS")</f>
        <v>82.98</v>
      </c>
      <c r="J210" s="9" t="str">
        <f>_xll.SNL.Clients.Office.Excel.Functions.SPG(A210, "RD_CREDIT_RATING_GLOBAL", "Issuer Credit Rating", "Local Currency LT|0")</f>
        <v/>
      </c>
      <c r="K210" s="9" t="str">
        <f>_xll.SNL.Clients.Office.Excel.Functions.SPG(A210, "RD_CWOL_GLOBAL", "Issuer Credit Rating", "Local Currency LT|0")</f>
        <v/>
      </c>
      <c r="L210" s="9" t="str">
        <f>_xll.SNL.Clients.Office.Excel.Functions.SPG(A210, "RD_RATING_ACTION_GLOBAL", "Issuer Credit Rating", "Local Currency LT|0")</f>
        <v/>
      </c>
      <c r="M210" s="10" t="str">
        <f>_xll.SNL.Clients.Office.Excel.Functions.SPG(A210, "RD_LAST_REVIEW_DATE_GLOBAL", "Issuer Credit Rating", "Local Currency LT")</f>
        <v/>
      </c>
      <c r="N210" s="10" t="str">
        <f>_xll.SNL.Clients.Office.Excel.Functions.SPG(A210, "RD_CREDIT_RATING_DATE_GLOBAL", "Issuer Credit Rating", "Local Currency LT|0")</f>
        <v/>
      </c>
      <c r="O210" s="10" t="str">
        <f>_xll.SNL.Clients.Office.Excel.Functions.SPG(A210, "RD_CREDIT_WATCH_OUTLOOK_DATE_GLOBAL", "Issuer Credit Rating", "Local Currency LT|0")</f>
        <v/>
      </c>
    </row>
    <row r="211" spans="1:15">
      <c r="A211" t="s">
        <v>1245</v>
      </c>
      <c r="B211" t="str">
        <f>_xll.SNL.Clients.Office.Excel.Functions.SPG(A211,"SP_IPO_DATE")</f>
        <v>#PEND</v>
      </c>
      <c r="C211" s="9" t="str">
        <f>_xll.SNL.Clients.Office.Excel.Functions.SPG(A211, "IQ_SECTOR")</f>
        <v>Consumer Staples</v>
      </c>
      <c r="D211" s="9" t="str">
        <f>_xll.SNL.Clients.Office.Excel.Functions.SPG(A211, "IQ_INDUSTRY_GROUP")</f>
        <v>Food, Beverage and Tobacco</v>
      </c>
      <c r="E211" s="9" t="str">
        <f>_xll.SNL.Clients.Office.Excel.Functions.SPG(A211, "IQ_INDUSTRY")</f>
        <v>Food Products</v>
      </c>
      <c r="F211" s="9" t="str">
        <f>_xll.SNL.Clients.Office.Excel.Functions.SPG(A211, "IQ_PRIMARY_INDUSTRY")</f>
        <v>Agricultural Products and Services</v>
      </c>
      <c r="G211" s="9" t="str">
        <f>_xll.SNL.Clients.Office.Excel.Functions.SPG(A211, "NAICS_CODE", "Primary")</f>
        <v>111 - Crop Production</v>
      </c>
      <c r="H211" s="9" t="str">
        <f>_xll.SNL.Clients.Office.Excel.Functions.SPG(A211, "SP_TOPICTAG")</f>
        <v>Farming; Fast-Moving Consumer Goods; Horticulture; Livestock; Marine Transportation; Online Grocery</v>
      </c>
      <c r="I211" s="5">
        <f>_xll.SNL.Clients.Office.Excel.Functions.SPG(A211, "SP_PCT_SHARES_OWNED_ALL_INSTITUTIONS")</f>
        <v>69.739999999999995</v>
      </c>
      <c r="J211" s="9" t="str">
        <f>_xll.SNL.Clients.Office.Excel.Functions.SPG(A211, "RD_CREDIT_RATING_GLOBAL", "Issuer Credit Rating", "Local Currency LT|0")</f>
        <v>NR</v>
      </c>
      <c r="K211" s="9" t="str">
        <f>_xll.SNL.Clients.Office.Excel.Functions.SPG(A211, "RD_CWOL_GLOBAL", "Issuer Credit Rating", "Local Currency LT|0")</f>
        <v>NR</v>
      </c>
      <c r="L211" s="9" t="str">
        <f>_xll.SNL.Clients.Office.Excel.Functions.SPG(A211, "RD_RATING_ACTION_GLOBAL", "Issuer Credit Rating", "Local Currency LT|0")</f>
        <v>Not Rated | CreditWatch/Outlook (08/30/2012)</v>
      </c>
      <c r="M211" s="10" t="str">
        <f>_xll.SNL.Clients.Office.Excel.Functions.SPG(A211, "RD_LAST_REVIEW_DATE_GLOBAL", "Issuer Credit Rating", "Local Currency LT")</f>
        <v/>
      </c>
      <c r="N211" s="10">
        <f>_xll.SNL.Clients.Office.Excel.Functions.SPG(A211, "RD_CREDIT_RATING_DATE_GLOBAL", "Issuer Credit Rating", "Local Currency LT|0")</f>
        <v>41151</v>
      </c>
      <c r="O211" s="10">
        <f>_xll.SNL.Clients.Office.Excel.Functions.SPG(A211, "RD_CREDIT_WATCH_OUTLOOK_DATE_GLOBAL", "Issuer Credit Rating", "Local Currency LT|0")</f>
        <v>41151</v>
      </c>
    </row>
    <row r="212" spans="1:15">
      <c r="A212" t="s">
        <v>1246</v>
      </c>
      <c r="B212" t="str">
        <f>_xll.SNL.Clients.Office.Excel.Functions.SPG(A212,"SP_IPO_DATE")</f>
        <v>#PEND</v>
      </c>
      <c r="C212" s="9" t="str">
        <f>_xll.SNL.Clients.Office.Excel.Functions.SPG(A212, "IQ_SECTOR")</f>
        <v>Consumer Discretionary</v>
      </c>
      <c r="D212" s="9" t="str">
        <f>_xll.SNL.Clients.Office.Excel.Functions.SPG(A212, "IQ_INDUSTRY_GROUP")</f>
        <v>Consumer Services</v>
      </c>
      <c r="E212" s="9" t="str">
        <f>_xll.SNL.Clients.Office.Excel.Functions.SPG(A212, "IQ_INDUSTRY")</f>
        <v>Diversified Consumer Services</v>
      </c>
      <c r="F212" s="9" t="str">
        <f>_xll.SNL.Clients.Office.Excel.Functions.SPG(A212, "IQ_PRIMARY_INDUSTRY")</f>
        <v>Specialized Consumer Services</v>
      </c>
      <c r="G212" s="9" t="str">
        <f>_xll.SNL.Clients.Office.Excel.Functions.SPG(A212, "NAICS_CODE", "Primary")</f>
        <v>811 - Repair and Maintenance</v>
      </c>
      <c r="H212" s="9" t="str">
        <f>_xll.SNL.Clients.Office.Excel.Functions.SPG(A212, "SP_TOPICTAG")</f>
        <v>Home Improvement; Customer Relationship Management; Process Automation; Real Estate Technology</v>
      </c>
      <c r="I212" s="5">
        <f>_xll.SNL.Clients.Office.Excel.Functions.SPG(A212, "SP_PCT_SHARES_OWNED_ALL_INSTITUTIONS")</f>
        <v>100.84</v>
      </c>
      <c r="J212" s="9" t="str">
        <f>_xll.SNL.Clients.Office.Excel.Functions.SPG(A212, "RD_CREDIT_RATING_GLOBAL", "Issuer Credit Rating", "Local Currency LT|0")</f>
        <v>BB-</v>
      </c>
      <c r="K212" s="9" t="str">
        <f>_xll.SNL.Clients.Office.Excel.Functions.SPG(A212, "RD_CWOL_GLOBAL", "Issuer Credit Rating", "Local Currency LT|0")</f>
        <v>Stable</v>
      </c>
      <c r="L212" s="9" t="str">
        <f>_xll.SNL.Clients.Office.Excel.Functions.SPG(A212, "RD_RATING_ACTION_GLOBAL", "Issuer Credit Rating", "Local Currency LT|0")</f>
        <v>CreditWatch/Outlook (04/07/2022)</v>
      </c>
      <c r="M212" s="10">
        <f>_xll.SNL.Clients.Office.Excel.Functions.SPG(A212, "RD_LAST_REVIEW_DATE_GLOBAL", "Issuer Credit Rating", "Local Currency LT")</f>
        <v>45398</v>
      </c>
      <c r="N212" s="10">
        <f>_xll.SNL.Clients.Office.Excel.Functions.SPG(A212, "RD_CREDIT_RATING_DATE_GLOBAL", "Issuer Credit Rating", "Local Currency LT|0")</f>
        <v>43889</v>
      </c>
      <c r="O212" s="10">
        <f>_xll.SNL.Clients.Office.Excel.Functions.SPG(A212, "RD_CREDIT_WATCH_OUTLOOK_DATE_GLOBAL", "Issuer Credit Rating", "Local Currency LT|0")</f>
        <v>44658</v>
      </c>
    </row>
    <row r="213" spans="1:15">
      <c r="A213" t="s">
        <v>1247</v>
      </c>
      <c r="B213" t="str">
        <f>_xll.SNL.Clients.Office.Excel.Functions.SPG(A213,"SP_IPO_DATE")</f>
        <v>#PEND</v>
      </c>
      <c r="C213" s="9" t="str">
        <f>_xll.SNL.Clients.Office.Excel.Functions.SPG(A213, "IQ_SECTOR")</f>
        <v>Health Care</v>
      </c>
      <c r="D213" s="9" t="str">
        <f>_xll.SNL.Clients.Office.Excel.Functions.SPG(A213, "IQ_INDUSTRY_GROUP")</f>
        <v>Health Care Equipment and Services</v>
      </c>
      <c r="E213" s="9" t="str">
        <f>_xll.SNL.Clients.Office.Excel.Functions.SPG(A213, "IQ_INDUSTRY")</f>
        <v>Health Care Providers and Services</v>
      </c>
      <c r="F213" s="9" t="str">
        <f>_xll.SNL.Clients.Office.Excel.Functions.SPG(A213, "IQ_PRIMARY_INDUSTRY")</f>
        <v>Health Care Services</v>
      </c>
      <c r="G213" s="9" t="str">
        <f>_xll.SNL.Clients.Office.Excel.Functions.SPG(A213, "NAICS_CODE", "Primary")</f>
        <v>621511 - Medical Laboratories</v>
      </c>
      <c r="H213" s="9" t="str">
        <f>_xll.SNL.Clients.Office.Excel.Functions.SPG(A213, "SP_TOPICTAG")</f>
        <v>Health Diagnostics; Genetics; Cardiovascular; Hematology; Neurology; Oncology; Reproductive Health</v>
      </c>
      <c r="I213" s="5">
        <f>_xll.SNL.Clients.Office.Excel.Functions.SPG(A213, "SP_PCT_SHARES_OWNED_ALL_INSTITUTIONS")</f>
        <v>49.22</v>
      </c>
      <c r="J213" s="9" t="str">
        <f>_xll.SNL.Clients.Office.Excel.Functions.SPG(A213, "RD_CREDIT_RATING_GLOBAL", "Issuer Credit Rating", "Local Currency LT|0")</f>
        <v/>
      </c>
      <c r="K213" s="9" t="str">
        <f>_xll.SNL.Clients.Office.Excel.Functions.SPG(A213, "RD_CWOL_GLOBAL", "Issuer Credit Rating", "Local Currency LT|0")</f>
        <v/>
      </c>
      <c r="L213" s="9" t="str">
        <f>_xll.SNL.Clients.Office.Excel.Functions.SPG(A213, "RD_RATING_ACTION_GLOBAL", "Issuer Credit Rating", "Local Currency LT|0")</f>
        <v/>
      </c>
      <c r="M213" s="10" t="str">
        <f>_xll.SNL.Clients.Office.Excel.Functions.SPG(A213, "RD_LAST_REVIEW_DATE_GLOBAL", "Issuer Credit Rating", "Local Currency LT")</f>
        <v/>
      </c>
      <c r="N213" s="10" t="str">
        <f>_xll.SNL.Clients.Office.Excel.Functions.SPG(A213, "RD_CREDIT_RATING_DATE_GLOBAL", "Issuer Credit Rating", "Local Currency LT|0")</f>
        <v/>
      </c>
      <c r="O213" s="10" t="str">
        <f>_xll.SNL.Clients.Office.Excel.Functions.SPG(A213, "RD_CREDIT_WATCH_OUTLOOK_DATE_GLOBAL", "Issuer Credit Rating", "Local Currency LT|0")</f>
        <v/>
      </c>
    </row>
    <row r="214" spans="1:15">
      <c r="A214" t="s">
        <v>1248</v>
      </c>
      <c r="B214" t="str">
        <f>_xll.SNL.Clients.Office.Excel.Functions.SPG(A214,"SP_IPO_DATE")</f>
        <v>#PEND</v>
      </c>
      <c r="C214" s="9" t="str">
        <f>_xll.SNL.Clients.Office.Excel.Functions.SPG(A214, "IQ_SECTOR")</f>
        <v>Financials</v>
      </c>
      <c r="D214" s="9" t="str">
        <f>_xll.SNL.Clients.Office.Excel.Functions.SPG(A214, "IQ_INDUSTRY_GROUP")</f>
        <v>Banks</v>
      </c>
      <c r="E214" s="9" t="str">
        <f>_xll.SNL.Clients.Office.Excel.Functions.SPG(A214, "IQ_INDUSTRY")</f>
        <v>Banks</v>
      </c>
      <c r="F214" s="9" t="str">
        <f>_xll.SNL.Clients.Office.Excel.Functions.SPG(A214, "IQ_PRIMARY_INDUSTRY")</f>
        <v>Regional Banks</v>
      </c>
      <c r="G214" s="9" t="str">
        <f>_xll.SNL.Clients.Office.Excel.Functions.SPG(A214, "NAICS_CODE", "Primary")</f>
        <v>522110 - Commercial Banking</v>
      </c>
      <c r="H214" s="9" t="str">
        <f>_xll.SNL.Clients.Office.Excel.Functions.SPG(A214, "SP_TOPICTAG")</f>
        <v>Consumer Lending</v>
      </c>
      <c r="I214" s="5">
        <f>_xll.SNL.Clients.Office.Excel.Functions.SPG(A214, "SP_PCT_SHARES_OWNED_ALL_INSTITUTIONS")</f>
        <v>74.260000000000005</v>
      </c>
      <c r="J214" s="9" t="str">
        <f>_xll.SNL.Clients.Office.Excel.Functions.SPG(A214, "RD_CREDIT_RATING_GLOBAL", "Issuer Credit Rating", "Local Currency LT|0")</f>
        <v>NR</v>
      </c>
      <c r="K214" s="9" t="str">
        <f>_xll.SNL.Clients.Office.Excel.Functions.SPG(A214, "RD_CWOL_GLOBAL", "Issuer Credit Rating", "Local Currency LT|0")</f>
        <v>NR</v>
      </c>
      <c r="L214" s="9" t="str">
        <f>_xll.SNL.Clients.Office.Excel.Functions.SPG(A214, "RD_RATING_ACTION_GLOBAL", "Issuer Credit Rating", "Local Currency LT|0")</f>
        <v>Not Rated | CreditWatch/Outlook (06/12/2008)</v>
      </c>
      <c r="M214" s="10" t="str">
        <f>_xll.SNL.Clients.Office.Excel.Functions.SPG(A214, "RD_LAST_REVIEW_DATE_GLOBAL", "Issuer Credit Rating", "Local Currency LT")</f>
        <v/>
      </c>
      <c r="N214" s="10">
        <f>_xll.SNL.Clients.Office.Excel.Functions.SPG(A214, "RD_CREDIT_RATING_DATE_GLOBAL", "Issuer Credit Rating", "Local Currency LT|0")</f>
        <v>39611</v>
      </c>
      <c r="O214" s="10">
        <f>_xll.SNL.Clients.Office.Excel.Functions.SPG(A214, "RD_CREDIT_WATCH_OUTLOOK_DATE_GLOBAL", "Issuer Credit Rating", "Local Currency LT|0")</f>
        <v>39611</v>
      </c>
    </row>
    <row r="215" spans="1:15">
      <c r="A215" t="s">
        <v>1249</v>
      </c>
      <c r="B215" t="str">
        <f>_xll.SNL.Clients.Office.Excel.Functions.SPG(A215,"SP_IPO_DATE")</f>
        <v>#PEND</v>
      </c>
      <c r="C215" s="9" t="str">
        <f>_xll.SNL.Clients.Office.Excel.Functions.SPG(A215, "IQ_SECTOR")</f>
        <v>Consumer Discretionary</v>
      </c>
      <c r="D215" s="9" t="str">
        <f>_xll.SNL.Clients.Office.Excel.Functions.SPG(A215, "IQ_INDUSTRY_GROUP")</f>
        <v>Consumer Durables and Apparel</v>
      </c>
      <c r="E215" s="9" t="str">
        <f>_xll.SNL.Clients.Office.Excel.Functions.SPG(A215, "IQ_INDUSTRY")</f>
        <v>Textiles, Apparel and Luxury Goods</v>
      </c>
      <c r="F215" s="9" t="str">
        <f>_xll.SNL.Clients.Office.Excel.Functions.SPG(A215, "IQ_PRIMARY_INDUSTRY")</f>
        <v>Apparel, Accessories and Luxury Goods</v>
      </c>
      <c r="G215" s="9" t="str">
        <f>_xll.SNL.Clients.Office.Excel.Functions.SPG(A215, "NAICS_CODE", "Primary")</f>
        <v>315 - Apparel Manufacturing</v>
      </c>
      <c r="H215" s="9" t="str">
        <f>_xll.SNL.Clients.Office.Excel.Functions.SPG(A215, "SP_TOPICTAG")</f>
        <v>Lifestyle; Brand Marketing</v>
      </c>
      <c r="I215" s="5">
        <f>_xll.SNL.Clients.Office.Excel.Functions.SPG(A215, "SP_PCT_SHARES_OWNED_ALL_INSTITUTIONS")</f>
        <v>96.25</v>
      </c>
      <c r="J215" s="9" t="str">
        <f>_xll.SNL.Clients.Office.Excel.Functions.SPG(A215, "RD_CREDIT_RATING_GLOBAL", "Issuer Credit Rating", "Local Currency LT|0")</f>
        <v/>
      </c>
      <c r="K215" s="9" t="str">
        <f>_xll.SNL.Clients.Office.Excel.Functions.SPG(A215, "RD_CWOL_GLOBAL", "Issuer Credit Rating", "Local Currency LT|0")</f>
        <v/>
      </c>
      <c r="L215" s="9" t="str">
        <f>_xll.SNL.Clients.Office.Excel.Functions.SPG(A215, "RD_RATING_ACTION_GLOBAL", "Issuer Credit Rating", "Local Currency LT|0")</f>
        <v/>
      </c>
      <c r="M215" s="10" t="str">
        <f>_xll.SNL.Clients.Office.Excel.Functions.SPG(A215, "RD_LAST_REVIEW_DATE_GLOBAL", "Issuer Credit Rating", "Local Currency LT")</f>
        <v/>
      </c>
      <c r="N215" s="10" t="str">
        <f>_xll.SNL.Clients.Office.Excel.Functions.SPG(A215, "RD_CREDIT_RATING_DATE_GLOBAL", "Issuer Credit Rating", "Local Currency LT|0")</f>
        <v/>
      </c>
      <c r="O215" s="10" t="str">
        <f>_xll.SNL.Clients.Office.Excel.Functions.SPG(A215, "RD_CREDIT_WATCH_OUTLOOK_DATE_GLOBAL", "Issuer Credit Rating", "Local Currency LT|0")</f>
        <v/>
      </c>
    </row>
    <row r="216" spans="1:15">
      <c r="A216" t="s">
        <v>1250</v>
      </c>
      <c r="B216" t="str">
        <f>_xll.SNL.Clients.Office.Excel.Functions.SPG(A216,"SP_IPO_DATE")</f>
        <v>#PEND</v>
      </c>
      <c r="C216" s="9" t="str">
        <f>_xll.SNL.Clients.Office.Excel.Functions.SPG(A216, "IQ_SECTOR")</f>
        <v>Industrials</v>
      </c>
      <c r="D216" s="9" t="str">
        <f>_xll.SNL.Clients.Office.Excel.Functions.SPG(A216, "IQ_INDUSTRY_GROUP")</f>
        <v>Capital Goods</v>
      </c>
      <c r="E216" s="9" t="str">
        <f>_xll.SNL.Clients.Office.Excel.Functions.SPG(A216, "IQ_INDUSTRY")</f>
        <v>Machinery</v>
      </c>
      <c r="F216" s="9" t="str">
        <f>_xll.SNL.Clients.Office.Excel.Functions.SPG(A216, "IQ_PRIMARY_INDUSTRY")</f>
        <v>Industrial Machinery and Supplies and Components</v>
      </c>
      <c r="G216" s="9" t="str">
        <f>_xll.SNL.Clients.Office.Excel.Functions.SPG(A216, "NAICS_CODE", "Primary")</f>
        <v>3339 - Other General Purpose Machinery Manufacturing</v>
      </c>
      <c r="H216" s="9" t="str">
        <f>_xll.SNL.Clients.Office.Excel.Functions.SPG(A216, "SP_TOPICTAG")</f>
        <v>Energy Management; Environmental Engineering; Industrial Automation; Sensors; Electric Vehicle; Process Automation</v>
      </c>
      <c r="I216" s="5">
        <f>_xll.SNL.Clients.Office.Excel.Functions.SPG(A216, "SP_PCT_SHARES_OWNED_ALL_INSTITUTIONS")</f>
        <v>104.57</v>
      </c>
      <c r="J216" s="9" t="str">
        <f>_xll.SNL.Clients.Office.Excel.Functions.SPG(A216, "RD_CREDIT_RATING_GLOBAL", "Issuer Credit Rating", "Local Currency LT|0")</f>
        <v>BB-</v>
      </c>
      <c r="K216" s="9" t="str">
        <f>_xll.SNL.Clients.Office.Excel.Functions.SPG(A216, "RD_CWOL_GLOBAL", "Issuer Credit Rating", "Local Currency LT|0")</f>
        <v>Stable</v>
      </c>
      <c r="L216" s="9" t="str">
        <f>_xll.SNL.Clients.Office.Excel.Functions.SPG(A216, "RD_RATING_ACTION_GLOBAL", "Issuer Credit Rating", "Local Currency LT|0")</f>
        <v>New Rating | CreditWatch/Outlook (07/17/2024)</v>
      </c>
      <c r="M216" s="10">
        <f>_xll.SNL.Clients.Office.Excel.Functions.SPG(A216, "RD_LAST_REVIEW_DATE_GLOBAL", "Issuer Credit Rating", "Local Currency LT")</f>
        <v>45490</v>
      </c>
      <c r="N216" s="10">
        <f>_xll.SNL.Clients.Office.Excel.Functions.SPG(A216, "RD_CREDIT_RATING_DATE_GLOBAL", "Issuer Credit Rating", "Local Currency LT|0")</f>
        <v>45490</v>
      </c>
      <c r="O216" s="10">
        <f>_xll.SNL.Clients.Office.Excel.Functions.SPG(A216, "RD_CREDIT_WATCH_OUTLOOK_DATE_GLOBAL", "Issuer Credit Rating", "Local Currency LT|0")</f>
        <v>45490</v>
      </c>
    </row>
    <row r="217" spans="1:15">
      <c r="A217" t="s">
        <v>1251</v>
      </c>
      <c r="B217" t="str">
        <f>_xll.SNL.Clients.Office.Excel.Functions.SPG(A217,"SP_IPO_DATE")</f>
        <v>#PEND</v>
      </c>
      <c r="C217" s="9" t="str">
        <f>_xll.SNL.Clients.Office.Excel.Functions.SPG(A217, "IQ_SECTOR")</f>
        <v>Consumer Discretionary</v>
      </c>
      <c r="D217" s="9" t="str">
        <f>_xll.SNL.Clients.Office.Excel.Functions.SPG(A217, "IQ_INDUSTRY_GROUP")</f>
        <v>Automobiles and Components</v>
      </c>
      <c r="E217" s="9" t="str">
        <f>_xll.SNL.Clients.Office.Excel.Functions.SPG(A217, "IQ_INDUSTRY")</f>
        <v>Automobile Components</v>
      </c>
      <c r="F217" s="9" t="str">
        <f>_xll.SNL.Clients.Office.Excel.Functions.SPG(A217, "IQ_PRIMARY_INDUSTRY")</f>
        <v>Automotive Parts and Equipment</v>
      </c>
      <c r="G217" s="9" t="str">
        <f>_xll.SNL.Clients.Office.Excel.Functions.SPG(A217, "NAICS_CODE", "Primary")</f>
        <v>3363 - Motor Vehicle Parts Manufacturing</v>
      </c>
      <c r="H217" s="9" t="str">
        <f>_xll.SNL.Clients.Office.Excel.Functions.SPG(A217, "SP_TOPICTAG")</f>
        <v>Fleet Management; Sensors; Autonomous Vehicles</v>
      </c>
      <c r="I217" s="5">
        <f>_xll.SNL.Clients.Office.Excel.Functions.SPG(A217, "SP_PCT_SHARES_OWNED_ALL_INSTITUTIONS")</f>
        <v>94.49</v>
      </c>
      <c r="J217" s="9" t="str">
        <f>_xll.SNL.Clients.Office.Excel.Functions.SPG(A217, "RD_CREDIT_RATING_GLOBAL", "Issuer Credit Rating", "Local Currency LT|0")</f>
        <v/>
      </c>
      <c r="K217" s="9" t="str">
        <f>_xll.SNL.Clients.Office.Excel.Functions.SPG(A217, "RD_CWOL_GLOBAL", "Issuer Credit Rating", "Local Currency LT|0")</f>
        <v/>
      </c>
      <c r="L217" s="9" t="str">
        <f>_xll.SNL.Clients.Office.Excel.Functions.SPG(A217, "RD_RATING_ACTION_GLOBAL", "Issuer Credit Rating", "Local Currency LT|0")</f>
        <v/>
      </c>
      <c r="M217" s="10" t="str">
        <f>_xll.SNL.Clients.Office.Excel.Functions.SPG(A217, "RD_LAST_REVIEW_DATE_GLOBAL", "Issuer Credit Rating", "Local Currency LT")</f>
        <v/>
      </c>
      <c r="N217" s="10" t="str">
        <f>_xll.SNL.Clients.Office.Excel.Functions.SPG(A217, "RD_CREDIT_RATING_DATE_GLOBAL", "Issuer Credit Rating", "Local Currency LT|0")</f>
        <v/>
      </c>
      <c r="O217" s="10" t="str">
        <f>_xll.SNL.Clients.Office.Excel.Functions.SPG(A217, "RD_CREDIT_WATCH_OUTLOOK_DATE_GLOBAL", "Issuer Credit Rating", "Local Currency LT|0")</f>
        <v/>
      </c>
    </row>
    <row r="218" spans="1:15">
      <c r="A218" t="s">
        <v>1252</v>
      </c>
      <c r="B218" t="str">
        <f>_xll.SNL.Clients.Office.Excel.Functions.SPG(A218,"SP_IPO_DATE")</f>
        <v>#PEND</v>
      </c>
      <c r="C218" s="9" t="str">
        <f>_xll.SNL.Clients.Office.Excel.Functions.SPG(A218, "IQ_SECTOR")</f>
        <v>Financials</v>
      </c>
      <c r="D218" s="9" t="str">
        <f>_xll.SNL.Clients.Office.Excel.Functions.SPG(A218, "IQ_INDUSTRY_GROUP")</f>
        <v>Insurance</v>
      </c>
      <c r="E218" s="9" t="str">
        <f>_xll.SNL.Clients.Office.Excel.Functions.SPG(A218, "IQ_INDUSTRY")</f>
        <v>Insurance</v>
      </c>
      <c r="F218" s="9" t="str">
        <f>_xll.SNL.Clients.Office.Excel.Functions.SPG(A218, "IQ_PRIMARY_INDUSTRY")</f>
        <v>Life and Health Insurance</v>
      </c>
      <c r="G218" s="9" t="str">
        <f>_xll.SNL.Clients.Office.Excel.Functions.SPG(A218, "NAICS_CODE", "Primary")</f>
        <v>524113 - Direct Life Insurance Carriers</v>
      </c>
      <c r="H218" s="9" t="str">
        <f>_xll.SNL.Clients.Office.Excel.Functions.SPG(A218, "SP_TOPICTAG")</f>
        <v>Identity Theft Prevention; RegTech</v>
      </c>
      <c r="I218" s="5">
        <f>_xll.SNL.Clients.Office.Excel.Functions.SPG(A218, "SP_PCT_SHARES_OWNED_ALL_INSTITUTIONS")</f>
        <v>84.44</v>
      </c>
      <c r="J218" s="9" t="str">
        <f>_xll.SNL.Clients.Office.Excel.Functions.SPG(A218, "RD_CREDIT_RATING_GLOBAL", "Issuer Credit Rating", "Local Currency LT|0")</f>
        <v>BB-</v>
      </c>
      <c r="K218" s="9" t="str">
        <f>_xll.SNL.Clients.Office.Excel.Functions.SPG(A218, "RD_CWOL_GLOBAL", "Issuer Credit Rating", "Local Currency LT|0")</f>
        <v>Stable</v>
      </c>
      <c r="L218" s="9" t="str">
        <f>_xll.SNL.Clients.Office.Excel.Functions.SPG(A218, "RD_RATING_ACTION_GLOBAL", "Issuer Credit Rating", "Local Currency LT|0")</f>
        <v>Upgrade | CreditWatch/Outlook (02/16/2023)</v>
      </c>
      <c r="M218" s="10">
        <f>_xll.SNL.Clients.Office.Excel.Functions.SPG(A218, "RD_LAST_REVIEW_DATE_GLOBAL", "Issuer Credit Rating", "Local Currency LT")</f>
        <v>45349</v>
      </c>
      <c r="N218" s="10">
        <f>_xll.SNL.Clients.Office.Excel.Functions.SPG(A218, "RD_CREDIT_RATING_DATE_GLOBAL", "Issuer Credit Rating", "Local Currency LT|0")</f>
        <v>44973</v>
      </c>
      <c r="O218" s="10">
        <f>_xll.SNL.Clients.Office.Excel.Functions.SPG(A218, "RD_CREDIT_WATCH_OUTLOOK_DATE_GLOBAL", "Issuer Credit Rating", "Local Currency LT|0")</f>
        <v>44973</v>
      </c>
    </row>
    <row r="219" spans="1:15">
      <c r="A219" t="s">
        <v>1253</v>
      </c>
      <c r="B219" t="str">
        <f>_xll.SNL.Clients.Office.Excel.Functions.SPG(A219,"SP_IPO_DATE")</f>
        <v>#PEND</v>
      </c>
      <c r="C219" s="9" t="str">
        <f>_xll.SNL.Clients.Office.Excel.Functions.SPG(A219, "IQ_SECTOR")</f>
        <v>Real Estate</v>
      </c>
      <c r="D219" s="9" t="str">
        <f>_xll.SNL.Clients.Office.Excel.Functions.SPG(A219, "IQ_INDUSTRY_GROUP")</f>
        <v>Equity Real Estate Investment Trusts (REITs)</v>
      </c>
      <c r="E219" s="9" t="str">
        <f>_xll.SNL.Clients.Office.Excel.Functions.SPG(A219, "IQ_INDUSTRY")</f>
        <v>Retail REITs</v>
      </c>
      <c r="F219" s="9" t="str">
        <f>_xll.SNL.Clients.Office.Excel.Functions.SPG(A219, "IQ_PRIMARY_INDUSTRY")</f>
        <v>Retail REITs</v>
      </c>
      <c r="G219" s="9" t="str">
        <f>_xll.SNL.Clients.Office.Excel.Functions.SPG(A219, "NAICS_CODE", "Primary")</f>
        <v>531110 - Lessors of Residential Buildings and Dwellings</v>
      </c>
      <c r="H219" s="9" t="str">
        <f>_xll.SNL.Clients.Office.Excel.Functions.SPG(A219, "SP_TOPICTAG")</f>
        <v/>
      </c>
      <c r="I219" s="5">
        <f>_xll.SNL.Clients.Office.Excel.Functions.SPG(A219, "SP_PCT_SHARES_OWNED_ALL_INSTITUTIONS")</f>
        <v>90.55</v>
      </c>
      <c r="J219" s="9" t="str">
        <f>_xll.SNL.Clients.Office.Excel.Functions.SPG(A219, "RD_CREDIT_RATING_GLOBAL", "Issuer Credit Rating", "Local Currency LT|0")</f>
        <v/>
      </c>
      <c r="K219" s="9" t="str">
        <f>_xll.SNL.Clients.Office.Excel.Functions.SPG(A219, "RD_CWOL_GLOBAL", "Issuer Credit Rating", "Local Currency LT|0")</f>
        <v/>
      </c>
      <c r="L219" s="9" t="str">
        <f>_xll.SNL.Clients.Office.Excel.Functions.SPG(A219, "RD_RATING_ACTION_GLOBAL", "Issuer Credit Rating", "Local Currency LT|0")</f>
        <v/>
      </c>
      <c r="M219" s="10" t="str">
        <f>_xll.SNL.Clients.Office.Excel.Functions.SPG(A219, "RD_LAST_REVIEW_DATE_GLOBAL", "Issuer Credit Rating", "Local Currency LT")</f>
        <v/>
      </c>
      <c r="N219" s="10" t="str">
        <f>_xll.SNL.Clients.Office.Excel.Functions.SPG(A219, "RD_CREDIT_RATING_DATE_GLOBAL", "Issuer Credit Rating", "Local Currency LT|0")</f>
        <v/>
      </c>
      <c r="O219" s="10" t="str">
        <f>_xll.SNL.Clients.Office.Excel.Functions.SPG(A219, "RD_CREDIT_WATCH_OUTLOOK_DATE_GLOBAL", "Issuer Credit Rating", "Local Currency LT|0")</f>
        <v/>
      </c>
    </row>
    <row r="220" spans="1:15">
      <c r="A220" t="s">
        <v>1254</v>
      </c>
      <c r="B220" t="str">
        <f>_xll.SNL.Clients.Office.Excel.Functions.SPG(A220,"SP_IPO_DATE")</f>
        <v>#PEND</v>
      </c>
      <c r="C220" s="9" t="str">
        <f>_xll.SNL.Clients.Office.Excel.Functions.SPG(A220, "IQ_SECTOR")</f>
        <v>Industrials</v>
      </c>
      <c r="D220" s="9" t="str">
        <f>_xll.SNL.Clients.Office.Excel.Functions.SPG(A220, "IQ_INDUSTRY_GROUP")</f>
        <v>Capital Goods</v>
      </c>
      <c r="E220" s="9" t="str">
        <f>_xll.SNL.Clients.Office.Excel.Functions.SPG(A220, "IQ_INDUSTRY")</f>
        <v>Building Products</v>
      </c>
      <c r="F220" s="9" t="str">
        <f>_xll.SNL.Clients.Office.Excel.Functions.SPG(A220, "IQ_PRIMARY_INDUSTRY")</f>
        <v>Building Products</v>
      </c>
      <c r="G220" s="9" t="str">
        <f>_xll.SNL.Clients.Office.Excel.Functions.SPG(A220, "NAICS_CODE", "Primary")</f>
        <v>3323 - Architectural and Structural Metals Manufacturing</v>
      </c>
      <c r="H220" s="9" t="str">
        <f>_xll.SNL.Clients.Office.Excel.Functions.SPG(A220, "SP_TOPICTAG")</f>
        <v>Home Improvement; Industrial Automation; Smart Building; Process Automation</v>
      </c>
      <c r="I220" s="5">
        <f>_xll.SNL.Clients.Office.Excel.Functions.SPG(A220, "SP_PCT_SHARES_OWNED_ALL_INSTITUTIONS")</f>
        <v>98.23</v>
      </c>
      <c r="J220" s="9" t="str">
        <f>_xll.SNL.Clients.Office.Excel.Functions.SPG(A220, "RD_CREDIT_RATING_GLOBAL", "Issuer Credit Rating", "Local Currency LT|0")</f>
        <v>NR</v>
      </c>
      <c r="K220" s="9" t="str">
        <f>_xll.SNL.Clients.Office.Excel.Functions.SPG(A220, "RD_CWOL_GLOBAL", "Issuer Credit Rating", "Local Currency LT|0")</f>
        <v>NR</v>
      </c>
      <c r="L220" s="9" t="str">
        <f>_xll.SNL.Clients.Office.Excel.Functions.SPG(A220, "RD_RATING_ACTION_GLOBAL", "Issuer Credit Rating", "Local Currency LT|0")</f>
        <v>Not Rated | CreditWatch/Outlook (01/17/2019)</v>
      </c>
      <c r="M220" s="10">
        <f>_xll.SNL.Clients.Office.Excel.Functions.SPG(A220, "RD_LAST_REVIEW_DATE_GLOBAL", "Issuer Credit Rating", "Local Currency LT")</f>
        <v>43482</v>
      </c>
      <c r="N220" s="10">
        <f>_xll.SNL.Clients.Office.Excel.Functions.SPG(A220, "RD_CREDIT_RATING_DATE_GLOBAL", "Issuer Credit Rating", "Local Currency LT|0")</f>
        <v>43482</v>
      </c>
      <c r="O220" s="10">
        <f>_xll.SNL.Clients.Office.Excel.Functions.SPG(A220, "RD_CREDIT_WATCH_OUTLOOK_DATE_GLOBAL", "Issuer Credit Rating", "Local Currency LT|0")</f>
        <v>43482</v>
      </c>
    </row>
    <row r="221" spans="1:15">
      <c r="A221" t="s">
        <v>1255</v>
      </c>
      <c r="B221" t="str">
        <f>_xll.SNL.Clients.Office.Excel.Functions.SPG(A221,"SP_IPO_DATE")</f>
        <v>#PEND</v>
      </c>
      <c r="C221" s="9" t="str">
        <f>_xll.SNL.Clients.Office.Excel.Functions.SPG(A221, "IQ_SECTOR")</f>
        <v>Health Care</v>
      </c>
      <c r="D221" s="9" t="str">
        <f>_xll.SNL.Clients.Office.Excel.Functions.SPG(A221, "IQ_INDUSTRY_GROUP")</f>
        <v>Health Care Equipment and Services</v>
      </c>
      <c r="E221" s="9" t="str">
        <f>_xll.SNL.Clients.Office.Excel.Functions.SPG(A221, "IQ_INDUSTRY")</f>
        <v>Health Care Equipment and Supplies</v>
      </c>
      <c r="F221" s="9" t="str">
        <f>_xll.SNL.Clients.Office.Excel.Functions.SPG(A221, "IQ_PRIMARY_INDUSTRY")</f>
        <v>Health Care Equipment</v>
      </c>
      <c r="G221" s="9" t="str">
        <f>_xll.SNL.Clients.Office.Excel.Functions.SPG(A221, "NAICS_CODE", "Primary")</f>
        <v>339112 - Surgical and Medical Instrument Manufacturing</v>
      </c>
      <c r="H221" s="9" t="str">
        <f>_xll.SNL.Clients.Office.Excel.Functions.SPG(A221, "SP_TOPICTAG")</f>
        <v>Health Diagnostics; Ophthalmology; Surgery</v>
      </c>
      <c r="I221" s="5">
        <f>_xll.SNL.Clients.Office.Excel.Functions.SPG(A221, "SP_PCT_SHARES_OWNED_ALL_INSTITUTIONS")</f>
        <v>100.99</v>
      </c>
      <c r="J221" s="9" t="str">
        <f>_xll.SNL.Clients.Office.Excel.Functions.SPG(A221, "RD_CREDIT_RATING_GLOBAL", "Issuer Credit Rating", "Local Currency LT|0")</f>
        <v/>
      </c>
      <c r="K221" s="9" t="str">
        <f>_xll.SNL.Clients.Office.Excel.Functions.SPG(A221, "RD_CWOL_GLOBAL", "Issuer Credit Rating", "Local Currency LT|0")</f>
        <v/>
      </c>
      <c r="L221" s="9" t="str">
        <f>_xll.SNL.Clients.Office.Excel.Functions.SPG(A221, "RD_RATING_ACTION_GLOBAL", "Issuer Credit Rating", "Local Currency LT|0")</f>
        <v/>
      </c>
      <c r="M221" s="10" t="str">
        <f>_xll.SNL.Clients.Office.Excel.Functions.SPG(A221, "RD_LAST_REVIEW_DATE_GLOBAL", "Issuer Credit Rating", "Local Currency LT")</f>
        <v/>
      </c>
      <c r="N221" s="10" t="str">
        <f>_xll.SNL.Clients.Office.Excel.Functions.SPG(A221, "RD_CREDIT_RATING_DATE_GLOBAL", "Issuer Credit Rating", "Local Currency LT|0")</f>
        <v/>
      </c>
      <c r="O221" s="10" t="str">
        <f>_xll.SNL.Clients.Office.Excel.Functions.SPG(A221, "RD_CREDIT_WATCH_OUTLOOK_DATE_GLOBAL", "Issuer Credit Rating", "Local Currency LT|0")</f>
        <v/>
      </c>
    </row>
    <row r="222" spans="1:15">
      <c r="A222" t="s">
        <v>1256</v>
      </c>
      <c r="B222" t="str">
        <f>_xll.SNL.Clients.Office.Excel.Functions.SPG(A222,"SP_IPO_DATE")</f>
        <v>#PEND</v>
      </c>
      <c r="C222" s="9" t="str">
        <f>_xll.SNL.Clients.Office.Excel.Functions.SPG(A222, "IQ_SECTOR")</f>
        <v>Real Estate</v>
      </c>
      <c r="D222" s="9" t="str">
        <f>_xll.SNL.Clients.Office.Excel.Functions.SPG(A222, "IQ_INDUSTRY_GROUP")</f>
        <v>Equity Real Estate Investment Trusts (REITs)</v>
      </c>
      <c r="E222" s="9" t="str">
        <f>_xll.SNL.Clients.Office.Excel.Functions.SPG(A222, "IQ_INDUSTRY")</f>
        <v>Diversified REITs</v>
      </c>
      <c r="F222" s="9" t="str">
        <f>_xll.SNL.Clients.Office.Excel.Functions.SPG(A222, "IQ_PRIMARY_INDUSTRY")</f>
        <v>Diversified REITs</v>
      </c>
      <c r="G222" s="9" t="str">
        <f>_xll.SNL.Clients.Office.Excel.Functions.SPG(A222, "NAICS_CODE", "Primary")</f>
        <v>531110 - Lessors of Residential Buildings and Dwellings</v>
      </c>
      <c r="H222" s="9" t="str">
        <f>_xll.SNL.Clients.Office.Excel.Functions.SPG(A222, "SP_TOPICTAG")</f>
        <v/>
      </c>
      <c r="I222" s="5">
        <f>_xll.SNL.Clients.Office.Excel.Functions.SPG(A222, "SP_PCT_SHARES_OWNED_ALL_INSTITUTIONS")</f>
        <v>73.400000000000006</v>
      </c>
      <c r="J222" s="9" t="str">
        <f>_xll.SNL.Clients.Office.Excel.Functions.SPG(A222, "RD_CREDIT_RATING_GLOBAL", "Issuer Credit Rating", "Local Currency LT|0")</f>
        <v>BB</v>
      </c>
      <c r="K222" s="9" t="str">
        <f>_xll.SNL.Clients.Office.Excel.Functions.SPG(A222, "RD_CWOL_GLOBAL", "Issuer Credit Rating", "Local Currency LT|0")</f>
        <v>Stable</v>
      </c>
      <c r="L222" s="9" t="str">
        <f>_xll.SNL.Clients.Office.Excel.Functions.SPG(A222, "RD_RATING_ACTION_GLOBAL", "Issuer Credit Rating", "Local Currency LT|0")</f>
        <v>Downgrade | CreditWatch/Outlook (03/06/2024)</v>
      </c>
      <c r="M222" s="10">
        <f>_xll.SNL.Clients.Office.Excel.Functions.SPG(A222, "RD_LAST_REVIEW_DATE_GLOBAL", "Issuer Credit Rating", "Local Currency LT")</f>
        <v>45559</v>
      </c>
      <c r="N222" s="10">
        <f>_xll.SNL.Clients.Office.Excel.Functions.SPG(A222, "RD_CREDIT_RATING_DATE_GLOBAL", "Issuer Credit Rating", "Local Currency LT|0")</f>
        <v>45357</v>
      </c>
      <c r="O222" s="10">
        <f>_xll.SNL.Clients.Office.Excel.Functions.SPG(A222, "RD_CREDIT_WATCH_OUTLOOK_DATE_GLOBAL", "Issuer Credit Rating", "Local Currency LT|0")</f>
        <v>45357</v>
      </c>
    </row>
    <row r="223" spans="1:15">
      <c r="A223" t="s">
        <v>1257</v>
      </c>
      <c r="B223" t="str">
        <f>_xll.SNL.Clients.Office.Excel.Functions.SPG(A223,"SP_IPO_DATE")</f>
        <v>#PEND</v>
      </c>
      <c r="C223" s="9" t="str">
        <f>_xll.SNL.Clients.Office.Excel.Functions.SPG(A223, "IQ_SECTOR")</f>
        <v>Industrials</v>
      </c>
      <c r="D223" s="9" t="str">
        <f>_xll.SNL.Clients.Office.Excel.Functions.SPG(A223, "IQ_INDUSTRY_GROUP")</f>
        <v>Capital Goods</v>
      </c>
      <c r="E223" s="9" t="str">
        <f>_xll.SNL.Clients.Office.Excel.Functions.SPG(A223, "IQ_INDUSTRY")</f>
        <v>Trading Companies and Distributors</v>
      </c>
      <c r="F223" s="9" t="str">
        <f>_xll.SNL.Clients.Office.Excel.Functions.SPG(A223, "IQ_PRIMARY_INDUSTRY")</f>
        <v>Trading Companies and Distributors</v>
      </c>
      <c r="G223" s="9" t="str">
        <f>_xll.SNL.Clients.Office.Excel.Functions.SPG(A223, "NAICS_CODE", "Primary")</f>
        <v>423310 - Lumber, Plywood, Millwork, and Wood Panel Merchant Wholesalers</v>
      </c>
      <c r="H223" s="9" t="str">
        <f>_xll.SNL.Clients.Office.Excel.Functions.SPG(A223, "SP_TOPICTAG")</f>
        <v/>
      </c>
      <c r="I223" s="5">
        <f>_xll.SNL.Clients.Office.Excel.Functions.SPG(A223, "SP_PCT_SHARES_OWNED_ALL_INSTITUTIONS")</f>
        <v>103.66</v>
      </c>
      <c r="J223" s="9" t="str">
        <f>_xll.SNL.Clients.Office.Excel.Functions.SPG(A223, "RD_CREDIT_RATING_GLOBAL", "Issuer Credit Rating", "Local Currency LT|0")</f>
        <v>BB-</v>
      </c>
      <c r="K223" s="9" t="str">
        <f>_xll.SNL.Clients.Office.Excel.Functions.SPG(A223, "RD_CWOL_GLOBAL", "Issuer Credit Rating", "Local Currency LT|0")</f>
        <v>Positive</v>
      </c>
      <c r="L223" s="9" t="str">
        <f>_xll.SNL.Clients.Office.Excel.Functions.SPG(A223, "RD_RATING_ACTION_GLOBAL", "Issuer Credit Rating", "Local Currency LT|0")</f>
        <v>CreditWatch/Outlook (06/10/2024)</v>
      </c>
      <c r="M223" s="10">
        <f>_xll.SNL.Clients.Office.Excel.Functions.SPG(A223, "RD_LAST_REVIEW_DATE_GLOBAL", "Issuer Credit Rating", "Local Currency LT")</f>
        <v>45453</v>
      </c>
      <c r="N223" s="10">
        <f>_xll.SNL.Clients.Office.Excel.Functions.SPG(A223, "RD_CREDIT_RATING_DATE_GLOBAL", "Issuer Credit Rating", "Local Currency LT|0")</f>
        <v>43195</v>
      </c>
      <c r="O223" s="10">
        <f>_xll.SNL.Clients.Office.Excel.Functions.SPG(A223, "RD_CREDIT_WATCH_OUTLOOK_DATE_GLOBAL", "Issuer Credit Rating", "Local Currency LT|0")</f>
        <v>45453</v>
      </c>
    </row>
    <row r="224" spans="1:15">
      <c r="A224" t="s">
        <v>1258</v>
      </c>
      <c r="B224" t="str">
        <f>_xll.SNL.Clients.Office.Excel.Functions.SPG(A224,"SP_IPO_DATE")</f>
        <v>#PEND</v>
      </c>
      <c r="C224" s="9" t="str">
        <f>_xll.SNL.Clients.Office.Excel.Functions.SPG(A224, "IQ_SECTOR")</f>
        <v>Communication Services</v>
      </c>
      <c r="D224" s="9" t="str">
        <f>_xll.SNL.Clients.Office.Excel.Functions.SPG(A224, "IQ_INDUSTRY_GROUP")</f>
        <v>Telecommunication Services</v>
      </c>
      <c r="E224" s="9" t="str">
        <f>_xll.SNL.Clients.Office.Excel.Functions.SPG(A224, "IQ_INDUSTRY")</f>
        <v>Wireless Telecommunication Services</v>
      </c>
      <c r="F224" s="9" t="str">
        <f>_xll.SNL.Clients.Office.Excel.Functions.SPG(A224, "IQ_PRIMARY_INDUSTRY")</f>
        <v>Wireless Telecommunication Services</v>
      </c>
      <c r="G224" s="9" t="str">
        <f>_xll.SNL.Clients.Office.Excel.Functions.SPG(A224, "NAICS_CODE", "Primary")</f>
        <v>517 - Telecommunications</v>
      </c>
      <c r="H224" s="9" t="str">
        <f>_xll.SNL.Clients.Office.Excel.Functions.SPG(A224, "SP_TOPICTAG")</f>
        <v>Network Backbone; Remote Access and Control; Network Security; Data Centers and Facilities; Data Center Technology; 5G</v>
      </c>
      <c r="I224" s="5">
        <f>_xll.SNL.Clients.Office.Excel.Functions.SPG(A224, "SP_PCT_SHARES_OWNED_ALL_INSTITUTIONS")</f>
        <v>51.81</v>
      </c>
      <c r="J224" s="9" t="str">
        <f>_xll.SNL.Clients.Office.Excel.Functions.SPG(A224, "RD_CREDIT_RATING_GLOBAL", "Issuer Credit Rating", "Local Currency LT|0")</f>
        <v>B+</v>
      </c>
      <c r="K224" s="9" t="str">
        <f>_xll.SNL.Clients.Office.Excel.Functions.SPG(A224, "RD_CWOL_GLOBAL", "Issuer Credit Rating", "Local Currency LT|0")</f>
        <v>Stable</v>
      </c>
      <c r="L224" s="9" t="str">
        <f>_xll.SNL.Clients.Office.Excel.Functions.SPG(A224, "RD_RATING_ACTION_GLOBAL", "Issuer Credit Rating", "Local Currency LT|0")</f>
        <v>CreditWatch/Outlook (03/20/2024)</v>
      </c>
      <c r="M224" s="10">
        <f>_xll.SNL.Clients.Office.Excel.Functions.SPG(A224, "RD_LAST_REVIEW_DATE_GLOBAL", "Issuer Credit Rating", "Local Currency LT")</f>
        <v>45635</v>
      </c>
      <c r="N224" s="10">
        <f>_xll.SNL.Clients.Office.Excel.Functions.SPG(A224, "RD_CREDIT_RATING_DATE_GLOBAL", "Issuer Credit Rating", "Local Currency LT|0")</f>
        <v>44705</v>
      </c>
      <c r="O224" s="10">
        <f>_xll.SNL.Clients.Office.Excel.Functions.SPG(A224, "RD_CREDIT_WATCH_OUTLOOK_DATE_GLOBAL", "Issuer Credit Rating", "Local Currency LT|0")</f>
        <v>45371</v>
      </c>
    </row>
    <row r="225" spans="1:15">
      <c r="A225" t="s">
        <v>1259</v>
      </c>
      <c r="B225" t="str">
        <f>_xll.SNL.Clients.Office.Excel.Functions.SPG(A225,"SP_IPO_DATE")</f>
        <v>#PEND</v>
      </c>
      <c r="C225" s="9" t="str">
        <f>_xll.SNL.Clients.Office.Excel.Functions.SPG(A225, "IQ_SECTOR")</f>
        <v>Consumer Discretionary</v>
      </c>
      <c r="D225" s="9" t="str">
        <f>_xll.SNL.Clients.Office.Excel.Functions.SPG(A225, "IQ_INDUSTRY_GROUP")</f>
        <v>Consumer Services</v>
      </c>
      <c r="E225" s="9" t="str">
        <f>_xll.SNL.Clients.Office.Excel.Functions.SPG(A225, "IQ_INDUSTRY")</f>
        <v>Hotels, Restaurants and Leisure</v>
      </c>
      <c r="F225" s="9" t="str">
        <f>_xll.SNL.Clients.Office.Excel.Functions.SPG(A225, "IQ_PRIMARY_INDUSTRY")</f>
        <v>Casinos and Gaming</v>
      </c>
      <c r="G225" s="9" t="str">
        <f>_xll.SNL.Clients.Office.Excel.Functions.SPG(A225, "NAICS_CODE", "Primary")</f>
        <v>713210 - Casinos (except Casino Hotels)</v>
      </c>
      <c r="H225" s="9" t="str">
        <f>_xll.SNL.Clients.Office.Excel.Functions.SPG(A225, "SP_TOPICTAG")</f>
        <v>Entertainment Systems</v>
      </c>
      <c r="I225" s="5">
        <f>_xll.SNL.Clients.Office.Excel.Functions.SPG(A225, "SP_PCT_SHARES_OWNED_ALL_INSTITUTIONS")</f>
        <v>75.37</v>
      </c>
      <c r="J225" s="9" t="str">
        <f>_xll.SNL.Clients.Office.Excel.Functions.SPG(A225, "RD_CREDIT_RATING_GLOBAL", "Issuer Credit Rating", "Local Currency LT|0")</f>
        <v>BB-</v>
      </c>
      <c r="K225" s="9" t="str">
        <f>_xll.SNL.Clients.Office.Excel.Functions.SPG(A225, "RD_CWOL_GLOBAL", "Issuer Credit Rating", "Local Currency LT|0")</f>
        <v>Stable</v>
      </c>
      <c r="L225" s="9" t="str">
        <f>_xll.SNL.Clients.Office.Excel.Functions.SPG(A225, "RD_RATING_ACTION_GLOBAL", "Issuer Credit Rating", "Local Currency LT|0")</f>
        <v>Upgrade | CreditWatch/Outlook (06/01/2023)</v>
      </c>
      <c r="M225" s="10">
        <f>_xll.SNL.Clients.Office.Excel.Functions.SPG(A225, "RD_LAST_REVIEW_DATE_GLOBAL", "Issuer Credit Rating", "Local Currency LT")</f>
        <v>45371</v>
      </c>
      <c r="N225" s="10">
        <f>_xll.SNL.Clients.Office.Excel.Functions.SPG(A225, "RD_CREDIT_RATING_DATE_GLOBAL", "Issuer Credit Rating", "Local Currency LT|0")</f>
        <v>45078</v>
      </c>
      <c r="O225" s="10">
        <f>_xll.SNL.Clients.Office.Excel.Functions.SPG(A225, "RD_CREDIT_WATCH_OUTLOOK_DATE_GLOBAL", "Issuer Credit Rating", "Local Currency LT|0")</f>
        <v>45078</v>
      </c>
    </row>
    <row r="226" spans="1:15">
      <c r="A226" t="s">
        <v>1260</v>
      </c>
      <c r="B226" t="str">
        <f>_xll.SNL.Clients.Office.Excel.Functions.SPG(A226,"SP_IPO_DATE")</f>
        <v>#PEND</v>
      </c>
      <c r="C226" s="9" t="str">
        <f>_xll.SNL.Clients.Office.Excel.Functions.SPG(A226, "IQ_SECTOR")</f>
        <v>Financials</v>
      </c>
      <c r="D226" s="9" t="str">
        <f>_xll.SNL.Clients.Office.Excel.Functions.SPG(A226, "IQ_INDUSTRY_GROUP")</f>
        <v>Insurance</v>
      </c>
      <c r="E226" s="9" t="str">
        <f>_xll.SNL.Clients.Office.Excel.Functions.SPG(A226, "IQ_INDUSTRY")</f>
        <v>Insurance</v>
      </c>
      <c r="F226" s="9" t="str">
        <f>_xll.SNL.Clients.Office.Excel.Functions.SPG(A226, "IQ_PRIMARY_INDUSTRY")</f>
        <v>Insurance Brokers</v>
      </c>
      <c r="G226" s="9" t="str">
        <f>_xll.SNL.Clients.Office.Excel.Functions.SPG(A226, "NAICS_CODE", "Primary")</f>
        <v>524210 - Insurance Agencies and Brokerages</v>
      </c>
      <c r="H226" s="9" t="str">
        <f>_xll.SNL.Clients.Office.Excel.Functions.SPG(A226, "SP_TOPICTAG")</f>
        <v/>
      </c>
      <c r="I226" s="5">
        <f>_xll.SNL.Clients.Office.Excel.Functions.SPG(A226, "SP_PCT_SHARES_OWNED_ALL_INSTITUTIONS")</f>
        <v>112.94</v>
      </c>
      <c r="J226" s="9" t="str">
        <f>_xll.SNL.Clients.Office.Excel.Functions.SPG(A226, "RD_CREDIT_RATING_GLOBAL", "Issuer Credit Rating", "Local Currency LT|0")</f>
        <v>B+</v>
      </c>
      <c r="K226" s="9" t="str">
        <f>_xll.SNL.Clients.Office.Excel.Functions.SPG(A226, "RD_CWOL_GLOBAL", "Issuer Credit Rating", "Local Currency LT|0")</f>
        <v>Stable</v>
      </c>
      <c r="L226" s="9" t="str">
        <f>_xll.SNL.Clients.Office.Excel.Functions.SPG(A226, "RD_RATING_ACTION_GLOBAL", "Issuer Credit Rating", "Local Currency LT|0")</f>
        <v>New Rating | CreditWatch/Outlook (12/03/2024)</v>
      </c>
      <c r="M226" s="10">
        <f>_xll.SNL.Clients.Office.Excel.Functions.SPG(A226, "RD_LAST_REVIEW_DATE_GLOBAL", "Issuer Credit Rating", "Local Currency LT")</f>
        <v>45629</v>
      </c>
      <c r="N226" s="10">
        <f>_xll.SNL.Clients.Office.Excel.Functions.SPG(A226, "RD_CREDIT_RATING_DATE_GLOBAL", "Issuer Credit Rating", "Local Currency LT|0")</f>
        <v>45629</v>
      </c>
      <c r="O226" s="10">
        <f>_xll.SNL.Clients.Office.Excel.Functions.SPG(A226, "RD_CREDIT_WATCH_OUTLOOK_DATE_GLOBAL", "Issuer Credit Rating", "Local Currency LT|0")</f>
        <v>45629</v>
      </c>
    </row>
    <row r="227" spans="1:15">
      <c r="A227" t="s">
        <v>1261</v>
      </c>
      <c r="B227" t="str">
        <f>_xll.SNL.Clients.Office.Excel.Functions.SPG(A227,"SP_IPO_DATE")</f>
        <v>#PEND</v>
      </c>
      <c r="C227" s="9" t="str">
        <f>_xll.SNL.Clients.Office.Excel.Functions.SPG(A227, "IQ_SECTOR")</f>
        <v>Industrials</v>
      </c>
      <c r="D227" s="9" t="str">
        <f>_xll.SNL.Clients.Office.Excel.Functions.SPG(A227, "IQ_INDUSTRY_GROUP")</f>
        <v>Capital Goods</v>
      </c>
      <c r="E227" s="9" t="str">
        <f>_xll.SNL.Clients.Office.Excel.Functions.SPG(A227, "IQ_INDUSTRY")</f>
        <v>Construction and Engineering</v>
      </c>
      <c r="F227" s="9" t="str">
        <f>_xll.SNL.Clients.Office.Excel.Functions.SPG(A227, "IQ_PRIMARY_INDUSTRY")</f>
        <v>Construction and Engineering</v>
      </c>
      <c r="G227" s="9" t="str">
        <f>_xll.SNL.Clients.Office.Excel.Functions.SPG(A227, "NAICS_CODE", "Primary")</f>
        <v>237310 - Highway, Street, and Bridge Construction</v>
      </c>
      <c r="H227" s="9" t="str">
        <f>_xll.SNL.Clients.Office.Excel.Functions.SPG(A227, "SP_TOPICTAG")</f>
        <v>Utility Scale Solar</v>
      </c>
      <c r="I227" s="5">
        <f>_xll.SNL.Clients.Office.Excel.Functions.SPG(A227, "SP_PCT_SHARES_OWNED_ALL_INSTITUTIONS")</f>
        <v>109.61</v>
      </c>
      <c r="J227" s="9" t="str">
        <f>_xll.SNL.Clients.Office.Excel.Functions.SPG(A227, "RD_CREDIT_RATING_GLOBAL", "Issuer Credit Rating", "Local Currency LT|0")</f>
        <v/>
      </c>
      <c r="K227" s="9" t="str">
        <f>_xll.SNL.Clients.Office.Excel.Functions.SPG(A227, "RD_CWOL_GLOBAL", "Issuer Credit Rating", "Local Currency LT|0")</f>
        <v/>
      </c>
      <c r="L227" s="9" t="str">
        <f>_xll.SNL.Clients.Office.Excel.Functions.SPG(A227, "RD_RATING_ACTION_GLOBAL", "Issuer Credit Rating", "Local Currency LT|0")</f>
        <v/>
      </c>
      <c r="M227" s="10" t="str">
        <f>_xll.SNL.Clients.Office.Excel.Functions.SPG(A227, "RD_LAST_REVIEW_DATE_GLOBAL", "Issuer Credit Rating", "Local Currency LT")</f>
        <v/>
      </c>
      <c r="N227" s="10" t="str">
        <f>_xll.SNL.Clients.Office.Excel.Functions.SPG(A227, "RD_CREDIT_RATING_DATE_GLOBAL", "Issuer Credit Rating", "Local Currency LT|0")</f>
        <v/>
      </c>
      <c r="O227" s="10" t="str">
        <f>_xll.SNL.Clients.Office.Excel.Functions.SPG(A227, "RD_CREDIT_WATCH_OUTLOOK_DATE_GLOBAL", "Issuer Credit Rating", "Local Currency LT|0")</f>
        <v/>
      </c>
    </row>
    <row r="228" spans="1:15">
      <c r="A228" t="s">
        <v>1262</v>
      </c>
      <c r="B228" t="str">
        <f>_xll.SNL.Clients.Office.Excel.Functions.SPG(A228,"SP_IPO_DATE")</f>
        <v>#PEND</v>
      </c>
      <c r="C228" s="9" t="str">
        <f>_xll.SNL.Clients.Office.Excel.Functions.SPG(A228, "IQ_SECTOR")</f>
        <v>Consumer Discretionary</v>
      </c>
      <c r="D228" s="9" t="str">
        <f>_xll.SNL.Clients.Office.Excel.Functions.SPG(A228, "IQ_INDUSTRY_GROUP")</f>
        <v>Consumer Durables and Apparel</v>
      </c>
      <c r="E228" s="9" t="str">
        <f>_xll.SNL.Clients.Office.Excel.Functions.SPG(A228, "IQ_INDUSTRY")</f>
        <v>Household Durables</v>
      </c>
      <c r="F228" s="9" t="str">
        <f>_xll.SNL.Clients.Office.Excel.Functions.SPG(A228, "IQ_PRIMARY_INDUSTRY")</f>
        <v>Homebuilding</v>
      </c>
      <c r="G228" s="9" t="str">
        <f>_xll.SNL.Clients.Office.Excel.Functions.SPG(A228, "NAICS_CODE", "Primary")</f>
        <v>23611 - Residential Building Construction</v>
      </c>
      <c r="H228" s="9" t="str">
        <f>_xll.SNL.Clients.Office.Excel.Functions.SPG(A228, "SP_TOPICTAG")</f>
        <v/>
      </c>
      <c r="I228" s="5">
        <f>_xll.SNL.Clients.Office.Excel.Functions.SPG(A228, "SP_PCT_SHARES_OWNED_ALL_INSTITUTIONS")</f>
        <v>57.29</v>
      </c>
      <c r="J228" s="9" t="str">
        <f>_xll.SNL.Clients.Office.Excel.Functions.SPG(A228, "RD_CREDIT_RATING_GLOBAL", "Issuer Credit Rating", "Local Currency LT|0")</f>
        <v/>
      </c>
      <c r="K228" s="9" t="str">
        <f>_xll.SNL.Clients.Office.Excel.Functions.SPG(A228, "RD_CWOL_GLOBAL", "Issuer Credit Rating", "Local Currency LT|0")</f>
        <v/>
      </c>
      <c r="L228" s="9" t="str">
        <f>_xll.SNL.Clients.Office.Excel.Functions.SPG(A228, "RD_RATING_ACTION_GLOBAL", "Issuer Credit Rating", "Local Currency LT|0")</f>
        <v/>
      </c>
      <c r="M228" s="10" t="str">
        <f>_xll.SNL.Clients.Office.Excel.Functions.SPG(A228, "RD_LAST_REVIEW_DATE_GLOBAL", "Issuer Credit Rating", "Local Currency LT")</f>
        <v/>
      </c>
      <c r="N228" s="10" t="str">
        <f>_xll.SNL.Clients.Office.Excel.Functions.SPG(A228, "RD_CREDIT_RATING_DATE_GLOBAL", "Issuer Credit Rating", "Local Currency LT|0")</f>
        <v/>
      </c>
      <c r="O228" s="10" t="str">
        <f>_xll.SNL.Clients.Office.Excel.Functions.SPG(A228, "RD_CREDIT_WATCH_OUTLOOK_DATE_GLOBAL", "Issuer Credit Rating", "Local Currency LT|0")</f>
        <v/>
      </c>
    </row>
    <row r="229" spans="1:15">
      <c r="A229" t="s">
        <v>1263</v>
      </c>
      <c r="B229" t="str">
        <f>_xll.SNL.Clients.Office.Excel.Functions.SPG(A229,"SP_IPO_DATE")</f>
        <v>#PEND</v>
      </c>
      <c r="C229" s="9" t="str">
        <f>_xll.SNL.Clients.Office.Excel.Functions.SPG(A229, "IQ_SECTOR")</f>
        <v>Financials</v>
      </c>
      <c r="D229" s="9" t="str">
        <f>_xll.SNL.Clients.Office.Excel.Functions.SPG(A229, "IQ_INDUSTRY_GROUP")</f>
        <v>Financial Services</v>
      </c>
      <c r="E229" s="9" t="str">
        <f>_xll.SNL.Clients.Office.Excel.Functions.SPG(A229, "IQ_INDUSTRY")</f>
        <v>Consumer Finance</v>
      </c>
      <c r="F229" s="9" t="str">
        <f>_xll.SNL.Clients.Office.Excel.Functions.SPG(A229, "IQ_PRIMARY_INDUSTRY")</f>
        <v>Consumer Finance</v>
      </c>
      <c r="G229" s="9" t="str">
        <f>_xll.SNL.Clients.Office.Excel.Functions.SPG(A229, "NAICS_CODE", "Primary")</f>
        <v>522299 - International, Secondary Market, and All Other Nondepository Credit Intermediation</v>
      </c>
      <c r="H229" s="9" t="str">
        <f>_xll.SNL.Clients.Office.Excel.Functions.SPG(A229, "SP_TOPICTAG")</f>
        <v>Fintech; Smart Cards; Payment Facilitator Enablers; Banking as a Service; Online Payments</v>
      </c>
      <c r="I229" s="5">
        <f>_xll.SNL.Clients.Office.Excel.Functions.SPG(A229, "SP_PCT_SHARES_OWNED_ALL_INSTITUTIONS")</f>
        <v>70.680000000000007</v>
      </c>
      <c r="J229" s="9" t="str">
        <f>_xll.SNL.Clients.Office.Excel.Functions.SPG(A229, "RD_CREDIT_RATING_GLOBAL", "Issuer Credit Rating", "Local Currency LT|0")</f>
        <v/>
      </c>
      <c r="K229" s="9" t="str">
        <f>_xll.SNL.Clients.Office.Excel.Functions.SPG(A229, "RD_CWOL_GLOBAL", "Issuer Credit Rating", "Local Currency LT|0")</f>
        <v/>
      </c>
      <c r="L229" s="9" t="str">
        <f>_xll.SNL.Clients.Office.Excel.Functions.SPG(A229, "RD_RATING_ACTION_GLOBAL", "Issuer Credit Rating", "Local Currency LT|0")</f>
        <v/>
      </c>
      <c r="M229" s="10" t="str">
        <f>_xll.SNL.Clients.Office.Excel.Functions.SPG(A229, "RD_LAST_REVIEW_DATE_GLOBAL", "Issuer Credit Rating", "Local Currency LT")</f>
        <v/>
      </c>
      <c r="N229" s="10" t="str">
        <f>_xll.SNL.Clients.Office.Excel.Functions.SPG(A229, "RD_CREDIT_RATING_DATE_GLOBAL", "Issuer Credit Rating", "Local Currency LT|0")</f>
        <v/>
      </c>
      <c r="O229" s="10" t="str">
        <f>_xll.SNL.Clients.Office.Excel.Functions.SPG(A229, "RD_CREDIT_WATCH_OUTLOOK_DATE_GLOBAL", "Issuer Credit Rating", "Local Currency LT|0")</f>
        <v/>
      </c>
    </row>
    <row r="230" spans="1:15">
      <c r="A230" t="s">
        <v>1264</v>
      </c>
      <c r="B230" t="str">
        <f>_xll.SNL.Clients.Office.Excel.Functions.SPG(A230,"SP_IPO_DATE")</f>
        <v>#PEND</v>
      </c>
      <c r="C230" s="9" t="str">
        <f>_xll.SNL.Clients.Office.Excel.Functions.SPG(A230, "IQ_SECTOR")</f>
        <v>Energy</v>
      </c>
      <c r="D230" s="9" t="str">
        <f>_xll.SNL.Clients.Office.Excel.Functions.SPG(A230, "IQ_INDUSTRY_GROUP")</f>
        <v>Energy</v>
      </c>
      <c r="E230" s="9" t="str">
        <f>_xll.SNL.Clients.Office.Excel.Functions.SPG(A230, "IQ_INDUSTRY")</f>
        <v>Oil, Gas and Consumable Fuels</v>
      </c>
      <c r="F230" s="9" t="str">
        <f>_xll.SNL.Clients.Office.Excel.Functions.SPG(A230, "IQ_PRIMARY_INDUSTRY")</f>
        <v>Oil and Gas Refining and Marketing</v>
      </c>
      <c r="G230" s="9" t="str">
        <f>_xll.SNL.Clients.Office.Excel.Functions.SPG(A230, "NAICS_CODE", "Primary")</f>
        <v>324110 - Petroleum Refineries</v>
      </c>
      <c r="H230" s="9" t="str">
        <f>_xll.SNL.Clients.Office.Excel.Functions.SPG(A230, "SP_TOPICTAG")</f>
        <v>Animal Feed; Clean Energy; Farming; Livestock; CleanTech; Biofuel; Alternative Protein; Sustainable Aviation Fuel (SAF)</v>
      </c>
      <c r="I230" s="5">
        <f>_xll.SNL.Clients.Office.Excel.Functions.SPG(A230, "SP_PCT_SHARES_OWNED_ALL_INSTITUTIONS")</f>
        <v>94.86</v>
      </c>
      <c r="J230" s="9" t="str">
        <f>_xll.SNL.Clients.Office.Excel.Functions.SPG(A230, "RD_CREDIT_RATING_GLOBAL", "Issuer Credit Rating", "Local Currency LT|0")</f>
        <v>NR</v>
      </c>
      <c r="K230" s="9" t="str">
        <f>_xll.SNL.Clients.Office.Excel.Functions.SPG(A230, "RD_CWOL_GLOBAL", "Issuer Credit Rating", "Local Currency LT|0")</f>
        <v>NR</v>
      </c>
      <c r="L230" s="9" t="str">
        <f>_xll.SNL.Clients.Office.Excel.Functions.SPG(A230, "RD_RATING_ACTION_GLOBAL", "Issuer Credit Rating", "Local Currency LT|0")</f>
        <v>Not Rated | CreditWatch/Outlook (11/30/2018)</v>
      </c>
      <c r="M230" s="10">
        <f>_xll.SNL.Clients.Office.Excel.Functions.SPG(A230, "RD_LAST_REVIEW_DATE_GLOBAL", "Issuer Credit Rating", "Local Currency LT")</f>
        <v>43434</v>
      </c>
      <c r="N230" s="10">
        <f>_xll.SNL.Clients.Office.Excel.Functions.SPG(A230, "RD_CREDIT_RATING_DATE_GLOBAL", "Issuer Credit Rating", "Local Currency LT|0")</f>
        <v>43434</v>
      </c>
      <c r="O230" s="10">
        <f>_xll.SNL.Clients.Office.Excel.Functions.SPG(A230, "RD_CREDIT_WATCH_OUTLOOK_DATE_GLOBAL", "Issuer Credit Rating", "Local Currency LT|0")</f>
        <v>43434</v>
      </c>
    </row>
    <row r="231" spans="1:15">
      <c r="A231" t="s">
        <v>1265</v>
      </c>
      <c r="B231" t="str">
        <f>_xll.SNL.Clients.Office.Excel.Functions.SPG(A231,"SP_IPO_DATE")</f>
        <v>#PEND</v>
      </c>
      <c r="C231" s="9" t="str">
        <f>_xll.SNL.Clients.Office.Excel.Functions.SPG(A231, "IQ_SECTOR")</f>
        <v>Information Technology</v>
      </c>
      <c r="D231" s="9" t="str">
        <f>_xll.SNL.Clients.Office.Excel.Functions.SPG(A231, "IQ_INDUSTRY_GROUP")</f>
        <v>Software and Services</v>
      </c>
      <c r="E231" s="9" t="str">
        <f>_xll.SNL.Clients.Office.Excel.Functions.SPG(A231, "IQ_INDUSTRY")</f>
        <v>IT Services</v>
      </c>
      <c r="F231" s="9" t="str">
        <f>_xll.SNL.Clients.Office.Excel.Functions.SPG(A231, "IQ_PRIMARY_INDUSTRY")</f>
        <v>IT Consulting and Other Services</v>
      </c>
      <c r="G231" s="9" t="str">
        <f>_xll.SNL.Clients.Office.Excel.Functions.SPG(A231, "NAICS_CODE", "Primary")</f>
        <v>5415 - Computer Systems Design and Related Services</v>
      </c>
      <c r="H231" s="9" t="str">
        <f>_xll.SNL.Clients.Office.Excel.Functions.SPG(A231, "SP_TOPICTAG")</f>
        <v>Software Development; Cloud Management; Data Integration; Cloud Infrastructure; Cloud Security; Process Automation; Artificial Intelligence</v>
      </c>
      <c r="I231" s="5">
        <f>_xll.SNL.Clients.Office.Excel.Functions.SPG(A231, "SP_PCT_SHARES_OWNED_ALL_INSTITUTIONS")</f>
        <v>76.930000000000007</v>
      </c>
      <c r="J231" s="9" t="str">
        <f>_xll.SNL.Clients.Office.Excel.Functions.SPG(A231, "RD_CREDIT_RATING_GLOBAL", "Issuer Credit Rating", "Local Currency LT|0")</f>
        <v/>
      </c>
      <c r="K231" s="9" t="str">
        <f>_xll.SNL.Clients.Office.Excel.Functions.SPG(A231, "RD_CWOL_GLOBAL", "Issuer Credit Rating", "Local Currency LT|0")</f>
        <v/>
      </c>
      <c r="L231" s="9" t="str">
        <f>_xll.SNL.Clients.Office.Excel.Functions.SPG(A231, "RD_RATING_ACTION_GLOBAL", "Issuer Credit Rating", "Local Currency LT|0")</f>
        <v/>
      </c>
      <c r="M231" s="10" t="str">
        <f>_xll.SNL.Clients.Office.Excel.Functions.SPG(A231, "RD_LAST_REVIEW_DATE_GLOBAL", "Issuer Credit Rating", "Local Currency LT")</f>
        <v/>
      </c>
      <c r="N231" s="10" t="str">
        <f>_xll.SNL.Clients.Office.Excel.Functions.SPG(A231, "RD_CREDIT_RATING_DATE_GLOBAL", "Issuer Credit Rating", "Local Currency LT|0")</f>
        <v/>
      </c>
      <c r="O231" s="10" t="str">
        <f>_xll.SNL.Clients.Office.Excel.Functions.SPG(A231, "RD_CREDIT_WATCH_OUTLOOK_DATE_GLOBAL", "Issuer Credit Rating", "Local Currency LT|0")</f>
        <v/>
      </c>
    </row>
    <row r="232" spans="1:15">
      <c r="A232" t="s">
        <v>1266</v>
      </c>
      <c r="B232" t="str">
        <f>_xll.SNL.Clients.Office.Excel.Functions.SPG(A232,"SP_IPO_DATE")</f>
        <v>#PEND</v>
      </c>
      <c r="C232" s="9" t="str">
        <f>_xll.SNL.Clients.Office.Excel.Functions.SPG(A232, "IQ_SECTOR")</f>
        <v>Industrials</v>
      </c>
      <c r="D232" s="9" t="str">
        <f>_xll.SNL.Clients.Office.Excel.Functions.SPG(A232, "IQ_INDUSTRY_GROUP")</f>
        <v>Capital Goods</v>
      </c>
      <c r="E232" s="9" t="str">
        <f>_xll.SNL.Clients.Office.Excel.Functions.SPG(A232, "IQ_INDUSTRY")</f>
        <v>Building Products</v>
      </c>
      <c r="F232" s="9" t="str">
        <f>_xll.SNL.Clients.Office.Excel.Functions.SPG(A232, "IQ_PRIMARY_INDUSTRY")</f>
        <v>Building Products</v>
      </c>
      <c r="G232" s="9" t="str">
        <f>_xll.SNL.Clients.Office.Excel.Functions.SPG(A232, "NAICS_CODE", "Primary")</f>
        <v>332321 - Metal Window and Door Manufacturing</v>
      </c>
      <c r="H232" s="9" t="str">
        <f>_xll.SNL.Clients.Office.Excel.Functions.SPG(A232, "SP_TOPICTAG")</f>
        <v>Fast-Moving Consumer Goods; Home Improvement; Industrial Automation</v>
      </c>
      <c r="I232" s="5">
        <f>_xll.SNL.Clients.Office.Excel.Functions.SPG(A232, "SP_PCT_SHARES_OWNED_ALL_INSTITUTIONS")</f>
        <v>77.16</v>
      </c>
      <c r="J232" s="9" t="str">
        <f>_xll.SNL.Clients.Office.Excel.Functions.SPG(A232, "RD_CREDIT_RATING_GLOBAL", "Issuer Credit Rating", "Local Currency LT|0")</f>
        <v>B+</v>
      </c>
      <c r="K232" s="9" t="str">
        <f>_xll.SNL.Clients.Office.Excel.Functions.SPG(A232, "RD_CWOL_GLOBAL", "Issuer Credit Rating", "Local Currency LT|0")</f>
        <v>Positive</v>
      </c>
      <c r="L232" s="9" t="str">
        <f>_xll.SNL.Clients.Office.Excel.Functions.SPG(A232, "RD_RATING_ACTION_GLOBAL", "Issuer Credit Rating", "Local Currency LT|0")</f>
        <v>CreditWatch/Outlook (08/12/2024)</v>
      </c>
      <c r="M232" s="10">
        <f>_xll.SNL.Clients.Office.Excel.Functions.SPG(A232, "RD_LAST_REVIEW_DATE_GLOBAL", "Issuer Credit Rating", "Local Currency LT")</f>
        <v>45516</v>
      </c>
      <c r="N232" s="10">
        <f>_xll.SNL.Clients.Office.Excel.Functions.SPG(A232, "RD_CREDIT_RATING_DATE_GLOBAL", "Issuer Credit Rating", "Local Currency LT|0")</f>
        <v>43005</v>
      </c>
      <c r="O232" s="10">
        <f>_xll.SNL.Clients.Office.Excel.Functions.SPG(A232, "RD_CREDIT_WATCH_OUTLOOK_DATE_GLOBAL", "Issuer Credit Rating", "Local Currency LT|0")</f>
        <v>45516</v>
      </c>
    </row>
    <row r="233" spans="1:15">
      <c r="A233" t="s">
        <v>1267</v>
      </c>
      <c r="B233" t="str">
        <f>_xll.SNL.Clients.Office.Excel.Functions.SPG(A233,"SP_IPO_DATE")</f>
        <v>#PEND</v>
      </c>
      <c r="C233" s="9" t="str">
        <f>_xll.SNL.Clients.Office.Excel.Functions.SPG(A233, "IQ_SECTOR")</f>
        <v>Consumer Staples</v>
      </c>
      <c r="D233" s="9" t="str">
        <f>_xll.SNL.Clients.Office.Excel.Functions.SPG(A233, "IQ_INDUSTRY_GROUP")</f>
        <v>Consumer Staples Distribution and Retail</v>
      </c>
      <c r="E233" s="9" t="str">
        <f>_xll.SNL.Clients.Office.Excel.Functions.SPG(A233, "IQ_INDUSTRY")</f>
        <v>Consumer Staples Distribution and Retail</v>
      </c>
      <c r="F233" s="9" t="str">
        <f>_xll.SNL.Clients.Office.Excel.Functions.SPG(A233, "IQ_PRIMARY_INDUSTRY")</f>
        <v>Food Retail</v>
      </c>
      <c r="G233" s="9" t="str">
        <f>_xll.SNL.Clients.Office.Excel.Functions.SPG(A233, "NAICS_CODE", "Primary")</f>
        <v>445110 - Supermarkets and Other Grocery Retailers (except Convenience Retailers)</v>
      </c>
      <c r="H233" s="9" t="str">
        <f>_xll.SNL.Clients.Office.Excel.Functions.SPG(A233, "SP_TOPICTAG")</f>
        <v>Organic; Alternative Protein; Online Grocery</v>
      </c>
      <c r="I233" s="5">
        <f>_xll.SNL.Clients.Office.Excel.Functions.SPG(A233, "SP_PCT_SHARES_OWNED_ALL_INSTITUTIONS")</f>
        <v>95.73</v>
      </c>
      <c r="J233" s="9" t="str">
        <f>_xll.SNL.Clients.Office.Excel.Functions.SPG(A233, "RD_CREDIT_RATING_GLOBAL", "Issuer Credit Rating", "Local Currency LT|0")</f>
        <v/>
      </c>
      <c r="K233" s="9" t="str">
        <f>_xll.SNL.Clients.Office.Excel.Functions.SPG(A233, "RD_CWOL_GLOBAL", "Issuer Credit Rating", "Local Currency LT|0")</f>
        <v/>
      </c>
      <c r="L233" s="9" t="str">
        <f>_xll.SNL.Clients.Office.Excel.Functions.SPG(A233, "RD_RATING_ACTION_GLOBAL", "Issuer Credit Rating", "Local Currency LT|0")</f>
        <v/>
      </c>
      <c r="M233" s="10" t="str">
        <f>_xll.SNL.Clients.Office.Excel.Functions.SPG(A233, "RD_LAST_REVIEW_DATE_GLOBAL", "Issuer Credit Rating", "Local Currency LT")</f>
        <v/>
      </c>
      <c r="N233" s="10" t="str">
        <f>_xll.SNL.Clients.Office.Excel.Functions.SPG(A233, "RD_CREDIT_RATING_DATE_GLOBAL", "Issuer Credit Rating", "Local Currency LT|0")</f>
        <v/>
      </c>
      <c r="O233" s="10" t="str">
        <f>_xll.SNL.Clients.Office.Excel.Functions.SPG(A233, "RD_CREDIT_WATCH_OUTLOOK_DATE_GLOBAL", "Issuer Credit Rating", "Local Currency LT|0")</f>
        <v/>
      </c>
    </row>
    <row r="234" spans="1:15">
      <c r="A234" t="s">
        <v>1268</v>
      </c>
      <c r="B234" t="str">
        <f>_xll.SNL.Clients.Office.Excel.Functions.SPG(A234,"SP_IPO_DATE")</f>
        <v>#PEND</v>
      </c>
      <c r="C234" s="9" t="str">
        <f>_xll.SNL.Clients.Office.Excel.Functions.SPG(A234, "IQ_SECTOR")</f>
        <v>Consumer Discretionary</v>
      </c>
      <c r="D234" s="9" t="str">
        <f>_xll.SNL.Clients.Office.Excel.Functions.SPG(A234, "IQ_INDUSTRY_GROUP")</f>
        <v>Consumer Discretionary Distribution and Retail</v>
      </c>
      <c r="E234" s="9" t="str">
        <f>_xll.SNL.Clients.Office.Excel.Functions.SPG(A234, "IQ_INDUSTRY")</f>
        <v>Specialty Retail</v>
      </c>
      <c r="F234" s="9" t="str">
        <f>_xll.SNL.Clients.Office.Excel.Functions.SPG(A234, "IQ_PRIMARY_INDUSTRY")</f>
        <v>Automotive Retail</v>
      </c>
      <c r="G234" s="9" t="str">
        <f>_xll.SNL.Clients.Office.Excel.Functions.SPG(A234, "NAICS_CODE", "Primary")</f>
        <v>441 - Motor Vehicle and Parts Dealers</v>
      </c>
      <c r="H234" s="9" t="str">
        <f>_xll.SNL.Clients.Office.Excel.Functions.SPG(A234, "SP_TOPICTAG")</f>
        <v/>
      </c>
      <c r="I234" s="5">
        <f>_xll.SNL.Clients.Office.Excel.Functions.SPG(A234, "SP_PCT_SHARES_OWNED_ALL_INSTITUTIONS")</f>
        <v>107.18</v>
      </c>
      <c r="J234" s="9" t="str">
        <f>_xll.SNL.Clients.Office.Excel.Functions.SPG(A234, "RD_CREDIT_RATING_GLOBAL", "Issuer Credit Rating", "Local Currency LT|0")</f>
        <v>BB+</v>
      </c>
      <c r="K234" s="9" t="str">
        <f>_xll.SNL.Clients.Office.Excel.Functions.SPG(A234, "RD_CWOL_GLOBAL", "Issuer Credit Rating", "Local Currency LT|0")</f>
        <v>Stable</v>
      </c>
      <c r="L234" s="9" t="str">
        <f>_xll.SNL.Clients.Office.Excel.Functions.SPG(A234, "RD_RATING_ACTION_GLOBAL", "Issuer Credit Rating", "Local Currency LT|0")</f>
        <v>CreditWatch/Outlook (11/02/2020)</v>
      </c>
      <c r="M234" s="10">
        <f>_xll.SNL.Clients.Office.Excel.Functions.SPG(A234, "RD_LAST_REVIEW_DATE_GLOBAL", "Issuer Credit Rating", "Local Currency LT")</f>
        <v>45586</v>
      </c>
      <c r="N234" s="10">
        <f>_xll.SNL.Clients.Office.Excel.Functions.SPG(A234, "RD_CREDIT_RATING_DATE_GLOBAL", "Issuer Credit Rating", "Local Currency LT|0")</f>
        <v>41557</v>
      </c>
      <c r="O234" s="10">
        <f>_xll.SNL.Clients.Office.Excel.Functions.SPG(A234, "RD_CREDIT_WATCH_OUTLOOK_DATE_GLOBAL", "Issuer Credit Rating", "Local Currency LT|0")</f>
        <v>44137</v>
      </c>
    </row>
    <row r="235" spans="1:15">
      <c r="A235" t="s">
        <v>1269</v>
      </c>
      <c r="B235" t="str">
        <f>_xll.SNL.Clients.Office.Excel.Functions.SPG(A235,"SP_IPO_DATE")</f>
        <v>#PEND</v>
      </c>
      <c r="C235" s="9" t="str">
        <f>_xll.SNL.Clients.Office.Excel.Functions.SPG(A235, "IQ_SECTOR")</f>
        <v>Consumer Discretionary</v>
      </c>
      <c r="D235" s="9" t="str">
        <f>_xll.SNL.Clients.Office.Excel.Functions.SPG(A235, "IQ_INDUSTRY_GROUP")</f>
        <v>Consumer Discretionary Distribution and Retail</v>
      </c>
      <c r="E235" s="9" t="str">
        <f>_xll.SNL.Clients.Office.Excel.Functions.SPG(A235, "IQ_INDUSTRY")</f>
        <v>Specialty Retail</v>
      </c>
      <c r="F235" s="9" t="str">
        <f>_xll.SNL.Clients.Office.Excel.Functions.SPG(A235, "IQ_PRIMARY_INDUSTRY")</f>
        <v>Apparel Retail</v>
      </c>
      <c r="G235" s="9" t="str">
        <f>_xll.SNL.Clients.Office.Excel.Functions.SPG(A235, "NAICS_CODE", "Primary")</f>
        <v>4581 - Clothing and Clothing Accessories Retailers</v>
      </c>
      <c r="H235" s="9" t="str">
        <f>_xll.SNL.Clients.Office.Excel.Functions.SPG(A235, "SP_TOPICTAG")</f>
        <v>Lifestyle; Social Media Advertising; Social Media Marketing; Ad Targeting; Video Advertising; Brand Marketing</v>
      </c>
      <c r="I235" s="5">
        <f>_xll.SNL.Clients.Office.Excel.Functions.SPG(A235, "SP_PCT_SHARES_OWNED_ALL_INSTITUTIONS")</f>
        <v>68.209999999999994</v>
      </c>
      <c r="J235" s="9" t="str">
        <f>_xll.SNL.Clients.Office.Excel.Functions.SPG(A235, "RD_CREDIT_RATING_GLOBAL", "Issuer Credit Rating", "Local Currency LT|0")</f>
        <v>NR</v>
      </c>
      <c r="K235" s="9" t="str">
        <f>_xll.SNL.Clients.Office.Excel.Functions.SPG(A235, "RD_CWOL_GLOBAL", "Issuer Credit Rating", "Local Currency LT|0")</f>
        <v>NR</v>
      </c>
      <c r="L235" s="9" t="str">
        <f>_xll.SNL.Clients.Office.Excel.Functions.SPG(A235, "RD_RATING_ACTION_GLOBAL", "Issuer Credit Rating", "Local Currency LT|0")</f>
        <v>Not Rated | CreditWatch/Outlook (09/28/2007)</v>
      </c>
      <c r="M235" s="10" t="str">
        <f>_xll.SNL.Clients.Office.Excel.Functions.SPG(A235, "RD_LAST_REVIEW_DATE_GLOBAL", "Issuer Credit Rating", "Local Currency LT")</f>
        <v/>
      </c>
      <c r="N235" s="10">
        <f>_xll.SNL.Clients.Office.Excel.Functions.SPG(A235, "RD_CREDIT_RATING_DATE_GLOBAL", "Issuer Credit Rating", "Local Currency LT|0")</f>
        <v>39353</v>
      </c>
      <c r="O235" s="10">
        <f>_xll.SNL.Clients.Office.Excel.Functions.SPG(A235, "RD_CREDIT_WATCH_OUTLOOK_DATE_GLOBAL", "Issuer Credit Rating", "Local Currency LT|0")</f>
        <v>39353</v>
      </c>
    </row>
    <row r="236" spans="1:15">
      <c r="A236" t="s">
        <v>1270</v>
      </c>
      <c r="B236" t="str">
        <f>_xll.SNL.Clients.Office.Excel.Functions.SPG(A236,"SP_IPO_DATE")</f>
        <v>#PEND</v>
      </c>
      <c r="C236" s="9" t="str">
        <f>_xll.SNL.Clients.Office.Excel.Functions.SPG(A236, "IQ_SECTOR")</f>
        <v>Materials</v>
      </c>
      <c r="D236" s="9" t="str">
        <f>_xll.SNL.Clients.Office.Excel.Functions.SPG(A236, "IQ_INDUSTRY_GROUP")</f>
        <v>Materials</v>
      </c>
      <c r="E236" s="9" t="str">
        <f>_xll.SNL.Clients.Office.Excel.Functions.SPG(A236, "IQ_INDUSTRY")</f>
        <v>Chemicals</v>
      </c>
      <c r="F236" s="9" t="str">
        <f>_xll.SNL.Clients.Office.Excel.Functions.SPG(A236, "IQ_PRIMARY_INDUSTRY")</f>
        <v>Specialty Chemicals</v>
      </c>
      <c r="G236" s="9" t="str">
        <f>_xll.SNL.Clients.Office.Excel.Functions.SPG(A236, "NAICS_CODE", "Primary")</f>
        <v>325520 - Adhesive Manufacturing</v>
      </c>
      <c r="H236" s="9" t="str">
        <f>_xll.SNL.Clients.Office.Excel.Functions.SPG(A236, "SP_TOPICTAG")</f>
        <v>Environmental Engineering; Data Protection; RegTech</v>
      </c>
      <c r="I236" s="5">
        <f>_xll.SNL.Clients.Office.Excel.Functions.SPG(A236, "SP_PCT_SHARES_OWNED_ALL_INSTITUTIONS")</f>
        <v>97</v>
      </c>
      <c r="J236" s="9" t="str">
        <f>_xll.SNL.Clients.Office.Excel.Functions.SPG(A236, "RD_CREDIT_RATING_GLOBAL", "Issuer Credit Rating", "Local Currency LT|0")</f>
        <v>BB</v>
      </c>
      <c r="K236" s="9" t="str">
        <f>_xll.SNL.Clients.Office.Excel.Functions.SPG(A236, "RD_CWOL_GLOBAL", "Issuer Credit Rating", "Local Currency LT|0")</f>
        <v>Stable</v>
      </c>
      <c r="L236" s="9" t="str">
        <f>_xll.SNL.Clients.Office.Excel.Functions.SPG(A236, "RD_RATING_ACTION_GLOBAL", "Issuer Credit Rating", "Local Currency LT|0")</f>
        <v>CreditWatch/Outlook (10/06/2020)</v>
      </c>
      <c r="M236" s="10">
        <f>_xll.SNL.Clients.Office.Excel.Functions.SPG(A236, "RD_LAST_REVIEW_DATE_GLOBAL", "Issuer Credit Rating", "Local Currency LT")</f>
        <v>45519</v>
      </c>
      <c r="N236" s="10">
        <f>_xll.SNL.Clients.Office.Excel.Functions.SPG(A236, "RD_CREDIT_RATING_DATE_GLOBAL", "Issuer Credit Rating", "Local Currency LT|0")</f>
        <v>43934</v>
      </c>
      <c r="O236" s="10">
        <f>_xll.SNL.Clients.Office.Excel.Functions.SPG(A236, "RD_CREDIT_WATCH_OUTLOOK_DATE_GLOBAL", "Issuer Credit Rating", "Local Currency LT|0")</f>
        <v>44110</v>
      </c>
    </row>
    <row r="237" spans="1:15">
      <c r="A237" t="s">
        <v>1271</v>
      </c>
      <c r="B237" t="str">
        <f>_xll.SNL.Clients.Office.Excel.Functions.SPG(A237,"SP_IPO_DATE")</f>
        <v>#PEND</v>
      </c>
      <c r="C237" s="9" t="str">
        <f>_xll.SNL.Clients.Office.Excel.Functions.SPG(A237, "IQ_SECTOR")</f>
        <v>Financials</v>
      </c>
      <c r="D237" s="9" t="str">
        <f>_xll.SNL.Clients.Office.Excel.Functions.SPG(A237, "IQ_INDUSTRY_GROUP")</f>
        <v>Financial Services</v>
      </c>
      <c r="E237" s="9" t="str">
        <f>_xll.SNL.Clients.Office.Excel.Functions.SPG(A237, "IQ_INDUSTRY")</f>
        <v>Financial Services</v>
      </c>
      <c r="F237" s="9" t="str">
        <f>_xll.SNL.Clients.Office.Excel.Functions.SPG(A237, "IQ_PRIMARY_INDUSTRY")</f>
        <v>Specialized Finance</v>
      </c>
      <c r="G237" s="9" t="str">
        <f>_xll.SNL.Clients.Office.Excel.Functions.SPG(A237, "NAICS_CODE", "Primary")</f>
        <v>525990 - Other Financial Vehicles</v>
      </c>
      <c r="H237" s="9" t="str">
        <f>_xll.SNL.Clients.Office.Excel.Functions.SPG(A237, "SP_TOPICTAG")</f>
        <v>Clean Energy; Energy Efficiency; Energy Storage; Utility Scale Solar; Onshore and Offshore Wind</v>
      </c>
      <c r="I237" s="5">
        <f>_xll.SNL.Clients.Office.Excel.Functions.SPG(A237, "SP_PCT_SHARES_OWNED_ALL_INSTITUTIONS")</f>
        <v>101.37</v>
      </c>
      <c r="J237" s="9" t="str">
        <f>_xll.SNL.Clients.Office.Excel.Functions.SPG(A237, "RD_CREDIT_RATING_GLOBAL", "Issuer Credit Rating", "Local Currency LT|0")</f>
        <v>BB+</v>
      </c>
      <c r="K237" s="9" t="str">
        <f>_xll.SNL.Clients.Office.Excel.Functions.SPG(A237, "RD_CWOL_GLOBAL", "Issuer Credit Rating", "Local Currency LT|0")</f>
        <v>Positive</v>
      </c>
      <c r="L237" s="9" t="str">
        <f>_xll.SNL.Clients.Office.Excel.Functions.SPG(A237, "RD_RATING_ACTION_GLOBAL", "Issuer Credit Rating", "Local Currency LT|0")</f>
        <v>CreditWatch/Outlook (06/13/2024)</v>
      </c>
      <c r="M237" s="10">
        <f>_xll.SNL.Clients.Office.Excel.Functions.SPG(A237, "RD_LAST_REVIEW_DATE_GLOBAL", "Issuer Credit Rating", "Local Currency LT")</f>
        <v>45456</v>
      </c>
      <c r="N237" s="10">
        <f>_xll.SNL.Clients.Office.Excel.Functions.SPG(A237, "RD_CREDIT_RATING_DATE_GLOBAL", "Issuer Credit Rating", "Local Currency LT|0")</f>
        <v>43626</v>
      </c>
      <c r="O237" s="10">
        <f>_xll.SNL.Clients.Office.Excel.Functions.SPG(A237, "RD_CREDIT_WATCH_OUTLOOK_DATE_GLOBAL", "Issuer Credit Rating", "Local Currency LT|0")</f>
        <v>45456</v>
      </c>
    </row>
    <row r="238" spans="1:15">
      <c r="A238" t="s">
        <v>1272</v>
      </c>
      <c r="B238" t="str">
        <f>_xll.SNL.Clients.Office.Excel.Functions.SPG(A238,"SP_IPO_DATE")</f>
        <v>#PEND</v>
      </c>
      <c r="C238" s="9" t="str">
        <f>_xll.SNL.Clients.Office.Excel.Functions.SPG(A238, "IQ_SECTOR")</f>
        <v>Consumer Discretionary</v>
      </c>
      <c r="D238" s="9" t="str">
        <f>_xll.SNL.Clients.Office.Excel.Functions.SPG(A238, "IQ_INDUSTRY_GROUP")</f>
        <v>Consumer Durables and Apparel</v>
      </c>
      <c r="E238" s="9" t="str">
        <f>_xll.SNL.Clients.Office.Excel.Functions.SPG(A238, "IQ_INDUSTRY")</f>
        <v>Textiles, Apparel and Luxury Goods</v>
      </c>
      <c r="F238" s="9" t="str">
        <f>_xll.SNL.Clients.Office.Excel.Functions.SPG(A238, "IQ_PRIMARY_INDUSTRY")</f>
        <v>Apparel, Accessories and Luxury Goods</v>
      </c>
      <c r="G238" s="9" t="str">
        <f>_xll.SNL.Clients.Office.Excel.Functions.SPG(A238, "NAICS_CODE", "Primary")</f>
        <v>315 - Apparel Manufacturing</v>
      </c>
      <c r="H238" s="9" t="str">
        <f>_xll.SNL.Clients.Office.Excel.Functions.SPG(A238, "SP_TOPICTAG")</f>
        <v>Lifestyle; Brand Marketing; Smart Clothing</v>
      </c>
      <c r="I238" s="5">
        <f>_xll.SNL.Clients.Office.Excel.Functions.SPG(A238, "SP_PCT_SHARES_OWNED_ALL_INSTITUTIONS")</f>
        <v>93.48</v>
      </c>
      <c r="J238" s="9" t="str">
        <f>_xll.SNL.Clients.Office.Excel.Functions.SPG(A238, "RD_CREDIT_RATING_GLOBAL", "Issuer Credit Rating", "Local Currency LT|0")</f>
        <v>B+</v>
      </c>
      <c r="K238" s="9" t="str">
        <f>_xll.SNL.Clients.Office.Excel.Functions.SPG(A238, "RD_CWOL_GLOBAL", "Issuer Credit Rating", "Local Currency LT|0")</f>
        <v>Stable</v>
      </c>
      <c r="L238" s="9" t="str">
        <f>_xll.SNL.Clients.Office.Excel.Functions.SPG(A238, "RD_RATING_ACTION_GLOBAL", "Issuer Credit Rating", "Local Currency LT|0")</f>
        <v>CreditWatch/Outlook (08/20/2024)</v>
      </c>
      <c r="M238" s="10">
        <f>_xll.SNL.Clients.Office.Excel.Functions.SPG(A238, "RD_LAST_REVIEW_DATE_GLOBAL", "Issuer Credit Rating", "Local Currency LT")</f>
        <v>45527</v>
      </c>
      <c r="N238" s="10">
        <f>_xll.SNL.Clients.Office.Excel.Functions.SPG(A238, "RD_CREDIT_RATING_DATE_GLOBAL", "Issuer Credit Rating", "Local Currency LT|0")</f>
        <v>45159</v>
      </c>
      <c r="O238" s="10">
        <f>_xll.SNL.Clients.Office.Excel.Functions.SPG(A238, "RD_CREDIT_WATCH_OUTLOOK_DATE_GLOBAL", "Issuer Credit Rating", "Local Currency LT|0")</f>
        <v>45524</v>
      </c>
    </row>
    <row r="239" spans="1:15">
      <c r="A239" t="s">
        <v>1273</v>
      </c>
      <c r="B239" t="str">
        <f>_xll.SNL.Clients.Office.Excel.Functions.SPG(A239,"SP_IPO_DATE")</f>
        <v>#PEND</v>
      </c>
      <c r="C239" s="9" t="str">
        <f>_xll.SNL.Clients.Office.Excel.Functions.SPG(A239, "IQ_SECTOR")</f>
        <v>Financials</v>
      </c>
      <c r="D239" s="9" t="str">
        <f>_xll.SNL.Clients.Office.Excel.Functions.SPG(A239, "IQ_INDUSTRY_GROUP")</f>
        <v>Banks</v>
      </c>
      <c r="E239" s="9" t="str">
        <f>_xll.SNL.Clients.Office.Excel.Functions.SPG(A239, "IQ_INDUSTRY")</f>
        <v>Banks</v>
      </c>
      <c r="F239" s="9" t="str">
        <f>_xll.SNL.Clients.Office.Excel.Functions.SPG(A239, "IQ_PRIMARY_INDUSTRY")</f>
        <v>Regional Banks</v>
      </c>
      <c r="G239" s="9" t="str">
        <f>_xll.SNL.Clients.Office.Excel.Functions.SPG(A239, "NAICS_CODE", "Primary")</f>
        <v>522110 - Commercial Banking</v>
      </c>
      <c r="H239" s="9" t="str">
        <f>_xll.SNL.Clients.Office.Excel.Functions.SPG(A239, "SP_TOPICTAG")</f>
        <v>Consumer Lending</v>
      </c>
      <c r="I239" s="5">
        <f>_xll.SNL.Clients.Office.Excel.Functions.SPG(A239, "SP_PCT_SHARES_OWNED_ALL_INSTITUTIONS")</f>
        <v>90.71</v>
      </c>
      <c r="J239" s="9" t="str">
        <f>_xll.SNL.Clients.Office.Excel.Functions.SPG(A239, "RD_CREDIT_RATING_GLOBAL", "Issuer Credit Rating", "Local Currency LT|0")</f>
        <v/>
      </c>
      <c r="K239" s="9" t="str">
        <f>_xll.SNL.Clients.Office.Excel.Functions.SPG(A239, "RD_CWOL_GLOBAL", "Issuer Credit Rating", "Local Currency LT|0")</f>
        <v/>
      </c>
      <c r="L239" s="9" t="str">
        <f>_xll.SNL.Clients.Office.Excel.Functions.SPG(A239, "RD_RATING_ACTION_GLOBAL", "Issuer Credit Rating", "Local Currency LT|0")</f>
        <v/>
      </c>
      <c r="M239" s="10" t="str">
        <f>_xll.SNL.Clients.Office.Excel.Functions.SPG(A239, "RD_LAST_REVIEW_DATE_GLOBAL", "Issuer Credit Rating", "Local Currency LT")</f>
        <v/>
      </c>
      <c r="N239" s="10" t="str">
        <f>_xll.SNL.Clients.Office.Excel.Functions.SPG(A239, "RD_CREDIT_RATING_DATE_GLOBAL", "Issuer Credit Rating", "Local Currency LT|0")</f>
        <v/>
      </c>
      <c r="O239" s="10" t="str">
        <f>_xll.SNL.Clients.Office.Excel.Functions.SPG(A239, "RD_CREDIT_WATCH_OUTLOOK_DATE_GLOBAL", "Issuer Credit Rating", "Local Currency LT|0")</f>
        <v/>
      </c>
    </row>
    <row r="240" spans="1:15">
      <c r="A240" t="s">
        <v>1274</v>
      </c>
      <c r="B240" t="str">
        <f>_xll.SNL.Clients.Office.Excel.Functions.SPG(A240,"SP_IPO_DATE")</f>
        <v>#PEND</v>
      </c>
      <c r="C240" s="9" t="str">
        <f>_xll.SNL.Clients.Office.Excel.Functions.SPG(A240, "IQ_SECTOR")</f>
        <v>Information Technology</v>
      </c>
      <c r="D240" s="9" t="str">
        <f>_xll.SNL.Clients.Office.Excel.Functions.SPG(A240, "IQ_INDUSTRY_GROUP")</f>
        <v>Technology Hardware and Equipment</v>
      </c>
      <c r="E240" s="9" t="str">
        <f>_xll.SNL.Clients.Office.Excel.Functions.SPG(A240, "IQ_INDUSTRY")</f>
        <v>Communications Equipment</v>
      </c>
      <c r="F240" s="9" t="str">
        <f>_xll.SNL.Clients.Office.Excel.Functions.SPG(A240, "IQ_PRIMARY_INDUSTRY")</f>
        <v>Communications Equipment</v>
      </c>
      <c r="G240" s="9" t="str">
        <f>_xll.SNL.Clients.Office.Excel.Functions.SPG(A240, "NAICS_CODE", "Primary")</f>
        <v>334220 - Radio and Television Broadcasting and Wireless Communications Equipment Manufacturing</v>
      </c>
      <c r="H240" s="9" t="str">
        <f>_xll.SNL.Clients.Office.Excel.Functions.SPG(A240, "SP_TOPICTAG")</f>
        <v>Video Streaming; Cloud Infrastructure; Cloud Storage; Streaming Media; Video-on-Demand Servers; Network Security; Content Creation</v>
      </c>
      <c r="I240" s="5">
        <f>_xll.SNL.Clients.Office.Excel.Functions.SPG(A240, "SP_PCT_SHARES_OWNED_ALL_INSTITUTIONS")</f>
        <v>93.8</v>
      </c>
      <c r="J240" s="9" t="str">
        <f>_xll.SNL.Clients.Office.Excel.Functions.SPG(A240, "RD_CREDIT_RATING_GLOBAL", "Issuer Credit Rating", "Local Currency LT|0")</f>
        <v/>
      </c>
      <c r="K240" s="9" t="str">
        <f>_xll.SNL.Clients.Office.Excel.Functions.SPG(A240, "RD_CWOL_GLOBAL", "Issuer Credit Rating", "Local Currency LT|0")</f>
        <v/>
      </c>
      <c r="L240" s="9" t="str">
        <f>_xll.SNL.Clients.Office.Excel.Functions.SPG(A240, "RD_RATING_ACTION_GLOBAL", "Issuer Credit Rating", "Local Currency LT|0")</f>
        <v/>
      </c>
      <c r="M240" s="10" t="str">
        <f>_xll.SNL.Clients.Office.Excel.Functions.SPG(A240, "RD_LAST_REVIEW_DATE_GLOBAL", "Issuer Credit Rating", "Local Currency LT")</f>
        <v/>
      </c>
      <c r="N240" s="10" t="str">
        <f>_xll.SNL.Clients.Office.Excel.Functions.SPG(A240, "RD_CREDIT_RATING_DATE_GLOBAL", "Issuer Credit Rating", "Local Currency LT|0")</f>
        <v/>
      </c>
      <c r="O240" s="10" t="str">
        <f>_xll.SNL.Clients.Office.Excel.Functions.SPG(A240, "RD_CREDIT_WATCH_OUTLOOK_DATE_GLOBAL", "Issuer Credit Rating", "Local Currency LT|0")</f>
        <v/>
      </c>
    </row>
    <row r="241" spans="1:15">
      <c r="A241" t="s">
        <v>1275</v>
      </c>
      <c r="B241" t="str">
        <f>_xll.SNL.Clients.Office.Excel.Functions.SPG(A241,"SP_IPO_DATE")</f>
        <v>#PEND</v>
      </c>
      <c r="C241" s="9" t="str">
        <f>_xll.SNL.Clients.Office.Excel.Functions.SPG(A241, "IQ_SECTOR")</f>
        <v>Health Care</v>
      </c>
      <c r="D241" s="9" t="str">
        <f>_xll.SNL.Clients.Office.Excel.Functions.SPG(A241, "IQ_INDUSTRY_GROUP")</f>
        <v>Pharmaceuticals, Biotechnology and Life Sciences</v>
      </c>
      <c r="E241" s="9" t="str">
        <f>_xll.SNL.Clients.Office.Excel.Functions.SPG(A241, "IQ_INDUSTRY")</f>
        <v>Pharmaceuticals</v>
      </c>
      <c r="F241" s="9" t="str">
        <f>_xll.SNL.Clients.Office.Excel.Functions.SPG(A241, "IQ_PRIMARY_INDUSTRY")</f>
        <v>Pharmaceuticals</v>
      </c>
      <c r="G241" s="9" t="str">
        <f>_xll.SNL.Clients.Office.Excel.Functions.SPG(A241, "NAICS_CODE", "Primary")</f>
        <v>325412 - Pharmaceutical Preparation Manufacturing</v>
      </c>
      <c r="H241" s="9" t="str">
        <f>_xll.SNL.Clients.Office.Excel.Functions.SPG(A241, "SP_TOPICTAG")</f>
        <v>Neuroscience; Central Nervous System; Chronic Diseases; Genetic Disorder; Neurology; Obesity</v>
      </c>
      <c r="I241" s="5">
        <f>_xll.SNL.Clients.Office.Excel.Functions.SPG(A241, "SP_PCT_SHARES_OWNED_ALL_INSTITUTIONS")</f>
        <v>78.14</v>
      </c>
      <c r="J241" s="9" t="str">
        <f>_xll.SNL.Clients.Office.Excel.Functions.SPG(A241, "RD_CREDIT_RATING_GLOBAL", "Issuer Credit Rating", "Local Currency LT|0")</f>
        <v/>
      </c>
      <c r="K241" s="9" t="str">
        <f>_xll.SNL.Clients.Office.Excel.Functions.SPG(A241, "RD_CWOL_GLOBAL", "Issuer Credit Rating", "Local Currency LT|0")</f>
        <v/>
      </c>
      <c r="L241" s="9" t="str">
        <f>_xll.SNL.Clients.Office.Excel.Functions.SPG(A241, "RD_RATING_ACTION_GLOBAL", "Issuer Credit Rating", "Local Currency LT|0")</f>
        <v/>
      </c>
      <c r="M241" s="10" t="str">
        <f>_xll.SNL.Clients.Office.Excel.Functions.SPG(A241, "RD_LAST_REVIEW_DATE_GLOBAL", "Issuer Credit Rating", "Local Currency LT")</f>
        <v/>
      </c>
      <c r="N241" s="10" t="str">
        <f>_xll.SNL.Clients.Office.Excel.Functions.SPG(A241, "RD_CREDIT_RATING_DATE_GLOBAL", "Issuer Credit Rating", "Local Currency LT|0")</f>
        <v/>
      </c>
      <c r="O241" s="10" t="str">
        <f>_xll.SNL.Clients.Office.Excel.Functions.SPG(A241, "RD_CREDIT_WATCH_OUTLOOK_DATE_GLOBAL", "Issuer Credit Rating", "Local Currency LT|0")</f>
        <v/>
      </c>
    </row>
    <row r="242" spans="1:15">
      <c r="A242" t="s">
        <v>1276</v>
      </c>
      <c r="B242" t="str">
        <f>_xll.SNL.Clients.Office.Excel.Functions.SPG(A242,"SP_IPO_DATE")</f>
        <v>#PEND</v>
      </c>
      <c r="C242" s="9" t="str">
        <f>_xll.SNL.Clients.Office.Excel.Functions.SPG(A242, "IQ_SECTOR")</f>
        <v>Materials</v>
      </c>
      <c r="D242" s="9" t="str">
        <f>_xll.SNL.Clients.Office.Excel.Functions.SPG(A242, "IQ_INDUSTRY_GROUP")</f>
        <v>Materials</v>
      </c>
      <c r="E242" s="9" t="str">
        <f>_xll.SNL.Clients.Office.Excel.Functions.SPG(A242, "IQ_INDUSTRY")</f>
        <v>Chemicals</v>
      </c>
      <c r="F242" s="9" t="str">
        <f>_xll.SNL.Clients.Office.Excel.Functions.SPG(A242, "IQ_PRIMARY_INDUSTRY")</f>
        <v>Commodity Chemicals</v>
      </c>
      <c r="G242" s="9" t="str">
        <f>_xll.SNL.Clients.Office.Excel.Functions.SPG(A242, "NAICS_CODE", "Primary")</f>
        <v>32518 - Other Basic Inorganic Chemical Manufacturing</v>
      </c>
      <c r="H242" s="9" t="str">
        <f>_xll.SNL.Clients.Office.Excel.Functions.SPG(A242, "SP_TOPICTAG")</f>
        <v>Environmental Engineering; Disposal and Recycling; Water Purification; Nutraceutical</v>
      </c>
      <c r="I242" s="5">
        <f>_xll.SNL.Clients.Office.Excel.Functions.SPG(A242, "SP_PCT_SHARES_OWNED_ALL_INSTITUTIONS")</f>
        <v>69.67</v>
      </c>
      <c r="J242" s="9" t="str">
        <f>_xll.SNL.Clients.Office.Excel.Functions.SPG(A242, "RD_CREDIT_RATING_GLOBAL", "Issuer Credit Rating", "Local Currency LT|0")</f>
        <v/>
      </c>
      <c r="K242" s="9" t="str">
        <f>_xll.SNL.Clients.Office.Excel.Functions.SPG(A242, "RD_CWOL_GLOBAL", "Issuer Credit Rating", "Local Currency LT|0")</f>
        <v/>
      </c>
      <c r="L242" s="9" t="str">
        <f>_xll.SNL.Clients.Office.Excel.Functions.SPG(A242, "RD_RATING_ACTION_GLOBAL", "Issuer Credit Rating", "Local Currency LT|0")</f>
        <v/>
      </c>
      <c r="M242" s="10" t="str">
        <f>_xll.SNL.Clients.Office.Excel.Functions.SPG(A242, "RD_LAST_REVIEW_DATE_GLOBAL", "Issuer Credit Rating", "Local Currency LT")</f>
        <v/>
      </c>
      <c r="N242" s="10" t="str">
        <f>_xll.SNL.Clients.Office.Excel.Functions.SPG(A242, "RD_CREDIT_RATING_DATE_GLOBAL", "Issuer Credit Rating", "Local Currency LT|0")</f>
        <v/>
      </c>
      <c r="O242" s="10" t="str">
        <f>_xll.SNL.Clients.Office.Excel.Functions.SPG(A242, "RD_CREDIT_WATCH_OUTLOOK_DATE_GLOBAL", "Issuer Credit Rating", "Local Currency LT|0")</f>
        <v/>
      </c>
    </row>
    <row r="243" spans="1:15">
      <c r="A243" t="s">
        <v>1277</v>
      </c>
      <c r="B243" t="str">
        <f>_xll.SNL.Clients.Office.Excel.Functions.SPG(A243,"SP_IPO_DATE")</f>
        <v>#PEND</v>
      </c>
      <c r="C243" s="9" t="str">
        <f>_xll.SNL.Clients.Office.Excel.Functions.SPG(A243, "IQ_SECTOR")</f>
        <v>Industrials</v>
      </c>
      <c r="D243" s="9" t="str">
        <f>_xll.SNL.Clients.Office.Excel.Functions.SPG(A243, "IQ_INDUSTRY_GROUP")</f>
        <v>Capital Goods</v>
      </c>
      <c r="E243" s="9" t="str">
        <f>_xll.SNL.Clients.Office.Excel.Functions.SPG(A243, "IQ_INDUSTRY")</f>
        <v>Building Products</v>
      </c>
      <c r="F243" s="9" t="str">
        <f>_xll.SNL.Clients.Office.Excel.Functions.SPG(A243, "IQ_PRIMARY_INDUSTRY")</f>
        <v>Building Products</v>
      </c>
      <c r="G243" s="9" t="str">
        <f>_xll.SNL.Clients.Office.Excel.Functions.SPG(A243, "NAICS_CODE", "Primary")</f>
        <v>33992 - Sporting and Athletic Goods Manufacturing</v>
      </c>
      <c r="H243" s="9" t="str">
        <f>_xll.SNL.Clients.Office.Excel.Functions.SPG(A243, "SP_TOPICTAG")</f>
        <v>Industrial Automation; Smart Building; Smart Cities; Process Automation; Artificial Intelligence</v>
      </c>
      <c r="I243" s="5">
        <f>_xll.SNL.Clients.Office.Excel.Functions.SPG(A243, "SP_PCT_SHARES_OWNED_ALL_INSTITUTIONS")</f>
        <v>91.45</v>
      </c>
      <c r="J243" s="9" t="str">
        <f>_xll.SNL.Clients.Office.Excel.Functions.SPG(A243, "RD_CREDIT_RATING_GLOBAL", "Issuer Credit Rating", "Local Currency LT|0")</f>
        <v>BB</v>
      </c>
      <c r="K243" s="9" t="str">
        <f>_xll.SNL.Clients.Office.Excel.Functions.SPG(A243, "RD_CWOL_GLOBAL", "Issuer Credit Rating", "Local Currency LT|0")</f>
        <v>Stable</v>
      </c>
      <c r="L243" s="9" t="str">
        <f>_xll.SNL.Clients.Office.Excel.Functions.SPG(A243, "RD_RATING_ACTION_GLOBAL", "Issuer Credit Rating", "Local Currency LT|0")</f>
        <v>CreditWatch/Outlook (11/07/2024)</v>
      </c>
      <c r="M243" s="10">
        <f>_xll.SNL.Clients.Office.Excel.Functions.SPG(A243, "RD_LAST_REVIEW_DATE_GLOBAL", "Issuer Credit Rating", "Local Currency LT")</f>
        <v>45603</v>
      </c>
      <c r="N243" s="10">
        <f>_xll.SNL.Clients.Office.Excel.Functions.SPG(A243, "RD_CREDIT_RATING_DATE_GLOBAL", "Issuer Credit Rating", "Local Currency LT|0")</f>
        <v>44700</v>
      </c>
      <c r="O243" s="10">
        <f>_xll.SNL.Clients.Office.Excel.Functions.SPG(A243, "RD_CREDIT_WATCH_OUTLOOK_DATE_GLOBAL", "Issuer Credit Rating", "Local Currency LT|0")</f>
        <v>45603</v>
      </c>
    </row>
    <row r="244" spans="1:15">
      <c r="A244" t="s">
        <v>1278</v>
      </c>
      <c r="B244" t="str">
        <f>_xll.SNL.Clients.Office.Excel.Functions.SPG(A244,"SP_IPO_DATE")</f>
        <v>#PEND</v>
      </c>
      <c r="C244" s="9" t="str">
        <f>_xll.SNL.Clients.Office.Excel.Functions.SPG(A244, "IQ_SECTOR")</f>
        <v>Financials</v>
      </c>
      <c r="D244" s="9" t="str">
        <f>_xll.SNL.Clients.Office.Excel.Functions.SPG(A244, "IQ_INDUSTRY_GROUP")</f>
        <v>Insurance</v>
      </c>
      <c r="E244" s="9" t="str">
        <f>_xll.SNL.Clients.Office.Excel.Functions.SPG(A244, "IQ_INDUSTRY")</f>
        <v>Insurance</v>
      </c>
      <c r="F244" s="9" t="str">
        <f>_xll.SNL.Clients.Office.Excel.Functions.SPG(A244, "IQ_PRIMARY_INDUSTRY")</f>
        <v>Property and Casualty Insurance</v>
      </c>
      <c r="G244" s="9" t="str">
        <f>_xll.SNL.Clients.Office.Excel.Functions.SPG(A244, "NAICS_CODE", "Primary")</f>
        <v>524126 - Direct Property and Casualty Insurance Carriers</v>
      </c>
      <c r="H244" s="9" t="str">
        <f>_xll.SNL.Clients.Office.Excel.Functions.SPG(A244, "SP_TOPICTAG")</f>
        <v>Anti-Fraud; Insurtech; Mobile Development Tools; RegTech</v>
      </c>
      <c r="I244" s="5">
        <f>_xll.SNL.Clients.Office.Excel.Functions.SPG(A244, "SP_PCT_SHARES_OWNED_ALL_INSTITUTIONS")</f>
        <v>77.400000000000006</v>
      </c>
      <c r="J244" s="9" t="str">
        <f>_xll.SNL.Clients.Office.Excel.Functions.SPG(A244, "RD_CREDIT_RATING_GLOBAL", "Issuer Credit Rating", "Local Currency LT|0")</f>
        <v/>
      </c>
      <c r="K244" s="9" t="str">
        <f>_xll.SNL.Clients.Office.Excel.Functions.SPG(A244, "RD_CWOL_GLOBAL", "Issuer Credit Rating", "Local Currency LT|0")</f>
        <v/>
      </c>
      <c r="L244" s="9" t="str">
        <f>_xll.SNL.Clients.Office.Excel.Functions.SPG(A244, "RD_RATING_ACTION_GLOBAL", "Issuer Credit Rating", "Local Currency LT|0")</f>
        <v/>
      </c>
      <c r="M244" s="10" t="str">
        <f>_xll.SNL.Clients.Office.Excel.Functions.SPG(A244, "RD_LAST_REVIEW_DATE_GLOBAL", "Issuer Credit Rating", "Local Currency LT")</f>
        <v/>
      </c>
      <c r="N244" s="10" t="str">
        <f>_xll.SNL.Clients.Office.Excel.Functions.SPG(A244, "RD_CREDIT_RATING_DATE_GLOBAL", "Issuer Credit Rating", "Local Currency LT|0")</f>
        <v/>
      </c>
      <c r="O244" s="10" t="str">
        <f>_xll.SNL.Clients.Office.Excel.Functions.SPG(A244, "RD_CREDIT_WATCH_OUTLOOK_DATE_GLOBAL", "Issuer Credit Rating", "Local Currency LT|0")</f>
        <v/>
      </c>
    </row>
    <row r="245" spans="1:15">
      <c r="A245" t="s">
        <v>1279</v>
      </c>
      <c r="B245" t="str">
        <f>_xll.SNL.Clients.Office.Excel.Functions.SPG(A245,"SP_IPO_DATE")</f>
        <v>#PEND</v>
      </c>
      <c r="C245" s="9" t="str">
        <f>_xll.SNL.Clients.Office.Excel.Functions.SPG(A245, "IQ_SECTOR")</f>
        <v>Industrials</v>
      </c>
      <c r="D245" s="9" t="str">
        <f>_xll.SNL.Clients.Office.Excel.Functions.SPG(A245, "IQ_INDUSTRY_GROUP")</f>
        <v>Commercial and Professional Services</v>
      </c>
      <c r="E245" s="9" t="str">
        <f>_xll.SNL.Clients.Office.Excel.Functions.SPG(A245, "IQ_INDUSTRY")</f>
        <v>Commercial Services and Supplies</v>
      </c>
      <c r="F245" s="9" t="str">
        <f>_xll.SNL.Clients.Office.Excel.Functions.SPG(A245, "IQ_PRIMARY_INDUSTRY")</f>
        <v>Diversified Support Services</v>
      </c>
      <c r="G245" s="9" t="str">
        <f>_xll.SNL.Clients.Office.Excel.Functions.SPG(A245, "NAICS_CODE", "Primary")</f>
        <v>561790 - Other Services to Buildings and Dwellings</v>
      </c>
      <c r="H245" s="9" t="str">
        <f>_xll.SNL.Clients.Office.Excel.Functions.SPG(A245, "SP_TOPICTAG")</f>
        <v>Assisted Living</v>
      </c>
      <c r="I245" s="5">
        <f>_xll.SNL.Clients.Office.Excel.Functions.SPG(A245, "SP_PCT_SHARES_OWNED_ALL_INSTITUTIONS")</f>
        <v>96.53</v>
      </c>
      <c r="J245" s="9" t="str">
        <f>_xll.SNL.Clients.Office.Excel.Functions.SPG(A245, "RD_CREDIT_RATING_GLOBAL", "Issuer Credit Rating", "Local Currency LT|0")</f>
        <v/>
      </c>
      <c r="K245" s="9" t="str">
        <f>_xll.SNL.Clients.Office.Excel.Functions.SPG(A245, "RD_CWOL_GLOBAL", "Issuer Credit Rating", "Local Currency LT|0")</f>
        <v/>
      </c>
      <c r="L245" s="9" t="str">
        <f>_xll.SNL.Clients.Office.Excel.Functions.SPG(A245, "RD_RATING_ACTION_GLOBAL", "Issuer Credit Rating", "Local Currency LT|0")</f>
        <v/>
      </c>
      <c r="M245" s="10" t="str">
        <f>_xll.SNL.Clients.Office.Excel.Functions.SPG(A245, "RD_LAST_REVIEW_DATE_GLOBAL", "Issuer Credit Rating", "Local Currency LT")</f>
        <v/>
      </c>
      <c r="N245" s="10" t="str">
        <f>_xll.SNL.Clients.Office.Excel.Functions.SPG(A245, "RD_CREDIT_RATING_DATE_GLOBAL", "Issuer Credit Rating", "Local Currency LT|0")</f>
        <v/>
      </c>
      <c r="O245" s="10" t="str">
        <f>_xll.SNL.Clients.Office.Excel.Functions.SPG(A245, "RD_CREDIT_WATCH_OUTLOOK_DATE_GLOBAL", "Issuer Credit Rating", "Local Currency LT|0")</f>
        <v/>
      </c>
    </row>
    <row r="246" spans="1:15">
      <c r="A246" t="s">
        <v>1280</v>
      </c>
      <c r="B246" t="str">
        <f>_xll.SNL.Clients.Office.Excel.Functions.SPG(A246,"SP_IPO_DATE")</f>
        <v>#PEND</v>
      </c>
      <c r="C246" s="9" t="str">
        <f>_xll.SNL.Clients.Office.Excel.Functions.SPG(A246, "IQ_SECTOR")</f>
        <v>Health Care</v>
      </c>
      <c r="D246" s="9" t="str">
        <f>_xll.SNL.Clients.Office.Excel.Functions.SPG(A246, "IQ_INDUSTRY_GROUP")</f>
        <v>Health Care Equipment and Services</v>
      </c>
      <c r="E246" s="9" t="str">
        <f>_xll.SNL.Clients.Office.Excel.Functions.SPG(A246, "IQ_INDUSTRY")</f>
        <v>Health Care Technology</v>
      </c>
      <c r="F246" s="9" t="str">
        <f>_xll.SNL.Clients.Office.Excel.Functions.SPG(A246, "IQ_PRIMARY_INDUSTRY")</f>
        <v>Health Care Technology</v>
      </c>
      <c r="G246" s="9" t="str">
        <f>_xll.SNL.Clients.Office.Excel.Functions.SPG(A246, "NAICS_CODE", "Primary")</f>
        <v>513210 - Software Publishers</v>
      </c>
      <c r="H246" s="9" t="str">
        <f>_xll.SNL.Clients.Office.Excel.Functions.SPG(A246, "SP_TOPICTAG")</f>
        <v>Software Development; E-learning; IaaS (Infrastructure as a Service); Cloud Infrastructure; Process Automation; Artificial Intelligence</v>
      </c>
      <c r="I246" s="5">
        <f>_xll.SNL.Clients.Office.Excel.Functions.SPG(A246, "SP_PCT_SHARES_OWNED_ALL_INSTITUTIONS")</f>
        <v>75.81</v>
      </c>
      <c r="J246" s="9" t="str">
        <f>_xll.SNL.Clients.Office.Excel.Functions.SPG(A246, "RD_CREDIT_RATING_GLOBAL", "Issuer Credit Rating", "Local Currency LT|0")</f>
        <v/>
      </c>
      <c r="K246" s="9" t="str">
        <f>_xll.SNL.Clients.Office.Excel.Functions.SPG(A246, "RD_CWOL_GLOBAL", "Issuer Credit Rating", "Local Currency LT|0")</f>
        <v/>
      </c>
      <c r="L246" s="9" t="str">
        <f>_xll.SNL.Clients.Office.Excel.Functions.SPG(A246, "RD_RATING_ACTION_GLOBAL", "Issuer Credit Rating", "Local Currency LT|0")</f>
        <v/>
      </c>
      <c r="M246" s="10" t="str">
        <f>_xll.SNL.Clients.Office.Excel.Functions.SPG(A246, "RD_LAST_REVIEW_DATE_GLOBAL", "Issuer Credit Rating", "Local Currency LT")</f>
        <v/>
      </c>
      <c r="N246" s="10" t="str">
        <f>_xll.SNL.Clients.Office.Excel.Functions.SPG(A246, "RD_CREDIT_RATING_DATE_GLOBAL", "Issuer Credit Rating", "Local Currency LT|0")</f>
        <v/>
      </c>
      <c r="O246" s="10" t="str">
        <f>_xll.SNL.Clients.Office.Excel.Functions.SPG(A246, "RD_CREDIT_WATCH_OUTLOOK_DATE_GLOBAL", "Issuer Credit Rating", "Local Currency LT|0")</f>
        <v/>
      </c>
    </row>
    <row r="247" spans="1:15">
      <c r="A247" t="s">
        <v>1281</v>
      </c>
      <c r="B247" t="str">
        <f>_xll.SNL.Clients.Office.Excel.Functions.SPG(A247,"SP_IPO_DATE")</f>
        <v>#PEND</v>
      </c>
      <c r="C247" s="9" t="str">
        <f>_xll.SNL.Clients.Office.Excel.Functions.SPG(A247, "IQ_SECTOR")</f>
        <v>Industrials</v>
      </c>
      <c r="D247" s="9" t="str">
        <f>_xll.SNL.Clients.Office.Excel.Functions.SPG(A247, "IQ_INDUSTRY_GROUP")</f>
        <v>Transportation</v>
      </c>
      <c r="E247" s="9" t="str">
        <f>_xll.SNL.Clients.Office.Excel.Functions.SPG(A247, "IQ_INDUSTRY")</f>
        <v>Ground Transportation</v>
      </c>
      <c r="F247" s="9" t="str">
        <f>_xll.SNL.Clients.Office.Excel.Functions.SPG(A247, "IQ_PRIMARY_INDUSTRY")</f>
        <v>Cargo Ground Transportation</v>
      </c>
      <c r="G247" s="9" t="str">
        <f>_xll.SNL.Clients.Office.Excel.Functions.SPG(A247, "NAICS_CODE", "Primary")</f>
        <v>484121 - General Freight Trucking, Long-Distance, Truckload</v>
      </c>
      <c r="H247" s="9" t="str">
        <f>_xll.SNL.Clients.Office.Excel.Functions.SPG(A247, "SP_TOPICTAG")</f>
        <v>Fleet Management; Freight Service</v>
      </c>
      <c r="I247" s="5">
        <f>_xll.SNL.Clients.Office.Excel.Functions.SPG(A247, "SP_PCT_SHARES_OWNED_ALL_INSTITUTIONS")</f>
        <v>51.42</v>
      </c>
      <c r="J247" s="9" t="str">
        <f>_xll.SNL.Clients.Office.Excel.Functions.SPG(A247, "RD_CREDIT_RATING_GLOBAL", "Issuer Credit Rating", "Local Currency LT|0")</f>
        <v/>
      </c>
      <c r="K247" s="9" t="str">
        <f>_xll.SNL.Clients.Office.Excel.Functions.SPG(A247, "RD_CWOL_GLOBAL", "Issuer Credit Rating", "Local Currency LT|0")</f>
        <v/>
      </c>
      <c r="L247" s="9" t="str">
        <f>_xll.SNL.Clients.Office.Excel.Functions.SPG(A247, "RD_RATING_ACTION_GLOBAL", "Issuer Credit Rating", "Local Currency LT|0")</f>
        <v/>
      </c>
      <c r="M247" s="10" t="str">
        <f>_xll.SNL.Clients.Office.Excel.Functions.SPG(A247, "RD_LAST_REVIEW_DATE_GLOBAL", "Issuer Credit Rating", "Local Currency LT")</f>
        <v/>
      </c>
      <c r="N247" s="10" t="str">
        <f>_xll.SNL.Clients.Office.Excel.Functions.SPG(A247, "RD_CREDIT_RATING_DATE_GLOBAL", "Issuer Credit Rating", "Local Currency LT|0")</f>
        <v/>
      </c>
      <c r="O247" s="10" t="str">
        <f>_xll.SNL.Clients.Office.Excel.Functions.SPG(A247, "RD_CREDIT_WATCH_OUTLOOK_DATE_GLOBAL", "Issuer Credit Rating", "Local Currency LT|0")</f>
        <v/>
      </c>
    </row>
    <row r="248" spans="1:15">
      <c r="A248" t="s">
        <v>1282</v>
      </c>
      <c r="B248" t="str">
        <f>_xll.SNL.Clients.Office.Excel.Functions.SPG(A248,"SP_IPO_DATE")</f>
        <v>#PEND</v>
      </c>
      <c r="C248" s="9" t="str">
        <f>_xll.SNL.Clients.Office.Excel.Functions.SPG(A248, "IQ_SECTOR")</f>
        <v>Industrials</v>
      </c>
      <c r="D248" s="9" t="str">
        <f>_xll.SNL.Clients.Office.Excel.Functions.SPG(A248, "IQ_INDUSTRY_GROUP")</f>
        <v>Commercial and Professional Services</v>
      </c>
      <c r="E248" s="9" t="str">
        <f>_xll.SNL.Clients.Office.Excel.Functions.SPG(A248, "IQ_INDUSTRY")</f>
        <v>Professional Services</v>
      </c>
      <c r="F248" s="9" t="str">
        <f>_xll.SNL.Clients.Office.Excel.Functions.SPG(A248, "IQ_PRIMARY_INDUSTRY")</f>
        <v>Human Resource and Employment Services</v>
      </c>
      <c r="G248" s="9" t="str">
        <f>_xll.SNL.Clients.Office.Excel.Functions.SPG(A248, "NAICS_CODE", "Primary")</f>
        <v>561311 - Employment Placement Agencies</v>
      </c>
      <c r="H248" s="9" t="str">
        <f>_xll.SNL.Clients.Office.Excel.Functions.SPG(A248, "SP_TOPICTAG")</f>
        <v>Virtual Workforce; Employee Benefits; Social Recruiting</v>
      </c>
      <c r="I248" s="5">
        <f>_xll.SNL.Clients.Office.Excel.Functions.SPG(A248, "SP_PCT_SHARES_OWNED_ALL_INSTITUTIONS")</f>
        <v>88.45</v>
      </c>
      <c r="J248" s="9" t="str">
        <f>_xll.SNL.Clients.Office.Excel.Functions.SPG(A248, "RD_CREDIT_RATING_GLOBAL", "Issuer Credit Rating", "Local Currency LT|0")</f>
        <v/>
      </c>
      <c r="K248" s="9" t="str">
        <f>_xll.SNL.Clients.Office.Excel.Functions.SPG(A248, "RD_CWOL_GLOBAL", "Issuer Credit Rating", "Local Currency LT|0")</f>
        <v/>
      </c>
      <c r="L248" s="9" t="str">
        <f>_xll.SNL.Clients.Office.Excel.Functions.SPG(A248, "RD_RATING_ACTION_GLOBAL", "Issuer Credit Rating", "Local Currency LT|0")</f>
        <v/>
      </c>
      <c r="M248" s="10" t="str">
        <f>_xll.SNL.Clients.Office.Excel.Functions.SPG(A248, "RD_LAST_REVIEW_DATE_GLOBAL", "Issuer Credit Rating", "Local Currency LT")</f>
        <v/>
      </c>
      <c r="N248" s="10" t="str">
        <f>_xll.SNL.Clients.Office.Excel.Functions.SPG(A248, "RD_CREDIT_RATING_DATE_GLOBAL", "Issuer Credit Rating", "Local Currency LT|0")</f>
        <v/>
      </c>
      <c r="O248" s="10" t="str">
        <f>_xll.SNL.Clients.Office.Excel.Functions.SPG(A248, "RD_CREDIT_WATCH_OUTLOOK_DATE_GLOBAL", "Issuer Credit Rating", "Local Currency LT|0")</f>
        <v/>
      </c>
    </row>
    <row r="249" spans="1:15">
      <c r="A249" t="s">
        <v>1283</v>
      </c>
      <c r="B249" t="str">
        <f>_xll.SNL.Clients.Office.Excel.Functions.SPG(A249,"SP_IPO_DATE")</f>
        <v>#PEND</v>
      </c>
      <c r="C249" s="9" t="str">
        <f>_xll.SNL.Clients.Office.Excel.Functions.SPG(A249, "IQ_SECTOR")</f>
        <v>Consumer Discretionary</v>
      </c>
      <c r="D249" s="9" t="str">
        <f>_xll.SNL.Clients.Office.Excel.Functions.SPG(A249, "IQ_INDUSTRY_GROUP")</f>
        <v>Consumer Durables and Apparel</v>
      </c>
      <c r="E249" s="9" t="str">
        <f>_xll.SNL.Clients.Office.Excel.Functions.SPG(A249, "IQ_INDUSTRY")</f>
        <v>Household Durables</v>
      </c>
      <c r="F249" s="9" t="str">
        <f>_xll.SNL.Clients.Office.Excel.Functions.SPG(A249, "IQ_PRIMARY_INDUSTRY")</f>
        <v>Household Appliances</v>
      </c>
      <c r="G249" s="9" t="str">
        <f>_xll.SNL.Clients.Office.Excel.Functions.SPG(A249, "NAICS_CODE", "Primary")</f>
        <v>3352 - Household Appliance Manufacturing</v>
      </c>
      <c r="H249" s="9" t="str">
        <f>_xll.SNL.Clients.Office.Excel.Functions.SPG(A249, "SP_TOPICTAG")</f>
        <v>Home Improvement; Online Grocery</v>
      </c>
      <c r="I249" s="5">
        <f>_xll.SNL.Clients.Office.Excel.Functions.SPG(A249, "SP_PCT_SHARES_OWNED_ALL_INSTITUTIONS")</f>
        <v>107.72</v>
      </c>
      <c r="J249" s="9" t="str">
        <f>_xll.SNL.Clients.Office.Excel.Functions.SPG(A249, "RD_CREDIT_RATING_GLOBAL", "Issuer Credit Rating", "Local Currency LT|0")</f>
        <v/>
      </c>
      <c r="K249" s="9" t="str">
        <f>_xll.SNL.Clients.Office.Excel.Functions.SPG(A249, "RD_CWOL_GLOBAL", "Issuer Credit Rating", "Local Currency LT|0")</f>
        <v/>
      </c>
      <c r="L249" s="9" t="str">
        <f>_xll.SNL.Clients.Office.Excel.Functions.SPG(A249, "RD_RATING_ACTION_GLOBAL", "Issuer Credit Rating", "Local Currency LT|0")</f>
        <v/>
      </c>
      <c r="M249" s="10" t="str">
        <f>_xll.SNL.Clients.Office.Excel.Functions.SPG(A249, "RD_LAST_REVIEW_DATE_GLOBAL", "Issuer Credit Rating", "Local Currency LT")</f>
        <v/>
      </c>
      <c r="N249" s="10" t="str">
        <f>_xll.SNL.Clients.Office.Excel.Functions.SPG(A249, "RD_CREDIT_RATING_DATE_GLOBAL", "Issuer Credit Rating", "Local Currency LT|0")</f>
        <v/>
      </c>
      <c r="O249" s="10" t="str">
        <f>_xll.SNL.Clients.Office.Excel.Functions.SPG(A249, "RD_CREDIT_WATCH_OUTLOOK_DATE_GLOBAL", "Issuer Credit Rating", "Local Currency LT|0")</f>
        <v/>
      </c>
    </row>
    <row r="250" spans="1:15">
      <c r="A250" t="s">
        <v>1284</v>
      </c>
      <c r="B250" t="str">
        <f>_xll.SNL.Clients.Office.Excel.Functions.SPG(A250,"SP_IPO_DATE")</f>
        <v>#PEND</v>
      </c>
      <c r="C250" s="9" t="str">
        <f>_xll.SNL.Clients.Office.Excel.Functions.SPG(A250, "IQ_SECTOR")</f>
        <v>Energy</v>
      </c>
      <c r="D250" s="9" t="str">
        <f>_xll.SNL.Clients.Office.Excel.Functions.SPG(A250, "IQ_INDUSTRY_GROUP")</f>
        <v>Energy</v>
      </c>
      <c r="E250" s="9" t="str">
        <f>_xll.SNL.Clients.Office.Excel.Functions.SPG(A250, "IQ_INDUSTRY")</f>
        <v>Energy Equipment and Services</v>
      </c>
      <c r="F250" s="9" t="str">
        <f>_xll.SNL.Clients.Office.Excel.Functions.SPG(A250, "IQ_PRIMARY_INDUSTRY")</f>
        <v>Oil and Gas Equipment and Services</v>
      </c>
      <c r="G250" s="9" t="str">
        <f>_xll.SNL.Clients.Office.Excel.Functions.SPG(A250, "NAICS_CODE", "Primary")</f>
        <v>213112 - Support Activities for Oil and Gas Operations</v>
      </c>
      <c r="H250" s="9" t="str">
        <f>_xll.SNL.Clients.Office.Excel.Functions.SPG(A250, "SP_TOPICTAG")</f>
        <v>Environmental Consulting; Environmental Engineering; Industrial Automation; Marine Transportation; Disposal and Recycling; Process Automation; Artificial Intelligence</v>
      </c>
      <c r="I250" s="5">
        <f>_xll.SNL.Clients.Office.Excel.Functions.SPG(A250, "SP_PCT_SHARES_OWNED_ALL_INSTITUTIONS")</f>
        <v>90.29</v>
      </c>
      <c r="J250" s="9" t="str">
        <f>_xll.SNL.Clients.Office.Excel.Functions.SPG(A250, "RD_CREDIT_RATING_GLOBAL", "Issuer Credit Rating", "Local Currency LT|0")</f>
        <v>B+</v>
      </c>
      <c r="K250" s="9" t="str">
        <f>_xll.SNL.Clients.Office.Excel.Functions.SPG(A250, "RD_CWOL_GLOBAL", "Issuer Credit Rating", "Local Currency LT|0")</f>
        <v>Stable</v>
      </c>
      <c r="L250" s="9" t="str">
        <f>_xll.SNL.Clients.Office.Excel.Functions.SPG(A250, "RD_RATING_ACTION_GLOBAL", "Issuer Credit Rating", "Local Currency LT|0")</f>
        <v>New Rating | CreditWatch/Outlook (11/15/2023)</v>
      </c>
      <c r="M250" s="10">
        <f>_xll.SNL.Clients.Office.Excel.Functions.SPG(A250, "RD_LAST_REVIEW_DATE_GLOBAL", "Issuer Credit Rating", "Local Currency LT")</f>
        <v>45611</v>
      </c>
      <c r="N250" s="10">
        <f>_xll.SNL.Clients.Office.Excel.Functions.SPG(A250, "RD_CREDIT_RATING_DATE_GLOBAL", "Issuer Credit Rating", "Local Currency LT|0")</f>
        <v>45245</v>
      </c>
      <c r="O250" s="10">
        <f>_xll.SNL.Clients.Office.Excel.Functions.SPG(A250, "RD_CREDIT_WATCH_OUTLOOK_DATE_GLOBAL", "Issuer Credit Rating", "Local Currency LT|0")</f>
        <v>45245</v>
      </c>
    </row>
    <row r="251" spans="1:15">
      <c r="A251" t="s">
        <v>1285</v>
      </c>
      <c r="B251" t="str">
        <f>_xll.SNL.Clients.Office.Excel.Functions.SPG(A251,"SP_IPO_DATE")</f>
        <v>#PEND</v>
      </c>
      <c r="C251" s="9" t="str">
        <f>_xll.SNL.Clients.Office.Excel.Functions.SPG(A251, "IQ_SECTOR")</f>
        <v>Energy</v>
      </c>
      <c r="D251" s="9" t="str">
        <f>_xll.SNL.Clients.Office.Excel.Functions.SPG(A251, "IQ_INDUSTRY_GROUP")</f>
        <v>Energy</v>
      </c>
      <c r="E251" s="9" t="str">
        <f>_xll.SNL.Clients.Office.Excel.Functions.SPG(A251, "IQ_INDUSTRY")</f>
        <v>Energy Equipment and Services</v>
      </c>
      <c r="F251" s="9" t="str">
        <f>_xll.SNL.Clients.Office.Excel.Functions.SPG(A251, "IQ_PRIMARY_INDUSTRY")</f>
        <v>Oil and Gas Drilling</v>
      </c>
      <c r="G251" s="9" t="str">
        <f>_xll.SNL.Clients.Office.Excel.Functions.SPG(A251, "NAICS_CODE", "Primary")</f>
        <v>213111 - Drilling Oil and Gas Wells</v>
      </c>
      <c r="H251" s="9" t="str">
        <f>_xll.SNL.Clients.Office.Excel.Functions.SPG(A251, "SP_TOPICTAG")</f>
        <v>Industrial Automation</v>
      </c>
      <c r="I251" s="5">
        <f>_xll.SNL.Clients.Office.Excel.Functions.SPG(A251, "SP_PCT_SHARES_OWNED_ALL_INSTITUTIONS")</f>
        <v>105.15</v>
      </c>
      <c r="J251" s="9" t="str">
        <f>_xll.SNL.Clients.Office.Excel.Functions.SPG(A251, "RD_CREDIT_RATING_GLOBAL", "Issuer Credit Rating", "Local Currency LT|0")</f>
        <v>BBB+</v>
      </c>
      <c r="K251" s="9" t="str">
        <f>_xll.SNL.Clients.Office.Excel.Functions.SPG(A251, "RD_CWOL_GLOBAL", "Issuer Credit Rating", "Local Currency LT|0")</f>
        <v>Negative</v>
      </c>
      <c r="L251" s="9" t="str">
        <f>_xll.SNL.Clients.Office.Excel.Functions.SPG(A251, "RD_RATING_ACTION_GLOBAL", "Issuer Credit Rating", "Local Currency LT|0")</f>
        <v>CreditWatch/Outlook (07/25/2024)</v>
      </c>
      <c r="M251" s="10">
        <f>_xll.SNL.Clients.Office.Excel.Functions.SPG(A251, "RD_LAST_REVIEW_DATE_GLOBAL", "Issuer Credit Rating", "Local Currency LT")</f>
        <v>45513</v>
      </c>
      <c r="N251" s="10">
        <f>_xll.SNL.Clients.Office.Excel.Functions.SPG(A251, "RD_CREDIT_RATING_DATE_GLOBAL", "Issuer Credit Rating", "Local Currency LT|0")</f>
        <v>42075</v>
      </c>
      <c r="O251" s="10">
        <f>_xll.SNL.Clients.Office.Excel.Functions.SPG(A251, "RD_CREDIT_WATCH_OUTLOOK_DATE_GLOBAL", "Issuer Credit Rating", "Local Currency LT|0")</f>
        <v>45498</v>
      </c>
    </row>
    <row r="252" spans="1:15">
      <c r="A252" t="s">
        <v>1286</v>
      </c>
      <c r="B252" t="str">
        <f>_xll.SNL.Clients.Office.Excel.Functions.SPG(A252,"SP_IPO_DATE")</f>
        <v>#PEND</v>
      </c>
      <c r="C252" s="9" t="str">
        <f>_xll.SNL.Clients.Office.Excel.Functions.SPG(A252, "IQ_SECTOR")</f>
        <v>Financials</v>
      </c>
      <c r="D252" s="9" t="str">
        <f>_xll.SNL.Clients.Office.Excel.Functions.SPG(A252, "IQ_INDUSTRY_GROUP")</f>
        <v>Banks</v>
      </c>
      <c r="E252" s="9" t="str">
        <f>_xll.SNL.Clients.Office.Excel.Functions.SPG(A252, "IQ_INDUSTRY")</f>
        <v>Banks</v>
      </c>
      <c r="F252" s="9" t="str">
        <f>_xll.SNL.Clients.Office.Excel.Functions.SPG(A252, "IQ_PRIMARY_INDUSTRY")</f>
        <v>Regional Banks</v>
      </c>
      <c r="G252" s="9" t="str">
        <f>_xll.SNL.Clients.Office.Excel.Functions.SPG(A252, "NAICS_CODE", "Primary")</f>
        <v>522110 - Commercial Banking</v>
      </c>
      <c r="H252" s="9" t="str">
        <f>_xll.SNL.Clients.Office.Excel.Functions.SPG(A252, "SP_TOPICTAG")</f>
        <v>Consumer Lending</v>
      </c>
      <c r="I252" s="5">
        <f>_xll.SNL.Clients.Office.Excel.Functions.SPG(A252, "SP_PCT_SHARES_OWNED_ALL_INSTITUTIONS")</f>
        <v>80.86</v>
      </c>
      <c r="J252" s="9" t="str">
        <f>_xll.SNL.Clients.Office.Excel.Functions.SPG(A252, "RD_CREDIT_RATING_GLOBAL", "Issuer Credit Rating", "Local Currency LT|0")</f>
        <v/>
      </c>
      <c r="K252" s="9" t="str">
        <f>_xll.SNL.Clients.Office.Excel.Functions.SPG(A252, "RD_CWOL_GLOBAL", "Issuer Credit Rating", "Local Currency LT|0")</f>
        <v/>
      </c>
      <c r="L252" s="9" t="str">
        <f>_xll.SNL.Clients.Office.Excel.Functions.SPG(A252, "RD_RATING_ACTION_GLOBAL", "Issuer Credit Rating", "Local Currency LT|0")</f>
        <v/>
      </c>
      <c r="M252" s="10" t="str">
        <f>_xll.SNL.Clients.Office.Excel.Functions.SPG(A252, "RD_LAST_REVIEW_DATE_GLOBAL", "Issuer Credit Rating", "Local Currency LT")</f>
        <v/>
      </c>
      <c r="N252" s="10" t="str">
        <f>_xll.SNL.Clients.Office.Excel.Functions.SPG(A252, "RD_CREDIT_RATING_DATE_GLOBAL", "Issuer Credit Rating", "Local Currency LT|0")</f>
        <v/>
      </c>
      <c r="O252" s="10" t="str">
        <f>_xll.SNL.Clients.Office.Excel.Functions.SPG(A252, "RD_CREDIT_WATCH_OUTLOOK_DATE_GLOBAL", "Issuer Credit Rating", "Local Currency LT|0")</f>
        <v/>
      </c>
    </row>
    <row r="253" spans="1:15">
      <c r="A253" t="s">
        <v>1287</v>
      </c>
      <c r="B253" t="str">
        <f>_xll.SNL.Clients.Office.Excel.Functions.SPG(A253,"SP_IPO_DATE")</f>
        <v>#PEND</v>
      </c>
      <c r="C253" s="9" t="str">
        <f>_xll.SNL.Clients.Office.Excel.Functions.SPG(A253, "IQ_SECTOR")</f>
        <v>Industrials</v>
      </c>
      <c r="D253" s="9" t="str">
        <f>_xll.SNL.Clients.Office.Excel.Functions.SPG(A253, "IQ_INDUSTRY_GROUP")</f>
        <v>Transportation</v>
      </c>
      <c r="E253" s="9" t="str">
        <f>_xll.SNL.Clients.Office.Excel.Functions.SPG(A253, "IQ_INDUSTRY")</f>
        <v>Ground Transportation</v>
      </c>
      <c r="F253" s="9" t="str">
        <f>_xll.SNL.Clients.Office.Excel.Functions.SPG(A253, "IQ_PRIMARY_INDUSTRY")</f>
        <v>Passenger Ground Transportation</v>
      </c>
      <c r="G253" s="9" t="str">
        <f>_xll.SNL.Clients.Office.Excel.Functions.SPG(A253, "NAICS_CODE", "Primary")</f>
        <v>532111 - Passenger Car Rental</v>
      </c>
      <c r="H253" s="9" t="str">
        <f>_xll.SNL.Clients.Office.Excel.Functions.SPG(A253, "SP_TOPICTAG")</f>
        <v>Fleet Management; Ride Sharing; Car Sharing</v>
      </c>
      <c r="I253" s="5">
        <f>_xll.SNL.Clients.Office.Excel.Functions.SPG(A253, "SP_PCT_SHARES_OWNED_ALL_INSTITUTIONS")</f>
        <v>31.86</v>
      </c>
      <c r="J253" s="9" t="str">
        <f>_xll.SNL.Clients.Office.Excel.Functions.SPG(A253, "RD_CREDIT_RATING_GLOBAL", "Issuer Credit Rating", "Local Currency LT|0")</f>
        <v>B</v>
      </c>
      <c r="K253" s="9" t="str">
        <f>_xll.SNL.Clients.Office.Excel.Functions.SPG(A253, "RD_CWOL_GLOBAL", "Issuer Credit Rating", "Local Currency LT|0")</f>
        <v>Negative</v>
      </c>
      <c r="L253" s="9" t="str">
        <f>_xll.SNL.Clients.Office.Excel.Functions.SPG(A253, "RD_RATING_ACTION_GLOBAL", "Issuer Credit Rating", "Local Currency LT|0")</f>
        <v>CreditWatch/Outlook (11/19/2024)</v>
      </c>
      <c r="M253" s="10">
        <f>_xll.SNL.Clients.Office.Excel.Functions.SPG(A253, "RD_LAST_REVIEW_DATE_GLOBAL", "Issuer Credit Rating", "Local Currency LT")</f>
        <v>45615</v>
      </c>
      <c r="N253" s="10">
        <f>_xll.SNL.Clients.Office.Excel.Functions.SPG(A253, "RD_CREDIT_RATING_DATE_GLOBAL", "Issuer Credit Rating", "Local Currency LT|0")</f>
        <v>45463</v>
      </c>
      <c r="O253" s="10">
        <f>_xll.SNL.Clients.Office.Excel.Functions.SPG(A253, "RD_CREDIT_WATCH_OUTLOOK_DATE_GLOBAL", "Issuer Credit Rating", "Local Currency LT|0")</f>
        <v>45615</v>
      </c>
    </row>
    <row r="254" spans="1:15">
      <c r="A254" t="s">
        <v>1288</v>
      </c>
      <c r="B254" t="str">
        <f>_xll.SNL.Clients.Office.Excel.Functions.SPG(A254,"SP_IPO_DATE")</f>
        <v>#PEND</v>
      </c>
      <c r="C254" s="9" t="str">
        <f>_xll.SNL.Clients.Office.Excel.Functions.SPG(A254, "IQ_SECTOR")</f>
        <v>Real Estate</v>
      </c>
      <c r="D254" s="9" t="str">
        <f>_xll.SNL.Clients.Office.Excel.Functions.SPG(A254, "IQ_INDUSTRY_GROUP")</f>
        <v>Equity Real Estate Investment Trusts (REITs)</v>
      </c>
      <c r="E254" s="9" t="str">
        <f>_xll.SNL.Clients.Office.Excel.Functions.SPG(A254, "IQ_INDUSTRY")</f>
        <v>Office REITs</v>
      </c>
      <c r="F254" s="9" t="str">
        <f>_xll.SNL.Clients.Office.Excel.Functions.SPG(A254, "IQ_PRIMARY_INDUSTRY")</f>
        <v>Office REITs</v>
      </c>
      <c r="G254" s="9" t="str">
        <f>_xll.SNL.Clients.Office.Excel.Functions.SPG(A254, "NAICS_CODE", "Primary")</f>
        <v>531110 - Lessors of Residential Buildings and Dwellings</v>
      </c>
      <c r="H254" s="9" t="str">
        <f>_xll.SNL.Clients.Office.Excel.Functions.SPG(A254, "SP_TOPICTAG")</f>
        <v/>
      </c>
      <c r="I254" s="5">
        <f>_xll.SNL.Clients.Office.Excel.Functions.SPG(A254, "SP_PCT_SHARES_OWNED_ALL_INSTITUTIONS")</f>
        <v>108.68</v>
      </c>
      <c r="J254" s="9" t="str">
        <f>_xll.SNL.Clients.Office.Excel.Functions.SPG(A254, "RD_CREDIT_RATING_GLOBAL", "Issuer Credit Rating", "Local Currency LT|0")</f>
        <v>BBB-</v>
      </c>
      <c r="K254" s="9" t="str">
        <f>_xll.SNL.Clients.Office.Excel.Functions.SPG(A254, "RD_CWOL_GLOBAL", "Issuer Credit Rating", "Local Currency LT|0")</f>
        <v>Stable</v>
      </c>
      <c r="L254" s="9" t="str">
        <f>_xll.SNL.Clients.Office.Excel.Functions.SPG(A254, "RD_RATING_ACTION_GLOBAL", "Issuer Credit Rating", "Local Currency LT|0")</f>
        <v>Downgrade | CreditWatch/Outlook (10/14/2024)</v>
      </c>
      <c r="M254" s="10">
        <f>_xll.SNL.Clients.Office.Excel.Functions.SPG(A254, "RD_LAST_REVIEW_DATE_GLOBAL", "Issuer Credit Rating", "Local Currency LT")</f>
        <v>45579</v>
      </c>
      <c r="N254" s="10">
        <f>_xll.SNL.Clients.Office.Excel.Functions.SPG(A254, "RD_CREDIT_RATING_DATE_GLOBAL", "Issuer Credit Rating", "Local Currency LT|0")</f>
        <v>45579</v>
      </c>
      <c r="O254" s="10">
        <f>_xll.SNL.Clients.Office.Excel.Functions.SPG(A254, "RD_CREDIT_WATCH_OUTLOOK_DATE_GLOBAL", "Issuer Credit Rating", "Local Currency LT|0")</f>
        <v>45579</v>
      </c>
    </row>
    <row r="255" spans="1:15">
      <c r="A255" t="s">
        <v>1289</v>
      </c>
      <c r="B255" t="str">
        <f>_xll.SNL.Clients.Office.Excel.Functions.SPG(A255,"SP_IPO_DATE")</f>
        <v>#PEND</v>
      </c>
      <c r="C255" s="9" t="str">
        <f>_xll.SNL.Clients.Office.Excel.Functions.SPG(A255, "IQ_SECTOR")</f>
        <v>Industrials</v>
      </c>
      <c r="D255" s="9" t="str">
        <f>_xll.SNL.Clients.Office.Excel.Functions.SPG(A255, "IQ_INDUSTRY_GROUP")</f>
        <v>Capital Goods</v>
      </c>
      <c r="E255" s="9" t="str">
        <f>_xll.SNL.Clients.Office.Excel.Functions.SPG(A255, "IQ_INDUSTRY")</f>
        <v>Machinery</v>
      </c>
      <c r="F255" s="9" t="str">
        <f>_xll.SNL.Clients.Office.Excel.Functions.SPG(A255, "IQ_PRIMARY_INDUSTRY")</f>
        <v>Industrial Machinery and Supplies and Components</v>
      </c>
      <c r="G255" s="9" t="str">
        <f>_xll.SNL.Clients.Office.Excel.Functions.SPG(A255, "NAICS_CODE", "Primary")</f>
        <v>33324 - Industrial Machinery Manufacturing</v>
      </c>
      <c r="H255" s="9" t="str">
        <f>_xll.SNL.Clients.Office.Excel.Functions.SPG(A255, "SP_TOPICTAG")</f>
        <v>Industrial Automation; Process Automation; Artificial Intelligence</v>
      </c>
      <c r="I255" s="5">
        <f>_xll.SNL.Clients.Office.Excel.Functions.SPG(A255, "SP_PCT_SHARES_OWNED_ALL_INSTITUTIONS")</f>
        <v>91.83</v>
      </c>
      <c r="J255" s="9" t="str">
        <f>_xll.SNL.Clients.Office.Excel.Functions.SPG(A255, "RD_CREDIT_RATING_GLOBAL", "Issuer Credit Rating", "Local Currency LT|0")</f>
        <v>BB+</v>
      </c>
      <c r="K255" s="9" t="str">
        <f>_xll.SNL.Clients.Office.Excel.Functions.SPG(A255, "RD_CWOL_GLOBAL", "Issuer Credit Rating", "Local Currency LT|0")</f>
        <v>Negative</v>
      </c>
      <c r="L255" s="9" t="str">
        <f>_xll.SNL.Clients.Office.Excel.Functions.SPG(A255, "RD_RATING_ACTION_GLOBAL", "Issuer Credit Rating", "Local Currency LT|0")</f>
        <v>CreditWatch/Outlook (08/16/2024)</v>
      </c>
      <c r="M255" s="10">
        <f>_xll.SNL.Clients.Office.Excel.Functions.SPG(A255, "RD_LAST_REVIEW_DATE_GLOBAL", "Issuer Credit Rating", "Local Currency LT")</f>
        <v>45520</v>
      </c>
      <c r="N255" s="10">
        <f>_xll.SNL.Clients.Office.Excel.Functions.SPG(A255, "RD_CREDIT_RATING_DATE_GLOBAL", "Issuer Credit Rating", "Local Currency LT|0")</f>
        <v>43941</v>
      </c>
      <c r="O255" s="10">
        <f>_xll.SNL.Clients.Office.Excel.Functions.SPG(A255, "RD_CREDIT_WATCH_OUTLOOK_DATE_GLOBAL", "Issuer Credit Rating", "Local Currency LT|0")</f>
        <v>45520</v>
      </c>
    </row>
    <row r="256" spans="1:15">
      <c r="A256" t="s">
        <v>1290</v>
      </c>
      <c r="B256" t="str">
        <f>_xll.SNL.Clients.Office.Excel.Functions.SPG(A256,"SP_IPO_DATE")</f>
        <v>#PEND</v>
      </c>
      <c r="C256" s="9" t="str">
        <f>_xll.SNL.Clients.Office.Excel.Functions.SPG(A256, "IQ_SECTOR")</f>
        <v>Financials</v>
      </c>
      <c r="D256" s="9" t="str">
        <f>_xll.SNL.Clients.Office.Excel.Functions.SPG(A256, "IQ_INDUSTRY_GROUP")</f>
        <v>Banks</v>
      </c>
      <c r="E256" s="9" t="str">
        <f>_xll.SNL.Clients.Office.Excel.Functions.SPG(A256, "IQ_INDUSTRY")</f>
        <v>Banks</v>
      </c>
      <c r="F256" s="9" t="str">
        <f>_xll.SNL.Clients.Office.Excel.Functions.SPG(A256, "IQ_PRIMARY_INDUSTRY")</f>
        <v>Regional Banks</v>
      </c>
      <c r="G256" s="9" t="str">
        <f>_xll.SNL.Clients.Office.Excel.Functions.SPG(A256, "NAICS_CODE", "Primary")</f>
        <v>522110 - Commercial Banking</v>
      </c>
      <c r="H256" s="9" t="str">
        <f>_xll.SNL.Clients.Office.Excel.Functions.SPG(A256, "SP_TOPICTAG")</f>
        <v>Consumer Lending; Digital Brokerage</v>
      </c>
      <c r="I256" s="5">
        <f>_xll.SNL.Clients.Office.Excel.Functions.SPG(A256, "SP_PCT_SHARES_OWNED_ALL_INSTITUTIONS")</f>
        <v>57.38</v>
      </c>
      <c r="J256" s="9" t="str">
        <f>_xll.SNL.Clients.Office.Excel.Functions.SPG(A256, "RD_CREDIT_RATING_GLOBAL", "Issuer Credit Rating", "Local Currency LT|0")</f>
        <v/>
      </c>
      <c r="K256" s="9" t="str">
        <f>_xll.SNL.Clients.Office.Excel.Functions.SPG(A256, "RD_CWOL_GLOBAL", "Issuer Credit Rating", "Local Currency LT|0")</f>
        <v/>
      </c>
      <c r="L256" s="9" t="str">
        <f>_xll.SNL.Clients.Office.Excel.Functions.SPG(A256, "RD_RATING_ACTION_GLOBAL", "Issuer Credit Rating", "Local Currency LT|0")</f>
        <v/>
      </c>
      <c r="M256" s="10" t="str">
        <f>_xll.SNL.Clients.Office.Excel.Functions.SPG(A256, "RD_LAST_REVIEW_DATE_GLOBAL", "Issuer Credit Rating", "Local Currency LT")</f>
        <v/>
      </c>
      <c r="N256" s="10" t="str">
        <f>_xll.SNL.Clients.Office.Excel.Functions.SPG(A256, "RD_CREDIT_RATING_DATE_GLOBAL", "Issuer Credit Rating", "Local Currency LT|0")</f>
        <v/>
      </c>
      <c r="O256" s="10" t="str">
        <f>_xll.SNL.Clients.Office.Excel.Functions.SPG(A256, "RD_CREDIT_WATCH_OUTLOOK_DATE_GLOBAL", "Issuer Credit Rating", "Local Currency LT|0")</f>
        <v/>
      </c>
    </row>
    <row r="257" spans="1:15">
      <c r="A257" t="s">
        <v>1291</v>
      </c>
      <c r="B257" t="str">
        <f>_xll.SNL.Clients.Office.Excel.Functions.SPG(A257,"SP_IPO_DATE")</f>
        <v>#PEND</v>
      </c>
      <c r="C257" s="9" t="str">
        <f>_xll.SNL.Clients.Office.Excel.Functions.SPG(A257, "IQ_SECTOR")</f>
        <v>Health Care</v>
      </c>
      <c r="D257" s="9" t="str">
        <f>_xll.SNL.Clients.Office.Excel.Functions.SPG(A257, "IQ_INDUSTRY_GROUP")</f>
        <v>Health Care Equipment and Services</v>
      </c>
      <c r="E257" s="9" t="str">
        <f>_xll.SNL.Clients.Office.Excel.Functions.SPG(A257, "IQ_INDUSTRY")</f>
        <v>Health Care Providers and Services</v>
      </c>
      <c r="F257" s="9" t="str">
        <f>_xll.SNL.Clients.Office.Excel.Functions.SPG(A257, "IQ_PRIMARY_INDUSTRY")</f>
        <v>Health Care Services</v>
      </c>
      <c r="G257" s="9" t="str">
        <f>_xll.SNL.Clients.Office.Excel.Functions.SPG(A257, "NAICS_CODE", "Primary")</f>
        <v>621111 - Offices of Physicians (except Mental Health Specialists)</v>
      </c>
      <c r="H257" s="9" t="str">
        <f>_xll.SNL.Clients.Office.Excel.Functions.SPG(A257, "SP_TOPICTAG")</f>
        <v>Lifestyle; MHealth; Alternative Medicine</v>
      </c>
      <c r="I257" s="5">
        <f>_xll.SNL.Clients.Office.Excel.Functions.SPG(A257, "SP_PCT_SHARES_OWNED_ALL_INSTITUTIONS")</f>
        <v>72.069999999999993</v>
      </c>
      <c r="J257" s="9" t="str">
        <f>_xll.SNL.Clients.Office.Excel.Functions.SPG(A257, "RD_CREDIT_RATING_GLOBAL", "Issuer Credit Rating", "Local Currency LT|0")</f>
        <v/>
      </c>
      <c r="K257" s="9" t="str">
        <f>_xll.SNL.Clients.Office.Excel.Functions.SPG(A257, "RD_CWOL_GLOBAL", "Issuer Credit Rating", "Local Currency LT|0")</f>
        <v/>
      </c>
      <c r="L257" s="9" t="str">
        <f>_xll.SNL.Clients.Office.Excel.Functions.SPG(A257, "RD_RATING_ACTION_GLOBAL", "Issuer Credit Rating", "Local Currency LT|0")</f>
        <v/>
      </c>
      <c r="M257" s="10" t="str">
        <f>_xll.SNL.Clients.Office.Excel.Functions.SPG(A257, "RD_LAST_REVIEW_DATE_GLOBAL", "Issuer Credit Rating", "Local Currency LT")</f>
        <v/>
      </c>
      <c r="N257" s="10" t="str">
        <f>_xll.SNL.Clients.Office.Excel.Functions.SPG(A257, "RD_CREDIT_RATING_DATE_GLOBAL", "Issuer Credit Rating", "Local Currency LT|0")</f>
        <v/>
      </c>
      <c r="O257" s="10" t="str">
        <f>_xll.SNL.Clients.Office.Excel.Functions.SPG(A257, "RD_CREDIT_WATCH_OUTLOOK_DATE_GLOBAL", "Issuer Credit Rating", "Local Currency LT|0")</f>
        <v/>
      </c>
    </row>
    <row r="258" spans="1:15">
      <c r="A258" t="s">
        <v>1292</v>
      </c>
      <c r="B258" t="str">
        <f>_xll.SNL.Clients.Office.Excel.Functions.SPG(A258,"SP_IPO_DATE")</f>
        <v>#PEND</v>
      </c>
      <c r="C258" s="9" t="str">
        <f>_xll.SNL.Clients.Office.Excel.Functions.SPG(A258, "IQ_SECTOR")</f>
        <v>Industrials</v>
      </c>
      <c r="D258" s="9" t="str">
        <f>_xll.SNL.Clients.Office.Excel.Functions.SPG(A258, "IQ_INDUSTRY_GROUP")</f>
        <v>Commercial and Professional Services</v>
      </c>
      <c r="E258" s="9" t="str">
        <f>_xll.SNL.Clients.Office.Excel.Functions.SPG(A258, "IQ_INDUSTRY")</f>
        <v>Commercial Services and Supplies</v>
      </c>
      <c r="F258" s="9" t="str">
        <f>_xll.SNL.Clients.Office.Excel.Functions.SPG(A258, "IQ_PRIMARY_INDUSTRY")</f>
        <v>Office Services and Supplies</v>
      </c>
      <c r="G258" s="9" t="str">
        <f>_xll.SNL.Clients.Office.Excel.Functions.SPG(A258, "NAICS_CODE", "Primary")</f>
        <v>3372 - Office Furniture (including Fixtures) Manufacturing</v>
      </c>
      <c r="H258" s="9" t="str">
        <f>_xll.SNL.Clients.Office.Excel.Functions.SPG(A258, "SP_TOPICTAG")</f>
        <v/>
      </c>
      <c r="I258" s="5">
        <f>_xll.SNL.Clients.Office.Excel.Functions.SPG(A258, "SP_PCT_SHARES_OWNED_ALL_INSTITUTIONS")</f>
        <v>83.81</v>
      </c>
      <c r="J258" s="9" t="str">
        <f>_xll.SNL.Clients.Office.Excel.Functions.SPG(A258, "RD_CREDIT_RATING_GLOBAL", "Issuer Credit Rating", "Local Currency LT|0")</f>
        <v/>
      </c>
      <c r="K258" s="9" t="str">
        <f>_xll.SNL.Clients.Office.Excel.Functions.SPG(A258, "RD_CWOL_GLOBAL", "Issuer Credit Rating", "Local Currency LT|0")</f>
        <v/>
      </c>
      <c r="L258" s="9" t="str">
        <f>_xll.SNL.Clients.Office.Excel.Functions.SPG(A258, "RD_RATING_ACTION_GLOBAL", "Issuer Credit Rating", "Local Currency LT|0")</f>
        <v/>
      </c>
      <c r="M258" s="10" t="str">
        <f>_xll.SNL.Clients.Office.Excel.Functions.SPG(A258, "RD_LAST_REVIEW_DATE_GLOBAL", "Issuer Credit Rating", "Local Currency LT")</f>
        <v/>
      </c>
      <c r="N258" s="10" t="str">
        <f>_xll.SNL.Clients.Office.Excel.Functions.SPG(A258, "RD_CREDIT_RATING_DATE_GLOBAL", "Issuer Credit Rating", "Local Currency LT|0")</f>
        <v/>
      </c>
      <c r="O258" s="10" t="str">
        <f>_xll.SNL.Clients.Office.Excel.Functions.SPG(A258, "RD_CREDIT_WATCH_OUTLOOK_DATE_GLOBAL", "Issuer Credit Rating", "Local Currency LT|0")</f>
        <v/>
      </c>
    </row>
    <row r="259" spans="1:15">
      <c r="A259" t="s">
        <v>1293</v>
      </c>
      <c r="B259" t="str">
        <f>_xll.SNL.Clients.Office.Excel.Functions.SPG(A259,"SP_IPO_DATE")</f>
        <v>#PEND</v>
      </c>
      <c r="C259" s="9" t="str">
        <f>_xll.SNL.Clients.Office.Excel.Functions.SPG(A259, "IQ_SECTOR")</f>
        <v>Financials</v>
      </c>
      <c r="D259" s="9" t="str">
        <f>_xll.SNL.Clients.Office.Excel.Functions.SPG(A259, "IQ_INDUSTRY_GROUP")</f>
        <v>Banks</v>
      </c>
      <c r="E259" s="9" t="str">
        <f>_xll.SNL.Clients.Office.Excel.Functions.SPG(A259, "IQ_INDUSTRY")</f>
        <v>Banks</v>
      </c>
      <c r="F259" s="9" t="str">
        <f>_xll.SNL.Clients.Office.Excel.Functions.SPG(A259, "IQ_PRIMARY_INDUSTRY")</f>
        <v>Regional Banks</v>
      </c>
      <c r="G259" s="9" t="str">
        <f>_xll.SNL.Clients.Office.Excel.Functions.SPG(A259, "NAICS_CODE", "Primary")</f>
        <v>52211 - Commercial Banking</v>
      </c>
      <c r="H259" s="9" t="str">
        <f>_xll.SNL.Clients.Office.Excel.Functions.SPG(A259, "SP_TOPICTAG")</f>
        <v>Consumer Lending; Banking as a Service</v>
      </c>
      <c r="I259" s="5">
        <f>_xll.SNL.Clients.Office.Excel.Functions.SPG(A259, "SP_PCT_SHARES_OWNED_ALL_INSTITUTIONS")</f>
        <v>90.01</v>
      </c>
      <c r="J259" s="9" t="str">
        <f>_xll.SNL.Clients.Office.Excel.Functions.SPG(A259, "RD_CREDIT_RATING_GLOBAL", "Issuer Credit Rating", "Local Currency LT|0")</f>
        <v/>
      </c>
      <c r="K259" s="9" t="str">
        <f>_xll.SNL.Clients.Office.Excel.Functions.SPG(A259, "RD_CWOL_GLOBAL", "Issuer Credit Rating", "Local Currency LT|0")</f>
        <v/>
      </c>
      <c r="L259" s="9" t="str">
        <f>_xll.SNL.Clients.Office.Excel.Functions.SPG(A259, "RD_RATING_ACTION_GLOBAL", "Issuer Credit Rating", "Local Currency LT|0")</f>
        <v/>
      </c>
      <c r="M259" s="10" t="str">
        <f>_xll.SNL.Clients.Office.Excel.Functions.SPG(A259, "RD_LAST_REVIEW_DATE_GLOBAL", "Issuer Credit Rating", "Local Currency LT")</f>
        <v/>
      </c>
      <c r="N259" s="10" t="str">
        <f>_xll.SNL.Clients.Office.Excel.Functions.SPG(A259, "RD_CREDIT_RATING_DATE_GLOBAL", "Issuer Credit Rating", "Local Currency LT|0")</f>
        <v/>
      </c>
      <c r="O259" s="10" t="str">
        <f>_xll.SNL.Clients.Office.Excel.Functions.SPG(A259, "RD_CREDIT_WATCH_OUTLOOK_DATE_GLOBAL", "Issuer Credit Rating", "Local Currency LT|0")</f>
        <v/>
      </c>
    </row>
    <row r="260" spans="1:15">
      <c r="A260" t="s">
        <v>1294</v>
      </c>
      <c r="B260" t="str">
        <f>_xll.SNL.Clients.Office.Excel.Functions.SPG(A260,"SP_IPO_DATE")</f>
        <v>#PEND</v>
      </c>
      <c r="C260" s="9" t="str">
        <f>_xll.SNL.Clients.Office.Excel.Functions.SPG(A260, "IQ_SECTOR")</f>
        <v>Financials</v>
      </c>
      <c r="D260" s="9" t="str">
        <f>_xll.SNL.Clients.Office.Excel.Functions.SPG(A260, "IQ_INDUSTRY_GROUP")</f>
        <v>Insurance</v>
      </c>
      <c r="E260" s="9" t="str">
        <f>_xll.SNL.Clients.Office.Excel.Functions.SPG(A260, "IQ_INDUSTRY")</f>
        <v>Insurance</v>
      </c>
      <c r="F260" s="9" t="str">
        <f>_xll.SNL.Clients.Office.Excel.Functions.SPG(A260, "IQ_PRIMARY_INDUSTRY")</f>
        <v>Multi-line Insurance</v>
      </c>
      <c r="G260" s="9" t="str">
        <f>_xll.SNL.Clients.Office.Excel.Functions.SPG(A260, "NAICS_CODE", "Primary")</f>
        <v>524126 - Direct Property and Casualty Insurance Carriers</v>
      </c>
      <c r="H260" s="9" t="str">
        <f>_xll.SNL.Clients.Office.Excel.Functions.SPG(A260, "SP_TOPICTAG")</f>
        <v>Employee Benefits</v>
      </c>
      <c r="I260" s="5">
        <f>_xll.SNL.Clients.Office.Excel.Functions.SPG(A260, "SP_PCT_SHARES_OWNED_ALL_INSTITUTIONS")</f>
        <v>103.92</v>
      </c>
      <c r="J260" s="9" t="str">
        <f>_xll.SNL.Clients.Office.Excel.Functions.SPG(A260, "RD_CREDIT_RATING_GLOBAL", "Issuer Credit Rating", "Local Currency LT|0")</f>
        <v>BBB</v>
      </c>
      <c r="K260" s="9" t="str">
        <f>_xll.SNL.Clients.Office.Excel.Functions.SPG(A260, "RD_CWOL_GLOBAL", "Issuer Credit Rating", "Local Currency LT|0")</f>
        <v>Stable</v>
      </c>
      <c r="L260" s="9" t="str">
        <f>_xll.SNL.Clients.Office.Excel.Functions.SPG(A260, "RD_RATING_ACTION_GLOBAL", "Issuer Credit Rating", "Local Currency LT|0")</f>
        <v>CreditWatch/Outlook (01/29/2010)</v>
      </c>
      <c r="M260" s="10">
        <f>_xll.SNL.Clients.Office.Excel.Functions.SPG(A260, "RD_LAST_REVIEW_DATE_GLOBAL", "Issuer Credit Rating", "Local Currency LT")</f>
        <v>45684</v>
      </c>
      <c r="N260" s="10">
        <f>_xll.SNL.Clients.Office.Excel.Functions.SPG(A260, "RD_CREDIT_RATING_DATE_GLOBAL", "Issuer Credit Rating", "Local Currency LT|0")</f>
        <v>37972</v>
      </c>
      <c r="O260" s="10">
        <f>_xll.SNL.Clients.Office.Excel.Functions.SPG(A260, "RD_CREDIT_WATCH_OUTLOOK_DATE_GLOBAL", "Issuer Credit Rating", "Local Currency LT|0")</f>
        <v>40207</v>
      </c>
    </row>
    <row r="261" spans="1:15">
      <c r="A261" t="s">
        <v>1295</v>
      </c>
      <c r="B261" t="str">
        <f>_xll.SNL.Clients.Office.Excel.Functions.SPG(A261,"SP_IPO_DATE")</f>
        <v>#PEND</v>
      </c>
      <c r="C261" s="9" t="str">
        <f>_xll.SNL.Clients.Office.Excel.Functions.SPG(A261, "IQ_SECTOR")</f>
        <v>Industrials</v>
      </c>
      <c r="D261" s="9" t="str">
        <f>_xll.SNL.Clients.Office.Excel.Functions.SPG(A261, "IQ_INDUSTRY_GROUP")</f>
        <v>Transportation</v>
      </c>
      <c r="E261" s="9" t="str">
        <f>_xll.SNL.Clients.Office.Excel.Functions.SPG(A261, "IQ_INDUSTRY")</f>
        <v>Air Freight and Logistics</v>
      </c>
      <c r="F261" s="9" t="str">
        <f>_xll.SNL.Clients.Office.Excel.Functions.SPG(A261, "IQ_PRIMARY_INDUSTRY")</f>
        <v>Air Freight and Logistics</v>
      </c>
      <c r="G261" s="9" t="str">
        <f>_xll.SNL.Clients.Office.Excel.Functions.SPG(A261, "NAICS_CODE", "Primary")</f>
        <v>488510 - Freight Transportation Arrangement</v>
      </c>
      <c r="H261" s="9" t="str">
        <f>_xll.SNL.Clients.Office.Excel.Functions.SPG(A261, "SP_TOPICTAG")</f>
        <v>Fleet Management; Freight Service; Last Mile Transportation; Courier Service; Process Automation</v>
      </c>
      <c r="I261" s="5">
        <f>_xll.SNL.Clients.Office.Excel.Functions.SPG(A261, "SP_PCT_SHARES_OWNED_ALL_INSTITUTIONS")</f>
        <v>90.92</v>
      </c>
      <c r="J261" s="9" t="str">
        <f>_xll.SNL.Clients.Office.Excel.Functions.SPG(A261, "RD_CREDIT_RATING_GLOBAL", "Issuer Credit Rating", "Local Currency LT|0")</f>
        <v/>
      </c>
      <c r="K261" s="9" t="str">
        <f>_xll.SNL.Clients.Office.Excel.Functions.SPG(A261, "RD_CWOL_GLOBAL", "Issuer Credit Rating", "Local Currency LT|0")</f>
        <v/>
      </c>
      <c r="L261" s="9" t="str">
        <f>_xll.SNL.Clients.Office.Excel.Functions.SPG(A261, "RD_RATING_ACTION_GLOBAL", "Issuer Credit Rating", "Local Currency LT|0")</f>
        <v/>
      </c>
      <c r="M261" s="10" t="str">
        <f>_xll.SNL.Clients.Office.Excel.Functions.SPG(A261, "RD_LAST_REVIEW_DATE_GLOBAL", "Issuer Credit Rating", "Local Currency LT")</f>
        <v/>
      </c>
      <c r="N261" s="10" t="str">
        <f>_xll.SNL.Clients.Office.Excel.Functions.SPG(A261, "RD_CREDIT_RATING_DATE_GLOBAL", "Issuer Credit Rating", "Local Currency LT|0")</f>
        <v/>
      </c>
      <c r="O261" s="10" t="str">
        <f>_xll.SNL.Clients.Office.Excel.Functions.SPG(A261, "RD_CREDIT_WATCH_OUTLOOK_DATE_GLOBAL", "Issuer Credit Rating", "Local Currency LT|0")</f>
        <v/>
      </c>
    </row>
    <row r="262" spans="1:15">
      <c r="A262" t="s">
        <v>1296</v>
      </c>
      <c r="B262" t="str">
        <f>_xll.SNL.Clients.Office.Excel.Functions.SPG(A262,"SP_IPO_DATE")</f>
        <v>#PEND</v>
      </c>
      <c r="C262" s="9" t="str">
        <f>_xll.SNL.Clients.Office.Excel.Functions.SPG(A262, "IQ_SECTOR")</f>
        <v>Communication Services</v>
      </c>
      <c r="D262" s="9" t="str">
        <f>_xll.SNL.Clients.Office.Excel.Functions.SPG(A262, "IQ_INDUSTRY_GROUP")</f>
        <v>Media and Entertainment</v>
      </c>
      <c r="E262" s="9" t="str">
        <f>_xll.SNL.Clients.Office.Excel.Functions.SPG(A262, "IQ_INDUSTRY")</f>
        <v>Interactive Media and Services</v>
      </c>
      <c r="F262" s="9" t="str">
        <f>_xll.SNL.Clients.Office.Excel.Functions.SPG(A262, "IQ_PRIMARY_INDUSTRY")</f>
        <v>Interactive Media and Services</v>
      </c>
      <c r="G262" s="9" t="str">
        <f>_xll.SNL.Clients.Office.Excel.Functions.SPG(A262, "NAICS_CODE", "Primary")</f>
        <v>5192 - Web Search Portals, Libraries, Archives, and Other Information Services</v>
      </c>
      <c r="H262" s="9" t="str">
        <f>_xll.SNL.Clients.Office.Excel.Functions.SPG(A262, "SP_TOPICTAG")</f>
        <v>Ad Network; Digital Media; Marketing Automation; Social Media Advertising; Ad Targeting; Ad Exchange</v>
      </c>
      <c r="I262" s="5">
        <f>_xll.SNL.Clients.Office.Excel.Functions.SPG(A262, "SP_PCT_SHARES_OWNED_ALL_INSTITUTIONS")</f>
        <v>83.58</v>
      </c>
      <c r="J262" s="9" t="str">
        <f>_xll.SNL.Clients.Office.Excel.Functions.SPG(A262, "RD_CREDIT_RATING_GLOBAL", "Issuer Credit Rating", "Local Currency LT|0")</f>
        <v>BB-</v>
      </c>
      <c r="K262" s="9" t="str">
        <f>_xll.SNL.Clients.Office.Excel.Functions.SPG(A262, "RD_CWOL_GLOBAL", "Issuer Credit Rating", "Local Currency LT|0")</f>
        <v>Watch Pos</v>
      </c>
      <c r="L262" s="9" t="str">
        <f>_xll.SNL.Clients.Office.Excel.Functions.SPG(A262, "RD_RATING_ACTION_GLOBAL", "Issuer Credit Rating", "Local Currency LT|0")</f>
        <v>CreditWatch/Outlook (11/15/2024)</v>
      </c>
      <c r="M262" s="10">
        <f>_xll.SNL.Clients.Office.Excel.Functions.SPG(A262, "RD_LAST_REVIEW_DATE_GLOBAL", "Issuer Credit Rating", "Local Currency LT")</f>
        <v>45611</v>
      </c>
      <c r="N262" s="10">
        <f>_xll.SNL.Clients.Office.Excel.Functions.SPG(A262, "RD_CREDIT_RATING_DATE_GLOBAL", "Issuer Credit Rating", "Local Currency LT|0")</f>
        <v>44886</v>
      </c>
      <c r="O262" s="10">
        <f>_xll.SNL.Clients.Office.Excel.Functions.SPG(A262, "RD_CREDIT_WATCH_OUTLOOK_DATE_GLOBAL", "Issuer Credit Rating", "Local Currency LT|0")</f>
        <v>45611</v>
      </c>
    </row>
    <row r="263" spans="1:15">
      <c r="A263" t="s">
        <v>1297</v>
      </c>
      <c r="B263" t="str">
        <f>_xll.SNL.Clients.Office.Excel.Functions.SPG(A263,"SP_IPO_DATE")</f>
        <v>#PEND</v>
      </c>
      <c r="C263" s="9" t="str">
        <f>_xll.SNL.Clients.Office.Excel.Functions.SPG(A263, "IQ_SECTOR")</f>
        <v>Information Technology</v>
      </c>
      <c r="D263" s="9" t="str">
        <f>_xll.SNL.Clients.Office.Excel.Functions.SPG(A263, "IQ_INDUSTRY_GROUP")</f>
        <v>Semiconductors and Semiconductor Equipment</v>
      </c>
      <c r="E263" s="9" t="str">
        <f>_xll.SNL.Clients.Office.Excel.Functions.SPG(A263, "IQ_INDUSTRY")</f>
        <v>Semiconductors and Semiconductor Equipment</v>
      </c>
      <c r="F263" s="9" t="str">
        <f>_xll.SNL.Clients.Office.Excel.Functions.SPG(A263, "IQ_PRIMARY_INDUSTRY")</f>
        <v>Semiconductor Materials and Equipment</v>
      </c>
      <c r="G263" s="9" t="str">
        <f>_xll.SNL.Clients.Office.Excel.Functions.SPG(A263, "NAICS_CODE", "Primary")</f>
        <v>334413 - Semiconductor and Related Device Manufacturing</v>
      </c>
      <c r="H263" s="9" t="str">
        <f>_xll.SNL.Clients.Office.Excel.Functions.SPG(A263, "SP_TOPICTAG")</f>
        <v>Environmental Engineering</v>
      </c>
      <c r="I263" s="5">
        <f>_xll.SNL.Clients.Office.Excel.Functions.SPG(A263, "SP_PCT_SHARES_OWNED_ALL_INSTITUTIONS")</f>
        <v>95.99</v>
      </c>
      <c r="J263" s="9" t="str">
        <f>_xll.SNL.Clients.Office.Excel.Functions.SPG(A263, "RD_CREDIT_RATING_GLOBAL", "Issuer Credit Rating", "Local Currency LT|0")</f>
        <v/>
      </c>
      <c r="K263" s="9" t="str">
        <f>_xll.SNL.Clients.Office.Excel.Functions.SPG(A263, "RD_CWOL_GLOBAL", "Issuer Credit Rating", "Local Currency LT|0")</f>
        <v/>
      </c>
      <c r="L263" s="9" t="str">
        <f>_xll.SNL.Clients.Office.Excel.Functions.SPG(A263, "RD_RATING_ACTION_GLOBAL", "Issuer Credit Rating", "Local Currency LT|0")</f>
        <v/>
      </c>
      <c r="M263" s="10" t="str">
        <f>_xll.SNL.Clients.Office.Excel.Functions.SPG(A263, "RD_LAST_REVIEW_DATE_GLOBAL", "Issuer Credit Rating", "Local Currency LT")</f>
        <v/>
      </c>
      <c r="N263" s="10" t="str">
        <f>_xll.SNL.Clients.Office.Excel.Functions.SPG(A263, "RD_CREDIT_RATING_DATE_GLOBAL", "Issuer Credit Rating", "Local Currency LT|0")</f>
        <v/>
      </c>
      <c r="O263" s="10" t="str">
        <f>_xll.SNL.Clients.Office.Excel.Functions.SPG(A263, "RD_CREDIT_WATCH_OUTLOOK_DATE_GLOBAL", "Issuer Credit Rating", "Local Currency LT|0")</f>
        <v/>
      </c>
    </row>
    <row r="264" spans="1:15">
      <c r="A264" t="s">
        <v>1298</v>
      </c>
      <c r="B264" t="str">
        <f>_xll.SNL.Clients.Office.Excel.Functions.SPG(A264,"SP_IPO_DATE")</f>
        <v>#PEND</v>
      </c>
      <c r="C264" s="9" t="str">
        <f>_xll.SNL.Clients.Office.Excel.Functions.SPG(A264, "IQ_SECTOR")</f>
        <v>Health Care</v>
      </c>
      <c r="D264" s="9" t="str">
        <f>_xll.SNL.Clients.Office.Excel.Functions.SPG(A264, "IQ_INDUSTRY_GROUP")</f>
        <v>Health Care Equipment and Services</v>
      </c>
      <c r="E264" s="9" t="str">
        <f>_xll.SNL.Clients.Office.Excel.Functions.SPG(A264, "IQ_INDUSTRY")</f>
        <v>Health Care Equipment and Supplies</v>
      </c>
      <c r="F264" s="9" t="str">
        <f>_xll.SNL.Clients.Office.Excel.Functions.SPG(A264, "IQ_PRIMARY_INDUSTRY")</f>
        <v>Health Care Supplies</v>
      </c>
      <c r="G264" s="9" t="str">
        <f>_xll.SNL.Clients.Office.Excel.Functions.SPG(A264, "NAICS_CODE", "Primary")</f>
        <v>339112 - Surgical and Medical Instrument Manufacturing</v>
      </c>
      <c r="H264" s="9" t="str">
        <f>_xll.SNL.Clients.Office.Excel.Functions.SPG(A264, "SP_TOPICTAG")</f>
        <v>Data Integration; Health Diagnostics; Process Automation; Surgery</v>
      </c>
      <c r="I264" s="5">
        <f>_xll.SNL.Clients.Office.Excel.Functions.SPG(A264, "SP_PCT_SHARES_OWNED_ALL_INSTITUTIONS")</f>
        <v>100.58</v>
      </c>
      <c r="J264" s="9" t="str">
        <f>_xll.SNL.Clients.Office.Excel.Functions.SPG(A264, "RD_CREDIT_RATING_GLOBAL", "Issuer Credit Rating", "Local Currency LT|0")</f>
        <v>BB-</v>
      </c>
      <c r="K264" s="9" t="str">
        <f>_xll.SNL.Clients.Office.Excel.Functions.SPG(A264, "RD_CWOL_GLOBAL", "Issuer Credit Rating", "Local Currency LT|0")</f>
        <v>Negative</v>
      </c>
      <c r="L264" s="9" t="str">
        <f>_xll.SNL.Clients.Office.Excel.Functions.SPG(A264, "RD_RATING_ACTION_GLOBAL", "Issuer Credit Rating", "Local Currency LT|0")</f>
        <v>CreditWatch/Outlook (10/17/2023)</v>
      </c>
      <c r="M264" s="10">
        <f>_xll.SNL.Clients.Office.Excel.Functions.SPG(A264, "RD_LAST_REVIEW_DATE_GLOBAL", "Issuer Credit Rating", "Local Currency LT")</f>
        <v>45545</v>
      </c>
      <c r="N264" s="10">
        <f>_xll.SNL.Clients.Office.Excel.Functions.SPG(A264, "RD_CREDIT_RATING_DATE_GLOBAL", "Issuer Credit Rating", "Local Currency LT|0")</f>
        <v>44798</v>
      </c>
      <c r="O264" s="10">
        <f>_xll.SNL.Clients.Office.Excel.Functions.SPG(A264, "RD_CREDIT_WATCH_OUTLOOK_DATE_GLOBAL", "Issuer Credit Rating", "Local Currency LT|0")</f>
        <v>45216</v>
      </c>
    </row>
    <row r="265" spans="1:15">
      <c r="A265" t="s">
        <v>1299</v>
      </c>
      <c r="B265" t="str">
        <f>_xll.SNL.Clients.Office.Excel.Functions.SPG(A265,"SP_IPO_DATE")</f>
        <v>#PEND</v>
      </c>
      <c r="C265" s="9" t="str">
        <f>_xll.SNL.Clients.Office.Excel.Functions.SPG(A265, "IQ_SECTOR")</f>
        <v>Information Technology</v>
      </c>
      <c r="D265" s="9" t="str">
        <f>_xll.SNL.Clients.Office.Excel.Functions.SPG(A265, "IQ_INDUSTRY_GROUP")</f>
        <v>Semiconductors and Semiconductor Equipment</v>
      </c>
      <c r="E265" s="9" t="str">
        <f>_xll.SNL.Clients.Office.Excel.Functions.SPG(A265, "IQ_INDUSTRY")</f>
        <v>Semiconductors and Semiconductor Equipment</v>
      </c>
      <c r="F265" s="9" t="str">
        <f>_xll.SNL.Clients.Office.Excel.Functions.SPG(A265, "IQ_PRIMARY_INDUSTRY")</f>
        <v>Semiconductors</v>
      </c>
      <c r="G265" s="9" t="str">
        <f>_xll.SNL.Clients.Office.Excel.Functions.SPG(A265, "NAICS_CODE", "Primary")</f>
        <v>334413 - Semiconductor and Related Device Manufacturing</v>
      </c>
      <c r="H265" s="9" t="str">
        <f>_xll.SNL.Clients.Office.Excel.Functions.SPG(A265, "SP_TOPICTAG")</f>
        <v>Data Integration; RFID (Radio Frequency Identification); Sensors; Machine Learning; Authentication; Process Automation; Artificial Intelligence</v>
      </c>
      <c r="I265" s="5">
        <f>_xll.SNL.Clients.Office.Excel.Functions.SPG(A265, "SP_PCT_SHARES_OWNED_ALL_INSTITUTIONS")</f>
        <v>94.88</v>
      </c>
      <c r="J265" s="9" t="str">
        <f>_xll.SNL.Clients.Office.Excel.Functions.SPG(A265, "RD_CREDIT_RATING_GLOBAL", "Issuer Credit Rating", "Local Currency LT|0")</f>
        <v/>
      </c>
      <c r="K265" s="9" t="str">
        <f>_xll.SNL.Clients.Office.Excel.Functions.SPG(A265, "RD_CWOL_GLOBAL", "Issuer Credit Rating", "Local Currency LT|0")</f>
        <v/>
      </c>
      <c r="L265" s="9" t="str">
        <f>_xll.SNL.Clients.Office.Excel.Functions.SPG(A265, "RD_RATING_ACTION_GLOBAL", "Issuer Credit Rating", "Local Currency LT|0")</f>
        <v/>
      </c>
      <c r="M265" s="10" t="str">
        <f>_xll.SNL.Clients.Office.Excel.Functions.SPG(A265, "RD_LAST_REVIEW_DATE_GLOBAL", "Issuer Credit Rating", "Local Currency LT")</f>
        <v/>
      </c>
      <c r="N265" s="10" t="str">
        <f>_xll.SNL.Clients.Office.Excel.Functions.SPG(A265, "RD_CREDIT_RATING_DATE_GLOBAL", "Issuer Credit Rating", "Local Currency LT|0")</f>
        <v/>
      </c>
      <c r="O265" s="10" t="str">
        <f>_xll.SNL.Clients.Office.Excel.Functions.SPG(A265, "RD_CREDIT_WATCH_OUTLOOK_DATE_GLOBAL", "Issuer Credit Rating", "Local Currency LT|0")</f>
        <v/>
      </c>
    </row>
    <row r="266" spans="1:15">
      <c r="A266" t="s">
        <v>1300</v>
      </c>
      <c r="B266" t="str">
        <f>_xll.SNL.Clients.Office.Excel.Functions.SPG(A266,"SP_IPO_DATE")</f>
        <v>#PEND</v>
      </c>
      <c r="C266" s="9" t="str">
        <f>_xll.SNL.Clients.Office.Excel.Functions.SPG(A266, "IQ_SECTOR")</f>
        <v>Health Care</v>
      </c>
      <c r="D266" s="9" t="str">
        <f>_xll.SNL.Clients.Office.Excel.Functions.SPG(A266, "IQ_INDUSTRY_GROUP")</f>
        <v>Health Care Equipment and Services</v>
      </c>
      <c r="E266" s="9" t="str">
        <f>_xll.SNL.Clients.Office.Excel.Functions.SPG(A266, "IQ_INDUSTRY")</f>
        <v>Health Care Equipment and Supplies</v>
      </c>
      <c r="F266" s="9" t="str">
        <f>_xll.SNL.Clients.Office.Excel.Functions.SPG(A266, "IQ_PRIMARY_INDUSTRY")</f>
        <v>Health Care Equipment</v>
      </c>
      <c r="G266" s="9" t="str">
        <f>_xll.SNL.Clients.Office.Excel.Functions.SPG(A266, "NAICS_CODE", "Primary")</f>
        <v>339112 - Surgical and Medical Instrument Manufacturing</v>
      </c>
      <c r="H266" s="9" t="str">
        <f>_xll.SNL.Clients.Office.Excel.Functions.SPG(A266, "SP_TOPICTAG")</f>
        <v>Health Diagnostics; Cardiovascular; Surgery</v>
      </c>
      <c r="I266" s="5">
        <f>_xll.SNL.Clients.Office.Excel.Functions.SPG(A266, "SP_PCT_SHARES_OWNED_ALL_INSTITUTIONS")</f>
        <v>95.65</v>
      </c>
      <c r="J266" s="9" t="str">
        <f>_xll.SNL.Clients.Office.Excel.Functions.SPG(A266, "RD_CREDIT_RATING_GLOBAL", "Issuer Credit Rating", "Local Currency LT|0")</f>
        <v/>
      </c>
      <c r="K266" s="9" t="str">
        <f>_xll.SNL.Clients.Office.Excel.Functions.SPG(A266, "RD_CWOL_GLOBAL", "Issuer Credit Rating", "Local Currency LT|0")</f>
        <v/>
      </c>
      <c r="L266" s="9" t="str">
        <f>_xll.SNL.Clients.Office.Excel.Functions.SPG(A266, "RD_RATING_ACTION_GLOBAL", "Issuer Credit Rating", "Local Currency LT|0")</f>
        <v/>
      </c>
      <c r="M266" s="10" t="str">
        <f>_xll.SNL.Clients.Office.Excel.Functions.SPG(A266, "RD_LAST_REVIEW_DATE_GLOBAL", "Issuer Credit Rating", "Local Currency LT")</f>
        <v/>
      </c>
      <c r="N266" s="10" t="str">
        <f>_xll.SNL.Clients.Office.Excel.Functions.SPG(A266, "RD_CREDIT_RATING_DATE_GLOBAL", "Issuer Credit Rating", "Local Currency LT|0")</f>
        <v/>
      </c>
      <c r="O266" s="10" t="str">
        <f>_xll.SNL.Clients.Office.Excel.Functions.SPG(A266, "RD_CREDIT_WATCH_OUTLOOK_DATE_GLOBAL", "Issuer Credit Rating", "Local Currency LT|0")</f>
        <v/>
      </c>
    </row>
    <row r="267" spans="1:15">
      <c r="A267" t="s">
        <v>1301</v>
      </c>
      <c r="B267" t="str">
        <f>_xll.SNL.Clients.Office.Excel.Functions.SPG(A267,"SP_IPO_DATE")</f>
        <v>#PEND</v>
      </c>
      <c r="C267" s="9" t="str">
        <f>_xll.SNL.Clients.Office.Excel.Functions.SPG(A267, "IQ_SECTOR")</f>
        <v>Financials</v>
      </c>
      <c r="D267" s="9" t="str">
        <f>_xll.SNL.Clients.Office.Excel.Functions.SPG(A267, "IQ_INDUSTRY_GROUP")</f>
        <v>Banks</v>
      </c>
      <c r="E267" s="9" t="str">
        <f>_xll.SNL.Clients.Office.Excel.Functions.SPG(A267, "IQ_INDUSTRY")</f>
        <v>Banks</v>
      </c>
      <c r="F267" s="9" t="str">
        <f>_xll.SNL.Clients.Office.Excel.Functions.SPG(A267, "IQ_PRIMARY_INDUSTRY")</f>
        <v>Regional Banks</v>
      </c>
      <c r="G267" s="9" t="str">
        <f>_xll.SNL.Clients.Office.Excel.Functions.SPG(A267, "NAICS_CODE", "Primary")</f>
        <v>522110 - Commercial Banking</v>
      </c>
      <c r="H267" s="9" t="str">
        <f>_xll.SNL.Clients.Office.Excel.Functions.SPG(A267, "SP_TOPICTAG")</f>
        <v>Consumer Lending</v>
      </c>
      <c r="I267" s="5">
        <f>_xll.SNL.Clients.Office.Excel.Functions.SPG(A267, "SP_PCT_SHARES_OWNED_ALL_INSTITUTIONS")</f>
        <v>82.05</v>
      </c>
      <c r="J267" s="9" t="str">
        <f>_xll.SNL.Clients.Office.Excel.Functions.SPG(A267, "RD_CREDIT_RATING_GLOBAL", "Issuer Credit Rating", "Local Currency LT|0")</f>
        <v/>
      </c>
      <c r="K267" s="9" t="str">
        <f>_xll.SNL.Clients.Office.Excel.Functions.SPG(A267, "RD_CWOL_GLOBAL", "Issuer Credit Rating", "Local Currency LT|0")</f>
        <v/>
      </c>
      <c r="L267" s="9" t="str">
        <f>_xll.SNL.Clients.Office.Excel.Functions.SPG(A267, "RD_RATING_ACTION_GLOBAL", "Issuer Credit Rating", "Local Currency LT|0")</f>
        <v/>
      </c>
      <c r="M267" s="10" t="str">
        <f>_xll.SNL.Clients.Office.Excel.Functions.SPG(A267, "RD_LAST_REVIEW_DATE_GLOBAL", "Issuer Credit Rating", "Local Currency LT")</f>
        <v/>
      </c>
      <c r="N267" s="10" t="str">
        <f>_xll.SNL.Clients.Office.Excel.Functions.SPG(A267, "RD_CREDIT_RATING_DATE_GLOBAL", "Issuer Credit Rating", "Local Currency LT|0")</f>
        <v/>
      </c>
      <c r="O267" s="10" t="str">
        <f>_xll.SNL.Clients.Office.Excel.Functions.SPG(A267, "RD_CREDIT_WATCH_OUTLOOK_DATE_GLOBAL", "Issuer Credit Rating", "Local Currency LT|0")</f>
        <v/>
      </c>
    </row>
    <row r="268" spans="1:15">
      <c r="A268" t="s">
        <v>1302</v>
      </c>
      <c r="B268" t="str">
        <f>_xll.SNL.Clients.Office.Excel.Functions.SPG(A268,"SP_IPO_DATE")</f>
        <v>#PEND</v>
      </c>
      <c r="C268" s="9" t="str">
        <f>_xll.SNL.Clients.Office.Excel.Functions.SPG(A268, "IQ_SECTOR")</f>
        <v>Materials</v>
      </c>
      <c r="D268" s="9" t="str">
        <f>_xll.SNL.Clients.Office.Excel.Functions.SPG(A268, "IQ_INDUSTRY_GROUP")</f>
        <v>Materials</v>
      </c>
      <c r="E268" s="9" t="str">
        <f>_xll.SNL.Clients.Office.Excel.Functions.SPG(A268, "IQ_INDUSTRY")</f>
        <v>Chemicals</v>
      </c>
      <c r="F268" s="9" t="str">
        <f>_xll.SNL.Clients.Office.Excel.Functions.SPG(A268, "IQ_PRIMARY_INDUSTRY")</f>
        <v>Specialty Chemicals</v>
      </c>
      <c r="G268" s="9" t="str">
        <f>_xll.SNL.Clients.Office.Excel.Functions.SPG(A268, "NAICS_CODE", "Primary")</f>
        <v>325180 - Other Basic Inorganic Chemical Manufacturing</v>
      </c>
      <c r="H268" s="9" t="str">
        <f>_xll.SNL.Clients.Office.Excel.Functions.SPG(A268, "SP_TOPICTAG")</f>
        <v>Environmental Engineering; Disposal and Recycling; Water Purification; CleanTech; Pollution Control</v>
      </c>
      <c r="I268" s="5">
        <f>_xll.SNL.Clients.Office.Excel.Functions.SPG(A268, "SP_PCT_SHARES_OWNED_ALL_INSTITUTIONS")</f>
        <v>100.23</v>
      </c>
      <c r="J268" s="9" t="str">
        <f>_xll.SNL.Clients.Office.Excel.Functions.SPG(A268, "RD_CREDIT_RATING_GLOBAL", "Issuer Credit Rating", "Local Currency LT|0")</f>
        <v/>
      </c>
      <c r="K268" s="9" t="str">
        <f>_xll.SNL.Clients.Office.Excel.Functions.SPG(A268, "RD_CWOL_GLOBAL", "Issuer Credit Rating", "Local Currency LT|0")</f>
        <v/>
      </c>
      <c r="L268" s="9" t="str">
        <f>_xll.SNL.Clients.Office.Excel.Functions.SPG(A268, "RD_RATING_ACTION_GLOBAL", "Issuer Credit Rating", "Local Currency LT|0")</f>
        <v/>
      </c>
      <c r="M268" s="10" t="str">
        <f>_xll.SNL.Clients.Office.Excel.Functions.SPG(A268, "RD_LAST_REVIEW_DATE_GLOBAL", "Issuer Credit Rating", "Local Currency LT")</f>
        <v/>
      </c>
      <c r="N268" s="10" t="str">
        <f>_xll.SNL.Clients.Office.Excel.Functions.SPG(A268, "RD_CREDIT_RATING_DATE_GLOBAL", "Issuer Credit Rating", "Local Currency LT|0")</f>
        <v/>
      </c>
      <c r="O268" s="10" t="str">
        <f>_xll.SNL.Clients.Office.Excel.Functions.SPG(A268, "RD_CREDIT_WATCH_OUTLOOK_DATE_GLOBAL", "Issuer Credit Rating", "Local Currency LT|0")</f>
        <v/>
      </c>
    </row>
    <row r="269" spans="1:15">
      <c r="A269" t="s">
        <v>1303</v>
      </c>
      <c r="B269" t="str">
        <f>_xll.SNL.Clients.Office.Excel.Functions.SPG(A269,"SP_IPO_DATE")</f>
        <v>#PEND</v>
      </c>
      <c r="C269" s="9" t="str">
        <f>_xll.SNL.Clients.Office.Excel.Functions.SPG(A269, "IQ_SECTOR")</f>
        <v>Materials</v>
      </c>
      <c r="D269" s="9" t="str">
        <f>_xll.SNL.Clients.Office.Excel.Functions.SPG(A269, "IQ_INDUSTRY_GROUP")</f>
        <v>Materials</v>
      </c>
      <c r="E269" s="9" t="str">
        <f>_xll.SNL.Clients.Office.Excel.Functions.SPG(A269, "IQ_INDUSTRY")</f>
        <v>Chemicals</v>
      </c>
      <c r="F269" s="9" t="str">
        <f>_xll.SNL.Clients.Office.Excel.Functions.SPG(A269, "IQ_PRIMARY_INDUSTRY")</f>
        <v>Specialty Chemicals</v>
      </c>
      <c r="G269" s="9" t="str">
        <f>_xll.SNL.Clients.Office.Excel.Functions.SPG(A269, "NAICS_CODE", "Primary")</f>
        <v>325 - Chemical Manufacturing</v>
      </c>
      <c r="H269" s="9" t="str">
        <f>_xll.SNL.Clients.Office.Excel.Functions.SPG(A269, "SP_TOPICTAG")</f>
        <v>Environmental Engineering; Pollution Control; Biofuel</v>
      </c>
      <c r="I269" s="5">
        <f>_xll.SNL.Clients.Office.Excel.Functions.SPG(A269, "SP_PCT_SHARES_OWNED_ALL_INSTITUTIONS")</f>
        <v>99.18</v>
      </c>
      <c r="J269" s="9" t="str">
        <f>_xll.SNL.Clients.Office.Excel.Functions.SPG(A269, "RD_CREDIT_RATING_GLOBAL", "Issuer Credit Rating", "Local Currency LT|0")</f>
        <v>NR</v>
      </c>
      <c r="K269" s="9" t="str">
        <f>_xll.SNL.Clients.Office.Excel.Functions.SPG(A269, "RD_CWOL_GLOBAL", "Issuer Credit Rating", "Local Currency LT|0")</f>
        <v>NR</v>
      </c>
      <c r="L269" s="9" t="str">
        <f>_xll.SNL.Clients.Office.Excel.Functions.SPG(A269, "RD_RATING_ACTION_GLOBAL", "Issuer Credit Rating", "Local Currency LT|0")</f>
        <v>Not Rated | CreditWatch/Outlook (07/17/2006)</v>
      </c>
      <c r="M269" s="10" t="str">
        <f>_xll.SNL.Clients.Office.Excel.Functions.SPG(A269, "RD_LAST_REVIEW_DATE_GLOBAL", "Issuer Credit Rating", "Local Currency LT")</f>
        <v/>
      </c>
      <c r="N269" s="10">
        <f>_xll.SNL.Clients.Office.Excel.Functions.SPG(A269, "RD_CREDIT_RATING_DATE_GLOBAL", "Issuer Credit Rating", "Local Currency LT|0")</f>
        <v>38915</v>
      </c>
      <c r="O269" s="10">
        <f>_xll.SNL.Clients.Office.Excel.Functions.SPG(A269, "RD_CREDIT_WATCH_OUTLOOK_DATE_GLOBAL", "Issuer Credit Rating", "Local Currency LT|0")</f>
        <v>38915</v>
      </c>
    </row>
    <row r="270" spans="1:15">
      <c r="A270" t="s">
        <v>1304</v>
      </c>
      <c r="B270" t="str">
        <f>_xll.SNL.Clients.Office.Excel.Functions.SPG(A270,"SP_IPO_DATE")</f>
        <v>#PEND</v>
      </c>
      <c r="C270" s="9" t="str">
        <f>_xll.SNL.Clients.Office.Excel.Functions.SPG(A270, "IQ_SECTOR")</f>
        <v>Real Estate</v>
      </c>
      <c r="D270" s="9" t="str">
        <f>_xll.SNL.Clients.Office.Excel.Functions.SPG(A270, "IQ_INDUSTRY_GROUP")</f>
        <v>Equity Real Estate Investment Trusts (REITs)</v>
      </c>
      <c r="E270" s="9" t="str">
        <f>_xll.SNL.Clients.Office.Excel.Functions.SPG(A270, "IQ_INDUSTRY")</f>
        <v>Industrial REITs</v>
      </c>
      <c r="F270" s="9" t="str">
        <f>_xll.SNL.Clients.Office.Excel.Functions.SPG(A270, "IQ_PRIMARY_INDUSTRY")</f>
        <v>Industrial REITs</v>
      </c>
      <c r="G270" s="9" t="str">
        <f>_xll.SNL.Clients.Office.Excel.Functions.SPG(A270, "NAICS_CODE", "Primary")</f>
        <v>531190 - Lessors of Other Real Estate Property</v>
      </c>
      <c r="H270" s="9" t="str">
        <f>_xll.SNL.Clients.Office.Excel.Functions.SPG(A270, "SP_TOPICTAG")</f>
        <v>Cannabis</v>
      </c>
      <c r="I270" s="5">
        <f>_xll.SNL.Clients.Office.Excel.Functions.SPG(A270, "SP_PCT_SHARES_OWNED_ALL_INSTITUTIONS")</f>
        <v>73.08</v>
      </c>
      <c r="J270" s="9" t="str">
        <f>_xll.SNL.Clients.Office.Excel.Functions.SPG(A270, "RD_CREDIT_RATING_GLOBAL", "Issuer Credit Rating", "Local Currency LT|0")</f>
        <v/>
      </c>
      <c r="K270" s="9" t="str">
        <f>_xll.SNL.Clients.Office.Excel.Functions.SPG(A270, "RD_CWOL_GLOBAL", "Issuer Credit Rating", "Local Currency LT|0")</f>
        <v/>
      </c>
      <c r="L270" s="9" t="str">
        <f>_xll.SNL.Clients.Office.Excel.Functions.SPG(A270, "RD_RATING_ACTION_GLOBAL", "Issuer Credit Rating", "Local Currency LT|0")</f>
        <v/>
      </c>
      <c r="M270" s="10" t="str">
        <f>_xll.SNL.Clients.Office.Excel.Functions.SPG(A270, "RD_LAST_REVIEW_DATE_GLOBAL", "Issuer Credit Rating", "Local Currency LT")</f>
        <v/>
      </c>
      <c r="N270" s="10" t="str">
        <f>_xll.SNL.Clients.Office.Excel.Functions.SPG(A270, "RD_CREDIT_RATING_DATE_GLOBAL", "Issuer Credit Rating", "Local Currency LT|0")</f>
        <v/>
      </c>
      <c r="O270" s="10" t="str">
        <f>_xll.SNL.Clients.Office.Excel.Functions.SPG(A270, "RD_CREDIT_WATCH_OUTLOOK_DATE_GLOBAL", "Issuer Credit Rating", "Local Currency LT|0")</f>
        <v/>
      </c>
    </row>
    <row r="271" spans="1:15">
      <c r="A271" t="s">
        <v>1305</v>
      </c>
      <c r="B271" t="str">
        <f>_xll.SNL.Clients.Office.Excel.Functions.SPG(A271,"SP_IPO_DATE")</f>
        <v>#PEND</v>
      </c>
      <c r="C271" s="9" t="str">
        <f>_xll.SNL.Clients.Office.Excel.Functions.SPG(A271, "IQ_SECTOR")</f>
        <v>Energy</v>
      </c>
      <c r="D271" s="9" t="str">
        <f>_xll.SNL.Clients.Office.Excel.Functions.SPG(A271, "IQ_INDUSTRY_GROUP")</f>
        <v>Energy</v>
      </c>
      <c r="E271" s="9" t="str">
        <f>_xll.SNL.Clients.Office.Excel.Functions.SPG(A271, "IQ_INDUSTRY")</f>
        <v>Energy Equipment and Services</v>
      </c>
      <c r="F271" s="9" t="str">
        <f>_xll.SNL.Clients.Office.Excel.Functions.SPG(A271, "IQ_PRIMARY_INDUSTRY")</f>
        <v>Oil and Gas Equipment and Services</v>
      </c>
      <c r="G271" s="9" t="str">
        <f>_xll.SNL.Clients.Office.Excel.Functions.SPG(A271, "NAICS_CODE", "Primary")</f>
        <v>333132 - Oil and Gas Field Machinery and Equipment Manufacturing</v>
      </c>
      <c r="H271" s="9" t="str">
        <f>_xll.SNL.Clients.Office.Excel.Functions.SPG(A271, "SP_TOPICTAG")</f>
        <v/>
      </c>
      <c r="I271" s="5">
        <f>_xll.SNL.Clients.Office.Excel.Functions.SPG(A271, "SP_PCT_SHARES_OWNED_ALL_INSTITUTIONS")</f>
        <v>51.57</v>
      </c>
      <c r="J271" s="9" t="str">
        <f>_xll.SNL.Clients.Office.Excel.Functions.SPG(A271, "RD_CREDIT_RATING_GLOBAL", "Issuer Credit Rating", "Local Currency LT|0")</f>
        <v/>
      </c>
      <c r="K271" s="9" t="str">
        <f>_xll.SNL.Clients.Office.Excel.Functions.SPG(A271, "RD_CWOL_GLOBAL", "Issuer Credit Rating", "Local Currency LT|0")</f>
        <v/>
      </c>
      <c r="L271" s="9" t="str">
        <f>_xll.SNL.Clients.Office.Excel.Functions.SPG(A271, "RD_RATING_ACTION_GLOBAL", "Issuer Credit Rating", "Local Currency LT|0")</f>
        <v/>
      </c>
      <c r="M271" s="10" t="str">
        <f>_xll.SNL.Clients.Office.Excel.Functions.SPG(A271, "RD_LAST_REVIEW_DATE_GLOBAL", "Issuer Credit Rating", "Local Currency LT")</f>
        <v/>
      </c>
      <c r="N271" s="10" t="str">
        <f>_xll.SNL.Clients.Office.Excel.Functions.SPG(A271, "RD_CREDIT_RATING_DATE_GLOBAL", "Issuer Credit Rating", "Local Currency LT|0")</f>
        <v/>
      </c>
      <c r="O271" s="10" t="str">
        <f>_xll.SNL.Clients.Office.Excel.Functions.SPG(A271, "RD_CREDIT_WATCH_OUTLOOK_DATE_GLOBAL", "Issuer Credit Rating", "Local Currency LT|0")</f>
        <v/>
      </c>
    </row>
    <row r="272" spans="1:15">
      <c r="A272" t="s">
        <v>1306</v>
      </c>
      <c r="B272" t="str">
        <f>_xll.SNL.Clients.Office.Excel.Functions.SPG(A272,"SP_IPO_DATE")</f>
        <v>#PEND</v>
      </c>
      <c r="C272" s="9" t="str">
        <f>_xll.SNL.Clients.Office.Excel.Functions.SPG(A272, "IQ_SECTOR")</f>
        <v>Health Care</v>
      </c>
      <c r="D272" s="9" t="str">
        <f>_xll.SNL.Clients.Office.Excel.Functions.SPG(A272, "IQ_INDUSTRY_GROUP")</f>
        <v>Pharmaceuticals, Biotechnology and Life Sciences</v>
      </c>
      <c r="E272" s="9" t="str">
        <f>_xll.SNL.Clients.Office.Excel.Functions.SPG(A272, "IQ_INDUSTRY")</f>
        <v>Pharmaceuticals</v>
      </c>
      <c r="F272" s="9" t="str">
        <f>_xll.SNL.Clients.Office.Excel.Functions.SPG(A272, "IQ_PRIMARY_INDUSTRY")</f>
        <v>Pharmaceuticals</v>
      </c>
      <c r="G272" s="9" t="str">
        <f>_xll.SNL.Clients.Office.Excel.Functions.SPG(A272, "NAICS_CODE", "Primary")</f>
        <v>325412 - Pharmaceutical Preparation Manufacturing</v>
      </c>
      <c r="H272" s="9" t="str">
        <f>_xll.SNL.Clients.Office.Excel.Functions.SPG(A272, "SP_TOPICTAG")</f>
        <v>Health Diagnostics; Gastroenterology; Infectious Diseases; Pulmonology; Respiratory</v>
      </c>
      <c r="I272" s="5">
        <f>_xll.SNL.Clients.Office.Excel.Functions.SPG(A272, "SP_PCT_SHARES_OWNED_ALL_INSTITUTIONS")</f>
        <v>94.44</v>
      </c>
      <c r="J272" s="9" t="str">
        <f>_xll.SNL.Clients.Office.Excel.Functions.SPG(A272, "RD_CREDIT_RATING_GLOBAL", "Issuer Credit Rating", "Local Currency LT|0")</f>
        <v>NR</v>
      </c>
      <c r="K272" s="9" t="str">
        <f>_xll.SNL.Clients.Office.Excel.Functions.SPG(A272, "RD_CWOL_GLOBAL", "Issuer Credit Rating", "Local Currency LT|0")</f>
        <v>NR</v>
      </c>
      <c r="L272" s="9" t="str">
        <f>_xll.SNL.Clients.Office.Excel.Functions.SPG(A272, "RD_RATING_ACTION_GLOBAL", "Issuer Credit Rating", "Local Currency LT|0")</f>
        <v>Not Rated | CreditWatch/Outlook (02/24/2020)</v>
      </c>
      <c r="M272" s="10">
        <f>_xll.SNL.Clients.Office.Excel.Functions.SPG(A272, "RD_LAST_REVIEW_DATE_GLOBAL", "Issuer Credit Rating", "Local Currency LT")</f>
        <v>43885</v>
      </c>
      <c r="N272" s="10">
        <f>_xll.SNL.Clients.Office.Excel.Functions.SPG(A272, "RD_CREDIT_RATING_DATE_GLOBAL", "Issuer Credit Rating", "Local Currency LT|0")</f>
        <v>43885</v>
      </c>
      <c r="O272" s="10">
        <f>_xll.SNL.Clients.Office.Excel.Functions.SPG(A272, "RD_CREDIT_WATCH_OUTLOOK_DATE_GLOBAL", "Issuer Credit Rating", "Local Currency LT|0")</f>
        <v>43885</v>
      </c>
    </row>
    <row r="273" spans="1:15">
      <c r="A273" t="s">
        <v>1307</v>
      </c>
      <c r="B273" t="str">
        <f>_xll.SNL.Clients.Office.Excel.Functions.SPG(A273,"SP_IPO_DATE")</f>
        <v>#PEND</v>
      </c>
      <c r="C273" s="9" t="str">
        <f>_xll.SNL.Clients.Office.Excel.Functions.SPG(A273, "IQ_SECTOR")</f>
        <v>Information Technology</v>
      </c>
      <c r="D273" s="9" t="str">
        <f>_xll.SNL.Clients.Office.Excel.Functions.SPG(A273, "IQ_INDUSTRY_GROUP")</f>
        <v>Technology Hardware and Equipment</v>
      </c>
      <c r="E273" s="9" t="str">
        <f>_xll.SNL.Clients.Office.Excel.Functions.SPG(A273, "IQ_INDUSTRY")</f>
        <v>Electronic Equipment, Instruments and Components</v>
      </c>
      <c r="F273" s="9" t="str">
        <f>_xll.SNL.Clients.Office.Excel.Functions.SPG(A273, "IQ_PRIMARY_INDUSTRY")</f>
        <v>Technology Distributors</v>
      </c>
      <c r="G273" s="9" t="str">
        <f>_xll.SNL.Clients.Office.Excel.Functions.SPG(A273, "NAICS_CODE", "Primary")</f>
        <v>423430 - Computer and Computer Peripheral Equipment and Software Merchant Wholesalers</v>
      </c>
      <c r="H273" s="9" t="str">
        <f>_xll.SNL.Clients.Office.Excel.Functions.SPG(A273, "SP_TOPICTAG")</f>
        <v>Software Development; Cloud Management; Data Integration; Machine Learning; Cloud Infrastructure; Cloud Security; Artificial Intelligence</v>
      </c>
      <c r="I273" s="5">
        <f>_xll.SNL.Clients.Office.Excel.Functions.SPG(A273, "SP_PCT_SHARES_OWNED_ALL_INSTITUTIONS")</f>
        <v>103.55</v>
      </c>
      <c r="J273" s="9" t="str">
        <f>_xll.SNL.Clients.Office.Excel.Functions.SPG(A273, "RD_CREDIT_RATING_GLOBAL", "Issuer Credit Rating", "Local Currency LT|0")</f>
        <v>BB+</v>
      </c>
      <c r="K273" s="9" t="str">
        <f>_xll.SNL.Clients.Office.Excel.Functions.SPG(A273, "RD_CWOL_GLOBAL", "Issuer Credit Rating", "Local Currency LT|0")</f>
        <v>Stable</v>
      </c>
      <c r="L273" s="9" t="str">
        <f>_xll.SNL.Clients.Office.Excel.Functions.SPG(A273, "RD_RATING_ACTION_GLOBAL", "Issuer Credit Rating", "Local Currency LT|0")</f>
        <v>New Rating | CreditWatch/Outlook (05/15/2024)</v>
      </c>
      <c r="M273" s="10">
        <f>_xll.SNL.Clients.Office.Excel.Functions.SPG(A273, "RD_LAST_REVIEW_DATE_GLOBAL", "Issuer Credit Rating", "Local Currency LT")</f>
        <v>45427</v>
      </c>
      <c r="N273" s="10">
        <f>_xll.SNL.Clients.Office.Excel.Functions.SPG(A273, "RD_CREDIT_RATING_DATE_GLOBAL", "Issuer Credit Rating", "Local Currency LT|0")</f>
        <v>45427</v>
      </c>
      <c r="O273" s="10">
        <f>_xll.SNL.Clients.Office.Excel.Functions.SPG(A273, "RD_CREDIT_WATCH_OUTLOOK_DATE_GLOBAL", "Issuer Credit Rating", "Local Currency LT|0")</f>
        <v>45427</v>
      </c>
    </row>
    <row r="274" spans="1:15">
      <c r="A274" t="s">
        <v>1308</v>
      </c>
      <c r="B274" t="str">
        <f>_xll.SNL.Clients.Office.Excel.Functions.SPG(A274,"SP_IPO_DATE")</f>
        <v>#PEND</v>
      </c>
      <c r="C274" s="9" t="str">
        <f>_xll.SNL.Clients.Office.Excel.Functions.SPG(A274, "IQ_SECTOR")</f>
        <v>Health Care</v>
      </c>
      <c r="D274" s="9" t="str">
        <f>_xll.SNL.Clients.Office.Excel.Functions.SPG(A274, "IQ_INDUSTRY_GROUP")</f>
        <v>Health Care Equipment and Services</v>
      </c>
      <c r="E274" s="9" t="str">
        <f>_xll.SNL.Clients.Office.Excel.Functions.SPG(A274, "IQ_INDUSTRY")</f>
        <v>Health Care Equipment and Supplies</v>
      </c>
      <c r="F274" s="9" t="str">
        <f>_xll.SNL.Clients.Office.Excel.Functions.SPG(A274, "IQ_PRIMARY_INDUSTRY")</f>
        <v>Health Care Equipment</v>
      </c>
      <c r="G274" s="9" t="str">
        <f>_xll.SNL.Clients.Office.Excel.Functions.SPG(A274, "NAICS_CODE", "Primary")</f>
        <v>339112 - Surgical and Medical Instrument Manufacturing</v>
      </c>
      <c r="H274" s="9" t="str">
        <f>_xll.SNL.Clients.Office.Excel.Functions.SPG(A274, "SP_TOPICTAG")</f>
        <v>Health Diagnostics; MHealth; Neuroscience; Outpatient Care; Sleep Technology; Ear Nose &amp; Throat (ENT); Neurology</v>
      </c>
      <c r="I274" s="5">
        <f>_xll.SNL.Clients.Office.Excel.Functions.SPG(A274, "SP_PCT_SHARES_OWNED_ALL_INSTITUTIONS")</f>
        <v>114.86</v>
      </c>
      <c r="J274" s="9" t="str">
        <f>_xll.SNL.Clients.Office.Excel.Functions.SPG(A274, "RD_CREDIT_RATING_GLOBAL", "Issuer Credit Rating", "Local Currency LT|0")</f>
        <v/>
      </c>
      <c r="K274" s="9" t="str">
        <f>_xll.SNL.Clients.Office.Excel.Functions.SPG(A274, "RD_CWOL_GLOBAL", "Issuer Credit Rating", "Local Currency LT|0")</f>
        <v/>
      </c>
      <c r="L274" s="9" t="str">
        <f>_xll.SNL.Clients.Office.Excel.Functions.SPG(A274, "RD_RATING_ACTION_GLOBAL", "Issuer Credit Rating", "Local Currency LT|0")</f>
        <v/>
      </c>
      <c r="M274" s="10" t="str">
        <f>_xll.SNL.Clients.Office.Excel.Functions.SPG(A274, "RD_LAST_REVIEW_DATE_GLOBAL", "Issuer Credit Rating", "Local Currency LT")</f>
        <v/>
      </c>
      <c r="N274" s="10" t="str">
        <f>_xll.SNL.Clients.Office.Excel.Functions.SPG(A274, "RD_CREDIT_RATING_DATE_GLOBAL", "Issuer Credit Rating", "Local Currency LT|0")</f>
        <v/>
      </c>
      <c r="O274" s="10" t="str">
        <f>_xll.SNL.Clients.Office.Excel.Functions.SPG(A274, "RD_CREDIT_WATCH_OUTLOOK_DATE_GLOBAL", "Issuer Credit Rating", "Local Currency LT|0")</f>
        <v/>
      </c>
    </row>
    <row r="275" spans="1:15">
      <c r="A275" t="s">
        <v>1309</v>
      </c>
      <c r="B275" t="str">
        <f>_xll.SNL.Clients.Office.Excel.Functions.SPG(A275,"SP_IPO_DATE")</f>
        <v>#PEND</v>
      </c>
      <c r="C275" s="9" t="str">
        <f>_xll.SNL.Clients.Office.Excel.Functions.SPG(A275, "IQ_SECTOR")</f>
        <v>Consumer Discretionary</v>
      </c>
      <c r="D275" s="9" t="str">
        <f>_xll.SNL.Clients.Office.Excel.Functions.SPG(A275, "IQ_INDUSTRY_GROUP")</f>
        <v>Consumer Durables and Apparel</v>
      </c>
      <c r="E275" s="9" t="str">
        <f>_xll.SNL.Clients.Office.Excel.Functions.SPG(A275, "IQ_INDUSTRY")</f>
        <v>Household Durables</v>
      </c>
      <c r="F275" s="9" t="str">
        <f>_xll.SNL.Clients.Office.Excel.Functions.SPG(A275, "IQ_PRIMARY_INDUSTRY")</f>
        <v>Homebuilding</v>
      </c>
      <c r="G275" s="9" t="str">
        <f>_xll.SNL.Clients.Office.Excel.Functions.SPG(A275, "NAICS_CODE", "Primary")</f>
        <v>238 - Specialty Trade Contractors</v>
      </c>
      <c r="H275" s="9" t="str">
        <f>_xll.SNL.Clients.Office.Excel.Functions.SPG(A275, "SP_TOPICTAG")</f>
        <v/>
      </c>
      <c r="I275" s="5">
        <f>_xll.SNL.Clients.Office.Excel.Functions.SPG(A275, "SP_PCT_SHARES_OWNED_ALL_INSTITUTIONS")</f>
        <v>94.35</v>
      </c>
      <c r="J275" s="9" t="str">
        <f>_xll.SNL.Clients.Office.Excel.Functions.SPG(A275, "RD_CREDIT_RATING_GLOBAL", "Issuer Credit Rating", "Local Currency LT|0")</f>
        <v>BB-</v>
      </c>
      <c r="K275" s="9" t="str">
        <f>_xll.SNL.Clients.Office.Excel.Functions.SPG(A275, "RD_CWOL_GLOBAL", "Issuer Credit Rating", "Local Currency LT|0")</f>
        <v>Stable</v>
      </c>
      <c r="L275" s="9" t="str">
        <f>_xll.SNL.Clients.Office.Excel.Functions.SPG(A275, "RD_RATING_ACTION_GLOBAL", "Issuer Credit Rating", "Local Currency LT|0")</f>
        <v>CreditWatch/Outlook (03/25/2019)</v>
      </c>
      <c r="M275" s="10">
        <f>_xll.SNL.Clients.Office.Excel.Functions.SPG(A275, "RD_LAST_REVIEW_DATE_GLOBAL", "Issuer Credit Rating", "Local Currency LT")</f>
        <v>45602</v>
      </c>
      <c r="N275" s="10">
        <f>_xll.SNL.Clients.Office.Excel.Functions.SPG(A275, "RD_CREDIT_RATING_DATE_GLOBAL", "Issuer Credit Rating", "Local Currency LT|0")</f>
        <v>42815</v>
      </c>
      <c r="O275" s="10">
        <f>_xll.SNL.Clients.Office.Excel.Functions.SPG(A275, "RD_CREDIT_WATCH_OUTLOOK_DATE_GLOBAL", "Issuer Credit Rating", "Local Currency LT|0")</f>
        <v>43549</v>
      </c>
    </row>
    <row r="276" spans="1:15">
      <c r="A276" t="s">
        <v>1310</v>
      </c>
      <c r="B276" t="str">
        <f>_xll.SNL.Clients.Office.Excel.Functions.SPG(A276,"SP_IPO_DATE")</f>
        <v>#PEND</v>
      </c>
      <c r="C276" s="9" t="str">
        <f>_xll.SNL.Clients.Office.Excel.Functions.SPG(A276, "IQ_SECTOR")</f>
        <v>Industrials</v>
      </c>
      <c r="D276" s="9" t="str">
        <f>_xll.SNL.Clients.Office.Excel.Functions.SPG(A276, "IQ_INDUSTRY_GROUP")</f>
        <v>Capital Goods</v>
      </c>
      <c r="E276" s="9" t="str">
        <f>_xll.SNL.Clients.Office.Excel.Functions.SPG(A276, "IQ_INDUSTRY")</f>
        <v>Building Products</v>
      </c>
      <c r="F276" s="9" t="str">
        <f>_xll.SNL.Clients.Office.Excel.Functions.SPG(A276, "IQ_PRIMARY_INDUSTRY")</f>
        <v>Building Products</v>
      </c>
      <c r="G276" s="9" t="str">
        <f>_xll.SNL.Clients.Office.Excel.Functions.SPG(A276, "NAICS_CODE", "Primary")</f>
        <v>332618 - Other Fabricated Wire Product Manufacturing</v>
      </c>
      <c r="H276" s="9" t="str">
        <f>_xll.SNL.Clients.Office.Excel.Functions.SPG(A276, "SP_TOPICTAG")</f>
        <v/>
      </c>
      <c r="I276" s="5">
        <f>_xll.SNL.Clients.Office.Excel.Functions.SPG(A276, "SP_PCT_SHARES_OWNED_ALL_INSTITUTIONS")</f>
        <v>82.89</v>
      </c>
      <c r="J276" s="9" t="str">
        <f>_xll.SNL.Clients.Office.Excel.Functions.SPG(A276, "RD_CREDIT_RATING_GLOBAL", "Issuer Credit Rating", "Local Currency LT|0")</f>
        <v/>
      </c>
      <c r="K276" s="9" t="str">
        <f>_xll.SNL.Clients.Office.Excel.Functions.SPG(A276, "RD_CWOL_GLOBAL", "Issuer Credit Rating", "Local Currency LT|0")</f>
        <v/>
      </c>
      <c r="L276" s="9" t="str">
        <f>_xll.SNL.Clients.Office.Excel.Functions.SPG(A276, "RD_RATING_ACTION_GLOBAL", "Issuer Credit Rating", "Local Currency LT|0")</f>
        <v/>
      </c>
      <c r="M276" s="10" t="str">
        <f>_xll.SNL.Clients.Office.Excel.Functions.SPG(A276, "RD_LAST_REVIEW_DATE_GLOBAL", "Issuer Credit Rating", "Local Currency LT")</f>
        <v/>
      </c>
      <c r="N276" s="10" t="str">
        <f>_xll.SNL.Clients.Office.Excel.Functions.SPG(A276, "RD_CREDIT_RATING_DATE_GLOBAL", "Issuer Credit Rating", "Local Currency LT|0")</f>
        <v/>
      </c>
      <c r="O276" s="10" t="str">
        <f>_xll.SNL.Clients.Office.Excel.Functions.SPG(A276, "RD_CREDIT_WATCH_OUTLOOK_DATE_GLOBAL", "Issuer Credit Rating", "Local Currency LT|0")</f>
        <v/>
      </c>
    </row>
    <row r="277" spans="1:15">
      <c r="A277" t="s">
        <v>1311</v>
      </c>
      <c r="B277" t="str">
        <f>_xll.SNL.Clients.Office.Excel.Functions.SPG(A277,"SP_IPO_DATE")</f>
        <v>#PEND</v>
      </c>
      <c r="C277" s="9" t="str">
        <f>_xll.SNL.Clients.Office.Excel.Functions.SPG(A277, "IQ_SECTOR")</f>
        <v>Health Care</v>
      </c>
      <c r="D277" s="9" t="str">
        <f>_xll.SNL.Clients.Office.Excel.Functions.SPG(A277, "IQ_INDUSTRY_GROUP")</f>
        <v>Health Care Equipment and Services</v>
      </c>
      <c r="E277" s="9" t="str">
        <f>_xll.SNL.Clients.Office.Excel.Functions.SPG(A277, "IQ_INDUSTRY")</f>
        <v>Health Care Equipment and Supplies</v>
      </c>
      <c r="F277" s="9" t="str">
        <f>_xll.SNL.Clients.Office.Excel.Functions.SPG(A277, "IQ_PRIMARY_INDUSTRY")</f>
        <v>Health Care Equipment</v>
      </c>
      <c r="G277" s="9" t="str">
        <f>_xll.SNL.Clients.Office.Excel.Functions.SPG(A277, "NAICS_CODE", "Primary")</f>
        <v>339112 - Surgical and Medical Instrument Manufacturing</v>
      </c>
      <c r="H277" s="9" t="str">
        <f>_xll.SNL.Clients.Office.Excel.Functions.SPG(A277, "SP_TOPICTAG")</f>
        <v>Health Diagnostics; Cardiovascular; Neurology; Oncology; Orthopaedics; Surgery; Urology</v>
      </c>
      <c r="I277" s="5">
        <f>_xll.SNL.Clients.Office.Excel.Functions.SPG(A277, "SP_PCT_SHARES_OWNED_ALL_INSTITUTIONS")</f>
        <v>117.16</v>
      </c>
      <c r="J277" s="9" t="str">
        <f>_xll.SNL.Clients.Office.Excel.Functions.SPG(A277, "RD_CREDIT_RATING_GLOBAL", "Issuer Credit Rating", "Local Currency LT|0")</f>
        <v>BB-</v>
      </c>
      <c r="K277" s="9" t="str">
        <f>_xll.SNL.Clients.Office.Excel.Functions.SPG(A277, "RD_CWOL_GLOBAL", "Issuer Credit Rating", "Local Currency LT|0")</f>
        <v>Stable</v>
      </c>
      <c r="L277" s="9" t="str">
        <f>_xll.SNL.Clients.Office.Excel.Functions.SPG(A277, "RD_RATING_ACTION_GLOBAL", "Issuer Credit Rating", "Local Currency LT|0")</f>
        <v>Upgrade | CreditWatch/Outlook (08/12/2021)</v>
      </c>
      <c r="M277" s="10">
        <f>_xll.SNL.Clients.Office.Excel.Functions.SPG(A277, "RD_LAST_REVIEW_DATE_GLOBAL", "Issuer Credit Rating", "Local Currency LT")</f>
        <v>45527</v>
      </c>
      <c r="N277" s="10">
        <f>_xll.SNL.Clients.Office.Excel.Functions.SPG(A277, "RD_CREDIT_RATING_DATE_GLOBAL", "Issuer Credit Rating", "Local Currency LT|0")</f>
        <v>44420</v>
      </c>
      <c r="O277" s="10">
        <f>_xll.SNL.Clients.Office.Excel.Functions.SPG(A277, "RD_CREDIT_WATCH_OUTLOOK_DATE_GLOBAL", "Issuer Credit Rating", "Local Currency LT|0")</f>
        <v>44420</v>
      </c>
    </row>
    <row r="278" spans="1:15">
      <c r="A278" t="s">
        <v>1312</v>
      </c>
      <c r="B278" t="str">
        <f>_xll.SNL.Clients.Office.Excel.Functions.SPG(A278,"SP_IPO_DATE")</f>
        <v>#PEND</v>
      </c>
      <c r="C278" s="9" t="str">
        <f>_xll.SNL.Clients.Office.Excel.Functions.SPG(A278, "IQ_SECTOR")</f>
        <v>Health Care</v>
      </c>
      <c r="D278" s="9" t="str">
        <f>_xll.SNL.Clients.Office.Excel.Functions.SPG(A278, "IQ_INDUSTRY_GROUP")</f>
        <v>Health Care Equipment and Services</v>
      </c>
      <c r="E278" s="9" t="str">
        <f>_xll.SNL.Clients.Office.Excel.Functions.SPG(A278, "IQ_INDUSTRY")</f>
        <v>Health Care Equipment and Supplies</v>
      </c>
      <c r="F278" s="9" t="str">
        <f>_xll.SNL.Clients.Office.Excel.Functions.SPG(A278, "IQ_PRIMARY_INDUSTRY")</f>
        <v>Health Care Equipment</v>
      </c>
      <c r="G278" s="9" t="str">
        <f>_xll.SNL.Clients.Office.Excel.Functions.SPG(A278, "NAICS_CODE", "Primary")</f>
        <v>33911 - Medical Equipment and Supplies Manufacturing</v>
      </c>
      <c r="H278" s="9" t="str">
        <f>_xll.SNL.Clients.Office.Excel.Functions.SPG(A278, "SP_TOPICTAG")</f>
        <v>Health Diagnostics; Data Protection; RegTech; Dermatology; Surgery</v>
      </c>
      <c r="I278" s="5">
        <f>_xll.SNL.Clients.Office.Excel.Functions.SPG(A278, "SP_PCT_SHARES_OWNED_ALL_INSTITUTIONS")</f>
        <v>93.28</v>
      </c>
      <c r="J278" s="9" t="str">
        <f>_xll.SNL.Clients.Office.Excel.Functions.SPG(A278, "RD_CREDIT_RATING_GLOBAL", "Issuer Credit Rating", "Local Currency LT|0")</f>
        <v/>
      </c>
      <c r="K278" s="9" t="str">
        <f>_xll.SNL.Clients.Office.Excel.Functions.SPG(A278, "RD_CWOL_GLOBAL", "Issuer Credit Rating", "Local Currency LT|0")</f>
        <v/>
      </c>
      <c r="L278" s="9" t="str">
        <f>_xll.SNL.Clients.Office.Excel.Functions.SPG(A278, "RD_RATING_ACTION_GLOBAL", "Issuer Credit Rating", "Local Currency LT|0")</f>
        <v/>
      </c>
      <c r="M278" s="10" t="str">
        <f>_xll.SNL.Clients.Office.Excel.Functions.SPG(A278, "RD_LAST_REVIEW_DATE_GLOBAL", "Issuer Credit Rating", "Local Currency LT")</f>
        <v/>
      </c>
      <c r="N278" s="10" t="str">
        <f>_xll.SNL.Clients.Office.Excel.Functions.SPG(A278, "RD_CREDIT_RATING_DATE_GLOBAL", "Issuer Credit Rating", "Local Currency LT|0")</f>
        <v/>
      </c>
      <c r="O278" s="10" t="str">
        <f>_xll.SNL.Clients.Office.Excel.Functions.SPG(A278, "RD_CREDIT_WATCH_OUTLOOK_DATE_GLOBAL", "Issuer Credit Rating", "Local Currency LT|0")</f>
        <v/>
      </c>
    </row>
    <row r="279" spans="1:15">
      <c r="A279" t="s">
        <v>1313</v>
      </c>
      <c r="B279" t="str">
        <f>_xll.SNL.Clients.Office.Excel.Functions.SPG(A279,"SP_IPO_DATE")</f>
        <v>#PEND</v>
      </c>
      <c r="C279" s="9" t="str">
        <f>_xll.SNL.Clients.Office.Excel.Functions.SPG(A279, "IQ_SECTOR")</f>
        <v>Information Technology</v>
      </c>
      <c r="D279" s="9" t="str">
        <f>_xll.SNL.Clients.Office.Excel.Functions.SPG(A279, "IQ_INDUSTRY_GROUP")</f>
        <v>Software and Services</v>
      </c>
      <c r="E279" s="9" t="str">
        <f>_xll.SNL.Clients.Office.Excel.Functions.SPG(A279, "IQ_INDUSTRY")</f>
        <v>Software</v>
      </c>
      <c r="F279" s="9" t="str">
        <f>_xll.SNL.Clients.Office.Excel.Functions.SPG(A279, "IQ_PRIMARY_INDUSTRY")</f>
        <v>Application Software</v>
      </c>
      <c r="G279" s="9" t="str">
        <f>_xll.SNL.Clients.Office.Excel.Functions.SPG(A279, "NAICS_CODE", "Primary")</f>
        <v>513210 - Software Publishers</v>
      </c>
      <c r="H279" s="9" t="str">
        <f>_xll.SNL.Clients.Office.Excel.Functions.SPG(A279, "SP_TOPICTAG")</f>
        <v>Software Development; Video Streaming; Machine Learning; Cloud Infrastructure; Video-on-Demand Servers; Artificial Intelligence; 5G</v>
      </c>
      <c r="I279" s="5">
        <f>_xll.SNL.Clients.Office.Excel.Functions.SPG(A279, "SP_PCT_SHARES_OWNED_ALL_INSTITUTIONS")</f>
        <v>103.55</v>
      </c>
      <c r="J279" s="9" t="str">
        <f>_xll.SNL.Clients.Office.Excel.Functions.SPG(A279, "RD_CREDIT_RATING_GLOBAL", "Issuer Credit Rating", "Local Currency LT|0")</f>
        <v/>
      </c>
      <c r="K279" s="9" t="str">
        <f>_xll.SNL.Clients.Office.Excel.Functions.SPG(A279, "RD_CWOL_GLOBAL", "Issuer Credit Rating", "Local Currency LT|0")</f>
        <v/>
      </c>
      <c r="L279" s="9" t="str">
        <f>_xll.SNL.Clients.Office.Excel.Functions.SPG(A279, "RD_RATING_ACTION_GLOBAL", "Issuer Credit Rating", "Local Currency LT|0")</f>
        <v/>
      </c>
      <c r="M279" s="10" t="str">
        <f>_xll.SNL.Clients.Office.Excel.Functions.SPG(A279, "RD_LAST_REVIEW_DATE_GLOBAL", "Issuer Credit Rating", "Local Currency LT")</f>
        <v/>
      </c>
      <c r="N279" s="10" t="str">
        <f>_xll.SNL.Clients.Office.Excel.Functions.SPG(A279, "RD_CREDIT_RATING_DATE_GLOBAL", "Issuer Credit Rating", "Local Currency LT|0")</f>
        <v/>
      </c>
      <c r="O279" s="10" t="str">
        <f>_xll.SNL.Clients.Office.Excel.Functions.SPG(A279, "RD_CREDIT_WATCH_OUTLOOK_DATE_GLOBAL", "Issuer Credit Rating", "Local Currency LT|0")</f>
        <v/>
      </c>
    </row>
    <row r="280" spans="1:15">
      <c r="A280" t="s">
        <v>1314</v>
      </c>
      <c r="B280" t="str">
        <f>_xll.SNL.Clients.Office.Excel.Functions.SPG(A280,"SP_IPO_DATE")</f>
        <v>#PEND</v>
      </c>
      <c r="C280" s="9" t="str">
        <f>_xll.SNL.Clients.Office.Excel.Functions.SPG(A280, "IQ_SECTOR")</f>
        <v>Industrials</v>
      </c>
      <c r="D280" s="9" t="str">
        <f>_xll.SNL.Clients.Office.Excel.Functions.SPG(A280, "IQ_INDUSTRY_GROUP")</f>
        <v>Commercial and Professional Services</v>
      </c>
      <c r="E280" s="9" t="str">
        <f>_xll.SNL.Clients.Office.Excel.Functions.SPG(A280, "IQ_INDUSTRY")</f>
        <v>Commercial Services and Supplies</v>
      </c>
      <c r="F280" s="9" t="str">
        <f>_xll.SNL.Clients.Office.Excel.Functions.SPG(A280, "IQ_PRIMARY_INDUSTRY")</f>
        <v>Office Services and Supplies</v>
      </c>
      <c r="G280" s="9" t="str">
        <f>_xll.SNL.Clients.Office.Excel.Functions.SPG(A280, "NAICS_CODE", "Primary")</f>
        <v>33721 - Office Furniture (including Fixtures) Manufacturing</v>
      </c>
      <c r="H280" s="9" t="str">
        <f>_xll.SNL.Clients.Office.Excel.Functions.SPG(A280, "SP_TOPICTAG")</f>
        <v/>
      </c>
      <c r="I280" s="5">
        <f>_xll.SNL.Clients.Office.Excel.Functions.SPG(A280, "SP_PCT_SHARES_OWNED_ALL_INSTITUTIONS")</f>
        <v>96.23</v>
      </c>
      <c r="J280" s="9" t="str">
        <f>_xll.SNL.Clients.Office.Excel.Functions.SPG(A280, "RD_CREDIT_RATING_GLOBAL", "Issuer Credit Rating", "Local Currency LT|0")</f>
        <v>BB-</v>
      </c>
      <c r="K280" s="9" t="str">
        <f>_xll.SNL.Clients.Office.Excel.Functions.SPG(A280, "RD_CWOL_GLOBAL", "Issuer Credit Rating", "Local Currency LT|0")</f>
        <v>Stable</v>
      </c>
      <c r="L280" s="9" t="str">
        <f>_xll.SNL.Clients.Office.Excel.Functions.SPG(A280, "RD_RATING_ACTION_GLOBAL", "Issuer Credit Rating", "Local Currency LT|0")</f>
        <v>New Rating | CreditWatch/Outlook (11/09/2020)</v>
      </c>
      <c r="M280" s="10">
        <f>_xll.SNL.Clients.Office.Excel.Functions.SPG(A280, "RD_LAST_REVIEW_DATE_GLOBAL", "Issuer Credit Rating", "Local Currency LT")</f>
        <v>45617</v>
      </c>
      <c r="N280" s="10">
        <f>_xll.SNL.Clients.Office.Excel.Functions.SPG(A280, "RD_CREDIT_RATING_DATE_GLOBAL", "Issuer Credit Rating", "Local Currency LT|0")</f>
        <v>44144</v>
      </c>
      <c r="O280" s="10">
        <f>_xll.SNL.Clients.Office.Excel.Functions.SPG(A280, "RD_CREDIT_WATCH_OUTLOOK_DATE_GLOBAL", "Issuer Credit Rating", "Local Currency LT|0")</f>
        <v>44144</v>
      </c>
    </row>
    <row r="281" spans="1:15">
      <c r="A281" t="s">
        <v>1315</v>
      </c>
      <c r="B281" t="str">
        <f>_xll.SNL.Clients.Office.Excel.Functions.SPG(A281,"SP_IPO_DATE")</f>
        <v>#PEND</v>
      </c>
      <c r="C281" s="9" t="str">
        <f>_xll.SNL.Clients.Office.Excel.Functions.SPG(A281, "IQ_SECTOR")</f>
        <v>Energy</v>
      </c>
      <c r="D281" s="9" t="str">
        <f>_xll.SNL.Clients.Office.Excel.Functions.SPG(A281, "IQ_INDUSTRY_GROUP")</f>
        <v>Energy</v>
      </c>
      <c r="E281" s="9" t="str">
        <f>_xll.SNL.Clients.Office.Excel.Functions.SPG(A281, "IQ_INDUSTRY")</f>
        <v>Oil, Gas and Consumable Fuels</v>
      </c>
      <c r="F281" s="9" t="str">
        <f>_xll.SNL.Clients.Office.Excel.Functions.SPG(A281, "IQ_PRIMARY_INDUSTRY")</f>
        <v>Oil and Gas Storage and Transportation</v>
      </c>
      <c r="G281" s="9" t="str">
        <f>_xll.SNL.Clients.Office.Excel.Functions.SPG(A281, "NAICS_CODE", "Primary")</f>
        <v>483111 - Deep Sea Freight Transportation</v>
      </c>
      <c r="H281" s="9" t="str">
        <f>_xll.SNL.Clients.Office.Excel.Functions.SPG(A281, "SP_TOPICTAG")</f>
        <v>Marine Transportation</v>
      </c>
      <c r="I281" s="5">
        <f>_xll.SNL.Clients.Office.Excel.Functions.SPG(A281, "SP_PCT_SHARES_OWNED_ALL_INSTITUTIONS")</f>
        <v>74.39</v>
      </c>
      <c r="J281" s="9" t="str">
        <f>_xll.SNL.Clients.Office.Excel.Functions.SPG(A281, "RD_CREDIT_RATING_GLOBAL", "Issuer Credit Rating", "Local Currency LT|0")</f>
        <v>NR</v>
      </c>
      <c r="K281" s="9" t="str">
        <f>_xll.SNL.Clients.Office.Excel.Functions.SPG(A281, "RD_CWOL_GLOBAL", "Issuer Credit Rating", "Local Currency LT|0")</f>
        <v>NR</v>
      </c>
      <c r="L281" s="9" t="str">
        <f>_xll.SNL.Clients.Office.Excel.Functions.SPG(A281, "RD_RATING_ACTION_GLOBAL", "Issuer Credit Rating", "Local Currency LT|0")</f>
        <v>Not Rated | CreditWatch/Outlook (02/04/2021)</v>
      </c>
      <c r="M281" s="10">
        <f>_xll.SNL.Clients.Office.Excel.Functions.SPG(A281, "RD_LAST_REVIEW_DATE_GLOBAL", "Issuer Credit Rating", "Local Currency LT")</f>
        <v>44231</v>
      </c>
      <c r="N281" s="10">
        <f>_xll.SNL.Clients.Office.Excel.Functions.SPG(A281, "RD_CREDIT_RATING_DATE_GLOBAL", "Issuer Credit Rating", "Local Currency LT|0")</f>
        <v>44231</v>
      </c>
      <c r="O281" s="10">
        <f>_xll.SNL.Clients.Office.Excel.Functions.SPG(A281, "RD_CREDIT_WATCH_OUTLOOK_DATE_GLOBAL", "Issuer Credit Rating", "Local Currency LT|0")</f>
        <v>44231</v>
      </c>
    </row>
    <row r="282" spans="1:15">
      <c r="A282" t="s">
        <v>1316</v>
      </c>
      <c r="B282" t="str">
        <f>_xll.SNL.Clients.Office.Excel.Functions.SPG(A282,"SP_IPO_DATE")</f>
        <v>#PEND</v>
      </c>
      <c r="C282" s="9" t="str">
        <f>_xll.SNL.Clients.Office.Excel.Functions.SPG(A282, "IQ_SECTOR")</f>
        <v>Consumer Staples</v>
      </c>
      <c r="D282" s="9" t="str">
        <f>_xll.SNL.Clients.Office.Excel.Functions.SPG(A282, "IQ_INDUSTRY_GROUP")</f>
        <v>Household and Personal Products</v>
      </c>
      <c r="E282" s="9" t="str">
        <f>_xll.SNL.Clients.Office.Excel.Functions.SPG(A282, "IQ_INDUSTRY")</f>
        <v>Personal Care Products</v>
      </c>
      <c r="F282" s="9" t="str">
        <f>_xll.SNL.Clients.Office.Excel.Functions.SPG(A282, "IQ_PRIMARY_INDUSTRY")</f>
        <v>Personal Care Products</v>
      </c>
      <c r="G282" s="9" t="str">
        <f>_xll.SNL.Clients.Office.Excel.Functions.SPG(A282, "NAICS_CODE", "Primary")</f>
        <v>325620 - Toilet Preparation Manufacturing</v>
      </c>
      <c r="H282" s="9" t="str">
        <f>_xll.SNL.Clients.Office.Excel.Functions.SPG(A282, "SP_TOPICTAG")</f>
        <v>Fast-Moving Consumer Goods; Lifestyle; Brand Marketing</v>
      </c>
      <c r="I282" s="5">
        <f>_xll.SNL.Clients.Office.Excel.Functions.SPG(A282, "SP_PCT_SHARES_OWNED_ALL_INSTITUTIONS")</f>
        <v>59.21</v>
      </c>
      <c r="J282" s="9" t="str">
        <f>_xll.SNL.Clients.Office.Excel.Functions.SPG(A282, "RD_CREDIT_RATING_GLOBAL", "Issuer Credit Rating", "Local Currency LT|0")</f>
        <v/>
      </c>
      <c r="K282" s="9" t="str">
        <f>_xll.SNL.Clients.Office.Excel.Functions.SPG(A282, "RD_CWOL_GLOBAL", "Issuer Credit Rating", "Local Currency LT|0")</f>
        <v/>
      </c>
      <c r="L282" s="9" t="str">
        <f>_xll.SNL.Clients.Office.Excel.Functions.SPG(A282, "RD_RATING_ACTION_GLOBAL", "Issuer Credit Rating", "Local Currency LT|0")</f>
        <v/>
      </c>
      <c r="M282" s="10" t="str">
        <f>_xll.SNL.Clients.Office.Excel.Functions.SPG(A282, "RD_LAST_REVIEW_DATE_GLOBAL", "Issuer Credit Rating", "Local Currency LT")</f>
        <v/>
      </c>
      <c r="N282" s="10" t="str">
        <f>_xll.SNL.Clients.Office.Excel.Functions.SPG(A282, "RD_CREDIT_RATING_DATE_GLOBAL", "Issuer Credit Rating", "Local Currency LT|0")</f>
        <v/>
      </c>
      <c r="O282" s="10" t="str">
        <f>_xll.SNL.Clients.Office.Excel.Functions.SPG(A282, "RD_CREDIT_WATCH_OUTLOOK_DATE_GLOBAL", "Issuer Credit Rating", "Local Currency LT|0")</f>
        <v/>
      </c>
    </row>
    <row r="283" spans="1:15">
      <c r="A283" t="s">
        <v>1317</v>
      </c>
      <c r="B283" t="str">
        <f>_xll.SNL.Clients.Office.Excel.Functions.SPG(A283,"SP_IPO_DATE")</f>
        <v>#PEND</v>
      </c>
      <c r="C283" s="9" t="str">
        <f>_xll.SNL.Clients.Office.Excel.Functions.SPG(A283, "IQ_SECTOR")</f>
        <v>Information Technology</v>
      </c>
      <c r="D283" s="9" t="str">
        <f>_xll.SNL.Clients.Office.Excel.Functions.SPG(A283, "IQ_INDUSTRY_GROUP")</f>
        <v>Technology Hardware and Equipment</v>
      </c>
      <c r="E283" s="9" t="str">
        <f>_xll.SNL.Clients.Office.Excel.Functions.SPG(A283, "IQ_INDUSTRY")</f>
        <v>Electronic Equipment, Instruments and Components</v>
      </c>
      <c r="F283" s="9" t="str">
        <f>_xll.SNL.Clients.Office.Excel.Functions.SPG(A283, "IQ_PRIMARY_INDUSTRY")</f>
        <v>Electronic Equipment and Instruments</v>
      </c>
      <c r="G283" s="9" t="str">
        <f>_xll.SNL.Clients.Office.Excel.Functions.SPG(A283, "NAICS_CODE", "Primary")</f>
        <v>334514 - Totalizing Fluid Meter and Counting Device Manufacturing</v>
      </c>
      <c r="H283" s="9" t="str">
        <f>_xll.SNL.Clients.Office.Excel.Functions.SPG(A283, "SP_TOPICTAG")</f>
        <v>Industrial Automation; Sensors; Authentication; Smart Cities; Data Protection; Process Automation; Network Security</v>
      </c>
      <c r="I283" s="5">
        <f>_xll.SNL.Clients.Office.Excel.Functions.SPG(A283, "SP_PCT_SHARES_OWNED_ALL_INSTITUTIONS")</f>
        <v>107.93</v>
      </c>
      <c r="J283" s="9" t="str">
        <f>_xll.SNL.Clients.Office.Excel.Functions.SPG(A283, "RD_CREDIT_RATING_GLOBAL", "Issuer Credit Rating", "Local Currency LT|0")</f>
        <v>NR</v>
      </c>
      <c r="K283" s="9" t="str">
        <f>_xll.SNL.Clients.Office.Excel.Functions.SPG(A283, "RD_CWOL_GLOBAL", "Issuer Credit Rating", "Local Currency LT|0")</f>
        <v>NR</v>
      </c>
      <c r="L283" s="9" t="str">
        <f>_xll.SNL.Clients.Office.Excel.Functions.SPG(A283, "RD_RATING_ACTION_GLOBAL", "Issuer Credit Rating", "Local Currency LT|0")</f>
        <v>Not Rated | CreditWatch/Outlook (05/27/2021)</v>
      </c>
      <c r="M283" s="10">
        <f>_xll.SNL.Clients.Office.Excel.Functions.SPG(A283, "RD_LAST_REVIEW_DATE_GLOBAL", "Issuer Credit Rating", "Local Currency LT")</f>
        <v>44343</v>
      </c>
      <c r="N283" s="10">
        <f>_xll.SNL.Clients.Office.Excel.Functions.SPG(A283, "RD_CREDIT_RATING_DATE_GLOBAL", "Issuer Credit Rating", "Local Currency LT|0")</f>
        <v>44343</v>
      </c>
      <c r="O283" s="10">
        <f>_xll.SNL.Clients.Office.Excel.Functions.SPG(A283, "RD_CREDIT_WATCH_OUTLOOK_DATE_GLOBAL", "Issuer Credit Rating", "Local Currency LT|0")</f>
        <v>44343</v>
      </c>
    </row>
    <row r="284" spans="1:15">
      <c r="A284" t="s">
        <v>1318</v>
      </c>
      <c r="B284" t="str">
        <f>_xll.SNL.Clients.Office.Excel.Functions.SPG(A284,"SP_IPO_DATE")</f>
        <v>#PEND</v>
      </c>
      <c r="C284" s="9" t="str">
        <f>_xll.SNL.Clients.Office.Excel.Functions.SPG(A284, "IQ_SECTOR")</f>
        <v>Consumer Staples</v>
      </c>
      <c r="D284" s="9" t="str">
        <f>_xll.SNL.Clients.Office.Excel.Functions.SPG(A284, "IQ_INDUSTRY_GROUP")</f>
        <v>Food, Beverage and Tobacco</v>
      </c>
      <c r="E284" s="9" t="str">
        <f>_xll.SNL.Clients.Office.Excel.Functions.SPG(A284, "IQ_INDUSTRY")</f>
        <v>Food Products</v>
      </c>
      <c r="F284" s="9" t="str">
        <f>_xll.SNL.Clients.Office.Excel.Functions.SPG(A284, "IQ_PRIMARY_INDUSTRY")</f>
        <v>Packaged Foods and Meats</v>
      </c>
      <c r="G284" s="9" t="str">
        <f>_xll.SNL.Clients.Office.Excel.Functions.SPG(A284, "NAICS_CODE", "Primary")</f>
        <v>31181 - Bread and Bakery Product Manufacturing</v>
      </c>
      <c r="H284" s="9" t="str">
        <f>_xll.SNL.Clients.Office.Excel.Functions.SPG(A284, "SP_TOPICTAG")</f>
        <v>Green Consumer Goods</v>
      </c>
      <c r="I284" s="5">
        <f>_xll.SNL.Clients.Office.Excel.Functions.SPG(A284, "SP_PCT_SHARES_OWNED_ALL_INSTITUTIONS")</f>
        <v>79.94</v>
      </c>
      <c r="J284" s="9" t="str">
        <f>_xll.SNL.Clients.Office.Excel.Functions.SPG(A284, "RD_CREDIT_RATING_GLOBAL", "Issuer Credit Rating", "Local Currency LT|0")</f>
        <v/>
      </c>
      <c r="K284" s="9" t="str">
        <f>_xll.SNL.Clients.Office.Excel.Functions.SPG(A284, "RD_CWOL_GLOBAL", "Issuer Credit Rating", "Local Currency LT|0")</f>
        <v/>
      </c>
      <c r="L284" s="9" t="str">
        <f>_xll.SNL.Clients.Office.Excel.Functions.SPG(A284, "RD_RATING_ACTION_GLOBAL", "Issuer Credit Rating", "Local Currency LT|0")</f>
        <v/>
      </c>
      <c r="M284" s="10" t="str">
        <f>_xll.SNL.Clients.Office.Excel.Functions.SPG(A284, "RD_LAST_REVIEW_DATE_GLOBAL", "Issuer Credit Rating", "Local Currency LT")</f>
        <v/>
      </c>
      <c r="N284" s="10" t="str">
        <f>_xll.SNL.Clients.Office.Excel.Functions.SPG(A284, "RD_CREDIT_RATING_DATE_GLOBAL", "Issuer Credit Rating", "Local Currency LT|0")</f>
        <v/>
      </c>
      <c r="O284" s="10" t="str">
        <f>_xll.SNL.Clients.Office.Excel.Functions.SPG(A284, "RD_CREDIT_WATCH_OUTLOOK_DATE_GLOBAL", "Issuer Credit Rating", "Local Currency LT|0")</f>
        <v/>
      </c>
    </row>
    <row r="285" spans="1:15">
      <c r="A285" t="s">
        <v>1319</v>
      </c>
      <c r="B285" t="str">
        <f>_xll.SNL.Clients.Office.Excel.Functions.SPG(A285,"SP_IPO_DATE")</f>
        <v>#PEND</v>
      </c>
      <c r="C285" s="9" t="str">
        <f>_xll.SNL.Clients.Office.Excel.Functions.SPG(A285, "IQ_SECTOR")</f>
        <v>Consumer Discretionary</v>
      </c>
      <c r="D285" s="9" t="str">
        <f>_xll.SNL.Clients.Office.Excel.Functions.SPG(A285, "IQ_INDUSTRY_GROUP")</f>
        <v>Consumer Services</v>
      </c>
      <c r="E285" s="9" t="str">
        <f>_xll.SNL.Clients.Office.Excel.Functions.SPG(A285, "IQ_INDUSTRY")</f>
        <v>Hotels, Restaurants and Leisure</v>
      </c>
      <c r="F285" s="9" t="str">
        <f>_xll.SNL.Clients.Office.Excel.Functions.SPG(A285, "IQ_PRIMARY_INDUSTRY")</f>
        <v>Restaurants</v>
      </c>
      <c r="G285" s="9" t="str">
        <f>_xll.SNL.Clients.Office.Excel.Functions.SPG(A285, "NAICS_CODE", "Primary")</f>
        <v>722513 - Limited-Service Restaurants</v>
      </c>
      <c r="H285" s="9" t="str">
        <f>_xll.SNL.Clients.Office.Excel.Functions.SPG(A285, "SP_TOPICTAG")</f>
        <v>Food Delivery</v>
      </c>
      <c r="I285" s="5">
        <f>_xll.SNL.Clients.Office.Excel.Functions.SPG(A285, "SP_PCT_SHARES_OWNED_ALL_INSTITUTIONS")</f>
        <v>103.24</v>
      </c>
      <c r="J285" s="9" t="str">
        <f>_xll.SNL.Clients.Office.Excel.Functions.SPG(A285, "RD_CREDIT_RATING_GLOBAL", "Issuer Credit Rating", "Local Currency LT|0")</f>
        <v>NR</v>
      </c>
      <c r="K285" s="9" t="str">
        <f>_xll.SNL.Clients.Office.Excel.Functions.SPG(A285, "RD_CWOL_GLOBAL", "Issuer Credit Rating", "Local Currency LT|0")</f>
        <v>NR</v>
      </c>
      <c r="L285" s="9" t="str">
        <f>_xll.SNL.Clients.Office.Excel.Functions.SPG(A285, "RD_RATING_ACTION_GLOBAL", "Issuer Credit Rating", "Local Currency LT|0")</f>
        <v>Not Rated | CreditWatch/Outlook (01/04/2011)</v>
      </c>
      <c r="M285" s="10" t="str">
        <f>_xll.SNL.Clients.Office.Excel.Functions.SPG(A285, "RD_LAST_REVIEW_DATE_GLOBAL", "Issuer Credit Rating", "Local Currency LT")</f>
        <v/>
      </c>
      <c r="N285" s="10">
        <f>_xll.SNL.Clients.Office.Excel.Functions.SPG(A285, "RD_CREDIT_RATING_DATE_GLOBAL", "Issuer Credit Rating", "Local Currency LT|0")</f>
        <v>40547</v>
      </c>
      <c r="O285" s="10">
        <f>_xll.SNL.Clients.Office.Excel.Functions.SPG(A285, "RD_CREDIT_WATCH_OUTLOOK_DATE_GLOBAL", "Issuer Credit Rating", "Local Currency LT|0")</f>
        <v>40547</v>
      </c>
    </row>
    <row r="286" spans="1:15">
      <c r="A286" t="s">
        <v>1320</v>
      </c>
      <c r="B286" t="str">
        <f>_xll.SNL.Clients.Office.Excel.Functions.SPG(A286,"SP_IPO_DATE")</f>
        <v>#PEND</v>
      </c>
      <c r="C286" s="9" t="str">
        <f>_xll.SNL.Clients.Office.Excel.Functions.SPG(A286, "IQ_SECTOR")</f>
        <v>Financials</v>
      </c>
      <c r="D286" s="9" t="str">
        <f>_xll.SNL.Clients.Office.Excel.Functions.SPG(A286, "IQ_INDUSTRY_GROUP")</f>
        <v>Financial Services</v>
      </c>
      <c r="E286" s="9" t="str">
        <f>_xll.SNL.Clients.Office.Excel.Functions.SPG(A286, "IQ_INDUSTRY")</f>
        <v>Financial Services</v>
      </c>
      <c r="F286" s="9" t="str">
        <f>_xll.SNL.Clients.Office.Excel.Functions.SPG(A286, "IQ_PRIMARY_INDUSTRY")</f>
        <v>Diversified Financial Services</v>
      </c>
      <c r="G286" s="9" t="str">
        <f>_xll.SNL.Clients.Office.Excel.Functions.SPG(A286, "NAICS_CODE", "Primary")</f>
        <v>5259 - Other Investment Pools and Funds</v>
      </c>
      <c r="H286" s="9" t="str">
        <f>_xll.SNL.Clients.Office.Excel.Functions.SPG(A286, "SP_TOPICTAG")</f>
        <v>Robo-Advisors</v>
      </c>
      <c r="I286" s="5">
        <f>_xll.SNL.Clients.Office.Excel.Functions.SPG(A286, "SP_PCT_SHARES_OWNED_ALL_INSTITUTIONS")</f>
        <v>95.92</v>
      </c>
      <c r="J286" s="9" t="str">
        <f>_xll.SNL.Clients.Office.Excel.Functions.SPG(A286, "RD_CREDIT_RATING_GLOBAL", "Issuer Credit Rating", "Local Currency LT|0")</f>
        <v>BBB</v>
      </c>
      <c r="K286" s="9" t="str">
        <f>_xll.SNL.Clients.Office.Excel.Functions.SPG(A286, "RD_CWOL_GLOBAL", "Issuer Credit Rating", "Local Currency LT|0")</f>
        <v>Stable</v>
      </c>
      <c r="L286" s="9" t="str">
        <f>_xll.SNL.Clients.Office.Excel.Functions.SPG(A286, "RD_RATING_ACTION_GLOBAL", "Issuer Credit Rating", "Local Currency LT|0")</f>
        <v>New Rating | CreditWatch/Outlook (10/30/2020)</v>
      </c>
      <c r="M286" s="10">
        <f>_xll.SNL.Clients.Office.Excel.Functions.SPG(A286, "RD_LAST_REVIEW_DATE_GLOBAL", "Issuer Credit Rating", "Local Currency LT")</f>
        <v>45588</v>
      </c>
      <c r="N286" s="10">
        <f>_xll.SNL.Clients.Office.Excel.Functions.SPG(A286, "RD_CREDIT_RATING_DATE_GLOBAL", "Issuer Credit Rating", "Local Currency LT|0")</f>
        <v>44134</v>
      </c>
      <c r="O286" s="10">
        <f>_xll.SNL.Clients.Office.Excel.Functions.SPG(A286, "RD_CREDIT_WATCH_OUTLOOK_DATE_GLOBAL", "Issuer Credit Rating", "Local Currency LT|0")</f>
        <v>44134</v>
      </c>
    </row>
    <row r="287" spans="1:15">
      <c r="A287" t="s">
        <v>1321</v>
      </c>
      <c r="B287" t="str">
        <f>_xll.SNL.Clients.Office.Excel.Functions.SPG(A287,"SP_IPO_DATE")</f>
        <v>#PEND</v>
      </c>
      <c r="C287" s="9" t="str">
        <f>_xll.SNL.Clients.Office.Excel.Functions.SPG(A287, "IQ_SECTOR")</f>
        <v>Real Estate</v>
      </c>
      <c r="D287" s="9" t="str">
        <f>_xll.SNL.Clients.Office.Excel.Functions.SPG(A287, "IQ_INDUSTRY_GROUP")</f>
        <v>Equity Real Estate Investment Trusts (REITs)</v>
      </c>
      <c r="E287" s="9" t="str">
        <f>_xll.SNL.Clients.Office.Excel.Functions.SPG(A287, "IQ_INDUSTRY")</f>
        <v>Office REITs</v>
      </c>
      <c r="F287" s="9" t="str">
        <f>_xll.SNL.Clients.Office.Excel.Functions.SPG(A287, "IQ_PRIMARY_INDUSTRY")</f>
        <v>Office REITs</v>
      </c>
      <c r="G287" s="9" t="str">
        <f>_xll.SNL.Clients.Office.Excel.Functions.SPG(A287, "NAICS_CODE", "Primary")</f>
        <v>531120 - Lessors of Nonresidential Buildings (except Miniwarehouses)</v>
      </c>
      <c r="H287" s="9" t="str">
        <f>_xll.SNL.Clients.Office.Excel.Functions.SPG(A287, "SP_TOPICTAG")</f>
        <v/>
      </c>
      <c r="I287" s="5">
        <f>_xll.SNL.Clients.Office.Excel.Functions.SPG(A287, "SP_PCT_SHARES_OWNED_ALL_INSTITUTIONS")</f>
        <v>85.84</v>
      </c>
      <c r="J287" s="9" t="str">
        <f>_xll.SNL.Clients.Office.Excel.Functions.SPG(A287, "RD_CREDIT_RATING_GLOBAL", "Issuer Credit Rating", "Local Currency LT|0")</f>
        <v/>
      </c>
      <c r="K287" s="9" t="str">
        <f>_xll.SNL.Clients.Office.Excel.Functions.SPG(A287, "RD_CWOL_GLOBAL", "Issuer Credit Rating", "Local Currency LT|0")</f>
        <v/>
      </c>
      <c r="L287" s="9" t="str">
        <f>_xll.SNL.Clients.Office.Excel.Functions.SPG(A287, "RD_RATING_ACTION_GLOBAL", "Issuer Credit Rating", "Local Currency LT|0")</f>
        <v/>
      </c>
      <c r="M287" s="10" t="str">
        <f>_xll.SNL.Clients.Office.Excel.Functions.SPG(A287, "RD_LAST_REVIEW_DATE_GLOBAL", "Issuer Credit Rating", "Local Currency LT")</f>
        <v/>
      </c>
      <c r="N287" s="10" t="str">
        <f>_xll.SNL.Clients.Office.Excel.Functions.SPG(A287, "RD_CREDIT_RATING_DATE_GLOBAL", "Issuer Credit Rating", "Local Currency LT|0")</f>
        <v/>
      </c>
      <c r="O287" s="10" t="str">
        <f>_xll.SNL.Clients.Office.Excel.Functions.SPG(A287, "RD_CREDIT_WATCH_OUTLOOK_DATE_GLOBAL", "Issuer Credit Rating", "Local Currency LT|0")</f>
        <v/>
      </c>
    </row>
    <row r="288" spans="1:15">
      <c r="A288" t="s">
        <v>1322</v>
      </c>
      <c r="B288" t="str">
        <f>_xll.SNL.Clients.Office.Excel.Functions.SPG(A288,"SP_IPO_DATE")</f>
        <v>#PEND</v>
      </c>
      <c r="C288" s="9" t="str">
        <f>_xll.SNL.Clients.Office.Excel.Functions.SPG(A288, "IQ_SECTOR")</f>
        <v>Industrials</v>
      </c>
      <c r="D288" s="9" t="str">
        <f>_xll.SNL.Clients.Office.Excel.Functions.SPG(A288, "IQ_INDUSTRY_GROUP")</f>
        <v>Capital Goods</v>
      </c>
      <c r="E288" s="9" t="str">
        <f>_xll.SNL.Clients.Office.Excel.Functions.SPG(A288, "IQ_INDUSTRY")</f>
        <v>Machinery</v>
      </c>
      <c r="F288" s="9" t="str">
        <f>_xll.SNL.Clients.Office.Excel.Functions.SPG(A288, "IQ_PRIMARY_INDUSTRY")</f>
        <v>Industrial Machinery and Supplies and Components</v>
      </c>
      <c r="G288" s="9" t="str">
        <f>_xll.SNL.Clients.Office.Excel.Functions.SPG(A288, "NAICS_CODE", "Primary")</f>
        <v>333241 - Food Product Machinery Manufacturing</v>
      </c>
      <c r="H288" s="9" t="str">
        <f>_xll.SNL.Clients.Office.Excel.Functions.SPG(A288, "SP_TOPICTAG")</f>
        <v>Aquaculture; Farming; Food Delivery; Industrial Automation; Smart Building; Artificial Intelligence</v>
      </c>
      <c r="I288" s="5">
        <f>_xll.SNL.Clients.Office.Excel.Functions.SPG(A288, "SP_PCT_SHARES_OWNED_ALL_INSTITUTIONS")</f>
        <v>72.17</v>
      </c>
      <c r="J288" s="9" t="str">
        <f>_xll.SNL.Clients.Office.Excel.Functions.SPG(A288, "RD_CREDIT_RATING_GLOBAL", "Issuer Credit Rating", "Local Currency LT|0")</f>
        <v>BB</v>
      </c>
      <c r="K288" s="9" t="str">
        <f>_xll.SNL.Clients.Office.Excel.Functions.SPG(A288, "RD_CWOL_GLOBAL", "Issuer Credit Rating", "Local Currency LT|0")</f>
        <v>Stable</v>
      </c>
      <c r="L288" s="9" t="str">
        <f>_xll.SNL.Clients.Office.Excel.Functions.SPG(A288, "RD_RATING_ACTION_GLOBAL", "Issuer Credit Rating", "Local Currency LT|0")</f>
        <v>New Rating | CreditWatch/Outlook (09/25/2024)</v>
      </c>
      <c r="M288" s="10">
        <f>_xll.SNL.Clients.Office.Excel.Functions.SPG(A288, "RD_LAST_REVIEW_DATE_GLOBAL", "Issuer Credit Rating", "Local Currency LT")</f>
        <v>45560</v>
      </c>
      <c r="N288" s="10">
        <f>_xll.SNL.Clients.Office.Excel.Functions.SPG(A288, "RD_CREDIT_RATING_DATE_GLOBAL", "Issuer Credit Rating", "Local Currency LT|0")</f>
        <v>45560</v>
      </c>
      <c r="O288" s="10">
        <f>_xll.SNL.Clients.Office.Excel.Functions.SPG(A288, "RD_CREDIT_WATCH_OUTLOOK_DATE_GLOBAL", "Issuer Credit Rating", "Local Currency LT|0")</f>
        <v>45560</v>
      </c>
    </row>
    <row r="289" spans="1:15">
      <c r="A289" t="s">
        <v>1323</v>
      </c>
      <c r="B289" t="str">
        <f>_xll.SNL.Clients.Office.Excel.Functions.SPG(A289,"SP_IPO_DATE")</f>
        <v>#PEND</v>
      </c>
      <c r="C289" s="9" t="str">
        <f>_xll.SNL.Clients.Office.Excel.Functions.SPG(A289, "IQ_SECTOR")</f>
        <v>Industrials</v>
      </c>
      <c r="D289" s="9" t="str">
        <f>_xll.SNL.Clients.Office.Excel.Functions.SPG(A289, "IQ_INDUSTRY_GROUP")</f>
        <v>Transportation</v>
      </c>
      <c r="E289" s="9" t="str">
        <f>_xll.SNL.Clients.Office.Excel.Functions.SPG(A289, "IQ_INDUSTRY")</f>
        <v>Passenger Airlines</v>
      </c>
      <c r="F289" s="9" t="str">
        <f>_xll.SNL.Clients.Office.Excel.Functions.SPG(A289, "IQ_PRIMARY_INDUSTRY")</f>
        <v>Passenger Airlines</v>
      </c>
      <c r="G289" s="9" t="str">
        <f>_xll.SNL.Clients.Office.Excel.Functions.SPG(A289, "NAICS_CODE", "Primary")</f>
        <v>481111 - Scheduled Passenger Air Transportation</v>
      </c>
      <c r="H289" s="9" t="str">
        <f>_xll.SNL.Clients.Office.Excel.Functions.SPG(A289, "SP_TOPICTAG")</f>
        <v>Adventure Travel; Business Travel</v>
      </c>
      <c r="I289" s="5">
        <f>_xll.SNL.Clients.Office.Excel.Functions.SPG(A289, "SP_PCT_SHARES_OWNED_ALL_INSTITUTIONS")</f>
        <v>83.15</v>
      </c>
      <c r="J289" s="9" t="str">
        <f>_xll.SNL.Clients.Office.Excel.Functions.SPG(A289, "RD_CREDIT_RATING_GLOBAL", "Issuer Credit Rating", "Local Currency LT|0")</f>
        <v>B-</v>
      </c>
      <c r="K289" s="9" t="str">
        <f>_xll.SNL.Clients.Office.Excel.Functions.SPG(A289, "RD_CWOL_GLOBAL", "Issuer Credit Rating", "Local Currency LT|0")</f>
        <v>Stable</v>
      </c>
      <c r="L289" s="9" t="str">
        <f>_xll.SNL.Clients.Office.Excel.Functions.SPG(A289, "RD_RATING_ACTION_GLOBAL", "Issuer Credit Rating", "Local Currency LT|0")</f>
        <v>Downgrade | CreditWatch/Outlook (08/12/2024)</v>
      </c>
      <c r="M289" s="10">
        <f>_xll.SNL.Clients.Office.Excel.Functions.SPG(A289, "RD_LAST_REVIEW_DATE_GLOBAL", "Issuer Credit Rating", "Local Currency LT")</f>
        <v>45552</v>
      </c>
      <c r="N289" s="10">
        <f>_xll.SNL.Clients.Office.Excel.Functions.SPG(A289, "RD_CREDIT_RATING_DATE_GLOBAL", "Issuer Credit Rating", "Local Currency LT|0")</f>
        <v>45516</v>
      </c>
      <c r="O289" s="10">
        <f>_xll.SNL.Clients.Office.Excel.Functions.SPG(A289, "RD_CREDIT_WATCH_OUTLOOK_DATE_GLOBAL", "Issuer Credit Rating", "Local Currency LT|0")</f>
        <v>45516</v>
      </c>
    </row>
    <row r="290" spans="1:15">
      <c r="A290" t="s">
        <v>1324</v>
      </c>
      <c r="B290" t="str">
        <f>_xll.SNL.Clients.Office.Excel.Functions.SPG(A290,"SP_IPO_DATE")</f>
        <v>#PEND</v>
      </c>
      <c r="C290" s="9" t="str">
        <f>_xll.SNL.Clients.Office.Excel.Functions.SPG(A290, "IQ_SECTOR")</f>
        <v>Consumer Staples</v>
      </c>
      <c r="D290" s="9" t="str">
        <f>_xll.SNL.Clients.Office.Excel.Functions.SPG(A290, "IQ_INDUSTRY_GROUP")</f>
        <v>Food, Beverage and Tobacco</v>
      </c>
      <c r="E290" s="9" t="str">
        <f>_xll.SNL.Clients.Office.Excel.Functions.SPG(A290, "IQ_INDUSTRY")</f>
        <v>Food Products</v>
      </c>
      <c r="F290" s="9" t="str">
        <f>_xll.SNL.Clients.Office.Excel.Functions.SPG(A290, "IQ_PRIMARY_INDUSTRY")</f>
        <v>Packaged Foods and Meats</v>
      </c>
      <c r="G290" s="9" t="str">
        <f>_xll.SNL.Clients.Office.Excel.Functions.SPG(A290, "NAICS_CODE", "Primary")</f>
        <v>311 - Food Manufacturing</v>
      </c>
      <c r="H290" s="9" t="str">
        <f>_xll.SNL.Clients.Office.Excel.Functions.SPG(A290, "SP_TOPICTAG")</f>
        <v>Farming; Brand Marketing</v>
      </c>
      <c r="I290" s="5">
        <f>_xll.SNL.Clients.Office.Excel.Functions.SPG(A290, "SP_PCT_SHARES_OWNED_ALL_INSTITUTIONS")</f>
        <v>77.19</v>
      </c>
      <c r="J290" s="9" t="str">
        <f>_xll.SNL.Clients.Office.Excel.Functions.SPG(A290, "RD_CREDIT_RATING_GLOBAL", "Issuer Credit Rating", "Local Currency LT|0")</f>
        <v/>
      </c>
      <c r="K290" s="9" t="str">
        <f>_xll.SNL.Clients.Office.Excel.Functions.SPG(A290, "RD_CWOL_GLOBAL", "Issuer Credit Rating", "Local Currency LT|0")</f>
        <v/>
      </c>
      <c r="L290" s="9" t="str">
        <f>_xll.SNL.Clients.Office.Excel.Functions.SPG(A290, "RD_RATING_ACTION_GLOBAL", "Issuer Credit Rating", "Local Currency LT|0")</f>
        <v/>
      </c>
      <c r="M290" s="10" t="str">
        <f>_xll.SNL.Clients.Office.Excel.Functions.SPG(A290, "RD_LAST_REVIEW_DATE_GLOBAL", "Issuer Credit Rating", "Local Currency LT")</f>
        <v/>
      </c>
      <c r="N290" s="10" t="str">
        <f>_xll.SNL.Clients.Office.Excel.Functions.SPG(A290, "RD_CREDIT_RATING_DATE_GLOBAL", "Issuer Credit Rating", "Local Currency LT|0")</f>
        <v/>
      </c>
      <c r="O290" s="10" t="str">
        <f>_xll.SNL.Clients.Office.Excel.Functions.SPG(A290, "RD_CREDIT_WATCH_OUTLOOK_DATE_GLOBAL", "Issuer Credit Rating", "Local Currency LT|0")</f>
        <v/>
      </c>
    </row>
    <row r="291" spans="1:15">
      <c r="A291" t="s">
        <v>1325</v>
      </c>
      <c r="B291" t="str">
        <f>_xll.SNL.Clients.Office.Excel.Functions.SPG(A291,"SP_IPO_DATE")</f>
        <v>#PEND</v>
      </c>
      <c r="C291" s="9" t="str">
        <f>_xll.SNL.Clients.Office.Excel.Functions.SPG(A291, "IQ_SECTOR")</f>
        <v>Communication Services</v>
      </c>
      <c r="D291" s="9" t="str">
        <f>_xll.SNL.Clients.Office.Excel.Functions.SPG(A291, "IQ_INDUSTRY_GROUP")</f>
        <v>Media and Entertainment</v>
      </c>
      <c r="E291" s="9" t="str">
        <f>_xll.SNL.Clients.Office.Excel.Functions.SPG(A291, "IQ_INDUSTRY")</f>
        <v>Media</v>
      </c>
      <c r="F291" s="9" t="str">
        <f>_xll.SNL.Clients.Office.Excel.Functions.SPG(A291, "IQ_PRIMARY_INDUSTRY")</f>
        <v>Publishing</v>
      </c>
      <c r="G291" s="9" t="str">
        <f>_xll.SNL.Clients.Office.Excel.Functions.SPG(A291, "NAICS_CODE", "Primary")</f>
        <v>513120 - Periodical Publishers</v>
      </c>
      <c r="H291" s="9" t="str">
        <f>_xll.SNL.Clients.Office.Excel.Functions.SPG(A291, "SP_TOPICTAG")</f>
        <v>Natural Language Processing; E-learning; Content Creation</v>
      </c>
      <c r="I291" s="5">
        <f>_xll.SNL.Clients.Office.Excel.Functions.SPG(A291, "SP_PCT_SHARES_OWNED_ALL_INSTITUTIONS")</f>
        <v>77.69</v>
      </c>
      <c r="J291" s="9" t="str">
        <f>_xll.SNL.Clients.Office.Excel.Functions.SPG(A291, "RD_CREDIT_RATING_GLOBAL", "Issuer Credit Rating", "Local Currency LT|0")</f>
        <v/>
      </c>
      <c r="K291" s="9" t="str">
        <f>_xll.SNL.Clients.Office.Excel.Functions.SPG(A291, "RD_CWOL_GLOBAL", "Issuer Credit Rating", "Local Currency LT|0")</f>
        <v/>
      </c>
      <c r="L291" s="9" t="str">
        <f>_xll.SNL.Clients.Office.Excel.Functions.SPG(A291, "RD_RATING_ACTION_GLOBAL", "Issuer Credit Rating", "Local Currency LT|0")</f>
        <v/>
      </c>
      <c r="M291" s="10" t="str">
        <f>_xll.SNL.Clients.Office.Excel.Functions.SPG(A291, "RD_LAST_REVIEW_DATE_GLOBAL", "Issuer Credit Rating", "Local Currency LT")</f>
        <v/>
      </c>
      <c r="N291" s="10" t="str">
        <f>_xll.SNL.Clients.Office.Excel.Functions.SPG(A291, "RD_CREDIT_RATING_DATE_GLOBAL", "Issuer Credit Rating", "Local Currency LT|0")</f>
        <v/>
      </c>
      <c r="O291" s="10" t="str">
        <f>_xll.SNL.Clients.Office.Excel.Functions.SPG(A291, "RD_CREDIT_WATCH_OUTLOOK_DATE_GLOBAL", "Issuer Credit Rating", "Local Currency LT|0")</f>
        <v/>
      </c>
    </row>
    <row r="292" spans="1:15">
      <c r="A292" t="s">
        <v>1326</v>
      </c>
      <c r="B292" t="str">
        <f>_xll.SNL.Clients.Office.Excel.Functions.SPG(A292,"SP_IPO_DATE")</f>
        <v>#PEND</v>
      </c>
      <c r="C292" s="9" t="str">
        <f>_xll.SNL.Clients.Office.Excel.Functions.SPG(A292, "IQ_SECTOR")</f>
        <v>Materials</v>
      </c>
      <c r="D292" s="9" t="str">
        <f>_xll.SNL.Clients.Office.Excel.Functions.SPG(A292, "IQ_INDUSTRY_GROUP")</f>
        <v>Materials</v>
      </c>
      <c r="E292" s="9" t="str">
        <f>_xll.SNL.Clients.Office.Excel.Functions.SPG(A292, "IQ_INDUSTRY")</f>
        <v>Metals and Mining</v>
      </c>
      <c r="F292" s="9" t="str">
        <f>_xll.SNL.Clients.Office.Excel.Functions.SPG(A292, "IQ_PRIMARY_INDUSTRY")</f>
        <v>Aluminum</v>
      </c>
      <c r="G292" s="9" t="str">
        <f>_xll.SNL.Clients.Office.Excel.Functions.SPG(A292, "NAICS_CODE", "Primary")</f>
        <v>33131 - Alumina and Aluminum Production and Processing</v>
      </c>
      <c r="H292" s="9" t="str">
        <f>_xll.SNL.Clients.Office.Excel.Functions.SPG(A292, "SP_TOPICTAG")</f>
        <v>3D Printing</v>
      </c>
      <c r="I292" s="5">
        <f>_xll.SNL.Clients.Office.Excel.Functions.SPG(A292, "SP_PCT_SHARES_OWNED_ALL_INSTITUTIONS")</f>
        <v>101.31</v>
      </c>
      <c r="J292" s="9" t="str">
        <f>_xll.SNL.Clients.Office.Excel.Functions.SPG(A292, "RD_CREDIT_RATING_GLOBAL", "Issuer Credit Rating", "Local Currency LT|0")</f>
        <v>BB-</v>
      </c>
      <c r="K292" s="9" t="str">
        <f>_xll.SNL.Clients.Office.Excel.Functions.SPG(A292, "RD_CWOL_GLOBAL", "Issuer Credit Rating", "Local Currency LT|0")</f>
        <v>Stable</v>
      </c>
      <c r="L292" s="9" t="str">
        <f>_xll.SNL.Clients.Office.Excel.Functions.SPG(A292, "RD_RATING_ACTION_GLOBAL", "Issuer Credit Rating", "Local Currency LT|0")</f>
        <v>Downgrade | CreditWatch/Outlook (01/23/2023)</v>
      </c>
      <c r="M292" s="10">
        <f>_xll.SNL.Clients.Office.Excel.Functions.SPG(A292, "RD_LAST_REVIEW_DATE_GLOBAL", "Issuer Credit Rating", "Local Currency LT")</f>
        <v>45681</v>
      </c>
      <c r="N292" s="10">
        <f>_xll.SNL.Clients.Office.Excel.Functions.SPG(A292, "RD_CREDIT_RATING_DATE_GLOBAL", "Issuer Credit Rating", "Local Currency LT|0")</f>
        <v>44949</v>
      </c>
      <c r="O292" s="10">
        <f>_xll.SNL.Clients.Office.Excel.Functions.SPG(A292, "RD_CREDIT_WATCH_OUTLOOK_DATE_GLOBAL", "Issuer Credit Rating", "Local Currency LT|0")</f>
        <v>44949</v>
      </c>
    </row>
    <row r="293" spans="1:15">
      <c r="A293" t="s">
        <v>1327</v>
      </c>
      <c r="B293" t="str">
        <f>_xll.SNL.Clients.Office.Excel.Functions.SPG(A293,"SP_IPO_DATE")</f>
        <v>#PEND</v>
      </c>
      <c r="C293" s="9" t="str">
        <f>_xll.SNL.Clients.Office.Excel.Functions.SPG(A293, "IQ_SECTOR")</f>
        <v>Industrials</v>
      </c>
      <c r="D293" s="9" t="str">
        <f>_xll.SNL.Clients.Office.Excel.Functions.SPG(A293, "IQ_INDUSTRY_GROUP")</f>
        <v>Capital Goods</v>
      </c>
      <c r="E293" s="9" t="str">
        <f>_xll.SNL.Clients.Office.Excel.Functions.SPG(A293, "IQ_INDUSTRY")</f>
        <v>Machinery</v>
      </c>
      <c r="F293" s="9" t="str">
        <f>_xll.SNL.Clients.Office.Excel.Functions.SPG(A293, "IQ_PRIMARY_INDUSTRY")</f>
        <v>Industrial Machinery and Supplies and Components</v>
      </c>
      <c r="G293" s="9" t="str">
        <f>_xll.SNL.Clients.Office.Excel.Functions.SPG(A293, "NAICS_CODE", "Primary")</f>
        <v>33351 - Metalworking Machinery Manufacturing</v>
      </c>
      <c r="H293" s="9" t="str">
        <f>_xll.SNL.Clients.Office.Excel.Functions.SPG(A293, "SP_TOPICTAG")</f>
        <v>3D Printing</v>
      </c>
      <c r="I293" s="5">
        <f>_xll.SNL.Clients.Office.Excel.Functions.SPG(A293, "SP_PCT_SHARES_OWNED_ALL_INSTITUTIONS")</f>
        <v>112.63</v>
      </c>
      <c r="J293" s="9" t="str">
        <f>_xll.SNL.Clients.Office.Excel.Functions.SPG(A293, "RD_CREDIT_RATING_GLOBAL", "Issuer Credit Rating", "Local Currency LT|0")</f>
        <v>BBB</v>
      </c>
      <c r="K293" s="9" t="str">
        <f>_xll.SNL.Clients.Office.Excel.Functions.SPG(A293, "RD_CWOL_GLOBAL", "Issuer Credit Rating", "Local Currency LT|0")</f>
        <v>Stable</v>
      </c>
      <c r="L293" s="9" t="str">
        <f>_xll.SNL.Clients.Office.Excel.Functions.SPG(A293, "RD_RATING_ACTION_GLOBAL", "Issuer Credit Rating", "Local Currency LT|0")</f>
        <v>CreditWatch/Outlook (08/03/2021)</v>
      </c>
      <c r="M293" s="10">
        <f>_xll.SNL.Clients.Office.Excel.Functions.SPG(A293, "RD_LAST_REVIEW_DATE_GLOBAL", "Issuer Credit Rating", "Local Currency LT")</f>
        <v>45545</v>
      </c>
      <c r="N293" s="10">
        <f>_xll.SNL.Clients.Office.Excel.Functions.SPG(A293, "RD_CREDIT_RATING_DATE_GLOBAL", "Issuer Credit Rating", "Local Currency LT|0")</f>
        <v>43336</v>
      </c>
      <c r="O293" s="10">
        <f>_xll.SNL.Clients.Office.Excel.Functions.SPG(A293, "RD_CREDIT_WATCH_OUTLOOK_DATE_GLOBAL", "Issuer Credit Rating", "Local Currency LT|0")</f>
        <v>44411</v>
      </c>
    </row>
    <row r="294" spans="1:15">
      <c r="A294" t="s">
        <v>1328</v>
      </c>
      <c r="B294" t="str">
        <f>_xll.SNL.Clients.Office.Excel.Functions.SPG(A294,"SP_IPO_DATE")</f>
        <v>#PEND</v>
      </c>
      <c r="C294" s="9" t="str">
        <f>_xll.SNL.Clients.Office.Excel.Functions.SPG(A294, "IQ_SECTOR")</f>
        <v>Real Estate</v>
      </c>
      <c r="D294" s="9" t="str">
        <f>_xll.SNL.Clients.Office.Excel.Functions.SPG(A294, "IQ_INDUSTRY_GROUP")</f>
        <v>Real Estate Management and Development</v>
      </c>
      <c r="E294" s="9" t="str">
        <f>_xll.SNL.Clients.Office.Excel.Functions.SPG(A294, "IQ_INDUSTRY")</f>
        <v>Real Estate Management and Development</v>
      </c>
      <c r="F294" s="9" t="str">
        <f>_xll.SNL.Clients.Office.Excel.Functions.SPG(A294, "IQ_PRIMARY_INDUSTRY")</f>
        <v>Real Estate Operating Companies</v>
      </c>
      <c r="G294" s="9" t="str">
        <f>_xll.SNL.Clients.Office.Excel.Functions.SPG(A294, "NAICS_CODE", "Primary")</f>
        <v>5311 - Lessors of Real Estate</v>
      </c>
      <c r="H294" s="9" t="str">
        <f>_xll.SNL.Clients.Office.Excel.Functions.SPG(A294, "SP_TOPICTAG")</f>
        <v>Travel Accommodations</v>
      </c>
      <c r="I294" s="5">
        <f>_xll.SNL.Clients.Office.Excel.Functions.SPG(A294, "SP_PCT_SHARES_OWNED_ALL_INSTITUTIONS")</f>
        <v>88.51</v>
      </c>
      <c r="J294" s="9" t="str">
        <f>_xll.SNL.Clients.Office.Excel.Functions.SPG(A294, "RD_CREDIT_RATING_GLOBAL", "Issuer Credit Rating", "Local Currency LT|0")</f>
        <v>B+</v>
      </c>
      <c r="K294" s="9" t="str">
        <f>_xll.SNL.Clients.Office.Excel.Functions.SPG(A294, "RD_CWOL_GLOBAL", "Issuer Credit Rating", "Local Currency LT|0")</f>
        <v>Stable</v>
      </c>
      <c r="L294" s="9" t="str">
        <f>_xll.SNL.Clients.Office.Excel.Functions.SPG(A294, "RD_RATING_ACTION_GLOBAL", "Issuer Credit Rating", "Local Currency LT|0")</f>
        <v>Downgrade | CreditWatch/Outlook (12/20/2024)</v>
      </c>
      <c r="M294" s="10">
        <f>_xll.SNL.Clients.Office.Excel.Functions.SPG(A294, "RD_LAST_REVIEW_DATE_GLOBAL", "Issuer Credit Rating", "Local Currency LT")</f>
        <v>45659</v>
      </c>
      <c r="N294" s="10">
        <f>_xll.SNL.Clients.Office.Excel.Functions.SPG(A294, "RD_CREDIT_RATING_DATE_GLOBAL", "Issuer Credit Rating", "Local Currency LT|0")</f>
        <v>45646</v>
      </c>
      <c r="O294" s="10">
        <f>_xll.SNL.Clients.Office.Excel.Functions.SPG(A294, "RD_CREDIT_WATCH_OUTLOOK_DATE_GLOBAL", "Issuer Credit Rating", "Local Currency LT|0")</f>
        <v>45646</v>
      </c>
    </row>
    <row r="295" spans="1:15">
      <c r="A295" t="s">
        <v>1329</v>
      </c>
      <c r="B295" t="str">
        <f>_xll.SNL.Clients.Office.Excel.Functions.SPG(A295,"SP_IPO_DATE")</f>
        <v>#PEND</v>
      </c>
      <c r="C295" s="9" t="str">
        <f>_xll.SNL.Clients.Office.Excel.Functions.SPG(A295, "IQ_SECTOR")</f>
        <v>Financials</v>
      </c>
      <c r="D295" s="9" t="str">
        <f>_xll.SNL.Clients.Office.Excel.Functions.SPG(A295, "IQ_INDUSTRY_GROUP")</f>
        <v>Financial Services</v>
      </c>
      <c r="E295" s="9" t="str">
        <f>_xll.SNL.Clients.Office.Excel.Functions.SPG(A295, "IQ_INDUSTRY")</f>
        <v>Mortgage Real Estate Investment Trusts (REITs)</v>
      </c>
      <c r="F295" s="9" t="str">
        <f>_xll.SNL.Clients.Office.Excel.Functions.SPG(A295, "IQ_PRIMARY_INDUSTRY")</f>
        <v>Mortgage REITs</v>
      </c>
      <c r="G295" s="9" t="str">
        <f>_xll.SNL.Clients.Office.Excel.Functions.SPG(A295, "NAICS_CODE", "Primary")</f>
        <v>525990 - Other Financial Vehicles</v>
      </c>
      <c r="H295" s="9" t="str">
        <f>_xll.SNL.Clients.Office.Excel.Functions.SPG(A295, "SP_TOPICTAG")</f>
        <v/>
      </c>
      <c r="I295" s="5">
        <f>_xll.SNL.Clients.Office.Excel.Functions.SPG(A295, "SP_PCT_SHARES_OWNED_ALL_INSTITUTIONS")</f>
        <v>60.77</v>
      </c>
      <c r="J295" s="9" t="str">
        <f>_xll.SNL.Clients.Office.Excel.Functions.SPG(A295, "RD_CREDIT_RATING_GLOBAL", "Issuer Credit Rating", "Local Currency LT|0")</f>
        <v>B+</v>
      </c>
      <c r="K295" s="9" t="str">
        <f>_xll.SNL.Clients.Office.Excel.Functions.SPG(A295, "RD_CWOL_GLOBAL", "Issuer Credit Rating", "Local Currency LT|0")</f>
        <v>Negative</v>
      </c>
      <c r="L295" s="9" t="str">
        <f>_xll.SNL.Clients.Office.Excel.Functions.SPG(A295, "RD_RATING_ACTION_GLOBAL", "Issuer Credit Rating", "Local Currency LT|0")</f>
        <v>CreditWatch/Outlook (02/28/2024)</v>
      </c>
      <c r="M295" s="10">
        <f>_xll.SNL.Clients.Office.Excel.Functions.SPG(A295, "RD_LAST_REVIEW_DATE_GLOBAL", "Issuer Credit Rating", "Local Currency LT")</f>
        <v>45492</v>
      </c>
      <c r="N295" s="10">
        <f>_xll.SNL.Clients.Office.Excel.Functions.SPG(A295, "RD_CREDIT_RATING_DATE_GLOBAL", "Issuer Credit Rating", "Local Currency LT|0")</f>
        <v>45056</v>
      </c>
      <c r="O295" s="10">
        <f>_xll.SNL.Clients.Office.Excel.Functions.SPG(A295, "RD_CREDIT_WATCH_OUTLOOK_DATE_GLOBAL", "Issuer Credit Rating", "Local Currency LT|0")</f>
        <v>45350</v>
      </c>
    </row>
    <row r="296" spans="1:15">
      <c r="A296" t="s">
        <v>1330</v>
      </c>
      <c r="B296" t="str">
        <f>_xll.SNL.Clients.Office.Excel.Functions.SPG(A296,"SP_IPO_DATE")</f>
        <v>#PEND</v>
      </c>
      <c r="C296" s="9" t="str">
        <f>_xll.SNL.Clients.Office.Excel.Functions.SPG(A296, "IQ_SECTOR")</f>
        <v>Information Technology</v>
      </c>
      <c r="D296" s="9" t="str">
        <f>_xll.SNL.Clients.Office.Excel.Functions.SPG(A296, "IQ_INDUSTRY_GROUP")</f>
        <v>Technology Hardware and Equipment</v>
      </c>
      <c r="E296" s="9" t="str">
        <f>_xll.SNL.Clients.Office.Excel.Functions.SPG(A296, "IQ_INDUSTRY")</f>
        <v>Electronic Equipment, Instruments and Components</v>
      </c>
      <c r="F296" s="9" t="str">
        <f>_xll.SNL.Clients.Office.Excel.Functions.SPG(A296, "IQ_PRIMARY_INDUSTRY")</f>
        <v>Electronic Components</v>
      </c>
      <c r="G296" s="9" t="str">
        <f>_xll.SNL.Clients.Office.Excel.Functions.SPG(A296, "NAICS_CODE", "Primary")</f>
        <v>334419 - Other Electronic Component Manufacturing</v>
      </c>
      <c r="H296" s="9" t="str">
        <f>_xll.SNL.Clients.Office.Excel.Functions.SPG(A296, "SP_TOPICTAG")</f>
        <v>RFID (Radio Frequency Identification); Speech Recognition; Assistive Technology</v>
      </c>
      <c r="I296" s="5">
        <f>_xll.SNL.Clients.Office.Excel.Functions.SPG(A296, "SP_PCT_SHARES_OWNED_ALL_INSTITUTIONS")</f>
        <v>97.88</v>
      </c>
      <c r="J296" s="9" t="str">
        <f>_xll.SNL.Clients.Office.Excel.Functions.SPG(A296, "RD_CREDIT_RATING_GLOBAL", "Issuer Credit Rating", "Local Currency LT|0")</f>
        <v/>
      </c>
      <c r="K296" s="9" t="str">
        <f>_xll.SNL.Clients.Office.Excel.Functions.SPG(A296, "RD_CWOL_GLOBAL", "Issuer Credit Rating", "Local Currency LT|0")</f>
        <v/>
      </c>
      <c r="L296" s="9" t="str">
        <f>_xll.SNL.Clients.Office.Excel.Functions.SPG(A296, "RD_RATING_ACTION_GLOBAL", "Issuer Credit Rating", "Local Currency LT|0")</f>
        <v/>
      </c>
      <c r="M296" s="10" t="str">
        <f>_xll.SNL.Clients.Office.Excel.Functions.SPG(A296, "RD_LAST_REVIEW_DATE_GLOBAL", "Issuer Credit Rating", "Local Currency LT")</f>
        <v/>
      </c>
      <c r="N296" s="10" t="str">
        <f>_xll.SNL.Clients.Office.Excel.Functions.SPG(A296, "RD_CREDIT_RATING_DATE_GLOBAL", "Issuer Credit Rating", "Local Currency LT|0")</f>
        <v/>
      </c>
      <c r="O296" s="10" t="str">
        <f>_xll.SNL.Clients.Office.Excel.Functions.SPG(A296, "RD_CREDIT_WATCH_OUTLOOK_DATE_GLOBAL", "Issuer Credit Rating", "Local Currency LT|0")</f>
        <v/>
      </c>
    </row>
    <row r="297" spans="1:15">
      <c r="A297" t="s">
        <v>1331</v>
      </c>
      <c r="B297" t="str">
        <f>_xll.SNL.Clients.Office.Excel.Functions.SPG(A297,"SP_IPO_DATE")</f>
        <v>#PEND</v>
      </c>
      <c r="C297" s="9" t="str">
        <f>_xll.SNL.Clients.Office.Excel.Functions.SPG(A297, "IQ_SECTOR")</f>
        <v>Consumer Discretionary</v>
      </c>
      <c r="D297" s="9" t="str">
        <f>_xll.SNL.Clients.Office.Excel.Functions.SPG(A297, "IQ_INDUSTRY_GROUP")</f>
        <v>Consumer Discretionary Distribution and Retail</v>
      </c>
      <c r="E297" s="9" t="str">
        <f>_xll.SNL.Clients.Office.Excel.Functions.SPG(A297, "IQ_INDUSTRY")</f>
        <v>Broadline Retail</v>
      </c>
      <c r="F297" s="9" t="str">
        <f>_xll.SNL.Clients.Office.Excel.Functions.SPG(A297, "IQ_PRIMARY_INDUSTRY")</f>
        <v>Broadline Retail</v>
      </c>
      <c r="G297" s="9" t="str">
        <f>_xll.SNL.Clients.Office.Excel.Functions.SPG(A297, "NAICS_CODE", "Primary")</f>
        <v>455110 - Department Stores</v>
      </c>
      <c r="H297" s="9" t="str">
        <f>_xll.SNL.Clients.Office.Excel.Functions.SPG(A297, "SP_TOPICTAG")</f>
        <v/>
      </c>
      <c r="I297" s="5">
        <f>_xll.SNL.Clients.Office.Excel.Functions.SPG(A297, "SP_PCT_SHARES_OWNED_ALL_INSTITUTIONS")</f>
        <v>109.61</v>
      </c>
      <c r="J297" s="9" t="str">
        <f>_xll.SNL.Clients.Office.Excel.Functions.SPG(A297, "RD_CREDIT_RATING_GLOBAL", "Issuer Credit Rating", "Local Currency LT|0")</f>
        <v>BB-</v>
      </c>
      <c r="K297" s="9" t="str">
        <f>_xll.SNL.Clients.Office.Excel.Functions.SPG(A297, "RD_CWOL_GLOBAL", "Issuer Credit Rating", "Local Currency LT|0")</f>
        <v>Negative</v>
      </c>
      <c r="L297" s="9" t="str">
        <f>_xll.SNL.Clients.Office.Excel.Functions.SPG(A297, "RD_RATING_ACTION_GLOBAL", "Issuer Credit Rating", "Local Currency LT|0")</f>
        <v>Downgrade | CreditWatch/Outlook (12/19/2024)</v>
      </c>
      <c r="M297" s="10">
        <f>_xll.SNL.Clients.Office.Excel.Functions.SPG(A297, "RD_LAST_REVIEW_DATE_GLOBAL", "Issuer Credit Rating", "Local Currency LT")</f>
        <v>45645</v>
      </c>
      <c r="N297" s="10">
        <f>_xll.SNL.Clients.Office.Excel.Functions.SPG(A297, "RD_CREDIT_RATING_DATE_GLOBAL", "Issuer Credit Rating", "Local Currency LT|0")</f>
        <v>45645</v>
      </c>
      <c r="O297" s="10">
        <f>_xll.SNL.Clients.Office.Excel.Functions.SPG(A297, "RD_CREDIT_WATCH_OUTLOOK_DATE_GLOBAL", "Issuer Credit Rating", "Local Currency LT|0")</f>
        <v>45645</v>
      </c>
    </row>
    <row r="298" spans="1:15">
      <c r="A298" t="s">
        <v>1332</v>
      </c>
      <c r="B298" t="str">
        <f>_xll.SNL.Clients.Office.Excel.Functions.SPG(A298,"SP_IPO_DATE")</f>
        <v>#PEND</v>
      </c>
      <c r="C298" s="9" t="str">
        <f>_xll.SNL.Clients.Office.Excel.Functions.SPG(A298, "IQ_SECTOR")</f>
        <v>Consumer Discretionary</v>
      </c>
      <c r="D298" s="9" t="str">
        <f>_xll.SNL.Clients.Office.Excel.Functions.SPG(A298, "IQ_INDUSTRY_GROUP")</f>
        <v>Consumer Durables and Apparel</v>
      </c>
      <c r="E298" s="9" t="str">
        <f>_xll.SNL.Clients.Office.Excel.Functions.SPG(A298, "IQ_INDUSTRY")</f>
        <v>Textiles, Apparel and Luxury Goods</v>
      </c>
      <c r="F298" s="9" t="str">
        <f>_xll.SNL.Clients.Office.Excel.Functions.SPG(A298, "IQ_PRIMARY_INDUSTRY")</f>
        <v>Apparel, Accessories and Luxury Goods</v>
      </c>
      <c r="G298" s="9" t="str">
        <f>_xll.SNL.Clients.Office.Excel.Functions.SPG(A298, "NAICS_CODE", "Primary")</f>
        <v>315 - Apparel Manufacturing</v>
      </c>
      <c r="H298" s="9" t="str">
        <f>_xll.SNL.Clients.Office.Excel.Functions.SPG(A298, "SP_TOPICTAG")</f>
        <v>Fast-Moving Consumer Goods; Lifestyle; Brand Marketing; Smart Clothing</v>
      </c>
      <c r="I298" s="5">
        <f>_xll.SNL.Clients.Office.Excel.Functions.SPG(A298, "SP_PCT_SHARES_OWNED_ALL_INSTITUTIONS")</f>
        <v>94.08</v>
      </c>
      <c r="J298" s="9" t="str">
        <f>_xll.SNL.Clients.Office.Excel.Functions.SPG(A298, "RD_CREDIT_RATING_GLOBAL", "Issuer Credit Rating", "Local Currency LT|0")</f>
        <v>BB</v>
      </c>
      <c r="K298" s="9" t="str">
        <f>_xll.SNL.Clients.Office.Excel.Functions.SPG(A298, "RD_CWOL_GLOBAL", "Issuer Credit Rating", "Local Currency LT|0")</f>
        <v>Stable</v>
      </c>
      <c r="L298" s="9" t="str">
        <f>_xll.SNL.Clients.Office.Excel.Functions.SPG(A298, "RD_RATING_ACTION_GLOBAL", "Issuer Credit Rating", "Local Currency LT|0")</f>
        <v>Upgrade | CreditWatch/Outlook (11/05/2021)</v>
      </c>
      <c r="M298" s="10">
        <f>_xll.SNL.Clients.Office.Excel.Functions.SPG(A298, "RD_LAST_REVIEW_DATE_GLOBAL", "Issuer Credit Rating", "Local Currency LT")</f>
        <v>45398</v>
      </c>
      <c r="N298" s="10">
        <f>_xll.SNL.Clients.Office.Excel.Functions.SPG(A298, "RD_CREDIT_RATING_DATE_GLOBAL", "Issuer Credit Rating", "Local Currency LT|0")</f>
        <v>44505</v>
      </c>
      <c r="O298" s="10">
        <f>_xll.SNL.Clients.Office.Excel.Functions.SPG(A298, "RD_CREDIT_WATCH_OUTLOOK_DATE_GLOBAL", "Issuer Credit Rating", "Local Currency LT|0")</f>
        <v>44505</v>
      </c>
    </row>
    <row r="299" spans="1:15">
      <c r="A299" t="s">
        <v>1333</v>
      </c>
      <c r="B299" t="str">
        <f>_xll.SNL.Clients.Office.Excel.Functions.SPG(A299,"SP_IPO_DATE")</f>
        <v>#PEND</v>
      </c>
      <c r="C299" s="9" t="str">
        <f>_xll.SNL.Clients.Office.Excel.Functions.SPG(A299, "IQ_SECTOR")</f>
        <v>Materials</v>
      </c>
      <c r="D299" s="9" t="str">
        <f>_xll.SNL.Clients.Office.Excel.Functions.SPG(A299, "IQ_INDUSTRY_GROUP")</f>
        <v>Materials</v>
      </c>
      <c r="E299" s="9" t="str">
        <f>_xll.SNL.Clients.Office.Excel.Functions.SPG(A299, "IQ_INDUSTRY")</f>
        <v>Chemicals</v>
      </c>
      <c r="F299" s="9" t="str">
        <f>_xll.SNL.Clients.Office.Excel.Functions.SPG(A299, "IQ_PRIMARY_INDUSTRY")</f>
        <v>Commodity Chemicals</v>
      </c>
      <c r="G299" s="9" t="str">
        <f>_xll.SNL.Clients.Office.Excel.Functions.SPG(A299, "NAICS_CODE", "Primary")</f>
        <v>32519 - Other Basic Organic Chemical Manufacturing</v>
      </c>
      <c r="H299" s="9" t="str">
        <f>_xll.SNL.Clients.Office.Excel.Functions.SPG(A299, "SP_TOPICTAG")</f>
        <v>Environmental Engineering; Marine Transportation; Disposal and Recycling; CleanTech; Pollution Control</v>
      </c>
      <c r="I299" s="5">
        <f>_xll.SNL.Clients.Office.Excel.Functions.SPG(A299, "SP_PCT_SHARES_OWNED_ALL_INSTITUTIONS")</f>
        <v>92.61</v>
      </c>
      <c r="J299" s="9" t="str">
        <f>_xll.SNL.Clients.Office.Excel.Functions.SPG(A299, "RD_CREDIT_RATING_GLOBAL", "Issuer Credit Rating", "Local Currency LT|0")</f>
        <v>B+</v>
      </c>
      <c r="K299" s="9" t="str">
        <f>_xll.SNL.Clients.Office.Excel.Functions.SPG(A299, "RD_CWOL_GLOBAL", "Issuer Credit Rating", "Local Currency LT|0")</f>
        <v>Stable</v>
      </c>
      <c r="L299" s="9" t="str">
        <f>_xll.SNL.Clients.Office.Excel.Functions.SPG(A299, "RD_RATING_ACTION_GLOBAL", "Issuer Credit Rating", "Local Currency LT|0")</f>
        <v>Upgrade | CreditWatch/Outlook (04/08/2021)</v>
      </c>
      <c r="M299" s="10">
        <f>_xll.SNL.Clients.Office.Excel.Functions.SPG(A299, "RD_LAST_REVIEW_DATE_GLOBAL", "Issuer Credit Rating", "Local Currency LT")</f>
        <v>45433</v>
      </c>
      <c r="N299" s="10">
        <f>_xll.SNL.Clients.Office.Excel.Functions.SPG(A299, "RD_CREDIT_RATING_DATE_GLOBAL", "Issuer Credit Rating", "Local Currency LT|0")</f>
        <v>44294</v>
      </c>
      <c r="O299" s="10">
        <f>_xll.SNL.Clients.Office.Excel.Functions.SPG(A299, "RD_CREDIT_WATCH_OUTLOOK_DATE_GLOBAL", "Issuer Credit Rating", "Local Currency LT|0")</f>
        <v>44294</v>
      </c>
    </row>
    <row r="300" spans="1:15">
      <c r="A300" t="s">
        <v>1334</v>
      </c>
      <c r="B300" t="str">
        <f>_xll.SNL.Clients.Office.Excel.Functions.SPG(A300,"SP_IPO_DATE")</f>
        <v>#PEND</v>
      </c>
      <c r="C300" s="9" t="str">
        <f>_xll.SNL.Clients.Office.Excel.Functions.SPG(A300, "IQ_SECTOR")</f>
        <v>Industrials</v>
      </c>
      <c r="D300" s="9" t="str">
        <f>_xll.SNL.Clients.Office.Excel.Functions.SPG(A300, "IQ_INDUSTRY_GROUP")</f>
        <v>Commercial and Professional Services</v>
      </c>
      <c r="E300" s="9" t="str">
        <f>_xll.SNL.Clients.Office.Excel.Functions.SPG(A300, "IQ_INDUSTRY")</f>
        <v>Professional Services</v>
      </c>
      <c r="F300" s="9" t="str">
        <f>_xll.SNL.Clients.Office.Excel.Functions.SPG(A300, "IQ_PRIMARY_INDUSTRY")</f>
        <v>Human Resource and Employment Services</v>
      </c>
      <c r="G300" s="9" t="str">
        <f>_xll.SNL.Clients.Office.Excel.Functions.SPG(A300, "NAICS_CODE", "Primary")</f>
        <v>541612 - Human Resources Consulting Services</v>
      </c>
      <c r="H300" s="9" t="str">
        <f>_xll.SNL.Clients.Office.Excel.Functions.SPG(A300, "SP_TOPICTAG")</f>
        <v>Employee Benefits; Social Recruiting</v>
      </c>
      <c r="I300" s="5">
        <f>_xll.SNL.Clients.Office.Excel.Functions.SPG(A300, "SP_PCT_SHARES_OWNED_ALL_INSTITUTIONS")</f>
        <v>95.9</v>
      </c>
      <c r="J300" s="9" t="str">
        <f>_xll.SNL.Clients.Office.Excel.Functions.SPG(A300, "RD_CREDIT_RATING_GLOBAL", "Issuer Credit Rating", "Local Currency LT|0")</f>
        <v>BB</v>
      </c>
      <c r="K300" s="9" t="str">
        <f>_xll.SNL.Clients.Office.Excel.Functions.SPG(A300, "RD_CWOL_GLOBAL", "Issuer Credit Rating", "Local Currency LT|0")</f>
        <v>Stable</v>
      </c>
      <c r="L300" s="9" t="str">
        <f>_xll.SNL.Clients.Office.Excel.Functions.SPG(A300, "RD_RATING_ACTION_GLOBAL", "Issuer Credit Rating", "Local Currency LT|0")</f>
        <v>New Rating | CreditWatch/Outlook (12/09/2019)</v>
      </c>
      <c r="M300" s="10">
        <f>_xll.SNL.Clients.Office.Excel.Functions.SPG(A300, "RD_LAST_REVIEW_DATE_GLOBAL", "Issuer Credit Rating", "Local Currency LT")</f>
        <v>45586</v>
      </c>
      <c r="N300" s="10">
        <f>_xll.SNL.Clients.Office.Excel.Functions.SPG(A300, "RD_CREDIT_RATING_DATE_GLOBAL", "Issuer Credit Rating", "Local Currency LT|0")</f>
        <v>43808</v>
      </c>
      <c r="O300" s="10">
        <f>_xll.SNL.Clients.Office.Excel.Functions.SPG(A300, "RD_CREDIT_WATCH_OUTLOOK_DATE_GLOBAL", "Issuer Credit Rating", "Local Currency LT|0")</f>
        <v>43808</v>
      </c>
    </row>
    <row r="301" spans="1:15">
      <c r="A301" t="s">
        <v>1335</v>
      </c>
      <c r="B301" t="str">
        <f>_xll.SNL.Clients.Office.Excel.Functions.SPG(A301,"SP_IPO_DATE")</f>
        <v>#PEND</v>
      </c>
      <c r="C301" s="9" t="str">
        <f>_xll.SNL.Clients.Office.Excel.Functions.SPG(A301, "IQ_SECTOR")</f>
        <v>Health Care</v>
      </c>
      <c r="D301" s="9" t="str">
        <f>_xll.SNL.Clients.Office.Excel.Functions.SPG(A301, "IQ_INDUSTRY_GROUP")</f>
        <v>Pharmaceuticals, Biotechnology and Life Sciences</v>
      </c>
      <c r="E301" s="9" t="str">
        <f>_xll.SNL.Clients.Office.Excel.Functions.SPG(A301, "IQ_INDUSTRY")</f>
        <v>Biotechnology</v>
      </c>
      <c r="F301" s="9" t="str">
        <f>_xll.SNL.Clients.Office.Excel.Functions.SPG(A301, "IQ_PRIMARY_INDUSTRY")</f>
        <v>Biotechnology</v>
      </c>
      <c r="G301" s="9" t="str">
        <f>_xll.SNL.Clients.Office.Excel.Functions.SPG(A301, "NAICS_CODE", "Primary")</f>
        <v>325414 - Biological Product (except Diagnostic) Manufacturing</v>
      </c>
      <c r="H301" s="9" t="str">
        <f>_xll.SNL.Clients.Office.Excel.Functions.SPG(A301, "SP_TOPICTAG")</f>
        <v>Health Diagnostics; Genetics; Dermatology; Genetic Disorder; Respiratory</v>
      </c>
      <c r="I301" s="5">
        <f>_xll.SNL.Clients.Office.Excel.Functions.SPG(A301, "SP_PCT_SHARES_OWNED_ALL_INSTITUTIONS")</f>
        <v>88.36</v>
      </c>
      <c r="J301" s="9" t="str">
        <f>_xll.SNL.Clients.Office.Excel.Functions.SPG(A301, "RD_CREDIT_RATING_GLOBAL", "Issuer Credit Rating", "Local Currency LT|0")</f>
        <v/>
      </c>
      <c r="K301" s="9" t="str">
        <f>_xll.SNL.Clients.Office.Excel.Functions.SPG(A301, "RD_CWOL_GLOBAL", "Issuer Credit Rating", "Local Currency LT|0")</f>
        <v/>
      </c>
      <c r="L301" s="9" t="str">
        <f>_xll.SNL.Clients.Office.Excel.Functions.SPG(A301, "RD_RATING_ACTION_GLOBAL", "Issuer Credit Rating", "Local Currency LT|0")</f>
        <v/>
      </c>
      <c r="M301" s="10" t="str">
        <f>_xll.SNL.Clients.Office.Excel.Functions.SPG(A301, "RD_LAST_REVIEW_DATE_GLOBAL", "Issuer Credit Rating", "Local Currency LT")</f>
        <v/>
      </c>
      <c r="N301" s="10" t="str">
        <f>_xll.SNL.Clients.Office.Excel.Functions.SPG(A301, "RD_CREDIT_RATING_DATE_GLOBAL", "Issuer Credit Rating", "Local Currency LT|0")</f>
        <v/>
      </c>
      <c r="O301" s="10" t="str">
        <f>_xll.SNL.Clients.Office.Excel.Functions.SPG(A301, "RD_CREDIT_WATCH_OUTLOOK_DATE_GLOBAL", "Issuer Credit Rating", "Local Currency LT|0")</f>
        <v/>
      </c>
    </row>
    <row r="302" spans="1:15">
      <c r="A302" t="s">
        <v>1336</v>
      </c>
      <c r="B302" t="str">
        <f>_xll.SNL.Clients.Office.Excel.Functions.SPG(A302,"SP_IPO_DATE")</f>
        <v>#PEND</v>
      </c>
      <c r="C302" s="9" t="str">
        <f>_xll.SNL.Clients.Office.Excel.Functions.SPG(A302, "IQ_SECTOR")</f>
        <v>Information Technology</v>
      </c>
      <c r="D302" s="9" t="str">
        <f>_xll.SNL.Clients.Office.Excel.Functions.SPG(A302, "IQ_INDUSTRY_GROUP")</f>
        <v>Semiconductors and Semiconductor Equipment</v>
      </c>
      <c r="E302" s="9" t="str">
        <f>_xll.SNL.Clients.Office.Excel.Functions.SPG(A302, "IQ_INDUSTRY")</f>
        <v>Semiconductors and Semiconductor Equipment</v>
      </c>
      <c r="F302" s="9" t="str">
        <f>_xll.SNL.Clients.Office.Excel.Functions.SPG(A302, "IQ_PRIMARY_INDUSTRY")</f>
        <v>Semiconductor Materials and Equipment</v>
      </c>
      <c r="G302" s="9" t="str">
        <f>_xll.SNL.Clients.Office.Excel.Functions.SPG(A302, "NAICS_CODE", "Primary")</f>
        <v>333242 - Semiconductor Machinery Manufacturing</v>
      </c>
      <c r="H302" s="9" t="str">
        <f>_xll.SNL.Clients.Office.Excel.Functions.SPG(A302, "SP_TOPICTAG")</f>
        <v>Computer Vision; Data Integration; Process Automation</v>
      </c>
      <c r="I302" s="5">
        <f>_xll.SNL.Clients.Office.Excel.Functions.SPG(A302, "SP_PCT_SHARES_OWNED_ALL_INSTITUTIONS")</f>
        <v>95</v>
      </c>
      <c r="J302" s="9" t="str">
        <f>_xll.SNL.Clients.Office.Excel.Functions.SPG(A302, "RD_CREDIT_RATING_GLOBAL", "Issuer Credit Rating", "Local Currency LT|0")</f>
        <v>NR</v>
      </c>
      <c r="K302" s="9" t="str">
        <f>_xll.SNL.Clients.Office.Excel.Functions.SPG(A302, "RD_CWOL_GLOBAL", "Issuer Credit Rating", "Local Currency LT|0")</f>
        <v>NR</v>
      </c>
      <c r="L302" s="9" t="str">
        <f>_xll.SNL.Clients.Office.Excel.Functions.SPG(A302, "RD_RATING_ACTION_GLOBAL", "Issuer Credit Rating", "Local Currency LT|0")</f>
        <v>Not Rated | CreditWatch/Outlook (03/30/2009)</v>
      </c>
      <c r="M302" s="10" t="str">
        <f>_xll.SNL.Clients.Office.Excel.Functions.SPG(A302, "RD_LAST_REVIEW_DATE_GLOBAL", "Issuer Credit Rating", "Local Currency LT")</f>
        <v/>
      </c>
      <c r="N302" s="10">
        <f>_xll.SNL.Clients.Office.Excel.Functions.SPG(A302, "RD_CREDIT_RATING_DATE_GLOBAL", "Issuer Credit Rating", "Local Currency LT|0")</f>
        <v>39902</v>
      </c>
      <c r="O302" s="10">
        <f>_xll.SNL.Clients.Office.Excel.Functions.SPG(A302, "RD_CREDIT_WATCH_OUTLOOK_DATE_GLOBAL", "Issuer Credit Rating", "Local Currency LT|0")</f>
        <v>39902</v>
      </c>
    </row>
    <row r="303" spans="1:15">
      <c r="A303" t="s">
        <v>1337</v>
      </c>
      <c r="B303" t="str">
        <f>_xll.SNL.Clients.Office.Excel.Functions.SPG(A303,"SP_IPO_DATE")</f>
        <v>#PEND</v>
      </c>
      <c r="C303" s="9" t="str">
        <f>_xll.SNL.Clients.Office.Excel.Functions.SPG(A303, "IQ_SECTOR")</f>
        <v>Consumer Discretionary</v>
      </c>
      <c r="D303" s="9" t="str">
        <f>_xll.SNL.Clients.Office.Excel.Functions.SPG(A303, "IQ_INDUSTRY_GROUP")</f>
        <v>Consumer Durables and Apparel</v>
      </c>
      <c r="E303" s="9" t="str">
        <f>_xll.SNL.Clients.Office.Excel.Functions.SPG(A303, "IQ_INDUSTRY")</f>
        <v>Household Durables</v>
      </c>
      <c r="F303" s="9" t="str">
        <f>_xll.SNL.Clients.Office.Excel.Functions.SPG(A303, "IQ_PRIMARY_INDUSTRY")</f>
        <v>Home Furnishings</v>
      </c>
      <c r="G303" s="9" t="str">
        <f>_xll.SNL.Clients.Office.Excel.Functions.SPG(A303, "NAICS_CODE", "Primary")</f>
        <v>337121 - Upholstered Household Furniture Manufacturing</v>
      </c>
      <c r="H303" s="9" t="str">
        <f>_xll.SNL.Clients.Office.Excel.Functions.SPG(A303, "SP_TOPICTAG")</f>
        <v/>
      </c>
      <c r="I303" s="5">
        <f>_xll.SNL.Clients.Office.Excel.Functions.SPG(A303, "SP_PCT_SHARES_OWNED_ALL_INSTITUTIONS")</f>
        <v>99.24</v>
      </c>
      <c r="J303" s="9" t="str">
        <f>_xll.SNL.Clients.Office.Excel.Functions.SPG(A303, "RD_CREDIT_RATING_GLOBAL", "Issuer Credit Rating", "Local Currency LT|0")</f>
        <v/>
      </c>
      <c r="K303" s="9" t="str">
        <f>_xll.SNL.Clients.Office.Excel.Functions.SPG(A303, "RD_CWOL_GLOBAL", "Issuer Credit Rating", "Local Currency LT|0")</f>
        <v/>
      </c>
      <c r="L303" s="9" t="str">
        <f>_xll.SNL.Clients.Office.Excel.Functions.SPG(A303, "RD_RATING_ACTION_GLOBAL", "Issuer Credit Rating", "Local Currency LT|0")</f>
        <v/>
      </c>
      <c r="M303" s="10" t="str">
        <f>_xll.SNL.Clients.Office.Excel.Functions.SPG(A303, "RD_LAST_REVIEW_DATE_GLOBAL", "Issuer Credit Rating", "Local Currency LT")</f>
        <v/>
      </c>
      <c r="N303" s="10" t="str">
        <f>_xll.SNL.Clients.Office.Excel.Functions.SPG(A303, "RD_CREDIT_RATING_DATE_GLOBAL", "Issuer Credit Rating", "Local Currency LT|0")</f>
        <v/>
      </c>
      <c r="O303" s="10" t="str">
        <f>_xll.SNL.Clients.Office.Excel.Functions.SPG(A303, "RD_CREDIT_WATCH_OUTLOOK_DATE_GLOBAL", "Issuer Credit Rating", "Local Currency LT|0")</f>
        <v/>
      </c>
    </row>
    <row r="304" spans="1:15">
      <c r="A304" t="s">
        <v>1338</v>
      </c>
      <c r="B304" t="str">
        <f>_xll.SNL.Clients.Office.Excel.Functions.SPG(A304,"SP_IPO_DATE")</f>
        <v>#PEND</v>
      </c>
      <c r="C304" s="9" t="str">
        <f>_xll.SNL.Clients.Office.Excel.Functions.SPG(A304, "IQ_SECTOR")</f>
        <v>Financials</v>
      </c>
      <c r="D304" s="9" t="str">
        <f>_xll.SNL.Clients.Office.Excel.Functions.SPG(A304, "IQ_INDUSTRY_GROUP")</f>
        <v>Banks</v>
      </c>
      <c r="E304" s="9" t="str">
        <f>_xll.SNL.Clients.Office.Excel.Functions.SPG(A304, "IQ_INDUSTRY")</f>
        <v>Banks</v>
      </c>
      <c r="F304" s="9" t="str">
        <f>_xll.SNL.Clients.Office.Excel.Functions.SPG(A304, "IQ_PRIMARY_INDUSTRY")</f>
        <v>Regional Banks</v>
      </c>
      <c r="G304" s="9" t="str">
        <f>_xll.SNL.Clients.Office.Excel.Functions.SPG(A304, "NAICS_CODE", "Primary")</f>
        <v>522110 - Commercial Banking</v>
      </c>
      <c r="H304" s="9" t="str">
        <f>_xll.SNL.Clients.Office.Excel.Functions.SPG(A304, "SP_TOPICTAG")</f>
        <v>Consumer Lending; Digital Brokerage</v>
      </c>
      <c r="I304" s="5">
        <f>_xll.SNL.Clients.Office.Excel.Functions.SPG(A304, "SP_PCT_SHARES_OWNED_ALL_INSTITUTIONS")</f>
        <v>84.29</v>
      </c>
      <c r="J304" s="9" t="str">
        <f>_xll.SNL.Clients.Office.Excel.Functions.SPG(A304, "RD_CREDIT_RATING_GLOBAL", "Issuer Credit Rating", "Local Currency LT|0")</f>
        <v/>
      </c>
      <c r="K304" s="9" t="str">
        <f>_xll.SNL.Clients.Office.Excel.Functions.SPG(A304, "RD_CWOL_GLOBAL", "Issuer Credit Rating", "Local Currency LT|0")</f>
        <v/>
      </c>
      <c r="L304" s="9" t="str">
        <f>_xll.SNL.Clients.Office.Excel.Functions.SPG(A304, "RD_RATING_ACTION_GLOBAL", "Issuer Credit Rating", "Local Currency LT|0")</f>
        <v/>
      </c>
      <c r="M304" s="10" t="str">
        <f>_xll.SNL.Clients.Office.Excel.Functions.SPG(A304, "RD_LAST_REVIEW_DATE_GLOBAL", "Issuer Credit Rating", "Local Currency LT")</f>
        <v/>
      </c>
      <c r="N304" s="10" t="str">
        <f>_xll.SNL.Clients.Office.Excel.Functions.SPG(A304, "RD_CREDIT_RATING_DATE_GLOBAL", "Issuer Credit Rating", "Local Currency LT|0")</f>
        <v/>
      </c>
      <c r="O304" s="10" t="str">
        <f>_xll.SNL.Clients.Office.Excel.Functions.SPG(A304, "RD_CREDIT_WATCH_OUTLOOK_DATE_GLOBAL", "Issuer Credit Rating", "Local Currency LT|0")</f>
        <v/>
      </c>
    </row>
    <row r="305" spans="1:15">
      <c r="A305" t="s">
        <v>1339</v>
      </c>
      <c r="B305" t="str">
        <f>_xll.SNL.Clients.Office.Excel.Functions.SPG(A305,"SP_IPO_DATE")</f>
        <v>#PEND</v>
      </c>
      <c r="C305" s="9" t="str">
        <f>_xll.SNL.Clients.Office.Excel.Functions.SPG(A305, "IQ_SECTOR")</f>
        <v>Consumer Discretionary</v>
      </c>
      <c r="D305" s="9" t="str">
        <f>_xll.SNL.Clients.Office.Excel.Functions.SPG(A305, "IQ_INDUSTRY_GROUP")</f>
        <v>Automobiles and Components</v>
      </c>
      <c r="E305" s="9" t="str">
        <f>_xll.SNL.Clients.Office.Excel.Functions.SPG(A305, "IQ_INDUSTRY")</f>
        <v>Automobile Components</v>
      </c>
      <c r="F305" s="9" t="str">
        <f>_xll.SNL.Clients.Office.Excel.Functions.SPG(A305, "IQ_PRIMARY_INDUSTRY")</f>
        <v>Automotive Parts and Equipment</v>
      </c>
      <c r="G305" s="9" t="str">
        <f>_xll.SNL.Clients.Office.Excel.Functions.SPG(A305, "NAICS_CODE", "Primary")</f>
        <v>336390 - Other Motor Vehicle Parts Manufacturing</v>
      </c>
      <c r="H305" s="9" t="str">
        <f>_xll.SNL.Clients.Office.Excel.Functions.SPG(A305, "SP_TOPICTAG")</f>
        <v>Fleet Management; Industrial Automation; Marine Transportation; Passenger Aircraft Manufacturing</v>
      </c>
      <c r="I305" s="5">
        <f>_xll.SNL.Clients.Office.Excel.Functions.SPG(A305, "SP_PCT_SHARES_OWNED_ALL_INSTITUTIONS")</f>
        <v>104.63</v>
      </c>
      <c r="J305" s="9" t="str">
        <f>_xll.SNL.Clients.Office.Excel.Functions.SPG(A305, "RD_CREDIT_RATING_GLOBAL", "Issuer Credit Rating", "Local Currency LT|0")</f>
        <v/>
      </c>
      <c r="K305" s="9" t="str">
        <f>_xll.SNL.Clients.Office.Excel.Functions.SPG(A305, "RD_CWOL_GLOBAL", "Issuer Credit Rating", "Local Currency LT|0")</f>
        <v/>
      </c>
      <c r="L305" s="9" t="str">
        <f>_xll.SNL.Clients.Office.Excel.Functions.SPG(A305, "RD_RATING_ACTION_GLOBAL", "Issuer Credit Rating", "Local Currency LT|0")</f>
        <v/>
      </c>
      <c r="M305" s="10" t="str">
        <f>_xll.SNL.Clients.Office.Excel.Functions.SPG(A305, "RD_LAST_REVIEW_DATE_GLOBAL", "Issuer Credit Rating", "Local Currency LT")</f>
        <v/>
      </c>
      <c r="N305" s="10" t="str">
        <f>_xll.SNL.Clients.Office.Excel.Functions.SPG(A305, "RD_CREDIT_RATING_DATE_GLOBAL", "Issuer Credit Rating", "Local Currency LT|0")</f>
        <v/>
      </c>
      <c r="O305" s="10" t="str">
        <f>_xll.SNL.Clients.Office.Excel.Functions.SPG(A305, "RD_CREDIT_WATCH_OUTLOOK_DATE_GLOBAL", "Issuer Credit Rating", "Local Currency LT|0")</f>
        <v/>
      </c>
    </row>
    <row r="306" spans="1:15">
      <c r="A306" t="s">
        <v>1340</v>
      </c>
      <c r="B306" t="str">
        <f>_xll.SNL.Clients.Office.Excel.Functions.SPG(A306,"SP_IPO_DATE")</f>
        <v>#PEND</v>
      </c>
      <c r="C306" s="9" t="str">
        <f>_xll.SNL.Clients.Office.Excel.Functions.SPG(A306, "IQ_SECTOR")</f>
        <v>Consumer Discretionary</v>
      </c>
      <c r="D306" s="9" t="str">
        <f>_xll.SNL.Clients.Office.Excel.Functions.SPG(A306, "IQ_INDUSTRY_GROUP")</f>
        <v>Consumer Durables and Apparel</v>
      </c>
      <c r="E306" s="9" t="str">
        <f>_xll.SNL.Clients.Office.Excel.Functions.SPG(A306, "IQ_INDUSTRY")</f>
        <v>Household Durables</v>
      </c>
      <c r="F306" s="9" t="str">
        <f>_xll.SNL.Clients.Office.Excel.Functions.SPG(A306, "IQ_PRIMARY_INDUSTRY")</f>
        <v>Home Furnishings</v>
      </c>
      <c r="G306" s="9" t="str">
        <f>_xll.SNL.Clients.Office.Excel.Functions.SPG(A306, "NAICS_CODE", "Primary")</f>
        <v>33712 - Household and Institutional Furniture Manufacturing</v>
      </c>
      <c r="H306" s="9" t="str">
        <f>_xll.SNL.Clients.Office.Excel.Functions.SPG(A306, "SP_TOPICTAG")</f>
        <v>Home Improvement</v>
      </c>
      <c r="I306" s="5">
        <f>_xll.SNL.Clients.Office.Excel.Functions.SPG(A306, "SP_PCT_SHARES_OWNED_ALL_INSTITUTIONS")</f>
        <v>76.239999999999995</v>
      </c>
      <c r="J306" s="9" t="str">
        <f>_xll.SNL.Clients.Office.Excel.Functions.SPG(A306, "RD_CREDIT_RATING_GLOBAL", "Issuer Credit Rating", "Local Currency LT|0")</f>
        <v>BBB-</v>
      </c>
      <c r="K306" s="9" t="str">
        <f>_xll.SNL.Clients.Office.Excel.Functions.SPG(A306, "RD_CWOL_GLOBAL", "Issuer Credit Rating", "Local Currency LT|0")</f>
        <v>Negative</v>
      </c>
      <c r="L306" s="9" t="str">
        <f>_xll.SNL.Clients.Office.Excel.Functions.SPG(A306, "RD_RATING_ACTION_GLOBAL", "Issuer Credit Rating", "Local Currency LT|0")</f>
        <v>CreditWatch/Outlook (08/16/2024)</v>
      </c>
      <c r="M306" s="10">
        <f>_xll.SNL.Clients.Office.Excel.Functions.SPG(A306, "RD_LAST_REVIEW_DATE_GLOBAL", "Issuer Credit Rating", "Local Currency LT")</f>
        <v>45692</v>
      </c>
      <c r="N306" s="10">
        <f>_xll.SNL.Clients.Office.Excel.Functions.SPG(A306, "RD_CREDIT_RATING_DATE_GLOBAL", "Issuer Credit Rating", "Local Currency LT|0")</f>
        <v>45310</v>
      </c>
      <c r="O306" s="10">
        <f>_xll.SNL.Clients.Office.Excel.Functions.SPG(A306, "RD_CREDIT_WATCH_OUTLOOK_DATE_GLOBAL", "Issuer Credit Rating", "Local Currency LT|0")</f>
        <v>45520</v>
      </c>
    </row>
    <row r="307" spans="1:15">
      <c r="A307" t="s">
        <v>1341</v>
      </c>
      <c r="B307" t="str">
        <f>_xll.SNL.Clients.Office.Excel.Functions.SPG(A307,"SP_IPO_DATE")</f>
        <v>#PEND</v>
      </c>
      <c r="C307" s="9" t="str">
        <f>_xll.SNL.Clients.Office.Excel.Functions.SPG(A307, "IQ_SECTOR")</f>
        <v>Health Care</v>
      </c>
      <c r="D307" s="9" t="str">
        <f>_xll.SNL.Clients.Office.Excel.Functions.SPG(A307, "IQ_INDUSTRY_GROUP")</f>
        <v>Health Care Equipment and Services</v>
      </c>
      <c r="E307" s="9" t="str">
        <f>_xll.SNL.Clients.Office.Excel.Functions.SPG(A307, "IQ_INDUSTRY")</f>
        <v>Health Care Equipment and Supplies</v>
      </c>
      <c r="F307" s="9" t="str">
        <f>_xll.SNL.Clients.Office.Excel.Functions.SPG(A307, "IQ_PRIMARY_INDUSTRY")</f>
        <v>Health Care Equipment</v>
      </c>
      <c r="G307" s="9" t="str">
        <f>_xll.SNL.Clients.Office.Excel.Functions.SPG(A307, "NAICS_CODE", "Primary")</f>
        <v>339112 - Surgical and Medical Instrument Manufacturing</v>
      </c>
      <c r="H307" s="9" t="str">
        <f>_xll.SNL.Clients.Office.Excel.Functions.SPG(A307, "SP_TOPICTAG")</f>
        <v>Health Diagnostics; Cardiovascular; Nephrology; Neurology; Surgery</v>
      </c>
      <c r="I307" s="5">
        <f>_xll.SNL.Clients.Office.Excel.Functions.SPG(A307, "SP_PCT_SHARES_OWNED_ALL_INSTITUTIONS")</f>
        <v>93.57</v>
      </c>
      <c r="J307" s="9" t="str">
        <f>_xll.SNL.Clients.Office.Excel.Functions.SPG(A307, "RD_CREDIT_RATING_GLOBAL", "Issuer Credit Rating", "Local Currency LT|0")</f>
        <v/>
      </c>
      <c r="K307" s="9" t="str">
        <f>_xll.SNL.Clients.Office.Excel.Functions.SPG(A307, "RD_CWOL_GLOBAL", "Issuer Credit Rating", "Local Currency LT|0")</f>
        <v/>
      </c>
      <c r="L307" s="9" t="str">
        <f>_xll.SNL.Clients.Office.Excel.Functions.SPG(A307, "RD_RATING_ACTION_GLOBAL", "Issuer Credit Rating", "Local Currency LT|0")</f>
        <v/>
      </c>
      <c r="M307" s="10" t="str">
        <f>_xll.SNL.Clients.Office.Excel.Functions.SPG(A307, "RD_LAST_REVIEW_DATE_GLOBAL", "Issuer Credit Rating", "Local Currency LT")</f>
        <v/>
      </c>
      <c r="N307" s="10" t="str">
        <f>_xll.SNL.Clients.Office.Excel.Functions.SPG(A307, "RD_CREDIT_RATING_DATE_GLOBAL", "Issuer Credit Rating", "Local Currency LT|0")</f>
        <v/>
      </c>
      <c r="O307" s="10" t="str">
        <f>_xll.SNL.Clients.Office.Excel.Functions.SPG(A307, "RD_CREDIT_WATCH_OUTLOOK_DATE_GLOBAL", "Issuer Credit Rating", "Local Currency LT|0")</f>
        <v/>
      </c>
    </row>
    <row r="308" spans="1:15">
      <c r="A308" t="s">
        <v>1342</v>
      </c>
      <c r="B308" t="str">
        <f>_xll.SNL.Clients.Office.Excel.Functions.SPG(A308,"SP_IPO_DATE")</f>
        <v>#PEND</v>
      </c>
      <c r="C308" s="9" t="str">
        <f>_xll.SNL.Clients.Office.Excel.Functions.SPG(A308, "IQ_SECTOR")</f>
        <v>Consumer Discretionary</v>
      </c>
      <c r="D308" s="9" t="str">
        <f>_xll.SNL.Clients.Office.Excel.Functions.SPG(A308, "IQ_INDUSTRY_GROUP")</f>
        <v>Consumer Discretionary Distribution and Retail</v>
      </c>
      <c r="E308" s="9" t="str">
        <f>_xll.SNL.Clients.Office.Excel.Functions.SPG(A308, "IQ_INDUSTRY")</f>
        <v>Specialty Retail</v>
      </c>
      <c r="F308" s="9" t="str">
        <f>_xll.SNL.Clients.Office.Excel.Functions.SPG(A308, "IQ_PRIMARY_INDUSTRY")</f>
        <v>Other Specialty Retail</v>
      </c>
      <c r="G308" s="9" t="str">
        <f>_xll.SNL.Clients.Office.Excel.Functions.SPG(A308, "NAICS_CODE", "Primary")</f>
        <v>459110 - Sporting Goods Retailers</v>
      </c>
      <c r="H308" s="9" t="str">
        <f>_xll.SNL.Clients.Office.Excel.Functions.SPG(A308, "SP_TOPICTAG")</f>
        <v>Fast-Moving Consumer Goods; Home Improvement; Location Based Services; Customer Relationship Management; E-learning</v>
      </c>
      <c r="I308" s="5">
        <f>_xll.SNL.Clients.Office.Excel.Functions.SPG(A308, "SP_PCT_SHARES_OWNED_ALL_INSTITUTIONS")</f>
        <v>104.75</v>
      </c>
      <c r="J308" s="9" t="str">
        <f>_xll.SNL.Clients.Office.Excel.Functions.SPG(A308, "RD_CREDIT_RATING_GLOBAL", "Issuer Credit Rating", "Local Currency LT|0")</f>
        <v/>
      </c>
      <c r="K308" s="9" t="str">
        <f>_xll.SNL.Clients.Office.Excel.Functions.SPG(A308, "RD_CWOL_GLOBAL", "Issuer Credit Rating", "Local Currency LT|0")</f>
        <v/>
      </c>
      <c r="L308" s="9" t="str">
        <f>_xll.SNL.Clients.Office.Excel.Functions.SPG(A308, "RD_RATING_ACTION_GLOBAL", "Issuer Credit Rating", "Local Currency LT|0")</f>
        <v/>
      </c>
      <c r="M308" s="10" t="str">
        <f>_xll.SNL.Clients.Office.Excel.Functions.SPG(A308, "RD_LAST_REVIEW_DATE_GLOBAL", "Issuer Credit Rating", "Local Currency LT")</f>
        <v/>
      </c>
      <c r="N308" s="10" t="str">
        <f>_xll.SNL.Clients.Office.Excel.Functions.SPG(A308, "RD_CREDIT_RATING_DATE_GLOBAL", "Issuer Credit Rating", "Local Currency LT|0")</f>
        <v/>
      </c>
      <c r="O308" s="10" t="str">
        <f>_xll.SNL.Clients.Office.Excel.Functions.SPG(A308, "RD_CREDIT_WATCH_OUTLOOK_DATE_GLOBAL", "Issuer Credit Rating", "Local Currency LT|0")</f>
        <v/>
      </c>
    </row>
    <row r="309" spans="1:15">
      <c r="A309" t="s">
        <v>1343</v>
      </c>
      <c r="B309" t="str">
        <f>_xll.SNL.Clients.Office.Excel.Functions.SPG(A309,"SP_IPO_DATE")</f>
        <v>#PEND</v>
      </c>
      <c r="C309" s="9" t="str">
        <f>_xll.SNL.Clients.Office.Excel.Functions.SPG(A309, "IQ_SECTOR")</f>
        <v>Consumer Discretionary</v>
      </c>
      <c r="D309" s="9" t="str">
        <f>_xll.SNL.Clients.Office.Excel.Functions.SPG(A309, "IQ_INDUSTRY_GROUP")</f>
        <v>Consumer Durables and Apparel</v>
      </c>
      <c r="E309" s="9" t="str">
        <f>_xll.SNL.Clients.Office.Excel.Functions.SPG(A309, "IQ_INDUSTRY")</f>
        <v>Household Durables</v>
      </c>
      <c r="F309" s="9" t="str">
        <f>_xll.SNL.Clients.Office.Excel.Functions.SPG(A309, "IQ_PRIMARY_INDUSTRY")</f>
        <v>Homebuilding</v>
      </c>
      <c r="G309" s="9" t="str">
        <f>_xll.SNL.Clients.Office.Excel.Functions.SPG(A309, "NAICS_CODE", "Primary")</f>
        <v>236117 - New Housing For-Sale Builders</v>
      </c>
      <c r="H309" s="9" t="str">
        <f>_xll.SNL.Clients.Office.Excel.Functions.SPG(A309, "SP_TOPICTAG")</f>
        <v/>
      </c>
      <c r="I309" s="5">
        <f>_xll.SNL.Clients.Office.Excel.Functions.SPG(A309, "SP_PCT_SHARES_OWNED_ALL_INSTITUTIONS")</f>
        <v>88.92</v>
      </c>
      <c r="J309" s="9" t="str">
        <f>_xll.SNL.Clients.Office.Excel.Functions.SPG(A309, "RD_CREDIT_RATING_GLOBAL", "Issuer Credit Rating", "Local Currency LT|0")</f>
        <v>BB-</v>
      </c>
      <c r="K309" s="9" t="str">
        <f>_xll.SNL.Clients.Office.Excel.Functions.SPG(A309, "RD_CWOL_GLOBAL", "Issuer Credit Rating", "Local Currency LT|0")</f>
        <v>Negative</v>
      </c>
      <c r="L309" s="9" t="str">
        <f>_xll.SNL.Clients.Office.Excel.Functions.SPG(A309, "RD_RATING_ACTION_GLOBAL", "Issuer Credit Rating", "Local Currency LT|0")</f>
        <v>CreditWatch/Outlook (11/12/2024)</v>
      </c>
      <c r="M309" s="10">
        <f>_xll.SNL.Clients.Office.Excel.Functions.SPG(A309, "RD_LAST_REVIEW_DATE_GLOBAL", "Issuer Credit Rating", "Local Currency LT")</f>
        <v>45608</v>
      </c>
      <c r="N309" s="10">
        <f>_xll.SNL.Clients.Office.Excel.Functions.SPG(A309, "RD_CREDIT_RATING_DATE_GLOBAL", "Issuer Credit Rating", "Local Currency LT|0")</f>
        <v>43272</v>
      </c>
      <c r="O309" s="10">
        <f>_xll.SNL.Clients.Office.Excel.Functions.SPG(A309, "RD_CREDIT_WATCH_OUTLOOK_DATE_GLOBAL", "Issuer Credit Rating", "Local Currency LT|0")</f>
        <v>45608</v>
      </c>
    </row>
    <row r="310" spans="1:15">
      <c r="A310" t="s">
        <v>1344</v>
      </c>
      <c r="B310" t="str">
        <f>_xll.SNL.Clients.Office.Excel.Functions.SPG(A310,"SP_IPO_DATE")</f>
        <v>#PEND</v>
      </c>
      <c r="C310" s="9" t="str">
        <f>_xll.SNL.Clients.Office.Excel.Functions.SPG(A310, "IQ_SECTOR")</f>
        <v>Energy</v>
      </c>
      <c r="D310" s="9" t="str">
        <f>_xll.SNL.Clients.Office.Excel.Functions.SPG(A310, "IQ_INDUSTRY_GROUP")</f>
        <v>Energy</v>
      </c>
      <c r="E310" s="9" t="str">
        <f>_xll.SNL.Clients.Office.Excel.Functions.SPG(A310, "IQ_INDUSTRY")</f>
        <v>Energy Equipment and Services</v>
      </c>
      <c r="F310" s="9" t="str">
        <f>_xll.SNL.Clients.Office.Excel.Functions.SPG(A310, "IQ_PRIMARY_INDUSTRY")</f>
        <v>Oil and Gas Equipment and Services</v>
      </c>
      <c r="G310" s="9" t="str">
        <f>_xll.SNL.Clients.Office.Excel.Functions.SPG(A310, "NAICS_CODE", "Primary")</f>
        <v>213112 - Support Activities for Oil and Gas Operations</v>
      </c>
      <c r="H310" s="9" t="str">
        <f>_xll.SNL.Clients.Office.Excel.Functions.SPG(A310, "SP_TOPICTAG")</f>
        <v>Environmental Engineering; Fleet Management; Industrial Automation; CleanTech; Pollution Control</v>
      </c>
      <c r="I310" s="5">
        <f>_xll.SNL.Clients.Office.Excel.Functions.SPG(A310, "SP_PCT_SHARES_OWNED_ALL_INSTITUTIONS")</f>
        <v>106.73</v>
      </c>
      <c r="J310" s="9" t="str">
        <f>_xll.SNL.Clients.Office.Excel.Functions.SPG(A310, "RD_CREDIT_RATING_GLOBAL", "Issuer Credit Rating", "Local Currency LT|0")</f>
        <v/>
      </c>
      <c r="K310" s="9" t="str">
        <f>_xll.SNL.Clients.Office.Excel.Functions.SPG(A310, "RD_CWOL_GLOBAL", "Issuer Credit Rating", "Local Currency LT|0")</f>
        <v/>
      </c>
      <c r="L310" s="9" t="str">
        <f>_xll.SNL.Clients.Office.Excel.Functions.SPG(A310, "RD_RATING_ACTION_GLOBAL", "Issuer Credit Rating", "Local Currency LT|0")</f>
        <v/>
      </c>
      <c r="M310" s="10" t="str">
        <f>_xll.SNL.Clients.Office.Excel.Functions.SPG(A310, "RD_LAST_REVIEW_DATE_GLOBAL", "Issuer Credit Rating", "Local Currency LT")</f>
        <v/>
      </c>
      <c r="N310" s="10" t="str">
        <f>_xll.SNL.Clients.Office.Excel.Functions.SPG(A310, "RD_CREDIT_RATING_DATE_GLOBAL", "Issuer Credit Rating", "Local Currency LT|0")</f>
        <v/>
      </c>
      <c r="O310" s="10" t="str">
        <f>_xll.SNL.Clients.Office.Excel.Functions.SPG(A310, "RD_CREDIT_WATCH_OUTLOOK_DATE_GLOBAL", "Issuer Credit Rating", "Local Currency LT|0")</f>
        <v/>
      </c>
    </row>
    <row r="311" spans="1:15">
      <c r="A311" t="s">
        <v>1345</v>
      </c>
      <c r="B311" t="str">
        <f>_xll.SNL.Clients.Office.Excel.Functions.SPG(A311,"SP_IPO_DATE")</f>
        <v>#PEND</v>
      </c>
      <c r="C311" s="9" t="str">
        <f>_xll.SNL.Clients.Office.Excel.Functions.SPG(A311, "IQ_SECTOR")</f>
        <v>Health Care</v>
      </c>
      <c r="D311" s="9" t="str">
        <f>_xll.SNL.Clients.Office.Excel.Functions.SPG(A311, "IQ_INDUSTRY_GROUP")</f>
        <v>Pharmaceuticals, Biotechnology and Life Sciences</v>
      </c>
      <c r="E311" s="9" t="str">
        <f>_xll.SNL.Clients.Office.Excel.Functions.SPG(A311, "IQ_INDUSTRY")</f>
        <v>Pharmaceuticals</v>
      </c>
      <c r="F311" s="9" t="str">
        <f>_xll.SNL.Clients.Office.Excel.Functions.SPG(A311, "IQ_PRIMARY_INDUSTRY")</f>
        <v>Pharmaceuticals</v>
      </c>
      <c r="G311" s="9" t="str">
        <f>_xll.SNL.Clients.Office.Excel.Functions.SPG(A311, "NAICS_CODE", "Primary")</f>
        <v>325412 - Pharmaceutical Preparation Manufacturing</v>
      </c>
      <c r="H311" s="9" t="str">
        <f>_xll.SNL.Clients.Office.Excel.Functions.SPG(A311, "SP_TOPICTAG")</f>
        <v>Osteoporosis; Hematology; Infectious Diseases; Neurology; Oncology; Vaccines</v>
      </c>
      <c r="I311" s="5">
        <f>_xll.SNL.Clients.Office.Excel.Functions.SPG(A311, "SP_PCT_SHARES_OWNED_ALL_INSTITUTIONS")</f>
        <v>97.32</v>
      </c>
      <c r="J311" s="9" t="str">
        <f>_xll.SNL.Clients.Office.Excel.Functions.SPG(A311, "RD_CREDIT_RATING_GLOBAL", "Issuer Credit Rating", "Local Currency LT|0")</f>
        <v/>
      </c>
      <c r="K311" s="9" t="str">
        <f>_xll.SNL.Clients.Office.Excel.Functions.SPG(A311, "RD_CWOL_GLOBAL", "Issuer Credit Rating", "Local Currency LT|0")</f>
        <v/>
      </c>
      <c r="L311" s="9" t="str">
        <f>_xll.SNL.Clients.Office.Excel.Functions.SPG(A311, "RD_RATING_ACTION_GLOBAL", "Issuer Credit Rating", "Local Currency LT|0")</f>
        <v/>
      </c>
      <c r="M311" s="10" t="str">
        <f>_xll.SNL.Clients.Office.Excel.Functions.SPG(A311, "RD_LAST_REVIEW_DATE_GLOBAL", "Issuer Credit Rating", "Local Currency LT")</f>
        <v/>
      </c>
      <c r="N311" s="10" t="str">
        <f>_xll.SNL.Clients.Office.Excel.Functions.SPG(A311, "RD_CREDIT_RATING_DATE_GLOBAL", "Issuer Credit Rating", "Local Currency LT|0")</f>
        <v/>
      </c>
      <c r="O311" s="10" t="str">
        <f>_xll.SNL.Clients.Office.Excel.Functions.SPG(A311, "RD_CREDIT_WATCH_OUTLOOK_DATE_GLOBAL", "Issuer Credit Rating", "Local Currency LT|0")</f>
        <v/>
      </c>
    </row>
    <row r="312" spans="1:15">
      <c r="A312" t="s">
        <v>1346</v>
      </c>
      <c r="B312" t="str">
        <f>_xll.SNL.Clients.Office.Excel.Functions.SPG(A312,"SP_IPO_DATE")</f>
        <v>#PEND</v>
      </c>
      <c r="C312" s="9" t="str">
        <f>_xll.SNL.Clients.Office.Excel.Functions.SPG(A312, "IQ_SECTOR")</f>
        <v>Financials</v>
      </c>
      <c r="D312" s="9" t="str">
        <f>_xll.SNL.Clients.Office.Excel.Functions.SPG(A312, "IQ_INDUSTRY_GROUP")</f>
        <v>Insurance</v>
      </c>
      <c r="E312" s="9" t="str">
        <f>_xll.SNL.Clients.Office.Excel.Functions.SPG(A312, "IQ_INDUSTRY")</f>
        <v>Insurance</v>
      </c>
      <c r="F312" s="9" t="str">
        <f>_xll.SNL.Clients.Office.Excel.Functions.SPG(A312, "IQ_PRIMARY_INDUSTRY")</f>
        <v>Life and Health Insurance</v>
      </c>
      <c r="G312" s="9" t="str">
        <f>_xll.SNL.Clients.Office.Excel.Functions.SPG(A312, "NAICS_CODE", "Primary")</f>
        <v>524113 - Direct Life Insurance Carriers</v>
      </c>
      <c r="H312" s="9" t="str">
        <f>_xll.SNL.Clients.Office.Excel.Functions.SPG(A312, "SP_TOPICTAG")</f>
        <v>Employee Benefits</v>
      </c>
      <c r="I312" s="5">
        <f>_xll.SNL.Clients.Office.Excel.Functions.SPG(A312, "SP_PCT_SHARES_OWNED_ALL_INSTITUTIONS")</f>
        <v>75.11</v>
      </c>
      <c r="J312" s="9" t="str">
        <f>_xll.SNL.Clients.Office.Excel.Functions.SPG(A312, "RD_CREDIT_RATING_GLOBAL", "Issuer Credit Rating", "Local Currency LT|0")</f>
        <v>BBB+</v>
      </c>
      <c r="K312" s="9" t="str">
        <f>_xll.SNL.Clients.Office.Excel.Functions.SPG(A312, "RD_CWOL_GLOBAL", "Issuer Credit Rating", "Local Currency LT|0")</f>
        <v>Stable</v>
      </c>
      <c r="L312" s="9" t="str">
        <f>_xll.SNL.Clients.Office.Excel.Functions.SPG(A312, "RD_RATING_ACTION_GLOBAL", "Issuer Credit Rating", "Local Currency LT|0")</f>
        <v>Downgrade | CreditWatch/Outlook (11/03/2022)</v>
      </c>
      <c r="M312" s="10">
        <f>_xll.SNL.Clients.Office.Excel.Functions.SPG(A312, "RD_LAST_REVIEW_DATE_GLOBAL", "Issuer Credit Rating", "Local Currency LT")</f>
        <v>45559</v>
      </c>
      <c r="N312" s="10">
        <f>_xll.SNL.Clients.Office.Excel.Functions.SPG(A312, "RD_CREDIT_RATING_DATE_GLOBAL", "Issuer Credit Rating", "Local Currency LT|0")</f>
        <v>44868</v>
      </c>
      <c r="O312" s="10">
        <f>_xll.SNL.Clients.Office.Excel.Functions.SPG(A312, "RD_CREDIT_WATCH_OUTLOOK_DATE_GLOBAL", "Issuer Credit Rating", "Local Currency LT|0")</f>
        <v>44868</v>
      </c>
    </row>
    <row r="313" spans="1:15">
      <c r="A313" t="s">
        <v>1347</v>
      </c>
      <c r="B313" t="str">
        <f>_xll.SNL.Clients.Office.Excel.Functions.SPG(A313,"SP_IPO_DATE")</f>
        <v>#PEND</v>
      </c>
      <c r="C313" s="9" t="str">
        <f>_xll.SNL.Clients.Office.Excel.Functions.SPG(A313, "IQ_SECTOR")</f>
        <v>Industrials</v>
      </c>
      <c r="D313" s="9" t="str">
        <f>_xll.SNL.Clients.Office.Excel.Functions.SPG(A313, "IQ_INDUSTRY_GROUP")</f>
        <v>Capital Goods</v>
      </c>
      <c r="E313" s="9" t="str">
        <f>_xll.SNL.Clients.Office.Excel.Functions.SPG(A313, "IQ_INDUSTRY")</f>
        <v>Machinery</v>
      </c>
      <c r="F313" s="9" t="str">
        <f>_xll.SNL.Clients.Office.Excel.Functions.SPG(A313, "IQ_PRIMARY_INDUSTRY")</f>
        <v>Agricultural and Farm Machinery</v>
      </c>
      <c r="G313" s="9" t="str">
        <f>_xll.SNL.Clients.Office.Excel.Functions.SPG(A313, "NAICS_CODE", "Primary")</f>
        <v>333111 - Farm Machinery and Equipment Manufacturing</v>
      </c>
      <c r="H313" s="9" t="str">
        <f>_xll.SNL.Clients.Office.Excel.Functions.SPG(A313, "SP_TOPICTAG")</f>
        <v>Environmental Engineering; Farming; Industrial Automation; Sensors; Smart Energy; Process Automation; Remote Access and Control</v>
      </c>
      <c r="I313" s="5">
        <f>_xll.SNL.Clients.Office.Excel.Functions.SPG(A313, "SP_PCT_SHARES_OWNED_ALL_INSTITUTIONS")</f>
        <v>97.87</v>
      </c>
      <c r="J313" s="9" t="str">
        <f>_xll.SNL.Clients.Office.Excel.Functions.SPG(A313, "RD_CREDIT_RATING_GLOBAL", "Issuer Credit Rating", "Local Currency LT|0")</f>
        <v/>
      </c>
      <c r="K313" s="9" t="str">
        <f>_xll.SNL.Clients.Office.Excel.Functions.SPG(A313, "RD_CWOL_GLOBAL", "Issuer Credit Rating", "Local Currency LT|0")</f>
        <v/>
      </c>
      <c r="L313" s="9" t="str">
        <f>_xll.SNL.Clients.Office.Excel.Functions.SPG(A313, "RD_RATING_ACTION_GLOBAL", "Issuer Credit Rating", "Local Currency LT|0")</f>
        <v/>
      </c>
      <c r="M313" s="10" t="str">
        <f>_xll.SNL.Clients.Office.Excel.Functions.SPG(A313, "RD_LAST_REVIEW_DATE_GLOBAL", "Issuer Credit Rating", "Local Currency LT")</f>
        <v/>
      </c>
      <c r="N313" s="10" t="str">
        <f>_xll.SNL.Clients.Office.Excel.Functions.SPG(A313, "RD_CREDIT_RATING_DATE_GLOBAL", "Issuer Credit Rating", "Local Currency LT|0")</f>
        <v/>
      </c>
      <c r="O313" s="10" t="str">
        <f>_xll.SNL.Clients.Office.Excel.Functions.SPG(A313, "RD_CREDIT_WATCH_OUTLOOK_DATE_GLOBAL", "Issuer Credit Rating", "Local Currency LT|0")</f>
        <v/>
      </c>
    </row>
    <row r="314" spans="1:15">
      <c r="A314" t="s">
        <v>1348</v>
      </c>
      <c r="B314" t="str">
        <f>_xll.SNL.Clients.Office.Excel.Functions.SPG(A314,"SP_IPO_DATE")</f>
        <v>#PEND</v>
      </c>
      <c r="C314" s="9" t="str">
        <f>_xll.SNL.Clients.Office.Excel.Functions.SPG(A314, "IQ_SECTOR")</f>
        <v>Industrials</v>
      </c>
      <c r="D314" s="9" t="str">
        <f>_xll.SNL.Clients.Office.Excel.Functions.SPG(A314, "IQ_INDUSTRY_GROUP")</f>
        <v>Commercial and Professional Services</v>
      </c>
      <c r="E314" s="9" t="str">
        <f>_xll.SNL.Clients.Office.Excel.Functions.SPG(A314, "IQ_INDUSTRY")</f>
        <v>Commercial Services and Supplies</v>
      </c>
      <c r="F314" s="9" t="str">
        <f>_xll.SNL.Clients.Office.Excel.Functions.SPG(A314, "IQ_PRIMARY_INDUSTRY")</f>
        <v>Diversified Support Services</v>
      </c>
      <c r="G314" s="9" t="str">
        <f>_xll.SNL.Clients.Office.Excel.Functions.SPG(A314, "NAICS_CODE", "Primary")</f>
        <v>561499 - All Other Business Support Services</v>
      </c>
      <c r="H314" s="9" t="str">
        <f>_xll.SNL.Clients.Office.Excel.Functions.SPG(A314, "SP_TOPICTAG")</f>
        <v>Consumer Research; Customer Relationship Management; Data Protection; Collaborative Consumption</v>
      </c>
      <c r="I314" s="5">
        <f>_xll.SNL.Clients.Office.Excel.Functions.SPG(A314, "SP_PCT_SHARES_OWNED_ALL_INSTITUTIONS")</f>
        <v>61.77</v>
      </c>
      <c r="J314" s="9" t="str">
        <f>_xll.SNL.Clients.Office.Excel.Functions.SPG(A314, "RD_CREDIT_RATING_GLOBAL", "Issuer Credit Rating", "Local Currency LT|0")</f>
        <v/>
      </c>
      <c r="K314" s="9" t="str">
        <f>_xll.SNL.Clients.Office.Excel.Functions.SPG(A314, "RD_CWOL_GLOBAL", "Issuer Credit Rating", "Local Currency LT|0")</f>
        <v/>
      </c>
      <c r="L314" s="9" t="str">
        <f>_xll.SNL.Clients.Office.Excel.Functions.SPG(A314, "RD_RATING_ACTION_GLOBAL", "Issuer Credit Rating", "Local Currency LT|0")</f>
        <v/>
      </c>
      <c r="M314" s="10" t="str">
        <f>_xll.SNL.Clients.Office.Excel.Functions.SPG(A314, "RD_LAST_REVIEW_DATE_GLOBAL", "Issuer Credit Rating", "Local Currency LT")</f>
        <v/>
      </c>
      <c r="N314" s="10" t="str">
        <f>_xll.SNL.Clients.Office.Excel.Functions.SPG(A314, "RD_CREDIT_RATING_DATE_GLOBAL", "Issuer Credit Rating", "Local Currency LT|0")</f>
        <v/>
      </c>
      <c r="O314" s="10" t="str">
        <f>_xll.SNL.Clients.Office.Excel.Functions.SPG(A314, "RD_CREDIT_WATCH_OUTLOOK_DATE_GLOBAL", "Issuer Credit Rating", "Local Currency LT|0")</f>
        <v/>
      </c>
    </row>
    <row r="315" spans="1:15">
      <c r="A315" t="s">
        <v>1349</v>
      </c>
      <c r="B315" t="str">
        <f>_xll.SNL.Clients.Office.Excel.Functions.SPG(A315,"SP_IPO_DATE")</f>
        <v>#PEND</v>
      </c>
      <c r="C315" s="9" t="str">
        <f>_xll.SNL.Clients.Office.Excel.Functions.SPG(A315, "IQ_SECTOR")</f>
        <v>Information Technology</v>
      </c>
      <c r="D315" s="9" t="str">
        <f>_xll.SNL.Clients.Office.Excel.Functions.SPG(A315, "IQ_INDUSTRY_GROUP")</f>
        <v>Software and Services</v>
      </c>
      <c r="E315" s="9" t="str">
        <f>_xll.SNL.Clients.Office.Excel.Functions.SPG(A315, "IQ_INDUSTRY")</f>
        <v>Software</v>
      </c>
      <c r="F315" s="9" t="str">
        <f>_xll.SNL.Clients.Office.Excel.Functions.SPG(A315, "IQ_PRIMARY_INDUSTRY")</f>
        <v>Application Software</v>
      </c>
      <c r="G315" s="9" t="str">
        <f>_xll.SNL.Clients.Office.Excel.Functions.SPG(A315, "NAICS_CODE", "Primary")</f>
        <v>513210 - Software Publishers</v>
      </c>
      <c r="H315" s="9" t="str">
        <f>_xll.SNL.Clients.Office.Excel.Functions.SPG(A315, "SP_TOPICTAG")</f>
        <v>Data Integration; Marketing Automation; Customer Relationship Management; Data Protection; DaaS</v>
      </c>
      <c r="I315" s="5">
        <f>_xll.SNL.Clients.Office.Excel.Functions.SPG(A315, "SP_PCT_SHARES_OWNED_ALL_INSTITUTIONS")</f>
        <v>95.03</v>
      </c>
      <c r="J315" s="9" t="str">
        <f>_xll.SNL.Clients.Office.Excel.Functions.SPG(A315, "RD_CREDIT_RATING_GLOBAL", "Issuer Credit Rating", "Local Currency LT|0")</f>
        <v>NR</v>
      </c>
      <c r="K315" s="9" t="str">
        <f>_xll.SNL.Clients.Office.Excel.Functions.SPG(A315, "RD_CWOL_GLOBAL", "Issuer Credit Rating", "Local Currency LT|0")</f>
        <v>NR</v>
      </c>
      <c r="L315" s="9" t="str">
        <f>_xll.SNL.Clients.Office.Excel.Functions.SPG(A315, "RD_RATING_ACTION_GLOBAL", "Issuer Credit Rating", "Local Currency LT|0")</f>
        <v>Not Rated | CreditWatch/Outlook (10/14/2013)</v>
      </c>
      <c r="M315" s="10" t="str">
        <f>_xll.SNL.Clients.Office.Excel.Functions.SPG(A315, "RD_LAST_REVIEW_DATE_GLOBAL", "Issuer Credit Rating", "Local Currency LT")</f>
        <v/>
      </c>
      <c r="N315" s="10">
        <f>_xll.SNL.Clients.Office.Excel.Functions.SPG(A315, "RD_CREDIT_RATING_DATE_GLOBAL", "Issuer Credit Rating", "Local Currency LT|0")</f>
        <v>41561</v>
      </c>
      <c r="O315" s="10">
        <f>_xll.SNL.Clients.Office.Excel.Functions.SPG(A315, "RD_CREDIT_WATCH_OUTLOOK_DATE_GLOBAL", "Issuer Credit Rating", "Local Currency LT|0")</f>
        <v>41561</v>
      </c>
    </row>
    <row r="316" spans="1:15">
      <c r="A316" t="s">
        <v>1350</v>
      </c>
      <c r="B316" t="str">
        <f>_xll.SNL.Clients.Office.Excel.Functions.SPG(A316,"SP_IPO_DATE")</f>
        <v>#PEND</v>
      </c>
      <c r="C316" s="9" t="str">
        <f>_xll.SNL.Clients.Office.Excel.Functions.SPG(A316, "IQ_SECTOR")</f>
        <v>Real Estate</v>
      </c>
      <c r="D316" s="9" t="str">
        <f>_xll.SNL.Clients.Office.Excel.Functions.SPG(A316, "IQ_INDUSTRY_GROUP")</f>
        <v>Equity Real Estate Investment Trusts (REITs)</v>
      </c>
      <c r="E316" s="9" t="str">
        <f>_xll.SNL.Clients.Office.Excel.Functions.SPG(A316, "IQ_INDUSTRY")</f>
        <v>Health Care REITs</v>
      </c>
      <c r="F316" s="9" t="str">
        <f>_xll.SNL.Clients.Office.Excel.Functions.SPG(A316, "IQ_PRIMARY_INDUSTRY")</f>
        <v>Health Care REITs</v>
      </c>
      <c r="G316" s="9" t="str">
        <f>_xll.SNL.Clients.Office.Excel.Functions.SPG(A316, "NAICS_CODE", "Primary")</f>
        <v>531110 - Lessors of Residential Buildings and Dwellings</v>
      </c>
      <c r="H316" s="9" t="str">
        <f>_xll.SNL.Clients.Office.Excel.Functions.SPG(A316, "SP_TOPICTAG")</f>
        <v/>
      </c>
      <c r="I316" s="5">
        <f>_xll.SNL.Clients.Office.Excel.Functions.SPG(A316, "SP_PCT_SHARES_OWNED_ALL_INSTITUTIONS")</f>
        <v>74.12</v>
      </c>
      <c r="J316" s="9" t="str">
        <f>_xll.SNL.Clients.Office.Excel.Functions.SPG(A316, "RD_CREDIT_RATING_GLOBAL", "Issuer Credit Rating", "Local Currency LT|0")</f>
        <v/>
      </c>
      <c r="K316" s="9" t="str">
        <f>_xll.SNL.Clients.Office.Excel.Functions.SPG(A316, "RD_CWOL_GLOBAL", "Issuer Credit Rating", "Local Currency LT|0")</f>
        <v/>
      </c>
      <c r="L316" s="9" t="str">
        <f>_xll.SNL.Clients.Office.Excel.Functions.SPG(A316, "RD_RATING_ACTION_GLOBAL", "Issuer Credit Rating", "Local Currency LT|0")</f>
        <v/>
      </c>
      <c r="M316" s="10" t="str">
        <f>_xll.SNL.Clients.Office.Excel.Functions.SPG(A316, "RD_LAST_REVIEW_DATE_GLOBAL", "Issuer Credit Rating", "Local Currency LT")</f>
        <v/>
      </c>
      <c r="N316" s="10" t="str">
        <f>_xll.SNL.Clients.Office.Excel.Functions.SPG(A316, "RD_CREDIT_RATING_DATE_GLOBAL", "Issuer Credit Rating", "Local Currency LT|0")</f>
        <v/>
      </c>
      <c r="O316" s="10" t="str">
        <f>_xll.SNL.Clients.Office.Excel.Functions.SPG(A316, "RD_CREDIT_WATCH_OUTLOOK_DATE_GLOBAL", "Issuer Credit Rating", "Local Currency LT|0")</f>
        <v/>
      </c>
    </row>
    <row r="317" spans="1:15">
      <c r="A317" t="s">
        <v>1351</v>
      </c>
      <c r="B317" t="str">
        <f>_xll.SNL.Clients.Office.Excel.Functions.SPG(A317,"SP_IPO_DATE")</f>
        <v>#PEND</v>
      </c>
      <c r="C317" s="9" t="str">
        <f>_xll.SNL.Clients.Office.Excel.Functions.SPG(A317, "IQ_SECTOR")</f>
        <v>Communication Services</v>
      </c>
      <c r="D317" s="9" t="str">
        <f>_xll.SNL.Clients.Office.Excel.Functions.SPG(A317, "IQ_INDUSTRY_GROUP")</f>
        <v>Telecommunication Services</v>
      </c>
      <c r="E317" s="9" t="str">
        <f>_xll.SNL.Clients.Office.Excel.Functions.SPG(A317, "IQ_INDUSTRY")</f>
        <v>Diversified Telecommunication Services</v>
      </c>
      <c r="F317" s="9" t="str">
        <f>_xll.SNL.Clients.Office.Excel.Functions.SPG(A317, "IQ_PRIMARY_INDUSTRY")</f>
        <v>Alternative Carriers</v>
      </c>
      <c r="G317" s="9" t="str">
        <f>_xll.SNL.Clients.Office.Excel.Functions.SPG(A317, "NAICS_CODE", "Primary")</f>
        <v>517111 - Wired Telecommunications Carriers</v>
      </c>
      <c r="H317" s="9" t="str">
        <f>_xll.SNL.Clients.Office.Excel.Functions.SPG(A317, "SP_TOPICTAG")</f>
        <v>Network Backbone; Optical Infrastructure; Enterprise Voip and Telephony; IaaS (Infrastructure as a Service); Cloud Data Services; Cloud Security; Network Security</v>
      </c>
      <c r="I317" s="5">
        <f>_xll.SNL.Clients.Office.Excel.Functions.SPG(A317, "SP_PCT_SHARES_OWNED_ALL_INSTITUTIONS")</f>
        <v>65.489999999999995</v>
      </c>
      <c r="J317" s="9" t="str">
        <f>_xll.SNL.Clients.Office.Excel.Functions.SPG(A317, "RD_CREDIT_RATING_GLOBAL", "Issuer Credit Rating", "Local Currency LT|0")</f>
        <v>CCC+</v>
      </c>
      <c r="K317" s="9" t="str">
        <f>_xll.SNL.Clients.Office.Excel.Functions.SPG(A317, "RD_CWOL_GLOBAL", "Issuer Credit Rating", "Local Currency LT|0")</f>
        <v>Watch Pos</v>
      </c>
      <c r="L317" s="9" t="str">
        <f>_xll.SNL.Clients.Office.Excel.Functions.SPG(A317, "RD_RATING_ACTION_GLOBAL", "Issuer Credit Rating", "Local Currency LT|0")</f>
        <v>CreditWatch/Outlook (11/15/2024)</v>
      </c>
      <c r="M317" s="10">
        <f>_xll.SNL.Clients.Office.Excel.Functions.SPG(A317, "RD_LAST_REVIEW_DATE_GLOBAL", "Issuer Credit Rating", "Local Currency LT")</f>
        <v>45611</v>
      </c>
      <c r="N317" s="10">
        <f>_xll.SNL.Clients.Office.Excel.Functions.SPG(A317, "RD_CREDIT_RATING_DATE_GLOBAL", "Issuer Credit Rating", "Local Currency LT|0")</f>
        <v>45573</v>
      </c>
      <c r="O317" s="10">
        <f>_xll.SNL.Clients.Office.Excel.Functions.SPG(A317, "RD_CREDIT_WATCH_OUTLOOK_DATE_GLOBAL", "Issuer Credit Rating", "Local Currency LT|0")</f>
        <v>45611</v>
      </c>
    </row>
    <row r="318" spans="1:15">
      <c r="A318" t="s">
        <v>1352</v>
      </c>
      <c r="B318" t="str">
        <f>_xll.SNL.Clients.Office.Excel.Functions.SPG(A318,"SP_IPO_DATE")</f>
        <v>#PEND</v>
      </c>
      <c r="C318" s="9" t="str">
        <f>_xll.SNL.Clients.Office.Excel.Functions.SPG(A318, "IQ_SECTOR")</f>
        <v>Real Estate</v>
      </c>
      <c r="D318" s="9" t="str">
        <f>_xll.SNL.Clients.Office.Excel.Functions.SPG(A318, "IQ_INDUSTRY_GROUP")</f>
        <v>Equity Real Estate Investment Trusts (REITs)</v>
      </c>
      <c r="E318" s="9" t="str">
        <f>_xll.SNL.Clients.Office.Excel.Functions.SPG(A318, "IQ_INDUSTRY")</f>
        <v>Industrial REITs</v>
      </c>
      <c r="F318" s="9" t="str">
        <f>_xll.SNL.Clients.Office.Excel.Functions.SPG(A318, "IQ_PRIMARY_INDUSTRY")</f>
        <v>Industrial REITs</v>
      </c>
      <c r="G318" s="9" t="str">
        <f>_xll.SNL.Clients.Office.Excel.Functions.SPG(A318, "NAICS_CODE", "Primary")</f>
        <v>531110 - Lessors of Residential Buildings and Dwellings</v>
      </c>
      <c r="H318" s="9" t="str">
        <f>_xll.SNL.Clients.Office.Excel.Functions.SPG(A318, "SP_TOPICTAG")</f>
        <v/>
      </c>
      <c r="I318" s="5">
        <f>_xll.SNL.Clients.Office.Excel.Functions.SPG(A318, "SP_PCT_SHARES_OWNED_ALL_INSTITUTIONS")</f>
        <v>94.96</v>
      </c>
      <c r="J318" s="9" t="str">
        <f>_xll.SNL.Clients.Office.Excel.Functions.SPG(A318, "RD_CREDIT_RATING_GLOBAL", "Issuer Credit Rating", "Local Currency LT|0")</f>
        <v>BBB-</v>
      </c>
      <c r="K318" s="9" t="str">
        <f>_xll.SNL.Clients.Office.Excel.Functions.SPG(A318, "RD_CWOL_GLOBAL", "Issuer Credit Rating", "Local Currency LT|0")</f>
        <v>Stable</v>
      </c>
      <c r="L318" s="9" t="str">
        <f>_xll.SNL.Clients.Office.Excel.Functions.SPG(A318, "RD_RATING_ACTION_GLOBAL", "Issuer Credit Rating", "Local Currency LT|0")</f>
        <v>Upgrade | CreditWatch/Outlook (06/17/2016)</v>
      </c>
      <c r="M318" s="10">
        <f>_xll.SNL.Clients.Office.Excel.Functions.SPG(A318, "RD_LAST_REVIEW_DATE_GLOBAL", "Issuer Credit Rating", "Local Currency LT")</f>
        <v>45393</v>
      </c>
      <c r="N318" s="10">
        <f>_xll.SNL.Clients.Office.Excel.Functions.SPG(A318, "RD_CREDIT_RATING_DATE_GLOBAL", "Issuer Credit Rating", "Local Currency LT|0")</f>
        <v>42538</v>
      </c>
      <c r="O318" s="10">
        <f>_xll.SNL.Clients.Office.Excel.Functions.SPG(A318, "RD_CREDIT_WATCH_OUTLOOK_DATE_GLOBAL", "Issuer Credit Rating", "Local Currency LT|0")</f>
        <v>42538</v>
      </c>
    </row>
    <row r="319" spans="1:15">
      <c r="A319" t="s">
        <v>1353</v>
      </c>
      <c r="B319" t="str">
        <f>_xll.SNL.Clients.Office.Excel.Functions.SPG(A319,"SP_IPO_DATE")</f>
        <v>#PEND</v>
      </c>
      <c r="C319" s="9" t="str">
        <f>_xll.SNL.Clients.Office.Excel.Functions.SPG(A319, "IQ_SECTOR")</f>
        <v>Consumer Discretionary</v>
      </c>
      <c r="D319" s="9" t="str">
        <f>_xll.SNL.Clients.Office.Excel.Functions.SPG(A319, "IQ_INDUSTRY_GROUP")</f>
        <v>Consumer Durables and Apparel</v>
      </c>
      <c r="E319" s="9" t="str">
        <f>_xll.SNL.Clients.Office.Excel.Functions.SPG(A319, "IQ_INDUSTRY")</f>
        <v>Household Durables</v>
      </c>
      <c r="F319" s="9" t="str">
        <f>_xll.SNL.Clients.Office.Excel.Functions.SPG(A319, "IQ_PRIMARY_INDUSTRY")</f>
        <v>Homebuilding</v>
      </c>
      <c r="G319" s="9" t="str">
        <f>_xll.SNL.Clients.Office.Excel.Functions.SPG(A319, "NAICS_CODE", "Primary")</f>
        <v>236117 - New Housing For-Sale Builders</v>
      </c>
      <c r="H319" s="9" t="str">
        <f>_xll.SNL.Clients.Office.Excel.Functions.SPG(A319, "SP_TOPICTAG")</f>
        <v/>
      </c>
      <c r="I319" s="5">
        <f>_xll.SNL.Clients.Office.Excel.Functions.SPG(A319, "SP_PCT_SHARES_OWNED_ALL_INSTITUTIONS")</f>
        <v>99.36</v>
      </c>
      <c r="J319" s="9" t="str">
        <f>_xll.SNL.Clients.Office.Excel.Functions.SPG(A319, "RD_CREDIT_RATING_GLOBAL", "Issuer Credit Rating", "Local Currency LT|0")</f>
        <v>BB</v>
      </c>
      <c r="K319" s="9" t="str">
        <f>_xll.SNL.Clients.Office.Excel.Functions.SPG(A319, "RD_CWOL_GLOBAL", "Issuer Credit Rating", "Local Currency LT|0")</f>
        <v>Stable</v>
      </c>
      <c r="L319" s="9" t="str">
        <f>_xll.SNL.Clients.Office.Excel.Functions.SPG(A319, "RD_RATING_ACTION_GLOBAL", "Issuer Credit Rating", "Local Currency LT|0")</f>
        <v>Upgrade | CreditWatch/Outlook (09/07/2023)</v>
      </c>
      <c r="M319" s="10">
        <f>_xll.SNL.Clients.Office.Excel.Functions.SPG(A319, "RD_LAST_REVIEW_DATE_GLOBAL", "Issuer Credit Rating", "Local Currency LT")</f>
        <v>45372</v>
      </c>
      <c r="N319" s="10">
        <f>_xll.SNL.Clients.Office.Excel.Functions.SPG(A319, "RD_CREDIT_RATING_DATE_GLOBAL", "Issuer Credit Rating", "Local Currency LT|0")</f>
        <v>45176</v>
      </c>
      <c r="O319" s="10">
        <f>_xll.SNL.Clients.Office.Excel.Functions.SPG(A319, "RD_CREDIT_WATCH_OUTLOOK_DATE_GLOBAL", "Issuer Credit Rating", "Local Currency LT|0")</f>
        <v>45176</v>
      </c>
    </row>
    <row r="320" spans="1:15">
      <c r="A320" t="s">
        <v>1354</v>
      </c>
      <c r="B320" t="str">
        <f>_xll.SNL.Clients.Office.Excel.Functions.SPG(A320,"SP_IPO_DATE")</f>
        <v>#PEND</v>
      </c>
      <c r="C320" s="9" t="str">
        <f>_xll.SNL.Clients.Office.Excel.Functions.SPG(A320, "IQ_SECTOR")</f>
        <v>Communication Services</v>
      </c>
      <c r="D320" s="9" t="str">
        <f>_xll.SNL.Clients.Office.Excel.Functions.SPG(A320, "IQ_INDUSTRY_GROUP")</f>
        <v>Media and Entertainment</v>
      </c>
      <c r="E320" s="9" t="str">
        <f>_xll.SNL.Clients.Office.Excel.Functions.SPG(A320, "IQ_INDUSTRY")</f>
        <v>Entertainment</v>
      </c>
      <c r="F320" s="9" t="str">
        <f>_xll.SNL.Clients.Office.Excel.Functions.SPG(A320, "IQ_PRIMARY_INDUSTRY")</f>
        <v>Movies and Entertainment</v>
      </c>
      <c r="G320" s="9" t="str">
        <f>_xll.SNL.Clients.Office.Excel.Functions.SPG(A320, "NAICS_CODE", "Primary")</f>
        <v>711219 - Other Spectator Sports</v>
      </c>
      <c r="H320" s="9" t="str">
        <f>_xll.SNL.Clients.Office.Excel.Functions.SPG(A320, "SP_TOPICTAG")</f>
        <v>E-Sports</v>
      </c>
      <c r="I320" s="5">
        <f>_xll.SNL.Clients.Office.Excel.Functions.SPG(A320, "SP_PCT_SHARES_OWNED_ALL_INSTITUTIONS")</f>
        <v>62.14</v>
      </c>
      <c r="J320" s="9" t="str">
        <f>_xll.SNL.Clients.Office.Excel.Functions.SPG(A320, "RD_CREDIT_RATING_GLOBAL", "Issuer Credit Rating", "Local Currency LT|0")</f>
        <v/>
      </c>
      <c r="K320" s="9" t="str">
        <f>_xll.SNL.Clients.Office.Excel.Functions.SPG(A320, "RD_CWOL_GLOBAL", "Issuer Credit Rating", "Local Currency LT|0")</f>
        <v/>
      </c>
      <c r="L320" s="9" t="str">
        <f>_xll.SNL.Clients.Office.Excel.Functions.SPG(A320, "RD_RATING_ACTION_GLOBAL", "Issuer Credit Rating", "Local Currency LT|0")</f>
        <v/>
      </c>
      <c r="M320" s="10" t="str">
        <f>_xll.SNL.Clients.Office.Excel.Functions.SPG(A320, "RD_LAST_REVIEW_DATE_GLOBAL", "Issuer Credit Rating", "Local Currency LT")</f>
        <v/>
      </c>
      <c r="N320" s="10" t="str">
        <f>_xll.SNL.Clients.Office.Excel.Functions.SPG(A320, "RD_CREDIT_RATING_DATE_GLOBAL", "Issuer Credit Rating", "Local Currency LT|0")</f>
        <v/>
      </c>
      <c r="O320" s="10" t="str">
        <f>_xll.SNL.Clients.Office.Excel.Functions.SPG(A320, "RD_CREDIT_WATCH_OUTLOOK_DATE_GLOBAL", "Issuer Credit Rating", "Local Currency LT|0")</f>
        <v/>
      </c>
    </row>
    <row r="321" spans="1:15">
      <c r="A321" t="s">
        <v>1355</v>
      </c>
      <c r="B321" t="str">
        <f>_xll.SNL.Clients.Office.Excel.Functions.SPG(A321,"SP_IPO_DATE")</f>
        <v>#PEND</v>
      </c>
      <c r="C321" s="9" t="str">
        <f>_xll.SNL.Clients.Office.Excel.Functions.SPG(A321, "IQ_SECTOR")</f>
        <v>Energy</v>
      </c>
      <c r="D321" s="9" t="str">
        <f>_xll.SNL.Clients.Office.Excel.Functions.SPG(A321, "IQ_INDUSTRY_GROUP")</f>
        <v>Energy</v>
      </c>
      <c r="E321" s="9" t="str">
        <f>_xll.SNL.Clients.Office.Excel.Functions.SPG(A321, "IQ_INDUSTRY")</f>
        <v>Oil, Gas and Consumable Fuels</v>
      </c>
      <c r="F321" s="9" t="str">
        <f>_xll.SNL.Clients.Office.Excel.Functions.SPG(A321, "IQ_PRIMARY_INDUSTRY")</f>
        <v>Oil and Gas Exploration and Production</v>
      </c>
      <c r="G321" s="9" t="str">
        <f>_xll.SNL.Clients.Office.Excel.Functions.SPG(A321, "NAICS_CODE", "Primary")</f>
        <v>2111 - Oil and Gas Extraction</v>
      </c>
      <c r="H321" s="9" t="str">
        <f>_xll.SNL.Clients.Office.Excel.Functions.SPG(A321, "SP_TOPICTAG")</f>
        <v/>
      </c>
      <c r="I321" s="5">
        <f>_xll.SNL.Clients.Office.Excel.Functions.SPG(A321, "SP_PCT_SHARES_OWNED_ALL_INSTITUTIONS")</f>
        <v>117.66</v>
      </c>
      <c r="J321" s="9" t="str">
        <f>_xll.SNL.Clients.Office.Excel.Functions.SPG(A321, "RD_CREDIT_RATING_GLOBAL", "Issuer Credit Rating", "Local Currency LT|0")</f>
        <v>B+</v>
      </c>
      <c r="K321" s="9" t="str">
        <f>_xll.SNL.Clients.Office.Excel.Functions.SPG(A321, "RD_CWOL_GLOBAL", "Issuer Credit Rating", "Local Currency LT|0")</f>
        <v>Stable</v>
      </c>
      <c r="L321" s="9" t="str">
        <f>_xll.SNL.Clients.Office.Excel.Functions.SPG(A321, "RD_RATING_ACTION_GLOBAL", "Issuer Credit Rating", "Local Currency LT|0")</f>
        <v>CreditWatch/Outlook (03/02/2021)</v>
      </c>
      <c r="M321" s="10">
        <f>_xll.SNL.Clients.Office.Excel.Functions.SPG(A321, "RD_LAST_REVIEW_DATE_GLOBAL", "Issuer Credit Rating", "Local Currency LT")</f>
        <v>45408</v>
      </c>
      <c r="N321" s="10">
        <f>_xll.SNL.Clients.Office.Excel.Functions.SPG(A321, "RD_CREDIT_RATING_DATE_GLOBAL", "Issuer Credit Rating", "Local Currency LT|0")</f>
        <v>43293</v>
      </c>
      <c r="O321" s="10">
        <f>_xll.SNL.Clients.Office.Excel.Functions.SPG(A321, "RD_CREDIT_WATCH_OUTLOOK_DATE_GLOBAL", "Issuer Credit Rating", "Local Currency LT|0")</f>
        <v>44257</v>
      </c>
    </row>
    <row r="322" spans="1:15">
      <c r="A322" t="s">
        <v>1356</v>
      </c>
      <c r="B322" t="str">
        <f>_xll.SNL.Clients.Office.Excel.Functions.SPG(A322,"SP_IPO_DATE")</f>
        <v>#PEND</v>
      </c>
      <c r="C322" s="9" t="str">
        <f>_xll.SNL.Clients.Office.Excel.Functions.SPG(A322, "IQ_SECTOR")</f>
        <v>Information Technology</v>
      </c>
      <c r="D322" s="9" t="str">
        <f>_xll.SNL.Clients.Office.Excel.Functions.SPG(A322, "IQ_INDUSTRY_GROUP")</f>
        <v>Software and Services</v>
      </c>
      <c r="E322" s="9" t="str">
        <f>_xll.SNL.Clients.Office.Excel.Functions.SPG(A322, "IQ_INDUSTRY")</f>
        <v>Software</v>
      </c>
      <c r="F322" s="9" t="str">
        <f>_xll.SNL.Clients.Office.Excel.Functions.SPG(A322, "IQ_PRIMARY_INDUSTRY")</f>
        <v>Application Software</v>
      </c>
      <c r="G322" s="9" t="str">
        <f>_xll.SNL.Clients.Office.Excel.Functions.SPG(A322, "NAICS_CODE", "Primary")</f>
        <v>513210 - Software Publishers</v>
      </c>
      <c r="H322" s="9" t="str">
        <f>_xll.SNL.Clients.Office.Excel.Functions.SPG(A322, "SP_TOPICTAG")</f>
        <v>Blockchain; Digital Asset Management; Cryptocurrency</v>
      </c>
      <c r="I322" s="5">
        <f>_xll.SNL.Clients.Office.Excel.Functions.SPG(A322, "SP_PCT_SHARES_OWNED_ALL_INSTITUTIONS")</f>
        <v>51.77</v>
      </c>
      <c r="J322" s="9" t="str">
        <f>_xll.SNL.Clients.Office.Excel.Functions.SPG(A322, "RD_CREDIT_RATING_GLOBAL", "Issuer Credit Rating", "Local Currency LT|0")</f>
        <v/>
      </c>
      <c r="K322" s="9" t="str">
        <f>_xll.SNL.Clients.Office.Excel.Functions.SPG(A322, "RD_CWOL_GLOBAL", "Issuer Credit Rating", "Local Currency LT|0")</f>
        <v/>
      </c>
      <c r="L322" s="9" t="str">
        <f>_xll.SNL.Clients.Office.Excel.Functions.SPG(A322, "RD_RATING_ACTION_GLOBAL", "Issuer Credit Rating", "Local Currency LT|0")</f>
        <v/>
      </c>
      <c r="M322" s="10" t="str">
        <f>_xll.SNL.Clients.Office.Excel.Functions.SPG(A322, "RD_LAST_REVIEW_DATE_GLOBAL", "Issuer Credit Rating", "Local Currency LT")</f>
        <v/>
      </c>
      <c r="N322" s="10" t="str">
        <f>_xll.SNL.Clients.Office.Excel.Functions.SPG(A322, "RD_CREDIT_RATING_DATE_GLOBAL", "Issuer Credit Rating", "Local Currency LT|0")</f>
        <v/>
      </c>
      <c r="O322" s="10" t="str">
        <f>_xll.SNL.Clients.Office.Excel.Functions.SPG(A322, "RD_CREDIT_WATCH_OUTLOOK_DATE_GLOBAL", "Issuer Credit Rating", "Local Currency LT|0")</f>
        <v/>
      </c>
    </row>
    <row r="323" spans="1:15">
      <c r="A323" t="s">
        <v>1357</v>
      </c>
      <c r="B323" t="str">
        <f>_xll.SNL.Clients.Office.Excel.Functions.SPG(A323,"SP_IPO_DATE")</f>
        <v>#PEND</v>
      </c>
      <c r="C323" s="9" t="str">
        <f>_xll.SNL.Clients.Office.Excel.Functions.SPG(A323, "IQ_SECTOR")</f>
        <v>Real Estate</v>
      </c>
      <c r="D323" s="9" t="str">
        <f>_xll.SNL.Clients.Office.Excel.Functions.SPG(A323, "IQ_INDUSTRY_GROUP")</f>
        <v>Real Estate Management and Development</v>
      </c>
      <c r="E323" s="9" t="str">
        <f>_xll.SNL.Clients.Office.Excel.Functions.SPG(A323, "IQ_INDUSTRY")</f>
        <v>Real Estate Management and Development</v>
      </c>
      <c r="F323" s="9" t="str">
        <f>_xll.SNL.Clients.Office.Excel.Functions.SPG(A323, "IQ_PRIMARY_INDUSTRY")</f>
        <v>Real Estate Services</v>
      </c>
      <c r="G323" s="9" t="str">
        <f>_xll.SNL.Clients.Office.Excel.Functions.SPG(A323, "NAICS_CODE", "Primary")</f>
        <v>531210 - Offices of Real Estate Agents and Brokers</v>
      </c>
      <c r="H323" s="9" t="str">
        <f>_xll.SNL.Clients.Office.Excel.Functions.SPG(A323, "SP_TOPICTAG")</f>
        <v/>
      </c>
      <c r="I323" s="5">
        <f>_xll.SNL.Clients.Office.Excel.Functions.SPG(A323, "SP_PCT_SHARES_OWNED_ALL_INSTITUTIONS")</f>
        <v>63.15</v>
      </c>
      <c r="J323" s="9" t="str">
        <f>_xll.SNL.Clients.Office.Excel.Functions.SPG(A323, "RD_CREDIT_RATING_GLOBAL", "Issuer Credit Rating", "Local Currency LT|0")</f>
        <v/>
      </c>
      <c r="K323" s="9" t="str">
        <f>_xll.SNL.Clients.Office.Excel.Functions.SPG(A323, "RD_CWOL_GLOBAL", "Issuer Credit Rating", "Local Currency LT|0")</f>
        <v/>
      </c>
      <c r="L323" s="9" t="str">
        <f>_xll.SNL.Clients.Office.Excel.Functions.SPG(A323, "RD_RATING_ACTION_GLOBAL", "Issuer Credit Rating", "Local Currency LT|0")</f>
        <v/>
      </c>
      <c r="M323" s="10" t="str">
        <f>_xll.SNL.Clients.Office.Excel.Functions.SPG(A323, "RD_LAST_REVIEW_DATE_GLOBAL", "Issuer Credit Rating", "Local Currency LT")</f>
        <v/>
      </c>
      <c r="N323" s="10" t="str">
        <f>_xll.SNL.Clients.Office.Excel.Functions.SPG(A323, "RD_CREDIT_RATING_DATE_GLOBAL", "Issuer Credit Rating", "Local Currency LT|0")</f>
        <v/>
      </c>
      <c r="O323" s="10" t="str">
        <f>_xll.SNL.Clients.Office.Excel.Functions.SPG(A323, "RD_CREDIT_WATCH_OUTLOOK_DATE_GLOBAL", "Issuer Credit Rating", "Local Currency LT|0")</f>
        <v/>
      </c>
    </row>
    <row r="324" spans="1:15">
      <c r="A324" t="s">
        <v>1358</v>
      </c>
      <c r="B324" t="str">
        <f>_xll.SNL.Clients.Office.Excel.Functions.SPG(A324,"SP_IPO_DATE")</f>
        <v>#PEND</v>
      </c>
      <c r="C324" s="9" t="str">
        <f>_xll.SNL.Clients.Office.Excel.Functions.SPG(A324, "IQ_SECTOR")</f>
        <v>Consumer Discretionary</v>
      </c>
      <c r="D324" s="9" t="str">
        <f>_xll.SNL.Clients.Office.Excel.Functions.SPG(A324, "IQ_INDUSTRY_GROUP")</f>
        <v>Consumer Discretionary Distribution and Retail</v>
      </c>
      <c r="E324" s="9" t="str">
        <f>_xll.SNL.Clients.Office.Excel.Functions.SPG(A324, "IQ_INDUSTRY")</f>
        <v>Specialty Retail</v>
      </c>
      <c r="F324" s="9" t="str">
        <f>_xll.SNL.Clients.Office.Excel.Functions.SPG(A324, "IQ_PRIMARY_INDUSTRY")</f>
        <v>Other Specialty Retail</v>
      </c>
      <c r="G324" s="9" t="str">
        <f>_xll.SNL.Clients.Office.Excel.Functions.SPG(A324, "NAICS_CODE", "Primary")</f>
        <v>441222 - Boat Dealers</v>
      </c>
      <c r="H324" s="9" t="str">
        <f>_xll.SNL.Clients.Office.Excel.Functions.SPG(A324, "SP_TOPICTAG")</f>
        <v>Freight Service; Industrial Automation; Marine Transportation; Passenger Aircraft Manufacturing</v>
      </c>
      <c r="I324" s="5">
        <f>_xll.SNL.Clients.Office.Excel.Functions.SPG(A324, "SP_PCT_SHARES_OWNED_ALL_INSTITUTIONS")</f>
        <v>84.56</v>
      </c>
      <c r="J324" s="9" t="str">
        <f>_xll.SNL.Clients.Office.Excel.Functions.SPG(A324, "RD_CREDIT_RATING_GLOBAL", "Issuer Credit Rating", "Local Currency LT|0")</f>
        <v/>
      </c>
      <c r="K324" s="9" t="str">
        <f>_xll.SNL.Clients.Office.Excel.Functions.SPG(A324, "RD_CWOL_GLOBAL", "Issuer Credit Rating", "Local Currency LT|0")</f>
        <v/>
      </c>
      <c r="L324" s="9" t="str">
        <f>_xll.SNL.Clients.Office.Excel.Functions.SPG(A324, "RD_RATING_ACTION_GLOBAL", "Issuer Credit Rating", "Local Currency LT|0")</f>
        <v/>
      </c>
      <c r="M324" s="10" t="str">
        <f>_xll.SNL.Clients.Office.Excel.Functions.SPG(A324, "RD_LAST_REVIEW_DATE_GLOBAL", "Issuer Credit Rating", "Local Currency LT")</f>
        <v/>
      </c>
      <c r="N324" s="10" t="str">
        <f>_xll.SNL.Clients.Office.Excel.Functions.SPG(A324, "RD_CREDIT_RATING_DATE_GLOBAL", "Issuer Credit Rating", "Local Currency LT|0")</f>
        <v/>
      </c>
      <c r="O324" s="10" t="str">
        <f>_xll.SNL.Clients.Office.Excel.Functions.SPG(A324, "RD_CREDIT_WATCH_OUTLOOK_DATE_GLOBAL", "Issuer Credit Rating", "Local Currency LT|0")</f>
        <v/>
      </c>
    </row>
    <row r="325" spans="1:15">
      <c r="A325" t="s">
        <v>1359</v>
      </c>
      <c r="B325" t="str">
        <f>_xll.SNL.Clients.Office.Excel.Functions.SPG(A325,"SP_IPO_DATE")</f>
        <v>#PEND</v>
      </c>
      <c r="C325" s="9" t="str">
        <f>_xll.SNL.Clients.Office.Excel.Functions.SPG(A325, "IQ_SECTOR")</f>
        <v>Industrials</v>
      </c>
      <c r="D325" s="9" t="str">
        <f>_xll.SNL.Clients.Office.Excel.Functions.SPG(A325, "IQ_INDUSTRY_GROUP")</f>
        <v>Transportation</v>
      </c>
      <c r="E325" s="9" t="str">
        <f>_xll.SNL.Clients.Office.Excel.Functions.SPG(A325, "IQ_INDUSTRY")</f>
        <v>Ground Transportation</v>
      </c>
      <c r="F325" s="9" t="str">
        <f>_xll.SNL.Clients.Office.Excel.Functions.SPG(A325, "IQ_PRIMARY_INDUSTRY")</f>
        <v>Cargo Ground Transportation</v>
      </c>
      <c r="G325" s="9" t="str">
        <f>_xll.SNL.Clients.Office.Excel.Functions.SPG(A325, "NAICS_CODE", "Primary")</f>
        <v>4841 - General Freight Trucking</v>
      </c>
      <c r="H325" s="9" t="str">
        <f>_xll.SNL.Clients.Office.Excel.Functions.SPG(A325, "SP_TOPICTAG")</f>
        <v>Fast-Moving Consumer Goods; Fleet Management; Freight Service</v>
      </c>
      <c r="I325" s="5">
        <f>_xll.SNL.Clients.Office.Excel.Functions.SPG(A325, "SP_PCT_SHARES_OWNED_ALL_INSTITUTIONS")</f>
        <v>70.66</v>
      </c>
      <c r="J325" s="9" t="str">
        <f>_xll.SNL.Clients.Office.Excel.Functions.SPG(A325, "RD_CREDIT_RATING_GLOBAL", "Issuer Credit Rating", "Local Currency LT|0")</f>
        <v/>
      </c>
      <c r="K325" s="9" t="str">
        <f>_xll.SNL.Clients.Office.Excel.Functions.SPG(A325, "RD_CWOL_GLOBAL", "Issuer Credit Rating", "Local Currency LT|0")</f>
        <v/>
      </c>
      <c r="L325" s="9" t="str">
        <f>_xll.SNL.Clients.Office.Excel.Functions.SPG(A325, "RD_RATING_ACTION_GLOBAL", "Issuer Credit Rating", "Local Currency LT|0")</f>
        <v/>
      </c>
      <c r="M325" s="10" t="str">
        <f>_xll.SNL.Clients.Office.Excel.Functions.SPG(A325, "RD_LAST_REVIEW_DATE_GLOBAL", "Issuer Credit Rating", "Local Currency LT")</f>
        <v/>
      </c>
      <c r="N325" s="10" t="str">
        <f>_xll.SNL.Clients.Office.Excel.Functions.SPG(A325, "RD_CREDIT_RATING_DATE_GLOBAL", "Issuer Credit Rating", "Local Currency LT|0")</f>
        <v/>
      </c>
      <c r="O325" s="10" t="str">
        <f>_xll.SNL.Clients.Office.Excel.Functions.SPG(A325, "RD_CREDIT_WATCH_OUTLOOK_DATE_GLOBAL", "Issuer Credit Rating", "Local Currency LT|0")</f>
        <v/>
      </c>
    </row>
    <row r="326" spans="1:15">
      <c r="A326" t="s">
        <v>1360</v>
      </c>
      <c r="B326" t="str">
        <f>_xll.SNL.Clients.Office.Excel.Functions.SPG(A326,"SP_IPO_DATE")</f>
        <v>#PEND</v>
      </c>
      <c r="C326" s="9" t="str">
        <f>_xll.SNL.Clients.Office.Excel.Functions.SPG(A326, "IQ_SECTOR")</f>
        <v>Industrials</v>
      </c>
      <c r="D326" s="9" t="str">
        <f>_xll.SNL.Clients.Office.Excel.Functions.SPG(A326, "IQ_INDUSTRY_GROUP")</f>
        <v>Capital Goods</v>
      </c>
      <c r="E326" s="9" t="str">
        <f>_xll.SNL.Clients.Office.Excel.Functions.SPG(A326, "IQ_INDUSTRY")</f>
        <v>Building Products</v>
      </c>
      <c r="F326" s="9" t="str">
        <f>_xll.SNL.Clients.Office.Excel.Functions.SPG(A326, "IQ_PRIMARY_INDUSTRY")</f>
        <v>Building Products</v>
      </c>
      <c r="G326" s="9" t="str">
        <f>_xll.SNL.Clients.Office.Excel.Functions.SPG(A326, "NAICS_CODE", "Primary")</f>
        <v>337110 - Wood Kitchen Cabinet and Countertop Manufacturing</v>
      </c>
      <c r="H326" s="9" t="str">
        <f>_xll.SNL.Clients.Office.Excel.Functions.SPG(A326, "SP_TOPICTAG")</f>
        <v/>
      </c>
      <c r="I326" s="5">
        <f>_xll.SNL.Clients.Office.Excel.Functions.SPG(A326, "SP_PCT_SHARES_OWNED_ALL_INSTITUTIONS")</f>
        <v>80.63</v>
      </c>
      <c r="J326" s="9" t="str">
        <f>_xll.SNL.Clients.Office.Excel.Functions.SPG(A326, "RD_CREDIT_RATING_GLOBAL", "Issuer Credit Rating", "Local Currency LT|0")</f>
        <v>BB</v>
      </c>
      <c r="K326" s="9" t="str">
        <f>_xll.SNL.Clients.Office.Excel.Functions.SPG(A326, "RD_CWOL_GLOBAL", "Issuer Credit Rating", "Local Currency LT|0")</f>
        <v>Stable</v>
      </c>
      <c r="L326" s="9" t="str">
        <f>_xll.SNL.Clients.Office.Excel.Functions.SPG(A326, "RD_RATING_ACTION_GLOBAL", "Issuer Credit Rating", "Local Currency LT|0")</f>
        <v>New Rating | CreditWatch/Outlook (06/17/2024)</v>
      </c>
      <c r="M326" s="10">
        <f>_xll.SNL.Clients.Office.Excel.Functions.SPG(A326, "RD_LAST_REVIEW_DATE_GLOBAL", "Issuer Credit Rating", "Local Currency LT")</f>
        <v>45460</v>
      </c>
      <c r="N326" s="10">
        <f>_xll.SNL.Clients.Office.Excel.Functions.SPG(A326, "RD_CREDIT_RATING_DATE_GLOBAL", "Issuer Credit Rating", "Local Currency LT|0")</f>
        <v>45460</v>
      </c>
      <c r="O326" s="10">
        <f>_xll.SNL.Clients.Office.Excel.Functions.SPG(A326, "RD_CREDIT_WATCH_OUTLOOK_DATE_GLOBAL", "Issuer Credit Rating", "Local Currency LT|0")</f>
        <v>45460</v>
      </c>
    </row>
    <row r="327" spans="1:15">
      <c r="A327" t="s">
        <v>1361</v>
      </c>
      <c r="B327" t="str">
        <f>_xll.SNL.Clients.Office.Excel.Functions.SPG(A327,"SP_IPO_DATE")</f>
        <v>#PEND</v>
      </c>
      <c r="C327" s="9" t="str">
        <f>_xll.SNL.Clients.Office.Excel.Functions.SPG(A327, "IQ_SECTOR")</f>
        <v>Materials</v>
      </c>
      <c r="D327" s="9" t="str">
        <f>_xll.SNL.Clients.Office.Excel.Functions.SPG(A327, "IQ_INDUSTRY_GROUP")</f>
        <v>Materials</v>
      </c>
      <c r="E327" s="9" t="str">
        <f>_xll.SNL.Clients.Office.Excel.Functions.SPG(A327, "IQ_INDUSTRY")</f>
        <v>Metals and Mining</v>
      </c>
      <c r="F327" s="9" t="str">
        <f>_xll.SNL.Clients.Office.Excel.Functions.SPG(A327, "IQ_PRIMARY_INDUSTRY")</f>
        <v>Diversified Metals and Mining</v>
      </c>
      <c r="G327" s="9" t="str">
        <f>_xll.SNL.Clients.Office.Excel.Functions.SPG(A327, "NAICS_CODE", "Primary")</f>
        <v>331410 - Nonferrous Metal (except Aluminum) Smelting and Refining</v>
      </c>
      <c r="H327" s="9" t="str">
        <f>_xll.SNL.Clients.Office.Excel.Functions.SPG(A327, "SP_TOPICTAG")</f>
        <v>Mining Technology; Sensors; 3D Printing</v>
      </c>
      <c r="I327" s="5">
        <f>_xll.SNL.Clients.Office.Excel.Functions.SPG(A327, "SP_PCT_SHARES_OWNED_ALL_INSTITUTIONS")</f>
        <v>94.12</v>
      </c>
      <c r="J327" s="9" t="str">
        <f>_xll.SNL.Clients.Office.Excel.Functions.SPG(A327, "RD_CREDIT_RATING_GLOBAL", "Issuer Credit Rating", "Local Currency LT|0")</f>
        <v>NR</v>
      </c>
      <c r="K327" s="9" t="str">
        <f>_xll.SNL.Clients.Office.Excel.Functions.SPG(A327, "RD_CWOL_GLOBAL", "Issuer Credit Rating", "Local Currency LT|0")</f>
        <v>NR</v>
      </c>
      <c r="L327" s="9" t="str">
        <f>_xll.SNL.Clients.Office.Excel.Functions.SPG(A327, "RD_RATING_ACTION_GLOBAL", "Issuer Credit Rating", "Local Currency LT|0")</f>
        <v>Not Rated | CreditWatch/Outlook (07/10/2002)</v>
      </c>
      <c r="M327" s="10" t="str">
        <f>_xll.SNL.Clients.Office.Excel.Functions.SPG(A327, "RD_LAST_REVIEW_DATE_GLOBAL", "Issuer Credit Rating", "Local Currency LT")</f>
        <v/>
      </c>
      <c r="N327" s="10">
        <f>_xll.SNL.Clients.Office.Excel.Functions.SPG(A327, "RD_CREDIT_RATING_DATE_GLOBAL", "Issuer Credit Rating", "Local Currency LT|0")</f>
        <v>37447</v>
      </c>
      <c r="O327" s="10">
        <f>_xll.SNL.Clients.Office.Excel.Functions.SPG(A327, "RD_CREDIT_WATCH_OUTLOOK_DATE_GLOBAL", "Issuer Credit Rating", "Local Currency LT|0")</f>
        <v>37447</v>
      </c>
    </row>
    <row r="328" spans="1:15">
      <c r="A328" t="s">
        <v>1362</v>
      </c>
      <c r="B328" t="str">
        <f>_xll.SNL.Clients.Office.Excel.Functions.SPG(A328,"SP_IPO_DATE")</f>
        <v>#PEND</v>
      </c>
      <c r="C328" s="9" t="str">
        <f>_xll.SNL.Clients.Office.Excel.Functions.SPG(A328, "IQ_SECTOR")</f>
        <v>Materials</v>
      </c>
      <c r="D328" s="9" t="str">
        <f>_xll.SNL.Clients.Office.Excel.Functions.SPG(A328, "IQ_INDUSTRY_GROUP")</f>
        <v>Materials</v>
      </c>
      <c r="E328" s="9" t="str">
        <f>_xll.SNL.Clients.Office.Excel.Functions.SPG(A328, "IQ_INDUSTRY")</f>
        <v>Chemicals</v>
      </c>
      <c r="F328" s="9" t="str">
        <f>_xll.SNL.Clients.Office.Excel.Functions.SPG(A328, "IQ_PRIMARY_INDUSTRY")</f>
        <v>Commodity Chemicals</v>
      </c>
      <c r="G328" s="9" t="str">
        <f>_xll.SNL.Clients.Office.Excel.Functions.SPG(A328, "NAICS_CODE", "Primary")</f>
        <v>3251 - Basic Chemical Manufacturing</v>
      </c>
      <c r="H328" s="9" t="str">
        <f>_xll.SNL.Clients.Office.Excel.Functions.SPG(A328, "SP_TOPICTAG")</f>
        <v>Environmental Engineering; Green Consumer Goods; Packaging Services; Water Purification; CleanTech</v>
      </c>
      <c r="I328" s="5">
        <f>_xll.SNL.Clients.Office.Excel.Functions.SPG(A328, "SP_PCT_SHARES_OWNED_ALL_INSTITUTIONS")</f>
        <v>87.06</v>
      </c>
      <c r="J328" s="9" t="str">
        <f>_xll.SNL.Clients.Office.Excel.Functions.SPG(A328, "RD_CREDIT_RATING_GLOBAL", "Issuer Credit Rating", "Local Currency LT|0")</f>
        <v>B</v>
      </c>
      <c r="K328" s="9" t="str">
        <f>_xll.SNL.Clients.Office.Excel.Functions.SPG(A328, "RD_CWOL_GLOBAL", "Issuer Credit Rating", "Local Currency LT|0")</f>
        <v>Negative</v>
      </c>
      <c r="L328" s="9" t="str">
        <f>_xll.SNL.Clients.Office.Excel.Functions.SPG(A328, "RD_RATING_ACTION_GLOBAL", "Issuer Credit Rating", "Local Currency LT|0")</f>
        <v>Downgrade | CreditWatch/Outlook (04/18/2024)</v>
      </c>
      <c r="M328" s="10">
        <f>_xll.SNL.Clients.Office.Excel.Functions.SPG(A328, "RD_LAST_REVIEW_DATE_GLOBAL", "Issuer Credit Rating", "Local Currency LT")</f>
        <v>45467</v>
      </c>
      <c r="N328" s="10">
        <f>_xll.SNL.Clients.Office.Excel.Functions.SPG(A328, "RD_CREDIT_RATING_DATE_GLOBAL", "Issuer Credit Rating", "Local Currency LT|0")</f>
        <v>45400</v>
      </c>
      <c r="O328" s="10">
        <f>_xll.SNL.Clients.Office.Excel.Functions.SPG(A328, "RD_CREDIT_WATCH_OUTLOOK_DATE_GLOBAL", "Issuer Credit Rating", "Local Currency LT|0")</f>
        <v>45400</v>
      </c>
    </row>
    <row r="329" spans="1:15">
      <c r="A329" t="s">
        <v>1363</v>
      </c>
      <c r="B329" t="str">
        <f>_xll.SNL.Clients.Office.Excel.Functions.SPG(A329,"SP_IPO_DATE")</f>
        <v>#PEND</v>
      </c>
      <c r="C329" s="9" t="str">
        <f>_xll.SNL.Clients.Office.Excel.Functions.SPG(A329, "IQ_SECTOR")</f>
        <v>Industrials</v>
      </c>
      <c r="D329" s="9" t="str">
        <f>_xll.SNL.Clients.Office.Excel.Functions.SPG(A329, "IQ_INDUSTRY_GROUP")</f>
        <v>Transportation</v>
      </c>
      <c r="E329" s="9" t="str">
        <f>_xll.SNL.Clients.Office.Excel.Functions.SPG(A329, "IQ_INDUSTRY")</f>
        <v>Marine Transportation</v>
      </c>
      <c r="F329" s="9" t="str">
        <f>_xll.SNL.Clients.Office.Excel.Functions.SPG(A329, "IQ_PRIMARY_INDUSTRY")</f>
        <v>Marine Transportation</v>
      </c>
      <c r="G329" s="9" t="str">
        <f>_xll.SNL.Clients.Office.Excel.Functions.SPG(A329, "NAICS_CODE", "Primary")</f>
        <v>483 - Water Transportation</v>
      </c>
      <c r="H329" s="9" t="str">
        <f>_xll.SNL.Clients.Office.Excel.Functions.SPG(A329, "SP_TOPICTAG")</f>
        <v>Fleet Management; Freight Service; Marine Transportation</v>
      </c>
      <c r="I329" s="5">
        <f>_xll.SNL.Clients.Office.Excel.Functions.SPG(A329, "SP_PCT_SHARES_OWNED_ALL_INSTITUTIONS")</f>
        <v>85.11</v>
      </c>
      <c r="J329" s="9" t="str">
        <f>_xll.SNL.Clients.Office.Excel.Functions.SPG(A329, "RD_CREDIT_RATING_GLOBAL", "Issuer Credit Rating", "Local Currency LT|0")</f>
        <v/>
      </c>
      <c r="K329" s="9" t="str">
        <f>_xll.SNL.Clients.Office.Excel.Functions.SPG(A329, "RD_CWOL_GLOBAL", "Issuer Credit Rating", "Local Currency LT|0")</f>
        <v/>
      </c>
      <c r="L329" s="9" t="str">
        <f>_xll.SNL.Clients.Office.Excel.Functions.SPG(A329, "RD_RATING_ACTION_GLOBAL", "Issuer Credit Rating", "Local Currency LT|0")</f>
        <v/>
      </c>
      <c r="M329" s="10" t="str">
        <f>_xll.SNL.Clients.Office.Excel.Functions.SPG(A329, "RD_LAST_REVIEW_DATE_GLOBAL", "Issuer Credit Rating", "Local Currency LT")</f>
        <v/>
      </c>
      <c r="N329" s="10" t="str">
        <f>_xll.SNL.Clients.Office.Excel.Functions.SPG(A329, "RD_CREDIT_RATING_DATE_GLOBAL", "Issuer Credit Rating", "Local Currency LT|0")</f>
        <v/>
      </c>
      <c r="O329" s="10" t="str">
        <f>_xll.SNL.Clients.Office.Excel.Functions.SPG(A329, "RD_CREDIT_WATCH_OUTLOOK_DATE_GLOBAL", "Issuer Credit Rating", "Local Currency LT|0")</f>
        <v/>
      </c>
    </row>
    <row r="330" spans="1:15">
      <c r="A330" t="s">
        <v>1364</v>
      </c>
      <c r="B330" t="str">
        <f>_xll.SNL.Clients.Office.Excel.Functions.SPG(A330,"SP_IPO_DATE")</f>
        <v>#PEND</v>
      </c>
      <c r="C330" s="9" t="str">
        <f>_xll.SNL.Clients.Office.Excel.Functions.SPG(A330, "IQ_SECTOR")</f>
        <v>Industrials</v>
      </c>
      <c r="D330" s="9" t="str">
        <f>_xll.SNL.Clients.Office.Excel.Functions.SPG(A330, "IQ_INDUSTRY_GROUP")</f>
        <v>Commercial and Professional Services</v>
      </c>
      <c r="E330" s="9" t="str">
        <f>_xll.SNL.Clients.Office.Excel.Functions.SPG(A330, "IQ_INDUSTRY")</f>
        <v>Commercial Services and Supplies</v>
      </c>
      <c r="F330" s="9" t="str">
        <f>_xll.SNL.Clients.Office.Excel.Functions.SPG(A330, "IQ_PRIMARY_INDUSTRY")</f>
        <v>Diversified Support Services</v>
      </c>
      <c r="G330" s="9" t="str">
        <f>_xll.SNL.Clients.Office.Excel.Functions.SPG(A330, "NAICS_CODE", "Primary")</f>
        <v>561499 - All Other Business Support Services</v>
      </c>
      <c r="H330" s="9" t="str">
        <f>_xll.SNL.Clients.Office.Excel.Functions.SPG(A330, "SP_TOPICTAG")</f>
        <v>Industrial Automation; Digital Asset Management; Brand Marketing; Process Automation; Content Creation</v>
      </c>
      <c r="I330" s="5">
        <f>_xll.SNL.Clients.Office.Excel.Functions.SPG(A330, "SP_PCT_SHARES_OWNED_ALL_INSTITUTIONS")</f>
        <v>81.849999999999994</v>
      </c>
      <c r="J330" s="9" t="str">
        <f>_xll.SNL.Clients.Office.Excel.Functions.SPG(A330, "RD_CREDIT_RATING_GLOBAL", "Issuer Credit Rating", "Local Currency LT|0")</f>
        <v>BB-</v>
      </c>
      <c r="K330" s="9" t="str">
        <f>_xll.SNL.Clients.Office.Excel.Functions.SPG(A330, "RD_CWOL_GLOBAL", "Issuer Credit Rating", "Local Currency LT|0")</f>
        <v>Watch Neg</v>
      </c>
      <c r="L330" s="9" t="str">
        <f>_xll.SNL.Clients.Office.Excel.Functions.SPG(A330, "RD_RATING_ACTION_GLOBAL", "Issuer Credit Rating", "Local Currency LT|0")</f>
        <v>CreditWatch/Outlook (01/28/2025)</v>
      </c>
      <c r="M330" s="10">
        <f>_xll.SNL.Clients.Office.Excel.Functions.SPG(A330, "RD_LAST_REVIEW_DATE_GLOBAL", "Issuer Credit Rating", "Local Currency LT")</f>
        <v>45685</v>
      </c>
      <c r="N330" s="10">
        <f>_xll.SNL.Clients.Office.Excel.Functions.SPG(A330, "RD_CREDIT_RATING_DATE_GLOBAL", "Issuer Credit Rating", "Local Currency LT|0")</f>
        <v>45336</v>
      </c>
      <c r="O330" s="10">
        <f>_xll.SNL.Clients.Office.Excel.Functions.SPG(A330, "RD_CREDIT_WATCH_OUTLOOK_DATE_GLOBAL", "Issuer Credit Rating", "Local Currency LT|0")</f>
        <v>45685</v>
      </c>
    </row>
    <row r="331" spans="1:15">
      <c r="A331" t="s">
        <v>1365</v>
      </c>
      <c r="B331" t="str">
        <f>_xll.SNL.Clients.Office.Excel.Functions.SPG(A331,"SP_IPO_DATE")</f>
        <v>#PEND</v>
      </c>
      <c r="C331" s="9" t="str">
        <f>_xll.SNL.Clients.Office.Excel.Functions.SPG(A331, "IQ_SECTOR")</f>
        <v>Information Technology</v>
      </c>
      <c r="D331" s="9" t="str">
        <f>_xll.SNL.Clients.Office.Excel.Functions.SPG(A331, "IQ_INDUSTRY_GROUP")</f>
        <v>Semiconductors and Semiconductor Equipment</v>
      </c>
      <c r="E331" s="9" t="str">
        <f>_xll.SNL.Clients.Office.Excel.Functions.SPG(A331, "IQ_INDUSTRY")</f>
        <v>Semiconductors and Semiconductor Equipment</v>
      </c>
      <c r="F331" s="9" t="str">
        <f>_xll.SNL.Clients.Office.Excel.Functions.SPG(A331, "IQ_PRIMARY_INDUSTRY")</f>
        <v>Semiconductors</v>
      </c>
      <c r="G331" s="9" t="str">
        <f>_xll.SNL.Clients.Office.Excel.Functions.SPG(A331, "NAICS_CODE", "Primary")</f>
        <v>334413 - Semiconductor and Related Device Manufacturing</v>
      </c>
      <c r="H331" s="9" t="str">
        <f>_xll.SNL.Clients.Office.Excel.Functions.SPG(A331, "SP_TOPICTAG")</f>
        <v>Network Backbone; Optical Infrastructure; Encryption; Process Automation; Network Security; Data Center Technology; 5G</v>
      </c>
      <c r="I331" s="5">
        <f>_xll.SNL.Clients.Office.Excel.Functions.SPG(A331, "SP_PCT_SHARES_OWNED_ALL_INSTITUTIONS")</f>
        <v>78.819999999999993</v>
      </c>
      <c r="J331" s="9" t="str">
        <f>_xll.SNL.Clients.Office.Excel.Functions.SPG(A331, "RD_CREDIT_RATING_GLOBAL", "Issuer Credit Rating", "Local Currency LT|0")</f>
        <v>B</v>
      </c>
      <c r="K331" s="9" t="str">
        <f>_xll.SNL.Clients.Office.Excel.Functions.SPG(A331, "RD_CWOL_GLOBAL", "Issuer Credit Rating", "Local Currency LT|0")</f>
        <v>Negative</v>
      </c>
      <c r="L331" s="9" t="str">
        <f>_xll.SNL.Clients.Office.Excel.Functions.SPG(A331, "RD_RATING_ACTION_GLOBAL", "Issuer Credit Rating", "Local Currency LT|0")</f>
        <v>Downgrade | CreditWatch/Outlook (09/13/2024)</v>
      </c>
      <c r="M331" s="10">
        <f>_xll.SNL.Clients.Office.Excel.Functions.SPG(A331, "RD_LAST_REVIEW_DATE_GLOBAL", "Issuer Credit Rating", "Local Currency LT")</f>
        <v>45581</v>
      </c>
      <c r="N331" s="10">
        <f>_xll.SNL.Clients.Office.Excel.Functions.SPG(A331, "RD_CREDIT_RATING_DATE_GLOBAL", "Issuer Credit Rating", "Local Currency LT|0")</f>
        <v>45548</v>
      </c>
      <c r="O331" s="10">
        <f>_xll.SNL.Clients.Office.Excel.Functions.SPG(A331, "RD_CREDIT_WATCH_OUTLOOK_DATE_GLOBAL", "Issuer Credit Rating", "Local Currency LT|0")</f>
        <v>45548</v>
      </c>
    </row>
    <row r="332" spans="1:15">
      <c r="A332" t="s">
        <v>1366</v>
      </c>
      <c r="B332" t="str">
        <f>_xll.SNL.Clients.Office.Excel.Functions.SPG(A332,"SP_IPO_DATE")</f>
        <v>#PEND</v>
      </c>
      <c r="C332" s="9" t="str">
        <f>_xll.SNL.Clients.Office.Excel.Functions.SPG(A332, "IQ_SECTOR")</f>
        <v/>
      </c>
      <c r="D332" s="9" t="str">
        <f>_xll.SNL.Clients.Office.Excel.Functions.SPG(A332, "IQ_INDUSTRY_GROUP")</f>
        <v/>
      </c>
      <c r="E332" s="9" t="str">
        <f>_xll.SNL.Clients.Office.Excel.Functions.SPG(A332, "IQ_INDUSTRY")</f>
        <v/>
      </c>
      <c r="F332" s="9" t="str">
        <f>_xll.SNL.Clients.Office.Excel.Functions.SPG(A332, "IQ_PRIMARY_INDUSTRY")</f>
        <v/>
      </c>
      <c r="G332" s="9" t="str">
        <f>_xll.SNL.Clients.Office.Excel.Functions.SPG(A332, "NAICS_CODE", "Primary")</f>
        <v>238 - Specialty Trade Contractors</v>
      </c>
      <c r="H332" s="9" t="str">
        <f>_xll.SNL.Clients.Office.Excel.Functions.SPG(A332, "SP_TOPICTAG")</f>
        <v>Clean Energy; Energy Efficiency; Energy Management; Energy Storage; Environmental Engineering; CleanTech; Power Grid</v>
      </c>
      <c r="I332" s="5">
        <f>_xll.SNL.Clients.Office.Excel.Functions.SPG(A332, "SP_PCT_SHARES_OWNED_ALL_INSTITUTIONS")</f>
        <v>81.2</v>
      </c>
      <c r="J332" s="9" t="str">
        <f>_xll.SNL.Clients.Office.Excel.Functions.SPG(A332, "RD_CREDIT_RATING_GLOBAL", "Issuer Credit Rating", "Local Currency LT|0")</f>
        <v>BBB</v>
      </c>
      <c r="K332" s="9" t="str">
        <f>_xll.SNL.Clients.Office.Excel.Functions.SPG(A332, "RD_CWOL_GLOBAL", "Issuer Credit Rating", "Local Currency LT|0")</f>
        <v>Stable</v>
      </c>
      <c r="L332" s="9" t="str">
        <f>_xll.SNL.Clients.Office.Excel.Functions.SPG(A332, "RD_RATING_ACTION_GLOBAL", "Issuer Credit Rating", "Local Currency LT|0")</f>
        <v>CreditWatch/Outlook (11/06/2024)</v>
      </c>
      <c r="M332" s="10">
        <f>_xll.SNL.Clients.Office.Excel.Functions.SPG(A332, "RD_LAST_REVIEW_DATE_GLOBAL", "Issuer Credit Rating", "Local Currency LT")</f>
        <v>45602</v>
      </c>
      <c r="N332" s="10">
        <f>_xll.SNL.Clients.Office.Excel.Functions.SPG(A332, "RD_CREDIT_RATING_DATE_GLOBAL", "Issuer Credit Rating", "Local Currency LT|0")</f>
        <v>45238</v>
      </c>
      <c r="O332" s="10">
        <f>_xll.SNL.Clients.Office.Excel.Functions.SPG(A332, "RD_CREDIT_WATCH_OUTLOOK_DATE_GLOBAL", "Issuer Credit Rating", "Local Currency LT|0")</f>
        <v>45602</v>
      </c>
    </row>
    <row r="333" spans="1:15">
      <c r="A333" t="s">
        <v>1367</v>
      </c>
      <c r="B333" t="str">
        <f>_xll.SNL.Clients.Office.Excel.Functions.SPG(A333,"SP_IPO_DATE")</f>
        <v>#PEND</v>
      </c>
      <c r="C333" s="9" t="str">
        <f>_xll.SNL.Clients.Office.Excel.Functions.SPG(A333, "IQ_SECTOR")</f>
        <v>Real Estate</v>
      </c>
      <c r="D333" s="9" t="str">
        <f>_xll.SNL.Clients.Office.Excel.Functions.SPG(A333, "IQ_INDUSTRY_GROUP")</f>
        <v>Equity Real Estate Investment Trusts (REITs)</v>
      </c>
      <c r="E333" s="9" t="str">
        <f>_xll.SNL.Clients.Office.Excel.Functions.SPG(A333, "IQ_INDUSTRY")</f>
        <v>Health Care REITs</v>
      </c>
      <c r="F333" s="9" t="str">
        <f>_xll.SNL.Clients.Office.Excel.Functions.SPG(A333, "IQ_PRIMARY_INDUSTRY")</f>
        <v>Health Care REITs</v>
      </c>
      <c r="G333" s="9" t="str">
        <f>_xll.SNL.Clients.Office.Excel.Functions.SPG(A333, "NAICS_CODE", "Primary")</f>
        <v>531110 - Lessors of Residential Buildings and Dwellings</v>
      </c>
      <c r="H333" s="9" t="str">
        <f>_xll.SNL.Clients.Office.Excel.Functions.SPG(A333, "SP_TOPICTAG")</f>
        <v/>
      </c>
      <c r="I333" s="5">
        <f>_xll.SNL.Clients.Office.Excel.Functions.SPG(A333, "SP_PCT_SHARES_OWNED_ALL_INSTITUTIONS")</f>
        <v>65.52</v>
      </c>
      <c r="J333" s="9" t="str">
        <f>_xll.SNL.Clients.Office.Excel.Functions.SPG(A333, "RD_CREDIT_RATING_GLOBAL", "Issuer Credit Rating", "Local Currency LT|0")</f>
        <v>CCC+</v>
      </c>
      <c r="K333" s="9" t="str">
        <f>_xll.SNL.Clients.Office.Excel.Functions.SPG(A333, "RD_CWOL_GLOBAL", "Issuer Credit Rating", "Local Currency LT|0")</f>
        <v>Negative</v>
      </c>
      <c r="L333" s="9" t="str">
        <f>_xll.SNL.Clients.Office.Excel.Functions.SPG(A333, "RD_RATING_ACTION_GLOBAL", "Issuer Credit Rating", "Local Currency LT|0")</f>
        <v>Downgrade | CreditWatch/Outlook (11/21/2024)</v>
      </c>
      <c r="M333" s="10">
        <f>_xll.SNL.Clients.Office.Excel.Functions.SPG(A333, "RD_LAST_REVIEW_DATE_GLOBAL", "Issuer Credit Rating", "Local Currency LT")</f>
        <v>45617</v>
      </c>
      <c r="N333" s="10">
        <f>_xll.SNL.Clients.Office.Excel.Functions.SPG(A333, "RD_CREDIT_RATING_DATE_GLOBAL", "Issuer Credit Rating", "Local Currency LT|0")</f>
        <v>45617</v>
      </c>
      <c r="O333" s="10">
        <f>_xll.SNL.Clients.Office.Excel.Functions.SPG(A333, "RD_CREDIT_WATCH_OUTLOOK_DATE_GLOBAL", "Issuer Credit Rating", "Local Currency LT|0")</f>
        <v>45617</v>
      </c>
    </row>
    <row r="334" spans="1:15">
      <c r="A334" t="s">
        <v>1368</v>
      </c>
      <c r="B334" t="str">
        <f>_xll.SNL.Clients.Office.Excel.Functions.SPG(A334,"SP_IPO_DATE")</f>
        <v>#PEND</v>
      </c>
      <c r="C334" s="9" t="str">
        <f>_xll.SNL.Clients.Office.Excel.Functions.SPG(A334, "IQ_SECTOR")</f>
        <v>Financials</v>
      </c>
      <c r="D334" s="9" t="str">
        <f>_xll.SNL.Clients.Office.Excel.Functions.SPG(A334, "IQ_INDUSTRY_GROUP")</f>
        <v>Insurance</v>
      </c>
      <c r="E334" s="9" t="str">
        <f>_xll.SNL.Clients.Office.Excel.Functions.SPG(A334, "IQ_INDUSTRY")</f>
        <v>Insurance</v>
      </c>
      <c r="F334" s="9" t="str">
        <f>_xll.SNL.Clients.Office.Excel.Functions.SPG(A334, "IQ_PRIMARY_INDUSTRY")</f>
        <v>Property and Casualty Insurance</v>
      </c>
      <c r="G334" s="9" t="str">
        <f>_xll.SNL.Clients.Office.Excel.Functions.SPG(A334, "NAICS_CODE", "Primary")</f>
        <v>524126 - Direct Property and Casualty Insurance Carriers</v>
      </c>
      <c r="H334" s="9" t="str">
        <f>_xll.SNL.Clients.Office.Excel.Functions.SPG(A334, "SP_TOPICTAG")</f>
        <v/>
      </c>
      <c r="I334" s="5">
        <f>_xll.SNL.Clients.Office.Excel.Functions.SPG(A334, "SP_PCT_SHARES_OWNED_ALL_INSTITUTIONS")</f>
        <v>43.07</v>
      </c>
      <c r="J334" s="9" t="str">
        <f>_xll.SNL.Clients.Office.Excel.Functions.SPG(A334, "RD_CREDIT_RATING_GLOBAL", "Issuer Credit Rating", "Local Currency LT|0")</f>
        <v>NR</v>
      </c>
      <c r="K334" s="9" t="str">
        <f>_xll.SNL.Clients.Office.Excel.Functions.SPG(A334, "RD_CWOL_GLOBAL", "Issuer Credit Rating", "Local Currency LT|0")</f>
        <v>NR</v>
      </c>
      <c r="L334" s="9" t="str">
        <f>_xll.SNL.Clients.Office.Excel.Functions.SPG(A334, "RD_RATING_ACTION_GLOBAL", "Issuer Credit Rating", "Local Currency LT|0")</f>
        <v>Not Rated | CreditWatch/Outlook (05/10/2012)</v>
      </c>
      <c r="M334" s="10" t="str">
        <f>_xll.SNL.Clients.Office.Excel.Functions.SPG(A334, "RD_LAST_REVIEW_DATE_GLOBAL", "Issuer Credit Rating", "Local Currency LT")</f>
        <v/>
      </c>
      <c r="N334" s="10">
        <f>_xll.SNL.Clients.Office.Excel.Functions.SPG(A334, "RD_CREDIT_RATING_DATE_GLOBAL", "Issuer Credit Rating", "Local Currency LT|0")</f>
        <v>41039</v>
      </c>
      <c r="O334" s="10">
        <f>_xll.SNL.Clients.Office.Excel.Functions.SPG(A334, "RD_CREDIT_WATCH_OUTLOOK_DATE_GLOBAL", "Issuer Credit Rating", "Local Currency LT|0")</f>
        <v>41039</v>
      </c>
    </row>
    <row r="335" spans="1:15">
      <c r="A335" t="s">
        <v>1369</v>
      </c>
      <c r="B335" t="str">
        <f>_xll.SNL.Clients.Office.Excel.Functions.SPG(A335,"SP_IPO_DATE")</f>
        <v>#PEND</v>
      </c>
      <c r="C335" s="9" t="str">
        <f>_xll.SNL.Clients.Office.Excel.Functions.SPG(A335, "IQ_SECTOR")</f>
        <v>Industrials</v>
      </c>
      <c r="D335" s="9" t="str">
        <f>_xll.SNL.Clients.Office.Excel.Functions.SPG(A335, "IQ_INDUSTRY_GROUP")</f>
        <v>Capital Goods</v>
      </c>
      <c r="E335" s="9" t="str">
        <f>_xll.SNL.Clients.Office.Excel.Functions.SPG(A335, "IQ_INDUSTRY")</f>
        <v>Aerospace and Defense</v>
      </c>
      <c r="F335" s="9" t="str">
        <f>_xll.SNL.Clients.Office.Excel.Functions.SPG(A335, "IQ_PRIMARY_INDUSTRY")</f>
        <v>Aerospace and Defense</v>
      </c>
      <c r="G335" s="9" t="str">
        <f>_xll.SNL.Clients.Office.Excel.Functions.SPG(A335, "NAICS_CODE", "Primary")</f>
        <v>33441 - Semiconductor and Other Electronic Component Manufacturing</v>
      </c>
      <c r="H335" s="9" t="str">
        <f>_xll.SNL.Clients.Office.Excel.Functions.SPG(A335, "SP_TOPICTAG")</f>
        <v>Computer Vision; Industrial Automation; Simulation; Encryption; Data Protection; Network Security</v>
      </c>
      <c r="I335" s="5">
        <f>_xll.SNL.Clients.Office.Excel.Functions.SPG(A335, "SP_PCT_SHARES_OWNED_ALL_INSTITUTIONS")</f>
        <v>96.24</v>
      </c>
      <c r="J335" s="9" t="str">
        <f>_xll.SNL.Clients.Office.Excel.Functions.SPG(A335, "RD_CREDIT_RATING_GLOBAL", "Issuer Credit Rating", "Local Currency LT|0")</f>
        <v/>
      </c>
      <c r="K335" s="9" t="str">
        <f>_xll.SNL.Clients.Office.Excel.Functions.SPG(A335, "RD_CWOL_GLOBAL", "Issuer Credit Rating", "Local Currency LT|0")</f>
        <v/>
      </c>
      <c r="L335" s="9" t="str">
        <f>_xll.SNL.Clients.Office.Excel.Functions.SPG(A335, "RD_RATING_ACTION_GLOBAL", "Issuer Credit Rating", "Local Currency LT|0")</f>
        <v/>
      </c>
      <c r="M335" s="10" t="str">
        <f>_xll.SNL.Clients.Office.Excel.Functions.SPG(A335, "RD_LAST_REVIEW_DATE_GLOBAL", "Issuer Credit Rating", "Local Currency LT")</f>
        <v/>
      </c>
      <c r="N335" s="10" t="str">
        <f>_xll.SNL.Clients.Office.Excel.Functions.SPG(A335, "RD_CREDIT_RATING_DATE_GLOBAL", "Issuer Credit Rating", "Local Currency LT|0")</f>
        <v/>
      </c>
      <c r="O335" s="10" t="str">
        <f>_xll.SNL.Clients.Office.Excel.Functions.SPG(A335, "RD_CREDIT_WATCH_OUTLOOK_DATE_GLOBAL", "Issuer Credit Rating", "Local Currency LT|0")</f>
        <v/>
      </c>
    </row>
    <row r="336" spans="1:15">
      <c r="A336" t="s">
        <v>1370</v>
      </c>
      <c r="B336" t="str">
        <f>_xll.SNL.Clients.Office.Excel.Functions.SPG(A336,"SP_IPO_DATE")</f>
        <v>#PEND</v>
      </c>
      <c r="C336" s="9" t="str">
        <f>_xll.SNL.Clients.Office.Excel.Functions.SPG(A336, "IQ_SECTOR")</f>
        <v>Health Care</v>
      </c>
      <c r="D336" s="9" t="str">
        <f>_xll.SNL.Clients.Office.Excel.Functions.SPG(A336, "IQ_INDUSTRY_GROUP")</f>
        <v>Health Care Equipment and Services</v>
      </c>
      <c r="E336" s="9" t="str">
        <f>_xll.SNL.Clients.Office.Excel.Functions.SPG(A336, "IQ_INDUSTRY")</f>
        <v>Health Care Equipment and Supplies</v>
      </c>
      <c r="F336" s="9" t="str">
        <f>_xll.SNL.Clients.Office.Excel.Functions.SPG(A336, "IQ_PRIMARY_INDUSTRY")</f>
        <v>Health Care Supplies</v>
      </c>
      <c r="G336" s="9" t="str">
        <f>_xll.SNL.Clients.Office.Excel.Functions.SPG(A336, "NAICS_CODE", "Primary")</f>
        <v>339113 - Surgical Appliance and Supplies Manufacturing</v>
      </c>
      <c r="H336" s="9" t="str">
        <f>_xll.SNL.Clients.Office.Excel.Functions.SPG(A336, "SP_TOPICTAG")</f>
        <v>Health Diagnostics; Sensors; Cardiovascular; Gastroenterology; Nephrology; Oncology; Surgery</v>
      </c>
      <c r="I336" s="5">
        <f>_xll.SNL.Clients.Office.Excel.Functions.SPG(A336, "SP_PCT_SHARES_OWNED_ALL_INSTITUTIONS")</f>
        <v>104.48</v>
      </c>
      <c r="J336" s="9" t="str">
        <f>_xll.SNL.Clients.Office.Excel.Functions.SPG(A336, "RD_CREDIT_RATING_GLOBAL", "Issuer Credit Rating", "Local Currency LT|0")</f>
        <v/>
      </c>
      <c r="K336" s="9" t="str">
        <f>_xll.SNL.Clients.Office.Excel.Functions.SPG(A336, "RD_CWOL_GLOBAL", "Issuer Credit Rating", "Local Currency LT|0")</f>
        <v/>
      </c>
      <c r="L336" s="9" t="str">
        <f>_xll.SNL.Clients.Office.Excel.Functions.SPG(A336, "RD_RATING_ACTION_GLOBAL", "Issuer Credit Rating", "Local Currency LT|0")</f>
        <v/>
      </c>
      <c r="M336" s="10" t="str">
        <f>_xll.SNL.Clients.Office.Excel.Functions.SPG(A336, "RD_LAST_REVIEW_DATE_GLOBAL", "Issuer Credit Rating", "Local Currency LT")</f>
        <v/>
      </c>
      <c r="N336" s="10" t="str">
        <f>_xll.SNL.Clients.Office.Excel.Functions.SPG(A336, "RD_CREDIT_RATING_DATE_GLOBAL", "Issuer Credit Rating", "Local Currency LT|0")</f>
        <v/>
      </c>
      <c r="O336" s="10" t="str">
        <f>_xll.SNL.Clients.Office.Excel.Functions.SPG(A336, "RD_CREDIT_WATCH_OUTLOOK_DATE_GLOBAL", "Issuer Credit Rating", "Local Currency LT|0")</f>
        <v/>
      </c>
    </row>
    <row r="337" spans="1:15">
      <c r="A337" t="s">
        <v>1371</v>
      </c>
      <c r="B337" t="str">
        <f>_xll.SNL.Clients.Office.Excel.Functions.SPG(A337,"SP_IPO_DATE")</f>
        <v>#PEND</v>
      </c>
      <c r="C337" s="9" t="str">
        <f>_xll.SNL.Clients.Office.Excel.Functions.SPG(A337, "IQ_SECTOR")</f>
        <v>Consumer Discretionary</v>
      </c>
      <c r="D337" s="9" t="str">
        <f>_xll.SNL.Clients.Office.Excel.Functions.SPG(A337, "IQ_INDUSTRY_GROUP")</f>
        <v>Consumer Durables and Apparel</v>
      </c>
      <c r="E337" s="9" t="str">
        <f>_xll.SNL.Clients.Office.Excel.Functions.SPG(A337, "IQ_INDUSTRY")</f>
        <v>Household Durables</v>
      </c>
      <c r="F337" s="9" t="str">
        <f>_xll.SNL.Clients.Office.Excel.Functions.SPG(A337, "IQ_PRIMARY_INDUSTRY")</f>
        <v>Homebuilding</v>
      </c>
      <c r="G337" s="9" t="str">
        <f>_xll.SNL.Clients.Office.Excel.Functions.SPG(A337, "NAICS_CODE", "Primary")</f>
        <v>23611 - Residential Building Construction</v>
      </c>
      <c r="H337" s="9" t="str">
        <f>_xll.SNL.Clients.Office.Excel.Functions.SPG(A337, "SP_TOPICTAG")</f>
        <v>Home Improvement; Smart Building</v>
      </c>
      <c r="I337" s="5">
        <f>_xll.SNL.Clients.Office.Excel.Functions.SPG(A337, "SP_PCT_SHARES_OWNED_ALL_INSTITUTIONS")</f>
        <v>102.17</v>
      </c>
      <c r="J337" s="9" t="str">
        <f>_xll.SNL.Clients.Office.Excel.Functions.SPG(A337, "RD_CREDIT_RATING_GLOBAL", "Issuer Credit Rating", "Local Currency LT|0")</f>
        <v>BBB-</v>
      </c>
      <c r="K337" s="9" t="str">
        <f>_xll.SNL.Clients.Office.Excel.Functions.SPG(A337, "RD_CWOL_GLOBAL", "Issuer Credit Rating", "Local Currency LT|0")</f>
        <v>Stable</v>
      </c>
      <c r="L337" s="9" t="str">
        <f>_xll.SNL.Clients.Office.Excel.Functions.SPG(A337, "RD_RATING_ACTION_GLOBAL", "Issuer Credit Rating", "Local Currency LT|0")</f>
        <v>Upgrade | CreditWatch/Outlook (07/27/2023)</v>
      </c>
      <c r="M337" s="10">
        <f>_xll.SNL.Clients.Office.Excel.Functions.SPG(A337, "RD_LAST_REVIEW_DATE_GLOBAL", "Issuer Credit Rating", "Local Currency LT")</f>
        <v>45441</v>
      </c>
      <c r="N337" s="10">
        <f>_xll.SNL.Clients.Office.Excel.Functions.SPG(A337, "RD_CREDIT_RATING_DATE_GLOBAL", "Issuer Credit Rating", "Local Currency LT|0")</f>
        <v>45134</v>
      </c>
      <c r="O337" s="10">
        <f>_xll.SNL.Clients.Office.Excel.Functions.SPG(A337, "RD_CREDIT_WATCH_OUTLOOK_DATE_GLOBAL", "Issuer Credit Rating", "Local Currency LT|0")</f>
        <v>45134</v>
      </c>
    </row>
    <row r="338" spans="1:15">
      <c r="A338" t="s">
        <v>1372</v>
      </c>
      <c r="B338" t="str">
        <f>_xll.SNL.Clients.Office.Excel.Functions.SPG(A338,"SP_IPO_DATE")</f>
        <v>#PEND</v>
      </c>
      <c r="C338" s="9" t="str">
        <f>_xll.SNL.Clients.Office.Excel.Functions.SPG(A338, "IQ_SECTOR")</f>
        <v>Health Care</v>
      </c>
      <c r="D338" s="9" t="str">
        <f>_xll.SNL.Clients.Office.Excel.Functions.SPG(A338, "IQ_INDUSTRY_GROUP")</f>
        <v>Pharmaceuticals, Biotechnology and Life Sciences</v>
      </c>
      <c r="E338" s="9" t="str">
        <f>_xll.SNL.Clients.Office.Excel.Functions.SPG(A338, "IQ_INDUSTRY")</f>
        <v>Life Sciences Tools and Services</v>
      </c>
      <c r="F338" s="9" t="str">
        <f>_xll.SNL.Clients.Office.Excel.Functions.SPG(A338, "IQ_PRIMARY_INDUSTRY")</f>
        <v>Life Sciences Tools and Services</v>
      </c>
      <c r="G338" s="9" t="str">
        <f>_xll.SNL.Clients.Office.Excel.Functions.SPG(A338, "NAICS_CODE", "Primary")</f>
        <v>339112 - Surgical and Medical Instrument Manufacturing</v>
      </c>
      <c r="H338" s="9" t="str">
        <f>_xll.SNL.Clients.Office.Excel.Functions.SPG(A338, "SP_TOPICTAG")</f>
        <v>Health Diagnostics; Industrial Automation; Sensors; Genetics; Process Automation; Artificial Intelligence; Oncology</v>
      </c>
      <c r="I338" s="5">
        <f>_xll.SNL.Clients.Office.Excel.Functions.SPG(A338, "SP_PCT_SHARES_OWNED_ALL_INSTITUTIONS")</f>
        <v>91.24</v>
      </c>
      <c r="J338" s="9" t="str">
        <f>_xll.SNL.Clients.Office.Excel.Functions.SPG(A338, "RD_CREDIT_RATING_GLOBAL", "Issuer Credit Rating", "Local Currency LT|0")</f>
        <v/>
      </c>
      <c r="K338" s="9" t="str">
        <f>_xll.SNL.Clients.Office.Excel.Functions.SPG(A338, "RD_CWOL_GLOBAL", "Issuer Credit Rating", "Local Currency LT|0")</f>
        <v/>
      </c>
      <c r="L338" s="9" t="str">
        <f>_xll.SNL.Clients.Office.Excel.Functions.SPG(A338, "RD_RATING_ACTION_GLOBAL", "Issuer Credit Rating", "Local Currency LT|0")</f>
        <v/>
      </c>
      <c r="M338" s="10" t="str">
        <f>_xll.SNL.Clients.Office.Excel.Functions.SPG(A338, "RD_LAST_REVIEW_DATE_GLOBAL", "Issuer Credit Rating", "Local Currency LT")</f>
        <v/>
      </c>
      <c r="N338" s="10" t="str">
        <f>_xll.SNL.Clients.Office.Excel.Functions.SPG(A338, "RD_CREDIT_RATING_DATE_GLOBAL", "Issuer Credit Rating", "Local Currency LT|0")</f>
        <v/>
      </c>
      <c r="O338" s="10" t="str">
        <f>_xll.SNL.Clients.Office.Excel.Functions.SPG(A338, "RD_CREDIT_WATCH_OUTLOOK_DATE_GLOBAL", "Issuer Credit Rating", "Local Currency LT|0")</f>
        <v/>
      </c>
    </row>
    <row r="339" spans="1:15">
      <c r="A339" t="s">
        <v>1373</v>
      </c>
      <c r="B339" t="str">
        <f>_xll.SNL.Clients.Office.Excel.Functions.SPG(A339,"SP_IPO_DATE")</f>
        <v>#PEND</v>
      </c>
      <c r="C339" s="9" t="str">
        <f>_xll.SNL.Clients.Office.Excel.Functions.SPG(A339, "IQ_SECTOR")</f>
        <v>Materials</v>
      </c>
      <c r="D339" s="9" t="str">
        <f>_xll.SNL.Clients.Office.Excel.Functions.SPG(A339, "IQ_INDUSTRY_GROUP")</f>
        <v>Materials</v>
      </c>
      <c r="E339" s="9" t="str">
        <f>_xll.SNL.Clients.Office.Excel.Functions.SPG(A339, "IQ_INDUSTRY")</f>
        <v>Metals and Mining</v>
      </c>
      <c r="F339" s="9" t="str">
        <f>_xll.SNL.Clients.Office.Excel.Functions.SPG(A339, "IQ_PRIMARY_INDUSTRY")</f>
        <v>Steel</v>
      </c>
      <c r="G339" s="9" t="str">
        <f>_xll.SNL.Clients.Office.Excel.Functions.SPG(A339, "NAICS_CODE", "Primary")</f>
        <v>3312 - Steel Product Manufacturing from Purchased Steel</v>
      </c>
      <c r="H339" s="9" t="str">
        <f>_xll.SNL.Clients.Office.Excel.Functions.SPG(A339, "SP_TOPICTAG")</f>
        <v/>
      </c>
      <c r="I339" s="5">
        <f>_xll.SNL.Clients.Office.Excel.Functions.SPG(A339, "SP_PCT_SHARES_OWNED_ALL_INSTITUTIONS")</f>
        <v>80.040000000000006</v>
      </c>
      <c r="J339" s="9" t="str">
        <f>_xll.SNL.Clients.Office.Excel.Functions.SPG(A339, "RD_CREDIT_RATING_GLOBAL", "Issuer Credit Rating", "Local Currency LT|0")</f>
        <v/>
      </c>
      <c r="K339" s="9" t="str">
        <f>_xll.SNL.Clients.Office.Excel.Functions.SPG(A339, "RD_CWOL_GLOBAL", "Issuer Credit Rating", "Local Currency LT|0")</f>
        <v/>
      </c>
      <c r="L339" s="9" t="str">
        <f>_xll.SNL.Clients.Office.Excel.Functions.SPG(A339, "RD_RATING_ACTION_GLOBAL", "Issuer Credit Rating", "Local Currency LT|0")</f>
        <v/>
      </c>
      <c r="M339" s="10" t="str">
        <f>_xll.SNL.Clients.Office.Excel.Functions.SPG(A339, "RD_LAST_REVIEW_DATE_GLOBAL", "Issuer Credit Rating", "Local Currency LT")</f>
        <v/>
      </c>
      <c r="N339" s="10" t="str">
        <f>_xll.SNL.Clients.Office.Excel.Functions.SPG(A339, "RD_CREDIT_RATING_DATE_GLOBAL", "Issuer Credit Rating", "Local Currency LT|0")</f>
        <v/>
      </c>
      <c r="O339" s="10" t="str">
        <f>_xll.SNL.Clients.Office.Excel.Functions.SPG(A339, "RD_CREDIT_WATCH_OUTLOOK_DATE_GLOBAL", "Issuer Credit Rating", "Local Currency LT|0")</f>
        <v/>
      </c>
    </row>
    <row r="340" spans="1:15">
      <c r="A340" t="s">
        <v>1374</v>
      </c>
      <c r="B340" t="str">
        <f>_xll.SNL.Clients.Office.Excel.Functions.SPG(A340,"SP_IPO_DATE")</f>
        <v>#PEND</v>
      </c>
      <c r="C340" s="9" t="str">
        <f>_xll.SNL.Clients.Office.Excel.Functions.SPG(A340, "IQ_SECTOR")</f>
        <v>Utilities</v>
      </c>
      <c r="D340" s="9" t="str">
        <f>_xll.SNL.Clients.Office.Excel.Functions.SPG(A340, "IQ_INDUSTRY_GROUP")</f>
        <v>Utilities</v>
      </c>
      <c r="E340" s="9" t="str">
        <f>_xll.SNL.Clients.Office.Excel.Functions.SPG(A340, "IQ_INDUSTRY")</f>
        <v>Electric Utilities</v>
      </c>
      <c r="F340" s="9" t="str">
        <f>_xll.SNL.Clients.Office.Excel.Functions.SPG(A340, "IQ_PRIMARY_INDUSTRY")</f>
        <v>Electric Utilities</v>
      </c>
      <c r="G340" s="9" t="str">
        <f>_xll.SNL.Clients.Office.Excel.Functions.SPG(A340, "NAICS_CODE", "Primary")</f>
        <v>2211 - Electric Power Generation, Transmission and Distribution</v>
      </c>
      <c r="H340" s="9" t="str">
        <f>_xll.SNL.Clients.Office.Excel.Functions.SPG(A340, "SP_TOPICTAG")</f>
        <v>Clean Energy; Energy Efficiency; Energy Management; Energy Storage; Smart Energy; Power Grid</v>
      </c>
      <c r="I340" s="5">
        <f>_xll.SNL.Clients.Office.Excel.Functions.SPG(A340, "SP_PCT_SHARES_OWNED_ALL_INSTITUTIONS")</f>
        <v>61.83</v>
      </c>
      <c r="J340" s="9" t="str">
        <f>_xll.SNL.Clients.Office.Excel.Functions.SPG(A340, "RD_CREDIT_RATING_GLOBAL", "Issuer Credit Rating", "Local Currency LT|0")</f>
        <v/>
      </c>
      <c r="K340" s="9" t="str">
        <f>_xll.SNL.Clients.Office.Excel.Functions.SPG(A340, "RD_CWOL_GLOBAL", "Issuer Credit Rating", "Local Currency LT|0")</f>
        <v/>
      </c>
      <c r="L340" s="9" t="str">
        <f>_xll.SNL.Clients.Office.Excel.Functions.SPG(A340, "RD_RATING_ACTION_GLOBAL", "Issuer Credit Rating", "Local Currency LT|0")</f>
        <v/>
      </c>
      <c r="M340" s="10" t="str">
        <f>_xll.SNL.Clients.Office.Excel.Functions.SPG(A340, "RD_LAST_REVIEW_DATE_GLOBAL", "Issuer Credit Rating", "Local Currency LT")</f>
        <v/>
      </c>
      <c r="N340" s="10" t="str">
        <f>_xll.SNL.Clients.Office.Excel.Functions.SPG(A340, "RD_CREDIT_RATING_DATE_GLOBAL", "Issuer Credit Rating", "Local Currency LT|0")</f>
        <v/>
      </c>
      <c r="O340" s="10" t="str">
        <f>_xll.SNL.Clients.Office.Excel.Functions.SPG(A340, "RD_CREDIT_WATCH_OUTLOOK_DATE_GLOBAL", "Issuer Credit Rating", "Local Currency LT|0")</f>
        <v/>
      </c>
    </row>
    <row r="341" spans="1:15">
      <c r="A341" t="s">
        <v>1375</v>
      </c>
      <c r="B341" t="str">
        <f>_xll.SNL.Clients.Office.Excel.Functions.SPG(A341,"SP_IPO_DATE")</f>
        <v>#PEND</v>
      </c>
      <c r="C341" s="9" t="str">
        <f>_xll.SNL.Clients.Office.Excel.Functions.SPG(A341, "IQ_SECTOR")</f>
        <v>Consumer Staples</v>
      </c>
      <c r="D341" s="9" t="str">
        <f>_xll.SNL.Clients.Office.Excel.Functions.SPG(A341, "IQ_INDUSTRY_GROUP")</f>
        <v>Food, Beverage and Tobacco</v>
      </c>
      <c r="E341" s="9" t="str">
        <f>_xll.SNL.Clients.Office.Excel.Functions.SPG(A341, "IQ_INDUSTRY")</f>
        <v>Beverages</v>
      </c>
      <c r="F341" s="9" t="str">
        <f>_xll.SNL.Clients.Office.Excel.Functions.SPG(A341, "IQ_PRIMARY_INDUSTRY")</f>
        <v>Distillers and Vintners</v>
      </c>
      <c r="G341" s="9" t="str">
        <f>_xll.SNL.Clients.Office.Excel.Functions.SPG(A341, "NAICS_CODE", "Primary")</f>
        <v>312140 - Distilleries</v>
      </c>
      <c r="H341" s="9" t="str">
        <f>_xll.SNL.Clients.Office.Excel.Functions.SPG(A341, "SP_TOPICTAG")</f>
        <v>Animal Feed; Distillery; Organic; Alternative Protein</v>
      </c>
      <c r="I341" s="5">
        <f>_xll.SNL.Clients.Office.Excel.Functions.SPG(A341, "SP_PCT_SHARES_OWNED_ALL_INSTITUTIONS")</f>
        <v>76.2</v>
      </c>
      <c r="J341" s="9" t="str">
        <f>_xll.SNL.Clients.Office.Excel.Functions.SPG(A341, "RD_CREDIT_RATING_GLOBAL", "Issuer Credit Rating", "Local Currency LT|0")</f>
        <v/>
      </c>
      <c r="K341" s="9" t="str">
        <f>_xll.SNL.Clients.Office.Excel.Functions.SPG(A341, "RD_CWOL_GLOBAL", "Issuer Credit Rating", "Local Currency LT|0")</f>
        <v/>
      </c>
      <c r="L341" s="9" t="str">
        <f>_xll.SNL.Clients.Office.Excel.Functions.SPG(A341, "RD_RATING_ACTION_GLOBAL", "Issuer Credit Rating", "Local Currency LT|0")</f>
        <v/>
      </c>
      <c r="M341" s="10" t="str">
        <f>_xll.SNL.Clients.Office.Excel.Functions.SPG(A341, "RD_LAST_REVIEW_DATE_GLOBAL", "Issuer Credit Rating", "Local Currency LT")</f>
        <v/>
      </c>
      <c r="N341" s="10" t="str">
        <f>_xll.SNL.Clients.Office.Excel.Functions.SPG(A341, "RD_CREDIT_RATING_DATE_GLOBAL", "Issuer Credit Rating", "Local Currency LT|0")</f>
        <v/>
      </c>
      <c r="O341" s="10" t="str">
        <f>_xll.SNL.Clients.Office.Excel.Functions.SPG(A341, "RD_CREDIT_WATCH_OUTLOOK_DATE_GLOBAL", "Issuer Credit Rating", "Local Currency LT|0")</f>
        <v/>
      </c>
    </row>
    <row r="342" spans="1:15">
      <c r="A342" t="s">
        <v>1376</v>
      </c>
      <c r="B342" t="str">
        <f>_xll.SNL.Clients.Office.Excel.Functions.SPG(A342,"SP_IPO_DATE")</f>
        <v>#PEND</v>
      </c>
      <c r="C342" s="9" t="str">
        <f>_xll.SNL.Clients.Office.Excel.Functions.SPG(A342, "IQ_SECTOR")</f>
        <v>Utilities</v>
      </c>
      <c r="D342" s="9" t="str">
        <f>_xll.SNL.Clients.Office.Excel.Functions.SPG(A342, "IQ_INDUSTRY_GROUP")</f>
        <v>Utilities</v>
      </c>
      <c r="E342" s="9" t="str">
        <f>_xll.SNL.Clients.Office.Excel.Functions.SPG(A342, "IQ_INDUSTRY")</f>
        <v>Water Utilities</v>
      </c>
      <c r="F342" s="9" t="str">
        <f>_xll.SNL.Clients.Office.Excel.Functions.SPG(A342, "IQ_PRIMARY_INDUSTRY")</f>
        <v>Water Utilities</v>
      </c>
      <c r="G342" s="9" t="str">
        <f>_xll.SNL.Clients.Office.Excel.Functions.SPG(A342, "NAICS_CODE", "Primary")</f>
        <v>221310 - Water Supply and Irrigation Systems</v>
      </c>
      <c r="H342" s="9" t="str">
        <f>_xll.SNL.Clients.Office.Excel.Functions.SPG(A342, "SP_TOPICTAG")</f>
        <v>Environmental Engineering; Water Purification</v>
      </c>
      <c r="I342" s="5">
        <f>_xll.SNL.Clients.Office.Excel.Functions.SPG(A342, "SP_PCT_SHARES_OWNED_ALL_INSTITUTIONS")</f>
        <v>73.53</v>
      </c>
      <c r="J342" s="9" t="str">
        <f>_xll.SNL.Clients.Office.Excel.Functions.SPG(A342, "RD_CREDIT_RATING_GLOBAL", "Issuer Credit Rating", "Local Currency LT|0")</f>
        <v>A</v>
      </c>
      <c r="K342" s="9" t="str">
        <f>_xll.SNL.Clients.Office.Excel.Functions.SPG(A342, "RD_CWOL_GLOBAL", "Issuer Credit Rating", "Local Currency LT|0")</f>
        <v>Stable</v>
      </c>
      <c r="L342" s="9" t="str">
        <f>_xll.SNL.Clients.Office.Excel.Functions.SPG(A342, "RD_RATING_ACTION_GLOBAL", "Issuer Credit Rating", "Local Currency LT|0")</f>
        <v>CreditWatch/Outlook (11/09/2022)</v>
      </c>
      <c r="M342" s="10">
        <f>_xll.SNL.Clients.Office.Excel.Functions.SPG(A342, "RD_LAST_REVIEW_DATE_GLOBAL", "Issuer Credit Rating", "Local Currency LT")</f>
        <v>45575</v>
      </c>
      <c r="N342" s="10">
        <f>_xll.SNL.Clients.Office.Excel.Functions.SPG(A342, "RD_CREDIT_RATING_DATE_GLOBAL", "Issuer Credit Rating", "Local Currency LT|0")</f>
        <v>42236</v>
      </c>
      <c r="O342" s="10">
        <f>_xll.SNL.Clients.Office.Excel.Functions.SPG(A342, "RD_CREDIT_WATCH_OUTLOOK_DATE_GLOBAL", "Issuer Credit Rating", "Local Currency LT|0")</f>
        <v>44874</v>
      </c>
    </row>
    <row r="343" spans="1:15">
      <c r="A343" t="s">
        <v>1377</v>
      </c>
      <c r="B343" t="str">
        <f>_xll.SNL.Clients.Office.Excel.Functions.SPG(A343,"SP_IPO_DATE")</f>
        <v>#PEND</v>
      </c>
      <c r="C343" s="9" t="str">
        <f>_xll.SNL.Clients.Office.Excel.Functions.SPG(A343, "IQ_SECTOR")</f>
        <v>Industrials</v>
      </c>
      <c r="D343" s="9" t="str">
        <f>_xll.SNL.Clients.Office.Excel.Functions.SPG(A343, "IQ_INDUSTRY_GROUP")</f>
        <v>Commercial and Professional Services</v>
      </c>
      <c r="E343" s="9" t="str">
        <f>_xll.SNL.Clients.Office.Excel.Functions.SPG(A343, "IQ_INDUSTRY")</f>
        <v>Commercial Services and Supplies</v>
      </c>
      <c r="F343" s="9" t="str">
        <f>_xll.SNL.Clients.Office.Excel.Functions.SPG(A343, "IQ_PRIMARY_INDUSTRY")</f>
        <v>Office Services and Supplies</v>
      </c>
      <c r="G343" s="9" t="str">
        <f>_xll.SNL.Clients.Office.Excel.Functions.SPG(A343, "NAICS_CODE", "Primary")</f>
        <v>3372 - Office Furniture (including Fixtures) Manufacturing</v>
      </c>
      <c r="H343" s="9" t="str">
        <f>_xll.SNL.Clients.Office.Excel.Functions.SPG(A343, "SP_TOPICTAG")</f>
        <v>Customer Relationship Management</v>
      </c>
      <c r="I343" s="5">
        <f>_xll.SNL.Clients.Office.Excel.Functions.SPG(A343, "SP_PCT_SHARES_OWNED_ALL_INSTITUTIONS")</f>
        <v>90.44</v>
      </c>
      <c r="J343" s="9" t="str">
        <f>_xll.SNL.Clients.Office.Excel.Functions.SPG(A343, "RD_CREDIT_RATING_GLOBAL", "Issuer Credit Rating", "Local Currency LT|0")</f>
        <v>BB</v>
      </c>
      <c r="K343" s="9" t="str">
        <f>_xll.SNL.Clients.Office.Excel.Functions.SPG(A343, "RD_CWOL_GLOBAL", "Issuer Credit Rating", "Local Currency LT|0")</f>
        <v>Stable</v>
      </c>
      <c r="L343" s="9" t="str">
        <f>_xll.SNL.Clients.Office.Excel.Functions.SPG(A343, "RD_RATING_ACTION_GLOBAL", "Issuer Credit Rating", "Local Currency LT|0")</f>
        <v>CreditWatch/Outlook (11/13/2024)</v>
      </c>
      <c r="M343" s="10">
        <f>_xll.SNL.Clients.Office.Excel.Functions.SPG(A343, "RD_LAST_REVIEW_DATE_GLOBAL", "Issuer Credit Rating", "Local Currency LT")</f>
        <v>45609</v>
      </c>
      <c r="N343" s="10">
        <f>_xll.SNL.Clients.Office.Excel.Functions.SPG(A343, "RD_CREDIT_RATING_DATE_GLOBAL", "Issuer Credit Rating", "Local Currency LT|0")</f>
        <v>44852</v>
      </c>
      <c r="O343" s="10">
        <f>_xll.SNL.Clients.Office.Excel.Functions.SPG(A343, "RD_CREDIT_WATCH_OUTLOOK_DATE_GLOBAL", "Issuer Credit Rating", "Local Currency LT|0")</f>
        <v>45609</v>
      </c>
    </row>
    <row r="344" spans="1:15">
      <c r="A344" t="s">
        <v>2044</v>
      </c>
      <c r="B344" t="str">
        <f>_xll.SNL.Clients.Office.Excel.Functions.SPG(A344,"SP_IPO_DATE")</f>
        <v>#PEND</v>
      </c>
      <c r="C344" s="9" t="str">
        <f>_xll.SNL.Clients.Office.Excel.Functions.SPG(A344, "IQ_SECTOR")</f>
        <v>Real Estate</v>
      </c>
      <c r="D344" s="9" t="str">
        <f>_xll.SNL.Clients.Office.Excel.Functions.SPG(A344, "IQ_INDUSTRY_GROUP")</f>
        <v>Equity Real Estate Investment Trusts (REITs)</v>
      </c>
      <c r="E344" s="9" t="str">
        <f>_xll.SNL.Clients.Office.Excel.Functions.SPG(A344, "IQ_INDUSTRY")</f>
        <v>Specialized REITs</v>
      </c>
      <c r="F344" s="9" t="str">
        <f>_xll.SNL.Clients.Office.Excel.Functions.SPG(A344, "IQ_PRIMARY_INDUSTRY")</f>
        <v>Other Specialized REITs</v>
      </c>
      <c r="G344" s="9" t="str">
        <f>_xll.SNL.Clients.Office.Excel.Functions.SPG(A344, "NAICS_CODE", "Primary")</f>
        <v/>
      </c>
      <c r="H344" s="9" t="str">
        <f>_xll.SNL.Clients.Office.Excel.Functions.SPG(A344, "SP_TOPICTAG")</f>
        <v/>
      </c>
      <c r="I344" s="5">
        <f>_xll.SNL.Clients.Office.Excel.Functions.SPG(A344, "SP_PCT_SHARES_OWNED_ALL_INSTITUTIONS")</f>
        <v>21.07</v>
      </c>
      <c r="J344" s="9" t="str">
        <f>_xll.SNL.Clients.Office.Excel.Functions.SPG(A344, "RD_CREDIT_RATING_GLOBAL", "Issuer Credit Rating", "Local Currency LT|0")</f>
        <v/>
      </c>
      <c r="K344" s="9" t="str">
        <f>_xll.SNL.Clients.Office.Excel.Functions.SPG(A344, "RD_CWOL_GLOBAL", "Issuer Credit Rating", "Local Currency LT|0")</f>
        <v/>
      </c>
      <c r="L344" s="9" t="str">
        <f>_xll.SNL.Clients.Office.Excel.Functions.SPG(A344, "RD_RATING_ACTION_GLOBAL", "Issuer Credit Rating", "Local Currency LT|0")</f>
        <v/>
      </c>
      <c r="M344" s="10" t="str">
        <f>_xll.SNL.Clients.Office.Excel.Functions.SPG(A344, "RD_LAST_REVIEW_DATE_GLOBAL", "Issuer Credit Rating", "Local Currency LT")</f>
        <v/>
      </c>
      <c r="N344" s="10" t="str">
        <f>_xll.SNL.Clients.Office.Excel.Functions.SPG(A344, "RD_CREDIT_RATING_DATE_GLOBAL", "Issuer Credit Rating", "Local Currency LT|0")</f>
        <v/>
      </c>
      <c r="O344" s="10" t="str">
        <f>_xll.SNL.Clients.Office.Excel.Functions.SPG(A344, "RD_CREDIT_WATCH_OUTLOOK_DATE_GLOBAL", "Issuer Credit Rating", "Local Currency LT|0")</f>
        <v/>
      </c>
    </row>
    <row r="345" spans="1:15">
      <c r="A345" t="s">
        <v>1378</v>
      </c>
      <c r="B345" t="str">
        <f>_xll.SNL.Clients.Office.Excel.Functions.SPG(A345,"SP_IPO_DATE")</f>
        <v>#PEND</v>
      </c>
      <c r="C345" s="9" t="str">
        <f>_xll.SNL.Clients.Office.Excel.Functions.SPG(A345, "IQ_SECTOR")</f>
        <v>Materials</v>
      </c>
      <c r="D345" s="9" t="str">
        <f>_xll.SNL.Clients.Office.Excel.Functions.SPG(A345, "IQ_INDUSTRY_GROUP")</f>
        <v>Materials</v>
      </c>
      <c r="E345" s="9" t="str">
        <f>_xll.SNL.Clients.Office.Excel.Functions.SPG(A345, "IQ_INDUSTRY")</f>
        <v>Chemicals</v>
      </c>
      <c r="F345" s="9" t="str">
        <f>_xll.SNL.Clients.Office.Excel.Functions.SPG(A345, "IQ_PRIMARY_INDUSTRY")</f>
        <v>Specialty Chemicals</v>
      </c>
      <c r="G345" s="9" t="str">
        <f>_xll.SNL.Clients.Office.Excel.Functions.SPG(A345, "NAICS_CODE", "Primary")</f>
        <v>325180 - Other Basic Inorganic Chemical Manufacturing</v>
      </c>
      <c r="H345" s="9" t="str">
        <f>_xll.SNL.Clients.Office.Excel.Functions.SPG(A345, "SP_TOPICTAG")</f>
        <v>Environmental Consulting; Environmental Engineering; Pollution Control; Biofuel</v>
      </c>
      <c r="I345" s="5">
        <f>_xll.SNL.Clients.Office.Excel.Functions.SPG(A345, "SP_PCT_SHARES_OWNED_ALL_INSTITUTIONS")</f>
        <v>97.13</v>
      </c>
      <c r="J345" s="9" t="str">
        <f>_xll.SNL.Clients.Office.Excel.Functions.SPG(A345, "RD_CREDIT_RATING_GLOBAL", "Issuer Credit Rating", "Local Currency LT|0")</f>
        <v>BB</v>
      </c>
      <c r="K345" s="9" t="str">
        <f>_xll.SNL.Clients.Office.Excel.Functions.SPG(A345, "RD_CWOL_GLOBAL", "Issuer Credit Rating", "Local Currency LT|0")</f>
        <v>Stable</v>
      </c>
      <c r="L345" s="9" t="str">
        <f>_xll.SNL.Clients.Office.Excel.Functions.SPG(A345, "RD_RATING_ACTION_GLOBAL", "Issuer Credit Rating", "Local Currency LT|0")</f>
        <v>Upgrade | CreditWatch/Outlook (06/23/2016)</v>
      </c>
      <c r="M345" s="10">
        <f>_xll.SNL.Clients.Office.Excel.Functions.SPG(A345, "RD_LAST_REVIEW_DATE_GLOBAL", "Issuer Credit Rating", "Local Currency LT")</f>
        <v>45461</v>
      </c>
      <c r="N345" s="10">
        <f>_xll.SNL.Clients.Office.Excel.Functions.SPG(A345, "RD_CREDIT_RATING_DATE_GLOBAL", "Issuer Credit Rating", "Local Currency LT|0")</f>
        <v>42544</v>
      </c>
      <c r="O345" s="10">
        <f>_xll.SNL.Clients.Office.Excel.Functions.SPG(A345, "RD_CREDIT_WATCH_OUTLOOK_DATE_GLOBAL", "Issuer Credit Rating", "Local Currency LT|0")</f>
        <v>42544</v>
      </c>
    </row>
    <row r="346" spans="1:15">
      <c r="A346" t="s">
        <v>1379</v>
      </c>
      <c r="B346" t="str">
        <f>_xll.SNL.Clients.Office.Excel.Functions.SPG(A346,"SP_IPO_DATE")</f>
        <v>#PEND</v>
      </c>
      <c r="C346" s="9" t="str">
        <f>_xll.SNL.Clients.Office.Excel.Functions.SPG(A346, "IQ_SECTOR")</f>
        <v>Consumer Discretionary</v>
      </c>
      <c r="D346" s="9" t="str">
        <f>_xll.SNL.Clients.Office.Excel.Functions.SPG(A346, "IQ_INDUSTRY_GROUP")</f>
        <v>Consumer Services</v>
      </c>
      <c r="E346" s="9" t="str">
        <f>_xll.SNL.Clients.Office.Excel.Functions.SPG(A346, "IQ_INDUSTRY")</f>
        <v>Diversified Consumer Services</v>
      </c>
      <c r="F346" s="9" t="str">
        <f>_xll.SNL.Clients.Office.Excel.Functions.SPG(A346, "IQ_PRIMARY_INDUSTRY")</f>
        <v>Specialized Consumer Services</v>
      </c>
      <c r="G346" s="9" t="str">
        <f>_xll.SNL.Clients.Office.Excel.Functions.SPG(A346, "NAICS_CODE", "Primary")</f>
        <v>811192 - Car Washes</v>
      </c>
      <c r="H346" s="9" t="str">
        <f>_xll.SNL.Clients.Office.Excel.Functions.SPG(A346, "SP_TOPICTAG")</f>
        <v/>
      </c>
      <c r="I346" s="5">
        <f>_xll.SNL.Clients.Office.Excel.Functions.SPG(A346, "SP_PCT_SHARES_OWNED_ALL_INSTITUTIONS")</f>
        <v>32.270000000000003</v>
      </c>
      <c r="J346" s="9" t="str">
        <f>_xll.SNL.Clients.Office.Excel.Functions.SPG(A346, "RD_CREDIT_RATING_GLOBAL", "Issuer Credit Rating", "Local Currency LT|0")</f>
        <v/>
      </c>
      <c r="K346" s="9" t="str">
        <f>_xll.SNL.Clients.Office.Excel.Functions.SPG(A346, "RD_CWOL_GLOBAL", "Issuer Credit Rating", "Local Currency LT|0")</f>
        <v/>
      </c>
      <c r="L346" s="9" t="str">
        <f>_xll.SNL.Clients.Office.Excel.Functions.SPG(A346, "RD_RATING_ACTION_GLOBAL", "Issuer Credit Rating", "Local Currency LT|0")</f>
        <v/>
      </c>
      <c r="M346" s="10" t="str">
        <f>_xll.SNL.Clients.Office.Excel.Functions.SPG(A346, "RD_LAST_REVIEW_DATE_GLOBAL", "Issuer Credit Rating", "Local Currency LT")</f>
        <v/>
      </c>
      <c r="N346" s="10" t="str">
        <f>_xll.SNL.Clients.Office.Excel.Functions.SPG(A346, "RD_CREDIT_RATING_DATE_GLOBAL", "Issuer Credit Rating", "Local Currency LT|0")</f>
        <v/>
      </c>
      <c r="O346" s="10" t="str">
        <f>_xll.SNL.Clients.Office.Excel.Functions.SPG(A346, "RD_CREDIT_WATCH_OUTLOOK_DATE_GLOBAL", "Issuer Credit Rating", "Local Currency LT|0")</f>
        <v/>
      </c>
    </row>
    <row r="347" spans="1:15">
      <c r="A347" t="s">
        <v>1380</v>
      </c>
      <c r="B347" t="str">
        <f>_xll.SNL.Clients.Office.Excel.Functions.SPG(A347,"SP_IPO_DATE")</f>
        <v>#PEND</v>
      </c>
      <c r="C347" s="9" t="str">
        <f>_xll.SNL.Clients.Office.Excel.Functions.SPG(A347, "IQ_SECTOR")</f>
        <v>Financials</v>
      </c>
      <c r="D347" s="9" t="str">
        <f>_xll.SNL.Clients.Office.Excel.Functions.SPG(A347, "IQ_INDUSTRY_GROUP")</f>
        <v>Financial Services</v>
      </c>
      <c r="E347" s="9" t="str">
        <f>_xll.SNL.Clients.Office.Excel.Functions.SPG(A347, "IQ_INDUSTRY")</f>
        <v>Capital Markets</v>
      </c>
      <c r="F347" s="9" t="str">
        <f>_xll.SNL.Clients.Office.Excel.Functions.SPG(A347, "IQ_PRIMARY_INDUSTRY")</f>
        <v>Investment Banking and Brokerage</v>
      </c>
      <c r="G347" s="9" t="str">
        <f>_xll.SNL.Clients.Office.Excel.Functions.SPG(A347, "NAICS_CODE", "Primary")</f>
        <v>523150 - Investment Banking and Securities Intermediation</v>
      </c>
      <c r="H347" s="9" t="str">
        <f>_xll.SNL.Clients.Office.Excel.Functions.SPG(A347, "SP_TOPICTAG")</f>
        <v/>
      </c>
      <c r="I347" s="5">
        <f>_xll.SNL.Clients.Office.Excel.Functions.SPG(A347, "SP_PCT_SHARES_OWNED_ALL_INSTITUTIONS")</f>
        <v>102.72</v>
      </c>
      <c r="J347" s="9" t="str">
        <f>_xll.SNL.Clients.Office.Excel.Functions.SPG(A347, "RD_CREDIT_RATING_GLOBAL", "Issuer Credit Rating", "Local Currency LT|0")</f>
        <v/>
      </c>
      <c r="K347" s="9" t="str">
        <f>_xll.SNL.Clients.Office.Excel.Functions.SPG(A347, "RD_CWOL_GLOBAL", "Issuer Credit Rating", "Local Currency LT|0")</f>
        <v/>
      </c>
      <c r="L347" s="9" t="str">
        <f>_xll.SNL.Clients.Office.Excel.Functions.SPG(A347, "RD_RATING_ACTION_GLOBAL", "Issuer Credit Rating", "Local Currency LT|0")</f>
        <v/>
      </c>
      <c r="M347" s="10" t="str">
        <f>_xll.SNL.Clients.Office.Excel.Functions.SPG(A347, "RD_LAST_REVIEW_DATE_GLOBAL", "Issuer Credit Rating", "Local Currency LT")</f>
        <v/>
      </c>
      <c r="N347" s="10" t="str">
        <f>_xll.SNL.Clients.Office.Excel.Functions.SPG(A347, "RD_CREDIT_RATING_DATE_GLOBAL", "Issuer Credit Rating", "Local Currency LT|0")</f>
        <v/>
      </c>
      <c r="O347" s="10" t="str">
        <f>_xll.SNL.Clients.Office.Excel.Functions.SPG(A347, "RD_CREDIT_WATCH_OUTLOOK_DATE_GLOBAL", "Issuer Credit Rating", "Local Currency LT|0")</f>
        <v/>
      </c>
    </row>
    <row r="348" spans="1:15">
      <c r="A348" t="s">
        <v>1381</v>
      </c>
      <c r="B348" t="str">
        <f>_xll.SNL.Clients.Office.Excel.Functions.SPG(A348,"SP_IPO_DATE")</f>
        <v>#PEND</v>
      </c>
      <c r="C348" s="9" t="str">
        <f>_xll.SNL.Clients.Office.Excel.Functions.SPG(A348, "IQ_SECTOR")</f>
        <v>Consumer Discretionary</v>
      </c>
      <c r="D348" s="9" t="str">
        <f>_xll.SNL.Clients.Office.Excel.Functions.SPG(A348, "IQ_INDUSTRY_GROUP")</f>
        <v>Consumer Services</v>
      </c>
      <c r="E348" s="9" t="str">
        <f>_xll.SNL.Clients.Office.Excel.Functions.SPG(A348, "IQ_INDUSTRY")</f>
        <v>Hotels, Restaurants and Leisure</v>
      </c>
      <c r="F348" s="9" t="str">
        <f>_xll.SNL.Clients.Office.Excel.Functions.SPG(A348, "IQ_PRIMARY_INDUSTRY")</f>
        <v>Casinos and Gaming</v>
      </c>
      <c r="G348" s="9" t="str">
        <f>_xll.SNL.Clients.Office.Excel.Functions.SPG(A348, "NAICS_CODE", "Primary")</f>
        <v>721120 - Casino Hotels</v>
      </c>
      <c r="H348" s="9" t="str">
        <f>_xll.SNL.Clients.Office.Excel.Functions.SPG(A348, "SP_TOPICTAG")</f>
        <v>Entertainment Systems</v>
      </c>
      <c r="I348" s="5">
        <f>_xll.SNL.Clients.Office.Excel.Functions.SPG(A348, "SP_PCT_SHARES_OWNED_ALL_INSTITUTIONS")</f>
        <v>63.73</v>
      </c>
      <c r="J348" s="9" t="str">
        <f>_xll.SNL.Clients.Office.Excel.Functions.SPG(A348, "RD_CREDIT_RATING_GLOBAL", "Issuer Credit Rating", "Local Currency LT|0")</f>
        <v/>
      </c>
      <c r="K348" s="9" t="str">
        <f>_xll.SNL.Clients.Office.Excel.Functions.SPG(A348, "RD_CWOL_GLOBAL", "Issuer Credit Rating", "Local Currency LT|0")</f>
        <v/>
      </c>
      <c r="L348" s="9" t="str">
        <f>_xll.SNL.Clients.Office.Excel.Functions.SPG(A348, "RD_RATING_ACTION_GLOBAL", "Issuer Credit Rating", "Local Currency LT|0")</f>
        <v/>
      </c>
      <c r="M348" s="10" t="str">
        <f>_xll.SNL.Clients.Office.Excel.Functions.SPG(A348, "RD_LAST_REVIEW_DATE_GLOBAL", "Issuer Credit Rating", "Local Currency LT")</f>
        <v/>
      </c>
      <c r="N348" s="10" t="str">
        <f>_xll.SNL.Clients.Office.Excel.Functions.SPG(A348, "RD_CREDIT_RATING_DATE_GLOBAL", "Issuer Credit Rating", "Local Currency LT|0")</f>
        <v/>
      </c>
      <c r="O348" s="10" t="str">
        <f>_xll.SNL.Clients.Office.Excel.Functions.SPG(A348, "RD_CREDIT_WATCH_OUTLOOK_DATE_GLOBAL", "Issuer Credit Rating", "Local Currency LT|0")</f>
        <v/>
      </c>
    </row>
    <row r="349" spans="1:15">
      <c r="A349" t="s">
        <v>1382</v>
      </c>
      <c r="B349" t="str">
        <f>_xll.SNL.Clients.Office.Excel.Functions.SPG(A349,"SP_IPO_DATE")</f>
        <v>#PEND</v>
      </c>
      <c r="C349" s="9" t="str">
        <f>_xll.SNL.Clients.Office.Excel.Functions.SPG(A349, "IQ_SECTOR")</f>
        <v>Consumer Discretionary</v>
      </c>
      <c r="D349" s="9" t="str">
        <f>_xll.SNL.Clients.Office.Excel.Functions.SPG(A349, "IQ_INDUSTRY_GROUP")</f>
        <v>Consumer Discretionary Distribution and Retail</v>
      </c>
      <c r="E349" s="9" t="str">
        <f>_xll.SNL.Clients.Office.Excel.Functions.SPG(A349, "IQ_INDUSTRY")</f>
        <v>Specialty Retail</v>
      </c>
      <c r="F349" s="9" t="str">
        <f>_xll.SNL.Clients.Office.Excel.Functions.SPG(A349, "IQ_PRIMARY_INDUSTRY")</f>
        <v>Automotive Retail</v>
      </c>
      <c r="G349" s="9" t="str">
        <f>_xll.SNL.Clients.Office.Excel.Functions.SPG(A349, "NAICS_CODE", "Primary")</f>
        <v>4413 - Automotive Parts, Accessories, and Tire Retailers</v>
      </c>
      <c r="H349" s="9" t="str">
        <f>_xll.SNL.Clients.Office.Excel.Functions.SPG(A349, "SP_TOPICTAG")</f>
        <v/>
      </c>
      <c r="I349" s="5">
        <f>_xll.SNL.Clients.Office.Excel.Functions.SPG(A349, "SP_PCT_SHARES_OWNED_ALL_INSTITUTIONS")</f>
        <v>112.22</v>
      </c>
      <c r="J349" s="9" t="str">
        <f>_xll.SNL.Clients.Office.Excel.Functions.SPG(A349, "RD_CREDIT_RATING_GLOBAL", "Issuer Credit Rating", "Local Currency LT|0")</f>
        <v/>
      </c>
      <c r="K349" s="9" t="str">
        <f>_xll.SNL.Clients.Office.Excel.Functions.SPG(A349, "RD_CWOL_GLOBAL", "Issuer Credit Rating", "Local Currency LT|0")</f>
        <v/>
      </c>
      <c r="L349" s="9" t="str">
        <f>_xll.SNL.Clients.Office.Excel.Functions.SPG(A349, "RD_RATING_ACTION_GLOBAL", "Issuer Credit Rating", "Local Currency LT|0")</f>
        <v/>
      </c>
      <c r="M349" s="10" t="str">
        <f>_xll.SNL.Clients.Office.Excel.Functions.SPG(A349, "RD_LAST_REVIEW_DATE_GLOBAL", "Issuer Credit Rating", "Local Currency LT")</f>
        <v/>
      </c>
      <c r="N349" s="10" t="str">
        <f>_xll.SNL.Clients.Office.Excel.Functions.SPG(A349, "RD_CREDIT_RATING_DATE_GLOBAL", "Issuer Credit Rating", "Local Currency LT|0")</f>
        <v/>
      </c>
      <c r="O349" s="10" t="str">
        <f>_xll.SNL.Clients.Office.Excel.Functions.SPG(A349, "RD_CREDIT_WATCH_OUTLOOK_DATE_GLOBAL", "Issuer Credit Rating", "Local Currency LT|0")</f>
        <v/>
      </c>
    </row>
    <row r="350" spans="1:15">
      <c r="A350" t="s">
        <v>1383</v>
      </c>
      <c r="B350" t="str">
        <f>_xll.SNL.Clients.Office.Excel.Functions.SPG(A350,"SP_IPO_DATE")</f>
        <v>#PEND</v>
      </c>
      <c r="C350" s="9" t="str">
        <f>_xll.SNL.Clients.Office.Excel.Functions.SPG(A350, "IQ_SECTOR")</f>
        <v>Industrials</v>
      </c>
      <c r="D350" s="9" t="str">
        <f>_xll.SNL.Clients.Office.Excel.Functions.SPG(A350, "IQ_INDUSTRY_GROUP")</f>
        <v>Capital Goods</v>
      </c>
      <c r="E350" s="9" t="str">
        <f>_xll.SNL.Clients.Office.Excel.Functions.SPG(A350, "IQ_INDUSTRY")</f>
        <v>Aerospace and Defense</v>
      </c>
      <c r="F350" s="9" t="str">
        <f>_xll.SNL.Clients.Office.Excel.Functions.SPG(A350, "IQ_PRIMARY_INDUSTRY")</f>
        <v>Aerospace and Defense</v>
      </c>
      <c r="G350" s="9" t="str">
        <f>_xll.SNL.Clients.Office.Excel.Functions.SPG(A350, "NAICS_CODE", "Primary")</f>
        <v>33641 - Aerospace Product and Parts Manufacturing</v>
      </c>
      <c r="H350" s="9" t="str">
        <f>_xll.SNL.Clients.Office.Excel.Functions.SPG(A350, "SP_TOPICTAG")</f>
        <v>Industrial Automation; Simulation; Process Automation; Commercial Space Launch; Artificial Intelligence; Passenger Aircraft Manufacturing; Autonomous Vehicles</v>
      </c>
      <c r="I350" s="5">
        <f>_xll.SNL.Clients.Office.Excel.Functions.SPG(A350, "SP_PCT_SHARES_OWNED_ALL_INSTITUTIONS")</f>
        <v>93.39</v>
      </c>
      <c r="J350" s="9" t="str">
        <f>_xll.SNL.Clients.Office.Excel.Functions.SPG(A350, "RD_CREDIT_RATING_GLOBAL", "Issuer Credit Rating", "Local Currency LT|0")</f>
        <v>BB+</v>
      </c>
      <c r="K350" s="9" t="str">
        <f>_xll.SNL.Clients.Office.Excel.Functions.SPG(A350, "RD_CWOL_GLOBAL", "Issuer Credit Rating", "Local Currency LT|0")</f>
        <v>Stable</v>
      </c>
      <c r="L350" s="9" t="str">
        <f>_xll.SNL.Clients.Office.Excel.Functions.SPG(A350, "RD_RATING_ACTION_GLOBAL", "Issuer Credit Rating", "Local Currency LT|0")</f>
        <v>CreditWatch/Outlook (06/04/2021)</v>
      </c>
      <c r="M350" s="10">
        <f>_xll.SNL.Clients.Office.Excel.Functions.SPG(A350, "RD_LAST_REVIEW_DATE_GLOBAL", "Issuer Credit Rating", "Local Currency LT")</f>
        <v>45456</v>
      </c>
      <c r="N350" s="10">
        <f>_xll.SNL.Clients.Office.Excel.Functions.SPG(A350, "RD_CREDIT_RATING_DATE_GLOBAL", "Issuer Credit Rating", "Local Currency LT|0")</f>
        <v>41761</v>
      </c>
      <c r="O350" s="10">
        <f>_xll.SNL.Clients.Office.Excel.Functions.SPG(A350, "RD_CREDIT_WATCH_OUTLOOK_DATE_GLOBAL", "Issuer Credit Rating", "Local Currency LT|0")</f>
        <v>44351</v>
      </c>
    </row>
    <row r="351" spans="1:15">
      <c r="A351" t="s">
        <v>1384</v>
      </c>
      <c r="B351" t="str">
        <f>_xll.SNL.Clients.Office.Excel.Functions.SPG(A351,"SP_IPO_DATE")</f>
        <v>#PEND</v>
      </c>
      <c r="C351" s="9" t="str">
        <f>_xll.SNL.Clients.Office.Excel.Functions.SPG(A351, "IQ_SECTOR")</f>
        <v>Materials</v>
      </c>
      <c r="D351" s="9" t="str">
        <f>_xll.SNL.Clients.Office.Excel.Functions.SPG(A351, "IQ_INDUSTRY_GROUP")</f>
        <v>Materials</v>
      </c>
      <c r="E351" s="9" t="str">
        <f>_xll.SNL.Clients.Office.Excel.Functions.SPG(A351, "IQ_INDUSTRY")</f>
        <v>Metals and Mining</v>
      </c>
      <c r="F351" s="9" t="str">
        <f>_xll.SNL.Clients.Office.Excel.Functions.SPG(A351, "IQ_PRIMARY_INDUSTRY")</f>
        <v>Diversified Metals and Mining</v>
      </c>
      <c r="G351" s="9" t="str">
        <f>_xll.SNL.Clients.Office.Excel.Functions.SPG(A351, "NAICS_CODE", "Primary")</f>
        <v>2122 - Metal Ore Mining</v>
      </c>
      <c r="H351" s="9" t="str">
        <f>_xll.SNL.Clients.Office.Excel.Functions.SPG(A351, "SP_TOPICTAG")</f>
        <v>Disposal and Recycling</v>
      </c>
      <c r="I351" s="5">
        <f>_xll.SNL.Clients.Office.Excel.Functions.SPG(A351, "SP_PCT_SHARES_OWNED_ALL_INSTITUTIONS")</f>
        <v>62.19</v>
      </c>
      <c r="J351" s="9" t="str">
        <f>_xll.SNL.Clients.Office.Excel.Functions.SPG(A351, "RD_CREDIT_RATING_GLOBAL", "Issuer Credit Rating", "Local Currency LT|0")</f>
        <v/>
      </c>
      <c r="K351" s="9" t="str">
        <f>_xll.SNL.Clients.Office.Excel.Functions.SPG(A351, "RD_CWOL_GLOBAL", "Issuer Credit Rating", "Local Currency LT|0")</f>
        <v/>
      </c>
      <c r="L351" s="9" t="str">
        <f>_xll.SNL.Clients.Office.Excel.Functions.SPG(A351, "RD_RATING_ACTION_GLOBAL", "Issuer Credit Rating", "Local Currency LT|0")</f>
        <v/>
      </c>
      <c r="M351" s="10" t="str">
        <f>_xll.SNL.Clients.Office.Excel.Functions.SPG(A351, "RD_LAST_REVIEW_DATE_GLOBAL", "Issuer Credit Rating", "Local Currency LT")</f>
        <v/>
      </c>
      <c r="N351" s="10" t="str">
        <f>_xll.SNL.Clients.Office.Excel.Functions.SPG(A351, "RD_CREDIT_RATING_DATE_GLOBAL", "Issuer Credit Rating", "Local Currency LT|0")</f>
        <v/>
      </c>
      <c r="O351" s="10" t="str">
        <f>_xll.SNL.Clients.Office.Excel.Functions.SPG(A351, "RD_CREDIT_WATCH_OUTLOOK_DATE_GLOBAL", "Issuer Credit Rating", "Local Currency LT|0")</f>
        <v/>
      </c>
    </row>
    <row r="352" spans="1:15">
      <c r="A352" t="s">
        <v>1385</v>
      </c>
      <c r="B352" t="str">
        <f>_xll.SNL.Clients.Office.Excel.Functions.SPG(A352,"SP_IPO_DATE")</f>
        <v>#PEND</v>
      </c>
      <c r="C352" s="9" t="str">
        <f>_xll.SNL.Clients.Office.Excel.Functions.SPG(A352, "IQ_SECTOR")</f>
        <v>Financials</v>
      </c>
      <c r="D352" s="9" t="str">
        <f>_xll.SNL.Clients.Office.Excel.Functions.SPG(A352, "IQ_INDUSTRY_GROUP")</f>
        <v>Financial Services</v>
      </c>
      <c r="E352" s="9" t="str">
        <f>_xll.SNL.Clients.Office.Excel.Functions.SPG(A352, "IQ_INDUSTRY")</f>
        <v>Financial Services</v>
      </c>
      <c r="F352" s="9" t="str">
        <f>_xll.SNL.Clients.Office.Excel.Functions.SPG(A352, "IQ_PRIMARY_INDUSTRY")</f>
        <v>Commercial and Residential Mortgage Finance</v>
      </c>
      <c r="G352" s="9" t="str">
        <f>_xll.SNL.Clients.Office.Excel.Functions.SPG(A352, "NAICS_CODE", "Primary")</f>
        <v>522292 - Real Estate Credit</v>
      </c>
      <c r="H352" s="9" t="str">
        <f>_xll.SNL.Clients.Office.Excel.Functions.SPG(A352, "SP_TOPICTAG")</f>
        <v>Consumer Lending</v>
      </c>
      <c r="I352" s="5">
        <f>_xll.SNL.Clients.Office.Excel.Functions.SPG(A352, "SP_PCT_SHARES_OWNED_ALL_INSTITUTIONS")</f>
        <v>89.65</v>
      </c>
      <c r="J352" s="9" t="str">
        <f>_xll.SNL.Clients.Office.Excel.Functions.SPG(A352, "RD_CREDIT_RATING_GLOBAL", "Issuer Credit Rating", "Local Currency LT|0")</f>
        <v>B</v>
      </c>
      <c r="K352" s="9" t="str">
        <f>_xll.SNL.Clients.Office.Excel.Functions.SPG(A352, "RD_CWOL_GLOBAL", "Issuer Credit Rating", "Local Currency LT|0")</f>
        <v>Positive</v>
      </c>
      <c r="L352" s="9" t="str">
        <f>_xll.SNL.Clients.Office.Excel.Functions.SPG(A352, "RD_RATING_ACTION_GLOBAL", "Issuer Credit Rating", "Local Currency LT|0")</f>
        <v>CreditWatch/Outlook (04/15/2024)</v>
      </c>
      <c r="M352" s="10">
        <f>_xll.SNL.Clients.Office.Excel.Functions.SPG(A352, "RD_LAST_REVIEW_DATE_GLOBAL", "Issuer Credit Rating", "Local Currency LT")</f>
        <v>45397</v>
      </c>
      <c r="N352" s="10">
        <f>_xll.SNL.Clients.Office.Excel.Functions.SPG(A352, "RD_CREDIT_RATING_DATE_GLOBAL", "Issuer Credit Rating", "Local Currency LT|0")</f>
        <v>44869</v>
      </c>
      <c r="O352" s="10">
        <f>_xll.SNL.Clients.Office.Excel.Functions.SPG(A352, "RD_CREDIT_WATCH_OUTLOOK_DATE_GLOBAL", "Issuer Credit Rating", "Local Currency LT|0")</f>
        <v>45397</v>
      </c>
    </row>
    <row r="353" spans="1:15">
      <c r="A353" t="s">
        <v>1386</v>
      </c>
      <c r="B353" t="str">
        <f>_xll.SNL.Clients.Office.Excel.Functions.SPG(A353,"SP_IPO_DATE")</f>
        <v>#PEND</v>
      </c>
      <c r="C353" s="9" t="str">
        <f>_xll.SNL.Clients.Office.Excel.Functions.SPG(A353, "IQ_SECTOR")</f>
        <v>Industrials</v>
      </c>
      <c r="D353" s="9" t="str">
        <f>_xll.SNL.Clients.Office.Excel.Functions.SPG(A353, "IQ_INDUSTRY_GROUP")</f>
        <v>Capital Goods</v>
      </c>
      <c r="E353" s="9" t="str">
        <f>_xll.SNL.Clients.Office.Excel.Functions.SPG(A353, "IQ_INDUSTRY")</f>
        <v>Construction and Engineering</v>
      </c>
      <c r="F353" s="9" t="str">
        <f>_xll.SNL.Clients.Office.Excel.Functions.SPG(A353, "IQ_PRIMARY_INDUSTRY")</f>
        <v>Construction and Engineering</v>
      </c>
      <c r="G353" s="9" t="str">
        <f>_xll.SNL.Clients.Office.Excel.Functions.SPG(A353, "NAICS_CODE", "Primary")</f>
        <v>237130 - Power and Communication Line and Related Structures Construction</v>
      </c>
      <c r="H353" s="9" t="str">
        <f>_xll.SNL.Clients.Office.Excel.Functions.SPG(A353, "SP_TOPICTAG")</f>
        <v>Industrial Automation; Smart Building; Smart Energy; Data Center Technology</v>
      </c>
      <c r="I353" s="5">
        <f>_xll.SNL.Clients.Office.Excel.Functions.SPG(A353, "SP_PCT_SHARES_OWNED_ALL_INSTITUTIONS")</f>
        <v>92.11</v>
      </c>
      <c r="J353" s="9" t="str">
        <f>_xll.SNL.Clients.Office.Excel.Functions.SPG(A353, "RD_CREDIT_RATING_GLOBAL", "Issuer Credit Rating", "Local Currency LT|0")</f>
        <v/>
      </c>
      <c r="K353" s="9" t="str">
        <f>_xll.SNL.Clients.Office.Excel.Functions.SPG(A353, "RD_CWOL_GLOBAL", "Issuer Credit Rating", "Local Currency LT|0")</f>
        <v/>
      </c>
      <c r="L353" s="9" t="str">
        <f>_xll.SNL.Clients.Office.Excel.Functions.SPG(A353, "RD_RATING_ACTION_GLOBAL", "Issuer Credit Rating", "Local Currency LT|0")</f>
        <v/>
      </c>
      <c r="M353" s="10" t="str">
        <f>_xll.SNL.Clients.Office.Excel.Functions.SPG(A353, "RD_LAST_REVIEW_DATE_GLOBAL", "Issuer Credit Rating", "Local Currency LT")</f>
        <v/>
      </c>
      <c r="N353" s="10" t="str">
        <f>_xll.SNL.Clients.Office.Excel.Functions.SPG(A353, "RD_CREDIT_RATING_DATE_GLOBAL", "Issuer Credit Rating", "Local Currency LT|0")</f>
        <v/>
      </c>
      <c r="O353" s="10" t="str">
        <f>_xll.SNL.Clients.Office.Excel.Functions.SPG(A353, "RD_CREDIT_WATCH_OUTLOOK_DATE_GLOBAL", "Issuer Credit Rating", "Local Currency LT|0")</f>
        <v/>
      </c>
    </row>
    <row r="354" spans="1:15">
      <c r="A354" t="s">
        <v>1387</v>
      </c>
      <c r="B354" t="str">
        <f>_xll.SNL.Clients.Office.Excel.Functions.SPG(A354,"SP_IPO_DATE")</f>
        <v>#PEND</v>
      </c>
      <c r="C354" s="9" t="str">
        <f>_xll.SNL.Clients.Office.Excel.Functions.SPG(A354, "IQ_SECTOR")</f>
        <v>Health Care</v>
      </c>
      <c r="D354" s="9" t="str">
        <f>_xll.SNL.Clients.Office.Excel.Functions.SPG(A354, "IQ_INDUSTRY_GROUP")</f>
        <v>Pharmaceuticals, Biotechnology and Life Sciences</v>
      </c>
      <c r="E354" s="9" t="str">
        <f>_xll.SNL.Clients.Office.Excel.Functions.SPG(A354, "IQ_INDUSTRY")</f>
        <v>Biotechnology</v>
      </c>
      <c r="F354" s="9" t="str">
        <f>_xll.SNL.Clients.Office.Excel.Functions.SPG(A354, "IQ_PRIMARY_INDUSTRY")</f>
        <v>Biotechnology</v>
      </c>
      <c r="G354" s="9" t="str">
        <f>_xll.SNL.Clients.Office.Excel.Functions.SPG(A354, "NAICS_CODE", "Primary")</f>
        <v>325414 - Biological Product (except Diagnostic) Manufacturing</v>
      </c>
      <c r="H354" s="9" t="str">
        <f>_xll.SNL.Clients.Office.Excel.Functions.SPG(A354, "SP_TOPICTAG")</f>
        <v>Health Diagnostics; Genetics; Genetic Disorder; Neurology; Oncology; Psychiatry; Reproductive Health</v>
      </c>
      <c r="I354" s="5">
        <f>_xll.SNL.Clients.Office.Excel.Functions.SPG(A354, "SP_PCT_SHARES_OWNED_ALL_INSTITUTIONS")</f>
        <v>95.19</v>
      </c>
      <c r="J354" s="9" t="str">
        <f>_xll.SNL.Clients.Office.Excel.Functions.SPG(A354, "RD_CREDIT_RATING_GLOBAL", "Issuer Credit Rating", "Local Currency LT|0")</f>
        <v/>
      </c>
      <c r="K354" s="9" t="str">
        <f>_xll.SNL.Clients.Office.Excel.Functions.SPG(A354, "RD_CWOL_GLOBAL", "Issuer Credit Rating", "Local Currency LT|0")</f>
        <v/>
      </c>
      <c r="L354" s="9" t="str">
        <f>_xll.SNL.Clients.Office.Excel.Functions.SPG(A354, "RD_RATING_ACTION_GLOBAL", "Issuer Credit Rating", "Local Currency LT|0")</f>
        <v/>
      </c>
      <c r="M354" s="10" t="str">
        <f>_xll.SNL.Clients.Office.Excel.Functions.SPG(A354, "RD_LAST_REVIEW_DATE_GLOBAL", "Issuer Credit Rating", "Local Currency LT")</f>
        <v/>
      </c>
      <c r="N354" s="10" t="str">
        <f>_xll.SNL.Clients.Office.Excel.Functions.SPG(A354, "RD_CREDIT_RATING_DATE_GLOBAL", "Issuer Credit Rating", "Local Currency LT|0")</f>
        <v/>
      </c>
      <c r="O354" s="10" t="str">
        <f>_xll.SNL.Clients.Office.Excel.Functions.SPG(A354, "RD_CREDIT_WATCH_OUTLOOK_DATE_GLOBAL", "Issuer Credit Rating", "Local Currency LT|0")</f>
        <v/>
      </c>
    </row>
    <row r="355" spans="1:15">
      <c r="A355" t="s">
        <v>1388</v>
      </c>
      <c r="B355" t="str">
        <f>_xll.SNL.Clients.Office.Excel.Functions.SPG(A355,"SP_IPO_DATE")</f>
        <v>#PEND</v>
      </c>
      <c r="C355" s="9" t="str">
        <f>_xll.SNL.Clients.Office.Excel.Functions.SPG(A355, "IQ_SECTOR")</f>
        <v>Information Technology</v>
      </c>
      <c r="D355" s="9" t="str">
        <f>_xll.SNL.Clients.Office.Excel.Functions.SPG(A355, "IQ_INDUSTRY_GROUP")</f>
        <v>Software and Services</v>
      </c>
      <c r="E355" s="9" t="str">
        <f>_xll.SNL.Clients.Office.Excel.Functions.SPG(A355, "IQ_INDUSTRY")</f>
        <v>Software</v>
      </c>
      <c r="F355" s="9" t="str">
        <f>_xll.SNL.Clients.Office.Excel.Functions.SPG(A355, "IQ_PRIMARY_INDUSTRY")</f>
        <v>Systems Software</v>
      </c>
      <c r="G355" s="9" t="str">
        <f>_xll.SNL.Clients.Office.Excel.Functions.SPG(A355, "NAICS_CODE", "Primary")</f>
        <v>513210 - Software Publishers</v>
      </c>
      <c r="H355" s="9" t="str">
        <f>_xll.SNL.Clients.Office.Excel.Functions.SPG(A355, "SP_TOPICTAG")</f>
        <v>Software Development; Cloud Management; Endpoint Security Integrity; Data Protection; Cloud Infrastructure; Cloud Security; Process Automation</v>
      </c>
      <c r="I355" s="5">
        <f>_xll.SNL.Clients.Office.Excel.Functions.SPG(A355, "SP_PCT_SHARES_OWNED_ALL_INSTITUTIONS")</f>
        <v>37.15</v>
      </c>
      <c r="J355" s="9" t="str">
        <f>_xll.SNL.Clients.Office.Excel.Functions.SPG(A355, "RD_CREDIT_RATING_GLOBAL", "Issuer Credit Rating", "Local Currency LT|0")</f>
        <v>B+</v>
      </c>
      <c r="K355" s="9" t="str">
        <f>_xll.SNL.Clients.Office.Excel.Functions.SPG(A355, "RD_CWOL_GLOBAL", "Issuer Credit Rating", "Local Currency LT|0")</f>
        <v>Stable</v>
      </c>
      <c r="L355" s="9" t="str">
        <f>_xll.SNL.Clients.Office.Excel.Functions.SPG(A355, "RD_RATING_ACTION_GLOBAL", "Issuer Credit Rating", "Local Currency LT|0")</f>
        <v>New Rating | CreditWatch/Outlook (04/07/2021)</v>
      </c>
      <c r="M355" s="10">
        <f>_xll.SNL.Clients.Office.Excel.Functions.SPG(A355, "RD_LAST_REVIEW_DATE_GLOBAL", "Issuer Credit Rating", "Local Currency LT")</f>
        <v>45399</v>
      </c>
      <c r="N355" s="10">
        <f>_xll.SNL.Clients.Office.Excel.Functions.SPG(A355, "RD_CREDIT_RATING_DATE_GLOBAL", "Issuer Credit Rating", "Local Currency LT|0")</f>
        <v>44293</v>
      </c>
      <c r="O355" s="10">
        <f>_xll.SNL.Clients.Office.Excel.Functions.SPG(A355, "RD_CREDIT_WATCH_OUTLOOK_DATE_GLOBAL", "Issuer Credit Rating", "Local Currency LT|0")</f>
        <v>44293</v>
      </c>
    </row>
    <row r="356" spans="1:15">
      <c r="A356" t="s">
        <v>1389</v>
      </c>
      <c r="B356" t="str">
        <f>_xll.SNL.Clients.Office.Excel.Functions.SPG(A356,"SP_IPO_DATE")</f>
        <v>#PEND</v>
      </c>
      <c r="C356" s="9" t="str">
        <f>_xll.SNL.Clients.Office.Excel.Functions.SPG(A356, "IQ_SECTOR")</f>
        <v>Energy</v>
      </c>
      <c r="D356" s="9" t="str">
        <f>_xll.SNL.Clients.Office.Excel.Functions.SPG(A356, "IQ_INDUSTRY_GROUP")</f>
        <v>Energy</v>
      </c>
      <c r="E356" s="9" t="str">
        <f>_xll.SNL.Clients.Office.Excel.Functions.SPG(A356, "IQ_INDUSTRY")</f>
        <v>Energy Equipment and Services</v>
      </c>
      <c r="F356" s="9" t="str">
        <f>_xll.SNL.Clients.Office.Excel.Functions.SPG(A356, "IQ_PRIMARY_INDUSTRY")</f>
        <v>Oil and Gas Drilling</v>
      </c>
      <c r="G356" s="9" t="str">
        <f>_xll.SNL.Clients.Office.Excel.Functions.SPG(A356, "NAICS_CODE", "Primary")</f>
        <v>213111 - Drilling Oil and Gas Wells</v>
      </c>
      <c r="H356" s="9" t="str">
        <f>_xll.SNL.Clients.Office.Excel.Functions.SPG(A356, "SP_TOPICTAG")</f>
        <v>Computer Vision; Industrial Automation; Marine Transportation; Simulation; Process Automation; Artificial Intelligence</v>
      </c>
      <c r="I356" s="5">
        <f>_xll.SNL.Clients.Office.Excel.Functions.SPG(A356, "SP_PCT_SHARES_OWNED_ALL_INSTITUTIONS")</f>
        <v>77.47</v>
      </c>
      <c r="J356" s="9" t="str">
        <f>_xll.SNL.Clients.Office.Excel.Functions.SPG(A356, "RD_CREDIT_RATING_GLOBAL", "Issuer Credit Rating", "Local Currency LT|0")</f>
        <v>B-</v>
      </c>
      <c r="K356" s="9" t="str">
        <f>_xll.SNL.Clients.Office.Excel.Functions.SPG(A356, "RD_CWOL_GLOBAL", "Issuer Credit Rating", "Local Currency LT|0")</f>
        <v>Stable</v>
      </c>
      <c r="L356" s="9" t="str">
        <f>_xll.SNL.Clients.Office.Excel.Functions.SPG(A356, "RD_RATING_ACTION_GLOBAL", "Issuer Credit Rating", "Local Currency LT|0")</f>
        <v>CreditWatch/Outlook (03/07/2024)</v>
      </c>
      <c r="M356" s="10">
        <f>_xll.SNL.Clients.Office.Excel.Functions.SPG(A356, "RD_LAST_REVIEW_DATE_GLOBAL", "Issuer Credit Rating", "Local Currency LT")</f>
        <v>45489</v>
      </c>
      <c r="N356" s="10">
        <f>_xll.SNL.Clients.Office.Excel.Functions.SPG(A356, "RD_CREDIT_RATING_DATE_GLOBAL", "Issuer Credit Rating", "Local Currency LT|0")</f>
        <v>44609</v>
      </c>
      <c r="O356" s="10">
        <f>_xll.SNL.Clients.Office.Excel.Functions.SPG(A356, "RD_CREDIT_WATCH_OUTLOOK_DATE_GLOBAL", "Issuer Credit Rating", "Local Currency LT|0")</f>
        <v>45358</v>
      </c>
    </row>
    <row r="357" spans="1:15">
      <c r="A357" t="s">
        <v>1390</v>
      </c>
      <c r="B357" t="str">
        <f>_xll.SNL.Clients.Office.Excel.Functions.SPG(A357,"SP_IPO_DATE")</f>
        <v>#PEND</v>
      </c>
      <c r="C357" s="9" t="str">
        <f>_xll.SNL.Clients.Office.Excel.Functions.SPG(A357, "IQ_SECTOR")</f>
        <v>Financials</v>
      </c>
      <c r="D357" s="9" t="str">
        <f>_xll.SNL.Clients.Office.Excel.Functions.SPG(A357, "IQ_INDUSTRY_GROUP")</f>
        <v>Banks</v>
      </c>
      <c r="E357" s="9" t="str">
        <f>_xll.SNL.Clients.Office.Excel.Functions.SPG(A357, "IQ_INDUSTRY")</f>
        <v>Banks</v>
      </c>
      <c r="F357" s="9" t="str">
        <f>_xll.SNL.Clients.Office.Excel.Functions.SPG(A357, "IQ_PRIMARY_INDUSTRY")</f>
        <v>Regional Banks</v>
      </c>
      <c r="G357" s="9" t="str">
        <f>_xll.SNL.Clients.Office.Excel.Functions.SPG(A357, "NAICS_CODE", "Primary")</f>
        <v>522110 - Commercial Banking</v>
      </c>
      <c r="H357" s="9" t="str">
        <f>_xll.SNL.Clients.Office.Excel.Functions.SPG(A357, "SP_TOPICTAG")</f>
        <v>Anti-Fraud; Consumer Lending; Digital Brokerage</v>
      </c>
      <c r="I357" s="5">
        <f>_xll.SNL.Clients.Office.Excel.Functions.SPG(A357, "SP_PCT_SHARES_OWNED_ALL_INSTITUTIONS")</f>
        <v>99.86</v>
      </c>
      <c r="J357" s="9" t="str">
        <f>_xll.SNL.Clients.Office.Excel.Functions.SPG(A357, "RD_CREDIT_RATING_GLOBAL", "Issuer Credit Rating", "Local Currency LT|0")</f>
        <v/>
      </c>
      <c r="K357" s="9" t="str">
        <f>_xll.SNL.Clients.Office.Excel.Functions.SPG(A357, "RD_CWOL_GLOBAL", "Issuer Credit Rating", "Local Currency LT|0")</f>
        <v/>
      </c>
      <c r="L357" s="9" t="str">
        <f>_xll.SNL.Clients.Office.Excel.Functions.SPG(A357, "RD_RATING_ACTION_GLOBAL", "Issuer Credit Rating", "Local Currency LT|0")</f>
        <v/>
      </c>
      <c r="M357" s="10" t="str">
        <f>_xll.SNL.Clients.Office.Excel.Functions.SPG(A357, "RD_LAST_REVIEW_DATE_GLOBAL", "Issuer Credit Rating", "Local Currency LT")</f>
        <v/>
      </c>
      <c r="N357" s="10" t="str">
        <f>_xll.SNL.Clients.Office.Excel.Functions.SPG(A357, "RD_CREDIT_RATING_DATE_GLOBAL", "Issuer Credit Rating", "Local Currency LT|0")</f>
        <v/>
      </c>
      <c r="O357" s="10" t="str">
        <f>_xll.SNL.Clients.Office.Excel.Functions.SPG(A357, "RD_CREDIT_WATCH_OUTLOOK_DATE_GLOBAL", "Issuer Credit Rating", "Local Currency LT|0")</f>
        <v/>
      </c>
    </row>
    <row r="358" spans="1:15">
      <c r="A358" t="s">
        <v>1391</v>
      </c>
      <c r="B358" t="str">
        <f>_xll.SNL.Clients.Office.Excel.Functions.SPG(A358,"SP_IPO_DATE")</f>
        <v>#PEND</v>
      </c>
      <c r="C358" s="9" t="str">
        <f>_xll.SNL.Clients.Office.Excel.Functions.SPG(A358, "IQ_SECTOR")</f>
        <v>Consumer Staples</v>
      </c>
      <c r="D358" s="9" t="str">
        <f>_xll.SNL.Clients.Office.Excel.Functions.SPG(A358, "IQ_INDUSTRY_GROUP")</f>
        <v>Food, Beverage and Tobacco</v>
      </c>
      <c r="E358" s="9" t="str">
        <f>_xll.SNL.Clients.Office.Excel.Functions.SPG(A358, "IQ_INDUSTRY")</f>
        <v>Beverages</v>
      </c>
      <c r="F358" s="9" t="str">
        <f>_xll.SNL.Clients.Office.Excel.Functions.SPG(A358, "IQ_PRIMARY_INDUSTRY")</f>
        <v>Soft Drinks and Non-alcoholic Beverages</v>
      </c>
      <c r="G358" s="9" t="str">
        <f>_xll.SNL.Clients.Office.Excel.Functions.SPG(A358, "NAICS_CODE", "Primary")</f>
        <v>3121 - Beverage Manufacturing</v>
      </c>
      <c r="H358" s="9" t="str">
        <f>_xll.SNL.Clients.Office.Excel.Functions.SPG(A358, "SP_TOPICTAG")</f>
        <v>Fast-Moving Consumer Goods</v>
      </c>
      <c r="I358" s="5">
        <f>_xll.SNL.Clients.Office.Excel.Functions.SPG(A358, "SP_PCT_SHARES_OWNED_ALL_INSTITUTIONS")</f>
        <v>24.05</v>
      </c>
      <c r="J358" s="9" t="str">
        <f>_xll.SNL.Clients.Office.Excel.Functions.SPG(A358, "RD_CREDIT_RATING_GLOBAL", "Issuer Credit Rating", "Local Currency LT|0")</f>
        <v/>
      </c>
      <c r="K358" s="9" t="str">
        <f>_xll.SNL.Clients.Office.Excel.Functions.SPG(A358, "RD_CWOL_GLOBAL", "Issuer Credit Rating", "Local Currency LT|0")</f>
        <v/>
      </c>
      <c r="L358" s="9" t="str">
        <f>_xll.SNL.Clients.Office.Excel.Functions.SPG(A358, "RD_RATING_ACTION_GLOBAL", "Issuer Credit Rating", "Local Currency LT|0")</f>
        <v/>
      </c>
      <c r="M358" s="10" t="str">
        <f>_xll.SNL.Clients.Office.Excel.Functions.SPG(A358, "RD_LAST_REVIEW_DATE_GLOBAL", "Issuer Credit Rating", "Local Currency LT")</f>
        <v/>
      </c>
      <c r="N358" s="10" t="str">
        <f>_xll.SNL.Clients.Office.Excel.Functions.SPG(A358, "RD_CREDIT_RATING_DATE_GLOBAL", "Issuer Credit Rating", "Local Currency LT|0")</f>
        <v/>
      </c>
      <c r="O358" s="10" t="str">
        <f>_xll.SNL.Clients.Office.Excel.Functions.SPG(A358, "RD_CREDIT_WATCH_OUTLOOK_DATE_GLOBAL", "Issuer Credit Rating", "Local Currency LT|0")</f>
        <v/>
      </c>
    </row>
    <row r="359" spans="1:15">
      <c r="A359" t="s">
        <v>1392</v>
      </c>
      <c r="B359" t="str">
        <f>_xll.SNL.Clients.Office.Excel.Functions.SPG(A359,"SP_IPO_DATE")</f>
        <v>#PEND</v>
      </c>
      <c r="C359" s="9" t="str">
        <f>_xll.SNL.Clients.Office.Excel.Functions.SPG(A359, "IQ_SECTOR")</f>
        <v>Health Care</v>
      </c>
      <c r="D359" s="9" t="str">
        <f>_xll.SNL.Clients.Office.Excel.Functions.SPG(A359, "IQ_INDUSTRY_GROUP")</f>
        <v>Health Care Equipment and Services</v>
      </c>
      <c r="E359" s="9" t="str">
        <f>_xll.SNL.Clients.Office.Excel.Functions.SPG(A359, "IQ_INDUSTRY")</f>
        <v>Health Care Providers and Services</v>
      </c>
      <c r="F359" s="9" t="str">
        <f>_xll.SNL.Clients.Office.Excel.Functions.SPG(A359, "IQ_PRIMARY_INDUSTRY")</f>
        <v>Health Care Facilities</v>
      </c>
      <c r="G359" s="9" t="str">
        <f>_xll.SNL.Clients.Office.Excel.Functions.SPG(A359, "NAICS_CODE", "Primary")</f>
        <v>623110 - Nursing Care Facilities (Skilled Nursing Facilities)</v>
      </c>
      <c r="H359" s="9" t="str">
        <f>_xll.SNL.Clients.Office.Excel.Functions.SPG(A359, "SP_TOPICTAG")</f>
        <v>Health Diagnostics; Neuroscience; Outpatient Care; Assisted Living; Central Nervous System; Neurology; Psychiatry</v>
      </c>
      <c r="I359" s="5">
        <f>_xll.SNL.Clients.Office.Excel.Functions.SPG(A359, "SP_PCT_SHARES_OWNED_ALL_INSTITUTIONS")</f>
        <v>60.68</v>
      </c>
      <c r="J359" s="9" t="str">
        <f>_xll.SNL.Clients.Office.Excel.Functions.SPG(A359, "RD_CREDIT_RATING_GLOBAL", "Issuer Credit Rating", "Local Currency LT|0")</f>
        <v/>
      </c>
      <c r="K359" s="9" t="str">
        <f>_xll.SNL.Clients.Office.Excel.Functions.SPG(A359, "RD_CWOL_GLOBAL", "Issuer Credit Rating", "Local Currency LT|0")</f>
        <v/>
      </c>
      <c r="L359" s="9" t="str">
        <f>_xll.SNL.Clients.Office.Excel.Functions.SPG(A359, "RD_RATING_ACTION_GLOBAL", "Issuer Credit Rating", "Local Currency LT|0")</f>
        <v/>
      </c>
      <c r="M359" s="10" t="str">
        <f>_xll.SNL.Clients.Office.Excel.Functions.SPG(A359, "RD_LAST_REVIEW_DATE_GLOBAL", "Issuer Credit Rating", "Local Currency LT")</f>
        <v/>
      </c>
      <c r="N359" s="10" t="str">
        <f>_xll.SNL.Clients.Office.Excel.Functions.SPG(A359, "RD_CREDIT_RATING_DATE_GLOBAL", "Issuer Credit Rating", "Local Currency LT|0")</f>
        <v/>
      </c>
      <c r="O359" s="10" t="str">
        <f>_xll.SNL.Clients.Office.Excel.Functions.SPG(A359, "RD_CREDIT_WATCH_OUTLOOK_DATE_GLOBAL", "Issuer Credit Rating", "Local Currency LT|0")</f>
        <v/>
      </c>
    </row>
    <row r="360" spans="1:15">
      <c r="A360" t="s">
        <v>1393</v>
      </c>
      <c r="B360" t="str">
        <f>_xll.SNL.Clients.Office.Excel.Functions.SPG(A360,"SP_IPO_DATE")</f>
        <v>#PEND</v>
      </c>
      <c r="C360" s="9" t="str">
        <f>_xll.SNL.Clients.Office.Excel.Functions.SPG(A360, "IQ_SECTOR")</f>
        <v>Industrials</v>
      </c>
      <c r="D360" s="9" t="str">
        <f>_xll.SNL.Clients.Office.Excel.Functions.SPG(A360, "IQ_INDUSTRY_GROUP")</f>
        <v>Capital Goods</v>
      </c>
      <c r="E360" s="9" t="str">
        <f>_xll.SNL.Clients.Office.Excel.Functions.SPG(A360, "IQ_INDUSTRY")</f>
        <v>Aerospace and Defense</v>
      </c>
      <c r="F360" s="9" t="str">
        <f>_xll.SNL.Clients.Office.Excel.Functions.SPG(A360, "IQ_PRIMARY_INDUSTRY")</f>
        <v>Aerospace and Defense</v>
      </c>
      <c r="G360" s="9" t="str">
        <f>_xll.SNL.Clients.Office.Excel.Functions.SPG(A360, "NAICS_CODE", "Primary")</f>
        <v>33299 - All Other Fabricated Metal Product Manufacturing</v>
      </c>
      <c r="H360" s="9" t="str">
        <f>_xll.SNL.Clients.Office.Excel.Functions.SPG(A360, "SP_TOPICTAG")</f>
        <v>Industrial Automation; Sensors; Smart Building; Artificial Intelligence</v>
      </c>
      <c r="I360" s="5">
        <f>_xll.SNL.Clients.Office.Excel.Functions.SPG(A360, "SP_PCT_SHARES_OWNED_ALL_INSTITUTIONS")</f>
        <v>59.26</v>
      </c>
      <c r="J360" s="9" t="str">
        <f>_xll.SNL.Clients.Office.Excel.Functions.SPG(A360, "RD_CREDIT_RATING_GLOBAL", "Issuer Credit Rating", "Local Currency LT|0")</f>
        <v/>
      </c>
      <c r="K360" s="9" t="str">
        <f>_xll.SNL.Clients.Office.Excel.Functions.SPG(A360, "RD_CWOL_GLOBAL", "Issuer Credit Rating", "Local Currency LT|0")</f>
        <v/>
      </c>
      <c r="L360" s="9" t="str">
        <f>_xll.SNL.Clients.Office.Excel.Functions.SPG(A360, "RD_RATING_ACTION_GLOBAL", "Issuer Credit Rating", "Local Currency LT|0")</f>
        <v/>
      </c>
      <c r="M360" s="10" t="str">
        <f>_xll.SNL.Clients.Office.Excel.Functions.SPG(A360, "RD_LAST_REVIEW_DATE_GLOBAL", "Issuer Credit Rating", "Local Currency LT")</f>
        <v/>
      </c>
      <c r="N360" s="10" t="str">
        <f>_xll.SNL.Clients.Office.Excel.Functions.SPG(A360, "RD_CREDIT_RATING_DATE_GLOBAL", "Issuer Credit Rating", "Local Currency LT|0")</f>
        <v/>
      </c>
      <c r="O360" s="10" t="str">
        <f>_xll.SNL.Clients.Office.Excel.Functions.SPG(A360, "RD_CREDIT_WATCH_OUTLOOK_DATE_GLOBAL", "Issuer Credit Rating", "Local Currency LT|0")</f>
        <v/>
      </c>
    </row>
    <row r="361" spans="1:15">
      <c r="A361" t="s">
        <v>1394</v>
      </c>
      <c r="B361" t="str">
        <f>_xll.SNL.Clients.Office.Excel.Functions.SPG(A361,"SP_IPO_DATE")</f>
        <v>#PEND</v>
      </c>
      <c r="C361" s="9" t="str">
        <f>_xll.SNL.Clients.Office.Excel.Functions.SPG(A361, "IQ_SECTOR")</f>
        <v>Consumer Discretionary</v>
      </c>
      <c r="D361" s="9" t="str">
        <f>_xll.SNL.Clients.Office.Excel.Functions.SPG(A361, "IQ_INDUSTRY_GROUP")</f>
        <v>Consumer Discretionary Distribution and Retail</v>
      </c>
      <c r="E361" s="9" t="str">
        <f>_xll.SNL.Clients.Office.Excel.Functions.SPG(A361, "IQ_INDUSTRY")</f>
        <v>Specialty Retail</v>
      </c>
      <c r="F361" s="9" t="str">
        <f>_xll.SNL.Clients.Office.Excel.Functions.SPG(A361, "IQ_PRIMARY_INDUSTRY")</f>
        <v>Other Specialty Retail</v>
      </c>
      <c r="G361" s="9" t="str">
        <f>_xll.SNL.Clients.Office.Excel.Functions.SPG(A361, "NAICS_CODE", "Primary")</f>
        <v>456130 - Optical Goods Retailers</v>
      </c>
      <c r="H361" s="9" t="str">
        <f>_xll.SNL.Clients.Office.Excel.Functions.SPG(A361, "SP_TOPICTAG")</f>
        <v>Marketing Automation; Customer Relationship Management; Wearables; Process Automation; RegTech</v>
      </c>
      <c r="I361" s="5">
        <f>_xll.SNL.Clients.Office.Excel.Functions.SPG(A361, "SP_PCT_SHARES_OWNED_ALL_INSTITUTIONS")</f>
        <v>102.07</v>
      </c>
      <c r="J361" s="9" t="str">
        <f>_xll.SNL.Clients.Office.Excel.Functions.SPG(A361, "RD_CREDIT_RATING_GLOBAL", "Issuer Credit Rating", "Local Currency LT|0")</f>
        <v>NR</v>
      </c>
      <c r="K361" s="9" t="str">
        <f>_xll.SNL.Clients.Office.Excel.Functions.SPG(A361, "RD_CWOL_GLOBAL", "Issuer Credit Rating", "Local Currency LT|0")</f>
        <v>NR</v>
      </c>
      <c r="L361" s="9" t="str">
        <f>_xll.SNL.Clients.Office.Excel.Functions.SPG(A361, "RD_RATING_ACTION_GLOBAL", "Issuer Credit Rating", "Local Currency LT|0")</f>
        <v>Not Rated | CreditWatch/Outlook (05/03/2000)</v>
      </c>
      <c r="M361" s="10" t="str">
        <f>_xll.SNL.Clients.Office.Excel.Functions.SPG(A361, "RD_LAST_REVIEW_DATE_GLOBAL", "Issuer Credit Rating", "Local Currency LT")</f>
        <v/>
      </c>
      <c r="N361" s="10">
        <f>_xll.SNL.Clients.Office.Excel.Functions.SPG(A361, "RD_CREDIT_RATING_DATE_GLOBAL", "Issuer Credit Rating", "Local Currency LT|0")</f>
        <v>36649</v>
      </c>
      <c r="O361" s="10">
        <f>_xll.SNL.Clients.Office.Excel.Functions.SPG(A361, "RD_CREDIT_WATCH_OUTLOOK_DATE_GLOBAL", "Issuer Credit Rating", "Local Currency LT|0")</f>
        <v>36649</v>
      </c>
    </row>
    <row r="362" spans="1:15">
      <c r="A362" t="s">
        <v>1395</v>
      </c>
      <c r="B362" t="str">
        <f>_xll.SNL.Clients.Office.Excel.Functions.SPG(A362,"SP_IPO_DATE")</f>
        <v>#PEND</v>
      </c>
      <c r="C362" s="9" t="str">
        <f>_xll.SNL.Clients.Office.Excel.Functions.SPG(A362, "IQ_SECTOR")</f>
        <v>Financials</v>
      </c>
      <c r="D362" s="9" t="str">
        <f>_xll.SNL.Clients.Office.Excel.Functions.SPG(A362, "IQ_INDUSTRY_GROUP")</f>
        <v>Financial Services</v>
      </c>
      <c r="E362" s="9" t="str">
        <f>_xll.SNL.Clients.Office.Excel.Functions.SPG(A362, "IQ_INDUSTRY")</f>
        <v>Consumer Finance</v>
      </c>
      <c r="F362" s="9" t="str">
        <f>_xll.SNL.Clients.Office.Excel.Functions.SPG(A362, "IQ_PRIMARY_INDUSTRY")</f>
        <v>Consumer Finance</v>
      </c>
      <c r="G362" s="9" t="str">
        <f>_xll.SNL.Clients.Office.Excel.Functions.SPG(A362, "NAICS_CODE", "Primary")</f>
        <v>522291 - Consumer Lending</v>
      </c>
      <c r="H362" s="9" t="str">
        <f>_xll.SNL.Clients.Office.Excel.Functions.SPG(A362, "SP_TOPICTAG")</f>
        <v>Consumer Lending; Micro Lending; Banking as a Service</v>
      </c>
      <c r="I362" s="5">
        <f>_xll.SNL.Clients.Office.Excel.Functions.SPG(A362, "SP_PCT_SHARES_OWNED_ALL_INSTITUTIONS")</f>
        <v>77.55</v>
      </c>
      <c r="J362" s="9" t="str">
        <f>_xll.SNL.Clients.Office.Excel.Functions.SPG(A362, "RD_CREDIT_RATING_GLOBAL", "Issuer Credit Rating", "Local Currency LT|0")</f>
        <v>BB</v>
      </c>
      <c r="K362" s="9" t="str">
        <f>_xll.SNL.Clients.Office.Excel.Functions.SPG(A362, "RD_CWOL_GLOBAL", "Issuer Credit Rating", "Local Currency LT|0")</f>
        <v>Stable</v>
      </c>
      <c r="L362" s="9" t="str">
        <f>_xll.SNL.Clients.Office.Excel.Functions.SPG(A362, "RD_RATING_ACTION_GLOBAL", "Issuer Credit Rating", "Local Currency LT|0")</f>
        <v>Upgrade | CreditWatch/Outlook (09/17/2024)</v>
      </c>
      <c r="M362" s="10">
        <f>_xll.SNL.Clients.Office.Excel.Functions.SPG(A362, "RD_LAST_REVIEW_DATE_GLOBAL", "Issuer Credit Rating", "Local Currency LT")</f>
        <v>45552</v>
      </c>
      <c r="N362" s="10">
        <f>_xll.SNL.Clients.Office.Excel.Functions.SPG(A362, "RD_CREDIT_RATING_DATE_GLOBAL", "Issuer Credit Rating", "Local Currency LT|0")</f>
        <v>45552</v>
      </c>
      <c r="O362" s="10">
        <f>_xll.SNL.Clients.Office.Excel.Functions.SPG(A362, "RD_CREDIT_WATCH_OUTLOOK_DATE_GLOBAL", "Issuer Credit Rating", "Local Currency LT|0")</f>
        <v>45552</v>
      </c>
    </row>
    <row r="363" spans="1:15">
      <c r="A363" t="s">
        <v>1396</v>
      </c>
      <c r="B363" t="str">
        <f>_xll.SNL.Clients.Office.Excel.Functions.SPG(A363,"SP_IPO_DATE")</f>
        <v>#PEND</v>
      </c>
      <c r="C363" s="9" t="str">
        <f>_xll.SNL.Clients.Office.Excel.Functions.SPG(A363, "IQ_SECTOR")</f>
        <v>Financials</v>
      </c>
      <c r="D363" s="9" t="str">
        <f>_xll.SNL.Clients.Office.Excel.Functions.SPG(A363, "IQ_INDUSTRY_GROUP")</f>
        <v>Banks</v>
      </c>
      <c r="E363" s="9" t="str">
        <f>_xll.SNL.Clients.Office.Excel.Functions.SPG(A363, "IQ_INDUSTRY")</f>
        <v>Banks</v>
      </c>
      <c r="F363" s="9" t="str">
        <f>_xll.SNL.Clients.Office.Excel.Functions.SPG(A363, "IQ_PRIMARY_INDUSTRY")</f>
        <v>Regional Banks</v>
      </c>
      <c r="G363" s="9" t="str">
        <f>_xll.SNL.Clients.Office.Excel.Functions.SPG(A363, "NAICS_CODE", "Primary")</f>
        <v>522110 - Commercial Banking</v>
      </c>
      <c r="H363" s="9" t="str">
        <f>_xll.SNL.Clients.Office.Excel.Functions.SPG(A363, "SP_TOPICTAG")</f>
        <v>Consumer Lending; Digital Brokerage</v>
      </c>
      <c r="I363" s="5">
        <f>_xll.SNL.Clients.Office.Excel.Functions.SPG(A363, "SP_PCT_SHARES_OWNED_ALL_INSTITUTIONS")</f>
        <v>64.72</v>
      </c>
      <c r="J363" s="9" t="str">
        <f>_xll.SNL.Clients.Office.Excel.Functions.SPG(A363, "RD_CREDIT_RATING_GLOBAL", "Issuer Credit Rating", "Local Currency LT|0")</f>
        <v/>
      </c>
      <c r="K363" s="9" t="str">
        <f>_xll.SNL.Clients.Office.Excel.Functions.SPG(A363, "RD_CWOL_GLOBAL", "Issuer Credit Rating", "Local Currency LT|0")</f>
        <v/>
      </c>
      <c r="L363" s="9" t="str">
        <f>_xll.SNL.Clients.Office.Excel.Functions.SPG(A363, "RD_RATING_ACTION_GLOBAL", "Issuer Credit Rating", "Local Currency LT|0")</f>
        <v/>
      </c>
      <c r="M363" s="10" t="str">
        <f>_xll.SNL.Clients.Office.Excel.Functions.SPG(A363, "RD_LAST_REVIEW_DATE_GLOBAL", "Issuer Credit Rating", "Local Currency LT")</f>
        <v/>
      </c>
      <c r="N363" s="10" t="str">
        <f>_xll.SNL.Clients.Office.Excel.Functions.SPG(A363, "RD_CREDIT_RATING_DATE_GLOBAL", "Issuer Credit Rating", "Local Currency LT|0")</f>
        <v/>
      </c>
      <c r="O363" s="10" t="str">
        <f>_xll.SNL.Clients.Office.Excel.Functions.SPG(A363, "RD_CREDIT_WATCH_OUTLOOK_DATE_GLOBAL", "Issuer Credit Rating", "Local Currency LT|0")</f>
        <v/>
      </c>
    </row>
    <row r="364" spans="1:15">
      <c r="A364" t="s">
        <v>1397</v>
      </c>
      <c r="B364" t="str">
        <f>_xll.SNL.Clients.Office.Excel.Functions.SPG(A364,"SP_IPO_DATE")</f>
        <v>#PEND</v>
      </c>
      <c r="C364" s="9" t="str">
        <f>_xll.SNL.Clients.Office.Excel.Functions.SPG(A364, "IQ_SECTOR")</f>
        <v>Financials</v>
      </c>
      <c r="D364" s="9" t="str">
        <f>_xll.SNL.Clients.Office.Excel.Functions.SPG(A364, "IQ_INDUSTRY_GROUP")</f>
        <v>Financial Services</v>
      </c>
      <c r="E364" s="9" t="str">
        <f>_xll.SNL.Clients.Office.Excel.Functions.SPG(A364, "IQ_INDUSTRY")</f>
        <v>Financial Services</v>
      </c>
      <c r="F364" s="9" t="str">
        <f>_xll.SNL.Clients.Office.Excel.Functions.SPG(A364, "IQ_PRIMARY_INDUSTRY")</f>
        <v>Transaction and Payment Processing Services</v>
      </c>
      <c r="G364" s="9" t="str">
        <f>_xll.SNL.Clients.Office.Excel.Functions.SPG(A364, "NAICS_CODE", "Primary")</f>
        <v>513210 - Software Publishers</v>
      </c>
      <c r="H364" s="9" t="str">
        <f>_xll.SNL.Clients.Office.Excel.Functions.SPG(A364, "SP_TOPICTAG")</f>
        <v>Optical Infrastructure; Fintech; Neobank; Storage Management; Web3</v>
      </c>
      <c r="I364" s="5">
        <f>_xll.SNL.Clients.Office.Excel.Functions.SPG(A364, "SP_PCT_SHARES_OWNED_ALL_INSTITUTIONS")</f>
        <v>95.98</v>
      </c>
      <c r="J364" s="9" t="str">
        <f>_xll.SNL.Clients.Office.Excel.Functions.SPG(A364, "RD_CREDIT_RATING_GLOBAL", "Issuer Credit Rating", "Local Currency LT|0")</f>
        <v>B+</v>
      </c>
      <c r="K364" s="9" t="str">
        <f>_xll.SNL.Clients.Office.Excel.Functions.SPG(A364, "RD_CWOL_GLOBAL", "Issuer Credit Rating", "Local Currency LT|0")</f>
        <v>Stable</v>
      </c>
      <c r="L364" s="9" t="str">
        <f>_xll.SNL.Clients.Office.Excel.Functions.SPG(A364, "RD_RATING_ACTION_GLOBAL", "Issuer Credit Rating", "Local Currency LT|0")</f>
        <v>New Rating | CreditWatch/Outlook (09/12/2023)</v>
      </c>
      <c r="M364" s="10">
        <f>_xll.SNL.Clients.Office.Excel.Functions.SPG(A364, "RD_LAST_REVIEW_DATE_GLOBAL", "Issuer Credit Rating", "Local Currency LT")</f>
        <v>45548</v>
      </c>
      <c r="N364" s="10">
        <f>_xll.SNL.Clients.Office.Excel.Functions.SPG(A364, "RD_CREDIT_RATING_DATE_GLOBAL", "Issuer Credit Rating", "Local Currency LT|0")</f>
        <v>45181</v>
      </c>
      <c r="O364" s="10">
        <f>_xll.SNL.Clients.Office.Excel.Functions.SPG(A364, "RD_CREDIT_WATCH_OUTLOOK_DATE_GLOBAL", "Issuer Credit Rating", "Local Currency LT|0")</f>
        <v>45181</v>
      </c>
    </row>
    <row r="365" spans="1:15">
      <c r="A365" t="s">
        <v>1398</v>
      </c>
      <c r="B365" t="str">
        <f>_xll.SNL.Clients.Office.Excel.Functions.SPG(A365,"SP_IPO_DATE")</f>
        <v>#PEND</v>
      </c>
      <c r="C365" s="9" t="str">
        <f>_xll.SNL.Clients.Office.Excel.Functions.SPG(A365, "IQ_SECTOR")</f>
        <v>Information Technology</v>
      </c>
      <c r="D365" s="9" t="str">
        <f>_xll.SNL.Clients.Office.Excel.Functions.SPG(A365, "IQ_INDUSTRY_GROUP")</f>
        <v>Software and Services</v>
      </c>
      <c r="E365" s="9" t="str">
        <f>_xll.SNL.Clients.Office.Excel.Functions.SPG(A365, "IQ_INDUSTRY")</f>
        <v>Software</v>
      </c>
      <c r="F365" s="9" t="str">
        <f>_xll.SNL.Clients.Office.Excel.Functions.SPG(A365, "IQ_PRIMARY_INDUSTRY")</f>
        <v>Application Software</v>
      </c>
      <c r="G365" s="9" t="str">
        <f>_xll.SNL.Clients.Office.Excel.Functions.SPG(A365, "NAICS_CODE", "Primary")</f>
        <v>513210 - Software Publishers</v>
      </c>
      <c r="H365" s="9" t="str">
        <f>_xll.SNL.Clients.Office.Excel.Functions.SPG(A365, "SP_TOPICTAG")</f>
        <v>Cloud Management; Data Integration; Fintech; Cloud Infrastructure; Process Automation; Online Payments</v>
      </c>
      <c r="I365" s="5">
        <f>_xll.SNL.Clients.Office.Excel.Functions.SPG(A365, "SP_PCT_SHARES_OWNED_ALL_INSTITUTIONS")</f>
        <v>99.15</v>
      </c>
      <c r="J365" s="9" t="str">
        <f>_xll.SNL.Clients.Office.Excel.Functions.SPG(A365, "RD_CREDIT_RATING_GLOBAL", "Issuer Credit Rating", "Local Currency LT|0")</f>
        <v>B+</v>
      </c>
      <c r="K365" s="9" t="str">
        <f>_xll.SNL.Clients.Office.Excel.Functions.SPG(A365, "RD_CWOL_GLOBAL", "Issuer Credit Rating", "Local Currency LT|0")</f>
        <v>Positive</v>
      </c>
      <c r="L365" s="9" t="str">
        <f>_xll.SNL.Clients.Office.Excel.Functions.SPG(A365, "RD_RATING_ACTION_GLOBAL", "Issuer Credit Rating", "Local Currency LT|0")</f>
        <v>CreditWatch/Outlook (08/16/2024)</v>
      </c>
      <c r="M365" s="10">
        <f>_xll.SNL.Clients.Office.Excel.Functions.SPG(A365, "RD_LAST_REVIEW_DATE_GLOBAL", "Issuer Credit Rating", "Local Currency LT")</f>
        <v>45520</v>
      </c>
      <c r="N365" s="10">
        <f>_xll.SNL.Clients.Office.Excel.Functions.SPG(A365, "RD_CREDIT_RATING_DATE_GLOBAL", "Issuer Credit Rating", "Local Currency LT|0")</f>
        <v>44685</v>
      </c>
      <c r="O365" s="10">
        <f>_xll.SNL.Clients.Office.Excel.Functions.SPG(A365, "RD_CREDIT_WATCH_OUTLOOK_DATE_GLOBAL", "Issuer Credit Rating", "Local Currency LT|0")</f>
        <v>45520</v>
      </c>
    </row>
    <row r="366" spans="1:15">
      <c r="A366" t="s">
        <v>1399</v>
      </c>
      <c r="B366" t="str">
        <f>_xll.SNL.Clients.Office.Excel.Functions.SPG(A366,"SP_IPO_DATE")</f>
        <v>#PEND</v>
      </c>
      <c r="C366" s="9" t="str">
        <f>_xll.SNL.Clients.Office.Excel.Functions.SPG(A366, "IQ_SECTOR")</f>
        <v>Health Care</v>
      </c>
      <c r="D366" s="9" t="str">
        <f>_xll.SNL.Clients.Office.Excel.Functions.SPG(A366, "IQ_INDUSTRY_GROUP")</f>
        <v>Health Care Equipment and Services</v>
      </c>
      <c r="E366" s="9" t="str">
        <f>_xll.SNL.Clients.Office.Excel.Functions.SPG(A366, "IQ_INDUSTRY")</f>
        <v>Health Care Providers and Services</v>
      </c>
      <c r="F366" s="9" t="str">
        <f>_xll.SNL.Clients.Office.Excel.Functions.SPG(A366, "IQ_PRIMARY_INDUSTRY")</f>
        <v>Health Care Services</v>
      </c>
      <c r="G366" s="9" t="str">
        <f>_xll.SNL.Clients.Office.Excel.Functions.SPG(A366, "NAICS_CODE", "Primary")</f>
        <v>621511 - Medical Laboratories</v>
      </c>
      <c r="H366" s="9" t="str">
        <f>_xll.SNL.Clients.Office.Excel.Functions.SPG(A366, "SP_TOPICTAG")</f>
        <v>Health Diagnostics; MHealth; Genetics; Hematology; Oncology</v>
      </c>
      <c r="I366" s="5">
        <f>_xll.SNL.Clients.Office.Excel.Functions.SPG(A366, "SP_PCT_SHARES_OWNED_ALL_INSTITUTIONS")</f>
        <v>96.98</v>
      </c>
      <c r="J366" s="9" t="str">
        <f>_xll.SNL.Clients.Office.Excel.Functions.SPG(A366, "RD_CREDIT_RATING_GLOBAL", "Issuer Credit Rating", "Local Currency LT|0")</f>
        <v/>
      </c>
      <c r="K366" s="9" t="str">
        <f>_xll.SNL.Clients.Office.Excel.Functions.SPG(A366, "RD_CWOL_GLOBAL", "Issuer Credit Rating", "Local Currency LT|0")</f>
        <v/>
      </c>
      <c r="L366" s="9" t="str">
        <f>_xll.SNL.Clients.Office.Excel.Functions.SPG(A366, "RD_RATING_ACTION_GLOBAL", "Issuer Credit Rating", "Local Currency LT|0")</f>
        <v/>
      </c>
      <c r="M366" s="10" t="str">
        <f>_xll.SNL.Clients.Office.Excel.Functions.SPG(A366, "RD_LAST_REVIEW_DATE_GLOBAL", "Issuer Credit Rating", "Local Currency LT")</f>
        <v/>
      </c>
      <c r="N366" s="10" t="str">
        <f>_xll.SNL.Clients.Office.Excel.Functions.SPG(A366, "RD_CREDIT_RATING_DATE_GLOBAL", "Issuer Credit Rating", "Local Currency LT|0")</f>
        <v/>
      </c>
      <c r="O366" s="10" t="str">
        <f>_xll.SNL.Clients.Office.Excel.Functions.SPG(A366, "RD_CREDIT_WATCH_OUTLOOK_DATE_GLOBAL", "Issuer Credit Rating", "Local Currency LT|0")</f>
        <v/>
      </c>
    </row>
    <row r="367" spans="1:15">
      <c r="A367" t="s">
        <v>1400</v>
      </c>
      <c r="B367" t="str">
        <f>_xll.SNL.Clients.Office.Excel.Functions.SPG(A367,"SP_IPO_DATE")</f>
        <v>#PEND</v>
      </c>
      <c r="C367" s="9" t="str">
        <f>_xll.SNL.Clients.Office.Excel.Functions.SPG(A367, "IQ_SECTOR")</f>
        <v>Information Technology</v>
      </c>
      <c r="D367" s="9" t="str">
        <f>_xll.SNL.Clients.Office.Excel.Functions.SPG(A367, "IQ_INDUSTRY_GROUP")</f>
        <v>Technology Hardware and Equipment</v>
      </c>
      <c r="E367" s="9" t="str">
        <f>_xll.SNL.Clients.Office.Excel.Functions.SPG(A367, "IQ_INDUSTRY")</f>
        <v>Communications Equipment</v>
      </c>
      <c r="F367" s="9" t="str">
        <f>_xll.SNL.Clients.Office.Excel.Functions.SPG(A367, "IQ_PRIMARY_INDUSTRY")</f>
        <v>Communications Equipment</v>
      </c>
      <c r="G367" s="9" t="str">
        <f>_xll.SNL.Clients.Office.Excel.Functions.SPG(A367, "NAICS_CODE", "Primary")</f>
        <v>3342 - Communications Equipment Manufacturing</v>
      </c>
      <c r="H367" s="9" t="str">
        <f>_xll.SNL.Clients.Office.Excel.Functions.SPG(A367, "SP_TOPICTAG")</f>
        <v>Anti-Fraud; Authentication; Endpoint Security Integrity; Data Protection; Cloud Security; Process Automation; Network Security</v>
      </c>
      <c r="I367" s="5">
        <f>_xll.SNL.Clients.Office.Excel.Functions.SPG(A367, "SP_PCT_SHARES_OWNED_ALL_INSTITUTIONS")</f>
        <v>91.84</v>
      </c>
      <c r="J367" s="9" t="str">
        <f>_xll.SNL.Clients.Office.Excel.Functions.SPG(A367, "RD_CREDIT_RATING_GLOBAL", "Issuer Credit Rating", "Local Currency LT|0")</f>
        <v/>
      </c>
      <c r="K367" s="9" t="str">
        <f>_xll.SNL.Clients.Office.Excel.Functions.SPG(A367, "RD_CWOL_GLOBAL", "Issuer Credit Rating", "Local Currency LT|0")</f>
        <v/>
      </c>
      <c r="L367" s="9" t="str">
        <f>_xll.SNL.Clients.Office.Excel.Functions.SPG(A367, "RD_RATING_ACTION_GLOBAL", "Issuer Credit Rating", "Local Currency LT|0")</f>
        <v/>
      </c>
      <c r="M367" s="10" t="str">
        <f>_xll.SNL.Clients.Office.Excel.Functions.SPG(A367, "RD_LAST_REVIEW_DATE_GLOBAL", "Issuer Credit Rating", "Local Currency LT")</f>
        <v/>
      </c>
      <c r="N367" s="10" t="str">
        <f>_xll.SNL.Clients.Office.Excel.Functions.SPG(A367, "RD_CREDIT_RATING_DATE_GLOBAL", "Issuer Credit Rating", "Local Currency LT|0")</f>
        <v/>
      </c>
      <c r="O367" s="10" t="str">
        <f>_xll.SNL.Clients.Office.Excel.Functions.SPG(A367, "RD_CREDIT_WATCH_OUTLOOK_DATE_GLOBAL", "Issuer Credit Rating", "Local Currency LT|0")</f>
        <v/>
      </c>
    </row>
    <row r="368" spans="1:15">
      <c r="A368" t="s">
        <v>1401</v>
      </c>
      <c r="B368" t="str">
        <f>_xll.SNL.Clients.Office.Excel.Functions.SPG(A368,"SP_IPO_DATE")</f>
        <v>#PEND</v>
      </c>
      <c r="C368" s="9" t="str">
        <f>_xll.SNL.Clients.Office.Excel.Functions.SPG(A368, "IQ_SECTOR")</f>
        <v>Financials</v>
      </c>
      <c r="D368" s="9" t="str">
        <f>_xll.SNL.Clients.Office.Excel.Functions.SPG(A368, "IQ_INDUSTRY_GROUP")</f>
        <v>Financial Services</v>
      </c>
      <c r="E368" s="9" t="str">
        <f>_xll.SNL.Clients.Office.Excel.Functions.SPG(A368, "IQ_INDUSTRY")</f>
        <v>Mortgage Real Estate Investment Trusts (REITs)</v>
      </c>
      <c r="F368" s="9" t="str">
        <f>_xll.SNL.Clients.Office.Excel.Functions.SPG(A368, "IQ_PRIMARY_INDUSTRY")</f>
        <v>Mortgage REITs</v>
      </c>
      <c r="G368" s="9" t="str">
        <f>_xll.SNL.Clients.Office.Excel.Functions.SPG(A368, "NAICS_CODE", "Primary")</f>
        <v>525990 - Other Financial Vehicles</v>
      </c>
      <c r="H368" s="9" t="str">
        <f>_xll.SNL.Clients.Office.Excel.Functions.SPG(A368, "SP_TOPICTAG")</f>
        <v/>
      </c>
      <c r="I368" s="5">
        <f>_xll.SNL.Clients.Office.Excel.Functions.SPG(A368, "SP_PCT_SHARES_OWNED_ALL_INSTITUTIONS")</f>
        <v>58.15</v>
      </c>
      <c r="J368" s="9" t="str">
        <f>_xll.SNL.Clients.Office.Excel.Functions.SPG(A368, "RD_CREDIT_RATING_GLOBAL", "Issuer Credit Rating", "Local Currency LT|0")</f>
        <v/>
      </c>
      <c r="K368" s="9" t="str">
        <f>_xll.SNL.Clients.Office.Excel.Functions.SPG(A368, "RD_CWOL_GLOBAL", "Issuer Credit Rating", "Local Currency LT|0")</f>
        <v/>
      </c>
      <c r="L368" s="9" t="str">
        <f>_xll.SNL.Clients.Office.Excel.Functions.SPG(A368, "RD_RATING_ACTION_GLOBAL", "Issuer Credit Rating", "Local Currency LT|0")</f>
        <v/>
      </c>
      <c r="M368" s="10" t="str">
        <f>_xll.SNL.Clients.Office.Excel.Functions.SPG(A368, "RD_LAST_REVIEW_DATE_GLOBAL", "Issuer Credit Rating", "Local Currency LT")</f>
        <v/>
      </c>
      <c r="N368" s="10" t="str">
        <f>_xll.SNL.Clients.Office.Excel.Functions.SPG(A368, "RD_CREDIT_RATING_DATE_GLOBAL", "Issuer Credit Rating", "Local Currency LT|0")</f>
        <v/>
      </c>
      <c r="O368" s="10" t="str">
        <f>_xll.SNL.Clients.Office.Excel.Functions.SPG(A368, "RD_CREDIT_WATCH_OUTLOOK_DATE_GLOBAL", "Issuer Credit Rating", "Local Currency LT|0")</f>
        <v/>
      </c>
    </row>
    <row r="369" spans="1:15">
      <c r="A369" t="s">
        <v>1402</v>
      </c>
      <c r="B369" t="str">
        <f>_xll.SNL.Clients.Office.Excel.Functions.SPG(A369,"SP_IPO_DATE")</f>
        <v>#PEND</v>
      </c>
      <c r="C369" s="9" t="str">
        <f>_xll.SNL.Clients.Office.Excel.Functions.SPG(A369, "IQ_SECTOR")</f>
        <v>Consumer Discretionary</v>
      </c>
      <c r="D369" s="9" t="str">
        <f>_xll.SNL.Clients.Office.Excel.Functions.SPG(A369, "IQ_INDUSTRY_GROUP")</f>
        <v>Consumer Durables and Apparel</v>
      </c>
      <c r="E369" s="9" t="str">
        <f>_xll.SNL.Clients.Office.Excel.Functions.SPG(A369, "IQ_INDUSTRY")</f>
        <v>Household Durables</v>
      </c>
      <c r="F369" s="9" t="str">
        <f>_xll.SNL.Clients.Office.Excel.Functions.SPG(A369, "IQ_PRIMARY_INDUSTRY")</f>
        <v>Housewares and Specialties</v>
      </c>
      <c r="G369" s="9" t="str">
        <f>_xll.SNL.Clients.Office.Excel.Functions.SPG(A369, "NAICS_CODE", "Primary")</f>
        <v>339999 - All Other Miscellaneous Manufacturing</v>
      </c>
      <c r="H369" s="9" t="str">
        <f>_xll.SNL.Clients.Office.Excel.Functions.SPG(A369, "SP_TOPICTAG")</f>
        <v>Home Improvement; Online Grocery</v>
      </c>
      <c r="I369" s="5">
        <f>_xll.SNL.Clients.Office.Excel.Functions.SPG(A369, "SP_PCT_SHARES_OWNED_ALL_INSTITUTIONS")</f>
        <v>98.81</v>
      </c>
      <c r="J369" s="9" t="str">
        <f>_xll.SNL.Clients.Office.Excel.Functions.SPG(A369, "RD_CREDIT_RATING_GLOBAL", "Issuer Credit Rating", "Local Currency LT|0")</f>
        <v>BB-</v>
      </c>
      <c r="K369" s="9" t="str">
        <f>_xll.SNL.Clients.Office.Excel.Functions.SPG(A369, "RD_CWOL_GLOBAL", "Issuer Credit Rating", "Local Currency LT|0")</f>
        <v>Negative</v>
      </c>
      <c r="L369" s="9" t="str">
        <f>_xll.SNL.Clients.Office.Excel.Functions.SPG(A369, "RD_RATING_ACTION_GLOBAL", "Issuer Credit Rating", "Local Currency LT|0")</f>
        <v>Downgrade | CreditWatch/Outlook (02/14/2024)</v>
      </c>
      <c r="M369" s="10">
        <f>_xll.SNL.Clients.Office.Excel.Functions.SPG(A369, "RD_LAST_REVIEW_DATE_GLOBAL", "Issuer Credit Rating", "Local Currency LT")</f>
        <v>45338</v>
      </c>
      <c r="N369" s="10">
        <f>_xll.SNL.Clients.Office.Excel.Functions.SPG(A369, "RD_CREDIT_RATING_DATE_GLOBAL", "Issuer Credit Rating", "Local Currency LT|0")</f>
        <v>45336</v>
      </c>
      <c r="O369" s="10">
        <f>_xll.SNL.Clients.Office.Excel.Functions.SPG(A369, "RD_CREDIT_WATCH_OUTLOOK_DATE_GLOBAL", "Issuer Credit Rating", "Local Currency LT|0")</f>
        <v>45336</v>
      </c>
    </row>
    <row r="370" spans="1:15">
      <c r="A370" t="s">
        <v>1403</v>
      </c>
      <c r="B370" t="str">
        <f>_xll.SNL.Clients.Office.Excel.Functions.SPG(A370,"SP_IPO_DATE")</f>
        <v>#PEND</v>
      </c>
      <c r="C370" s="9" t="str">
        <f>_xll.SNL.Clients.Office.Excel.Functions.SPG(A370, "IQ_SECTOR")</f>
        <v>Real Estate</v>
      </c>
      <c r="D370" s="9" t="str">
        <f>_xll.SNL.Clients.Office.Excel.Functions.SPG(A370, "IQ_INDUSTRY_GROUP")</f>
        <v>Equity Real Estate Investment Trusts (REITs)</v>
      </c>
      <c r="E370" s="9" t="str">
        <f>_xll.SNL.Clients.Office.Excel.Functions.SPG(A370, "IQ_INDUSTRY")</f>
        <v>Residential REITs</v>
      </c>
      <c r="F370" s="9" t="str">
        <f>_xll.SNL.Clients.Office.Excel.Functions.SPG(A370, "IQ_PRIMARY_INDUSTRY")</f>
        <v>Multi-Family Residential REITs</v>
      </c>
      <c r="G370" s="9" t="str">
        <f>_xll.SNL.Clients.Office.Excel.Functions.SPG(A370, "NAICS_CODE", "Primary")</f>
        <v>531110 - Lessors of Residential Buildings and Dwellings</v>
      </c>
      <c r="H370" s="9" t="str">
        <f>_xll.SNL.Clients.Office.Excel.Functions.SPG(A370, "SP_TOPICTAG")</f>
        <v/>
      </c>
      <c r="I370" s="5">
        <f>_xll.SNL.Clients.Office.Excel.Functions.SPG(A370, "SP_PCT_SHARES_OWNED_ALL_INSTITUTIONS")</f>
        <v>77.97</v>
      </c>
      <c r="J370" s="9" t="str">
        <f>_xll.SNL.Clients.Office.Excel.Functions.SPG(A370, "RD_CREDIT_RATING_GLOBAL", "Issuer Credit Rating", "Local Currency LT|0")</f>
        <v/>
      </c>
      <c r="K370" s="9" t="str">
        <f>_xll.SNL.Clients.Office.Excel.Functions.SPG(A370, "RD_CWOL_GLOBAL", "Issuer Credit Rating", "Local Currency LT|0")</f>
        <v/>
      </c>
      <c r="L370" s="9" t="str">
        <f>_xll.SNL.Clients.Office.Excel.Functions.SPG(A370, "RD_RATING_ACTION_GLOBAL", "Issuer Credit Rating", "Local Currency LT|0")</f>
        <v/>
      </c>
      <c r="M370" s="10" t="str">
        <f>_xll.SNL.Clients.Office.Excel.Functions.SPG(A370, "RD_LAST_REVIEW_DATE_GLOBAL", "Issuer Credit Rating", "Local Currency LT")</f>
        <v/>
      </c>
      <c r="N370" s="10" t="str">
        <f>_xll.SNL.Clients.Office.Excel.Functions.SPG(A370, "RD_CREDIT_RATING_DATE_GLOBAL", "Issuer Credit Rating", "Local Currency LT|0")</f>
        <v/>
      </c>
      <c r="O370" s="10" t="str">
        <f>_xll.SNL.Clients.Office.Excel.Functions.SPG(A370, "RD_CREDIT_WATCH_OUTLOOK_DATE_GLOBAL", "Issuer Credit Rating", "Local Currency LT|0")</f>
        <v/>
      </c>
    </row>
    <row r="371" spans="1:15">
      <c r="A371" t="s">
        <v>1404</v>
      </c>
      <c r="B371" t="str">
        <f>_xll.SNL.Clients.Office.Excel.Functions.SPG(A371,"SP_IPO_DATE")</f>
        <v>#PEND</v>
      </c>
      <c r="C371" s="9" t="str">
        <f>_xll.SNL.Clients.Office.Excel.Functions.SPG(A371, "IQ_SECTOR")</f>
        <v>Financials</v>
      </c>
      <c r="D371" s="9" t="str">
        <f>_xll.SNL.Clients.Office.Excel.Functions.SPG(A371, "IQ_INDUSTRY_GROUP")</f>
        <v>Financial Services</v>
      </c>
      <c r="E371" s="9" t="str">
        <f>_xll.SNL.Clients.Office.Excel.Functions.SPG(A371, "IQ_INDUSTRY")</f>
        <v>Financial Services</v>
      </c>
      <c r="F371" s="9" t="str">
        <f>_xll.SNL.Clients.Office.Excel.Functions.SPG(A371, "IQ_PRIMARY_INDUSTRY")</f>
        <v>Commercial and Residential Mortgage Finance</v>
      </c>
      <c r="G371" s="9" t="str">
        <f>_xll.SNL.Clients.Office.Excel.Functions.SPG(A371, "NAICS_CODE", "Primary")</f>
        <v>524126 - Direct Property and Casualty Insurance Carriers</v>
      </c>
      <c r="H371" s="9" t="str">
        <f>_xll.SNL.Clients.Office.Excel.Functions.SPG(A371, "SP_TOPICTAG")</f>
        <v/>
      </c>
      <c r="I371" s="5">
        <f>_xll.SNL.Clients.Office.Excel.Functions.SPG(A371, "SP_PCT_SHARES_OWNED_ALL_INSTITUTIONS")</f>
        <v>98.99</v>
      </c>
      <c r="J371" s="9" t="str">
        <f>_xll.SNL.Clients.Office.Excel.Functions.SPG(A371, "RD_CREDIT_RATING_GLOBAL", "Issuer Credit Rating", "Local Currency LT|0")</f>
        <v>BBB-</v>
      </c>
      <c r="K371" s="9" t="str">
        <f>_xll.SNL.Clients.Office.Excel.Functions.SPG(A371, "RD_CWOL_GLOBAL", "Issuer Credit Rating", "Local Currency LT|0")</f>
        <v>Stable</v>
      </c>
      <c r="L371" s="9" t="str">
        <f>_xll.SNL.Clients.Office.Excel.Functions.SPG(A371, "RD_RATING_ACTION_GLOBAL", "Issuer Credit Rating", "Local Currency LT|0")</f>
        <v>Upgrade | CreditWatch/Outlook (10/04/2024)</v>
      </c>
      <c r="M371" s="10">
        <f>_xll.SNL.Clients.Office.Excel.Functions.SPG(A371, "RD_LAST_REVIEW_DATE_GLOBAL", "Issuer Credit Rating", "Local Currency LT")</f>
        <v>45569</v>
      </c>
      <c r="N371" s="10">
        <f>_xll.SNL.Clients.Office.Excel.Functions.SPG(A371, "RD_CREDIT_RATING_DATE_GLOBAL", "Issuer Credit Rating", "Local Currency LT|0")</f>
        <v>45569</v>
      </c>
      <c r="O371" s="10">
        <f>_xll.SNL.Clients.Office.Excel.Functions.SPG(A371, "RD_CREDIT_WATCH_OUTLOOK_DATE_GLOBAL", "Issuer Credit Rating", "Local Currency LT|0")</f>
        <v>45569</v>
      </c>
    </row>
    <row r="372" spans="1:15">
      <c r="A372" t="s">
        <v>1405</v>
      </c>
      <c r="B372" t="str">
        <f>_xll.SNL.Clients.Office.Excel.Functions.SPG(A372,"SP_IPO_DATE")</f>
        <v>#PEND</v>
      </c>
      <c r="C372" s="9" t="str">
        <f>_xll.SNL.Clients.Office.Excel.Functions.SPG(A372, "IQ_SECTOR")</f>
        <v>Energy</v>
      </c>
      <c r="D372" s="9" t="str">
        <f>_xll.SNL.Clients.Office.Excel.Functions.SPG(A372, "IQ_INDUSTRY_GROUP")</f>
        <v>Energy</v>
      </c>
      <c r="E372" s="9" t="str">
        <f>_xll.SNL.Clients.Office.Excel.Functions.SPG(A372, "IQ_INDUSTRY")</f>
        <v>Oil, Gas and Consumable Fuels</v>
      </c>
      <c r="F372" s="9" t="str">
        <f>_xll.SNL.Clients.Office.Excel.Functions.SPG(A372, "IQ_PRIMARY_INDUSTRY")</f>
        <v>Oil and Gas Exploration and Production</v>
      </c>
      <c r="G372" s="9" t="str">
        <f>_xll.SNL.Clients.Office.Excel.Functions.SPG(A372, "NAICS_CODE", "Primary")</f>
        <v>2111 - Oil and Gas Extraction</v>
      </c>
      <c r="H372" s="9" t="str">
        <f>_xll.SNL.Clients.Office.Excel.Functions.SPG(A372, "SP_TOPICTAG")</f>
        <v/>
      </c>
      <c r="I372" s="5">
        <f>_xll.SNL.Clients.Office.Excel.Functions.SPG(A372, "SP_PCT_SHARES_OWNED_ALL_INSTITUTIONS")</f>
        <v>115.87</v>
      </c>
      <c r="J372" s="9" t="str">
        <f>_xll.SNL.Clients.Office.Excel.Functions.SPG(A372, "RD_CREDIT_RATING_GLOBAL", "Issuer Credit Rating", "Local Currency LT|0")</f>
        <v>B+</v>
      </c>
      <c r="K372" s="9" t="str">
        <f>_xll.SNL.Clients.Office.Excel.Functions.SPG(A372, "RD_CWOL_GLOBAL", "Issuer Credit Rating", "Local Currency LT|0")</f>
        <v>Stable</v>
      </c>
      <c r="L372" s="9" t="str">
        <f>_xll.SNL.Clients.Office.Excel.Functions.SPG(A372, "RD_RATING_ACTION_GLOBAL", "Issuer Credit Rating", "Local Currency LT|0")</f>
        <v>Upgrade | CreditWatch/Outlook (05/02/2024)</v>
      </c>
      <c r="M372" s="10">
        <f>_xll.SNL.Clients.Office.Excel.Functions.SPG(A372, "RD_LAST_REVIEW_DATE_GLOBAL", "Issuer Credit Rating", "Local Currency LT")</f>
        <v>45414</v>
      </c>
      <c r="N372" s="10">
        <f>_xll.SNL.Clients.Office.Excel.Functions.SPG(A372, "RD_CREDIT_RATING_DATE_GLOBAL", "Issuer Credit Rating", "Local Currency LT|0")</f>
        <v>45414</v>
      </c>
      <c r="O372" s="10">
        <f>_xll.SNL.Clients.Office.Excel.Functions.SPG(A372, "RD_CREDIT_WATCH_OUTLOOK_DATE_GLOBAL", "Issuer Credit Rating", "Local Currency LT|0")</f>
        <v>45414</v>
      </c>
    </row>
    <row r="373" spans="1:15">
      <c r="A373" t="s">
        <v>1406</v>
      </c>
      <c r="B373" t="str">
        <f>_xll.SNL.Clients.Office.Excel.Functions.SPG(A373,"SP_IPO_DATE")</f>
        <v>#PEND</v>
      </c>
      <c r="C373" s="9" t="str">
        <f>_xll.SNL.Clients.Office.Excel.Functions.SPG(A373, "IQ_SECTOR")</f>
        <v>Financials</v>
      </c>
      <c r="D373" s="9" t="str">
        <f>_xll.SNL.Clients.Office.Excel.Functions.SPG(A373, "IQ_INDUSTRY_GROUP")</f>
        <v>Banks</v>
      </c>
      <c r="E373" s="9" t="str">
        <f>_xll.SNL.Clients.Office.Excel.Functions.SPG(A373, "IQ_INDUSTRY")</f>
        <v>Banks</v>
      </c>
      <c r="F373" s="9" t="str">
        <f>_xll.SNL.Clients.Office.Excel.Functions.SPG(A373, "IQ_PRIMARY_INDUSTRY")</f>
        <v>Regional Banks</v>
      </c>
      <c r="G373" s="9" t="str">
        <f>_xll.SNL.Clients.Office.Excel.Functions.SPG(A373, "NAICS_CODE", "Primary")</f>
        <v>522180 - Savings Institutions and Other Depository Credit Intermediation</v>
      </c>
      <c r="H373" s="9" t="str">
        <f>_xll.SNL.Clients.Office.Excel.Functions.SPG(A373, "SP_TOPICTAG")</f>
        <v>Consumer Lending</v>
      </c>
      <c r="I373" s="5">
        <f>_xll.SNL.Clients.Office.Excel.Functions.SPG(A373, "SP_PCT_SHARES_OWNED_ALL_INSTITUTIONS")</f>
        <v>66.650000000000006</v>
      </c>
      <c r="J373" s="9" t="str">
        <f>_xll.SNL.Clients.Office.Excel.Functions.SPG(A373, "RD_CREDIT_RATING_GLOBAL", "Issuer Credit Rating", "Local Currency LT|0")</f>
        <v/>
      </c>
      <c r="K373" s="9" t="str">
        <f>_xll.SNL.Clients.Office.Excel.Functions.SPG(A373, "RD_CWOL_GLOBAL", "Issuer Credit Rating", "Local Currency LT|0")</f>
        <v/>
      </c>
      <c r="L373" s="9" t="str">
        <f>_xll.SNL.Clients.Office.Excel.Functions.SPG(A373, "RD_RATING_ACTION_GLOBAL", "Issuer Credit Rating", "Local Currency LT|0")</f>
        <v/>
      </c>
      <c r="M373" s="10" t="str">
        <f>_xll.SNL.Clients.Office.Excel.Functions.SPG(A373, "RD_LAST_REVIEW_DATE_GLOBAL", "Issuer Credit Rating", "Local Currency LT")</f>
        <v/>
      </c>
      <c r="N373" s="10" t="str">
        <f>_xll.SNL.Clients.Office.Excel.Functions.SPG(A373, "RD_CREDIT_RATING_DATE_GLOBAL", "Issuer Credit Rating", "Local Currency LT|0")</f>
        <v/>
      </c>
      <c r="O373" s="10" t="str">
        <f>_xll.SNL.Clients.Office.Excel.Functions.SPG(A373, "RD_CREDIT_WATCH_OUTLOOK_DATE_GLOBAL", "Issuer Credit Rating", "Local Currency LT|0")</f>
        <v/>
      </c>
    </row>
    <row r="374" spans="1:15">
      <c r="A374" t="s">
        <v>1407</v>
      </c>
      <c r="B374" t="str">
        <f>_xll.SNL.Clients.Office.Excel.Functions.SPG(A374,"SP_IPO_DATE")</f>
        <v>#PEND</v>
      </c>
      <c r="C374" s="9" t="str">
        <f>_xll.SNL.Clients.Office.Excel.Functions.SPG(A374, "IQ_SECTOR")</f>
        <v>Utilities</v>
      </c>
      <c r="D374" s="9" t="str">
        <f>_xll.SNL.Clients.Office.Excel.Functions.SPG(A374, "IQ_INDUSTRY_GROUP")</f>
        <v>Utilities</v>
      </c>
      <c r="E374" s="9" t="str">
        <f>_xll.SNL.Clients.Office.Excel.Functions.SPG(A374, "IQ_INDUSTRY")</f>
        <v>Gas Utilities</v>
      </c>
      <c r="F374" s="9" t="str">
        <f>_xll.SNL.Clients.Office.Excel.Functions.SPG(A374, "IQ_PRIMARY_INDUSTRY")</f>
        <v>Gas Utilities</v>
      </c>
      <c r="G374" s="9" t="str">
        <f>_xll.SNL.Clients.Office.Excel.Functions.SPG(A374, "NAICS_CODE", "Primary")</f>
        <v>221210 - Natural Gas Distribution</v>
      </c>
      <c r="H374" s="9" t="str">
        <f>_xll.SNL.Clients.Office.Excel.Functions.SPG(A374, "SP_TOPICTAG")</f>
        <v>Environmental Engineering; Biomass Energy</v>
      </c>
      <c r="I374" s="5">
        <f>_xll.SNL.Clients.Office.Excel.Functions.SPG(A374, "SP_PCT_SHARES_OWNED_ALL_INSTITUTIONS")</f>
        <v>78.59</v>
      </c>
      <c r="J374" s="9" t="str">
        <f>_xll.SNL.Clients.Office.Excel.Functions.SPG(A374, "RD_CREDIT_RATING_GLOBAL", "Issuer Credit Rating", "Local Currency LT|0")</f>
        <v>A-</v>
      </c>
      <c r="K374" s="9" t="str">
        <f>_xll.SNL.Clients.Office.Excel.Functions.SPG(A374, "RD_CWOL_GLOBAL", "Issuer Credit Rating", "Local Currency LT|0")</f>
        <v>Stable</v>
      </c>
      <c r="L374" s="9" t="str">
        <f>_xll.SNL.Clients.Office.Excel.Functions.SPG(A374, "RD_RATING_ACTION_GLOBAL", "Issuer Credit Rating", "Local Currency LT|0")</f>
        <v>Downgrade | CreditWatch/Outlook (11/21/2024)</v>
      </c>
      <c r="M374" s="10">
        <f>_xll.SNL.Clients.Office.Excel.Functions.SPG(A374, "RD_LAST_REVIEW_DATE_GLOBAL", "Issuer Credit Rating", "Local Currency LT")</f>
        <v>45617</v>
      </c>
      <c r="N374" s="10">
        <f>_xll.SNL.Clients.Office.Excel.Functions.SPG(A374, "RD_CREDIT_RATING_DATE_GLOBAL", "Issuer Credit Rating", "Local Currency LT|0")</f>
        <v>45617</v>
      </c>
      <c r="O374" s="10">
        <f>_xll.SNL.Clients.Office.Excel.Functions.SPG(A374, "RD_CREDIT_WATCH_OUTLOOK_DATE_GLOBAL", "Issuer Credit Rating", "Local Currency LT|0")</f>
        <v>45617</v>
      </c>
    </row>
    <row r="375" spans="1:15">
      <c r="A375" t="s">
        <v>1408</v>
      </c>
      <c r="B375" t="str">
        <f>_xll.SNL.Clients.Office.Excel.Functions.SPG(A375,"SP_IPO_DATE")</f>
        <v>#PEND</v>
      </c>
      <c r="C375" s="9" t="str">
        <f>_xll.SNL.Clients.Office.Excel.Functions.SPG(A375, "IQ_SECTOR")</f>
        <v>Industrials</v>
      </c>
      <c r="D375" s="9" t="str">
        <f>_xll.SNL.Clients.Office.Excel.Functions.SPG(A375, "IQ_INDUSTRY_GROUP")</f>
        <v>Commercial and Professional Services</v>
      </c>
      <c r="E375" s="9" t="str">
        <f>_xll.SNL.Clients.Office.Excel.Functions.SPG(A375, "IQ_INDUSTRY")</f>
        <v>Professional Services</v>
      </c>
      <c r="F375" s="9" t="str">
        <f>_xll.SNL.Clients.Office.Excel.Functions.SPG(A375, "IQ_PRIMARY_INDUSTRY")</f>
        <v>Research and Consulting Services</v>
      </c>
      <c r="G375" s="9" t="str">
        <f>_xll.SNL.Clients.Office.Excel.Functions.SPG(A375, "NAICS_CODE", "Primary")</f>
        <v>5413 - Architectural, Engineering, and Related Services</v>
      </c>
      <c r="H375" s="9" t="str">
        <f>_xll.SNL.Clients.Office.Excel.Functions.SPG(A375, "SP_TOPICTAG")</f>
        <v>GIS (Geographic Information System); Environmental Consulting; Environmental Engineering; Mapping Services; Process Automation; Artificial Intelligence</v>
      </c>
      <c r="I375" s="5">
        <f>_xll.SNL.Clients.Office.Excel.Functions.SPG(A375, "SP_PCT_SHARES_OWNED_ALL_INSTITUTIONS")</f>
        <v>70.260000000000005</v>
      </c>
      <c r="J375" s="9" t="str">
        <f>_xll.SNL.Clients.Office.Excel.Functions.SPG(A375, "RD_CREDIT_RATING_GLOBAL", "Issuer Credit Rating", "Local Currency LT|0")</f>
        <v/>
      </c>
      <c r="K375" s="9" t="str">
        <f>_xll.SNL.Clients.Office.Excel.Functions.SPG(A375, "RD_CWOL_GLOBAL", "Issuer Credit Rating", "Local Currency LT|0")</f>
        <v/>
      </c>
      <c r="L375" s="9" t="str">
        <f>_xll.SNL.Clients.Office.Excel.Functions.SPG(A375, "RD_RATING_ACTION_GLOBAL", "Issuer Credit Rating", "Local Currency LT|0")</f>
        <v/>
      </c>
      <c r="M375" s="10" t="str">
        <f>_xll.SNL.Clients.Office.Excel.Functions.SPG(A375, "RD_LAST_REVIEW_DATE_GLOBAL", "Issuer Credit Rating", "Local Currency LT")</f>
        <v/>
      </c>
      <c r="N375" s="10" t="str">
        <f>_xll.SNL.Clients.Office.Excel.Functions.SPG(A375, "RD_CREDIT_RATING_DATE_GLOBAL", "Issuer Credit Rating", "Local Currency LT|0")</f>
        <v/>
      </c>
      <c r="O375" s="10" t="str">
        <f>_xll.SNL.Clients.Office.Excel.Functions.SPG(A375, "RD_CREDIT_WATCH_OUTLOOK_DATE_GLOBAL", "Issuer Credit Rating", "Local Currency LT|0")</f>
        <v/>
      </c>
    </row>
    <row r="376" spans="1:15">
      <c r="A376" t="s">
        <v>1409</v>
      </c>
      <c r="B376" t="str">
        <f>_xll.SNL.Clients.Office.Excel.Functions.SPG(A376,"SP_IPO_DATE")</f>
        <v>#PEND</v>
      </c>
      <c r="C376" s="9" t="str">
        <f>_xll.SNL.Clients.Office.Excel.Functions.SPG(A376, "IQ_SECTOR")</f>
        <v>Materials</v>
      </c>
      <c r="D376" s="9" t="str">
        <f>_xll.SNL.Clients.Office.Excel.Functions.SPG(A376, "IQ_INDUSTRY_GROUP")</f>
        <v>Materials</v>
      </c>
      <c r="E376" s="9" t="str">
        <f>_xll.SNL.Clients.Office.Excel.Functions.SPG(A376, "IQ_INDUSTRY")</f>
        <v>Containers and Packaging</v>
      </c>
      <c r="F376" s="9" t="str">
        <f>_xll.SNL.Clients.Office.Excel.Functions.SPG(A376, "IQ_PRIMARY_INDUSTRY")</f>
        <v>Metal, Glass and Plastic Containers</v>
      </c>
      <c r="G376" s="9" t="str">
        <f>_xll.SNL.Clients.Office.Excel.Functions.SPG(A376, "NAICS_CODE", "Primary")</f>
        <v>327213 - Glass Container Manufacturing</v>
      </c>
      <c r="H376" s="9" t="str">
        <f>_xll.SNL.Clients.Office.Excel.Functions.SPG(A376, "SP_TOPICTAG")</f>
        <v/>
      </c>
      <c r="I376" s="5">
        <f>_xll.SNL.Clients.Office.Excel.Functions.SPG(A376, "SP_PCT_SHARES_OWNED_ALL_INSTITUTIONS")</f>
        <v>91.39</v>
      </c>
      <c r="J376" s="9" t="str">
        <f>_xll.SNL.Clients.Office.Excel.Functions.SPG(A376, "RD_CREDIT_RATING_GLOBAL", "Issuer Credit Rating", "Local Currency LT|0")</f>
        <v>BB-</v>
      </c>
      <c r="K376" s="9" t="str">
        <f>_xll.SNL.Clients.Office.Excel.Functions.SPG(A376, "RD_CWOL_GLOBAL", "Issuer Credit Rating", "Local Currency LT|0")</f>
        <v>Stable</v>
      </c>
      <c r="L376" s="9" t="str">
        <f>_xll.SNL.Clients.Office.Excel.Functions.SPG(A376, "RD_RATING_ACTION_GLOBAL", "Issuer Credit Rating", "Local Currency LT|0")</f>
        <v>CreditWatch/Outlook (02/07/2025)</v>
      </c>
      <c r="M376" s="10">
        <f>_xll.SNL.Clients.Office.Excel.Functions.SPG(A376, "RD_LAST_REVIEW_DATE_GLOBAL", "Issuer Credit Rating", "Local Currency LT")</f>
        <v>45695</v>
      </c>
      <c r="N376" s="10">
        <f>_xll.SNL.Clients.Office.Excel.Functions.SPG(A376, "RD_CREDIT_RATING_DATE_GLOBAL", "Issuer Credit Rating", "Local Currency LT|0")</f>
        <v>44810</v>
      </c>
      <c r="O376" s="10">
        <f>_xll.SNL.Clients.Office.Excel.Functions.SPG(A376, "RD_CREDIT_WATCH_OUTLOOK_DATE_GLOBAL", "Issuer Credit Rating", "Local Currency LT|0")</f>
        <v>45695</v>
      </c>
    </row>
    <row r="377" spans="1:15">
      <c r="A377" t="s">
        <v>1410</v>
      </c>
      <c r="B377" t="str">
        <f>_xll.SNL.Clients.Office.Excel.Functions.SPG(A377,"SP_IPO_DATE")</f>
        <v>#PEND</v>
      </c>
      <c r="C377" s="9" t="str">
        <f>_xll.SNL.Clients.Office.Excel.Functions.SPG(A377, "IQ_SECTOR")</f>
        <v>Energy</v>
      </c>
      <c r="D377" s="9" t="str">
        <f>_xll.SNL.Clients.Office.Excel.Functions.SPG(A377, "IQ_INDUSTRY_GROUP")</f>
        <v>Energy</v>
      </c>
      <c r="E377" s="9" t="str">
        <f>_xll.SNL.Clients.Office.Excel.Functions.SPG(A377, "IQ_INDUSTRY")</f>
        <v>Energy Equipment and Services</v>
      </c>
      <c r="F377" s="9" t="str">
        <f>_xll.SNL.Clients.Office.Excel.Functions.SPG(A377, "IQ_PRIMARY_INDUSTRY")</f>
        <v>Oil and Gas Equipment and Services</v>
      </c>
      <c r="G377" s="9" t="str">
        <f>_xll.SNL.Clients.Office.Excel.Functions.SPG(A377, "NAICS_CODE", "Primary")</f>
        <v>213112 - Support Activities for Oil and Gas Operations</v>
      </c>
      <c r="H377" s="9" t="str">
        <f>_xll.SNL.Clients.Office.Excel.Functions.SPG(A377, "SP_TOPICTAG")</f>
        <v>Environmental Engineering; Industrial Automation; Marine Transportation; Simulation; Process Automation; Ocean Data Collection; Autonomous Vehicles</v>
      </c>
      <c r="I377" s="5">
        <f>_xll.SNL.Clients.Office.Excel.Functions.SPG(A377, "SP_PCT_SHARES_OWNED_ALL_INSTITUTIONS")</f>
        <v>99.01</v>
      </c>
      <c r="J377" s="9" t="str">
        <f>_xll.SNL.Clients.Office.Excel.Functions.SPG(A377, "RD_CREDIT_RATING_GLOBAL", "Issuer Credit Rating", "Local Currency LT|0")</f>
        <v>BB</v>
      </c>
      <c r="K377" s="9" t="str">
        <f>_xll.SNL.Clients.Office.Excel.Functions.SPG(A377, "RD_CWOL_GLOBAL", "Issuer Credit Rating", "Local Currency LT|0")</f>
        <v>Stable</v>
      </c>
      <c r="L377" s="9" t="str">
        <f>_xll.SNL.Clients.Office.Excel.Functions.SPG(A377, "RD_RATING_ACTION_GLOBAL", "Issuer Credit Rating", "Local Currency LT|0")</f>
        <v>Upgrade | CreditWatch/Outlook (02/20/2024)</v>
      </c>
      <c r="M377" s="10">
        <f>_xll.SNL.Clients.Office.Excel.Functions.SPG(A377, "RD_LAST_REVIEW_DATE_GLOBAL", "Issuer Credit Rating", "Local Currency LT")</f>
        <v>45363</v>
      </c>
      <c r="N377" s="10">
        <f>_xll.SNL.Clients.Office.Excel.Functions.SPG(A377, "RD_CREDIT_RATING_DATE_GLOBAL", "Issuer Credit Rating", "Local Currency LT|0")</f>
        <v>45342</v>
      </c>
      <c r="O377" s="10">
        <f>_xll.SNL.Clients.Office.Excel.Functions.SPG(A377, "RD_CREDIT_WATCH_OUTLOOK_DATE_GLOBAL", "Issuer Credit Rating", "Local Currency LT|0")</f>
        <v>45342</v>
      </c>
    </row>
    <row r="378" spans="1:15">
      <c r="A378" t="s">
        <v>1411</v>
      </c>
      <c r="B378" t="str">
        <f>_xll.SNL.Clients.Office.Excel.Functions.SPG(A378,"SP_IPO_DATE")</f>
        <v>#PEND</v>
      </c>
      <c r="C378" s="9" t="str">
        <f>_xll.SNL.Clients.Office.Excel.Functions.SPG(A378, "IQ_SECTOR")</f>
        <v>Financials</v>
      </c>
      <c r="D378" s="9" t="str">
        <f>_xll.SNL.Clients.Office.Excel.Functions.SPG(A378, "IQ_INDUSTRY_GROUP")</f>
        <v>Banks</v>
      </c>
      <c r="E378" s="9" t="str">
        <f>_xll.SNL.Clients.Office.Excel.Functions.SPG(A378, "IQ_INDUSTRY")</f>
        <v>Banks</v>
      </c>
      <c r="F378" s="9" t="str">
        <f>_xll.SNL.Clients.Office.Excel.Functions.SPG(A378, "IQ_PRIMARY_INDUSTRY")</f>
        <v>Regional Banks</v>
      </c>
      <c r="G378" s="9" t="str">
        <f>_xll.SNL.Clients.Office.Excel.Functions.SPG(A378, "NAICS_CODE", "Primary")</f>
        <v>522110 - Commercial Banking</v>
      </c>
      <c r="H378" s="9" t="str">
        <f>_xll.SNL.Clients.Office.Excel.Functions.SPG(A378, "SP_TOPICTAG")</f>
        <v>Consumer Lending; Digital Brokerage; Banking as a Service</v>
      </c>
      <c r="I378" s="5">
        <f>_xll.SNL.Clients.Office.Excel.Functions.SPG(A378, "SP_PCT_SHARES_OWNED_ALL_INSTITUTIONS")</f>
        <v>98.31</v>
      </c>
      <c r="J378" s="9" t="str">
        <f>_xll.SNL.Clients.Office.Excel.Functions.SPG(A378, "RD_CREDIT_RATING_GLOBAL", "Issuer Credit Rating", "Local Currency LT|0")</f>
        <v>B+</v>
      </c>
      <c r="K378" s="9" t="str">
        <f>_xll.SNL.Clients.Office.Excel.Functions.SPG(A378, "RD_CWOL_GLOBAL", "Issuer Credit Rating", "Local Currency LT|0")</f>
        <v>Positive</v>
      </c>
      <c r="L378" s="9" t="str">
        <f>_xll.SNL.Clients.Office.Excel.Functions.SPG(A378, "RD_RATING_ACTION_GLOBAL", "Issuer Credit Rating", "Local Currency LT|0")</f>
        <v>CreditWatch/Outlook (04/29/2024)</v>
      </c>
      <c r="M378" s="10">
        <f>_xll.SNL.Clients.Office.Excel.Functions.SPG(A378, "RD_LAST_REVIEW_DATE_GLOBAL", "Issuer Credit Rating", "Local Currency LT")</f>
        <v>45411</v>
      </c>
      <c r="N378" s="10">
        <f>_xll.SNL.Clients.Office.Excel.Functions.SPG(A378, "RD_CREDIT_RATING_DATE_GLOBAL", "Issuer Credit Rating", "Local Currency LT|0")</f>
        <v>44307</v>
      </c>
      <c r="O378" s="10">
        <f>_xll.SNL.Clients.Office.Excel.Functions.SPG(A378, "RD_CREDIT_WATCH_OUTLOOK_DATE_GLOBAL", "Issuer Credit Rating", "Local Currency LT|0")</f>
        <v>45411</v>
      </c>
    </row>
    <row r="379" spans="1:15">
      <c r="A379" t="s">
        <v>1412</v>
      </c>
      <c r="B379" t="str">
        <f>_xll.SNL.Clients.Office.Excel.Functions.SPG(A379,"SP_IPO_DATE")</f>
        <v>#PEND</v>
      </c>
      <c r="C379" s="9" t="str">
        <f>_xll.SNL.Clients.Office.Excel.Functions.SPG(A379, "IQ_SECTOR")</f>
        <v>Health Care</v>
      </c>
      <c r="D379" s="9" t="str">
        <f>_xll.SNL.Clients.Office.Excel.Functions.SPG(A379, "IQ_INDUSTRY_GROUP")</f>
        <v>Health Care Equipment and Services</v>
      </c>
      <c r="E379" s="9" t="str">
        <f>_xll.SNL.Clients.Office.Excel.Functions.SPG(A379, "IQ_INDUSTRY")</f>
        <v>Health Care Equipment and Supplies</v>
      </c>
      <c r="F379" s="9" t="str">
        <f>_xll.SNL.Clients.Office.Excel.Functions.SPG(A379, "IQ_PRIMARY_INDUSTRY")</f>
        <v>Health Care Equipment</v>
      </c>
      <c r="G379" s="9" t="str">
        <f>_xll.SNL.Clients.Office.Excel.Functions.SPG(A379, "NAICS_CODE", "Primary")</f>
        <v>33911 - Medical Equipment and Supplies Manufacturing</v>
      </c>
      <c r="H379" s="9" t="str">
        <f>_xll.SNL.Clients.Office.Excel.Functions.SPG(A379, "SP_TOPICTAG")</f>
        <v>Software Development; Data Integration; Health Diagnostics; Data Protection; Process Automation; Artificial Intelligence</v>
      </c>
      <c r="I379" s="5">
        <f>_xll.SNL.Clients.Office.Excel.Functions.SPG(A379, "SP_PCT_SHARES_OWNED_ALL_INSTITUTIONS")</f>
        <v>100.26</v>
      </c>
      <c r="J379" s="9" t="str">
        <f>_xll.SNL.Clients.Office.Excel.Functions.SPG(A379, "RD_CREDIT_RATING_GLOBAL", "Issuer Credit Rating", "Local Currency LT|0")</f>
        <v/>
      </c>
      <c r="K379" s="9" t="str">
        <f>_xll.SNL.Clients.Office.Excel.Functions.SPG(A379, "RD_CWOL_GLOBAL", "Issuer Credit Rating", "Local Currency LT|0")</f>
        <v/>
      </c>
      <c r="L379" s="9" t="str">
        <f>_xll.SNL.Clients.Office.Excel.Functions.SPG(A379, "RD_RATING_ACTION_GLOBAL", "Issuer Credit Rating", "Local Currency LT|0")</f>
        <v/>
      </c>
      <c r="M379" s="10" t="str">
        <f>_xll.SNL.Clients.Office.Excel.Functions.SPG(A379, "RD_LAST_REVIEW_DATE_GLOBAL", "Issuer Credit Rating", "Local Currency LT")</f>
        <v/>
      </c>
      <c r="N379" s="10" t="str">
        <f>_xll.SNL.Clients.Office.Excel.Functions.SPG(A379, "RD_CREDIT_RATING_DATE_GLOBAL", "Issuer Credit Rating", "Local Currency LT|0")</f>
        <v/>
      </c>
      <c r="O379" s="10" t="str">
        <f>_xll.SNL.Clients.Office.Excel.Functions.SPG(A379, "RD_CREDIT_WATCH_OUTLOOK_DATE_GLOBAL", "Issuer Credit Rating", "Local Currency LT|0")</f>
        <v/>
      </c>
    </row>
    <row r="380" spans="1:15">
      <c r="A380" t="s">
        <v>1413</v>
      </c>
      <c r="B380" t="str">
        <f>_xll.SNL.Clients.Office.Excel.Functions.SPG(A380,"SP_IPO_DATE")</f>
        <v>#PEND</v>
      </c>
      <c r="C380" s="9" t="str">
        <f>_xll.SNL.Clients.Office.Excel.Functions.SPG(A380, "IQ_SECTOR")</f>
        <v>Industrials</v>
      </c>
      <c r="D380" s="9" t="str">
        <f>_xll.SNL.Clients.Office.Excel.Functions.SPG(A380, "IQ_INDUSTRY_GROUP")</f>
        <v>Commercial and Professional Services</v>
      </c>
      <c r="E380" s="9" t="str">
        <f>_xll.SNL.Clients.Office.Excel.Functions.SPG(A380, "IQ_INDUSTRY")</f>
        <v>Commercial Services and Supplies</v>
      </c>
      <c r="F380" s="9" t="str">
        <f>_xll.SNL.Clients.Office.Excel.Functions.SPG(A380, "IQ_PRIMARY_INDUSTRY")</f>
        <v>Diversified Support Services</v>
      </c>
      <c r="G380" s="9" t="str">
        <f>_xll.SNL.Clients.Office.Excel.Functions.SPG(A380, "NAICS_CODE", "Primary")</f>
        <v>561990 - All Other Support Services</v>
      </c>
      <c r="H380" s="9" t="str">
        <f>_xll.SNL.Clients.Office.Excel.Functions.SPG(A380, "SP_TOPICTAG")</f>
        <v>Computer Vision; Data Integration; Fleet Management; GPS; Digital Asset Management; Process Automation</v>
      </c>
      <c r="I380" s="5">
        <f>_xll.SNL.Clients.Office.Excel.Functions.SPG(A380, "SP_PCT_SHARES_OWNED_ALL_INSTITUTIONS")</f>
        <v>100.14</v>
      </c>
      <c r="J380" s="9" t="str">
        <f>_xll.SNL.Clients.Office.Excel.Functions.SPG(A380, "RD_CREDIT_RATING_GLOBAL", "Issuer Credit Rating", "Local Currency LT|0")</f>
        <v>B</v>
      </c>
      <c r="K380" s="9" t="str">
        <f>_xll.SNL.Clients.Office.Excel.Functions.SPG(A380, "RD_CWOL_GLOBAL", "Issuer Credit Rating", "Local Currency LT|0")</f>
        <v>Stable</v>
      </c>
      <c r="L380" s="9" t="str">
        <f>_xll.SNL.Clients.Office.Excel.Functions.SPG(A380, "RD_RATING_ACTION_GLOBAL", "Issuer Credit Rating", "Local Currency LT|0")</f>
        <v>CreditWatch/Outlook (07/05/2022)</v>
      </c>
      <c r="M380" s="10">
        <f>_xll.SNL.Clients.Office.Excel.Functions.SPG(A380, "RD_LAST_REVIEW_DATE_GLOBAL", "Issuer Credit Rating", "Local Currency LT")</f>
        <v>45496</v>
      </c>
      <c r="N380" s="10">
        <f>_xll.SNL.Clients.Office.Excel.Functions.SPG(A380, "RD_CREDIT_RATING_DATE_GLOBAL", "Issuer Credit Rating", "Local Currency LT|0")</f>
        <v>43944</v>
      </c>
      <c r="O380" s="10">
        <f>_xll.SNL.Clients.Office.Excel.Functions.SPG(A380, "RD_CREDIT_WATCH_OUTLOOK_DATE_GLOBAL", "Issuer Credit Rating", "Local Currency LT|0")</f>
        <v>44747</v>
      </c>
    </row>
    <row r="381" spans="1:15">
      <c r="A381" t="s">
        <v>1414</v>
      </c>
      <c r="B381" t="str">
        <f>_xll.SNL.Clients.Office.Excel.Functions.SPG(A381,"SP_IPO_DATE")</f>
        <v>#PEND</v>
      </c>
      <c r="C381" s="9" t="str">
        <f>_xll.SNL.Clients.Office.Excel.Functions.SPG(A381, "IQ_SECTOR")</f>
        <v>Health Care</v>
      </c>
      <c r="D381" s="9" t="str">
        <f>_xll.SNL.Clients.Office.Excel.Functions.SPG(A381, "IQ_INDUSTRY_GROUP")</f>
        <v>Pharmaceuticals, Biotechnology and Life Sciences</v>
      </c>
      <c r="E381" s="9" t="str">
        <f>_xll.SNL.Clients.Office.Excel.Functions.SPG(A381, "IQ_INDUSTRY")</f>
        <v>Pharmaceuticals</v>
      </c>
      <c r="F381" s="9" t="str">
        <f>_xll.SNL.Clients.Office.Excel.Functions.SPG(A381, "IQ_PRIMARY_INDUSTRY")</f>
        <v>Pharmaceuticals</v>
      </c>
      <c r="G381" s="9" t="str">
        <f>_xll.SNL.Clients.Office.Excel.Functions.SPG(A381, "NAICS_CODE", "Primary")</f>
        <v>325412 - Pharmaceutical Preparation Manufacturing</v>
      </c>
      <c r="H381" s="9" t="str">
        <f>_xll.SNL.Clients.Office.Excel.Functions.SPG(A381, "SP_TOPICTAG")</f>
        <v>Fertility; Osteoporosis; Dermatology; Immunology; Oncology; Reproductive Health; Respiratory</v>
      </c>
      <c r="I381" s="5">
        <f>_xll.SNL.Clients.Office.Excel.Functions.SPG(A381, "SP_PCT_SHARES_OWNED_ALL_INSTITUTIONS")</f>
        <v>84.07</v>
      </c>
      <c r="J381" s="9" t="str">
        <f>_xll.SNL.Clients.Office.Excel.Functions.SPG(A381, "RD_CREDIT_RATING_GLOBAL", "Issuer Credit Rating", "Local Currency LT|0")</f>
        <v>BB</v>
      </c>
      <c r="K381" s="9" t="str">
        <f>_xll.SNL.Clients.Office.Excel.Functions.SPG(A381, "RD_CWOL_GLOBAL", "Issuer Credit Rating", "Local Currency LT|0")</f>
        <v>Negative</v>
      </c>
      <c r="L381" s="9" t="str">
        <f>_xll.SNL.Clients.Office.Excel.Functions.SPG(A381, "RD_RATING_ACTION_GLOBAL", "Issuer Credit Rating", "Local Currency LT|0")</f>
        <v>CreditWatch/Outlook (09/18/2024)</v>
      </c>
      <c r="M381" s="10">
        <f>_xll.SNL.Clients.Office.Excel.Functions.SPG(A381, "RD_LAST_REVIEW_DATE_GLOBAL", "Issuer Credit Rating", "Local Currency LT")</f>
        <v>45553</v>
      </c>
      <c r="N381" s="10">
        <f>_xll.SNL.Clients.Office.Excel.Functions.SPG(A381, "RD_CREDIT_RATING_DATE_GLOBAL", "Issuer Credit Rating", "Local Currency LT|0")</f>
        <v>44279</v>
      </c>
      <c r="O381" s="10">
        <f>_xll.SNL.Clients.Office.Excel.Functions.SPG(A381, "RD_CREDIT_WATCH_OUTLOOK_DATE_GLOBAL", "Issuer Credit Rating", "Local Currency LT|0")</f>
        <v>45553</v>
      </c>
    </row>
    <row r="382" spans="1:15">
      <c r="A382" t="s">
        <v>1415</v>
      </c>
      <c r="B382" t="str">
        <f>_xll.SNL.Clients.Office.Excel.Functions.SPG(A382,"SP_IPO_DATE")</f>
        <v>#PEND</v>
      </c>
      <c r="C382" s="9" t="str">
        <f>_xll.SNL.Clients.Office.Excel.Functions.SPG(A382, "IQ_SECTOR")</f>
        <v>Information Technology</v>
      </c>
      <c r="D382" s="9" t="str">
        <f>_xll.SNL.Clients.Office.Excel.Functions.SPG(A382, "IQ_INDUSTRY_GROUP")</f>
        <v>Technology Hardware and Equipment</v>
      </c>
      <c r="E382" s="9" t="str">
        <f>_xll.SNL.Clients.Office.Excel.Functions.SPG(A382, "IQ_INDUSTRY")</f>
        <v>Electronic Equipment, Instruments and Components</v>
      </c>
      <c r="F382" s="9" t="str">
        <f>_xll.SNL.Clients.Office.Excel.Functions.SPG(A382, "IQ_PRIMARY_INDUSTRY")</f>
        <v>Electronic Equipment and Instruments</v>
      </c>
      <c r="G382" s="9" t="str">
        <f>_xll.SNL.Clients.Office.Excel.Functions.SPG(A382, "NAICS_CODE", "Primary")</f>
        <v>334519 - Other Measuring and Controlling Device Manufacturing</v>
      </c>
      <c r="H382" s="9" t="str">
        <f>_xll.SNL.Clients.Office.Excel.Functions.SPG(A382, "SP_TOPICTAG")</f>
        <v>Homeland Security; MHealth; Physical Security; Sensors; Security Management; Cardiovascular</v>
      </c>
      <c r="I382" s="5">
        <f>_xll.SNL.Clients.Office.Excel.Functions.SPG(A382, "SP_PCT_SHARES_OWNED_ALL_INSTITUTIONS")</f>
        <v>99.25</v>
      </c>
      <c r="J382" s="9" t="str">
        <f>_xll.SNL.Clients.Office.Excel.Functions.SPG(A382, "RD_CREDIT_RATING_GLOBAL", "Issuer Credit Rating", "Local Currency LT|0")</f>
        <v/>
      </c>
      <c r="K382" s="9" t="str">
        <f>_xll.SNL.Clients.Office.Excel.Functions.SPG(A382, "RD_CWOL_GLOBAL", "Issuer Credit Rating", "Local Currency LT|0")</f>
        <v/>
      </c>
      <c r="L382" s="9" t="str">
        <f>_xll.SNL.Clients.Office.Excel.Functions.SPG(A382, "RD_RATING_ACTION_GLOBAL", "Issuer Credit Rating", "Local Currency LT|0")</f>
        <v/>
      </c>
      <c r="M382" s="10" t="str">
        <f>_xll.SNL.Clients.Office.Excel.Functions.SPG(A382, "RD_LAST_REVIEW_DATE_GLOBAL", "Issuer Credit Rating", "Local Currency LT")</f>
        <v/>
      </c>
      <c r="N382" s="10" t="str">
        <f>_xll.SNL.Clients.Office.Excel.Functions.SPG(A382, "RD_CREDIT_RATING_DATE_GLOBAL", "Issuer Credit Rating", "Local Currency LT|0")</f>
        <v/>
      </c>
      <c r="O382" s="10" t="str">
        <f>_xll.SNL.Clients.Office.Excel.Functions.SPG(A382, "RD_CREDIT_WATCH_OUTLOOK_DATE_GLOBAL", "Issuer Credit Rating", "Local Currency LT|0")</f>
        <v/>
      </c>
    </row>
    <row r="383" spans="1:15">
      <c r="A383" t="s">
        <v>1416</v>
      </c>
      <c r="B383" t="str">
        <f>_xll.SNL.Clients.Office.Excel.Functions.SPG(A383,"SP_IPO_DATE")</f>
        <v>#PEND</v>
      </c>
      <c r="C383" s="9" t="str">
        <f>_xll.SNL.Clients.Office.Excel.Functions.SPG(A383, "IQ_SECTOR")</f>
        <v>Utilities</v>
      </c>
      <c r="D383" s="9" t="str">
        <f>_xll.SNL.Clients.Office.Excel.Functions.SPG(A383, "IQ_INDUSTRY_GROUP")</f>
        <v>Utilities</v>
      </c>
      <c r="E383" s="9" t="str">
        <f>_xll.SNL.Clients.Office.Excel.Functions.SPG(A383, "IQ_INDUSTRY")</f>
        <v>Electric Utilities</v>
      </c>
      <c r="F383" s="9" t="str">
        <f>_xll.SNL.Clients.Office.Excel.Functions.SPG(A383, "IQ_PRIMARY_INDUSTRY")</f>
        <v>Electric Utilities</v>
      </c>
      <c r="G383" s="9" t="str">
        <f>_xll.SNL.Clients.Office.Excel.Functions.SPG(A383, "NAICS_CODE", "Primary")</f>
        <v>2211 - Electric Power Generation, Transmission and Distribution</v>
      </c>
      <c r="H383" s="9" t="str">
        <f>_xll.SNL.Clients.Office.Excel.Functions.SPG(A383, "SP_TOPICTAG")</f>
        <v>Clean Energy; Energy Efficiency; Energy Management; Energy Storage; Industrial Automation; Smart Energy; Power Grid</v>
      </c>
      <c r="I383" s="5">
        <f>_xll.SNL.Clients.Office.Excel.Functions.SPG(A383, "SP_PCT_SHARES_OWNED_ALL_INSTITUTIONS")</f>
        <v>71.290000000000006</v>
      </c>
      <c r="J383" s="9" t="str">
        <f>_xll.SNL.Clients.Office.Excel.Functions.SPG(A383, "RD_CREDIT_RATING_GLOBAL", "Issuer Credit Rating", "Local Currency LT|0")</f>
        <v>BBB</v>
      </c>
      <c r="K383" s="9" t="str">
        <f>_xll.SNL.Clients.Office.Excel.Functions.SPG(A383, "RD_CWOL_GLOBAL", "Issuer Credit Rating", "Local Currency LT|0")</f>
        <v>Stable</v>
      </c>
      <c r="L383" s="9" t="str">
        <f>_xll.SNL.Clients.Office.Excel.Functions.SPG(A383, "RD_RATING_ACTION_GLOBAL", "Issuer Credit Rating", "Local Currency LT|0")</f>
        <v>CreditWatch/Outlook (03/01/2022)</v>
      </c>
      <c r="M383" s="10">
        <f>_xll.SNL.Clients.Office.Excel.Functions.SPG(A383, "RD_LAST_REVIEW_DATE_GLOBAL", "Issuer Credit Rating", "Local Currency LT")</f>
        <v>45529</v>
      </c>
      <c r="N383" s="10">
        <f>_xll.SNL.Clients.Office.Excel.Functions.SPG(A383, "RD_CREDIT_RATING_DATE_GLOBAL", "Issuer Credit Rating", "Local Currency LT|0")</f>
        <v>41446</v>
      </c>
      <c r="O383" s="10">
        <f>_xll.SNL.Clients.Office.Excel.Functions.SPG(A383, "RD_CREDIT_WATCH_OUTLOOK_DATE_GLOBAL", "Issuer Credit Rating", "Local Currency LT|0")</f>
        <v>44621</v>
      </c>
    </row>
    <row r="384" spans="1:15">
      <c r="A384" t="s">
        <v>1417</v>
      </c>
      <c r="B384" t="str">
        <f>_xll.SNL.Clients.Office.Excel.Functions.SPG(A384,"SP_IPO_DATE")</f>
        <v>#PEND</v>
      </c>
      <c r="C384" s="9" t="str">
        <f>_xll.SNL.Clients.Office.Excel.Functions.SPG(A384, "IQ_SECTOR")</f>
        <v>Real Estate</v>
      </c>
      <c r="D384" s="9" t="str">
        <f>_xll.SNL.Clients.Office.Excel.Functions.SPG(A384, "IQ_INDUSTRY_GROUP")</f>
        <v>Equity Real Estate Investment Trusts (REITs)</v>
      </c>
      <c r="E384" s="9" t="str">
        <f>_xll.SNL.Clients.Office.Excel.Functions.SPG(A384, "IQ_INDUSTRY")</f>
        <v>Specialized REITs</v>
      </c>
      <c r="F384" s="9" t="str">
        <f>_xll.SNL.Clients.Office.Excel.Functions.SPG(A384, "IQ_PRIMARY_INDUSTRY")</f>
        <v>Other Specialized REITs</v>
      </c>
      <c r="G384" s="9" t="str">
        <f>_xll.SNL.Clients.Office.Excel.Functions.SPG(A384, "NAICS_CODE", "Primary")</f>
        <v>541850 - Indoor and Outdoor Display Advertising</v>
      </c>
      <c r="H384" s="9" t="str">
        <f>_xll.SNL.Clients.Office.Excel.Functions.SPG(A384, "SP_TOPICTAG")</f>
        <v/>
      </c>
      <c r="I384" s="5">
        <f>_xll.SNL.Clients.Office.Excel.Functions.SPG(A384, "SP_PCT_SHARES_OWNED_ALL_INSTITUTIONS")</f>
        <v>97.08</v>
      </c>
      <c r="J384" s="9" t="str">
        <f>_xll.SNL.Clients.Office.Excel.Functions.SPG(A384, "RD_CREDIT_RATING_GLOBAL", "Issuer Credit Rating", "Local Currency LT|0")</f>
        <v>B+</v>
      </c>
      <c r="K384" s="9" t="str">
        <f>_xll.SNL.Clients.Office.Excel.Functions.SPG(A384, "RD_CWOL_GLOBAL", "Issuer Credit Rating", "Local Currency LT|0")</f>
        <v>Stable</v>
      </c>
      <c r="L384" s="9" t="str">
        <f>_xll.SNL.Clients.Office.Excel.Functions.SPG(A384, "RD_RATING_ACTION_GLOBAL", "Issuer Credit Rating", "Local Currency LT|0")</f>
        <v>CreditWatch/Outlook (08/16/2023)</v>
      </c>
      <c r="M384" s="10">
        <f>_xll.SNL.Clients.Office.Excel.Functions.SPG(A384, "RD_LAST_REVIEW_DATE_GLOBAL", "Issuer Credit Rating", "Local Currency LT")</f>
        <v>45540</v>
      </c>
      <c r="N384" s="10">
        <f>_xll.SNL.Clients.Office.Excel.Functions.SPG(A384, "RD_CREDIT_RATING_DATE_GLOBAL", "Issuer Credit Rating", "Local Currency LT|0")</f>
        <v>43923</v>
      </c>
      <c r="O384" s="10">
        <f>_xll.SNL.Clients.Office.Excel.Functions.SPG(A384, "RD_CREDIT_WATCH_OUTLOOK_DATE_GLOBAL", "Issuer Credit Rating", "Local Currency LT|0")</f>
        <v>45154</v>
      </c>
    </row>
    <row r="385" spans="1:15">
      <c r="A385" t="s">
        <v>1418</v>
      </c>
      <c r="B385" t="str">
        <f>_xll.SNL.Clients.Office.Excel.Functions.SPG(A385,"SP_IPO_DATE")</f>
        <v>#PEND</v>
      </c>
      <c r="C385" s="9" t="str">
        <f>_xll.SNL.Clients.Office.Excel.Functions.SPG(A385, "IQ_SECTOR")</f>
        <v>Health Care</v>
      </c>
      <c r="D385" s="9" t="str">
        <f>_xll.SNL.Clients.Office.Excel.Functions.SPG(A385, "IQ_INDUSTRY_GROUP")</f>
        <v>Health Care Equipment and Services</v>
      </c>
      <c r="E385" s="9" t="str">
        <f>_xll.SNL.Clients.Office.Excel.Functions.SPG(A385, "IQ_INDUSTRY")</f>
        <v>Health Care Providers and Services</v>
      </c>
      <c r="F385" s="9" t="str">
        <f>_xll.SNL.Clients.Office.Excel.Functions.SPG(A385, "IQ_PRIMARY_INDUSTRY")</f>
        <v>Health Care Distributors</v>
      </c>
      <c r="G385" s="9" t="str">
        <f>_xll.SNL.Clients.Office.Excel.Functions.SPG(A385, "NAICS_CODE", "Primary")</f>
        <v>423450 - Medical, Dental, and Hospital Equipment and Supplies Merchant Wholesalers</v>
      </c>
      <c r="H385" s="9" t="str">
        <f>_xll.SNL.Clients.Office.Excel.Functions.SPG(A385, "SP_TOPICTAG")</f>
        <v>Health Diagnostics; MHealth; Diabetes; Sleep Technology; Respiratory; Surgery; Urology</v>
      </c>
      <c r="I385" s="5">
        <f>_xll.SNL.Clients.Office.Excel.Functions.SPG(A385, "SP_PCT_SHARES_OWNED_ALL_INSTITUTIONS")</f>
        <v>91.12</v>
      </c>
      <c r="J385" s="9" t="str">
        <f>_xll.SNL.Clients.Office.Excel.Functions.SPG(A385, "RD_CREDIT_RATING_GLOBAL", "Issuer Credit Rating", "Local Currency LT|0")</f>
        <v>BB-</v>
      </c>
      <c r="K385" s="9" t="str">
        <f>_xll.SNL.Clients.Office.Excel.Functions.SPG(A385, "RD_CWOL_GLOBAL", "Issuer Credit Rating", "Local Currency LT|0")</f>
        <v>Stable</v>
      </c>
      <c r="L385" s="9" t="str">
        <f>_xll.SNL.Clients.Office.Excel.Functions.SPG(A385, "RD_RATING_ACTION_GLOBAL", "Issuer Credit Rating", "Local Currency LT|0")</f>
        <v>CreditWatch/Outlook (01/11/2022)</v>
      </c>
      <c r="M385" s="10">
        <f>_xll.SNL.Clients.Office.Excel.Functions.SPG(A385, "RD_LAST_REVIEW_DATE_GLOBAL", "Issuer Credit Rating", "Local Currency LT")</f>
        <v>45680</v>
      </c>
      <c r="N385" s="10">
        <f>_xll.SNL.Clients.Office.Excel.Functions.SPG(A385, "RD_CREDIT_RATING_DATE_GLOBAL", "Issuer Credit Rating", "Local Currency LT|0")</f>
        <v>44391</v>
      </c>
      <c r="O385" s="10">
        <f>_xll.SNL.Clients.Office.Excel.Functions.SPG(A385, "RD_CREDIT_WATCH_OUTLOOK_DATE_GLOBAL", "Issuer Credit Rating", "Local Currency LT|0")</f>
        <v>44572</v>
      </c>
    </row>
    <row r="386" spans="1:15">
      <c r="A386" t="s">
        <v>1419</v>
      </c>
      <c r="B386" t="str">
        <f>_xll.SNL.Clients.Office.Excel.Functions.SPG(A386,"SP_IPO_DATE")</f>
        <v>#PEND</v>
      </c>
      <c r="C386" s="9" t="str">
        <f>_xll.SNL.Clients.Office.Excel.Functions.SPG(A386, "IQ_SECTOR")</f>
        <v>Consumer Discretionary</v>
      </c>
      <c r="D386" s="9" t="str">
        <f>_xll.SNL.Clients.Office.Excel.Functions.SPG(A386, "IQ_INDUSTRY_GROUP")</f>
        <v>Consumer Durables and Apparel</v>
      </c>
      <c r="E386" s="9" t="str">
        <f>_xll.SNL.Clients.Office.Excel.Functions.SPG(A386, "IQ_INDUSTRY")</f>
        <v>Textiles, Apparel and Luxury Goods</v>
      </c>
      <c r="F386" s="9" t="str">
        <f>_xll.SNL.Clients.Office.Excel.Functions.SPG(A386, "IQ_PRIMARY_INDUSTRY")</f>
        <v>Apparel, Accessories and Luxury Goods</v>
      </c>
      <c r="G386" s="9" t="str">
        <f>_xll.SNL.Clients.Office.Excel.Functions.SPG(A386, "NAICS_CODE", "Primary")</f>
        <v>315 - Apparel Manufacturing</v>
      </c>
      <c r="H386" s="9" t="str">
        <f>_xll.SNL.Clients.Office.Excel.Functions.SPG(A386, "SP_TOPICTAG")</f>
        <v>Lifestyle; Brand Marketing</v>
      </c>
      <c r="I386" s="5">
        <f>_xll.SNL.Clients.Office.Excel.Functions.SPG(A386, "SP_PCT_SHARES_OWNED_ALL_INSTITUTIONS")</f>
        <v>104.35</v>
      </c>
      <c r="J386" s="9" t="str">
        <f>_xll.SNL.Clients.Office.Excel.Functions.SPG(A386, "RD_CREDIT_RATING_GLOBAL", "Issuer Credit Rating", "Local Currency LT|0")</f>
        <v>NR</v>
      </c>
      <c r="K386" s="9" t="str">
        <f>_xll.SNL.Clients.Office.Excel.Functions.SPG(A386, "RD_CWOL_GLOBAL", "Issuer Credit Rating", "Local Currency LT|0")</f>
        <v>NR</v>
      </c>
      <c r="L386" s="9" t="str">
        <f>_xll.SNL.Clients.Office.Excel.Functions.SPG(A386, "RD_RATING_ACTION_GLOBAL", "Issuer Credit Rating", "Local Currency LT|0")</f>
        <v>Not Rated | CreditWatch/Outlook (07/19/2012)</v>
      </c>
      <c r="M386" s="10" t="str">
        <f>_xll.SNL.Clients.Office.Excel.Functions.SPG(A386, "RD_LAST_REVIEW_DATE_GLOBAL", "Issuer Credit Rating", "Local Currency LT")</f>
        <v/>
      </c>
      <c r="N386" s="10">
        <f>_xll.SNL.Clients.Office.Excel.Functions.SPG(A386, "RD_CREDIT_RATING_DATE_GLOBAL", "Issuer Credit Rating", "Local Currency LT|0")</f>
        <v>41109</v>
      </c>
      <c r="O386" s="10">
        <f>_xll.SNL.Clients.Office.Excel.Functions.SPG(A386, "RD_CREDIT_WATCH_OUTLOOK_DATE_GLOBAL", "Issuer Credit Rating", "Local Currency LT|0")</f>
        <v>41109</v>
      </c>
    </row>
    <row r="387" spans="1:15">
      <c r="A387" t="s">
        <v>1420</v>
      </c>
      <c r="B387" t="str">
        <f>_xll.SNL.Clients.Office.Excel.Functions.SPG(A387,"SP_IPO_DATE")</f>
        <v>#PEND</v>
      </c>
      <c r="C387" s="9" t="str">
        <f>_xll.SNL.Clients.Office.Excel.Functions.SPG(A387, "IQ_SECTOR")</f>
        <v>Financials</v>
      </c>
      <c r="D387" s="9" t="str">
        <f>_xll.SNL.Clients.Office.Excel.Functions.SPG(A387, "IQ_INDUSTRY_GROUP")</f>
        <v>Banks</v>
      </c>
      <c r="E387" s="9" t="str">
        <f>_xll.SNL.Clients.Office.Excel.Functions.SPG(A387, "IQ_INDUSTRY")</f>
        <v>Banks</v>
      </c>
      <c r="F387" s="9" t="str">
        <f>_xll.SNL.Clients.Office.Excel.Functions.SPG(A387, "IQ_PRIMARY_INDUSTRY")</f>
        <v>Regional Banks</v>
      </c>
      <c r="G387" s="9" t="str">
        <f>_xll.SNL.Clients.Office.Excel.Functions.SPG(A387, "NAICS_CODE", "Primary")</f>
        <v>522110 - Commercial Banking</v>
      </c>
      <c r="H387" s="9" t="str">
        <f>_xll.SNL.Clients.Office.Excel.Functions.SPG(A387, "SP_TOPICTAG")</f>
        <v>Consumer Lending</v>
      </c>
      <c r="I387" s="5">
        <f>_xll.SNL.Clients.Office.Excel.Functions.SPG(A387, "SP_PCT_SHARES_OWNED_ALL_INSTITUTIONS")</f>
        <v>95.54</v>
      </c>
      <c r="J387" s="9" t="str">
        <f>_xll.SNL.Clients.Office.Excel.Functions.SPG(A387, "RD_CREDIT_RATING_GLOBAL", "Issuer Credit Rating", "Local Currency LT|0")</f>
        <v/>
      </c>
      <c r="K387" s="9" t="str">
        <f>_xll.SNL.Clients.Office.Excel.Functions.SPG(A387, "RD_CWOL_GLOBAL", "Issuer Credit Rating", "Local Currency LT|0")</f>
        <v/>
      </c>
      <c r="L387" s="9" t="str">
        <f>_xll.SNL.Clients.Office.Excel.Functions.SPG(A387, "RD_RATING_ACTION_GLOBAL", "Issuer Credit Rating", "Local Currency LT|0")</f>
        <v/>
      </c>
      <c r="M387" s="10" t="str">
        <f>_xll.SNL.Clients.Office.Excel.Functions.SPG(A387, "RD_LAST_REVIEW_DATE_GLOBAL", "Issuer Credit Rating", "Local Currency LT")</f>
        <v/>
      </c>
      <c r="N387" s="10" t="str">
        <f>_xll.SNL.Clients.Office.Excel.Functions.SPG(A387, "RD_CREDIT_RATING_DATE_GLOBAL", "Issuer Credit Rating", "Local Currency LT|0")</f>
        <v/>
      </c>
      <c r="O387" s="10" t="str">
        <f>_xll.SNL.Clients.Office.Excel.Functions.SPG(A387, "RD_CREDIT_WATCH_OUTLOOK_DATE_GLOBAL", "Issuer Credit Rating", "Local Currency LT|0")</f>
        <v/>
      </c>
    </row>
    <row r="388" spans="1:15">
      <c r="A388" t="s">
        <v>1421</v>
      </c>
      <c r="B388" t="str">
        <f>_xll.SNL.Clients.Office.Excel.Functions.SPG(A388,"SP_IPO_DATE")</f>
        <v>#PEND</v>
      </c>
      <c r="C388" s="9" t="str">
        <f>_xll.SNL.Clients.Office.Excel.Functions.SPG(A388, "IQ_SECTOR")</f>
        <v>Health Care</v>
      </c>
      <c r="D388" s="9" t="str">
        <f>_xll.SNL.Clients.Office.Excel.Functions.SPG(A388, "IQ_INDUSTRY_GROUP")</f>
        <v>Pharmaceuticals, Biotechnology and Life Sciences</v>
      </c>
      <c r="E388" s="9" t="str">
        <f>_xll.SNL.Clients.Office.Excel.Functions.SPG(A388, "IQ_INDUSTRY")</f>
        <v>Pharmaceuticals</v>
      </c>
      <c r="F388" s="9" t="str">
        <f>_xll.SNL.Clients.Office.Excel.Functions.SPG(A388, "IQ_PRIMARY_INDUSTRY")</f>
        <v>Pharmaceuticals</v>
      </c>
      <c r="G388" s="9" t="str">
        <f>_xll.SNL.Clients.Office.Excel.Functions.SPG(A388, "NAICS_CODE", "Primary")</f>
        <v>325412 - Pharmaceutical Preparation Manufacturing</v>
      </c>
      <c r="H388" s="9" t="str">
        <f>_xll.SNL.Clients.Office.Excel.Functions.SPG(A388, "SP_TOPICTAG")</f>
        <v>Diabetes; Cardiovascular; Chronic Diseases; Neurology; Orthopaedics; Pain Management; Surgery</v>
      </c>
      <c r="I388" s="5">
        <f>_xll.SNL.Clients.Office.Excel.Functions.SPG(A388, "SP_PCT_SHARES_OWNED_ALL_INSTITUTIONS")</f>
        <v>111.9</v>
      </c>
      <c r="J388" s="9" t="str">
        <f>_xll.SNL.Clients.Office.Excel.Functions.SPG(A388, "RD_CREDIT_RATING_GLOBAL", "Issuer Credit Rating", "Local Currency LT|0")</f>
        <v/>
      </c>
      <c r="K388" s="9" t="str">
        <f>_xll.SNL.Clients.Office.Excel.Functions.SPG(A388, "RD_CWOL_GLOBAL", "Issuer Credit Rating", "Local Currency LT|0")</f>
        <v/>
      </c>
      <c r="L388" s="9" t="str">
        <f>_xll.SNL.Clients.Office.Excel.Functions.SPG(A388, "RD_RATING_ACTION_GLOBAL", "Issuer Credit Rating", "Local Currency LT|0")</f>
        <v/>
      </c>
      <c r="M388" s="10" t="str">
        <f>_xll.SNL.Clients.Office.Excel.Functions.SPG(A388, "RD_LAST_REVIEW_DATE_GLOBAL", "Issuer Credit Rating", "Local Currency LT")</f>
        <v/>
      </c>
      <c r="N388" s="10" t="str">
        <f>_xll.SNL.Clients.Office.Excel.Functions.SPG(A388, "RD_CREDIT_RATING_DATE_GLOBAL", "Issuer Credit Rating", "Local Currency LT|0")</f>
        <v/>
      </c>
      <c r="O388" s="10" t="str">
        <f>_xll.SNL.Clients.Office.Excel.Functions.SPG(A388, "RD_CREDIT_WATCH_OUTLOOK_DATE_GLOBAL", "Issuer Credit Rating", "Local Currency LT|0")</f>
        <v/>
      </c>
    </row>
    <row r="389" spans="1:15">
      <c r="A389" t="s">
        <v>1422</v>
      </c>
      <c r="B389" t="str">
        <f>_xll.SNL.Clients.Office.Excel.Functions.SPG(A389,"SP_IPO_DATE")</f>
        <v>#PEND</v>
      </c>
      <c r="C389" s="9" t="str">
        <f>_xll.SNL.Clients.Office.Excel.Functions.SPG(A389, "IQ_SECTOR")</f>
        <v>Financials</v>
      </c>
      <c r="D389" s="9" t="str">
        <f>_xll.SNL.Clients.Office.Excel.Functions.SPG(A389, "IQ_INDUSTRY_GROUP")</f>
        <v>Insurance</v>
      </c>
      <c r="E389" s="9" t="str">
        <f>_xll.SNL.Clients.Office.Excel.Functions.SPG(A389, "IQ_INDUSTRY")</f>
        <v>Insurance</v>
      </c>
      <c r="F389" s="9" t="str">
        <f>_xll.SNL.Clients.Office.Excel.Functions.SPG(A389, "IQ_PRIMARY_INDUSTRY")</f>
        <v>Property and Casualty Insurance</v>
      </c>
      <c r="G389" s="9" t="str">
        <f>_xll.SNL.Clients.Office.Excel.Functions.SPG(A389, "NAICS_CODE", "Primary")</f>
        <v>524126 - Direct Property and Casualty Insurance Carriers</v>
      </c>
      <c r="H389" s="9" t="str">
        <f>_xll.SNL.Clients.Office.Excel.Functions.SPG(A389, "SP_TOPICTAG")</f>
        <v/>
      </c>
      <c r="I389" s="5">
        <f>_xll.SNL.Clients.Office.Excel.Functions.SPG(A389, "SP_PCT_SHARES_OWNED_ALL_INSTITUTIONS")</f>
        <v>90.9</v>
      </c>
      <c r="J389" s="9" t="str">
        <f>_xll.SNL.Clients.Office.Excel.Functions.SPG(A389, "RD_CREDIT_RATING_GLOBAL", "Issuer Credit Rating", "Local Currency LT|0")</f>
        <v/>
      </c>
      <c r="K389" s="9" t="str">
        <f>_xll.SNL.Clients.Office.Excel.Functions.SPG(A389, "RD_CWOL_GLOBAL", "Issuer Credit Rating", "Local Currency LT|0")</f>
        <v/>
      </c>
      <c r="L389" s="9" t="str">
        <f>_xll.SNL.Clients.Office.Excel.Functions.SPG(A389, "RD_RATING_ACTION_GLOBAL", "Issuer Credit Rating", "Local Currency LT|0")</f>
        <v/>
      </c>
      <c r="M389" s="10" t="str">
        <f>_xll.SNL.Clients.Office.Excel.Functions.SPG(A389, "RD_LAST_REVIEW_DATE_GLOBAL", "Issuer Credit Rating", "Local Currency LT")</f>
        <v/>
      </c>
      <c r="N389" s="10" t="str">
        <f>_xll.SNL.Clients.Office.Excel.Functions.SPG(A389, "RD_CREDIT_RATING_DATE_GLOBAL", "Issuer Credit Rating", "Local Currency LT|0")</f>
        <v/>
      </c>
      <c r="O389" s="10" t="str">
        <f>_xll.SNL.Clients.Office.Excel.Functions.SPG(A389, "RD_CREDIT_WATCH_OUTLOOK_DATE_GLOBAL", "Issuer Credit Rating", "Local Currency LT|0")</f>
        <v/>
      </c>
    </row>
    <row r="390" spans="1:15">
      <c r="A390" t="s">
        <v>1423</v>
      </c>
      <c r="B390" t="str">
        <f>_xll.SNL.Clients.Office.Excel.Functions.SPG(A390,"SP_IPO_DATE")</f>
        <v>#PEND</v>
      </c>
      <c r="C390" s="9" t="str">
        <f>_xll.SNL.Clients.Office.Excel.Functions.SPG(A390, "IQ_SECTOR")</f>
        <v>Consumer Discretionary</v>
      </c>
      <c r="D390" s="9" t="str">
        <f>_xll.SNL.Clients.Office.Excel.Functions.SPG(A390, "IQ_INDUSTRY_GROUP")</f>
        <v>Consumer Services</v>
      </c>
      <c r="E390" s="9" t="str">
        <f>_xll.SNL.Clients.Office.Excel.Functions.SPG(A390, "IQ_INDUSTRY")</f>
        <v>Hotels, Restaurants and Leisure</v>
      </c>
      <c r="F390" s="9" t="str">
        <f>_xll.SNL.Clients.Office.Excel.Functions.SPG(A390, "IQ_PRIMARY_INDUSTRY")</f>
        <v>Restaurants</v>
      </c>
      <c r="G390" s="9" t="str">
        <f>_xll.SNL.Clients.Office.Excel.Functions.SPG(A390, "NAICS_CODE", "Primary")</f>
        <v>72251 - Restaurants and Other Eating Places</v>
      </c>
      <c r="H390" s="9" t="str">
        <f>_xll.SNL.Clients.Office.Excel.Functions.SPG(A390, "SP_TOPICTAG")</f>
        <v>Food Delivery</v>
      </c>
      <c r="I390" s="5">
        <f>_xll.SNL.Clients.Office.Excel.Functions.SPG(A390, "SP_PCT_SHARES_OWNED_ALL_INSTITUTIONS")</f>
        <v>138.75</v>
      </c>
      <c r="J390" s="9" t="str">
        <f>_xll.SNL.Clients.Office.Excel.Functions.SPG(A390, "RD_CREDIT_RATING_GLOBAL", "Issuer Credit Rating", "Local Currency LT|0")</f>
        <v>BB-</v>
      </c>
      <c r="K390" s="9" t="str">
        <f>_xll.SNL.Clients.Office.Excel.Functions.SPG(A390, "RD_CWOL_GLOBAL", "Issuer Credit Rating", "Local Currency LT|0")</f>
        <v>Stable</v>
      </c>
      <c r="L390" s="9" t="str">
        <f>_xll.SNL.Clients.Office.Excel.Functions.SPG(A390, "RD_RATING_ACTION_GLOBAL", "Issuer Credit Rating", "Local Currency LT|0")</f>
        <v>New Rating | CreditWatch/Outlook (09/07/2021)</v>
      </c>
      <c r="M390" s="10">
        <f>_xll.SNL.Clients.Office.Excel.Functions.SPG(A390, "RD_LAST_REVIEW_DATE_GLOBAL", "Issuer Credit Rating", "Local Currency LT")</f>
        <v>45545</v>
      </c>
      <c r="N390" s="10">
        <f>_xll.SNL.Clients.Office.Excel.Functions.SPG(A390, "RD_CREDIT_RATING_DATE_GLOBAL", "Issuer Credit Rating", "Local Currency LT|0")</f>
        <v>44446</v>
      </c>
      <c r="O390" s="10">
        <f>_xll.SNL.Clients.Office.Excel.Functions.SPG(A390, "RD_CREDIT_WATCH_OUTLOOK_DATE_GLOBAL", "Issuer Credit Rating", "Local Currency LT|0")</f>
        <v>44446</v>
      </c>
    </row>
    <row r="391" spans="1:15">
      <c r="A391" t="s">
        <v>1424</v>
      </c>
      <c r="B391" t="str">
        <f>_xll.SNL.Clients.Office.Excel.Functions.SPG(A391,"SP_IPO_DATE")</f>
        <v>#PEND</v>
      </c>
      <c r="C391" s="9" t="str">
        <f>_xll.SNL.Clients.Office.Excel.Functions.SPG(A391, "IQ_SECTOR")</f>
        <v>Energy</v>
      </c>
      <c r="D391" s="9" t="str">
        <f>_xll.SNL.Clients.Office.Excel.Functions.SPG(A391, "IQ_INDUSTRY_GROUP")</f>
        <v>Energy</v>
      </c>
      <c r="E391" s="9" t="str">
        <f>_xll.SNL.Clients.Office.Excel.Functions.SPG(A391, "IQ_INDUSTRY")</f>
        <v>Oil, Gas and Consumable Fuels</v>
      </c>
      <c r="F391" s="9" t="str">
        <f>_xll.SNL.Clients.Office.Excel.Functions.SPG(A391, "IQ_PRIMARY_INDUSTRY")</f>
        <v>Oil and Gas Refining and Marketing</v>
      </c>
      <c r="G391" s="9" t="str">
        <f>_xll.SNL.Clients.Office.Excel.Functions.SPG(A391, "NAICS_CODE", "Primary")</f>
        <v>324110 - Petroleum Refineries</v>
      </c>
      <c r="H391" s="9" t="str">
        <f>_xll.SNL.Clients.Office.Excel.Functions.SPG(A391, "SP_TOPICTAG")</f>
        <v>Freight Service; Marine Transportation; Biofuel</v>
      </c>
      <c r="I391" s="5">
        <f>_xll.SNL.Clients.Office.Excel.Functions.SPG(A391, "SP_PCT_SHARES_OWNED_ALL_INSTITUTIONS")</f>
        <v>95.47</v>
      </c>
      <c r="J391" s="9" t="str">
        <f>_xll.SNL.Clients.Office.Excel.Functions.SPG(A391, "RD_CREDIT_RATING_GLOBAL", "Issuer Credit Rating", "Local Currency LT|0")</f>
        <v/>
      </c>
      <c r="K391" s="9" t="str">
        <f>_xll.SNL.Clients.Office.Excel.Functions.SPG(A391, "RD_CWOL_GLOBAL", "Issuer Credit Rating", "Local Currency LT|0")</f>
        <v/>
      </c>
      <c r="L391" s="9" t="str">
        <f>_xll.SNL.Clients.Office.Excel.Functions.SPG(A391, "RD_RATING_ACTION_GLOBAL", "Issuer Credit Rating", "Local Currency LT|0")</f>
        <v/>
      </c>
      <c r="M391" s="10" t="str">
        <f>_xll.SNL.Clients.Office.Excel.Functions.SPG(A391, "RD_LAST_REVIEW_DATE_GLOBAL", "Issuer Credit Rating", "Local Currency LT")</f>
        <v/>
      </c>
      <c r="N391" s="10" t="str">
        <f>_xll.SNL.Clients.Office.Excel.Functions.SPG(A391, "RD_CREDIT_RATING_DATE_GLOBAL", "Issuer Credit Rating", "Local Currency LT|0")</f>
        <v/>
      </c>
      <c r="O391" s="10" t="str">
        <f>_xll.SNL.Clients.Office.Excel.Functions.SPG(A391, "RD_CREDIT_WATCH_OUTLOOK_DATE_GLOBAL", "Issuer Credit Rating", "Local Currency LT|0")</f>
        <v/>
      </c>
    </row>
    <row r="392" spans="1:15">
      <c r="A392" t="s">
        <v>1425</v>
      </c>
      <c r="B392" t="str">
        <f>_xll.SNL.Clients.Office.Excel.Functions.SPG(A392,"SP_IPO_DATE")</f>
        <v>#PEND</v>
      </c>
      <c r="C392" s="9" t="str">
        <f>_xll.SNL.Clients.Office.Excel.Functions.SPG(A392, "IQ_SECTOR")</f>
        <v>Financials</v>
      </c>
      <c r="D392" s="9" t="str">
        <f>_xll.SNL.Clients.Office.Excel.Functions.SPG(A392, "IQ_INDUSTRY_GROUP")</f>
        <v>Banks</v>
      </c>
      <c r="E392" s="9" t="str">
        <f>_xll.SNL.Clients.Office.Excel.Functions.SPG(A392, "IQ_INDUSTRY")</f>
        <v>Banks</v>
      </c>
      <c r="F392" s="9" t="str">
        <f>_xll.SNL.Clients.Office.Excel.Functions.SPG(A392, "IQ_PRIMARY_INDUSTRY")</f>
        <v>Regional Banks</v>
      </c>
      <c r="G392" s="9" t="str">
        <f>_xll.SNL.Clients.Office.Excel.Functions.SPG(A392, "NAICS_CODE", "Primary")</f>
        <v>522110 - Commercial Banking</v>
      </c>
      <c r="H392" s="9" t="str">
        <f>_xll.SNL.Clients.Office.Excel.Functions.SPG(A392, "SP_TOPICTAG")</f>
        <v>Consumer Lending</v>
      </c>
      <c r="I392" s="5">
        <f>_xll.SNL.Clients.Office.Excel.Functions.SPG(A392, "SP_PCT_SHARES_OWNED_ALL_INSTITUTIONS")</f>
        <v>53.96</v>
      </c>
      <c r="J392" s="9" t="str">
        <f>_xll.SNL.Clients.Office.Excel.Functions.SPG(A392, "RD_CREDIT_RATING_GLOBAL", "Issuer Credit Rating", "Local Currency LT|0")</f>
        <v/>
      </c>
      <c r="K392" s="9" t="str">
        <f>_xll.SNL.Clients.Office.Excel.Functions.SPG(A392, "RD_CWOL_GLOBAL", "Issuer Credit Rating", "Local Currency LT|0")</f>
        <v/>
      </c>
      <c r="L392" s="9" t="str">
        <f>_xll.SNL.Clients.Office.Excel.Functions.SPG(A392, "RD_RATING_ACTION_GLOBAL", "Issuer Credit Rating", "Local Currency LT|0")</f>
        <v/>
      </c>
      <c r="M392" s="10" t="str">
        <f>_xll.SNL.Clients.Office.Excel.Functions.SPG(A392, "RD_LAST_REVIEW_DATE_GLOBAL", "Issuer Credit Rating", "Local Currency LT")</f>
        <v/>
      </c>
      <c r="N392" s="10" t="str">
        <f>_xll.SNL.Clients.Office.Excel.Functions.SPG(A392, "RD_CREDIT_RATING_DATE_GLOBAL", "Issuer Credit Rating", "Local Currency LT|0")</f>
        <v/>
      </c>
      <c r="O392" s="10" t="str">
        <f>_xll.SNL.Clients.Office.Excel.Functions.SPG(A392, "RD_CREDIT_WATCH_OUTLOOK_DATE_GLOBAL", "Issuer Credit Rating", "Local Currency LT|0")</f>
        <v/>
      </c>
    </row>
    <row r="393" spans="1:15">
      <c r="A393" t="s">
        <v>1426</v>
      </c>
      <c r="B393" t="str">
        <f>_xll.SNL.Clients.Office.Excel.Functions.SPG(A393,"SP_IPO_DATE")</f>
        <v>#PEND</v>
      </c>
      <c r="C393" s="9" t="str">
        <f>_xll.SNL.Clients.Office.Excel.Functions.SPG(A393, "IQ_SECTOR")</f>
        <v>Financials</v>
      </c>
      <c r="D393" s="9" t="str">
        <f>_xll.SNL.Clients.Office.Excel.Functions.SPG(A393, "IQ_INDUSTRY_GROUP")</f>
        <v>Banks</v>
      </c>
      <c r="E393" s="9" t="str">
        <f>_xll.SNL.Clients.Office.Excel.Functions.SPG(A393, "IQ_INDUSTRY")</f>
        <v>Banks</v>
      </c>
      <c r="F393" s="9" t="str">
        <f>_xll.SNL.Clients.Office.Excel.Functions.SPG(A393, "IQ_PRIMARY_INDUSTRY")</f>
        <v>Regional Banks</v>
      </c>
      <c r="G393" s="9" t="str">
        <f>_xll.SNL.Clients.Office.Excel.Functions.SPG(A393, "NAICS_CODE", "Primary")</f>
        <v>522180 - Savings Institutions and Other Depository Credit Intermediation</v>
      </c>
      <c r="H393" s="9" t="str">
        <f>_xll.SNL.Clients.Office.Excel.Functions.SPG(A393, "SP_TOPICTAG")</f>
        <v>Consumer Lending; Payment Facilitator Enablers; Banking as a Service</v>
      </c>
      <c r="I393" s="5">
        <f>_xll.SNL.Clients.Office.Excel.Functions.SPG(A393, "SP_PCT_SHARES_OWNED_ALL_INSTITUTIONS")</f>
        <v>112.28</v>
      </c>
      <c r="J393" s="9" t="str">
        <f>_xll.SNL.Clients.Office.Excel.Functions.SPG(A393, "RD_CREDIT_RATING_GLOBAL", "Issuer Credit Rating", "Local Currency LT|0")</f>
        <v/>
      </c>
      <c r="K393" s="9" t="str">
        <f>_xll.SNL.Clients.Office.Excel.Functions.SPG(A393, "RD_CWOL_GLOBAL", "Issuer Credit Rating", "Local Currency LT|0")</f>
        <v/>
      </c>
      <c r="L393" s="9" t="str">
        <f>_xll.SNL.Clients.Office.Excel.Functions.SPG(A393, "RD_RATING_ACTION_GLOBAL", "Issuer Credit Rating", "Local Currency LT|0")</f>
        <v/>
      </c>
      <c r="M393" s="10" t="str">
        <f>_xll.SNL.Clients.Office.Excel.Functions.SPG(A393, "RD_LAST_REVIEW_DATE_GLOBAL", "Issuer Credit Rating", "Local Currency LT")</f>
        <v/>
      </c>
      <c r="N393" s="10" t="str">
        <f>_xll.SNL.Clients.Office.Excel.Functions.SPG(A393, "RD_CREDIT_RATING_DATE_GLOBAL", "Issuer Credit Rating", "Local Currency LT|0")</f>
        <v/>
      </c>
      <c r="O393" s="10" t="str">
        <f>_xll.SNL.Clients.Office.Excel.Functions.SPG(A393, "RD_CREDIT_WATCH_OUTLOOK_DATE_GLOBAL", "Issuer Credit Rating", "Local Currency LT|0")</f>
        <v/>
      </c>
    </row>
    <row r="394" spans="1:15">
      <c r="A394" t="s">
        <v>1427</v>
      </c>
      <c r="B394" t="str">
        <f>_xll.SNL.Clients.Office.Excel.Functions.SPG(A394,"SP_IPO_DATE")</f>
        <v>#PEND</v>
      </c>
      <c r="C394" s="9" t="str">
        <f>_xll.SNL.Clients.Office.Excel.Functions.SPG(A394, "IQ_SECTOR")</f>
        <v>Consumer Discretionary</v>
      </c>
      <c r="D394" s="9" t="str">
        <f>_xll.SNL.Clients.Office.Excel.Functions.SPG(A394, "IQ_INDUSTRY_GROUP")</f>
        <v>Automobiles and Components</v>
      </c>
      <c r="E394" s="9" t="str">
        <f>_xll.SNL.Clients.Office.Excel.Functions.SPG(A394, "IQ_INDUSTRY")</f>
        <v>Automobile Components</v>
      </c>
      <c r="F394" s="9" t="str">
        <f>_xll.SNL.Clients.Office.Excel.Functions.SPG(A394, "IQ_PRIMARY_INDUSTRY")</f>
        <v>Automotive Parts and Equipment</v>
      </c>
      <c r="G394" s="9" t="str">
        <f>_xll.SNL.Clients.Office.Excel.Functions.SPG(A394, "NAICS_CODE", "Primary")</f>
        <v>3363 - Motor Vehicle Parts Manufacturing</v>
      </c>
      <c r="H394" s="9" t="str">
        <f>_xll.SNL.Clients.Office.Excel.Functions.SPG(A394, "SP_TOPICTAG")</f>
        <v>Fleet Management</v>
      </c>
      <c r="I394" s="5">
        <f>_xll.SNL.Clients.Office.Excel.Functions.SPG(A394, "SP_PCT_SHARES_OWNED_ALL_INSTITUTIONS")</f>
        <v>90.75</v>
      </c>
      <c r="J394" s="9" t="str">
        <f>_xll.SNL.Clients.Office.Excel.Functions.SPG(A394, "RD_CREDIT_RATING_GLOBAL", "Issuer Credit Rating", "Local Currency LT|0")</f>
        <v>BB-</v>
      </c>
      <c r="K394" s="9" t="str">
        <f>_xll.SNL.Clients.Office.Excel.Functions.SPG(A394, "RD_CWOL_GLOBAL", "Issuer Credit Rating", "Local Currency LT|0")</f>
        <v>Stable</v>
      </c>
      <c r="L394" s="9" t="str">
        <f>_xll.SNL.Clients.Office.Excel.Functions.SPG(A394, "RD_RATING_ACTION_GLOBAL", "Issuer Credit Rating", "Local Currency LT|0")</f>
        <v>CreditWatch/Outlook (08/07/2020)</v>
      </c>
      <c r="M394" s="10">
        <f>_xll.SNL.Clients.Office.Excel.Functions.SPG(A394, "RD_LAST_REVIEW_DATE_GLOBAL", "Issuer Credit Rating", "Local Currency LT")</f>
        <v>45572</v>
      </c>
      <c r="N394" s="10">
        <f>_xll.SNL.Clients.Office.Excel.Functions.SPG(A394, "RD_CREDIT_RATING_DATE_GLOBAL", "Issuer Credit Rating", "Local Currency LT|0")</f>
        <v>43717</v>
      </c>
      <c r="O394" s="10">
        <f>_xll.SNL.Clients.Office.Excel.Functions.SPG(A394, "RD_CREDIT_WATCH_OUTLOOK_DATE_GLOBAL", "Issuer Credit Rating", "Local Currency LT|0")</f>
        <v>44050</v>
      </c>
    </row>
    <row r="395" spans="1:15">
      <c r="A395" t="s">
        <v>1428</v>
      </c>
      <c r="B395" t="str">
        <f>_xll.SNL.Clients.Office.Excel.Functions.SPG(A395,"SP_IPO_DATE")</f>
        <v>#PEND</v>
      </c>
      <c r="C395" s="9" t="str">
        <f>_xll.SNL.Clients.Office.Excel.Functions.SPG(A395, "IQ_SECTOR")</f>
        <v>Health Care</v>
      </c>
      <c r="D395" s="9" t="str">
        <f>_xll.SNL.Clients.Office.Excel.Functions.SPG(A395, "IQ_INDUSTRY_GROUP")</f>
        <v>Health Care Equipment and Services</v>
      </c>
      <c r="E395" s="9" t="str">
        <f>_xll.SNL.Clients.Office.Excel.Functions.SPG(A395, "IQ_INDUSTRY")</f>
        <v>Health Care Providers and Services</v>
      </c>
      <c r="F395" s="9" t="str">
        <f>_xll.SNL.Clients.Office.Excel.Functions.SPG(A395, "IQ_PRIMARY_INDUSTRY")</f>
        <v>Health Care Distributors</v>
      </c>
      <c r="G395" s="9" t="str">
        <f>_xll.SNL.Clients.Office.Excel.Functions.SPG(A395, "NAICS_CODE", "Primary")</f>
        <v>423450 - Medical, Dental, and Hospital Equipment and Supplies Merchant Wholesalers</v>
      </c>
      <c r="H395" s="9" t="str">
        <f>_xll.SNL.Clients.Office.Excel.Functions.SPG(A395, "SP_TOPICTAG")</f>
        <v>Animal Feed; Livestock; Vaccines; Pet Care; Pet Food and Supplies</v>
      </c>
      <c r="I395" s="5">
        <f>_xll.SNL.Clients.Office.Excel.Functions.SPG(A395, "SP_PCT_SHARES_OWNED_ALL_INSTITUTIONS")</f>
        <v>83.25</v>
      </c>
      <c r="J395" s="9" t="str">
        <f>_xll.SNL.Clients.Office.Excel.Functions.SPG(A395, "RD_CREDIT_RATING_GLOBAL", "Issuer Credit Rating", "Local Currency LT|0")</f>
        <v/>
      </c>
      <c r="K395" s="9" t="str">
        <f>_xll.SNL.Clients.Office.Excel.Functions.SPG(A395, "RD_CWOL_GLOBAL", "Issuer Credit Rating", "Local Currency LT|0")</f>
        <v/>
      </c>
      <c r="L395" s="9" t="str">
        <f>_xll.SNL.Clients.Office.Excel.Functions.SPG(A395, "RD_RATING_ACTION_GLOBAL", "Issuer Credit Rating", "Local Currency LT|0")</f>
        <v/>
      </c>
      <c r="M395" s="10" t="str">
        <f>_xll.SNL.Clients.Office.Excel.Functions.SPG(A395, "RD_LAST_REVIEW_DATE_GLOBAL", "Issuer Credit Rating", "Local Currency LT")</f>
        <v/>
      </c>
      <c r="N395" s="10" t="str">
        <f>_xll.SNL.Clients.Office.Excel.Functions.SPG(A395, "RD_CREDIT_RATING_DATE_GLOBAL", "Issuer Credit Rating", "Local Currency LT|0")</f>
        <v/>
      </c>
      <c r="O395" s="10" t="str">
        <f>_xll.SNL.Clients.Office.Excel.Functions.SPG(A395, "RD_CREDIT_WATCH_OUTLOOK_DATE_GLOBAL", "Issuer Credit Rating", "Local Currency LT|0")</f>
        <v/>
      </c>
    </row>
    <row r="396" spans="1:15">
      <c r="A396" t="s">
        <v>1429</v>
      </c>
      <c r="B396" t="str">
        <f>_xll.SNL.Clients.Office.Excel.Functions.SPG(A396,"SP_IPO_DATE")</f>
        <v>#PEND</v>
      </c>
      <c r="C396" s="9" t="str">
        <f>_xll.SNL.Clients.Office.Excel.Functions.SPG(A396, "IQ_SECTOR")</f>
        <v>Energy</v>
      </c>
      <c r="D396" s="9" t="str">
        <f>_xll.SNL.Clients.Office.Excel.Functions.SPG(A396, "IQ_INDUSTRY_GROUP")</f>
        <v>Energy</v>
      </c>
      <c r="E396" s="9" t="str">
        <f>_xll.SNL.Clients.Office.Excel.Functions.SPG(A396, "IQ_INDUSTRY")</f>
        <v>Energy Equipment and Services</v>
      </c>
      <c r="F396" s="9" t="str">
        <f>_xll.SNL.Clients.Office.Excel.Functions.SPG(A396, "IQ_PRIMARY_INDUSTRY")</f>
        <v>Oil and Gas Drilling</v>
      </c>
      <c r="G396" s="9" t="str">
        <f>_xll.SNL.Clients.Office.Excel.Functions.SPG(A396, "NAICS_CODE", "Primary")</f>
        <v>213111 - Drilling Oil and Gas Wells</v>
      </c>
      <c r="H396" s="9" t="str">
        <f>_xll.SNL.Clients.Office.Excel.Functions.SPG(A396, "SP_TOPICTAG")</f>
        <v>Environmental Consulting; Environmental Engineering; Machine Learning; Process Automation; Artificial Intelligence</v>
      </c>
      <c r="I396" s="5">
        <f>_xll.SNL.Clients.Office.Excel.Functions.SPG(A396, "SP_PCT_SHARES_OWNED_ALL_INSTITUTIONS")</f>
        <v>94.91</v>
      </c>
      <c r="J396" s="9" t="str">
        <f>_xll.SNL.Clients.Office.Excel.Functions.SPG(A396, "RD_CREDIT_RATING_GLOBAL", "Issuer Credit Rating", "Local Currency LT|0")</f>
        <v>BBB-</v>
      </c>
      <c r="K396" s="9" t="str">
        <f>_xll.SNL.Clients.Office.Excel.Functions.SPG(A396, "RD_CWOL_GLOBAL", "Issuer Credit Rating", "Local Currency LT|0")</f>
        <v>Stable</v>
      </c>
      <c r="L396" s="9" t="str">
        <f>_xll.SNL.Clients.Office.Excel.Functions.SPG(A396, "RD_RATING_ACTION_GLOBAL", "Issuer Credit Rating", "Local Currency LT|0")</f>
        <v>Upgrade | CreditWatch/Outlook (09/01/2023)</v>
      </c>
      <c r="M396" s="10">
        <f>_xll.SNL.Clients.Office.Excel.Functions.SPG(A396, "RD_LAST_REVIEW_DATE_GLOBAL", "Issuer Credit Rating", "Local Currency LT")</f>
        <v>45541</v>
      </c>
      <c r="N396" s="10">
        <f>_xll.SNL.Clients.Office.Excel.Functions.SPG(A396, "RD_CREDIT_RATING_DATE_GLOBAL", "Issuer Credit Rating", "Local Currency LT|0")</f>
        <v>45170</v>
      </c>
      <c r="O396" s="10">
        <f>_xll.SNL.Clients.Office.Excel.Functions.SPG(A396, "RD_CREDIT_WATCH_OUTLOOK_DATE_GLOBAL", "Issuer Credit Rating", "Local Currency LT|0")</f>
        <v>45170</v>
      </c>
    </row>
    <row r="397" spans="1:15">
      <c r="A397" t="s">
        <v>1430</v>
      </c>
      <c r="B397" t="str">
        <f>_xll.SNL.Clients.Office.Excel.Functions.SPG(A397,"SP_IPO_DATE")</f>
        <v>#PEND</v>
      </c>
      <c r="C397" s="9" t="str">
        <f>_xll.SNL.Clients.Office.Excel.Functions.SPG(A397, "IQ_SECTOR")</f>
        <v>Financials</v>
      </c>
      <c r="D397" s="9" t="str">
        <f>_xll.SNL.Clients.Office.Excel.Functions.SPG(A397, "IQ_INDUSTRY_GROUP")</f>
        <v>Financial Services</v>
      </c>
      <c r="E397" s="9" t="str">
        <f>_xll.SNL.Clients.Office.Excel.Functions.SPG(A397, "IQ_INDUSTRY")</f>
        <v>Financial Services</v>
      </c>
      <c r="F397" s="9" t="str">
        <f>_xll.SNL.Clients.Office.Excel.Functions.SPG(A397, "IQ_PRIMARY_INDUSTRY")</f>
        <v>Transaction and Payment Processing Services</v>
      </c>
      <c r="G397" s="9" t="str">
        <f>_xll.SNL.Clients.Office.Excel.Functions.SPG(A397, "NAICS_CODE", "Primary")</f>
        <v>522320 - Financial Transactions Processing, Reserve, and Clearinghouse Activities</v>
      </c>
      <c r="H397" s="9" t="str">
        <f>_xll.SNL.Clients.Office.Excel.Functions.SPG(A397, "SP_TOPICTAG")</f>
        <v>Anti-Fraud; Fintech; Authentication; Data Protection; Cloud Security; Payment Facilitator Enablers; Online Payments</v>
      </c>
      <c r="I397" s="5">
        <f>_xll.SNL.Clients.Office.Excel.Functions.SPG(A397, "SP_PCT_SHARES_OWNED_ALL_INSTITUTIONS")</f>
        <v>72.19</v>
      </c>
      <c r="J397" s="9" t="str">
        <f>_xll.SNL.Clients.Office.Excel.Functions.SPG(A397, "RD_CREDIT_RATING_GLOBAL", "Issuer Credit Rating", "Local Currency LT|0")</f>
        <v/>
      </c>
      <c r="K397" s="9" t="str">
        <f>_xll.SNL.Clients.Office.Excel.Functions.SPG(A397, "RD_CWOL_GLOBAL", "Issuer Credit Rating", "Local Currency LT|0")</f>
        <v/>
      </c>
      <c r="L397" s="9" t="str">
        <f>_xll.SNL.Clients.Office.Excel.Functions.SPG(A397, "RD_RATING_ACTION_GLOBAL", "Issuer Credit Rating", "Local Currency LT|0")</f>
        <v/>
      </c>
      <c r="M397" s="10" t="str">
        <f>_xll.SNL.Clients.Office.Excel.Functions.SPG(A397, "RD_LAST_REVIEW_DATE_GLOBAL", "Issuer Credit Rating", "Local Currency LT")</f>
        <v/>
      </c>
      <c r="N397" s="10" t="str">
        <f>_xll.SNL.Clients.Office.Excel.Functions.SPG(A397, "RD_CREDIT_RATING_DATE_GLOBAL", "Issuer Credit Rating", "Local Currency LT|0")</f>
        <v/>
      </c>
      <c r="O397" s="10" t="str">
        <f>_xll.SNL.Clients.Office.Excel.Functions.SPG(A397, "RD_CREDIT_WATCH_OUTLOOK_DATE_GLOBAL", "Issuer Credit Rating", "Local Currency LT|0")</f>
        <v/>
      </c>
    </row>
    <row r="398" spans="1:15">
      <c r="A398" t="s">
        <v>1431</v>
      </c>
      <c r="B398" t="str">
        <f>_xll.SNL.Clients.Office.Excel.Functions.SPG(A398,"SP_IPO_DATE")</f>
        <v>#PEND</v>
      </c>
      <c r="C398" s="9" t="str">
        <f>_xll.SNL.Clients.Office.Excel.Functions.SPG(A398, "IQ_SECTOR")</f>
        <v>Information Technology</v>
      </c>
      <c r="D398" s="9" t="str">
        <f>_xll.SNL.Clients.Office.Excel.Functions.SPG(A398, "IQ_INDUSTRY_GROUP")</f>
        <v>Technology Hardware and Equipment</v>
      </c>
      <c r="E398" s="9" t="str">
        <f>_xll.SNL.Clients.Office.Excel.Functions.SPG(A398, "IQ_INDUSTRY")</f>
        <v>Electronic Equipment, Instruments and Components</v>
      </c>
      <c r="F398" s="9" t="str">
        <f>_xll.SNL.Clients.Office.Excel.Functions.SPG(A398, "IQ_PRIMARY_INDUSTRY")</f>
        <v>Technology Distributors</v>
      </c>
      <c r="G398" s="9" t="str">
        <f>_xll.SNL.Clients.Office.Excel.Functions.SPG(A398, "NAICS_CODE", "Primary")</f>
        <v>423430 - Computer and Computer Peripheral Equipment and Software Merchant Wholesalers</v>
      </c>
      <c r="H398" s="9" t="str">
        <f>_xll.SNL.Clients.Office.Excel.Functions.SPG(A398, "SP_TOPICTAG")</f>
        <v>Software Development; Cloud Management; Data Integration; Customer Relationship Management; Data Protection; Cloud Infrastructure; Process Automation</v>
      </c>
      <c r="I398" s="5">
        <f>_xll.SNL.Clients.Office.Excel.Functions.SPG(A398, "SP_PCT_SHARES_OWNED_ALL_INSTITUTIONS")</f>
        <v>44.34</v>
      </c>
      <c r="J398" s="9" t="str">
        <f>_xll.SNL.Clients.Office.Excel.Functions.SPG(A398, "RD_CREDIT_RATING_GLOBAL", "Issuer Credit Rating", "Local Currency LT|0")</f>
        <v/>
      </c>
      <c r="K398" s="9" t="str">
        <f>_xll.SNL.Clients.Office.Excel.Functions.SPG(A398, "RD_CWOL_GLOBAL", "Issuer Credit Rating", "Local Currency LT|0")</f>
        <v/>
      </c>
      <c r="L398" s="9" t="str">
        <f>_xll.SNL.Clients.Office.Excel.Functions.SPG(A398, "RD_RATING_ACTION_GLOBAL", "Issuer Credit Rating", "Local Currency LT|0")</f>
        <v/>
      </c>
      <c r="M398" s="10" t="str">
        <f>_xll.SNL.Clients.Office.Excel.Functions.SPG(A398, "RD_LAST_REVIEW_DATE_GLOBAL", "Issuer Credit Rating", "Local Currency LT")</f>
        <v/>
      </c>
      <c r="N398" s="10" t="str">
        <f>_xll.SNL.Clients.Office.Excel.Functions.SPG(A398, "RD_CREDIT_RATING_DATE_GLOBAL", "Issuer Credit Rating", "Local Currency LT|0")</f>
        <v/>
      </c>
      <c r="O398" s="10" t="str">
        <f>_xll.SNL.Clients.Office.Excel.Functions.SPG(A398, "RD_CREDIT_WATCH_OUTLOOK_DATE_GLOBAL", "Issuer Credit Rating", "Local Currency LT|0")</f>
        <v/>
      </c>
    </row>
    <row r="399" spans="1:15">
      <c r="A399" t="s">
        <v>1432</v>
      </c>
      <c r="B399" t="str">
        <f>_xll.SNL.Clients.Office.Excel.Functions.SPG(A399,"SP_IPO_DATE")</f>
        <v>#PEND</v>
      </c>
      <c r="C399" s="9" t="str">
        <f>_xll.SNL.Clients.Office.Excel.Functions.SPG(A399, "IQ_SECTOR")</f>
        <v>Information Technology</v>
      </c>
      <c r="D399" s="9" t="str">
        <f>_xll.SNL.Clients.Office.Excel.Functions.SPG(A399, "IQ_INDUSTRY_GROUP")</f>
        <v>Semiconductors and Semiconductor Equipment</v>
      </c>
      <c r="E399" s="9" t="str">
        <f>_xll.SNL.Clients.Office.Excel.Functions.SPG(A399, "IQ_INDUSTRY")</f>
        <v>Semiconductors and Semiconductor Equipment</v>
      </c>
      <c r="F399" s="9" t="str">
        <f>_xll.SNL.Clients.Office.Excel.Functions.SPG(A399, "IQ_PRIMARY_INDUSTRY")</f>
        <v>Semiconductor Materials and Equipment</v>
      </c>
      <c r="G399" s="9" t="str">
        <f>_xll.SNL.Clients.Office.Excel.Functions.SPG(A399, "NAICS_CODE", "Primary")</f>
        <v>333242 - Semiconductor Machinery Manufacturing</v>
      </c>
      <c r="H399" s="9" t="str">
        <f>_xll.SNL.Clients.Office.Excel.Functions.SPG(A399, "SP_TOPICTAG")</f>
        <v>Software Development; Data Integration; Industrial Automation; IaaS (Infrastructure as a Service); Data Protection; Process Automation</v>
      </c>
      <c r="I399" s="5">
        <f>_xll.SNL.Clients.Office.Excel.Functions.SPG(A399, "SP_PCT_SHARES_OWNED_ALL_INSTITUTIONS")</f>
        <v>73.5</v>
      </c>
      <c r="J399" s="9" t="str">
        <f>_xll.SNL.Clients.Office.Excel.Functions.SPG(A399, "RD_CREDIT_RATING_GLOBAL", "Issuer Credit Rating", "Local Currency LT|0")</f>
        <v/>
      </c>
      <c r="K399" s="9" t="str">
        <f>_xll.SNL.Clients.Office.Excel.Functions.SPG(A399, "RD_CWOL_GLOBAL", "Issuer Credit Rating", "Local Currency LT|0")</f>
        <v/>
      </c>
      <c r="L399" s="9" t="str">
        <f>_xll.SNL.Clients.Office.Excel.Functions.SPG(A399, "RD_RATING_ACTION_GLOBAL", "Issuer Credit Rating", "Local Currency LT|0")</f>
        <v/>
      </c>
      <c r="M399" s="10" t="str">
        <f>_xll.SNL.Clients.Office.Excel.Functions.SPG(A399, "RD_LAST_REVIEW_DATE_GLOBAL", "Issuer Credit Rating", "Local Currency LT")</f>
        <v/>
      </c>
      <c r="N399" s="10" t="str">
        <f>_xll.SNL.Clients.Office.Excel.Functions.SPG(A399, "RD_CREDIT_RATING_DATE_GLOBAL", "Issuer Credit Rating", "Local Currency LT|0")</f>
        <v/>
      </c>
      <c r="O399" s="10" t="str">
        <f>_xll.SNL.Clients.Office.Excel.Functions.SPG(A399, "RD_CREDIT_WATCH_OUTLOOK_DATE_GLOBAL", "Issuer Credit Rating", "Local Currency LT|0")</f>
        <v/>
      </c>
    </row>
    <row r="400" spans="1:15">
      <c r="A400" t="s">
        <v>1433</v>
      </c>
      <c r="B400" t="str">
        <f>_xll.SNL.Clients.Office.Excel.Functions.SPG(A400,"SP_IPO_DATE")</f>
        <v>#PEND</v>
      </c>
      <c r="C400" s="9" t="str">
        <f>_xll.SNL.Clients.Office.Excel.Functions.SPG(A400, "IQ_SECTOR")</f>
        <v>Energy</v>
      </c>
      <c r="D400" s="9" t="str">
        <f>_xll.SNL.Clients.Office.Excel.Functions.SPG(A400, "IQ_INDUSTRY_GROUP")</f>
        <v>Energy</v>
      </c>
      <c r="E400" s="9" t="str">
        <f>_xll.SNL.Clients.Office.Excel.Functions.SPG(A400, "IQ_INDUSTRY")</f>
        <v>Oil, Gas and Consumable Fuels</v>
      </c>
      <c r="F400" s="9" t="str">
        <f>_xll.SNL.Clients.Office.Excel.Functions.SPG(A400, "IQ_PRIMARY_INDUSTRY")</f>
        <v>Coal and Consumable Fuels</v>
      </c>
      <c r="G400" s="9" t="str">
        <f>_xll.SNL.Clients.Office.Excel.Functions.SPG(A400, "NAICS_CODE", "Primary")</f>
        <v>21211 - Coal Mining</v>
      </c>
      <c r="H400" s="9" t="str">
        <f>_xll.SNL.Clients.Office.Excel.Functions.SPG(A400, "SP_TOPICTAG")</f>
        <v>Energy Storage; Utility Scale Solar</v>
      </c>
      <c r="I400" s="5">
        <f>_xll.SNL.Clients.Office.Excel.Functions.SPG(A400, "SP_PCT_SHARES_OWNED_ALL_INSTITUTIONS")</f>
        <v>95.29</v>
      </c>
      <c r="J400" s="9" t="str">
        <f>_xll.SNL.Clients.Office.Excel.Functions.SPG(A400, "RD_CREDIT_RATING_GLOBAL", "Issuer Credit Rating", "Local Currency LT|0")</f>
        <v>NR</v>
      </c>
      <c r="K400" s="9" t="str">
        <f>_xll.SNL.Clients.Office.Excel.Functions.SPG(A400, "RD_CWOL_GLOBAL", "Issuer Credit Rating", "Local Currency LT|0")</f>
        <v>NR</v>
      </c>
      <c r="L400" s="9" t="str">
        <f>_xll.SNL.Clients.Office.Excel.Functions.SPG(A400, "RD_RATING_ACTION_GLOBAL", "Issuer Credit Rating", "Local Currency LT|0")</f>
        <v>Not Rated | CreditWatch/Outlook (07/12/2023)</v>
      </c>
      <c r="M400" s="10">
        <f>_xll.SNL.Clients.Office.Excel.Functions.SPG(A400, "RD_LAST_REVIEW_DATE_GLOBAL", "Issuer Credit Rating", "Local Currency LT")</f>
        <v>45119</v>
      </c>
      <c r="N400" s="10">
        <f>_xll.SNL.Clients.Office.Excel.Functions.SPG(A400, "RD_CREDIT_RATING_DATE_GLOBAL", "Issuer Credit Rating", "Local Currency LT|0")</f>
        <v>45119</v>
      </c>
      <c r="O400" s="10">
        <f>_xll.SNL.Clients.Office.Excel.Functions.SPG(A400, "RD_CREDIT_WATCH_OUTLOOK_DATE_GLOBAL", "Issuer Credit Rating", "Local Currency LT|0")</f>
        <v>45119</v>
      </c>
    </row>
    <row r="401" spans="1:15">
      <c r="A401" t="s">
        <v>1434</v>
      </c>
      <c r="B401" t="str">
        <f>_xll.SNL.Clients.Office.Excel.Functions.SPG(A401,"SP_IPO_DATE")</f>
        <v>#PEND</v>
      </c>
      <c r="C401" s="9" t="str">
        <f>_xll.SNL.Clients.Office.Excel.Functions.SPG(A401, "IQ_SECTOR")</f>
        <v>Real Estate</v>
      </c>
      <c r="D401" s="9" t="str">
        <f>_xll.SNL.Clients.Office.Excel.Functions.SPG(A401, "IQ_INDUSTRY_GROUP")</f>
        <v>Equity Real Estate Investment Trusts (REITs)</v>
      </c>
      <c r="E401" s="9" t="str">
        <f>_xll.SNL.Clients.Office.Excel.Functions.SPG(A401, "IQ_INDUSTRY")</f>
        <v>Hotel and Resort REITs</v>
      </c>
      <c r="F401" s="9" t="str">
        <f>_xll.SNL.Clients.Office.Excel.Functions.SPG(A401, "IQ_PRIMARY_INDUSTRY")</f>
        <v>Hotel and Resort REITs</v>
      </c>
      <c r="G401" s="9" t="str">
        <f>_xll.SNL.Clients.Office.Excel.Functions.SPG(A401, "NAICS_CODE", "Primary")</f>
        <v>531110 - Lessors of Residential Buildings and Dwellings</v>
      </c>
      <c r="H401" s="9" t="str">
        <f>_xll.SNL.Clients.Office.Excel.Functions.SPG(A401, "SP_TOPICTAG")</f>
        <v>Lifestyle</v>
      </c>
      <c r="I401" s="5">
        <f>_xll.SNL.Clients.Office.Excel.Functions.SPG(A401, "SP_PCT_SHARES_OWNED_ALL_INSTITUTIONS")</f>
        <v>119.93</v>
      </c>
      <c r="J401" s="9" t="str">
        <f>_xll.SNL.Clients.Office.Excel.Functions.SPG(A401, "RD_CREDIT_RATING_GLOBAL", "Issuer Credit Rating", "Local Currency LT|0")</f>
        <v>B</v>
      </c>
      <c r="K401" s="9" t="str">
        <f>_xll.SNL.Clients.Office.Excel.Functions.SPG(A401, "RD_CWOL_GLOBAL", "Issuer Credit Rating", "Local Currency LT|0")</f>
        <v>Stable</v>
      </c>
      <c r="L401" s="9" t="str">
        <f>_xll.SNL.Clients.Office.Excel.Functions.SPG(A401, "RD_RATING_ACTION_GLOBAL", "Issuer Credit Rating", "Local Currency LT|0")</f>
        <v>New Rating | CreditWatch/Outlook (09/23/2024)</v>
      </c>
      <c r="M401" s="10">
        <f>_xll.SNL.Clients.Office.Excel.Functions.SPG(A401, "RD_LAST_REVIEW_DATE_GLOBAL", "Issuer Credit Rating", "Local Currency LT")</f>
        <v>45558</v>
      </c>
      <c r="N401" s="10">
        <f>_xll.SNL.Clients.Office.Excel.Functions.SPG(A401, "RD_CREDIT_RATING_DATE_GLOBAL", "Issuer Credit Rating", "Local Currency LT|0")</f>
        <v>45558</v>
      </c>
      <c r="O401" s="10">
        <f>_xll.SNL.Clients.Office.Excel.Functions.SPG(A401, "RD_CREDIT_WATCH_OUTLOOK_DATE_GLOBAL", "Issuer Credit Rating", "Local Currency LT|0")</f>
        <v>45558</v>
      </c>
    </row>
    <row r="402" spans="1:15">
      <c r="A402" t="s">
        <v>1435</v>
      </c>
      <c r="B402" t="str">
        <f>_xll.SNL.Clients.Office.Excel.Functions.SPG(A402,"SP_IPO_DATE")</f>
        <v>#PEND</v>
      </c>
      <c r="C402" s="9" t="str">
        <f>_xll.SNL.Clients.Office.Excel.Functions.SPG(A402, "IQ_SECTOR")</f>
        <v>Health Care</v>
      </c>
      <c r="D402" s="9" t="str">
        <f>_xll.SNL.Clients.Office.Excel.Functions.SPG(A402, "IQ_INDUSTRY_GROUP")</f>
        <v>Health Care Equipment and Services</v>
      </c>
      <c r="E402" s="9" t="str">
        <f>_xll.SNL.Clients.Office.Excel.Functions.SPG(A402, "IQ_INDUSTRY")</f>
        <v>Health Care Providers and Services</v>
      </c>
      <c r="F402" s="9" t="str">
        <f>_xll.SNL.Clients.Office.Excel.Functions.SPG(A402, "IQ_PRIMARY_INDUSTRY")</f>
        <v>Health Care Services</v>
      </c>
      <c r="G402" s="9" t="str">
        <f>_xll.SNL.Clients.Office.Excel.Functions.SPG(A402, "NAICS_CODE", "Primary")</f>
        <v>621111 - Offices of Physicians (except Mental Health Specialists)</v>
      </c>
      <c r="H402" s="9" t="str">
        <f>_xll.SNL.Clients.Office.Excel.Functions.SPG(A402, "SP_TOPICTAG")</f>
        <v>Health Diagnostics; Outpatient Care; Cardiovascular; Chronic Diseases; Ear Nose &amp; Throat (ENT); Ophthalmology</v>
      </c>
      <c r="I402" s="5">
        <f>_xll.SNL.Clients.Office.Excel.Functions.SPG(A402, "SP_PCT_SHARES_OWNED_ALL_INSTITUTIONS")</f>
        <v>95.4</v>
      </c>
      <c r="J402" s="9" t="str">
        <f>_xll.SNL.Clients.Office.Excel.Functions.SPG(A402, "RD_CREDIT_RATING_GLOBAL", "Issuer Credit Rating", "Local Currency LT|0")</f>
        <v>BB-</v>
      </c>
      <c r="K402" s="9" t="str">
        <f>_xll.SNL.Clients.Office.Excel.Functions.SPG(A402, "RD_CWOL_GLOBAL", "Issuer Credit Rating", "Local Currency LT|0")</f>
        <v>Stable</v>
      </c>
      <c r="L402" s="9" t="str">
        <f>_xll.SNL.Clients.Office.Excel.Functions.SPG(A402, "RD_RATING_ACTION_GLOBAL", "Issuer Credit Rating", "Local Currency LT|0")</f>
        <v>Upgrade | CreditWatch/Outlook (07/12/2022)</v>
      </c>
      <c r="M402" s="10">
        <f>_xll.SNL.Clients.Office.Excel.Functions.SPG(A402, "RD_LAST_REVIEW_DATE_GLOBAL", "Issuer Credit Rating", "Local Currency LT")</f>
        <v>45513</v>
      </c>
      <c r="N402" s="10">
        <f>_xll.SNL.Clients.Office.Excel.Functions.SPG(A402, "RD_CREDIT_RATING_DATE_GLOBAL", "Issuer Credit Rating", "Local Currency LT|0")</f>
        <v>44754</v>
      </c>
      <c r="O402" s="10">
        <f>_xll.SNL.Clients.Office.Excel.Functions.SPG(A402, "RD_CREDIT_WATCH_OUTLOOK_DATE_GLOBAL", "Issuer Credit Rating", "Local Currency LT|0")</f>
        <v>44754</v>
      </c>
    </row>
    <row r="403" spans="1:15">
      <c r="A403" t="s">
        <v>1436</v>
      </c>
      <c r="B403" t="str">
        <f>_xll.SNL.Clients.Office.Excel.Functions.SPG(A403,"SP_IPO_DATE")</f>
        <v>#PEND</v>
      </c>
      <c r="C403" s="9" t="str">
        <f>_xll.SNL.Clients.Office.Excel.Functions.SPG(A403, "IQ_SECTOR")</f>
        <v>Information Technology</v>
      </c>
      <c r="D403" s="9" t="str">
        <f>_xll.SNL.Clients.Office.Excel.Functions.SPG(A403, "IQ_INDUSTRY_GROUP")</f>
        <v>Semiconductors and Semiconductor Equipment</v>
      </c>
      <c r="E403" s="9" t="str">
        <f>_xll.SNL.Clients.Office.Excel.Functions.SPG(A403, "IQ_INDUSTRY")</f>
        <v>Semiconductors and Semiconductor Equipment</v>
      </c>
      <c r="F403" s="9" t="str">
        <f>_xll.SNL.Clients.Office.Excel.Functions.SPG(A403, "IQ_PRIMARY_INDUSTRY")</f>
        <v>Semiconductors</v>
      </c>
      <c r="G403" s="9" t="str">
        <f>_xll.SNL.Clients.Office.Excel.Functions.SPG(A403, "NAICS_CODE", "Primary")</f>
        <v>334112 - Computer Storage Device Manufacturing</v>
      </c>
      <c r="H403" s="9" t="str">
        <f>_xll.SNL.Clients.Office.Excel.Functions.SPG(A403, "SP_TOPICTAG")</f>
        <v>Data Integration; Machine Learning; Data Protection; Cloud Infrastructure; Edge Computing; Process Automation; Artificial Intelligence</v>
      </c>
      <c r="I403" s="5">
        <f>_xll.SNL.Clients.Office.Excel.Functions.SPG(A403, "SP_PCT_SHARES_OWNED_ALL_INSTITUTIONS")</f>
        <v>104.39</v>
      </c>
      <c r="J403" s="9" t="str">
        <f>_xll.SNL.Clients.Office.Excel.Functions.SPG(A403, "RD_CREDIT_RATING_GLOBAL", "Issuer Credit Rating", "Local Currency LT|0")</f>
        <v/>
      </c>
      <c r="K403" s="9" t="str">
        <f>_xll.SNL.Clients.Office.Excel.Functions.SPG(A403, "RD_CWOL_GLOBAL", "Issuer Credit Rating", "Local Currency LT|0")</f>
        <v/>
      </c>
      <c r="L403" s="9" t="str">
        <f>_xll.SNL.Clients.Office.Excel.Functions.SPG(A403, "RD_RATING_ACTION_GLOBAL", "Issuer Credit Rating", "Local Currency LT|0")</f>
        <v/>
      </c>
      <c r="M403" s="10" t="str">
        <f>_xll.SNL.Clients.Office.Excel.Functions.SPG(A403, "RD_LAST_REVIEW_DATE_GLOBAL", "Issuer Credit Rating", "Local Currency LT")</f>
        <v/>
      </c>
      <c r="N403" s="10" t="str">
        <f>_xll.SNL.Clients.Office.Excel.Functions.SPG(A403, "RD_CREDIT_RATING_DATE_GLOBAL", "Issuer Credit Rating", "Local Currency LT|0")</f>
        <v/>
      </c>
      <c r="O403" s="10" t="str">
        <f>_xll.SNL.Clients.Office.Excel.Functions.SPG(A403, "RD_CREDIT_WATCH_OUTLOOK_DATE_GLOBAL", "Issuer Credit Rating", "Local Currency LT|0")</f>
        <v/>
      </c>
    </row>
    <row r="404" spans="1:15">
      <c r="A404" t="s">
        <v>1437</v>
      </c>
      <c r="B404" t="str">
        <f>_xll.SNL.Clients.Office.Excel.Functions.SPG(A404,"SP_IPO_DATE")</f>
        <v>#PEND</v>
      </c>
      <c r="C404" s="9" t="str">
        <f>_xll.SNL.Clients.Office.Excel.Functions.SPG(A404, "IQ_SECTOR")</f>
        <v>Consumer Discretionary</v>
      </c>
      <c r="D404" s="9" t="str">
        <f>_xll.SNL.Clients.Office.Excel.Functions.SPG(A404, "IQ_INDUSTRY_GROUP")</f>
        <v>Consumer Services</v>
      </c>
      <c r="E404" s="9" t="str">
        <f>_xll.SNL.Clients.Office.Excel.Functions.SPG(A404, "IQ_INDUSTRY")</f>
        <v>Hotels, Restaurants and Leisure</v>
      </c>
      <c r="F404" s="9" t="str">
        <f>_xll.SNL.Clients.Office.Excel.Functions.SPG(A404, "IQ_PRIMARY_INDUSTRY")</f>
        <v>Casinos and Gaming</v>
      </c>
      <c r="G404" s="9" t="str">
        <f>_xll.SNL.Clients.Office.Excel.Functions.SPG(A404, "NAICS_CODE", "Primary")</f>
        <v>7132 - Gambling Industries</v>
      </c>
      <c r="H404" s="9" t="str">
        <f>_xll.SNL.Clients.Office.Excel.Functions.SPG(A404, "SP_TOPICTAG")</f>
        <v>Entertainment Systems</v>
      </c>
      <c r="I404" s="5">
        <f>_xll.SNL.Clients.Office.Excel.Functions.SPG(A404, "SP_PCT_SHARES_OWNED_ALL_INSTITUTIONS")</f>
        <v>96.99</v>
      </c>
      <c r="J404" s="9" t="str">
        <f>_xll.SNL.Clients.Office.Excel.Functions.SPG(A404, "RD_CREDIT_RATING_GLOBAL", "Issuer Credit Rating", "Local Currency LT|0")</f>
        <v>B</v>
      </c>
      <c r="K404" s="9" t="str">
        <f>_xll.SNL.Clients.Office.Excel.Functions.SPG(A404, "RD_CWOL_GLOBAL", "Issuer Credit Rating", "Local Currency LT|0")</f>
        <v>Stable</v>
      </c>
      <c r="L404" s="9" t="str">
        <f>_xll.SNL.Clients.Office.Excel.Functions.SPG(A404, "RD_RATING_ACTION_GLOBAL", "Issuer Credit Rating", "Local Currency LT|0")</f>
        <v>Downgrade | CreditWatch/Outlook (05/17/2024)</v>
      </c>
      <c r="M404" s="10">
        <f>_xll.SNL.Clients.Office.Excel.Functions.SPG(A404, "RD_LAST_REVIEW_DATE_GLOBAL", "Issuer Credit Rating", "Local Currency LT")</f>
        <v>45429</v>
      </c>
      <c r="N404" s="10">
        <f>_xll.SNL.Clients.Office.Excel.Functions.SPG(A404, "RD_CREDIT_RATING_DATE_GLOBAL", "Issuer Credit Rating", "Local Currency LT|0")</f>
        <v>45429</v>
      </c>
      <c r="O404" s="10">
        <f>_xll.SNL.Clients.Office.Excel.Functions.SPG(A404, "RD_CREDIT_WATCH_OUTLOOK_DATE_GLOBAL", "Issuer Credit Rating", "Local Currency LT|0")</f>
        <v>45429</v>
      </c>
    </row>
    <row r="405" spans="1:15">
      <c r="A405" t="s">
        <v>1438</v>
      </c>
      <c r="B405" t="str">
        <f>_xll.SNL.Clients.Office.Excel.Functions.SPG(A405,"SP_IPO_DATE")</f>
        <v>#PEND</v>
      </c>
      <c r="C405" s="9" t="str">
        <f>_xll.SNL.Clients.Office.Excel.Functions.SPG(A405, "IQ_SECTOR")</f>
        <v>Financials</v>
      </c>
      <c r="D405" s="9" t="str">
        <f>_xll.SNL.Clients.Office.Excel.Functions.SPG(A405, "IQ_INDUSTRY_GROUP")</f>
        <v>Financial Services</v>
      </c>
      <c r="E405" s="9" t="str">
        <f>_xll.SNL.Clients.Office.Excel.Functions.SPG(A405, "IQ_INDUSTRY")</f>
        <v>Mortgage Real Estate Investment Trusts (REITs)</v>
      </c>
      <c r="F405" s="9" t="str">
        <f>_xll.SNL.Clients.Office.Excel.Functions.SPG(A405, "IQ_PRIMARY_INDUSTRY")</f>
        <v>Mortgage REITs</v>
      </c>
      <c r="G405" s="9" t="str">
        <f>_xll.SNL.Clients.Office.Excel.Functions.SPG(A405, "NAICS_CODE", "Primary")</f>
        <v>525990 - Other Financial Vehicles</v>
      </c>
      <c r="H405" s="9" t="str">
        <f>_xll.SNL.Clients.Office.Excel.Functions.SPG(A405, "SP_TOPICTAG")</f>
        <v/>
      </c>
      <c r="I405" s="5">
        <f>_xll.SNL.Clients.Office.Excel.Functions.SPG(A405, "SP_PCT_SHARES_OWNED_ALL_INSTITUTIONS")</f>
        <v>67.95</v>
      </c>
      <c r="J405" s="9" t="str">
        <f>_xll.SNL.Clients.Office.Excel.Functions.SPG(A405, "RD_CREDIT_RATING_GLOBAL", "Issuer Credit Rating", "Local Currency LT|0")</f>
        <v/>
      </c>
      <c r="K405" s="9" t="str">
        <f>_xll.SNL.Clients.Office.Excel.Functions.SPG(A405, "RD_CWOL_GLOBAL", "Issuer Credit Rating", "Local Currency LT|0")</f>
        <v/>
      </c>
      <c r="L405" s="9" t="str">
        <f>_xll.SNL.Clients.Office.Excel.Functions.SPG(A405, "RD_RATING_ACTION_GLOBAL", "Issuer Credit Rating", "Local Currency LT|0")</f>
        <v/>
      </c>
      <c r="M405" s="10" t="str">
        <f>_xll.SNL.Clients.Office.Excel.Functions.SPG(A405, "RD_LAST_REVIEW_DATE_GLOBAL", "Issuer Credit Rating", "Local Currency LT")</f>
        <v/>
      </c>
      <c r="N405" s="10" t="str">
        <f>_xll.SNL.Clients.Office.Excel.Functions.SPG(A405, "RD_CREDIT_RATING_DATE_GLOBAL", "Issuer Credit Rating", "Local Currency LT|0")</f>
        <v/>
      </c>
      <c r="O405" s="10" t="str">
        <f>_xll.SNL.Clients.Office.Excel.Functions.SPG(A405, "RD_CREDIT_WATCH_OUTLOOK_DATE_GLOBAL", "Issuer Credit Rating", "Local Currency LT|0")</f>
        <v/>
      </c>
    </row>
    <row r="406" spans="1:15">
      <c r="A406" t="s">
        <v>1439</v>
      </c>
      <c r="B406" t="str">
        <f>_xll.SNL.Clients.Office.Excel.Functions.SPG(A406,"SP_IPO_DATE")</f>
        <v>#PEND</v>
      </c>
      <c r="C406" s="9" t="str">
        <f>_xll.SNL.Clients.Office.Excel.Functions.SPG(A406, "IQ_SECTOR")</f>
        <v>Consumer Discretionary</v>
      </c>
      <c r="D406" s="9" t="str">
        <f>_xll.SNL.Clients.Office.Excel.Functions.SPG(A406, "IQ_INDUSTRY_GROUP")</f>
        <v>Consumer Services</v>
      </c>
      <c r="E406" s="9" t="str">
        <f>_xll.SNL.Clients.Office.Excel.Functions.SPG(A406, "IQ_INDUSTRY")</f>
        <v>Diversified Consumer Services</v>
      </c>
      <c r="F406" s="9" t="str">
        <f>_xll.SNL.Clients.Office.Excel.Functions.SPG(A406, "IQ_PRIMARY_INDUSTRY")</f>
        <v>Education Services</v>
      </c>
      <c r="G406" s="9" t="str">
        <f>_xll.SNL.Clients.Office.Excel.Functions.SPG(A406, "NAICS_CODE", "Primary")</f>
        <v>611310 - Colleges, Universities, and Professional Schools</v>
      </c>
      <c r="H406" s="9" t="str">
        <f>_xll.SNL.Clients.Office.Excel.Functions.SPG(A406, "SP_TOPICTAG")</f>
        <v>E-learning</v>
      </c>
      <c r="I406" s="5">
        <f>_xll.SNL.Clients.Office.Excel.Functions.SPG(A406, "SP_PCT_SHARES_OWNED_ALL_INSTITUTIONS")</f>
        <v>88.25</v>
      </c>
      <c r="J406" s="9" t="str">
        <f>_xll.SNL.Clients.Office.Excel.Functions.SPG(A406, "RD_CREDIT_RATING_GLOBAL", "Issuer Credit Rating", "Local Currency LT|0")</f>
        <v/>
      </c>
      <c r="K406" s="9" t="str">
        <f>_xll.SNL.Clients.Office.Excel.Functions.SPG(A406, "RD_CWOL_GLOBAL", "Issuer Credit Rating", "Local Currency LT|0")</f>
        <v/>
      </c>
      <c r="L406" s="9" t="str">
        <f>_xll.SNL.Clients.Office.Excel.Functions.SPG(A406, "RD_RATING_ACTION_GLOBAL", "Issuer Credit Rating", "Local Currency LT|0")</f>
        <v/>
      </c>
      <c r="M406" s="10" t="str">
        <f>_xll.SNL.Clients.Office.Excel.Functions.SPG(A406, "RD_LAST_REVIEW_DATE_GLOBAL", "Issuer Credit Rating", "Local Currency LT")</f>
        <v/>
      </c>
      <c r="N406" s="10" t="str">
        <f>_xll.SNL.Clients.Office.Excel.Functions.SPG(A406, "RD_CREDIT_RATING_DATE_GLOBAL", "Issuer Credit Rating", "Local Currency LT|0")</f>
        <v/>
      </c>
      <c r="O406" s="10" t="str">
        <f>_xll.SNL.Clients.Office.Excel.Functions.SPG(A406, "RD_CREDIT_WATCH_OUTLOOK_DATE_GLOBAL", "Issuer Credit Rating", "Local Currency LT|0")</f>
        <v/>
      </c>
    </row>
    <row r="407" spans="1:15">
      <c r="A407" t="s">
        <v>1440</v>
      </c>
      <c r="B407" t="str">
        <f>_xll.SNL.Clients.Office.Excel.Functions.SPG(A407,"SP_IPO_DATE")</f>
        <v>#PEND</v>
      </c>
      <c r="C407" s="9" t="str">
        <f>_xll.SNL.Clients.Office.Excel.Functions.SPG(A407, "IQ_SECTOR")</f>
        <v>Health Care</v>
      </c>
      <c r="D407" s="9" t="str">
        <f>_xll.SNL.Clients.Office.Excel.Functions.SPG(A407, "IQ_INDUSTRY_GROUP")</f>
        <v>Pharmaceuticals, Biotechnology and Life Sciences</v>
      </c>
      <c r="E407" s="9" t="str">
        <f>_xll.SNL.Clients.Office.Excel.Functions.SPG(A407, "IQ_INDUSTRY")</f>
        <v>Pharmaceuticals</v>
      </c>
      <c r="F407" s="9" t="str">
        <f>_xll.SNL.Clients.Office.Excel.Functions.SPG(A407, "IQ_PRIMARY_INDUSTRY")</f>
        <v>Pharmaceuticals</v>
      </c>
      <c r="G407" s="9" t="str">
        <f>_xll.SNL.Clients.Office.Excel.Functions.SPG(A407, "NAICS_CODE", "Primary")</f>
        <v>325412 - Pharmaceutical Preparation Manufacturing</v>
      </c>
      <c r="H407" s="9" t="str">
        <f>_xll.SNL.Clients.Office.Excel.Functions.SPG(A407, "SP_TOPICTAG")</f>
        <v>Animal Feed; Aquaculture; Livestock; Nutraceutical; Immunology; Vaccines; Pet Care</v>
      </c>
      <c r="I407" s="5">
        <f>_xll.SNL.Clients.Office.Excel.Functions.SPG(A407, "SP_PCT_SHARES_OWNED_ALL_INSTITUTIONS")</f>
        <v>52.6</v>
      </c>
      <c r="J407" s="9" t="str">
        <f>_xll.SNL.Clients.Office.Excel.Functions.SPG(A407, "RD_CREDIT_RATING_GLOBAL", "Issuer Credit Rating", "Local Currency LT|0")</f>
        <v>NR</v>
      </c>
      <c r="K407" s="9" t="str">
        <f>_xll.SNL.Clients.Office.Excel.Functions.SPG(A407, "RD_CWOL_GLOBAL", "Issuer Credit Rating", "Local Currency LT|0")</f>
        <v>NR</v>
      </c>
      <c r="L407" s="9" t="str">
        <f>_xll.SNL.Clients.Office.Excel.Functions.SPG(A407, "RD_RATING_ACTION_GLOBAL", "Issuer Credit Rating", "Local Currency LT|0")</f>
        <v>Not Rated | CreditWatch/Outlook (08/04/2017)</v>
      </c>
      <c r="M407" s="10" t="str">
        <f>_xll.SNL.Clients.Office.Excel.Functions.SPG(A407, "RD_LAST_REVIEW_DATE_GLOBAL", "Issuer Credit Rating", "Local Currency LT")</f>
        <v/>
      </c>
      <c r="N407" s="10">
        <f>_xll.SNL.Clients.Office.Excel.Functions.SPG(A407, "RD_CREDIT_RATING_DATE_GLOBAL", "Issuer Credit Rating", "Local Currency LT|0")</f>
        <v>42951</v>
      </c>
      <c r="O407" s="10">
        <f>_xll.SNL.Clients.Office.Excel.Functions.SPG(A407, "RD_CREDIT_WATCH_OUTLOOK_DATE_GLOBAL", "Issuer Credit Rating", "Local Currency LT|0")</f>
        <v>42951</v>
      </c>
    </row>
    <row r="408" spans="1:15">
      <c r="A408" t="s">
        <v>1441</v>
      </c>
      <c r="B408" t="str">
        <f>_xll.SNL.Clients.Office.Excel.Functions.SPG(A408,"SP_IPO_DATE")</f>
        <v>#PEND</v>
      </c>
      <c r="C408" s="9" t="str">
        <f>_xll.SNL.Clients.Office.Excel.Functions.SPG(A408, "IQ_SECTOR")</f>
        <v>Real Estate</v>
      </c>
      <c r="D408" s="9" t="str">
        <f>_xll.SNL.Clients.Office.Excel.Functions.SPG(A408, "IQ_INDUSTRY_GROUP")</f>
        <v>Equity Real Estate Investment Trusts (REITs)</v>
      </c>
      <c r="E408" s="9" t="str">
        <f>_xll.SNL.Clients.Office.Excel.Functions.SPG(A408, "IQ_INDUSTRY")</f>
        <v>Retail REITs</v>
      </c>
      <c r="F408" s="9" t="str">
        <f>_xll.SNL.Clients.Office.Excel.Functions.SPG(A408, "IQ_PRIMARY_INDUSTRY")</f>
        <v>Retail REITs</v>
      </c>
      <c r="G408" s="9" t="str">
        <f>_xll.SNL.Clients.Office.Excel.Functions.SPG(A408, "NAICS_CODE", "Primary")</f>
        <v>531110 - Lessors of Residential Buildings and Dwellings</v>
      </c>
      <c r="H408" s="9" t="str">
        <f>_xll.SNL.Clients.Office.Excel.Functions.SPG(A408, "SP_TOPICTAG")</f>
        <v/>
      </c>
      <c r="I408" s="5">
        <f>_xll.SNL.Clients.Office.Excel.Functions.SPG(A408, "SP_PCT_SHARES_OWNED_ALL_INSTITUTIONS")</f>
        <v>81.59</v>
      </c>
      <c r="J408" s="9" t="str">
        <f>_xll.SNL.Clients.Office.Excel.Functions.SPG(A408, "RD_CREDIT_RATING_GLOBAL", "Issuer Credit Rating", "Local Currency LT|0")</f>
        <v>BBB</v>
      </c>
      <c r="K408" s="9" t="str">
        <f>_xll.SNL.Clients.Office.Excel.Functions.SPG(A408, "RD_CWOL_GLOBAL", "Issuer Credit Rating", "Local Currency LT|0")</f>
        <v>Stable</v>
      </c>
      <c r="L408" s="9" t="str">
        <f>_xll.SNL.Clients.Office.Excel.Functions.SPG(A408, "RD_RATING_ACTION_GLOBAL", "Issuer Credit Rating", "Local Currency LT|0")</f>
        <v>Upgrade | CreditWatch/Outlook (08/08/2024)</v>
      </c>
      <c r="M408" s="10">
        <f>_xll.SNL.Clients.Office.Excel.Functions.SPG(A408, "RD_LAST_REVIEW_DATE_GLOBAL", "Issuer Credit Rating", "Local Currency LT")</f>
        <v>45517</v>
      </c>
      <c r="N408" s="10">
        <f>_xll.SNL.Clients.Office.Excel.Functions.SPG(A408, "RD_CREDIT_RATING_DATE_GLOBAL", "Issuer Credit Rating", "Local Currency LT|0")</f>
        <v>45512</v>
      </c>
      <c r="O408" s="10">
        <f>_xll.SNL.Clients.Office.Excel.Functions.SPG(A408, "RD_CREDIT_WATCH_OUTLOOK_DATE_GLOBAL", "Issuer Credit Rating", "Local Currency LT|0")</f>
        <v>45512</v>
      </c>
    </row>
    <row r="409" spans="1:15">
      <c r="A409" t="s">
        <v>1442</v>
      </c>
      <c r="B409" t="str">
        <f>_xll.SNL.Clients.Office.Excel.Functions.SPG(A409,"SP_IPO_DATE")</f>
        <v>#PEND</v>
      </c>
      <c r="C409" s="9" t="str">
        <f>_xll.SNL.Clients.Office.Excel.Functions.SPG(A409, "IQ_SECTOR")</f>
        <v>Consumer Discretionary</v>
      </c>
      <c r="D409" s="9" t="str">
        <f>_xll.SNL.Clients.Office.Excel.Functions.SPG(A409, "IQ_INDUSTRY_GROUP")</f>
        <v>Automobiles and Components</v>
      </c>
      <c r="E409" s="9" t="str">
        <f>_xll.SNL.Clients.Office.Excel.Functions.SPG(A409, "IQ_INDUSTRY")</f>
        <v>Automobile Components</v>
      </c>
      <c r="F409" s="9" t="str">
        <f>_xll.SNL.Clients.Office.Excel.Functions.SPG(A409, "IQ_PRIMARY_INDUSTRY")</f>
        <v>Automotive Parts and Equipment</v>
      </c>
      <c r="G409" s="9" t="str">
        <f>_xll.SNL.Clients.Office.Excel.Functions.SPG(A409, "NAICS_CODE", "Primary")</f>
        <v>336390 - Other Motor Vehicle Parts Manufacturing</v>
      </c>
      <c r="H409" s="9" t="str">
        <f>_xll.SNL.Clients.Office.Excel.Functions.SPG(A409, "SP_TOPICTAG")</f>
        <v>Battery Energy Storage System (BESS)</v>
      </c>
      <c r="I409" s="5">
        <f>_xll.SNL.Clients.Office.Excel.Functions.SPG(A409, "SP_PCT_SHARES_OWNED_ALL_INSTITUTIONS")</f>
        <v>97.71</v>
      </c>
      <c r="J409" s="9" t="str">
        <f>_xll.SNL.Clients.Office.Excel.Functions.SPG(A409, "RD_CREDIT_RATING_GLOBAL", "Issuer Credit Rating", "Local Currency LT|0")</f>
        <v>BB+</v>
      </c>
      <c r="K409" s="9" t="str">
        <f>_xll.SNL.Clients.Office.Excel.Functions.SPG(A409, "RD_CWOL_GLOBAL", "Issuer Credit Rating", "Local Currency LT|0")</f>
        <v>Stable</v>
      </c>
      <c r="L409" s="9" t="str">
        <f>_xll.SNL.Clients.Office.Excel.Functions.SPG(A409, "RD_RATING_ACTION_GLOBAL", "Issuer Credit Rating", "Local Currency LT|0")</f>
        <v>New Rating | CreditWatch/Outlook (05/22/2023)</v>
      </c>
      <c r="M409" s="10">
        <f>_xll.SNL.Clients.Office.Excel.Functions.SPG(A409, "RD_LAST_REVIEW_DATE_GLOBAL", "Issuer Credit Rating", "Local Currency LT")</f>
        <v>45684</v>
      </c>
      <c r="N409" s="10">
        <f>_xll.SNL.Clients.Office.Excel.Functions.SPG(A409, "RD_CREDIT_RATING_DATE_GLOBAL", "Issuer Credit Rating", "Local Currency LT|0")</f>
        <v>45068</v>
      </c>
      <c r="O409" s="10">
        <f>_xll.SNL.Clients.Office.Excel.Functions.SPG(A409, "RD_CREDIT_WATCH_OUTLOOK_DATE_GLOBAL", "Issuer Credit Rating", "Local Currency LT|0")</f>
        <v>45068</v>
      </c>
    </row>
    <row r="410" spans="1:15">
      <c r="A410" t="s">
        <v>1443</v>
      </c>
      <c r="B410" t="str">
        <f>_xll.SNL.Clients.Office.Excel.Functions.SPG(A410,"SP_IPO_DATE")</f>
        <v>#PEND</v>
      </c>
      <c r="C410" s="9" t="str">
        <f>_xll.SNL.Clients.Office.Excel.Functions.SPG(A410, "IQ_SECTOR")</f>
        <v>Information Technology</v>
      </c>
      <c r="D410" s="9" t="str">
        <f>_xll.SNL.Clients.Office.Excel.Functions.SPG(A410, "IQ_INDUSTRY_GROUP")</f>
        <v>Semiconductors and Semiconductor Equipment</v>
      </c>
      <c r="E410" s="9" t="str">
        <f>_xll.SNL.Clients.Office.Excel.Functions.SPG(A410, "IQ_INDUSTRY")</f>
        <v>Semiconductors and Semiconductor Equipment</v>
      </c>
      <c r="F410" s="9" t="str">
        <f>_xll.SNL.Clients.Office.Excel.Functions.SPG(A410, "IQ_PRIMARY_INDUSTRY")</f>
        <v>Semiconductor Materials and Equipment</v>
      </c>
      <c r="G410" s="9" t="str">
        <f>_xll.SNL.Clients.Office.Excel.Functions.SPG(A410, "NAICS_CODE", "Primary")</f>
        <v>33441 - Semiconductor and Other Electronic Component Manufacturing</v>
      </c>
      <c r="H410" s="9" t="str">
        <f>_xll.SNL.Clients.Office.Excel.Functions.SPG(A410, "SP_TOPICTAG")</f>
        <v>Sensors</v>
      </c>
      <c r="I410" s="5">
        <f>_xll.SNL.Clients.Office.Excel.Functions.SPG(A410, "SP_PCT_SHARES_OWNED_ALL_INSTITUTIONS")</f>
        <v>88.46</v>
      </c>
      <c r="J410" s="9" t="str">
        <f>_xll.SNL.Clients.Office.Excel.Functions.SPG(A410, "RD_CREDIT_RATING_GLOBAL", "Issuer Credit Rating", "Local Currency LT|0")</f>
        <v>NR</v>
      </c>
      <c r="K410" s="9" t="str">
        <f>_xll.SNL.Clients.Office.Excel.Functions.SPG(A410, "RD_CWOL_GLOBAL", "Issuer Credit Rating", "Local Currency LT|0")</f>
        <v>NR</v>
      </c>
      <c r="L410" s="9" t="str">
        <f>_xll.SNL.Clients.Office.Excel.Functions.SPG(A410, "RD_RATING_ACTION_GLOBAL", "Issuer Credit Rating", "Local Currency LT|0")</f>
        <v>Not Rated | CreditWatch/Outlook (06/22/2009)</v>
      </c>
      <c r="M410" s="10" t="str">
        <f>_xll.SNL.Clients.Office.Excel.Functions.SPG(A410, "RD_LAST_REVIEW_DATE_GLOBAL", "Issuer Credit Rating", "Local Currency LT")</f>
        <v/>
      </c>
      <c r="N410" s="10">
        <f>_xll.SNL.Clients.Office.Excel.Functions.SPG(A410, "RD_CREDIT_RATING_DATE_GLOBAL", "Issuer Credit Rating", "Local Currency LT|0")</f>
        <v>39986</v>
      </c>
      <c r="O410" s="10">
        <f>_xll.SNL.Clients.Office.Excel.Functions.SPG(A410, "RD_CREDIT_WATCH_OUTLOOK_DATE_GLOBAL", "Issuer Credit Rating", "Local Currency LT|0")</f>
        <v>39986</v>
      </c>
    </row>
    <row r="411" spans="1:15">
      <c r="A411" t="s">
        <v>1444</v>
      </c>
      <c r="B411" t="str">
        <f>_xll.SNL.Clients.Office.Excel.Functions.SPG(A411,"SP_IPO_DATE")</f>
        <v>#PEND</v>
      </c>
      <c r="C411" s="9" t="str">
        <f>_xll.SNL.Clients.Office.Excel.Functions.SPG(A411, "IQ_SECTOR")</f>
        <v>Financials</v>
      </c>
      <c r="D411" s="9" t="str">
        <f>_xll.SNL.Clients.Office.Excel.Functions.SPG(A411, "IQ_INDUSTRY_GROUP")</f>
        <v>Financial Services</v>
      </c>
      <c r="E411" s="9" t="str">
        <f>_xll.SNL.Clients.Office.Excel.Functions.SPG(A411, "IQ_INDUSTRY")</f>
        <v>Capital Markets</v>
      </c>
      <c r="F411" s="9" t="str">
        <f>_xll.SNL.Clients.Office.Excel.Functions.SPG(A411, "IQ_PRIMARY_INDUSTRY")</f>
        <v>Investment Banking and Brokerage</v>
      </c>
      <c r="G411" s="9" t="str">
        <f>_xll.SNL.Clients.Office.Excel.Functions.SPG(A411, "NAICS_CODE", "Primary")</f>
        <v>523210 - Securities and Commodity Exchanges</v>
      </c>
      <c r="H411" s="9" t="str">
        <f>_xll.SNL.Clients.Office.Excel.Functions.SPG(A411, "SP_TOPICTAG")</f>
        <v/>
      </c>
      <c r="I411" s="5">
        <f>_xll.SNL.Clients.Office.Excel.Functions.SPG(A411, "SP_PCT_SHARES_OWNED_ALL_INSTITUTIONS")</f>
        <v>88.11</v>
      </c>
      <c r="J411" s="9" t="str">
        <f>_xll.SNL.Clients.Office.Excel.Functions.SPG(A411, "RD_CREDIT_RATING_GLOBAL", "Issuer Credit Rating", "Local Currency LT|0")</f>
        <v/>
      </c>
      <c r="K411" s="9" t="str">
        <f>_xll.SNL.Clients.Office.Excel.Functions.SPG(A411, "RD_CWOL_GLOBAL", "Issuer Credit Rating", "Local Currency LT|0")</f>
        <v/>
      </c>
      <c r="L411" s="9" t="str">
        <f>_xll.SNL.Clients.Office.Excel.Functions.SPG(A411, "RD_RATING_ACTION_GLOBAL", "Issuer Credit Rating", "Local Currency LT|0")</f>
        <v/>
      </c>
      <c r="M411" s="10" t="str">
        <f>_xll.SNL.Clients.Office.Excel.Functions.SPG(A411, "RD_LAST_REVIEW_DATE_GLOBAL", "Issuer Credit Rating", "Local Currency LT")</f>
        <v/>
      </c>
      <c r="N411" s="10" t="str">
        <f>_xll.SNL.Clients.Office.Excel.Functions.SPG(A411, "RD_CREDIT_RATING_DATE_GLOBAL", "Issuer Credit Rating", "Local Currency LT|0")</f>
        <v/>
      </c>
      <c r="O411" s="10" t="str">
        <f>_xll.SNL.Clients.Office.Excel.Functions.SPG(A411, "RD_CREDIT_WATCH_OUTLOOK_DATE_GLOBAL", "Issuer Credit Rating", "Local Currency LT|0")</f>
        <v/>
      </c>
    </row>
    <row r="412" spans="1:15">
      <c r="A412" t="s">
        <v>1445</v>
      </c>
      <c r="B412" t="str">
        <f>_xll.SNL.Clients.Office.Excel.Functions.SPG(A412,"SP_IPO_DATE")</f>
        <v>#PEND</v>
      </c>
      <c r="C412" s="9" t="str">
        <f>_xll.SNL.Clients.Office.Excel.Functions.SPG(A412, "IQ_SECTOR")</f>
        <v>Industrials</v>
      </c>
      <c r="D412" s="9" t="str">
        <f>_xll.SNL.Clients.Office.Excel.Functions.SPG(A412, "IQ_INDUSTRY_GROUP")</f>
        <v>Commercial and Professional Services</v>
      </c>
      <c r="E412" s="9" t="str">
        <f>_xll.SNL.Clients.Office.Excel.Functions.SPG(A412, "IQ_INDUSTRY")</f>
        <v>Commercial Services and Supplies</v>
      </c>
      <c r="F412" s="9" t="str">
        <f>_xll.SNL.Clients.Office.Excel.Functions.SPG(A412, "IQ_PRIMARY_INDUSTRY")</f>
        <v>Office Services and Supplies</v>
      </c>
      <c r="G412" s="9" t="str">
        <f>_xll.SNL.Clients.Office.Excel.Functions.SPG(A412, "NAICS_CODE", "Primary")</f>
        <v>333310 - Commercial and Service Industry Machinery Manufacturing</v>
      </c>
      <c r="H412" s="9" t="str">
        <f>_xll.SNL.Clients.Office.Excel.Functions.SPG(A412, "SP_TOPICTAG")</f>
        <v>Data Integration; Data Protection; Cloud Infrastructure; Cloud Storage; Courier Service; Team Collaboration</v>
      </c>
      <c r="I412" s="5">
        <f>_xll.SNL.Clients.Office.Excel.Functions.SPG(A412, "SP_PCT_SHARES_OWNED_ALL_INSTITUTIONS")</f>
        <v>59.11</v>
      </c>
      <c r="J412" s="9" t="str">
        <f>_xll.SNL.Clients.Office.Excel.Functions.SPG(A412, "RD_CREDIT_RATING_GLOBAL", "Issuer Credit Rating", "Local Currency LT|0")</f>
        <v>B+</v>
      </c>
      <c r="K412" s="9" t="str">
        <f>_xll.SNL.Clients.Office.Excel.Functions.SPG(A412, "RD_CWOL_GLOBAL", "Issuer Credit Rating", "Local Currency LT|0")</f>
        <v>Stable</v>
      </c>
      <c r="L412" s="9" t="str">
        <f>_xll.SNL.Clients.Office.Excel.Functions.SPG(A412, "RD_RATING_ACTION_GLOBAL", "Issuer Credit Rating", "Local Currency LT|0")</f>
        <v>CreditWatch/Outlook (09/09/2024)</v>
      </c>
      <c r="M412" s="10">
        <f>_xll.SNL.Clients.Office.Excel.Functions.SPG(A412, "RD_LAST_REVIEW_DATE_GLOBAL", "Issuer Credit Rating", "Local Currency LT")</f>
        <v>45546</v>
      </c>
      <c r="N412" s="10">
        <f>_xll.SNL.Clients.Office.Excel.Functions.SPG(A412, "RD_CREDIT_RATING_DATE_GLOBAL", "Issuer Credit Rating", "Local Currency LT|0")</f>
        <v>45264</v>
      </c>
      <c r="O412" s="10">
        <f>_xll.SNL.Clients.Office.Excel.Functions.SPG(A412, "RD_CREDIT_WATCH_OUTLOOK_DATE_GLOBAL", "Issuer Credit Rating", "Local Currency LT|0")</f>
        <v>45544</v>
      </c>
    </row>
    <row r="413" spans="1:15">
      <c r="A413" t="s">
        <v>1446</v>
      </c>
      <c r="B413" t="str">
        <f>_xll.SNL.Clients.Office.Excel.Functions.SPG(A413,"SP_IPO_DATE")</f>
        <v>#PEND</v>
      </c>
      <c r="C413" s="9" t="str">
        <f>_xll.SNL.Clients.Office.Excel.Functions.SPG(A413, "IQ_SECTOR")</f>
        <v>Financials</v>
      </c>
      <c r="D413" s="9" t="str">
        <f>_xll.SNL.Clients.Office.Excel.Functions.SPG(A413, "IQ_INDUSTRY_GROUP")</f>
        <v>Financial Services</v>
      </c>
      <c r="E413" s="9" t="str">
        <f>_xll.SNL.Clients.Office.Excel.Functions.SPG(A413, "IQ_INDUSTRY")</f>
        <v>Capital Markets</v>
      </c>
      <c r="F413" s="9" t="str">
        <f>_xll.SNL.Clients.Office.Excel.Functions.SPG(A413, "IQ_PRIMARY_INDUSTRY")</f>
        <v>Investment Banking and Brokerage</v>
      </c>
      <c r="G413" s="9" t="str">
        <f>_xll.SNL.Clients.Office.Excel.Functions.SPG(A413, "NAICS_CODE", "Primary")</f>
        <v>523150 - Investment Banking and Securities Intermediation</v>
      </c>
      <c r="H413" s="9" t="str">
        <f>_xll.SNL.Clients.Office.Excel.Functions.SPG(A413, "SP_TOPICTAG")</f>
        <v/>
      </c>
      <c r="I413" s="5">
        <f>_xll.SNL.Clients.Office.Excel.Functions.SPG(A413, "SP_PCT_SHARES_OWNED_ALL_INSTITUTIONS")</f>
        <v>88.5</v>
      </c>
      <c r="J413" s="9" t="str">
        <f>_xll.SNL.Clients.Office.Excel.Functions.SPG(A413, "RD_CREDIT_RATING_GLOBAL", "Issuer Credit Rating", "Local Currency LT|0")</f>
        <v/>
      </c>
      <c r="K413" s="9" t="str">
        <f>_xll.SNL.Clients.Office.Excel.Functions.SPG(A413, "RD_CWOL_GLOBAL", "Issuer Credit Rating", "Local Currency LT|0")</f>
        <v/>
      </c>
      <c r="L413" s="9" t="str">
        <f>_xll.SNL.Clients.Office.Excel.Functions.SPG(A413, "RD_RATING_ACTION_GLOBAL", "Issuer Credit Rating", "Local Currency LT|0")</f>
        <v/>
      </c>
      <c r="M413" s="10" t="str">
        <f>_xll.SNL.Clients.Office.Excel.Functions.SPG(A413, "RD_LAST_REVIEW_DATE_GLOBAL", "Issuer Credit Rating", "Local Currency LT")</f>
        <v/>
      </c>
      <c r="N413" s="10" t="str">
        <f>_xll.SNL.Clients.Office.Excel.Functions.SPG(A413, "RD_CREDIT_RATING_DATE_GLOBAL", "Issuer Credit Rating", "Local Currency LT|0")</f>
        <v/>
      </c>
      <c r="O413" s="10" t="str">
        <f>_xll.SNL.Clients.Office.Excel.Functions.SPG(A413, "RD_CREDIT_WATCH_OUTLOOK_DATE_GLOBAL", "Issuer Credit Rating", "Local Currency LT|0")</f>
        <v/>
      </c>
    </row>
    <row r="414" spans="1:15">
      <c r="A414" t="s">
        <v>1447</v>
      </c>
      <c r="B414" t="str">
        <f>_xll.SNL.Clients.Office.Excel.Functions.SPG(A414,"SP_IPO_DATE")</f>
        <v>#PEND</v>
      </c>
      <c r="C414" s="9" t="str">
        <f>_xll.SNL.Clients.Office.Excel.Functions.SPG(A414, "IQ_SECTOR")</f>
        <v>Information Technology</v>
      </c>
      <c r="D414" s="9" t="str">
        <f>_xll.SNL.Clients.Office.Excel.Functions.SPG(A414, "IQ_INDUSTRY_GROUP")</f>
        <v>Technology Hardware and Equipment</v>
      </c>
      <c r="E414" s="9" t="str">
        <f>_xll.SNL.Clients.Office.Excel.Functions.SPG(A414, "IQ_INDUSTRY")</f>
        <v>Electronic Equipment, Instruments and Components</v>
      </c>
      <c r="F414" s="9" t="str">
        <f>_xll.SNL.Clients.Office.Excel.Functions.SPG(A414, "IQ_PRIMARY_INDUSTRY")</f>
        <v>Electronic Manufacturing Services</v>
      </c>
      <c r="G414" s="9" t="str">
        <f>_xll.SNL.Clients.Office.Excel.Functions.SPG(A414, "NAICS_CODE", "Primary")</f>
        <v>33441 - Semiconductor and Other Electronic Component Manufacturing</v>
      </c>
      <c r="H414" s="9" t="str">
        <f>_xll.SNL.Clients.Office.Excel.Functions.SPG(A414, "SP_TOPICTAG")</f>
        <v>Industrial Automation; Process Automation</v>
      </c>
      <c r="I414" s="5">
        <f>_xll.SNL.Clients.Office.Excel.Functions.SPG(A414, "SP_PCT_SHARES_OWNED_ALL_INSTITUTIONS")</f>
        <v>98.69</v>
      </c>
      <c r="J414" s="9" t="str">
        <f>_xll.SNL.Clients.Office.Excel.Functions.SPG(A414, "RD_CREDIT_RATING_GLOBAL", "Issuer Credit Rating", "Local Currency LT|0")</f>
        <v/>
      </c>
      <c r="K414" s="9" t="str">
        <f>_xll.SNL.Clients.Office.Excel.Functions.SPG(A414, "RD_CWOL_GLOBAL", "Issuer Credit Rating", "Local Currency LT|0")</f>
        <v/>
      </c>
      <c r="L414" s="9" t="str">
        <f>_xll.SNL.Clients.Office.Excel.Functions.SPG(A414, "RD_RATING_ACTION_GLOBAL", "Issuer Credit Rating", "Local Currency LT|0")</f>
        <v/>
      </c>
      <c r="M414" s="10" t="str">
        <f>_xll.SNL.Clients.Office.Excel.Functions.SPG(A414, "RD_LAST_REVIEW_DATE_GLOBAL", "Issuer Credit Rating", "Local Currency LT")</f>
        <v/>
      </c>
      <c r="N414" s="10" t="str">
        <f>_xll.SNL.Clients.Office.Excel.Functions.SPG(A414, "RD_CREDIT_RATING_DATE_GLOBAL", "Issuer Credit Rating", "Local Currency LT|0")</f>
        <v/>
      </c>
      <c r="O414" s="10" t="str">
        <f>_xll.SNL.Clients.Office.Excel.Functions.SPG(A414, "RD_CREDIT_WATCH_OUTLOOK_DATE_GLOBAL", "Issuer Credit Rating", "Local Currency LT|0")</f>
        <v/>
      </c>
    </row>
    <row r="415" spans="1:15">
      <c r="A415" t="s">
        <v>1448</v>
      </c>
      <c r="B415" t="str">
        <f>_xll.SNL.Clients.Office.Excel.Functions.SPG(A415,"SP_IPO_DATE")</f>
        <v>#PEND</v>
      </c>
      <c r="C415" s="9" t="str">
        <f>_xll.SNL.Clients.Office.Excel.Functions.SPG(A415, "IQ_SECTOR")</f>
        <v>Industrials</v>
      </c>
      <c r="D415" s="9" t="str">
        <f>_xll.SNL.Clients.Office.Excel.Functions.SPG(A415, "IQ_INDUSTRY_GROUP")</f>
        <v>Capital Goods</v>
      </c>
      <c r="E415" s="9" t="str">
        <f>_xll.SNL.Clients.Office.Excel.Functions.SPG(A415, "IQ_INDUSTRY")</f>
        <v>Electrical Equipment</v>
      </c>
      <c r="F415" s="9" t="str">
        <f>_xll.SNL.Clients.Office.Excel.Functions.SPG(A415, "IQ_PRIMARY_INDUSTRY")</f>
        <v>Electrical Components and Equipment</v>
      </c>
      <c r="G415" s="9" t="str">
        <f>_xll.SNL.Clients.Office.Excel.Functions.SPG(A415, "NAICS_CODE", "Primary")</f>
        <v>335313 - Switchgear and Switchboard Apparatus Manufacturing</v>
      </c>
      <c r="H415" s="9" t="str">
        <f>_xll.SNL.Clients.Office.Excel.Functions.SPG(A415, "SP_TOPICTAG")</f>
        <v>Industrial Automation; Smart Energy; Process Automation; Data Center Technology</v>
      </c>
      <c r="I415" s="5">
        <f>_xll.SNL.Clients.Office.Excel.Functions.SPG(A415, "SP_PCT_SHARES_OWNED_ALL_INSTITUTIONS")</f>
        <v>89.58</v>
      </c>
      <c r="J415" s="9" t="str">
        <f>_xll.SNL.Clients.Office.Excel.Functions.SPG(A415, "RD_CREDIT_RATING_GLOBAL", "Issuer Credit Rating", "Local Currency LT|0")</f>
        <v/>
      </c>
      <c r="K415" s="9" t="str">
        <f>_xll.SNL.Clients.Office.Excel.Functions.SPG(A415, "RD_CWOL_GLOBAL", "Issuer Credit Rating", "Local Currency LT|0")</f>
        <v/>
      </c>
      <c r="L415" s="9" t="str">
        <f>_xll.SNL.Clients.Office.Excel.Functions.SPG(A415, "RD_RATING_ACTION_GLOBAL", "Issuer Credit Rating", "Local Currency LT|0")</f>
        <v/>
      </c>
      <c r="M415" s="10" t="str">
        <f>_xll.SNL.Clients.Office.Excel.Functions.SPG(A415, "RD_LAST_REVIEW_DATE_GLOBAL", "Issuer Credit Rating", "Local Currency LT")</f>
        <v/>
      </c>
      <c r="N415" s="10" t="str">
        <f>_xll.SNL.Clients.Office.Excel.Functions.SPG(A415, "RD_CREDIT_RATING_DATE_GLOBAL", "Issuer Credit Rating", "Local Currency LT|0")</f>
        <v/>
      </c>
      <c r="O415" s="10" t="str">
        <f>_xll.SNL.Clients.Office.Excel.Functions.SPG(A415, "RD_CREDIT_WATCH_OUTLOOK_DATE_GLOBAL", "Issuer Credit Rating", "Local Currency LT|0")</f>
        <v/>
      </c>
    </row>
    <row r="416" spans="1:15">
      <c r="A416" t="s">
        <v>1449</v>
      </c>
      <c r="B416" t="str">
        <f>_xll.SNL.Clients.Office.Excel.Functions.SPG(A416,"SP_IPO_DATE")</f>
        <v>#PEND</v>
      </c>
      <c r="C416" s="9" t="str">
        <f>_xll.SNL.Clients.Office.Excel.Functions.SPG(A416, "IQ_SECTOR")</f>
        <v>Financials</v>
      </c>
      <c r="D416" s="9" t="str">
        <f>_xll.SNL.Clients.Office.Excel.Functions.SPG(A416, "IQ_INDUSTRY_GROUP")</f>
        <v>Financial Services</v>
      </c>
      <c r="E416" s="9" t="str">
        <f>_xll.SNL.Clients.Office.Excel.Functions.SPG(A416, "IQ_INDUSTRY")</f>
        <v>Consumer Finance</v>
      </c>
      <c r="F416" s="9" t="str">
        <f>_xll.SNL.Clients.Office.Excel.Functions.SPG(A416, "IQ_PRIMARY_INDUSTRY")</f>
        <v>Consumer Finance</v>
      </c>
      <c r="G416" s="9" t="str">
        <f>_xll.SNL.Clients.Office.Excel.Functions.SPG(A416, "NAICS_CODE", "Primary")</f>
        <v>522291 - Consumer Lending</v>
      </c>
      <c r="H416" s="9" t="str">
        <f>_xll.SNL.Clients.Office.Excel.Functions.SPG(A416, "SP_TOPICTAG")</f>
        <v>Consumer Lending</v>
      </c>
      <c r="I416" s="5">
        <f>_xll.SNL.Clients.Office.Excel.Functions.SPG(A416, "SP_PCT_SHARES_OWNED_ALL_INSTITUTIONS")</f>
        <v>96.69</v>
      </c>
      <c r="J416" s="9" t="str">
        <f>_xll.SNL.Clients.Office.Excel.Functions.SPG(A416, "RD_CREDIT_RATING_GLOBAL", "Issuer Credit Rating", "Local Currency LT|0")</f>
        <v>BB</v>
      </c>
      <c r="K416" s="9" t="str">
        <f>_xll.SNL.Clients.Office.Excel.Functions.SPG(A416, "RD_CWOL_GLOBAL", "Issuer Credit Rating", "Local Currency LT|0")</f>
        <v>Stable</v>
      </c>
      <c r="L416" s="9" t="str">
        <f>_xll.SNL.Clients.Office.Excel.Functions.SPG(A416, "RD_RATING_ACTION_GLOBAL", "Issuer Credit Rating", "Local Currency LT|0")</f>
        <v>New Rating | CreditWatch/Outlook (06/14/2023)</v>
      </c>
      <c r="M416" s="10">
        <f>_xll.SNL.Clients.Office.Excel.Functions.SPG(A416, "RD_LAST_REVIEW_DATE_GLOBAL", "Issuer Credit Rating", "Local Currency LT")</f>
        <v>45408</v>
      </c>
      <c r="N416" s="10">
        <f>_xll.SNL.Clients.Office.Excel.Functions.SPG(A416, "RD_CREDIT_RATING_DATE_GLOBAL", "Issuer Credit Rating", "Local Currency LT|0")</f>
        <v>45091</v>
      </c>
      <c r="O416" s="10">
        <f>_xll.SNL.Clients.Office.Excel.Functions.SPG(A416, "RD_CREDIT_WATCH_OUTLOOK_DATE_GLOBAL", "Issuer Credit Rating", "Local Currency LT|0")</f>
        <v>45091</v>
      </c>
    </row>
    <row r="417" spans="1:15">
      <c r="A417" t="s">
        <v>1450</v>
      </c>
      <c r="B417" t="str">
        <f>_xll.SNL.Clients.Office.Excel.Functions.SPG(A417,"SP_IPO_DATE")</f>
        <v>#PEND</v>
      </c>
      <c r="C417" s="9" t="str">
        <f>_xll.SNL.Clients.Office.Excel.Functions.SPG(A417, "IQ_SECTOR")</f>
        <v>Financials</v>
      </c>
      <c r="D417" s="9" t="str">
        <f>_xll.SNL.Clients.Office.Excel.Functions.SPG(A417, "IQ_INDUSTRY_GROUP")</f>
        <v>Banks</v>
      </c>
      <c r="E417" s="9" t="str">
        <f>_xll.SNL.Clients.Office.Excel.Functions.SPG(A417, "IQ_INDUSTRY")</f>
        <v>Banks</v>
      </c>
      <c r="F417" s="9" t="str">
        <f>_xll.SNL.Clients.Office.Excel.Functions.SPG(A417, "IQ_PRIMARY_INDUSTRY")</f>
        <v>Regional Banks</v>
      </c>
      <c r="G417" s="9" t="str">
        <f>_xll.SNL.Clients.Office.Excel.Functions.SPG(A417, "NAICS_CODE", "Primary")</f>
        <v>522110 - Commercial Banking</v>
      </c>
      <c r="H417" s="9" t="str">
        <f>_xll.SNL.Clients.Office.Excel.Functions.SPG(A417, "SP_TOPICTAG")</f>
        <v>Consumer Lending</v>
      </c>
      <c r="I417" s="5">
        <f>_xll.SNL.Clients.Office.Excel.Functions.SPG(A417, "SP_PCT_SHARES_OWNED_ALL_INSTITUTIONS")</f>
        <v>84.6</v>
      </c>
      <c r="J417" s="9" t="str">
        <f>_xll.SNL.Clients.Office.Excel.Functions.SPG(A417, "RD_CREDIT_RATING_GLOBAL", "Issuer Credit Rating", "Local Currency LT|0")</f>
        <v/>
      </c>
      <c r="K417" s="9" t="str">
        <f>_xll.SNL.Clients.Office.Excel.Functions.SPG(A417, "RD_CWOL_GLOBAL", "Issuer Credit Rating", "Local Currency LT|0")</f>
        <v/>
      </c>
      <c r="L417" s="9" t="str">
        <f>_xll.SNL.Clients.Office.Excel.Functions.SPG(A417, "RD_RATING_ACTION_GLOBAL", "Issuer Credit Rating", "Local Currency LT|0")</f>
        <v/>
      </c>
      <c r="M417" s="10" t="str">
        <f>_xll.SNL.Clients.Office.Excel.Functions.SPG(A417, "RD_LAST_REVIEW_DATE_GLOBAL", "Issuer Credit Rating", "Local Currency LT")</f>
        <v/>
      </c>
      <c r="N417" s="10" t="str">
        <f>_xll.SNL.Clients.Office.Excel.Functions.SPG(A417, "RD_CREDIT_RATING_DATE_GLOBAL", "Issuer Credit Rating", "Local Currency LT|0")</f>
        <v/>
      </c>
      <c r="O417" s="10" t="str">
        <f>_xll.SNL.Clients.Office.Excel.Functions.SPG(A417, "RD_CREDIT_WATCH_OUTLOOK_DATE_GLOBAL", "Issuer Credit Rating", "Local Currency LT|0")</f>
        <v/>
      </c>
    </row>
    <row r="418" spans="1:15">
      <c r="A418" t="s">
        <v>1451</v>
      </c>
      <c r="B418" t="str">
        <f>_xll.SNL.Clients.Office.Excel.Functions.SPG(A418,"SP_IPO_DATE")</f>
        <v>#PEND</v>
      </c>
      <c r="C418" s="9" t="str">
        <f>_xll.SNL.Clients.Office.Excel.Functions.SPG(A418, "IQ_SECTOR")</f>
        <v>Health Care</v>
      </c>
      <c r="D418" s="9" t="str">
        <f>_xll.SNL.Clients.Office.Excel.Functions.SPG(A418, "IQ_INDUSTRY_GROUP")</f>
        <v>Health Care Equipment and Services</v>
      </c>
      <c r="E418" s="9" t="str">
        <f>_xll.SNL.Clients.Office.Excel.Functions.SPG(A418, "IQ_INDUSTRY")</f>
        <v>Health Care Providers and Services</v>
      </c>
      <c r="F418" s="9" t="str">
        <f>_xll.SNL.Clients.Office.Excel.Functions.SPG(A418, "IQ_PRIMARY_INDUSTRY")</f>
        <v>Health Care Services</v>
      </c>
      <c r="G418" s="9" t="str">
        <f>_xll.SNL.Clients.Office.Excel.Functions.SPG(A418, "NAICS_CODE", "Primary")</f>
        <v>62 - Health Care and Social Assistance</v>
      </c>
      <c r="H418" s="9" t="str">
        <f>_xll.SNL.Clients.Office.Excel.Functions.SPG(A418, "SP_TOPICTAG")</f>
        <v>Software Development; Data Integration; Outpatient Care; Data Protection; Process Automation; Artificial Intelligence</v>
      </c>
      <c r="I418" s="5">
        <f>_xll.SNL.Clients.Office.Excel.Functions.SPG(A418, "SP_PCT_SHARES_OWNED_ALL_INSTITUTIONS")</f>
        <v>87.23</v>
      </c>
      <c r="J418" s="9" t="str">
        <f>_xll.SNL.Clients.Office.Excel.Functions.SPG(A418, "RD_CREDIT_RATING_GLOBAL", "Issuer Credit Rating", "Local Currency LT|0")</f>
        <v/>
      </c>
      <c r="K418" s="9" t="str">
        <f>_xll.SNL.Clients.Office.Excel.Functions.SPG(A418, "RD_CWOL_GLOBAL", "Issuer Credit Rating", "Local Currency LT|0")</f>
        <v/>
      </c>
      <c r="L418" s="9" t="str">
        <f>_xll.SNL.Clients.Office.Excel.Functions.SPG(A418, "RD_RATING_ACTION_GLOBAL", "Issuer Credit Rating", "Local Currency LT|0")</f>
        <v/>
      </c>
      <c r="M418" s="10" t="str">
        <f>_xll.SNL.Clients.Office.Excel.Functions.SPG(A418, "RD_LAST_REVIEW_DATE_GLOBAL", "Issuer Credit Rating", "Local Currency LT")</f>
        <v/>
      </c>
      <c r="N418" s="10" t="str">
        <f>_xll.SNL.Clients.Office.Excel.Functions.SPG(A418, "RD_CREDIT_RATING_DATE_GLOBAL", "Issuer Credit Rating", "Local Currency LT|0")</f>
        <v/>
      </c>
      <c r="O418" s="10" t="str">
        <f>_xll.SNL.Clients.Office.Excel.Functions.SPG(A418, "RD_CREDIT_WATCH_OUTLOOK_DATE_GLOBAL", "Issuer Credit Rating", "Local Currency LT|0")</f>
        <v/>
      </c>
    </row>
    <row r="419" spans="1:15">
      <c r="A419" t="s">
        <v>1452</v>
      </c>
      <c r="B419" t="str">
        <f>_xll.SNL.Clients.Office.Excel.Functions.SPG(A419,"SP_IPO_DATE")</f>
        <v>#PEND</v>
      </c>
      <c r="C419" s="9" t="str">
        <f>_xll.SNL.Clients.Office.Excel.Functions.SPG(A419, "IQ_SECTOR")</f>
        <v>Health Care</v>
      </c>
      <c r="D419" s="9" t="str">
        <f>_xll.SNL.Clients.Office.Excel.Functions.SPG(A419, "IQ_INDUSTRY_GROUP")</f>
        <v>Pharmaceuticals, Biotechnology and Life Sciences</v>
      </c>
      <c r="E419" s="9" t="str">
        <f>_xll.SNL.Clients.Office.Excel.Functions.SPG(A419, "IQ_INDUSTRY")</f>
        <v>Pharmaceuticals</v>
      </c>
      <c r="F419" s="9" t="str">
        <f>_xll.SNL.Clients.Office.Excel.Functions.SPG(A419, "IQ_PRIMARY_INDUSTRY")</f>
        <v>Pharmaceuticals</v>
      </c>
      <c r="G419" s="9" t="str">
        <f>_xll.SNL.Clients.Office.Excel.Functions.SPG(A419, "NAICS_CODE", "Primary")</f>
        <v>325412 - Pharmaceutical Preparation Manufacturing</v>
      </c>
      <c r="H419" s="9" t="str">
        <f>_xll.SNL.Clients.Office.Excel.Functions.SPG(A419, "SP_TOPICTAG")</f>
        <v>Health Diagnostics; Dentistry; Dermatology; Ear Nose &amp; Throat (ENT); Gastroenterology; Ophthalmology; Pain Management</v>
      </c>
      <c r="I419" s="5">
        <f>_xll.SNL.Clients.Office.Excel.Functions.SPG(A419, "SP_PCT_SHARES_OWNED_ALL_INSTITUTIONS")</f>
        <v>103.48</v>
      </c>
      <c r="J419" s="9" t="str">
        <f>_xll.SNL.Clients.Office.Excel.Functions.SPG(A419, "RD_CREDIT_RATING_GLOBAL", "Issuer Credit Rating", "Local Currency LT|0")</f>
        <v>BB</v>
      </c>
      <c r="K419" s="9" t="str">
        <f>_xll.SNL.Clients.Office.Excel.Functions.SPG(A419, "RD_CWOL_GLOBAL", "Issuer Credit Rating", "Local Currency LT|0")</f>
        <v>Stable</v>
      </c>
      <c r="L419" s="9" t="str">
        <f>_xll.SNL.Clients.Office.Excel.Functions.SPG(A419, "RD_RATING_ACTION_GLOBAL", "Issuer Credit Rating", "Local Currency LT|0")</f>
        <v>Upgrade | CreditWatch/Outlook (10/20/2023)</v>
      </c>
      <c r="M419" s="10">
        <f>_xll.SNL.Clients.Office.Excel.Functions.SPG(A419, "RD_LAST_REVIEW_DATE_GLOBAL", "Issuer Credit Rating", "Local Currency LT")</f>
        <v>45681</v>
      </c>
      <c r="N419" s="10">
        <f>_xll.SNL.Clients.Office.Excel.Functions.SPG(A419, "RD_CREDIT_RATING_DATE_GLOBAL", "Issuer Credit Rating", "Local Currency LT|0")</f>
        <v>45219</v>
      </c>
      <c r="O419" s="10">
        <f>_xll.SNL.Clients.Office.Excel.Functions.SPG(A419, "RD_CREDIT_WATCH_OUTLOOK_DATE_GLOBAL", "Issuer Credit Rating", "Local Currency LT|0")</f>
        <v>45219</v>
      </c>
    </row>
    <row r="420" spans="1:15">
      <c r="A420" t="s">
        <v>1453</v>
      </c>
      <c r="B420" t="str">
        <f>_xll.SNL.Clients.Office.Excel.Functions.SPG(A420,"SP_IPO_DATE")</f>
        <v>#PEND</v>
      </c>
      <c r="C420" s="9" t="str">
        <f>_xll.SNL.Clients.Office.Excel.Functions.SPG(A420, "IQ_SECTOR")</f>
        <v>Consumer Staples</v>
      </c>
      <c r="D420" s="9" t="str">
        <f>_xll.SNL.Clients.Office.Excel.Functions.SPG(A420, "IQ_INDUSTRY_GROUP")</f>
        <v>Consumer Staples Distribution and Retail</v>
      </c>
      <c r="E420" s="9" t="str">
        <f>_xll.SNL.Clients.Office.Excel.Functions.SPG(A420, "IQ_INDUSTRY")</f>
        <v>Consumer Staples Distribution and Retail</v>
      </c>
      <c r="F420" s="9" t="str">
        <f>_xll.SNL.Clients.Office.Excel.Functions.SPG(A420, "IQ_PRIMARY_INDUSTRY")</f>
        <v>Consumer Staples Merchandise Retail</v>
      </c>
      <c r="G420" s="9" t="str">
        <f>_xll.SNL.Clients.Office.Excel.Functions.SPG(A420, "NAICS_CODE", "Primary")</f>
        <v>455211 - Warehouse Clubs and Supercenters</v>
      </c>
      <c r="H420" s="9" t="str">
        <f>_xll.SNL.Clients.Office.Excel.Functions.SPG(A420, "SP_TOPICTAG")</f>
        <v>Fast-Moving Consumer Goods; Food Delivery; Lifestyle; Online Grocery</v>
      </c>
      <c r="I420" s="5">
        <f>_xll.SNL.Clients.Office.Excel.Functions.SPG(A420, "SP_PCT_SHARES_OWNED_ALL_INSTITUTIONS")</f>
        <v>93.93</v>
      </c>
      <c r="J420" s="9" t="str">
        <f>_xll.SNL.Clients.Office.Excel.Functions.SPG(A420, "RD_CREDIT_RATING_GLOBAL", "Issuer Credit Rating", "Local Currency LT|0")</f>
        <v/>
      </c>
      <c r="K420" s="9" t="str">
        <f>_xll.SNL.Clients.Office.Excel.Functions.SPG(A420, "RD_CWOL_GLOBAL", "Issuer Credit Rating", "Local Currency LT|0")</f>
        <v/>
      </c>
      <c r="L420" s="9" t="str">
        <f>_xll.SNL.Clients.Office.Excel.Functions.SPG(A420, "RD_RATING_ACTION_GLOBAL", "Issuer Credit Rating", "Local Currency LT|0")</f>
        <v/>
      </c>
      <c r="M420" s="10" t="str">
        <f>_xll.SNL.Clients.Office.Excel.Functions.SPG(A420, "RD_LAST_REVIEW_DATE_GLOBAL", "Issuer Credit Rating", "Local Currency LT")</f>
        <v/>
      </c>
      <c r="N420" s="10" t="str">
        <f>_xll.SNL.Clients.Office.Excel.Functions.SPG(A420, "RD_CREDIT_RATING_DATE_GLOBAL", "Issuer Credit Rating", "Local Currency LT|0")</f>
        <v/>
      </c>
      <c r="O420" s="10" t="str">
        <f>_xll.SNL.Clients.Office.Excel.Functions.SPG(A420, "RD_CREDIT_WATCH_OUTLOOK_DATE_GLOBAL", "Issuer Credit Rating", "Local Currency LT|0")</f>
        <v/>
      </c>
    </row>
    <row r="421" spans="1:15">
      <c r="A421" t="s">
        <v>1454</v>
      </c>
      <c r="B421" t="str">
        <f>_xll.SNL.Clients.Office.Excel.Functions.SPG(A421,"SP_IPO_DATE")</f>
        <v>#PEND</v>
      </c>
      <c r="C421" s="9" t="str">
        <f>_xll.SNL.Clients.Office.Excel.Functions.SPG(A421, "IQ_SECTOR")</f>
        <v>Health Care</v>
      </c>
      <c r="D421" s="9" t="str">
        <f>_xll.SNL.Clients.Office.Excel.Functions.SPG(A421, "IQ_INDUSTRY_GROUP")</f>
        <v>Health Care Equipment and Services</v>
      </c>
      <c r="E421" s="9" t="str">
        <f>_xll.SNL.Clients.Office.Excel.Functions.SPG(A421, "IQ_INDUSTRY")</f>
        <v>Health Care Providers and Services</v>
      </c>
      <c r="F421" s="9" t="str">
        <f>_xll.SNL.Clients.Office.Excel.Functions.SPG(A421, "IQ_PRIMARY_INDUSTRY")</f>
        <v>Health Care Services</v>
      </c>
      <c r="G421" s="9" t="str">
        <f>_xll.SNL.Clients.Office.Excel.Functions.SPG(A421, "NAICS_CODE", "Primary")</f>
        <v>621491 - HMO Medical Centers</v>
      </c>
      <c r="H421" s="9" t="str">
        <f>_xll.SNL.Clients.Office.Excel.Functions.SPG(A421, "SP_TOPICTAG")</f>
        <v>Data Integration; Health Diagnostics; MHealth; Process Automation; Chronic Diseases</v>
      </c>
      <c r="I421" s="5">
        <f>_xll.SNL.Clients.Office.Excel.Functions.SPG(A421, "SP_PCT_SHARES_OWNED_ALL_INSTITUTIONS")</f>
        <v>95.03</v>
      </c>
      <c r="J421" s="9" t="str">
        <f>_xll.SNL.Clients.Office.Excel.Functions.SPG(A421, "RD_CREDIT_RATING_GLOBAL", "Issuer Credit Rating", "Local Currency LT|0")</f>
        <v/>
      </c>
      <c r="K421" s="9" t="str">
        <f>_xll.SNL.Clients.Office.Excel.Functions.SPG(A421, "RD_CWOL_GLOBAL", "Issuer Credit Rating", "Local Currency LT|0")</f>
        <v/>
      </c>
      <c r="L421" s="9" t="str">
        <f>_xll.SNL.Clients.Office.Excel.Functions.SPG(A421, "RD_RATING_ACTION_GLOBAL", "Issuer Credit Rating", "Local Currency LT|0")</f>
        <v/>
      </c>
      <c r="M421" s="10" t="str">
        <f>_xll.SNL.Clients.Office.Excel.Functions.SPG(A421, "RD_LAST_REVIEW_DATE_GLOBAL", "Issuer Credit Rating", "Local Currency LT")</f>
        <v/>
      </c>
      <c r="N421" s="10" t="str">
        <f>_xll.SNL.Clients.Office.Excel.Functions.SPG(A421, "RD_CREDIT_RATING_DATE_GLOBAL", "Issuer Credit Rating", "Local Currency LT|0")</f>
        <v/>
      </c>
      <c r="O421" s="10" t="str">
        <f>_xll.SNL.Clients.Office.Excel.Functions.SPG(A421, "RD_CREDIT_WATCH_OUTLOOK_DATE_GLOBAL", "Issuer Credit Rating", "Local Currency LT|0")</f>
        <v/>
      </c>
    </row>
    <row r="422" spans="1:15">
      <c r="A422" t="s">
        <v>1455</v>
      </c>
      <c r="B422" t="str">
        <f>_xll.SNL.Clients.Office.Excel.Functions.SPG(A422,"SP_IPO_DATE")</f>
        <v>#PEND</v>
      </c>
      <c r="C422" s="9" t="str">
        <f>_xll.SNL.Clients.Office.Excel.Functions.SPG(A422, "IQ_SECTOR")</f>
        <v>Financials</v>
      </c>
      <c r="D422" s="9" t="str">
        <f>_xll.SNL.Clients.Office.Excel.Functions.SPG(A422, "IQ_INDUSTRY_GROUP")</f>
        <v>Insurance</v>
      </c>
      <c r="E422" s="9" t="str">
        <f>_xll.SNL.Clients.Office.Excel.Functions.SPG(A422, "IQ_INDUSTRY")</f>
        <v>Insurance</v>
      </c>
      <c r="F422" s="9" t="str">
        <f>_xll.SNL.Clients.Office.Excel.Functions.SPG(A422, "IQ_PRIMARY_INDUSTRY")</f>
        <v>Property and Casualty Insurance</v>
      </c>
      <c r="G422" s="9" t="str">
        <f>_xll.SNL.Clients.Office.Excel.Functions.SPG(A422, "NAICS_CODE", "Primary")</f>
        <v>524126 - Direct Property and Casualty Insurance Carriers</v>
      </c>
      <c r="H422" s="9" t="str">
        <f>_xll.SNL.Clients.Office.Excel.Functions.SPG(A422, "SP_TOPICTAG")</f>
        <v>Employee Benefits</v>
      </c>
      <c r="I422" s="5">
        <f>_xll.SNL.Clients.Office.Excel.Functions.SPG(A422, "SP_PCT_SHARES_OWNED_ALL_INSTITUTIONS")</f>
        <v>84.8</v>
      </c>
      <c r="J422" s="9" t="str">
        <f>_xll.SNL.Clients.Office.Excel.Functions.SPG(A422, "RD_CREDIT_RATING_GLOBAL", "Issuer Credit Rating", "Local Currency LT|0")</f>
        <v>NR</v>
      </c>
      <c r="K422" s="9" t="str">
        <f>_xll.SNL.Clients.Office.Excel.Functions.SPG(A422, "RD_CWOL_GLOBAL", "Issuer Credit Rating", "Local Currency LT|0")</f>
        <v>NR</v>
      </c>
      <c r="L422" s="9" t="str">
        <f>_xll.SNL.Clients.Office.Excel.Functions.SPG(A422, "RD_RATING_ACTION_GLOBAL", "Issuer Credit Rating", "Local Currency LT|0")</f>
        <v>Not Rated | CreditWatch/Outlook (12/08/2023)</v>
      </c>
      <c r="M422" s="10">
        <f>_xll.SNL.Clients.Office.Excel.Functions.SPG(A422, "RD_LAST_REVIEW_DATE_GLOBAL", "Issuer Credit Rating", "Local Currency LT")</f>
        <v>45268</v>
      </c>
      <c r="N422" s="10">
        <f>_xll.SNL.Clients.Office.Excel.Functions.SPG(A422, "RD_CREDIT_RATING_DATE_GLOBAL", "Issuer Credit Rating", "Local Currency LT|0")</f>
        <v>45268</v>
      </c>
      <c r="O422" s="10">
        <f>_xll.SNL.Clients.Office.Excel.Functions.SPG(A422, "RD_CREDIT_WATCH_OUTLOOK_DATE_GLOBAL", "Issuer Credit Rating", "Local Currency LT|0")</f>
        <v>45268</v>
      </c>
    </row>
    <row r="423" spans="1:15">
      <c r="A423" t="s">
        <v>1456</v>
      </c>
      <c r="B423" t="str">
        <f>_xll.SNL.Clients.Office.Excel.Functions.SPG(A423,"SP_IPO_DATE")</f>
        <v>#PEND</v>
      </c>
      <c r="C423" s="9" t="str">
        <f>_xll.SNL.Clients.Office.Excel.Functions.SPG(A423, "IQ_SECTOR")</f>
        <v>Financials</v>
      </c>
      <c r="D423" s="9" t="str">
        <f>_xll.SNL.Clients.Office.Excel.Functions.SPG(A423, "IQ_INDUSTRY_GROUP")</f>
        <v>Financial Services</v>
      </c>
      <c r="E423" s="9" t="str">
        <f>_xll.SNL.Clients.Office.Excel.Functions.SPG(A423, "IQ_INDUSTRY")</f>
        <v>Consumer Finance</v>
      </c>
      <c r="F423" s="9" t="str">
        <f>_xll.SNL.Clients.Office.Excel.Functions.SPG(A423, "IQ_PRIMARY_INDUSTRY")</f>
        <v>Consumer Finance</v>
      </c>
      <c r="G423" s="9" t="str">
        <f>_xll.SNL.Clients.Office.Excel.Functions.SPG(A423, "NAICS_CODE", "Primary")</f>
        <v>522291 - Consumer Lending</v>
      </c>
      <c r="H423" s="9" t="str">
        <f>_xll.SNL.Clients.Office.Excel.Functions.SPG(A423, "SP_TOPICTAG")</f>
        <v>Fintech; Online Payments; Buy Now Pay Later (BNPL)</v>
      </c>
      <c r="I423" s="5">
        <f>_xll.SNL.Clients.Office.Excel.Functions.SPG(A423, "SP_PCT_SHARES_OWNED_ALL_INSTITUTIONS")</f>
        <v>98.82</v>
      </c>
      <c r="J423" s="9" t="str">
        <f>_xll.SNL.Clients.Office.Excel.Functions.SPG(A423, "RD_CREDIT_RATING_GLOBAL", "Issuer Credit Rating", "Local Currency LT|0")</f>
        <v>BB-</v>
      </c>
      <c r="K423" s="9" t="str">
        <f>_xll.SNL.Clients.Office.Excel.Functions.SPG(A423, "RD_CWOL_GLOBAL", "Issuer Credit Rating", "Local Currency LT|0")</f>
        <v>Stable</v>
      </c>
      <c r="L423" s="9" t="str">
        <f>_xll.SNL.Clients.Office.Excel.Functions.SPG(A423, "RD_RATING_ACTION_GLOBAL", "Issuer Credit Rating", "Local Currency LT|0")</f>
        <v>New Rating | CreditWatch/Outlook (11/08/2021)</v>
      </c>
      <c r="M423" s="10">
        <f>_xll.SNL.Clients.Office.Excel.Functions.SPG(A423, "RD_LAST_REVIEW_DATE_GLOBAL", "Issuer Credit Rating", "Local Currency LT")</f>
        <v>45541</v>
      </c>
      <c r="N423" s="10">
        <f>_xll.SNL.Clients.Office.Excel.Functions.SPG(A423, "RD_CREDIT_RATING_DATE_GLOBAL", "Issuer Credit Rating", "Local Currency LT|0")</f>
        <v>44508</v>
      </c>
      <c r="O423" s="10">
        <f>_xll.SNL.Clients.Office.Excel.Functions.SPG(A423, "RD_CREDIT_WATCH_OUTLOOK_DATE_GLOBAL", "Issuer Credit Rating", "Local Currency LT|0")</f>
        <v>44508</v>
      </c>
    </row>
    <row r="424" spans="1:15">
      <c r="A424" t="s">
        <v>1457</v>
      </c>
      <c r="B424" t="str">
        <f>_xll.SNL.Clients.Office.Excel.Functions.SPG(A424,"SP_IPO_DATE")</f>
        <v>#PEND</v>
      </c>
      <c r="C424" s="9" t="str">
        <f>_xll.SNL.Clients.Office.Excel.Functions.SPG(A424, "IQ_SECTOR")</f>
        <v>Information Technology</v>
      </c>
      <c r="D424" s="9" t="str">
        <f>_xll.SNL.Clients.Office.Excel.Functions.SPG(A424, "IQ_INDUSTRY_GROUP")</f>
        <v>Software and Services</v>
      </c>
      <c r="E424" s="9" t="str">
        <f>_xll.SNL.Clients.Office.Excel.Functions.SPG(A424, "IQ_INDUSTRY")</f>
        <v>Software</v>
      </c>
      <c r="F424" s="9" t="str">
        <f>_xll.SNL.Clients.Office.Excel.Functions.SPG(A424, "IQ_PRIMARY_INDUSTRY")</f>
        <v>Systems Software</v>
      </c>
      <c r="G424" s="9" t="str">
        <f>_xll.SNL.Clients.Office.Excel.Functions.SPG(A424, "NAICS_CODE", "Primary")</f>
        <v>513210 - Software Publishers</v>
      </c>
      <c r="H424" s="9" t="str">
        <f>_xll.SNL.Clients.Office.Excel.Functions.SPG(A424, "SP_TOPICTAG")</f>
        <v>Software Development; Data Integration; Machine Learning; Data Protection; Cloud Security; Process Automation; Artificial Intelligence</v>
      </c>
      <c r="I424" s="5">
        <f>_xll.SNL.Clients.Office.Excel.Functions.SPG(A424, "SP_PCT_SHARES_OWNED_ALL_INSTITUTIONS")</f>
        <v>115.12</v>
      </c>
      <c r="J424" s="9" t="str">
        <f>_xll.SNL.Clients.Office.Excel.Functions.SPG(A424, "RD_CREDIT_RATING_GLOBAL", "Issuer Credit Rating", "Local Currency LT|0")</f>
        <v/>
      </c>
      <c r="K424" s="9" t="str">
        <f>_xll.SNL.Clients.Office.Excel.Functions.SPG(A424, "RD_CWOL_GLOBAL", "Issuer Credit Rating", "Local Currency LT|0")</f>
        <v/>
      </c>
      <c r="L424" s="9" t="str">
        <f>_xll.SNL.Clients.Office.Excel.Functions.SPG(A424, "RD_RATING_ACTION_GLOBAL", "Issuer Credit Rating", "Local Currency LT|0")</f>
        <v/>
      </c>
      <c r="M424" s="10" t="str">
        <f>_xll.SNL.Clients.Office.Excel.Functions.SPG(A424, "RD_LAST_REVIEW_DATE_GLOBAL", "Issuer Credit Rating", "Local Currency LT")</f>
        <v/>
      </c>
      <c r="N424" s="10" t="str">
        <f>_xll.SNL.Clients.Office.Excel.Functions.SPG(A424, "RD_CREDIT_RATING_DATE_GLOBAL", "Issuer Credit Rating", "Local Currency LT|0")</f>
        <v/>
      </c>
      <c r="O424" s="10" t="str">
        <f>_xll.SNL.Clients.Office.Excel.Functions.SPG(A424, "RD_CREDIT_WATCH_OUTLOOK_DATE_GLOBAL", "Issuer Credit Rating", "Local Currency LT|0")</f>
        <v/>
      </c>
    </row>
    <row r="425" spans="1:15">
      <c r="A425" t="s">
        <v>1458</v>
      </c>
      <c r="B425" t="str">
        <f>_xll.SNL.Clients.Office.Excel.Functions.SPG(A425,"SP_IPO_DATE")</f>
        <v>#PEND</v>
      </c>
      <c r="C425" s="9" t="str">
        <f>_xll.SNL.Clients.Office.Excel.Functions.SPG(A425, "IQ_SECTOR")</f>
        <v>Health Care</v>
      </c>
      <c r="D425" s="9" t="str">
        <f>_xll.SNL.Clients.Office.Excel.Functions.SPG(A425, "IQ_INDUSTRY_GROUP")</f>
        <v>Health Care Equipment and Services</v>
      </c>
      <c r="E425" s="9" t="str">
        <f>_xll.SNL.Clients.Office.Excel.Functions.SPG(A425, "IQ_INDUSTRY")</f>
        <v>Health Care Providers and Services</v>
      </c>
      <c r="F425" s="9" t="str">
        <f>_xll.SNL.Clients.Office.Excel.Functions.SPG(A425, "IQ_PRIMARY_INDUSTRY")</f>
        <v>Managed Health Care</v>
      </c>
      <c r="G425" s="9" t="str">
        <f>_xll.SNL.Clients.Office.Excel.Functions.SPG(A425, "NAICS_CODE", "Primary")</f>
        <v>6214 - Outpatient Care Centers</v>
      </c>
      <c r="H425" s="9" t="str">
        <f>_xll.SNL.Clients.Office.Excel.Functions.SPG(A425, "SP_TOPICTAG")</f>
        <v>Health Diagnostics; MHealth; Fertility; Employee Benefits; Reproductive Health</v>
      </c>
      <c r="I425" s="5">
        <f>_xll.SNL.Clients.Office.Excel.Functions.SPG(A425, "SP_PCT_SHARES_OWNED_ALL_INSTITUTIONS")</f>
        <v>90.81</v>
      </c>
      <c r="J425" s="9" t="str">
        <f>_xll.SNL.Clients.Office.Excel.Functions.SPG(A425, "RD_CREDIT_RATING_GLOBAL", "Issuer Credit Rating", "Local Currency LT|0")</f>
        <v/>
      </c>
      <c r="K425" s="9" t="str">
        <f>_xll.SNL.Clients.Office.Excel.Functions.SPG(A425, "RD_CWOL_GLOBAL", "Issuer Credit Rating", "Local Currency LT|0")</f>
        <v/>
      </c>
      <c r="L425" s="9" t="str">
        <f>_xll.SNL.Clients.Office.Excel.Functions.SPG(A425, "RD_RATING_ACTION_GLOBAL", "Issuer Credit Rating", "Local Currency LT|0")</f>
        <v/>
      </c>
      <c r="M425" s="10" t="str">
        <f>_xll.SNL.Clients.Office.Excel.Functions.SPG(A425, "RD_LAST_REVIEW_DATE_GLOBAL", "Issuer Credit Rating", "Local Currency LT")</f>
        <v/>
      </c>
      <c r="N425" s="10" t="str">
        <f>_xll.SNL.Clients.Office.Excel.Functions.SPG(A425, "RD_CREDIT_RATING_DATE_GLOBAL", "Issuer Credit Rating", "Local Currency LT|0")</f>
        <v/>
      </c>
      <c r="O425" s="10" t="str">
        <f>_xll.SNL.Clients.Office.Excel.Functions.SPG(A425, "RD_CREDIT_WATCH_OUTLOOK_DATE_GLOBAL", "Issuer Credit Rating", "Local Currency LT|0")</f>
        <v/>
      </c>
    </row>
    <row r="426" spans="1:15">
      <c r="A426" t="s">
        <v>1459</v>
      </c>
      <c r="B426" t="str">
        <f>_xll.SNL.Clients.Office.Excel.Functions.SPG(A426,"SP_IPO_DATE")</f>
        <v>#PEND</v>
      </c>
      <c r="C426" s="9" t="str">
        <f>_xll.SNL.Clients.Office.Excel.Functions.SPG(A426, "IQ_SECTOR")</f>
        <v>Energy</v>
      </c>
      <c r="D426" s="9" t="str">
        <f>_xll.SNL.Clients.Office.Excel.Functions.SPG(A426, "IQ_INDUSTRY_GROUP")</f>
        <v>Energy</v>
      </c>
      <c r="E426" s="9" t="str">
        <f>_xll.SNL.Clients.Office.Excel.Functions.SPG(A426, "IQ_INDUSTRY")</f>
        <v>Energy Equipment and Services</v>
      </c>
      <c r="F426" s="9" t="str">
        <f>_xll.SNL.Clients.Office.Excel.Functions.SPG(A426, "IQ_PRIMARY_INDUSTRY")</f>
        <v>Oil and Gas Equipment and Services</v>
      </c>
      <c r="G426" s="9" t="str">
        <f>_xll.SNL.Clients.Office.Excel.Functions.SPG(A426, "NAICS_CODE", "Primary")</f>
        <v>213112 - Support Activities for Oil and Gas Operations</v>
      </c>
      <c r="H426" s="9" t="str">
        <f>_xll.SNL.Clients.Office.Excel.Functions.SPG(A426, "SP_TOPICTAG")</f>
        <v>Environmental Engineering</v>
      </c>
      <c r="I426" s="5">
        <f>_xll.SNL.Clients.Office.Excel.Functions.SPG(A426, "SP_PCT_SHARES_OWNED_ALL_INSTITUTIONS")</f>
        <v>78.33</v>
      </c>
      <c r="J426" s="9" t="str">
        <f>_xll.SNL.Clients.Office.Excel.Functions.SPG(A426, "RD_CREDIT_RATING_GLOBAL", "Issuer Credit Rating", "Local Currency LT|0")</f>
        <v/>
      </c>
      <c r="K426" s="9" t="str">
        <f>_xll.SNL.Clients.Office.Excel.Functions.SPG(A426, "RD_CWOL_GLOBAL", "Issuer Credit Rating", "Local Currency LT|0")</f>
        <v/>
      </c>
      <c r="L426" s="9" t="str">
        <f>_xll.SNL.Clients.Office.Excel.Functions.SPG(A426, "RD_RATING_ACTION_GLOBAL", "Issuer Credit Rating", "Local Currency LT|0")</f>
        <v/>
      </c>
      <c r="M426" s="10" t="str">
        <f>_xll.SNL.Clients.Office.Excel.Functions.SPG(A426, "RD_LAST_REVIEW_DATE_GLOBAL", "Issuer Credit Rating", "Local Currency LT")</f>
        <v/>
      </c>
      <c r="N426" s="10" t="str">
        <f>_xll.SNL.Clients.Office.Excel.Functions.SPG(A426, "RD_CREDIT_RATING_DATE_GLOBAL", "Issuer Credit Rating", "Local Currency LT|0")</f>
        <v/>
      </c>
      <c r="O426" s="10" t="str">
        <f>_xll.SNL.Clients.Office.Excel.Functions.SPG(A426, "RD_CREDIT_WATCH_OUTLOOK_DATE_GLOBAL", "Issuer Credit Rating", "Local Currency LT|0")</f>
        <v/>
      </c>
    </row>
    <row r="427" spans="1:15">
      <c r="A427" t="s">
        <v>1460</v>
      </c>
      <c r="B427" t="str">
        <f>_xll.SNL.Clients.Office.Excel.Functions.SPG(A427,"SP_IPO_DATE")</f>
        <v>#PEND</v>
      </c>
      <c r="C427" s="9" t="str">
        <f>_xll.SNL.Clients.Office.Excel.Functions.SPG(A427, "IQ_SECTOR")</f>
        <v>Health Care</v>
      </c>
      <c r="D427" s="9" t="str">
        <f>_xll.SNL.Clients.Office.Excel.Functions.SPG(A427, "IQ_INDUSTRY_GROUP")</f>
        <v>Pharmaceuticals, Biotechnology and Life Sciences</v>
      </c>
      <c r="E427" s="9" t="str">
        <f>_xll.SNL.Clients.Office.Excel.Functions.SPG(A427, "IQ_INDUSTRY")</f>
        <v>Biotechnology</v>
      </c>
      <c r="F427" s="9" t="str">
        <f>_xll.SNL.Clients.Office.Excel.Functions.SPG(A427, "IQ_PRIMARY_INDUSTRY")</f>
        <v>Biotechnology</v>
      </c>
      <c r="G427" s="9" t="str">
        <f>_xll.SNL.Clients.Office.Excel.Functions.SPG(A427, "NAICS_CODE", "Primary")</f>
        <v>325414 - Biological Product (except Diagnostic) Manufacturing</v>
      </c>
      <c r="H427" s="9" t="str">
        <f>_xll.SNL.Clients.Office.Excel.Functions.SPG(A427, "SP_TOPICTAG")</f>
        <v>Chronic Diseases; Gastroenterology; Hematology; Immunology; Inflammation</v>
      </c>
      <c r="I427" s="5">
        <f>_xll.SNL.Clients.Office.Excel.Functions.SPG(A427, "SP_PCT_SHARES_OWNED_ALL_INSTITUTIONS")</f>
        <v>85.86</v>
      </c>
      <c r="J427" s="9" t="str">
        <f>_xll.SNL.Clients.Office.Excel.Functions.SPG(A427, "RD_CREDIT_RATING_GLOBAL", "Issuer Credit Rating", "Local Currency LT|0")</f>
        <v/>
      </c>
      <c r="K427" s="9" t="str">
        <f>_xll.SNL.Clients.Office.Excel.Functions.SPG(A427, "RD_CWOL_GLOBAL", "Issuer Credit Rating", "Local Currency LT|0")</f>
        <v/>
      </c>
      <c r="L427" s="9" t="str">
        <f>_xll.SNL.Clients.Office.Excel.Functions.SPG(A427, "RD_RATING_ACTION_GLOBAL", "Issuer Credit Rating", "Local Currency LT|0")</f>
        <v/>
      </c>
      <c r="M427" s="10" t="str">
        <f>_xll.SNL.Clients.Office.Excel.Functions.SPG(A427, "RD_LAST_REVIEW_DATE_GLOBAL", "Issuer Credit Rating", "Local Currency LT")</f>
        <v/>
      </c>
      <c r="N427" s="10" t="str">
        <f>_xll.SNL.Clients.Office.Excel.Functions.SPG(A427, "RD_CREDIT_RATING_DATE_GLOBAL", "Issuer Credit Rating", "Local Currency LT|0")</f>
        <v/>
      </c>
      <c r="O427" s="10" t="str">
        <f>_xll.SNL.Clients.Office.Excel.Functions.SPG(A427, "RD_CREDIT_WATCH_OUTLOOK_DATE_GLOBAL", "Issuer Credit Rating", "Local Currency LT|0")</f>
        <v/>
      </c>
    </row>
    <row r="428" spans="1:15">
      <c r="A428" t="s">
        <v>1461</v>
      </c>
      <c r="B428" t="str">
        <f>_xll.SNL.Clients.Office.Excel.Functions.SPG(A428,"SP_IPO_DATE")</f>
        <v>#PEND</v>
      </c>
      <c r="C428" s="9" t="str">
        <f>_xll.SNL.Clients.Office.Excel.Functions.SPG(A428, "IQ_SECTOR")</f>
        <v>Industrials</v>
      </c>
      <c r="D428" s="9" t="str">
        <f>_xll.SNL.Clients.Office.Excel.Functions.SPG(A428, "IQ_INDUSTRY_GROUP")</f>
        <v>Capital Goods</v>
      </c>
      <c r="E428" s="9" t="str">
        <f>_xll.SNL.Clients.Office.Excel.Functions.SPG(A428, "IQ_INDUSTRY")</f>
        <v>Machinery</v>
      </c>
      <c r="F428" s="9" t="str">
        <f>_xll.SNL.Clients.Office.Excel.Functions.SPG(A428, "IQ_PRIMARY_INDUSTRY")</f>
        <v>Industrial Machinery and Supplies and Components</v>
      </c>
      <c r="G428" s="9" t="str">
        <f>_xll.SNL.Clients.Office.Excel.Functions.SPG(A428, "NAICS_CODE", "Primary")</f>
        <v>33324 - Industrial Machinery Manufacturing</v>
      </c>
      <c r="H428" s="9" t="str">
        <f>_xll.SNL.Clients.Office.Excel.Functions.SPG(A428, "SP_TOPICTAG")</f>
        <v>Machine Learning; 3D Printing; Artificial Intelligence</v>
      </c>
      <c r="I428" s="5">
        <f>_xll.SNL.Clients.Office.Excel.Functions.SPG(A428, "SP_PCT_SHARES_OWNED_ALL_INSTITUTIONS")</f>
        <v>86.92</v>
      </c>
      <c r="J428" s="9" t="str">
        <f>_xll.SNL.Clients.Office.Excel.Functions.SPG(A428, "RD_CREDIT_RATING_GLOBAL", "Issuer Credit Rating", "Local Currency LT|0")</f>
        <v/>
      </c>
      <c r="K428" s="9" t="str">
        <f>_xll.SNL.Clients.Office.Excel.Functions.SPG(A428, "RD_CWOL_GLOBAL", "Issuer Credit Rating", "Local Currency LT|0")</f>
        <v/>
      </c>
      <c r="L428" s="9" t="str">
        <f>_xll.SNL.Clients.Office.Excel.Functions.SPG(A428, "RD_RATING_ACTION_GLOBAL", "Issuer Credit Rating", "Local Currency LT|0")</f>
        <v/>
      </c>
      <c r="M428" s="10" t="str">
        <f>_xll.SNL.Clients.Office.Excel.Functions.SPG(A428, "RD_LAST_REVIEW_DATE_GLOBAL", "Issuer Credit Rating", "Local Currency LT")</f>
        <v/>
      </c>
      <c r="N428" s="10" t="str">
        <f>_xll.SNL.Clients.Office.Excel.Functions.SPG(A428, "RD_CREDIT_RATING_DATE_GLOBAL", "Issuer Credit Rating", "Local Currency LT|0")</f>
        <v/>
      </c>
      <c r="O428" s="10" t="str">
        <f>_xll.SNL.Clients.Office.Excel.Functions.SPG(A428, "RD_CREDIT_WATCH_OUTLOOK_DATE_GLOBAL", "Issuer Credit Rating", "Local Currency LT|0")</f>
        <v/>
      </c>
    </row>
    <row r="429" spans="1:15">
      <c r="A429" t="s">
        <v>1462</v>
      </c>
      <c r="B429" t="str">
        <f>_xll.SNL.Clients.Office.Excel.Functions.SPG(A429,"SP_IPO_DATE")</f>
        <v>#PEND</v>
      </c>
      <c r="C429" s="9" t="str">
        <f>_xll.SNL.Clients.Office.Excel.Functions.SPG(A429, "IQ_SECTOR")</f>
        <v>Financials</v>
      </c>
      <c r="D429" s="9" t="str">
        <f>_xll.SNL.Clients.Office.Excel.Functions.SPG(A429, "IQ_INDUSTRY_GROUP")</f>
        <v>Banks</v>
      </c>
      <c r="E429" s="9" t="str">
        <f>_xll.SNL.Clients.Office.Excel.Functions.SPG(A429, "IQ_INDUSTRY")</f>
        <v>Banks</v>
      </c>
      <c r="F429" s="9" t="str">
        <f>_xll.SNL.Clients.Office.Excel.Functions.SPG(A429, "IQ_PRIMARY_INDUSTRY")</f>
        <v>Regional Banks</v>
      </c>
      <c r="G429" s="9" t="str">
        <f>_xll.SNL.Clients.Office.Excel.Functions.SPG(A429, "NAICS_CODE", "Primary")</f>
        <v>522180 - Savings Institutions and Other Depository Credit Intermediation</v>
      </c>
      <c r="H429" s="9" t="str">
        <f>_xll.SNL.Clients.Office.Excel.Functions.SPG(A429, "SP_TOPICTAG")</f>
        <v>Consumer Lending</v>
      </c>
      <c r="I429" s="5">
        <f>_xll.SNL.Clients.Office.Excel.Functions.SPG(A429, "SP_PCT_SHARES_OWNED_ALL_INSTITUTIONS")</f>
        <v>67.84</v>
      </c>
      <c r="J429" s="9" t="str">
        <f>_xll.SNL.Clients.Office.Excel.Functions.SPG(A429, "RD_CREDIT_RATING_GLOBAL", "Issuer Credit Rating", "Local Currency LT|0")</f>
        <v/>
      </c>
      <c r="K429" s="9" t="str">
        <f>_xll.SNL.Clients.Office.Excel.Functions.SPG(A429, "RD_CWOL_GLOBAL", "Issuer Credit Rating", "Local Currency LT|0")</f>
        <v/>
      </c>
      <c r="L429" s="9" t="str">
        <f>_xll.SNL.Clients.Office.Excel.Functions.SPG(A429, "RD_RATING_ACTION_GLOBAL", "Issuer Credit Rating", "Local Currency LT|0")</f>
        <v/>
      </c>
      <c r="M429" s="10" t="str">
        <f>_xll.SNL.Clients.Office.Excel.Functions.SPG(A429, "RD_LAST_REVIEW_DATE_GLOBAL", "Issuer Credit Rating", "Local Currency LT")</f>
        <v/>
      </c>
      <c r="N429" s="10" t="str">
        <f>_xll.SNL.Clients.Office.Excel.Functions.SPG(A429, "RD_CREDIT_RATING_DATE_GLOBAL", "Issuer Credit Rating", "Local Currency LT|0")</f>
        <v/>
      </c>
      <c r="O429" s="10" t="str">
        <f>_xll.SNL.Clients.Office.Excel.Functions.SPG(A429, "RD_CREDIT_WATCH_OUTLOOK_DATE_GLOBAL", "Issuer Credit Rating", "Local Currency LT|0")</f>
        <v/>
      </c>
    </row>
    <row r="430" spans="1:15">
      <c r="A430" t="s">
        <v>1463</v>
      </c>
      <c r="B430" t="str">
        <f>_xll.SNL.Clients.Office.Excel.Functions.SPG(A430,"SP_IPO_DATE")</f>
        <v>#PEND</v>
      </c>
      <c r="C430" s="9" t="str">
        <f>_xll.SNL.Clients.Office.Excel.Functions.SPG(A430, "IQ_SECTOR")</f>
        <v>Industrials</v>
      </c>
      <c r="D430" s="9" t="str">
        <f>_xll.SNL.Clients.Office.Excel.Functions.SPG(A430, "IQ_INDUSTRY_GROUP")</f>
        <v>Commercial and Professional Services</v>
      </c>
      <c r="E430" s="9" t="str">
        <f>_xll.SNL.Clients.Office.Excel.Functions.SPG(A430, "IQ_INDUSTRY")</f>
        <v>Commercial Services and Supplies</v>
      </c>
      <c r="F430" s="9" t="str">
        <f>_xll.SNL.Clients.Office.Excel.Functions.SPG(A430, "IQ_PRIMARY_INDUSTRY")</f>
        <v>Diversified Support Services</v>
      </c>
      <c r="G430" s="9" t="str">
        <f>_xll.SNL.Clients.Office.Excel.Functions.SPG(A430, "NAICS_CODE", "Primary")</f>
        <v>5614 - Business Support Services</v>
      </c>
      <c r="H430" s="9" t="str">
        <f>_xll.SNL.Clients.Office.Excel.Functions.SPG(A430, "SP_TOPICTAG")</f>
        <v>Adventure Travel; Business Travel; Tourism; Travel Accommodations; Brand Marketing</v>
      </c>
      <c r="I430" s="5">
        <f>_xll.SNL.Clients.Office.Excel.Functions.SPG(A430, "SP_PCT_SHARES_OWNED_ALL_INSTITUTIONS")</f>
        <v>69.94</v>
      </c>
      <c r="J430" s="9" t="str">
        <f>_xll.SNL.Clients.Office.Excel.Functions.SPG(A430, "RD_CREDIT_RATING_GLOBAL", "Issuer Credit Rating", "Local Currency LT|0")</f>
        <v>NR</v>
      </c>
      <c r="K430" s="9" t="str">
        <f>_xll.SNL.Clients.Office.Excel.Functions.SPG(A430, "RD_CWOL_GLOBAL", "Issuer Credit Rating", "Local Currency LT|0")</f>
        <v>NR</v>
      </c>
      <c r="L430" s="9" t="str">
        <f>_xll.SNL.Clients.Office.Excel.Functions.SPG(A430, "RD_RATING_ACTION_GLOBAL", "Issuer Credit Rating", "Local Currency LT|0")</f>
        <v>Not Rated | CreditWatch/Outlook (02/06/2025)</v>
      </c>
      <c r="M430" s="10">
        <f>_xll.SNL.Clients.Office.Excel.Functions.SPG(A430, "RD_LAST_REVIEW_DATE_GLOBAL", "Issuer Credit Rating", "Local Currency LT")</f>
        <v>45694</v>
      </c>
      <c r="N430" s="10">
        <f>_xll.SNL.Clients.Office.Excel.Functions.SPG(A430, "RD_CREDIT_RATING_DATE_GLOBAL", "Issuer Credit Rating", "Local Currency LT|0")</f>
        <v>45694</v>
      </c>
      <c r="O430" s="10">
        <f>_xll.SNL.Clients.Office.Excel.Functions.SPG(A430, "RD_CREDIT_WATCH_OUTLOOK_DATE_GLOBAL", "Issuer Credit Rating", "Local Currency LT|0")</f>
        <v>45694</v>
      </c>
    </row>
    <row r="431" spans="1:15">
      <c r="A431" t="s">
        <v>1464</v>
      </c>
      <c r="B431" t="str">
        <f>_xll.SNL.Clients.Office.Excel.Functions.SPG(A431,"SP_IPO_DATE")</f>
        <v>#PEND</v>
      </c>
      <c r="C431" s="9" t="str">
        <f>_xll.SNL.Clients.Office.Excel.Functions.SPG(A431, "IQ_SECTOR")</f>
        <v>Information Technology</v>
      </c>
      <c r="D431" s="9" t="str">
        <f>_xll.SNL.Clients.Office.Excel.Functions.SPG(A431, "IQ_INDUSTRY_GROUP")</f>
        <v>Semiconductors and Semiconductor Equipment</v>
      </c>
      <c r="E431" s="9" t="str">
        <f>_xll.SNL.Clients.Office.Excel.Functions.SPG(A431, "IQ_INDUSTRY")</f>
        <v>Semiconductors and Semiconductor Equipment</v>
      </c>
      <c r="F431" s="9" t="str">
        <f>_xll.SNL.Clients.Office.Excel.Functions.SPG(A431, "IQ_PRIMARY_INDUSTRY")</f>
        <v>Semiconductors</v>
      </c>
      <c r="G431" s="9" t="str">
        <f>_xll.SNL.Clients.Office.Excel.Functions.SPG(A431, "NAICS_CODE", "Primary")</f>
        <v>334413 - Semiconductor and Related Device Manufacturing</v>
      </c>
      <c r="H431" s="9" t="str">
        <f>_xll.SNL.Clients.Office.Excel.Functions.SPG(A431, "SP_TOPICTAG")</f>
        <v>Industrial Automation; Sensors; Smart Building; Smart Cities; Edge Computing; Network Security; 5G</v>
      </c>
      <c r="I431" s="5">
        <f>_xll.SNL.Clients.Office.Excel.Functions.SPG(A431, "SP_PCT_SHARES_OWNED_ALL_INSTITUTIONS")</f>
        <v>104.68</v>
      </c>
      <c r="J431" s="9" t="str">
        <f>_xll.SNL.Clients.Office.Excel.Functions.SPG(A431, "RD_CREDIT_RATING_GLOBAL", "Issuer Credit Rating", "Local Currency LT|0")</f>
        <v>BBB-</v>
      </c>
      <c r="K431" s="9" t="str">
        <f>_xll.SNL.Clients.Office.Excel.Functions.SPG(A431, "RD_CWOL_GLOBAL", "Issuer Credit Rating", "Local Currency LT|0")</f>
        <v>Stable</v>
      </c>
      <c r="L431" s="9" t="str">
        <f>_xll.SNL.Clients.Office.Excel.Functions.SPG(A431, "RD_RATING_ACTION_GLOBAL", "Issuer Credit Rating", "Local Currency LT|0")</f>
        <v>Upgrade | CreditWatch/Outlook (04/22/2021)</v>
      </c>
      <c r="M431" s="10">
        <f>_xll.SNL.Clients.Office.Excel.Functions.SPG(A431, "RD_LAST_REVIEW_DATE_GLOBAL", "Issuer Credit Rating", "Local Currency LT")</f>
        <v>45394</v>
      </c>
      <c r="N431" s="10">
        <f>_xll.SNL.Clients.Office.Excel.Functions.SPG(A431, "RD_CREDIT_RATING_DATE_GLOBAL", "Issuer Credit Rating", "Local Currency LT|0")</f>
        <v>44308</v>
      </c>
      <c r="O431" s="10">
        <f>_xll.SNL.Clients.Office.Excel.Functions.SPG(A431, "RD_CREDIT_WATCH_OUTLOOK_DATE_GLOBAL", "Issuer Credit Rating", "Local Currency LT|0")</f>
        <v>44308</v>
      </c>
    </row>
    <row r="432" spans="1:15">
      <c r="A432" t="s">
        <v>1465</v>
      </c>
      <c r="B432" t="str">
        <f>_xll.SNL.Clients.Office.Excel.Functions.SPG(A432,"SP_IPO_DATE")</f>
        <v>#PEND</v>
      </c>
      <c r="C432" s="9" t="str">
        <f>_xll.SNL.Clients.Office.Excel.Functions.SPG(A432, "IQ_SECTOR")</f>
        <v>Materials</v>
      </c>
      <c r="D432" s="9" t="str">
        <f>_xll.SNL.Clients.Office.Excel.Functions.SPG(A432, "IQ_INDUSTRY_GROUP")</f>
        <v>Materials</v>
      </c>
      <c r="E432" s="9" t="str">
        <f>_xll.SNL.Clients.Office.Excel.Functions.SPG(A432, "IQ_INDUSTRY")</f>
        <v>Chemicals</v>
      </c>
      <c r="F432" s="9" t="str">
        <f>_xll.SNL.Clients.Office.Excel.Functions.SPG(A432, "IQ_PRIMARY_INDUSTRY")</f>
        <v>Specialty Chemicals</v>
      </c>
      <c r="G432" s="9" t="str">
        <f>_xll.SNL.Clients.Office.Excel.Functions.SPG(A432, "NAICS_CODE", "Primary")</f>
        <v>325 - Chemical Manufacturing</v>
      </c>
      <c r="H432" s="9" t="str">
        <f>_xll.SNL.Clients.Office.Excel.Functions.SPG(A432, "SP_TOPICTAG")</f>
        <v/>
      </c>
      <c r="I432" s="5">
        <f>_xll.SNL.Clients.Office.Excel.Functions.SPG(A432, "SP_PCT_SHARES_OWNED_ALL_INSTITUTIONS")</f>
        <v>81.42</v>
      </c>
      <c r="J432" s="9" t="str">
        <f>_xll.SNL.Clients.Office.Excel.Functions.SPG(A432, "RD_CREDIT_RATING_GLOBAL", "Issuer Credit Rating", "Local Currency LT|0")</f>
        <v/>
      </c>
      <c r="K432" s="9" t="str">
        <f>_xll.SNL.Clients.Office.Excel.Functions.SPG(A432, "RD_CWOL_GLOBAL", "Issuer Credit Rating", "Local Currency LT|0")</f>
        <v/>
      </c>
      <c r="L432" s="9" t="str">
        <f>_xll.SNL.Clients.Office.Excel.Functions.SPG(A432, "RD_RATING_ACTION_GLOBAL", "Issuer Credit Rating", "Local Currency LT|0")</f>
        <v/>
      </c>
      <c r="M432" s="10" t="str">
        <f>_xll.SNL.Clients.Office.Excel.Functions.SPG(A432, "RD_LAST_REVIEW_DATE_GLOBAL", "Issuer Credit Rating", "Local Currency LT")</f>
        <v/>
      </c>
      <c r="N432" s="10" t="str">
        <f>_xll.SNL.Clients.Office.Excel.Functions.SPG(A432, "RD_CREDIT_RATING_DATE_GLOBAL", "Issuer Credit Rating", "Local Currency LT|0")</f>
        <v/>
      </c>
      <c r="O432" s="10" t="str">
        <f>_xll.SNL.Clients.Office.Excel.Functions.SPG(A432, "RD_CREDIT_WATCH_OUTLOOK_DATE_GLOBAL", "Issuer Credit Rating", "Local Currency LT|0")</f>
        <v/>
      </c>
    </row>
    <row r="433" spans="1:15">
      <c r="A433" t="s">
        <v>1466</v>
      </c>
      <c r="B433" t="str">
        <f>_xll.SNL.Clients.Office.Excel.Functions.SPG(A433,"SP_IPO_DATE")</f>
        <v>#PEND</v>
      </c>
      <c r="C433" s="9" t="str">
        <f>_xll.SNL.Clients.Office.Excel.Functions.SPG(A433, "IQ_SECTOR")</f>
        <v>Industrials</v>
      </c>
      <c r="D433" s="9" t="str">
        <f>_xll.SNL.Clients.Office.Excel.Functions.SPG(A433, "IQ_INDUSTRY_GROUP")</f>
        <v>Capital Goods</v>
      </c>
      <c r="E433" s="9" t="str">
        <f>_xll.SNL.Clients.Office.Excel.Functions.SPG(A433, "IQ_INDUSTRY")</f>
        <v>Building Products</v>
      </c>
      <c r="F433" s="9" t="str">
        <f>_xll.SNL.Clients.Office.Excel.Functions.SPG(A433, "IQ_PRIMARY_INDUSTRY")</f>
        <v>Building Products</v>
      </c>
      <c r="G433" s="9" t="str">
        <f>_xll.SNL.Clients.Office.Excel.Functions.SPG(A433, "NAICS_CODE", "Primary")</f>
        <v>332 - Fabricated Metal Product Manufacturing</v>
      </c>
      <c r="H433" s="9" t="str">
        <f>_xll.SNL.Clients.Office.Excel.Functions.SPG(A433, "SP_TOPICTAG")</f>
        <v/>
      </c>
      <c r="I433" s="5">
        <f>_xll.SNL.Clients.Office.Excel.Functions.SPG(A433, "SP_PCT_SHARES_OWNED_ALL_INSTITUTIONS")</f>
        <v>96.61</v>
      </c>
      <c r="J433" s="9" t="str">
        <f>_xll.SNL.Clients.Office.Excel.Functions.SPG(A433, "RD_CREDIT_RATING_GLOBAL", "Issuer Credit Rating", "Local Currency LT|0")</f>
        <v>NR</v>
      </c>
      <c r="K433" s="9" t="str">
        <f>_xll.SNL.Clients.Office.Excel.Functions.SPG(A433, "RD_CWOL_GLOBAL", "Issuer Credit Rating", "Local Currency LT|0")</f>
        <v>NR</v>
      </c>
      <c r="L433" s="9" t="str">
        <f>_xll.SNL.Clients.Office.Excel.Functions.SPG(A433, "RD_RATING_ACTION_GLOBAL", "Issuer Credit Rating", "Local Currency LT|0")</f>
        <v>Not Rated | CreditWatch/Outlook (08/08/2016)</v>
      </c>
      <c r="M433" s="10" t="str">
        <f>_xll.SNL.Clients.Office.Excel.Functions.SPG(A433, "RD_LAST_REVIEW_DATE_GLOBAL", "Issuer Credit Rating", "Local Currency LT")</f>
        <v/>
      </c>
      <c r="N433" s="10">
        <f>_xll.SNL.Clients.Office.Excel.Functions.SPG(A433, "RD_CREDIT_RATING_DATE_GLOBAL", "Issuer Credit Rating", "Local Currency LT|0")</f>
        <v>42590</v>
      </c>
      <c r="O433" s="10">
        <f>_xll.SNL.Clients.Office.Excel.Functions.SPG(A433, "RD_CREDIT_WATCH_OUTLOOK_DATE_GLOBAL", "Issuer Credit Rating", "Local Currency LT|0")</f>
        <v>42590</v>
      </c>
    </row>
    <row r="434" spans="1:15">
      <c r="A434" t="s">
        <v>1467</v>
      </c>
      <c r="B434" t="str">
        <f>_xll.SNL.Clients.Office.Excel.Functions.SPG(A434,"SP_IPO_DATE")</f>
        <v>#PEND</v>
      </c>
      <c r="C434" s="9" t="str">
        <f>_xll.SNL.Clients.Office.Excel.Functions.SPG(A434, "IQ_SECTOR")</f>
        <v>Health Care</v>
      </c>
      <c r="D434" s="9" t="str">
        <f>_xll.SNL.Clients.Office.Excel.Functions.SPG(A434, "IQ_INDUSTRY_GROUP")</f>
        <v>Health Care Equipment and Services</v>
      </c>
      <c r="E434" s="9" t="str">
        <f>_xll.SNL.Clients.Office.Excel.Functions.SPG(A434, "IQ_INDUSTRY")</f>
        <v>Health Care Equipment and Supplies</v>
      </c>
      <c r="F434" s="9" t="str">
        <f>_xll.SNL.Clients.Office.Excel.Functions.SPG(A434, "IQ_PRIMARY_INDUSTRY")</f>
        <v>Health Care Equipment</v>
      </c>
      <c r="G434" s="9" t="str">
        <f>_xll.SNL.Clients.Office.Excel.Functions.SPG(A434, "NAICS_CODE", "Primary")</f>
        <v>339112 - Surgical and Medical Instrument Manufacturing</v>
      </c>
      <c r="H434" s="9" t="str">
        <f>_xll.SNL.Clients.Office.Excel.Functions.SPG(A434, "SP_TOPICTAG")</f>
        <v>Health Diagnostics; MHealth; Wearables; Immunology; Infectious Diseases</v>
      </c>
      <c r="I434" s="5">
        <f>_xll.SNL.Clients.Office.Excel.Functions.SPG(A434, "SP_PCT_SHARES_OWNED_ALL_INSTITUTIONS")</f>
        <v>95.57</v>
      </c>
      <c r="J434" s="9" t="str">
        <f>_xll.SNL.Clients.Office.Excel.Functions.SPG(A434, "RD_CREDIT_RATING_GLOBAL", "Issuer Credit Rating", "Local Currency LT|0")</f>
        <v/>
      </c>
      <c r="K434" s="9" t="str">
        <f>_xll.SNL.Clients.Office.Excel.Functions.SPG(A434, "RD_CWOL_GLOBAL", "Issuer Credit Rating", "Local Currency LT|0")</f>
        <v/>
      </c>
      <c r="L434" s="9" t="str">
        <f>_xll.SNL.Clients.Office.Excel.Functions.SPG(A434, "RD_RATING_ACTION_GLOBAL", "Issuer Credit Rating", "Local Currency LT|0")</f>
        <v/>
      </c>
      <c r="M434" s="10" t="str">
        <f>_xll.SNL.Clients.Office.Excel.Functions.SPG(A434, "RD_LAST_REVIEW_DATE_GLOBAL", "Issuer Credit Rating", "Local Currency LT")</f>
        <v/>
      </c>
      <c r="N434" s="10" t="str">
        <f>_xll.SNL.Clients.Office.Excel.Functions.SPG(A434, "RD_CREDIT_RATING_DATE_GLOBAL", "Issuer Credit Rating", "Local Currency LT|0")</f>
        <v/>
      </c>
      <c r="O434" s="10" t="str">
        <f>_xll.SNL.Clients.Office.Excel.Functions.SPG(A434, "RD_CREDIT_WATCH_OUTLOOK_DATE_GLOBAL", "Issuer Credit Rating", "Local Currency LT|0")</f>
        <v/>
      </c>
    </row>
    <row r="435" spans="1:15">
      <c r="A435" t="s">
        <v>1468</v>
      </c>
      <c r="B435" t="str">
        <f>_xll.SNL.Clients.Office.Excel.Functions.SPG(A435,"SP_IPO_DATE")</f>
        <v>#PEND</v>
      </c>
      <c r="C435" s="9" t="str">
        <f>_xll.SNL.Clients.Office.Excel.Functions.SPG(A435, "IQ_SECTOR")</f>
        <v>Communication Services</v>
      </c>
      <c r="D435" s="9" t="str">
        <f>_xll.SNL.Clients.Office.Excel.Functions.SPG(A435, "IQ_INDUSTRY_GROUP")</f>
        <v>Media and Entertainment</v>
      </c>
      <c r="E435" s="9" t="str">
        <f>_xll.SNL.Clients.Office.Excel.Functions.SPG(A435, "IQ_INDUSTRY")</f>
        <v>Interactive Media and Services</v>
      </c>
      <c r="F435" s="9" t="str">
        <f>_xll.SNL.Clients.Office.Excel.Functions.SPG(A435, "IQ_PRIMARY_INDUSTRY")</f>
        <v>Interactive Media and Services</v>
      </c>
      <c r="G435" s="9" t="str">
        <f>_xll.SNL.Clients.Office.Excel.Functions.SPG(A435, "NAICS_CODE", "Primary")</f>
        <v>519290 - Web Search Portals and All Other Information Services</v>
      </c>
      <c r="H435" s="9" t="str">
        <f>_xll.SNL.Clients.Office.Excel.Functions.SPG(A435, "SP_TOPICTAG")</f>
        <v>Ad Network; Digital Media; Marketing Automation; Social Media Advertising; Customer Analytics; Ad Targeting; Search Engine Optimization</v>
      </c>
      <c r="I435" s="5">
        <f>_xll.SNL.Clients.Office.Excel.Functions.SPG(A435, "SP_PCT_SHARES_OWNED_ALL_INSTITUTIONS")</f>
        <v>93.89</v>
      </c>
      <c r="J435" s="9" t="str">
        <f>_xll.SNL.Clients.Office.Excel.Functions.SPG(A435, "RD_CREDIT_RATING_GLOBAL", "Issuer Credit Rating", "Local Currency LT|0")</f>
        <v/>
      </c>
      <c r="K435" s="9" t="str">
        <f>_xll.SNL.Clients.Office.Excel.Functions.SPG(A435, "RD_CWOL_GLOBAL", "Issuer Credit Rating", "Local Currency LT|0")</f>
        <v/>
      </c>
      <c r="L435" s="9" t="str">
        <f>_xll.SNL.Clients.Office.Excel.Functions.SPG(A435, "RD_RATING_ACTION_GLOBAL", "Issuer Credit Rating", "Local Currency LT|0")</f>
        <v/>
      </c>
      <c r="M435" s="10" t="str">
        <f>_xll.SNL.Clients.Office.Excel.Functions.SPG(A435, "RD_LAST_REVIEW_DATE_GLOBAL", "Issuer Credit Rating", "Local Currency LT")</f>
        <v/>
      </c>
      <c r="N435" s="10" t="str">
        <f>_xll.SNL.Clients.Office.Excel.Functions.SPG(A435, "RD_CREDIT_RATING_DATE_GLOBAL", "Issuer Credit Rating", "Local Currency LT|0")</f>
        <v/>
      </c>
      <c r="O435" s="10" t="str">
        <f>_xll.SNL.Clients.Office.Excel.Functions.SPG(A435, "RD_CREDIT_WATCH_OUTLOOK_DATE_GLOBAL", "Issuer Credit Rating", "Local Currency LT|0")</f>
        <v/>
      </c>
    </row>
    <row r="436" spans="1:15">
      <c r="A436" t="s">
        <v>1469</v>
      </c>
      <c r="B436" t="str">
        <f>_xll.SNL.Clients.Office.Excel.Functions.SPG(A436,"SP_IPO_DATE")</f>
        <v>#PEND</v>
      </c>
      <c r="C436" s="9" t="str">
        <f>_xll.SNL.Clients.Office.Excel.Functions.SPG(A436, "IQ_SECTOR")</f>
        <v>Financials</v>
      </c>
      <c r="D436" s="9" t="str">
        <f>_xll.SNL.Clients.Office.Excel.Functions.SPG(A436, "IQ_INDUSTRY_GROUP")</f>
        <v>Financial Services</v>
      </c>
      <c r="E436" s="9" t="str">
        <f>_xll.SNL.Clients.Office.Excel.Functions.SPG(A436, "IQ_INDUSTRY")</f>
        <v>Financial Services</v>
      </c>
      <c r="F436" s="9" t="str">
        <f>_xll.SNL.Clients.Office.Excel.Functions.SPG(A436, "IQ_PRIMARY_INDUSTRY")</f>
        <v>Commercial and Residential Mortgage Finance</v>
      </c>
      <c r="G436" s="9" t="str">
        <f>_xll.SNL.Clients.Office.Excel.Functions.SPG(A436, "NAICS_CODE", "Primary")</f>
        <v>524126 - Direct Property and Casualty Insurance Carriers</v>
      </c>
      <c r="H436" s="9" t="str">
        <f>_xll.SNL.Clients.Office.Excel.Functions.SPG(A436, "SP_TOPICTAG")</f>
        <v>Fintech; Real Estate Technology</v>
      </c>
      <c r="I436" s="5">
        <f>_xll.SNL.Clients.Office.Excel.Functions.SPG(A436, "SP_PCT_SHARES_OWNED_ALL_INSTITUTIONS")</f>
        <v>101.7</v>
      </c>
      <c r="J436" s="9" t="str">
        <f>_xll.SNL.Clients.Office.Excel.Functions.SPG(A436, "RD_CREDIT_RATING_GLOBAL", "Issuer Credit Rating", "Local Currency LT|0")</f>
        <v>BBB-</v>
      </c>
      <c r="K436" s="9" t="str">
        <f>_xll.SNL.Clients.Office.Excel.Functions.SPG(A436, "RD_CWOL_GLOBAL", "Issuer Credit Rating", "Local Currency LT|0")</f>
        <v>Stable</v>
      </c>
      <c r="L436" s="9" t="str">
        <f>_xll.SNL.Clients.Office.Excel.Functions.SPG(A436, "RD_RATING_ACTION_GLOBAL", "Issuer Credit Rating", "Local Currency LT|0")</f>
        <v>Upgrade | CreditWatch/Outlook (01/08/2024)</v>
      </c>
      <c r="M436" s="10">
        <f>_xll.SNL.Clients.Office.Excel.Functions.SPG(A436, "RD_LAST_REVIEW_DATE_GLOBAL", "Issuer Credit Rating", "Local Currency LT")</f>
        <v>45569</v>
      </c>
      <c r="N436" s="10">
        <f>_xll.SNL.Clients.Office.Excel.Functions.SPG(A436, "RD_CREDIT_RATING_DATE_GLOBAL", "Issuer Credit Rating", "Local Currency LT|0")</f>
        <v>45299</v>
      </c>
      <c r="O436" s="10">
        <f>_xll.SNL.Clients.Office.Excel.Functions.SPG(A436, "RD_CREDIT_WATCH_OUTLOOK_DATE_GLOBAL", "Issuer Credit Rating", "Local Currency LT|0")</f>
        <v>45299</v>
      </c>
    </row>
    <row r="437" spans="1:15">
      <c r="A437" t="s">
        <v>1470</v>
      </c>
      <c r="B437" t="str">
        <f>_xll.SNL.Clients.Office.Excel.Functions.SPG(A437,"SP_IPO_DATE")</f>
        <v>#PEND</v>
      </c>
      <c r="C437" s="9" t="str">
        <f>_xll.SNL.Clients.Office.Excel.Functions.SPG(A437, "IQ_SECTOR")</f>
        <v>Health Care</v>
      </c>
      <c r="D437" s="9" t="str">
        <f>_xll.SNL.Clients.Office.Excel.Functions.SPG(A437, "IQ_INDUSTRY_GROUP")</f>
        <v>Health Care Equipment and Services</v>
      </c>
      <c r="E437" s="9" t="str">
        <f>_xll.SNL.Clients.Office.Excel.Functions.SPG(A437, "IQ_INDUSTRY")</f>
        <v>Health Care Providers and Services</v>
      </c>
      <c r="F437" s="9" t="str">
        <f>_xll.SNL.Clients.Office.Excel.Functions.SPG(A437, "IQ_PRIMARY_INDUSTRY")</f>
        <v>Health Care Services</v>
      </c>
      <c r="G437" s="9" t="str">
        <f>_xll.SNL.Clients.Office.Excel.Functions.SPG(A437, "NAICS_CODE", "Primary")</f>
        <v>621512 - Diagnostic Imaging Centers</v>
      </c>
      <c r="H437" s="9" t="str">
        <f>_xll.SNL.Clients.Office.Excel.Functions.SPG(A437, "SP_TOPICTAG")</f>
        <v>Health Diagnostics; Image Recognition; Artificial Intelligence; Neurology; Oncology; Urology</v>
      </c>
      <c r="I437" s="5">
        <f>_xll.SNL.Clients.Office.Excel.Functions.SPG(A437, "SP_PCT_SHARES_OWNED_ALL_INSTITUTIONS")</f>
        <v>86.2</v>
      </c>
      <c r="J437" s="9" t="str">
        <f>_xll.SNL.Clients.Office.Excel.Functions.SPG(A437, "RD_CREDIT_RATING_GLOBAL", "Issuer Credit Rating", "Local Currency LT|0")</f>
        <v>B+</v>
      </c>
      <c r="K437" s="9" t="str">
        <f>_xll.SNL.Clients.Office.Excel.Functions.SPG(A437, "RD_CWOL_GLOBAL", "Issuer Credit Rating", "Local Currency LT|0")</f>
        <v>Stable</v>
      </c>
      <c r="L437" s="9" t="str">
        <f>_xll.SNL.Clients.Office.Excel.Functions.SPG(A437, "RD_RATING_ACTION_GLOBAL", "Issuer Credit Rating", "Local Currency LT|0")</f>
        <v>Upgrade | CreditWatch/Outlook (06/22/2023)</v>
      </c>
      <c r="M437" s="10">
        <f>_xll.SNL.Clients.Office.Excel.Functions.SPG(A437, "RD_LAST_REVIEW_DATE_GLOBAL", "Issuer Credit Rating", "Local Currency LT")</f>
        <v>45399</v>
      </c>
      <c r="N437" s="10">
        <f>_xll.SNL.Clients.Office.Excel.Functions.SPG(A437, "RD_CREDIT_RATING_DATE_GLOBAL", "Issuer Credit Rating", "Local Currency LT|0")</f>
        <v>45099</v>
      </c>
      <c r="O437" s="10">
        <f>_xll.SNL.Clients.Office.Excel.Functions.SPG(A437, "RD_CREDIT_WATCH_OUTLOOK_DATE_GLOBAL", "Issuer Credit Rating", "Local Currency LT|0")</f>
        <v>45099</v>
      </c>
    </row>
    <row r="438" spans="1:15">
      <c r="A438" t="s">
        <v>1471</v>
      </c>
      <c r="B438" t="str">
        <f>_xll.SNL.Clients.Office.Excel.Functions.SPG(A438,"SP_IPO_DATE")</f>
        <v>#PEND</v>
      </c>
      <c r="C438" s="9" t="str">
        <f>_xll.SNL.Clients.Office.Excel.Functions.SPG(A438, "IQ_SECTOR")</f>
        <v>Financials</v>
      </c>
      <c r="D438" s="9" t="str">
        <f>_xll.SNL.Clients.Office.Excel.Functions.SPG(A438, "IQ_INDUSTRY_GROUP")</f>
        <v>Financial Services</v>
      </c>
      <c r="E438" s="9" t="str">
        <f>_xll.SNL.Clients.Office.Excel.Functions.SPG(A438, "IQ_INDUSTRY")</f>
        <v>Mortgage Real Estate Investment Trusts (REITs)</v>
      </c>
      <c r="F438" s="9" t="str">
        <f>_xll.SNL.Clients.Office.Excel.Functions.SPG(A438, "IQ_PRIMARY_INDUSTRY")</f>
        <v>Mortgage REITs</v>
      </c>
      <c r="G438" s="9" t="str">
        <f>_xll.SNL.Clients.Office.Excel.Functions.SPG(A438, "NAICS_CODE", "Primary")</f>
        <v>525990 - Other Financial Vehicles</v>
      </c>
      <c r="H438" s="9" t="str">
        <f>_xll.SNL.Clients.Office.Excel.Functions.SPG(A438, "SP_TOPICTAG")</f>
        <v/>
      </c>
      <c r="I438" s="5">
        <f>_xll.SNL.Clients.Office.Excel.Functions.SPG(A438, "SP_PCT_SHARES_OWNED_ALL_INSTITUTIONS")</f>
        <v>60.59</v>
      </c>
      <c r="J438" s="9" t="str">
        <f>_xll.SNL.Clients.Office.Excel.Functions.SPG(A438, "RD_CREDIT_RATING_GLOBAL", "Issuer Credit Rating", "Local Currency LT|0")</f>
        <v/>
      </c>
      <c r="K438" s="9" t="str">
        <f>_xll.SNL.Clients.Office.Excel.Functions.SPG(A438, "RD_CWOL_GLOBAL", "Issuer Credit Rating", "Local Currency LT|0")</f>
        <v/>
      </c>
      <c r="L438" s="9" t="str">
        <f>_xll.SNL.Clients.Office.Excel.Functions.SPG(A438, "RD_RATING_ACTION_GLOBAL", "Issuer Credit Rating", "Local Currency LT|0")</f>
        <v/>
      </c>
      <c r="M438" s="10" t="str">
        <f>_xll.SNL.Clients.Office.Excel.Functions.SPG(A438, "RD_LAST_REVIEW_DATE_GLOBAL", "Issuer Credit Rating", "Local Currency LT")</f>
        <v/>
      </c>
      <c r="N438" s="10" t="str">
        <f>_xll.SNL.Clients.Office.Excel.Functions.SPG(A438, "RD_CREDIT_RATING_DATE_GLOBAL", "Issuer Credit Rating", "Local Currency LT|0")</f>
        <v/>
      </c>
      <c r="O438" s="10" t="str">
        <f>_xll.SNL.Clients.Office.Excel.Functions.SPG(A438, "RD_CREDIT_WATCH_OUTLOOK_DATE_GLOBAL", "Issuer Credit Rating", "Local Currency LT|0")</f>
        <v/>
      </c>
    </row>
    <row r="439" spans="1:15">
      <c r="A439" t="s">
        <v>1472</v>
      </c>
      <c r="B439" t="str">
        <f>_xll.SNL.Clients.Office.Excel.Functions.SPG(A439,"SP_IPO_DATE")</f>
        <v>#PEND</v>
      </c>
      <c r="C439" s="9" t="str">
        <f>_xll.SNL.Clients.Office.Excel.Functions.SPG(A439, "IQ_SECTOR")</f>
        <v>Financials</v>
      </c>
      <c r="D439" s="9" t="str">
        <f>_xll.SNL.Clients.Office.Excel.Functions.SPG(A439, "IQ_INDUSTRY_GROUP")</f>
        <v>Financial Services</v>
      </c>
      <c r="E439" s="9" t="str">
        <f>_xll.SNL.Clients.Office.Excel.Functions.SPG(A439, "IQ_INDUSTRY")</f>
        <v>Mortgage Real Estate Investment Trusts (REITs)</v>
      </c>
      <c r="F439" s="9" t="str">
        <f>_xll.SNL.Clients.Office.Excel.Functions.SPG(A439, "IQ_PRIMARY_INDUSTRY")</f>
        <v>Mortgage REITs</v>
      </c>
      <c r="G439" s="9" t="str">
        <f>_xll.SNL.Clients.Office.Excel.Functions.SPG(A439, "NAICS_CODE", "Primary")</f>
        <v>525990 - Other Financial Vehicles</v>
      </c>
      <c r="H439" s="9" t="str">
        <f>_xll.SNL.Clients.Office.Excel.Functions.SPG(A439, "SP_TOPICTAG")</f>
        <v/>
      </c>
      <c r="I439" s="5">
        <f>_xll.SNL.Clients.Office.Excel.Functions.SPG(A439, "SP_PCT_SHARES_OWNED_ALL_INSTITUTIONS")</f>
        <v>80.63</v>
      </c>
      <c r="J439" s="9" t="str">
        <f>_xll.SNL.Clients.Office.Excel.Functions.SPG(A439, "RD_CREDIT_RATING_GLOBAL", "Issuer Credit Rating", "Local Currency LT|0")</f>
        <v/>
      </c>
      <c r="K439" s="9" t="str">
        <f>_xll.SNL.Clients.Office.Excel.Functions.SPG(A439, "RD_CWOL_GLOBAL", "Issuer Credit Rating", "Local Currency LT|0")</f>
        <v/>
      </c>
      <c r="L439" s="9" t="str">
        <f>_xll.SNL.Clients.Office.Excel.Functions.SPG(A439, "RD_RATING_ACTION_GLOBAL", "Issuer Credit Rating", "Local Currency LT|0")</f>
        <v/>
      </c>
      <c r="M439" s="10" t="str">
        <f>_xll.SNL.Clients.Office.Excel.Functions.SPG(A439, "RD_LAST_REVIEW_DATE_GLOBAL", "Issuer Credit Rating", "Local Currency LT")</f>
        <v/>
      </c>
      <c r="N439" s="10" t="str">
        <f>_xll.SNL.Clients.Office.Excel.Functions.SPG(A439, "RD_CREDIT_RATING_DATE_GLOBAL", "Issuer Credit Rating", "Local Currency LT|0")</f>
        <v/>
      </c>
      <c r="O439" s="10" t="str">
        <f>_xll.SNL.Clients.Office.Excel.Functions.SPG(A439, "RD_CREDIT_WATCH_OUTLOOK_DATE_GLOBAL", "Issuer Credit Rating", "Local Currency LT|0")</f>
        <v/>
      </c>
    </row>
    <row r="440" spans="1:15">
      <c r="A440" t="s">
        <v>1473</v>
      </c>
      <c r="B440" t="str">
        <f>_xll.SNL.Clients.Office.Excel.Functions.SPG(A440,"SP_IPO_DATE")</f>
        <v>#PEND</v>
      </c>
      <c r="C440" s="9" t="str">
        <f>_xll.SNL.Clients.Office.Excel.Functions.SPG(A440, "IQ_SECTOR")</f>
        <v>Financials</v>
      </c>
      <c r="D440" s="9" t="str">
        <f>_xll.SNL.Clients.Office.Excel.Functions.SPG(A440, "IQ_INDUSTRY_GROUP")</f>
        <v>Banks</v>
      </c>
      <c r="E440" s="9" t="str">
        <f>_xll.SNL.Clients.Office.Excel.Functions.SPG(A440, "IQ_INDUSTRY")</f>
        <v>Banks</v>
      </c>
      <c r="F440" s="9" t="str">
        <f>_xll.SNL.Clients.Office.Excel.Functions.SPG(A440, "IQ_PRIMARY_INDUSTRY")</f>
        <v>Regional Banks</v>
      </c>
      <c r="G440" s="9" t="str">
        <f>_xll.SNL.Clients.Office.Excel.Functions.SPG(A440, "NAICS_CODE", "Primary")</f>
        <v>522110 - Commercial Banking</v>
      </c>
      <c r="H440" s="9" t="str">
        <f>_xll.SNL.Clients.Office.Excel.Functions.SPG(A440, "SP_TOPICTAG")</f>
        <v>Consumer Lending</v>
      </c>
      <c r="I440" s="5">
        <f>_xll.SNL.Clients.Office.Excel.Functions.SPG(A440, "SP_PCT_SHARES_OWNED_ALL_INSTITUTIONS")</f>
        <v>93.62</v>
      </c>
      <c r="J440" s="9" t="str">
        <f>_xll.SNL.Clients.Office.Excel.Functions.SPG(A440, "RD_CREDIT_RATING_GLOBAL", "Issuer Credit Rating", "Local Currency LT|0")</f>
        <v/>
      </c>
      <c r="K440" s="9" t="str">
        <f>_xll.SNL.Clients.Office.Excel.Functions.SPG(A440, "RD_CWOL_GLOBAL", "Issuer Credit Rating", "Local Currency LT|0")</f>
        <v/>
      </c>
      <c r="L440" s="9" t="str">
        <f>_xll.SNL.Clients.Office.Excel.Functions.SPG(A440, "RD_RATING_ACTION_GLOBAL", "Issuer Credit Rating", "Local Currency LT|0")</f>
        <v/>
      </c>
      <c r="M440" s="10" t="str">
        <f>_xll.SNL.Clients.Office.Excel.Functions.SPG(A440, "RD_LAST_REVIEW_DATE_GLOBAL", "Issuer Credit Rating", "Local Currency LT")</f>
        <v/>
      </c>
      <c r="N440" s="10" t="str">
        <f>_xll.SNL.Clients.Office.Excel.Functions.SPG(A440, "RD_CREDIT_RATING_DATE_GLOBAL", "Issuer Credit Rating", "Local Currency LT|0")</f>
        <v/>
      </c>
      <c r="O440" s="10" t="str">
        <f>_xll.SNL.Clients.Office.Excel.Functions.SPG(A440, "RD_CREDIT_WATCH_OUTLOOK_DATE_GLOBAL", "Issuer Credit Rating", "Local Currency LT|0")</f>
        <v/>
      </c>
    </row>
    <row r="441" spans="1:15">
      <c r="A441" t="s">
        <v>1474</v>
      </c>
      <c r="B441" t="str">
        <f>_xll.SNL.Clients.Office.Excel.Functions.SPG(A441,"SP_IPO_DATE")</f>
        <v>#PEND</v>
      </c>
      <c r="C441" s="9" t="str">
        <f>_xll.SNL.Clients.Office.Excel.Functions.SPG(A441, "IQ_SECTOR")</f>
        <v>Industrials</v>
      </c>
      <c r="D441" s="9" t="str">
        <f>_xll.SNL.Clients.Office.Excel.Functions.SPG(A441, "IQ_INDUSTRY_GROUP")</f>
        <v>Capital Goods</v>
      </c>
      <c r="E441" s="9" t="str">
        <f>_xll.SNL.Clients.Office.Excel.Functions.SPG(A441, "IQ_INDUSTRY")</f>
        <v>Building Products</v>
      </c>
      <c r="F441" s="9" t="str">
        <f>_xll.SNL.Clients.Office.Excel.Functions.SPG(A441, "IQ_PRIMARY_INDUSTRY")</f>
        <v>Building Products</v>
      </c>
      <c r="G441" s="9" t="str">
        <f>_xll.SNL.Clients.Office.Excel.Functions.SPG(A441, "NAICS_CODE", "Primary")</f>
        <v>334 - Computer and Electronic Product Manufacturing</v>
      </c>
      <c r="H441" s="9" t="str">
        <f>_xll.SNL.Clients.Office.Excel.Functions.SPG(A441, "SP_TOPICTAG")</f>
        <v>Energy Management; Physical Security; Sensors; Smart Building; Cloud Infrastructure; Process Automation; Security Management</v>
      </c>
      <c r="I441" s="5">
        <f>_xll.SNL.Clients.Office.Excel.Functions.SPG(A441, "SP_PCT_SHARES_OWNED_ALL_INSTITUTIONS")</f>
        <v>96.77</v>
      </c>
      <c r="J441" s="9" t="str">
        <f>_xll.SNL.Clients.Office.Excel.Functions.SPG(A441, "RD_CREDIT_RATING_GLOBAL", "Issuer Credit Rating", "Local Currency LT|0")</f>
        <v>BB+</v>
      </c>
      <c r="K441" s="9" t="str">
        <f>_xll.SNL.Clients.Office.Excel.Functions.SPG(A441, "RD_CWOL_GLOBAL", "Issuer Credit Rating", "Local Currency LT|0")</f>
        <v>Negative</v>
      </c>
      <c r="L441" s="9" t="str">
        <f>_xll.SNL.Clients.Office.Excel.Functions.SPG(A441, "RD_RATING_ACTION_GLOBAL", "Issuer Credit Rating", "Local Currency LT|0")</f>
        <v>CreditWatch/Outlook (04/22/2024)</v>
      </c>
      <c r="M441" s="10">
        <f>_xll.SNL.Clients.Office.Excel.Functions.SPG(A441, "RD_LAST_REVIEW_DATE_GLOBAL", "Issuer Credit Rating", "Local Currency LT")</f>
        <v>45404</v>
      </c>
      <c r="N441" s="10">
        <f>_xll.SNL.Clients.Office.Excel.Functions.SPG(A441, "RD_CREDIT_RATING_DATE_GLOBAL", "Issuer Credit Rating", "Local Currency LT|0")</f>
        <v>44687</v>
      </c>
      <c r="O441" s="10">
        <f>_xll.SNL.Clients.Office.Excel.Functions.SPG(A441, "RD_CREDIT_WATCH_OUTLOOK_DATE_GLOBAL", "Issuer Credit Rating", "Local Currency LT|0")</f>
        <v>45404</v>
      </c>
    </row>
    <row r="442" spans="1:15">
      <c r="A442" t="s">
        <v>1475</v>
      </c>
      <c r="B442" t="str">
        <f>_xll.SNL.Clients.Office.Excel.Functions.SPG(A442,"SP_IPO_DATE")</f>
        <v>#PEND</v>
      </c>
      <c r="C442" s="9" t="str">
        <f>_xll.SNL.Clients.Office.Excel.Functions.SPG(A442, "IQ_SECTOR")</f>
        <v>Real Estate</v>
      </c>
      <c r="D442" s="9" t="str">
        <f>_xll.SNL.Clients.Office.Excel.Functions.SPG(A442, "IQ_INDUSTRY_GROUP")</f>
        <v>Equity Real Estate Investment Trusts (REITs)</v>
      </c>
      <c r="E442" s="9" t="str">
        <f>_xll.SNL.Clients.Office.Excel.Functions.SPG(A442, "IQ_INDUSTRY")</f>
        <v>Retail REITs</v>
      </c>
      <c r="F442" s="9" t="str">
        <f>_xll.SNL.Clients.Office.Excel.Functions.SPG(A442, "IQ_PRIMARY_INDUSTRY")</f>
        <v>Retail REITs</v>
      </c>
      <c r="G442" s="9" t="str">
        <f>_xll.SNL.Clients.Office.Excel.Functions.SPG(A442, "NAICS_CODE", "Primary")</f>
        <v>531110 - Lessors of Residential Buildings and Dwellings</v>
      </c>
      <c r="H442" s="9" t="str">
        <f>_xll.SNL.Clients.Office.Excel.Functions.SPG(A442, "SP_TOPICTAG")</f>
        <v/>
      </c>
      <c r="I442" s="5">
        <f>_xll.SNL.Clients.Office.Excel.Functions.SPG(A442, "SP_PCT_SHARES_OWNED_ALL_INSTITUTIONS")</f>
        <v>96.02</v>
      </c>
      <c r="J442" s="9" t="str">
        <f>_xll.SNL.Clients.Office.Excel.Functions.SPG(A442, "RD_CREDIT_RATING_GLOBAL", "Issuer Credit Rating", "Local Currency LT|0")</f>
        <v>BBB-</v>
      </c>
      <c r="K442" s="9" t="str">
        <f>_xll.SNL.Clients.Office.Excel.Functions.SPG(A442, "RD_CWOL_GLOBAL", "Issuer Credit Rating", "Local Currency LT|0")</f>
        <v>Watch Neg</v>
      </c>
      <c r="L442" s="9" t="str">
        <f>_xll.SNL.Clients.Office.Excel.Functions.SPG(A442, "RD_RATING_ACTION_GLOBAL", "Issuer Credit Rating", "Local Currency LT|0")</f>
        <v>CreditWatch/Outlook (11/07/2024)</v>
      </c>
      <c r="M442" s="10">
        <f>_xll.SNL.Clients.Office.Excel.Functions.SPG(A442, "RD_LAST_REVIEW_DATE_GLOBAL", "Issuer Credit Rating", "Local Currency LT")</f>
        <v>45603</v>
      </c>
      <c r="N442" s="10">
        <f>_xll.SNL.Clients.Office.Excel.Functions.SPG(A442, "RD_CREDIT_RATING_DATE_GLOBAL", "Issuer Credit Rating", "Local Currency LT|0")</f>
        <v>41443</v>
      </c>
      <c r="O442" s="10">
        <f>_xll.SNL.Clients.Office.Excel.Functions.SPG(A442, "RD_CREDIT_WATCH_OUTLOOK_DATE_GLOBAL", "Issuer Credit Rating", "Local Currency LT|0")</f>
        <v>45603</v>
      </c>
    </row>
    <row r="443" spans="1:15">
      <c r="A443" t="s">
        <v>1476</v>
      </c>
      <c r="B443" t="str">
        <f>_xll.SNL.Clients.Office.Excel.Functions.SPG(A443,"SP_IPO_DATE")</f>
        <v>#PEND</v>
      </c>
      <c r="C443" s="9" t="str">
        <f>_xll.SNL.Clients.Office.Excel.Functions.SPG(A443, "IQ_SECTOR")</f>
        <v>Energy</v>
      </c>
      <c r="D443" s="9" t="str">
        <f>_xll.SNL.Clients.Office.Excel.Functions.SPG(A443, "IQ_INDUSTRY_GROUP")</f>
        <v>Energy</v>
      </c>
      <c r="E443" s="9" t="str">
        <f>_xll.SNL.Clients.Office.Excel.Functions.SPG(A443, "IQ_INDUSTRY")</f>
        <v>Oil, Gas and Consumable Fuels</v>
      </c>
      <c r="F443" s="9" t="str">
        <f>_xll.SNL.Clients.Office.Excel.Functions.SPG(A443, "IQ_PRIMARY_INDUSTRY")</f>
        <v>Oil and Gas Refining and Marketing</v>
      </c>
      <c r="G443" s="9" t="str">
        <f>_xll.SNL.Clients.Office.Excel.Functions.SPG(A443, "NAICS_CODE", "Primary")</f>
        <v>32419 - Other Petroleum and Coal Products Manufacturing</v>
      </c>
      <c r="H443" s="9" t="str">
        <f>_xll.SNL.Clients.Office.Excel.Functions.SPG(A443, "SP_TOPICTAG")</f>
        <v>Animal Feed</v>
      </c>
      <c r="I443" s="5">
        <f>_xll.SNL.Clients.Office.Excel.Functions.SPG(A443, "SP_PCT_SHARES_OWNED_ALL_INSTITUTIONS")</f>
        <v>89.49</v>
      </c>
      <c r="J443" s="9" t="str">
        <f>_xll.SNL.Clients.Office.Excel.Functions.SPG(A443, "RD_CREDIT_RATING_GLOBAL", "Issuer Credit Rating", "Local Currency LT|0")</f>
        <v/>
      </c>
      <c r="K443" s="9" t="str">
        <f>_xll.SNL.Clients.Office.Excel.Functions.SPG(A443, "RD_CWOL_GLOBAL", "Issuer Credit Rating", "Local Currency LT|0")</f>
        <v/>
      </c>
      <c r="L443" s="9" t="str">
        <f>_xll.SNL.Clients.Office.Excel.Functions.SPG(A443, "RD_RATING_ACTION_GLOBAL", "Issuer Credit Rating", "Local Currency LT|0")</f>
        <v/>
      </c>
      <c r="M443" s="10" t="str">
        <f>_xll.SNL.Clients.Office.Excel.Functions.SPG(A443, "RD_LAST_REVIEW_DATE_GLOBAL", "Issuer Credit Rating", "Local Currency LT")</f>
        <v/>
      </c>
      <c r="N443" s="10" t="str">
        <f>_xll.SNL.Clients.Office.Excel.Functions.SPG(A443, "RD_CREDIT_RATING_DATE_GLOBAL", "Issuer Credit Rating", "Local Currency LT|0")</f>
        <v/>
      </c>
      <c r="O443" s="10" t="str">
        <f>_xll.SNL.Clients.Office.Excel.Functions.SPG(A443, "RD_CREDIT_WATCH_OUTLOOK_DATE_GLOBAL", "Issuer Credit Rating", "Local Currency LT|0")</f>
        <v/>
      </c>
    </row>
    <row r="444" spans="1:15">
      <c r="A444" t="s">
        <v>1477</v>
      </c>
      <c r="B444" t="str">
        <f>_xll.SNL.Clients.Office.Excel.Functions.SPG(A444,"SP_IPO_DATE")</f>
        <v>#PEND</v>
      </c>
      <c r="C444" s="9" t="str">
        <f>_xll.SNL.Clients.Office.Excel.Functions.SPG(A444, "IQ_SECTOR")</f>
        <v>Industrials</v>
      </c>
      <c r="D444" s="9" t="str">
        <f>_xll.SNL.Clients.Office.Excel.Functions.SPG(A444, "IQ_INDUSTRY_GROUP")</f>
        <v>Commercial and Professional Services</v>
      </c>
      <c r="E444" s="9" t="str">
        <f>_xll.SNL.Clients.Office.Excel.Functions.SPG(A444, "IQ_INDUSTRY")</f>
        <v>Professional Services</v>
      </c>
      <c r="F444" s="9" t="str">
        <f>_xll.SNL.Clients.Office.Excel.Functions.SPG(A444, "IQ_PRIMARY_INDUSTRY")</f>
        <v>Human Resource and Employment Services</v>
      </c>
      <c r="G444" s="9" t="str">
        <f>_xll.SNL.Clients.Office.Excel.Functions.SPG(A444, "NAICS_CODE", "Primary")</f>
        <v>561311 - Employment Placement Agencies</v>
      </c>
      <c r="H444" s="9" t="str">
        <f>_xll.SNL.Clients.Office.Excel.Functions.SPG(A444, "SP_TOPICTAG")</f>
        <v/>
      </c>
      <c r="I444" s="5">
        <f>_xll.SNL.Clients.Office.Excel.Functions.SPG(A444, "SP_PCT_SHARES_OWNED_ALL_INSTITUTIONS")</f>
        <v>97.7</v>
      </c>
      <c r="J444" s="9" t="str">
        <f>_xll.SNL.Clients.Office.Excel.Functions.SPG(A444, "RD_CREDIT_RATING_GLOBAL", "Issuer Credit Rating", "Local Currency LT|0")</f>
        <v/>
      </c>
      <c r="K444" s="9" t="str">
        <f>_xll.SNL.Clients.Office.Excel.Functions.SPG(A444, "RD_CWOL_GLOBAL", "Issuer Credit Rating", "Local Currency LT|0")</f>
        <v/>
      </c>
      <c r="L444" s="9" t="str">
        <f>_xll.SNL.Clients.Office.Excel.Functions.SPG(A444, "RD_RATING_ACTION_GLOBAL", "Issuer Credit Rating", "Local Currency LT|0")</f>
        <v/>
      </c>
      <c r="M444" s="10" t="str">
        <f>_xll.SNL.Clients.Office.Excel.Functions.SPG(A444, "RD_LAST_REVIEW_DATE_GLOBAL", "Issuer Credit Rating", "Local Currency LT")</f>
        <v/>
      </c>
      <c r="N444" s="10" t="str">
        <f>_xll.SNL.Clients.Office.Excel.Functions.SPG(A444, "RD_CREDIT_RATING_DATE_GLOBAL", "Issuer Credit Rating", "Local Currency LT|0")</f>
        <v/>
      </c>
      <c r="O444" s="10" t="str">
        <f>_xll.SNL.Clients.Office.Excel.Functions.SPG(A444, "RD_CREDIT_WATCH_OUTLOOK_DATE_GLOBAL", "Issuer Credit Rating", "Local Currency LT|0")</f>
        <v/>
      </c>
    </row>
    <row r="445" spans="1:15">
      <c r="A445" t="s">
        <v>1478</v>
      </c>
      <c r="B445" t="str">
        <f>_xll.SNL.Clients.Office.Excel.Functions.SPG(A445,"SP_IPO_DATE")</f>
        <v>#PEND</v>
      </c>
      <c r="C445" s="9" t="str">
        <f>_xll.SNL.Clients.Office.Excel.Functions.SPG(A445, "IQ_SECTOR")</f>
        <v>Information Technology</v>
      </c>
      <c r="D445" s="9" t="str">
        <f>_xll.SNL.Clients.Office.Excel.Functions.SPG(A445, "IQ_INDUSTRY_GROUP")</f>
        <v>Technology Hardware and Equipment</v>
      </c>
      <c r="E445" s="9" t="str">
        <f>_xll.SNL.Clients.Office.Excel.Functions.SPG(A445, "IQ_INDUSTRY")</f>
        <v>Electronic Equipment, Instruments and Components</v>
      </c>
      <c r="F445" s="9" t="str">
        <f>_xll.SNL.Clients.Office.Excel.Functions.SPG(A445, "IQ_PRIMARY_INDUSTRY")</f>
        <v>Electronic Components</v>
      </c>
      <c r="G445" s="9" t="str">
        <f>_xll.SNL.Clients.Office.Excel.Functions.SPG(A445, "NAICS_CODE", "Primary")</f>
        <v>334419 - Other Electronic Component Manufacturing</v>
      </c>
      <c r="H445" s="9" t="str">
        <f>_xll.SNL.Clients.Office.Excel.Functions.SPG(A445, "SP_TOPICTAG")</f>
        <v>Fleet Management; GPS; Industrial Automation; Sensors; Smart Energy; Electric Vehicle</v>
      </c>
      <c r="I445" s="5">
        <f>_xll.SNL.Clients.Office.Excel.Functions.SPG(A445, "SP_PCT_SHARES_OWNED_ALL_INSTITUTIONS")</f>
        <v>94.55</v>
      </c>
      <c r="J445" s="9" t="str">
        <f>_xll.SNL.Clients.Office.Excel.Functions.SPG(A445, "RD_CREDIT_RATING_GLOBAL", "Issuer Credit Rating", "Local Currency LT|0")</f>
        <v/>
      </c>
      <c r="K445" s="9" t="str">
        <f>_xll.SNL.Clients.Office.Excel.Functions.SPG(A445, "RD_CWOL_GLOBAL", "Issuer Credit Rating", "Local Currency LT|0")</f>
        <v/>
      </c>
      <c r="L445" s="9" t="str">
        <f>_xll.SNL.Clients.Office.Excel.Functions.SPG(A445, "RD_RATING_ACTION_GLOBAL", "Issuer Credit Rating", "Local Currency LT|0")</f>
        <v/>
      </c>
      <c r="M445" s="10" t="str">
        <f>_xll.SNL.Clients.Office.Excel.Functions.SPG(A445, "RD_LAST_REVIEW_DATE_GLOBAL", "Issuer Credit Rating", "Local Currency LT")</f>
        <v/>
      </c>
      <c r="N445" s="10" t="str">
        <f>_xll.SNL.Clients.Office.Excel.Functions.SPG(A445, "RD_CREDIT_RATING_DATE_GLOBAL", "Issuer Credit Rating", "Local Currency LT|0")</f>
        <v/>
      </c>
      <c r="O445" s="10" t="str">
        <f>_xll.SNL.Clients.Office.Excel.Functions.SPG(A445, "RD_CREDIT_WATCH_OUTLOOK_DATE_GLOBAL", "Issuer Credit Rating", "Local Currency LT|0")</f>
        <v/>
      </c>
    </row>
    <row r="446" spans="1:15">
      <c r="A446" t="s">
        <v>1479</v>
      </c>
      <c r="B446" t="str">
        <f>_xll.SNL.Clients.Office.Excel.Functions.SPG(A446,"SP_IPO_DATE")</f>
        <v>#PEND</v>
      </c>
      <c r="C446" s="9" t="str">
        <f>_xll.SNL.Clients.Office.Excel.Functions.SPG(A446, "IQ_SECTOR")</f>
        <v>Energy</v>
      </c>
      <c r="D446" s="9" t="str">
        <f>_xll.SNL.Clients.Office.Excel.Functions.SPG(A446, "IQ_INDUSTRY_GROUP")</f>
        <v>Energy</v>
      </c>
      <c r="E446" s="9" t="str">
        <f>_xll.SNL.Clients.Office.Excel.Functions.SPG(A446, "IQ_INDUSTRY")</f>
        <v>Energy Equipment and Services</v>
      </c>
      <c r="F446" s="9" t="str">
        <f>_xll.SNL.Clients.Office.Excel.Functions.SPG(A446, "IQ_PRIMARY_INDUSTRY")</f>
        <v>Oil and Gas Equipment and Services</v>
      </c>
      <c r="G446" s="9" t="str">
        <f>_xll.SNL.Clients.Office.Excel.Functions.SPG(A446, "NAICS_CODE", "Primary")</f>
        <v>213112 - Support Activities for Oil and Gas Operations</v>
      </c>
      <c r="H446" s="9" t="str">
        <f>_xll.SNL.Clients.Office.Excel.Functions.SPG(A446, "SP_TOPICTAG")</f>
        <v>Environmental Engineering; Marine Transportation</v>
      </c>
      <c r="I446" s="5">
        <f>_xll.SNL.Clients.Office.Excel.Functions.SPG(A446, "SP_PCT_SHARES_OWNED_ALL_INSTITUTIONS")</f>
        <v>52.11</v>
      </c>
      <c r="J446" s="9" t="str">
        <f>_xll.SNL.Clients.Office.Excel.Functions.SPG(A446, "RD_CREDIT_RATING_GLOBAL", "Issuer Credit Rating", "Local Currency LT|0")</f>
        <v/>
      </c>
      <c r="K446" s="9" t="str">
        <f>_xll.SNL.Clients.Office.Excel.Functions.SPG(A446, "RD_CWOL_GLOBAL", "Issuer Credit Rating", "Local Currency LT|0")</f>
        <v/>
      </c>
      <c r="L446" s="9" t="str">
        <f>_xll.SNL.Clients.Office.Excel.Functions.SPG(A446, "RD_RATING_ACTION_GLOBAL", "Issuer Credit Rating", "Local Currency LT|0")</f>
        <v/>
      </c>
      <c r="M446" s="10" t="str">
        <f>_xll.SNL.Clients.Office.Excel.Functions.SPG(A446, "RD_LAST_REVIEW_DATE_GLOBAL", "Issuer Credit Rating", "Local Currency LT")</f>
        <v/>
      </c>
      <c r="N446" s="10" t="str">
        <f>_xll.SNL.Clients.Office.Excel.Functions.SPG(A446, "RD_CREDIT_RATING_DATE_GLOBAL", "Issuer Credit Rating", "Local Currency LT|0")</f>
        <v/>
      </c>
      <c r="O446" s="10" t="str">
        <f>_xll.SNL.Clients.Office.Excel.Functions.SPG(A446, "RD_CREDIT_WATCH_OUTLOOK_DATE_GLOBAL", "Issuer Credit Rating", "Local Currency LT|0")</f>
        <v/>
      </c>
    </row>
    <row r="447" spans="1:15">
      <c r="A447" t="s">
        <v>1480</v>
      </c>
      <c r="B447" t="str">
        <f>_xll.SNL.Clients.Office.Excel.Functions.SPG(A447,"SP_IPO_DATE")</f>
        <v>#PEND</v>
      </c>
      <c r="C447" s="9" t="str">
        <f>_xll.SNL.Clients.Office.Excel.Functions.SPG(A447, "IQ_SECTOR")</f>
        <v>Industrials</v>
      </c>
      <c r="D447" s="9" t="str">
        <f>_xll.SNL.Clients.Office.Excel.Functions.SPG(A447, "IQ_INDUSTRY_GROUP")</f>
        <v>Capital Goods</v>
      </c>
      <c r="E447" s="9" t="str">
        <f>_xll.SNL.Clients.Office.Excel.Functions.SPG(A447, "IQ_INDUSTRY")</f>
        <v>Trading Companies and Distributors</v>
      </c>
      <c r="F447" s="9" t="str">
        <f>_xll.SNL.Clients.Office.Excel.Functions.SPG(A447, "IQ_PRIMARY_INDUSTRY")</f>
        <v>Trading Companies and Distributors</v>
      </c>
      <c r="G447" s="9" t="str">
        <f>_xll.SNL.Clients.Office.Excel.Functions.SPG(A447, "NAICS_CODE", "Primary")</f>
        <v>441 - Motor Vehicle and Parts Dealers</v>
      </c>
      <c r="H447" s="9" t="str">
        <f>_xll.SNL.Clients.Office.Excel.Functions.SPG(A447, "SP_TOPICTAG")</f>
        <v>Fleet Management; Freight Service; Passenger Aircraft Manufacturing</v>
      </c>
      <c r="I447" s="5">
        <f>_xll.SNL.Clients.Office.Excel.Functions.SPG(A447, "SP_PCT_SHARES_OWNED_ALL_INSTITUTIONS")</f>
        <v>93.11</v>
      </c>
      <c r="J447" s="9" t="str">
        <f>_xll.SNL.Clients.Office.Excel.Functions.SPG(A447, "RD_CREDIT_RATING_GLOBAL", "Issuer Credit Rating", "Local Currency LT|0")</f>
        <v/>
      </c>
      <c r="K447" s="9" t="str">
        <f>_xll.SNL.Clients.Office.Excel.Functions.SPG(A447, "RD_CWOL_GLOBAL", "Issuer Credit Rating", "Local Currency LT|0")</f>
        <v/>
      </c>
      <c r="L447" s="9" t="str">
        <f>_xll.SNL.Clients.Office.Excel.Functions.SPG(A447, "RD_RATING_ACTION_GLOBAL", "Issuer Credit Rating", "Local Currency LT|0")</f>
        <v/>
      </c>
      <c r="M447" s="10" t="str">
        <f>_xll.SNL.Clients.Office.Excel.Functions.SPG(A447, "RD_LAST_REVIEW_DATE_GLOBAL", "Issuer Credit Rating", "Local Currency LT")</f>
        <v/>
      </c>
      <c r="N447" s="10" t="str">
        <f>_xll.SNL.Clients.Office.Excel.Functions.SPG(A447, "RD_CREDIT_RATING_DATE_GLOBAL", "Issuer Credit Rating", "Local Currency LT|0")</f>
        <v/>
      </c>
      <c r="O447" s="10" t="str">
        <f>_xll.SNL.Clients.Office.Excel.Functions.SPG(A447, "RD_CREDIT_WATCH_OUTLOOK_DATE_GLOBAL", "Issuer Credit Rating", "Local Currency LT|0")</f>
        <v/>
      </c>
    </row>
    <row r="448" spans="1:15">
      <c r="A448" t="s">
        <v>1481</v>
      </c>
      <c r="B448" t="str">
        <f>_xll.SNL.Clients.Office.Excel.Functions.SPG(A448,"SP_IPO_DATE")</f>
        <v>#PEND</v>
      </c>
      <c r="C448" s="9" t="str">
        <f>_xll.SNL.Clients.Office.Excel.Functions.SPG(A448, "IQ_SECTOR")</f>
        <v>Industrials</v>
      </c>
      <c r="D448" s="9" t="str">
        <f>_xll.SNL.Clients.Office.Excel.Functions.SPG(A448, "IQ_INDUSTRY_GROUP")</f>
        <v>Transportation</v>
      </c>
      <c r="E448" s="9" t="str">
        <f>_xll.SNL.Clients.Office.Excel.Functions.SPG(A448, "IQ_INDUSTRY")</f>
        <v>Ground Transportation</v>
      </c>
      <c r="F448" s="9" t="str">
        <f>_xll.SNL.Clients.Office.Excel.Functions.SPG(A448, "IQ_PRIMARY_INDUSTRY")</f>
        <v>Cargo Ground Transportation</v>
      </c>
      <c r="G448" s="9" t="str">
        <f>_xll.SNL.Clients.Office.Excel.Functions.SPG(A448, "NAICS_CODE", "Primary")</f>
        <v>488510 - Freight Transportation Arrangement</v>
      </c>
      <c r="H448" s="9" t="str">
        <f>_xll.SNL.Clients.Office.Excel.Functions.SPG(A448, "SP_TOPICTAG")</f>
        <v>Data Integration; Fleet Management; Freight Service; Last Mile Transportation; Cloud Infrastructure; Digital Brokerage</v>
      </c>
      <c r="I448" s="5">
        <f>_xll.SNL.Clients.Office.Excel.Functions.SPG(A448, "SP_PCT_SHARES_OWNED_ALL_INSTITUTIONS")</f>
        <v>88.23</v>
      </c>
      <c r="J448" s="9" t="str">
        <f>_xll.SNL.Clients.Office.Excel.Functions.SPG(A448, "RD_CREDIT_RATING_GLOBAL", "Issuer Credit Rating", "Local Currency LT|0")</f>
        <v>BB</v>
      </c>
      <c r="K448" s="9" t="str">
        <f>_xll.SNL.Clients.Office.Excel.Functions.SPG(A448, "RD_CWOL_GLOBAL", "Issuer Credit Rating", "Local Currency LT|0")</f>
        <v>Stable</v>
      </c>
      <c r="L448" s="9" t="str">
        <f>_xll.SNL.Clients.Office.Excel.Functions.SPG(A448, "RD_RATING_ACTION_GLOBAL", "Issuer Credit Rating", "Local Currency LT|0")</f>
        <v>Downgrade | CreditWatch/Outlook (05/22/2024)</v>
      </c>
      <c r="M448" s="10">
        <f>_xll.SNL.Clients.Office.Excel.Functions.SPG(A448, "RD_LAST_REVIEW_DATE_GLOBAL", "Issuer Credit Rating", "Local Currency LT")</f>
        <v>45588</v>
      </c>
      <c r="N448" s="10">
        <f>_xll.SNL.Clients.Office.Excel.Functions.SPG(A448, "RD_CREDIT_RATING_DATE_GLOBAL", "Issuer Credit Rating", "Local Currency LT|0")</f>
        <v>45434</v>
      </c>
      <c r="O448" s="10">
        <f>_xll.SNL.Clients.Office.Excel.Functions.SPG(A448, "RD_CREDIT_WATCH_OUTLOOK_DATE_GLOBAL", "Issuer Credit Rating", "Local Currency LT|0")</f>
        <v>45434</v>
      </c>
    </row>
    <row r="449" spans="1:15">
      <c r="A449" t="s">
        <v>1482</v>
      </c>
      <c r="B449" t="str">
        <f>_xll.SNL.Clients.Office.Excel.Functions.SPG(A449,"SP_IPO_DATE")</f>
        <v>#PEND</v>
      </c>
      <c r="C449" s="9" t="str">
        <f>_xll.SNL.Clients.Office.Excel.Functions.SPG(A449, "IQ_SECTOR")</f>
        <v>Financials</v>
      </c>
      <c r="D449" s="9" t="str">
        <f>_xll.SNL.Clients.Office.Excel.Functions.SPG(A449, "IQ_INDUSTRY_GROUP")</f>
        <v>Banks</v>
      </c>
      <c r="E449" s="9" t="str">
        <f>_xll.SNL.Clients.Office.Excel.Functions.SPG(A449, "IQ_INDUSTRY")</f>
        <v>Banks</v>
      </c>
      <c r="F449" s="9" t="str">
        <f>_xll.SNL.Clients.Office.Excel.Functions.SPG(A449, "IQ_PRIMARY_INDUSTRY")</f>
        <v>Regional Banks</v>
      </c>
      <c r="G449" s="9" t="str">
        <f>_xll.SNL.Clients.Office.Excel.Functions.SPG(A449, "NAICS_CODE", "Primary")</f>
        <v>522110 - Commercial Banking</v>
      </c>
      <c r="H449" s="9" t="str">
        <f>_xll.SNL.Clients.Office.Excel.Functions.SPG(A449, "SP_TOPICTAG")</f>
        <v>Consumer Lending</v>
      </c>
      <c r="I449" s="5">
        <f>_xll.SNL.Clients.Office.Excel.Functions.SPG(A449, "SP_PCT_SHARES_OWNED_ALL_INSTITUTIONS")</f>
        <v>70.97</v>
      </c>
      <c r="J449" s="9" t="str">
        <f>_xll.SNL.Clients.Office.Excel.Functions.SPG(A449, "RD_CREDIT_RATING_GLOBAL", "Issuer Credit Rating", "Local Currency LT|0")</f>
        <v/>
      </c>
      <c r="K449" s="9" t="str">
        <f>_xll.SNL.Clients.Office.Excel.Functions.SPG(A449, "RD_CWOL_GLOBAL", "Issuer Credit Rating", "Local Currency LT|0")</f>
        <v/>
      </c>
      <c r="L449" s="9" t="str">
        <f>_xll.SNL.Clients.Office.Excel.Functions.SPG(A449, "RD_RATING_ACTION_GLOBAL", "Issuer Credit Rating", "Local Currency LT|0")</f>
        <v/>
      </c>
      <c r="M449" s="10" t="str">
        <f>_xll.SNL.Clients.Office.Excel.Functions.SPG(A449, "RD_LAST_REVIEW_DATE_GLOBAL", "Issuer Credit Rating", "Local Currency LT")</f>
        <v/>
      </c>
      <c r="N449" s="10" t="str">
        <f>_xll.SNL.Clients.Office.Excel.Functions.SPG(A449, "RD_CREDIT_RATING_DATE_GLOBAL", "Issuer Credit Rating", "Local Currency LT|0")</f>
        <v/>
      </c>
      <c r="O449" s="10" t="str">
        <f>_xll.SNL.Clients.Office.Excel.Functions.SPG(A449, "RD_CREDIT_WATCH_OUTLOOK_DATE_GLOBAL", "Issuer Credit Rating", "Local Currency LT|0")</f>
        <v/>
      </c>
    </row>
    <row r="450" spans="1:15">
      <c r="A450" t="s">
        <v>1483</v>
      </c>
      <c r="B450" t="str">
        <f>_xll.SNL.Clients.Office.Excel.Functions.SPG(A450,"SP_IPO_DATE")</f>
        <v>#PEND</v>
      </c>
      <c r="C450" s="9" t="str">
        <f>_xll.SNL.Clients.Office.Excel.Functions.SPG(A450, "IQ_SECTOR")</f>
        <v>Consumer Discretionary</v>
      </c>
      <c r="D450" s="9" t="str">
        <f>_xll.SNL.Clients.Office.Excel.Functions.SPG(A450, "IQ_INDUSTRY_GROUP")</f>
        <v>Consumer Services</v>
      </c>
      <c r="E450" s="9" t="str">
        <f>_xll.SNL.Clients.Office.Excel.Functions.SPG(A450, "IQ_INDUSTRY")</f>
        <v>Hotels, Restaurants and Leisure</v>
      </c>
      <c r="F450" s="9" t="str">
        <f>_xll.SNL.Clients.Office.Excel.Functions.SPG(A450, "IQ_PRIMARY_INDUSTRY")</f>
        <v>Hotels, Resorts and Cruise Lines</v>
      </c>
      <c r="G450" s="9" t="str">
        <f>_xll.SNL.Clients.Office.Excel.Functions.SPG(A450, "NAICS_CODE", "Primary")</f>
        <v>721110 - Hotels (except Casino Hotels) and Motels</v>
      </c>
      <c r="H450" s="9" t="str">
        <f>_xll.SNL.Clients.Office.Excel.Functions.SPG(A450, "SP_TOPICTAG")</f>
        <v>Adventure Travel; Business Travel; Tourism; Travel Accommodations</v>
      </c>
      <c r="I450" s="5">
        <f>_xll.SNL.Clients.Office.Excel.Functions.SPG(A450, "SP_PCT_SHARES_OWNED_ALL_INSTITUTIONS")</f>
        <v>95.3</v>
      </c>
      <c r="J450" s="9" t="str">
        <f>_xll.SNL.Clients.Office.Excel.Functions.SPG(A450, "RD_CREDIT_RATING_GLOBAL", "Issuer Credit Rating", "Local Currency LT|0")</f>
        <v>B-</v>
      </c>
      <c r="K450" s="9" t="str">
        <f>_xll.SNL.Clients.Office.Excel.Functions.SPG(A450, "RD_CWOL_GLOBAL", "Issuer Credit Rating", "Local Currency LT|0")</f>
        <v>Stable</v>
      </c>
      <c r="L450" s="9" t="str">
        <f>_xll.SNL.Clients.Office.Excel.Functions.SPG(A450, "RD_RATING_ACTION_GLOBAL", "Issuer Credit Rating", "Local Currency LT|0")</f>
        <v>Downgrade | CreditWatch/Outlook (02/16/2023)</v>
      </c>
      <c r="M450" s="10">
        <f>_xll.SNL.Clients.Office.Excel.Functions.SPG(A450, "RD_LAST_REVIEW_DATE_GLOBAL", "Issuer Credit Rating", "Local Currency LT")</f>
        <v>45401</v>
      </c>
      <c r="N450" s="10">
        <f>_xll.SNL.Clients.Office.Excel.Functions.SPG(A450, "RD_CREDIT_RATING_DATE_GLOBAL", "Issuer Credit Rating", "Local Currency LT|0")</f>
        <v>44973</v>
      </c>
      <c r="O450" s="10">
        <f>_xll.SNL.Clients.Office.Excel.Functions.SPG(A450, "RD_CREDIT_WATCH_OUTLOOK_DATE_GLOBAL", "Issuer Credit Rating", "Local Currency LT|0")</f>
        <v>44973</v>
      </c>
    </row>
    <row r="451" spans="1:15">
      <c r="A451" t="s">
        <v>1484</v>
      </c>
      <c r="B451" t="str">
        <f>_xll.SNL.Clients.Office.Excel.Functions.SPG(A451,"SP_IPO_DATE")</f>
        <v>#PEND</v>
      </c>
      <c r="C451" s="9" t="str">
        <f>_xll.SNL.Clients.Office.Excel.Functions.SPG(A451, "IQ_SECTOR")</f>
        <v>Real Estate</v>
      </c>
      <c r="D451" s="9" t="str">
        <f>_xll.SNL.Clients.Office.Excel.Functions.SPG(A451, "IQ_INDUSTRY_GROUP")</f>
        <v>Equity Real Estate Investment Trusts (REITs)</v>
      </c>
      <c r="E451" s="9" t="str">
        <f>_xll.SNL.Clients.Office.Excel.Functions.SPG(A451, "IQ_INDUSTRY")</f>
        <v>Specialized REITs</v>
      </c>
      <c r="F451" s="9" t="str">
        <f>_xll.SNL.Clients.Office.Excel.Functions.SPG(A451, "IQ_PRIMARY_INDUSTRY")</f>
        <v>Other Specialized REITs</v>
      </c>
      <c r="G451" s="9" t="str">
        <f>_xll.SNL.Clients.Office.Excel.Functions.SPG(A451, "NAICS_CODE", "Primary")</f>
        <v>531110 - Lessors of Residential Buildings and Dwellings</v>
      </c>
      <c r="H451" s="9" t="str">
        <f>_xll.SNL.Clients.Office.Excel.Functions.SPG(A451, "SP_TOPICTAG")</f>
        <v/>
      </c>
      <c r="I451" s="5">
        <f>_xll.SNL.Clients.Office.Excel.Functions.SPG(A451, "SP_PCT_SHARES_OWNED_ALL_INSTITUTIONS")</f>
        <v>76.430000000000007</v>
      </c>
      <c r="J451" s="9" t="str">
        <f>_xll.SNL.Clients.Office.Excel.Functions.SPG(A451, "RD_CREDIT_RATING_GLOBAL", "Issuer Credit Rating", "Local Currency LT|0")</f>
        <v>BBB+</v>
      </c>
      <c r="K451" s="9" t="str">
        <f>_xll.SNL.Clients.Office.Excel.Functions.SPG(A451, "RD_CWOL_GLOBAL", "Issuer Credit Rating", "Local Currency LT|0")</f>
        <v>Positive</v>
      </c>
      <c r="L451" s="9" t="str">
        <f>_xll.SNL.Clients.Office.Excel.Functions.SPG(A451, "RD_RATING_ACTION_GLOBAL", "Issuer Credit Rating", "Local Currency LT|0")</f>
        <v>New Rating | CreditWatch/Outlook (11/07/2024)</v>
      </c>
      <c r="M451" s="10">
        <f>_xll.SNL.Clients.Office.Excel.Functions.SPG(A451, "RD_LAST_REVIEW_DATE_GLOBAL", "Issuer Credit Rating", "Local Currency LT")</f>
        <v>45672</v>
      </c>
      <c r="N451" s="10">
        <f>_xll.SNL.Clients.Office.Excel.Functions.SPG(A451, "RD_CREDIT_RATING_DATE_GLOBAL", "Issuer Credit Rating", "Local Currency LT|0")</f>
        <v>45603</v>
      </c>
      <c r="O451" s="10">
        <f>_xll.SNL.Clients.Office.Excel.Functions.SPG(A451, "RD_CREDIT_WATCH_OUTLOOK_DATE_GLOBAL", "Issuer Credit Rating", "Local Currency LT|0")</f>
        <v>45603</v>
      </c>
    </row>
    <row r="452" spans="1:15">
      <c r="A452" t="s">
        <v>1485</v>
      </c>
      <c r="B452" t="str">
        <f>_xll.SNL.Clients.Office.Excel.Functions.SPG(A452,"SP_IPO_DATE")</f>
        <v>#PEND</v>
      </c>
      <c r="C452" s="9" t="str">
        <f>_xll.SNL.Clients.Office.Excel.Functions.SPG(A452, "IQ_SECTOR")</f>
        <v>Financials</v>
      </c>
      <c r="D452" s="9" t="str">
        <f>_xll.SNL.Clients.Office.Excel.Functions.SPG(A452, "IQ_INDUSTRY_GROUP")</f>
        <v>Insurance</v>
      </c>
      <c r="E452" s="9" t="str">
        <f>_xll.SNL.Clients.Office.Excel.Functions.SPG(A452, "IQ_INDUSTRY")</f>
        <v>Insurance</v>
      </c>
      <c r="F452" s="9" t="str">
        <f>_xll.SNL.Clients.Office.Excel.Functions.SPG(A452, "IQ_PRIMARY_INDUSTRY")</f>
        <v>Property and Casualty Insurance</v>
      </c>
      <c r="G452" s="9" t="str">
        <f>_xll.SNL.Clients.Office.Excel.Functions.SPG(A452, "NAICS_CODE", "Primary")</f>
        <v>524126 - Direct Property and Casualty Insurance Carriers</v>
      </c>
      <c r="H452" s="9" t="str">
        <f>_xll.SNL.Clients.Office.Excel.Functions.SPG(A452, "SP_TOPICTAG")</f>
        <v/>
      </c>
      <c r="I452" s="5">
        <f>_xll.SNL.Clients.Office.Excel.Functions.SPG(A452, "SP_PCT_SHARES_OWNED_ALL_INSTITUTIONS")</f>
        <v>83</v>
      </c>
      <c r="J452" s="9" t="str">
        <f>_xll.SNL.Clients.Office.Excel.Functions.SPG(A452, "RD_CREDIT_RATING_GLOBAL", "Issuer Credit Rating", "Local Currency LT|0")</f>
        <v/>
      </c>
      <c r="K452" s="9" t="str">
        <f>_xll.SNL.Clients.Office.Excel.Functions.SPG(A452, "RD_CWOL_GLOBAL", "Issuer Credit Rating", "Local Currency LT|0")</f>
        <v/>
      </c>
      <c r="L452" s="9" t="str">
        <f>_xll.SNL.Clients.Office.Excel.Functions.SPG(A452, "RD_RATING_ACTION_GLOBAL", "Issuer Credit Rating", "Local Currency LT|0")</f>
        <v/>
      </c>
      <c r="M452" s="10" t="str">
        <f>_xll.SNL.Clients.Office.Excel.Functions.SPG(A452, "RD_LAST_REVIEW_DATE_GLOBAL", "Issuer Credit Rating", "Local Currency LT")</f>
        <v/>
      </c>
      <c r="N452" s="10" t="str">
        <f>_xll.SNL.Clients.Office.Excel.Functions.SPG(A452, "RD_CREDIT_RATING_DATE_GLOBAL", "Issuer Credit Rating", "Local Currency LT|0")</f>
        <v/>
      </c>
      <c r="O452" s="10" t="str">
        <f>_xll.SNL.Clients.Office.Excel.Functions.SPG(A452, "RD_CREDIT_WATCH_OUTLOOK_DATE_GLOBAL", "Issuer Credit Rating", "Local Currency LT|0")</f>
        <v/>
      </c>
    </row>
    <row r="453" spans="1:15">
      <c r="A453" t="s">
        <v>1486</v>
      </c>
      <c r="B453" t="str">
        <f>_xll.SNL.Clients.Office.Excel.Functions.SPG(A453,"SP_IPO_DATE")</f>
        <v>#PEND</v>
      </c>
      <c r="C453" s="9" t="str">
        <f>_xll.SNL.Clients.Office.Excel.Functions.SPG(A453, "IQ_SECTOR")</f>
        <v>Consumer Discretionary</v>
      </c>
      <c r="D453" s="9" t="str">
        <f>_xll.SNL.Clients.Office.Excel.Functions.SPG(A453, "IQ_INDUSTRY_GROUP")</f>
        <v>Consumer Discretionary Distribution and Retail</v>
      </c>
      <c r="E453" s="9" t="str">
        <f>_xll.SNL.Clients.Office.Excel.Functions.SPG(A453, "IQ_INDUSTRY")</f>
        <v>Specialty Retail</v>
      </c>
      <c r="F453" s="9" t="str">
        <f>_xll.SNL.Clients.Office.Excel.Functions.SPG(A453, "IQ_PRIMARY_INDUSTRY")</f>
        <v>Other Specialty Retail</v>
      </c>
      <c r="G453" s="9" t="str">
        <f>_xll.SNL.Clients.Office.Excel.Functions.SPG(A453, "NAICS_CODE", "Primary")</f>
        <v>456120 - Cosmetics, Beauty Supplies, and Perfume Retailers</v>
      </c>
      <c r="H453" s="9" t="str">
        <f>_xll.SNL.Clients.Office.Excel.Functions.SPG(A453, "SP_TOPICTAG")</f>
        <v>Fast-Moving Consumer Goods; Lifestyle; Brand Marketing; Courier Service</v>
      </c>
      <c r="I453" s="5">
        <f>_xll.SNL.Clients.Office.Excel.Functions.SPG(A453, "SP_PCT_SHARES_OWNED_ALL_INSTITUTIONS")</f>
        <v>105.75</v>
      </c>
      <c r="J453" s="9" t="str">
        <f>_xll.SNL.Clients.Office.Excel.Functions.SPG(A453, "RD_CREDIT_RATING_GLOBAL", "Issuer Credit Rating", "Local Currency LT|0")</f>
        <v>BB-</v>
      </c>
      <c r="K453" s="9" t="str">
        <f>_xll.SNL.Clients.Office.Excel.Functions.SPG(A453, "RD_CWOL_GLOBAL", "Issuer Credit Rating", "Local Currency LT|0")</f>
        <v>Stable</v>
      </c>
      <c r="L453" s="9" t="str">
        <f>_xll.SNL.Clients.Office.Excel.Functions.SPG(A453, "RD_RATING_ACTION_GLOBAL", "Issuer Credit Rating", "Local Currency LT|0")</f>
        <v>CreditWatch/Outlook (12/08/2022)</v>
      </c>
      <c r="M453" s="10">
        <f>_xll.SNL.Clients.Office.Excel.Functions.SPG(A453, "RD_LAST_REVIEW_DATE_GLOBAL", "Issuer Credit Rating", "Local Currency LT")</f>
        <v>45553</v>
      </c>
      <c r="N453" s="10">
        <f>_xll.SNL.Clients.Office.Excel.Functions.SPG(A453, "RD_CREDIT_RATING_DATE_GLOBAL", "Issuer Credit Rating", "Local Currency LT|0")</f>
        <v>43235</v>
      </c>
      <c r="O453" s="10">
        <f>_xll.SNL.Clients.Office.Excel.Functions.SPG(A453, "RD_CREDIT_WATCH_OUTLOOK_DATE_GLOBAL", "Issuer Credit Rating", "Local Currency LT|0")</f>
        <v>44903</v>
      </c>
    </row>
    <row r="454" spans="1:15">
      <c r="A454" t="s">
        <v>1487</v>
      </c>
      <c r="B454" t="str">
        <f>_xll.SNL.Clients.Office.Excel.Functions.SPG(A454,"SP_IPO_DATE")</f>
        <v>#PEND</v>
      </c>
      <c r="C454" s="9" t="str">
        <f>_xll.SNL.Clients.Office.Excel.Functions.SPG(A454, "IQ_SECTOR")</f>
        <v>Information Technology</v>
      </c>
      <c r="D454" s="9" t="str">
        <f>_xll.SNL.Clients.Office.Excel.Functions.SPG(A454, "IQ_INDUSTRY_GROUP")</f>
        <v>Technology Hardware and Equipment</v>
      </c>
      <c r="E454" s="9" t="str">
        <f>_xll.SNL.Clients.Office.Excel.Functions.SPG(A454, "IQ_INDUSTRY")</f>
        <v>Electronic Equipment, Instruments and Components</v>
      </c>
      <c r="F454" s="9" t="str">
        <f>_xll.SNL.Clients.Office.Excel.Functions.SPG(A454, "IQ_PRIMARY_INDUSTRY")</f>
        <v>Electronic Manufacturing Services</v>
      </c>
      <c r="G454" s="9" t="str">
        <f>_xll.SNL.Clients.Office.Excel.Functions.SPG(A454, "NAICS_CODE", "Primary")</f>
        <v>33441 - Semiconductor and Other Electronic Component Manufacturing</v>
      </c>
      <c r="H454" s="9" t="str">
        <f>_xll.SNL.Clients.Office.Excel.Functions.SPG(A454, "SP_TOPICTAG")</f>
        <v>Software Development; Cloud Infrastructure; Cloud Storage; Process Automation; Artificial Intelligence</v>
      </c>
      <c r="I454" s="5">
        <f>_xll.SNL.Clients.Office.Excel.Functions.SPG(A454, "SP_PCT_SHARES_OWNED_ALL_INSTITUTIONS")</f>
        <v>96.6</v>
      </c>
      <c r="J454" s="9" t="str">
        <f>_xll.SNL.Clients.Office.Excel.Functions.SPG(A454, "RD_CREDIT_RATING_GLOBAL", "Issuer Credit Rating", "Local Currency LT|0")</f>
        <v>BB+</v>
      </c>
      <c r="K454" s="9" t="str">
        <f>_xll.SNL.Clients.Office.Excel.Functions.SPG(A454, "RD_CWOL_GLOBAL", "Issuer Credit Rating", "Local Currency LT|0")</f>
        <v>Stable</v>
      </c>
      <c r="L454" s="9" t="str">
        <f>_xll.SNL.Clients.Office.Excel.Functions.SPG(A454, "RD_RATING_ACTION_GLOBAL", "Issuer Credit Rating", "Local Currency LT|0")</f>
        <v>Upgrade | CreditWatch/Outlook (03/14/2017)</v>
      </c>
      <c r="M454" s="10">
        <f>_xll.SNL.Clients.Office.Excel.Functions.SPG(A454, "RD_LAST_REVIEW_DATE_GLOBAL", "Issuer Credit Rating", "Local Currency LT")</f>
        <v>45373</v>
      </c>
      <c r="N454" s="10">
        <f>_xll.SNL.Clients.Office.Excel.Functions.SPG(A454, "RD_CREDIT_RATING_DATE_GLOBAL", "Issuer Credit Rating", "Local Currency LT|0")</f>
        <v>42808</v>
      </c>
      <c r="O454" s="10">
        <f>_xll.SNL.Clients.Office.Excel.Functions.SPG(A454, "RD_CREDIT_WATCH_OUTLOOK_DATE_GLOBAL", "Issuer Credit Rating", "Local Currency LT|0")</f>
        <v>42808</v>
      </c>
    </row>
    <row r="455" spans="1:15">
      <c r="A455" t="s">
        <v>1488</v>
      </c>
      <c r="B455" t="str">
        <f>_xll.SNL.Clients.Office.Excel.Functions.SPG(A455,"SP_IPO_DATE")</f>
        <v>#PEND</v>
      </c>
      <c r="C455" s="9" t="str">
        <f>_xll.SNL.Clients.Office.Excel.Functions.SPG(A455, "IQ_SECTOR")</f>
        <v>Real Estate</v>
      </c>
      <c r="D455" s="9" t="str">
        <f>_xll.SNL.Clients.Office.Excel.Functions.SPG(A455, "IQ_INDUSTRY_GROUP")</f>
        <v>Equity Real Estate Investment Trusts (REITs)</v>
      </c>
      <c r="E455" s="9" t="str">
        <f>_xll.SNL.Clients.Office.Excel.Functions.SPG(A455, "IQ_INDUSTRY")</f>
        <v>Retail REITs</v>
      </c>
      <c r="F455" s="9" t="str">
        <f>_xll.SNL.Clients.Office.Excel.Functions.SPG(A455, "IQ_PRIMARY_INDUSTRY")</f>
        <v>Retail REITs</v>
      </c>
      <c r="G455" s="9" t="str">
        <f>_xll.SNL.Clients.Office.Excel.Functions.SPG(A455, "NAICS_CODE", "Primary")</f>
        <v>531110 - Lessors of Residential Buildings and Dwellings</v>
      </c>
      <c r="H455" s="9" t="str">
        <f>_xll.SNL.Clients.Office.Excel.Functions.SPG(A455, "SP_TOPICTAG")</f>
        <v/>
      </c>
      <c r="I455" s="5">
        <f>_xll.SNL.Clients.Office.Excel.Functions.SPG(A455, "SP_PCT_SHARES_OWNED_ALL_INSTITUTIONS")</f>
        <v>83.69</v>
      </c>
      <c r="J455" s="9" t="str">
        <f>_xll.SNL.Clients.Office.Excel.Functions.SPG(A455, "RD_CREDIT_RATING_GLOBAL", "Issuer Credit Rating", "Local Currency LT|0")</f>
        <v/>
      </c>
      <c r="K455" s="9" t="str">
        <f>_xll.SNL.Clients.Office.Excel.Functions.SPG(A455, "RD_CWOL_GLOBAL", "Issuer Credit Rating", "Local Currency LT|0")</f>
        <v/>
      </c>
      <c r="L455" s="9" t="str">
        <f>_xll.SNL.Clients.Office.Excel.Functions.SPG(A455, "RD_RATING_ACTION_GLOBAL", "Issuer Credit Rating", "Local Currency LT|0")</f>
        <v/>
      </c>
      <c r="M455" s="10" t="str">
        <f>_xll.SNL.Clients.Office.Excel.Functions.SPG(A455, "RD_LAST_REVIEW_DATE_GLOBAL", "Issuer Credit Rating", "Local Currency LT")</f>
        <v/>
      </c>
      <c r="N455" s="10" t="str">
        <f>_xll.SNL.Clients.Office.Excel.Functions.SPG(A455, "RD_CREDIT_RATING_DATE_GLOBAL", "Issuer Credit Rating", "Local Currency LT|0")</f>
        <v/>
      </c>
      <c r="O455" s="10" t="str">
        <f>_xll.SNL.Clients.Office.Excel.Functions.SPG(A455, "RD_CREDIT_WATCH_OUTLOOK_DATE_GLOBAL", "Issuer Credit Rating", "Local Currency LT|0")</f>
        <v/>
      </c>
    </row>
    <row r="456" spans="1:15">
      <c r="A456" t="s">
        <v>1489</v>
      </c>
      <c r="B456" t="str">
        <f>_xll.SNL.Clients.Office.Excel.Functions.SPG(A456,"SP_IPO_DATE")</f>
        <v>#PEND</v>
      </c>
      <c r="C456" s="9" t="str">
        <f>_xll.SNL.Clients.Office.Excel.Functions.SPG(A456, "IQ_SECTOR")</f>
        <v>Information Technology</v>
      </c>
      <c r="D456" s="9" t="str">
        <f>_xll.SNL.Clients.Office.Excel.Functions.SPG(A456, "IQ_INDUSTRY_GROUP")</f>
        <v>Technology Hardware and Equipment</v>
      </c>
      <c r="E456" s="9" t="str">
        <f>_xll.SNL.Clients.Office.Excel.Functions.SPG(A456, "IQ_INDUSTRY")</f>
        <v>Electronic Equipment, Instruments and Components</v>
      </c>
      <c r="F456" s="9" t="str">
        <f>_xll.SNL.Clients.Office.Excel.Functions.SPG(A456, "IQ_PRIMARY_INDUSTRY")</f>
        <v>Technology Distributors</v>
      </c>
      <c r="G456" s="9" t="str">
        <f>_xll.SNL.Clients.Office.Excel.Functions.SPG(A456, "NAICS_CODE", "Primary")</f>
        <v>423430 - Computer and Computer Peripheral Equipment and Software Merchant Wholesalers</v>
      </c>
      <c r="H456" s="9" t="str">
        <f>_xll.SNL.Clients.Office.Excel.Functions.SPG(A456, "SP_TOPICTAG")</f>
        <v>Software Development; Cloud Management; Data Integration; Cloud Infrastructure; Cloud Storage; Process Automation; Network Security</v>
      </c>
      <c r="I456" s="5">
        <f>_xll.SNL.Clients.Office.Excel.Functions.SPG(A456, "SP_PCT_SHARES_OWNED_ALL_INSTITUTIONS")</f>
        <v>100.35</v>
      </c>
      <c r="J456" s="9" t="str">
        <f>_xll.SNL.Clients.Office.Excel.Functions.SPG(A456, "RD_CREDIT_RATING_GLOBAL", "Issuer Credit Rating", "Local Currency LT|0")</f>
        <v/>
      </c>
      <c r="K456" s="9" t="str">
        <f>_xll.SNL.Clients.Office.Excel.Functions.SPG(A456, "RD_CWOL_GLOBAL", "Issuer Credit Rating", "Local Currency LT|0")</f>
        <v/>
      </c>
      <c r="L456" s="9" t="str">
        <f>_xll.SNL.Clients.Office.Excel.Functions.SPG(A456, "RD_RATING_ACTION_GLOBAL", "Issuer Credit Rating", "Local Currency LT|0")</f>
        <v/>
      </c>
      <c r="M456" s="10" t="str">
        <f>_xll.SNL.Clients.Office.Excel.Functions.SPG(A456, "RD_LAST_REVIEW_DATE_GLOBAL", "Issuer Credit Rating", "Local Currency LT")</f>
        <v/>
      </c>
      <c r="N456" s="10" t="str">
        <f>_xll.SNL.Clients.Office.Excel.Functions.SPG(A456, "RD_CREDIT_RATING_DATE_GLOBAL", "Issuer Credit Rating", "Local Currency LT|0")</f>
        <v/>
      </c>
      <c r="O456" s="10" t="str">
        <f>_xll.SNL.Clients.Office.Excel.Functions.SPG(A456, "RD_CREDIT_WATCH_OUTLOOK_DATE_GLOBAL", "Issuer Credit Rating", "Local Currency LT|0")</f>
        <v/>
      </c>
    </row>
    <row r="457" spans="1:15">
      <c r="A457" t="s">
        <v>1490</v>
      </c>
      <c r="B457" t="str">
        <f>_xll.SNL.Clients.Office.Excel.Functions.SPG(A457,"SP_IPO_DATE")</f>
        <v>#PEND</v>
      </c>
      <c r="C457" s="9" t="str">
        <f>_xll.SNL.Clients.Office.Excel.Functions.SPG(A457, "IQ_SECTOR")</f>
        <v>Industrials</v>
      </c>
      <c r="D457" s="9" t="str">
        <f>_xll.SNL.Clients.Office.Excel.Functions.SPG(A457, "IQ_INDUSTRY_GROUP")</f>
        <v>Transportation</v>
      </c>
      <c r="E457" s="9" t="str">
        <f>_xll.SNL.Clients.Office.Excel.Functions.SPG(A457, "IQ_INDUSTRY")</f>
        <v>Ground Transportation</v>
      </c>
      <c r="F457" s="9" t="str">
        <f>_xll.SNL.Clients.Office.Excel.Functions.SPG(A457, "IQ_PRIMARY_INDUSTRY")</f>
        <v>Cargo Ground Transportation</v>
      </c>
      <c r="G457" s="9" t="str">
        <f>_xll.SNL.Clients.Office.Excel.Functions.SPG(A457, "NAICS_CODE", "Primary")</f>
        <v>4841 - General Freight Trucking</v>
      </c>
      <c r="H457" s="9" t="str">
        <f>_xll.SNL.Clients.Office.Excel.Functions.SPG(A457, "SP_TOPICTAG")</f>
        <v>Fleet Management; Freight Service; Industrial Automation</v>
      </c>
      <c r="I457" s="5">
        <f>_xll.SNL.Clients.Office.Excel.Functions.SPG(A457, "SP_PCT_SHARES_OWNED_ALL_INSTITUTIONS")</f>
        <v>32.619999999999997</v>
      </c>
      <c r="J457" s="9" t="str">
        <f>_xll.SNL.Clients.Office.Excel.Functions.SPG(A457, "RD_CREDIT_RATING_GLOBAL", "Issuer Credit Rating", "Local Currency LT|0")</f>
        <v/>
      </c>
      <c r="K457" s="9" t="str">
        <f>_xll.SNL.Clients.Office.Excel.Functions.SPG(A457, "RD_CWOL_GLOBAL", "Issuer Credit Rating", "Local Currency LT|0")</f>
        <v/>
      </c>
      <c r="L457" s="9" t="str">
        <f>_xll.SNL.Clients.Office.Excel.Functions.SPG(A457, "RD_RATING_ACTION_GLOBAL", "Issuer Credit Rating", "Local Currency LT|0")</f>
        <v/>
      </c>
      <c r="M457" s="10" t="str">
        <f>_xll.SNL.Clients.Office.Excel.Functions.SPG(A457, "RD_LAST_REVIEW_DATE_GLOBAL", "Issuer Credit Rating", "Local Currency LT")</f>
        <v/>
      </c>
      <c r="N457" s="10" t="str">
        <f>_xll.SNL.Clients.Office.Excel.Functions.SPG(A457, "RD_CREDIT_RATING_DATE_GLOBAL", "Issuer Credit Rating", "Local Currency LT|0")</f>
        <v/>
      </c>
      <c r="O457" s="10" t="str">
        <f>_xll.SNL.Clients.Office.Excel.Functions.SPG(A457, "RD_CREDIT_WATCH_OUTLOOK_DATE_GLOBAL", "Issuer Credit Rating", "Local Currency LT|0")</f>
        <v/>
      </c>
    </row>
    <row r="458" spans="1:15">
      <c r="A458" t="s">
        <v>1491</v>
      </c>
      <c r="B458" t="str">
        <f>_xll.SNL.Clients.Office.Excel.Functions.SPG(A458,"SP_IPO_DATE")</f>
        <v>#PEND</v>
      </c>
      <c r="C458" s="9" t="str">
        <f>_xll.SNL.Clients.Office.Excel.Functions.SPG(A458, "IQ_SECTOR")</f>
        <v>Communication Services</v>
      </c>
      <c r="D458" s="9" t="str">
        <f>_xll.SNL.Clients.Office.Excel.Functions.SPG(A458, "IQ_INDUSTRY_GROUP")</f>
        <v>Media and Entertainment</v>
      </c>
      <c r="E458" s="9" t="str">
        <f>_xll.SNL.Clients.Office.Excel.Functions.SPG(A458, "IQ_INDUSTRY")</f>
        <v>Media</v>
      </c>
      <c r="F458" s="9" t="str">
        <f>_xll.SNL.Clients.Office.Excel.Functions.SPG(A458, "IQ_PRIMARY_INDUSTRY")</f>
        <v>Publishing</v>
      </c>
      <c r="G458" s="9" t="str">
        <f>_xll.SNL.Clients.Office.Excel.Functions.SPG(A458, "NAICS_CODE", "Primary")</f>
        <v>5131 - Newspaper, Periodical, Book, and Directory Publishers</v>
      </c>
      <c r="H458" s="9" t="str">
        <f>_xll.SNL.Clients.Office.Excel.Functions.SPG(A458, "SP_TOPICTAG")</f>
        <v>Language Learning; E-learning; Brand Marketing</v>
      </c>
      <c r="I458" s="5">
        <f>_xll.SNL.Clients.Office.Excel.Functions.SPG(A458, "SP_PCT_SHARES_OWNED_ALL_INSTITUTIONS")</f>
        <v>79.61</v>
      </c>
      <c r="J458" s="9" t="str">
        <f>_xll.SNL.Clients.Office.Excel.Functions.SPG(A458, "RD_CREDIT_RATING_GLOBAL", "Issuer Credit Rating", "Local Currency LT|0")</f>
        <v>NR</v>
      </c>
      <c r="K458" s="9" t="str">
        <f>_xll.SNL.Clients.Office.Excel.Functions.SPG(A458, "RD_CWOL_GLOBAL", "Issuer Credit Rating", "Local Currency LT|0")</f>
        <v>NR</v>
      </c>
      <c r="L458" s="9" t="str">
        <f>_xll.SNL.Clients.Office.Excel.Functions.SPG(A458, "RD_RATING_ACTION_GLOBAL", "Issuer Credit Rating", "Local Currency LT|0")</f>
        <v>Not Rated | CreditWatch/Outlook (04/26/2013)</v>
      </c>
      <c r="M458" s="10" t="str">
        <f>_xll.SNL.Clients.Office.Excel.Functions.SPG(A458, "RD_LAST_REVIEW_DATE_GLOBAL", "Issuer Credit Rating", "Local Currency LT")</f>
        <v/>
      </c>
      <c r="N458" s="10">
        <f>_xll.SNL.Clients.Office.Excel.Functions.SPG(A458, "RD_CREDIT_RATING_DATE_GLOBAL", "Issuer Credit Rating", "Local Currency LT|0")</f>
        <v>41390</v>
      </c>
      <c r="O458" s="10">
        <f>_xll.SNL.Clients.Office.Excel.Functions.SPG(A458, "RD_CREDIT_WATCH_OUTLOOK_DATE_GLOBAL", "Issuer Credit Rating", "Local Currency LT|0")</f>
        <v>41390</v>
      </c>
    </row>
    <row r="459" spans="1:15">
      <c r="A459" t="s">
        <v>1492</v>
      </c>
      <c r="B459" t="str">
        <f>_xll.SNL.Clients.Office.Excel.Functions.SPG(A459,"SP_IPO_DATE")</f>
        <v>#PEND</v>
      </c>
      <c r="C459" s="9" t="str">
        <f>_xll.SNL.Clients.Office.Excel.Functions.SPG(A459, "IQ_SECTOR")</f>
        <v>Health Care</v>
      </c>
      <c r="D459" s="9" t="str">
        <f>_xll.SNL.Clients.Office.Excel.Functions.SPG(A459, "IQ_INDUSTRY_GROUP")</f>
        <v>Health Care Equipment and Services</v>
      </c>
      <c r="E459" s="9" t="str">
        <f>_xll.SNL.Clients.Office.Excel.Functions.SPG(A459, "IQ_INDUSTRY")</f>
        <v>Health Care Technology</v>
      </c>
      <c r="F459" s="9" t="str">
        <f>_xll.SNL.Clients.Office.Excel.Functions.SPG(A459, "IQ_PRIMARY_INDUSTRY")</f>
        <v>Health Care Technology</v>
      </c>
      <c r="G459" s="9" t="str">
        <f>_xll.SNL.Clients.Office.Excel.Functions.SPG(A459, "NAICS_CODE", "Primary")</f>
        <v>513210 - Software Publishers</v>
      </c>
      <c r="H459" s="9" t="str">
        <f>_xll.SNL.Clients.Office.Excel.Functions.SPG(A459, "SP_TOPICTAG")</f>
        <v>Health Diagnostics; Artificial Intelligence; Genetic Disorder; Immunology; Neurology; Oncology</v>
      </c>
      <c r="I459" s="5">
        <f>_xll.SNL.Clients.Office.Excel.Functions.SPG(A459, "SP_PCT_SHARES_OWNED_ALL_INSTITUTIONS")</f>
        <v>91.07</v>
      </c>
      <c r="J459" s="9" t="str">
        <f>_xll.SNL.Clients.Office.Excel.Functions.SPG(A459, "RD_CREDIT_RATING_GLOBAL", "Issuer Credit Rating", "Local Currency LT|0")</f>
        <v/>
      </c>
      <c r="K459" s="9" t="str">
        <f>_xll.SNL.Clients.Office.Excel.Functions.SPG(A459, "RD_CWOL_GLOBAL", "Issuer Credit Rating", "Local Currency LT|0")</f>
        <v/>
      </c>
      <c r="L459" s="9" t="str">
        <f>_xll.SNL.Clients.Office.Excel.Functions.SPG(A459, "RD_RATING_ACTION_GLOBAL", "Issuer Credit Rating", "Local Currency LT|0")</f>
        <v/>
      </c>
      <c r="M459" s="10" t="str">
        <f>_xll.SNL.Clients.Office.Excel.Functions.SPG(A459, "RD_LAST_REVIEW_DATE_GLOBAL", "Issuer Credit Rating", "Local Currency LT")</f>
        <v/>
      </c>
      <c r="N459" s="10" t="str">
        <f>_xll.SNL.Clients.Office.Excel.Functions.SPG(A459, "RD_CREDIT_RATING_DATE_GLOBAL", "Issuer Credit Rating", "Local Currency LT|0")</f>
        <v/>
      </c>
      <c r="O459" s="10" t="str">
        <f>_xll.SNL.Clients.Office.Excel.Functions.SPG(A459, "RD_CREDIT_WATCH_OUTLOOK_DATE_GLOBAL", "Issuer Credit Rating", "Local Currency LT|0")</f>
        <v/>
      </c>
    </row>
    <row r="460" spans="1:15">
      <c r="A460" t="s">
        <v>1493</v>
      </c>
      <c r="B460" t="str">
        <f>_xll.SNL.Clients.Office.Excel.Functions.SPG(A460,"SP_IPO_DATE")</f>
        <v>#PEND</v>
      </c>
      <c r="C460" s="9" t="str">
        <f>_xll.SNL.Clients.Office.Excel.Functions.SPG(A460, "IQ_SECTOR")</f>
        <v>Financials</v>
      </c>
      <c r="D460" s="9" t="str">
        <f>_xll.SNL.Clients.Office.Excel.Functions.SPG(A460, "IQ_INDUSTRY_GROUP")</f>
        <v>Banks</v>
      </c>
      <c r="E460" s="9" t="str">
        <f>_xll.SNL.Clients.Office.Excel.Functions.SPG(A460, "IQ_INDUSTRY")</f>
        <v>Banks</v>
      </c>
      <c r="F460" s="9" t="str">
        <f>_xll.SNL.Clients.Office.Excel.Functions.SPG(A460, "IQ_PRIMARY_INDUSTRY")</f>
        <v>Regional Banks</v>
      </c>
      <c r="G460" s="9" t="str">
        <f>_xll.SNL.Clients.Office.Excel.Functions.SPG(A460, "NAICS_CODE", "Primary")</f>
        <v>522110 - Commercial Banking</v>
      </c>
      <c r="H460" s="9" t="str">
        <f>_xll.SNL.Clients.Office.Excel.Functions.SPG(A460, "SP_TOPICTAG")</f>
        <v>Consumer Lending</v>
      </c>
      <c r="I460" s="5">
        <f>_xll.SNL.Clients.Office.Excel.Functions.SPG(A460, "SP_PCT_SHARES_OWNED_ALL_INSTITUTIONS")</f>
        <v>79.760000000000005</v>
      </c>
      <c r="J460" s="9" t="str">
        <f>_xll.SNL.Clients.Office.Excel.Functions.SPG(A460, "RD_CREDIT_RATING_GLOBAL", "Issuer Credit Rating", "Local Currency LT|0")</f>
        <v/>
      </c>
      <c r="K460" s="9" t="str">
        <f>_xll.SNL.Clients.Office.Excel.Functions.SPG(A460, "RD_CWOL_GLOBAL", "Issuer Credit Rating", "Local Currency LT|0")</f>
        <v/>
      </c>
      <c r="L460" s="9" t="str">
        <f>_xll.SNL.Clients.Office.Excel.Functions.SPG(A460, "RD_RATING_ACTION_GLOBAL", "Issuer Credit Rating", "Local Currency LT|0")</f>
        <v/>
      </c>
      <c r="M460" s="10" t="str">
        <f>_xll.SNL.Clients.Office.Excel.Functions.SPG(A460, "RD_LAST_REVIEW_DATE_GLOBAL", "Issuer Credit Rating", "Local Currency LT")</f>
        <v/>
      </c>
      <c r="N460" s="10" t="str">
        <f>_xll.SNL.Clients.Office.Excel.Functions.SPG(A460, "RD_CREDIT_RATING_DATE_GLOBAL", "Issuer Credit Rating", "Local Currency LT|0")</f>
        <v/>
      </c>
      <c r="O460" s="10" t="str">
        <f>_xll.SNL.Clients.Office.Excel.Functions.SPG(A460, "RD_CREDIT_WATCH_OUTLOOK_DATE_GLOBAL", "Issuer Credit Rating", "Local Currency LT|0")</f>
        <v/>
      </c>
    </row>
    <row r="461" spans="1:15">
      <c r="A461" t="s">
        <v>1494</v>
      </c>
      <c r="B461" t="str">
        <f>_xll.SNL.Clients.Office.Excel.Functions.SPG(A461,"SP_IPO_DATE")</f>
        <v>#PEND</v>
      </c>
      <c r="C461" s="9" t="str">
        <f>_xll.SNL.Clients.Office.Excel.Functions.SPG(A461, "IQ_SECTOR")</f>
        <v>Materials</v>
      </c>
      <c r="D461" s="9" t="str">
        <f>_xll.SNL.Clients.Office.Excel.Functions.SPG(A461, "IQ_INDUSTRY_GROUP")</f>
        <v>Materials</v>
      </c>
      <c r="E461" s="9" t="str">
        <f>_xll.SNL.Clients.Office.Excel.Functions.SPG(A461, "IQ_INDUSTRY")</f>
        <v>Containers and Packaging</v>
      </c>
      <c r="F461" s="9" t="str">
        <f>_xll.SNL.Clients.Office.Excel.Functions.SPG(A461, "IQ_PRIMARY_INDUSTRY")</f>
        <v>Paper and Plastic Packaging Products and Materials</v>
      </c>
      <c r="G461" s="9" t="str">
        <f>_xll.SNL.Clients.Office.Excel.Functions.SPG(A461, "NAICS_CODE", "Primary")</f>
        <v>32611 - Plastics Packaging Materials and Unlaminated Film and Sheet Manufacturing</v>
      </c>
      <c r="H461" s="9" t="str">
        <f>_xll.SNL.Clients.Office.Excel.Functions.SPG(A461, "SP_TOPICTAG")</f>
        <v>Food Delivery; Industrial Automation; Packaging Services</v>
      </c>
      <c r="I461" s="5">
        <f>_xll.SNL.Clients.Office.Excel.Functions.SPG(A461, "SP_PCT_SHARES_OWNED_ALL_INSTITUTIONS")</f>
        <v>94.21</v>
      </c>
      <c r="J461" s="9" t="str">
        <f>_xll.SNL.Clients.Office.Excel.Functions.SPG(A461, "RD_CREDIT_RATING_GLOBAL", "Issuer Credit Rating", "Local Currency LT|0")</f>
        <v>BB+</v>
      </c>
      <c r="K461" s="9" t="str">
        <f>_xll.SNL.Clients.Office.Excel.Functions.SPG(A461, "RD_CWOL_GLOBAL", "Issuer Credit Rating", "Local Currency LT|0")</f>
        <v>Stable</v>
      </c>
      <c r="L461" s="9" t="str">
        <f>_xll.SNL.Clients.Office.Excel.Functions.SPG(A461, "RD_RATING_ACTION_GLOBAL", "Issuer Credit Rating", "Local Currency LT|0")</f>
        <v>Upgrade | CreditWatch/Outlook (09/26/2017)</v>
      </c>
      <c r="M461" s="10">
        <f>_xll.SNL.Clients.Office.Excel.Functions.SPG(A461, "RD_LAST_REVIEW_DATE_GLOBAL", "Issuer Credit Rating", "Local Currency LT")</f>
        <v>45463</v>
      </c>
      <c r="N461" s="10">
        <f>_xll.SNL.Clients.Office.Excel.Functions.SPG(A461, "RD_CREDIT_RATING_DATE_GLOBAL", "Issuer Credit Rating", "Local Currency LT|0")</f>
        <v>43004</v>
      </c>
      <c r="O461" s="10">
        <f>_xll.SNL.Clients.Office.Excel.Functions.SPG(A461, "RD_CREDIT_WATCH_OUTLOOK_DATE_GLOBAL", "Issuer Credit Rating", "Local Currency LT|0")</f>
        <v>43004</v>
      </c>
    </row>
    <row r="462" spans="1:15">
      <c r="A462" t="s">
        <v>1495</v>
      </c>
      <c r="B462" t="str">
        <f>_xll.SNL.Clients.Office.Excel.Functions.SPG(A462,"SP_IPO_DATE")</f>
        <v>#PEND</v>
      </c>
      <c r="C462" s="9" t="str">
        <f>_xll.SNL.Clients.Office.Excel.Functions.SPG(A462, "IQ_SECTOR")</f>
        <v>Health Care</v>
      </c>
      <c r="D462" s="9" t="str">
        <f>_xll.SNL.Clients.Office.Excel.Functions.SPG(A462, "IQ_INDUSTRY_GROUP")</f>
        <v>Health Care Equipment and Services</v>
      </c>
      <c r="E462" s="9" t="str">
        <f>_xll.SNL.Clients.Office.Excel.Functions.SPG(A462, "IQ_INDUSTRY")</f>
        <v>Health Care Providers and Services</v>
      </c>
      <c r="F462" s="9" t="str">
        <f>_xll.SNL.Clients.Office.Excel.Functions.SPG(A462, "IQ_PRIMARY_INDUSTRY")</f>
        <v>Health Care Facilities</v>
      </c>
      <c r="G462" s="9" t="str">
        <f>_xll.SNL.Clients.Office.Excel.Functions.SPG(A462, "NAICS_CODE", "Primary")</f>
        <v>622310 - Specialty (except Psychiatric and Substance Abuse) Hospitals</v>
      </c>
      <c r="H462" s="9" t="str">
        <f>_xll.SNL.Clients.Office.Excel.Functions.SPG(A462, "SP_TOPICTAG")</f>
        <v>Health Diagnostics; Outpatient Care; Chronic Diseases; Neurology; Orthopaedics; Respiratory; Surgery</v>
      </c>
      <c r="I462" s="5">
        <f>_xll.SNL.Clients.Office.Excel.Functions.SPG(A462, "SP_PCT_SHARES_OWNED_ALL_INSTITUTIONS")</f>
        <v>79.78</v>
      </c>
      <c r="J462" s="9" t="str">
        <f>_xll.SNL.Clients.Office.Excel.Functions.SPG(A462, "RD_CREDIT_RATING_GLOBAL", "Issuer Credit Rating", "Local Currency LT|0")</f>
        <v/>
      </c>
      <c r="K462" s="9" t="str">
        <f>_xll.SNL.Clients.Office.Excel.Functions.SPG(A462, "RD_CWOL_GLOBAL", "Issuer Credit Rating", "Local Currency LT|0")</f>
        <v/>
      </c>
      <c r="L462" s="9" t="str">
        <f>_xll.SNL.Clients.Office.Excel.Functions.SPG(A462, "RD_RATING_ACTION_GLOBAL", "Issuer Credit Rating", "Local Currency LT|0")</f>
        <v/>
      </c>
      <c r="M462" s="10" t="str">
        <f>_xll.SNL.Clients.Office.Excel.Functions.SPG(A462, "RD_LAST_REVIEW_DATE_GLOBAL", "Issuer Credit Rating", "Local Currency LT")</f>
        <v/>
      </c>
      <c r="N462" s="10" t="str">
        <f>_xll.SNL.Clients.Office.Excel.Functions.SPG(A462, "RD_CREDIT_RATING_DATE_GLOBAL", "Issuer Credit Rating", "Local Currency LT|0")</f>
        <v/>
      </c>
      <c r="O462" s="10" t="str">
        <f>_xll.SNL.Clients.Office.Excel.Functions.SPG(A462, "RD_CREDIT_WATCH_OUTLOOK_DATE_GLOBAL", "Issuer Credit Rating", "Local Currency LT|0")</f>
        <v/>
      </c>
    </row>
    <row r="463" spans="1:15">
      <c r="A463" t="s">
        <v>1496</v>
      </c>
      <c r="B463" t="str">
        <f>_xll.SNL.Clients.Office.Excel.Functions.SPG(A463,"SP_IPO_DATE")</f>
        <v>#PEND</v>
      </c>
      <c r="C463" s="9" t="str">
        <f>_xll.SNL.Clients.Office.Excel.Functions.SPG(A463, "IQ_SECTOR")</f>
        <v>Information Technology</v>
      </c>
      <c r="D463" s="9" t="str">
        <f>_xll.SNL.Clients.Office.Excel.Functions.SPG(A463, "IQ_INDUSTRY_GROUP")</f>
        <v>Semiconductors and Semiconductor Equipment</v>
      </c>
      <c r="E463" s="9" t="str">
        <f>_xll.SNL.Clients.Office.Excel.Functions.SPG(A463, "IQ_INDUSTRY")</f>
        <v>Semiconductors and Semiconductor Equipment</v>
      </c>
      <c r="F463" s="9" t="str">
        <f>_xll.SNL.Clients.Office.Excel.Functions.SPG(A463, "IQ_PRIMARY_INDUSTRY")</f>
        <v>Semiconductors</v>
      </c>
      <c r="G463" s="9" t="str">
        <f>_xll.SNL.Clients.Office.Excel.Functions.SPG(A463, "NAICS_CODE", "Primary")</f>
        <v>334413 - Semiconductor and Related Device Manufacturing</v>
      </c>
      <c r="H463" s="9" t="str">
        <f>_xll.SNL.Clients.Office.Excel.Functions.SPG(A463, "SP_TOPICTAG")</f>
        <v>Optical Infrastructure; Industrial Automation; RFID (Radio Frequency Identification); Sensors; Process Automation; Data Center Technology; 5G</v>
      </c>
      <c r="I463" s="5">
        <f>_xll.SNL.Clients.Office.Excel.Functions.SPG(A463, "SP_PCT_SHARES_OWNED_ALL_INSTITUTIONS")</f>
        <v>100.13</v>
      </c>
      <c r="J463" s="9" t="str">
        <f>_xll.SNL.Clients.Office.Excel.Functions.SPG(A463, "RD_CREDIT_RATING_GLOBAL", "Issuer Credit Rating", "Local Currency LT|0")</f>
        <v>NR</v>
      </c>
      <c r="K463" s="9" t="str">
        <f>_xll.SNL.Clients.Office.Excel.Functions.SPG(A463, "RD_CWOL_GLOBAL", "Issuer Credit Rating", "Local Currency LT|0")</f>
        <v>NR</v>
      </c>
      <c r="L463" s="9" t="str">
        <f>_xll.SNL.Clients.Office.Excel.Functions.SPG(A463, "RD_RATING_ACTION_GLOBAL", "Issuer Credit Rating", "Local Currency LT|0")</f>
        <v>Not Rated | CreditWatch/Outlook (11/27/2013)</v>
      </c>
      <c r="M463" s="10" t="str">
        <f>_xll.SNL.Clients.Office.Excel.Functions.SPG(A463, "RD_LAST_REVIEW_DATE_GLOBAL", "Issuer Credit Rating", "Local Currency LT")</f>
        <v/>
      </c>
      <c r="N463" s="10">
        <f>_xll.SNL.Clients.Office.Excel.Functions.SPG(A463, "RD_CREDIT_RATING_DATE_GLOBAL", "Issuer Credit Rating", "Local Currency LT|0")</f>
        <v>41605</v>
      </c>
      <c r="O463" s="10">
        <f>_xll.SNL.Clients.Office.Excel.Functions.SPG(A463, "RD_CREDIT_WATCH_OUTLOOK_DATE_GLOBAL", "Issuer Credit Rating", "Local Currency LT|0")</f>
        <v>41605</v>
      </c>
    </row>
    <row r="464" spans="1:15">
      <c r="A464" t="s">
        <v>1497</v>
      </c>
      <c r="B464" t="str">
        <f>_xll.SNL.Clients.Office.Excel.Functions.SPG(A464,"SP_IPO_DATE")</f>
        <v>#PEND</v>
      </c>
      <c r="C464" s="9" t="str">
        <f>_xll.SNL.Clients.Office.Excel.Functions.SPG(A464, "IQ_SECTOR")</f>
        <v>Materials</v>
      </c>
      <c r="D464" s="9" t="str">
        <f>_xll.SNL.Clients.Office.Excel.Functions.SPG(A464, "IQ_INDUSTRY_GROUP")</f>
        <v>Materials</v>
      </c>
      <c r="E464" s="9" t="str">
        <f>_xll.SNL.Clients.Office.Excel.Functions.SPG(A464, "IQ_INDUSTRY")</f>
        <v>Chemicals</v>
      </c>
      <c r="F464" s="9" t="str">
        <f>_xll.SNL.Clients.Office.Excel.Functions.SPG(A464, "IQ_PRIMARY_INDUSTRY")</f>
        <v>Specialty Chemicals</v>
      </c>
      <c r="G464" s="9" t="str">
        <f>_xll.SNL.Clients.Office.Excel.Functions.SPG(A464, "NAICS_CODE", "Primary")</f>
        <v>325 - Chemical Manufacturing</v>
      </c>
      <c r="H464" s="9" t="str">
        <f>_xll.SNL.Clients.Office.Excel.Functions.SPG(A464, "SP_TOPICTAG")</f>
        <v>Nutraceutical; Alternative Protein</v>
      </c>
      <c r="I464" s="5">
        <f>_xll.SNL.Clients.Office.Excel.Functions.SPG(A464, "SP_PCT_SHARES_OWNED_ALL_INSTITUTIONS")</f>
        <v>89.67</v>
      </c>
      <c r="J464" s="9" t="str">
        <f>_xll.SNL.Clients.Office.Excel.Functions.SPG(A464, "RD_CREDIT_RATING_GLOBAL", "Issuer Credit Rating", "Local Currency LT|0")</f>
        <v>NR</v>
      </c>
      <c r="K464" s="9" t="str">
        <f>_xll.SNL.Clients.Office.Excel.Functions.SPG(A464, "RD_CWOL_GLOBAL", "Issuer Credit Rating", "Local Currency LT|0")</f>
        <v>NR</v>
      </c>
      <c r="L464" s="9" t="str">
        <f>_xll.SNL.Clients.Office.Excel.Functions.SPG(A464, "RD_RATING_ACTION_GLOBAL", "Issuer Credit Rating", "Local Currency LT|0")</f>
        <v>Not Rated | CreditWatch/Outlook (04/07/2009)</v>
      </c>
      <c r="M464" s="10" t="str">
        <f>_xll.SNL.Clients.Office.Excel.Functions.SPG(A464, "RD_LAST_REVIEW_DATE_GLOBAL", "Issuer Credit Rating", "Local Currency LT")</f>
        <v/>
      </c>
      <c r="N464" s="10">
        <f>_xll.SNL.Clients.Office.Excel.Functions.SPG(A464, "RD_CREDIT_RATING_DATE_GLOBAL", "Issuer Credit Rating", "Local Currency LT|0")</f>
        <v>39910</v>
      </c>
      <c r="O464" s="10">
        <f>_xll.SNL.Clients.Office.Excel.Functions.SPG(A464, "RD_CREDIT_WATCH_OUTLOOK_DATE_GLOBAL", "Issuer Credit Rating", "Local Currency LT|0")</f>
        <v>39910</v>
      </c>
    </row>
    <row r="465" spans="1:15">
      <c r="A465" t="s">
        <v>1498</v>
      </c>
      <c r="B465" t="str">
        <f>_xll.SNL.Clients.Office.Excel.Functions.SPG(A465,"SP_IPO_DATE")</f>
        <v>#PEND</v>
      </c>
      <c r="C465" s="9" t="str">
        <f>_xll.SNL.Clients.Office.Excel.Functions.SPG(A465, "IQ_SECTOR")</f>
        <v>Financials</v>
      </c>
      <c r="D465" s="9" t="str">
        <f>_xll.SNL.Clients.Office.Excel.Functions.SPG(A465, "IQ_INDUSTRY_GROUP")</f>
        <v>Banks</v>
      </c>
      <c r="E465" s="9" t="str">
        <f>_xll.SNL.Clients.Office.Excel.Functions.SPG(A465, "IQ_INDUSTRY")</f>
        <v>Banks</v>
      </c>
      <c r="F465" s="9" t="str">
        <f>_xll.SNL.Clients.Office.Excel.Functions.SPG(A465, "IQ_PRIMARY_INDUSTRY")</f>
        <v>Regional Banks</v>
      </c>
      <c r="G465" s="9" t="str">
        <f>_xll.SNL.Clients.Office.Excel.Functions.SPG(A465, "NAICS_CODE", "Primary")</f>
        <v>522110 - Commercial Banking</v>
      </c>
      <c r="H465" s="9" t="str">
        <f>_xll.SNL.Clients.Office.Excel.Functions.SPG(A465, "SP_TOPICTAG")</f>
        <v>Consumer Lending</v>
      </c>
      <c r="I465" s="5">
        <f>_xll.SNL.Clients.Office.Excel.Functions.SPG(A465, "SP_PCT_SHARES_OWNED_ALL_INSTITUTIONS")</f>
        <v>74.03</v>
      </c>
      <c r="J465" s="9" t="str">
        <f>_xll.SNL.Clients.Office.Excel.Functions.SPG(A465, "RD_CREDIT_RATING_GLOBAL", "Issuer Credit Rating", "Local Currency LT|0")</f>
        <v/>
      </c>
      <c r="K465" s="9" t="str">
        <f>_xll.SNL.Clients.Office.Excel.Functions.SPG(A465, "RD_CWOL_GLOBAL", "Issuer Credit Rating", "Local Currency LT|0")</f>
        <v/>
      </c>
      <c r="L465" s="9" t="str">
        <f>_xll.SNL.Clients.Office.Excel.Functions.SPG(A465, "RD_RATING_ACTION_GLOBAL", "Issuer Credit Rating", "Local Currency LT|0")</f>
        <v/>
      </c>
      <c r="M465" s="10" t="str">
        <f>_xll.SNL.Clients.Office.Excel.Functions.SPG(A465, "RD_LAST_REVIEW_DATE_GLOBAL", "Issuer Credit Rating", "Local Currency LT")</f>
        <v/>
      </c>
      <c r="N465" s="10" t="str">
        <f>_xll.SNL.Clients.Office.Excel.Functions.SPG(A465, "RD_CREDIT_RATING_DATE_GLOBAL", "Issuer Credit Rating", "Local Currency LT|0")</f>
        <v/>
      </c>
      <c r="O465" s="10" t="str">
        <f>_xll.SNL.Clients.Office.Excel.Functions.SPG(A465, "RD_CREDIT_WATCH_OUTLOOK_DATE_GLOBAL", "Issuer Credit Rating", "Local Currency LT|0")</f>
        <v/>
      </c>
    </row>
    <row r="466" spans="1:15">
      <c r="A466" t="s">
        <v>1499</v>
      </c>
      <c r="B466" t="str">
        <f>_xll.SNL.Clients.Office.Excel.Functions.SPG(A466,"SP_IPO_DATE")</f>
        <v>#PEND</v>
      </c>
      <c r="C466" s="9" t="str">
        <f>_xll.SNL.Clients.Office.Excel.Functions.SPG(A466, "IQ_SECTOR")</f>
        <v>Consumer Discretionary</v>
      </c>
      <c r="D466" s="9" t="str">
        <f>_xll.SNL.Clients.Office.Excel.Functions.SPG(A466, "IQ_INDUSTRY_GROUP")</f>
        <v>Consumer Services</v>
      </c>
      <c r="E466" s="9" t="str">
        <f>_xll.SNL.Clients.Office.Excel.Functions.SPG(A466, "IQ_INDUSTRY")</f>
        <v>Hotels, Restaurants and Leisure</v>
      </c>
      <c r="F466" s="9" t="str">
        <f>_xll.SNL.Clients.Office.Excel.Functions.SPG(A466, "IQ_PRIMARY_INDUSTRY")</f>
        <v>Restaurants</v>
      </c>
      <c r="G466" s="9" t="str">
        <f>_xll.SNL.Clients.Office.Excel.Functions.SPG(A466, "NAICS_CODE", "Primary")</f>
        <v>722513 - Limited-Service Restaurants</v>
      </c>
      <c r="H466" s="9" t="str">
        <f>_xll.SNL.Clients.Office.Excel.Functions.SPG(A466, "SP_TOPICTAG")</f>
        <v>Food Delivery</v>
      </c>
      <c r="I466" s="5">
        <f>_xll.SNL.Clients.Office.Excel.Functions.SPG(A466, "SP_PCT_SHARES_OWNED_ALL_INSTITUTIONS")</f>
        <v>99.08</v>
      </c>
      <c r="J466" s="9" t="str">
        <f>_xll.SNL.Clients.Office.Excel.Functions.SPG(A466, "RD_CREDIT_RATING_GLOBAL", "Issuer Credit Rating", "Local Currency LT|0")</f>
        <v/>
      </c>
      <c r="K466" s="9" t="str">
        <f>_xll.SNL.Clients.Office.Excel.Functions.SPG(A466, "RD_CWOL_GLOBAL", "Issuer Credit Rating", "Local Currency LT|0")</f>
        <v/>
      </c>
      <c r="L466" s="9" t="str">
        <f>_xll.SNL.Clients.Office.Excel.Functions.SPG(A466, "RD_RATING_ACTION_GLOBAL", "Issuer Credit Rating", "Local Currency LT|0")</f>
        <v/>
      </c>
      <c r="M466" s="10" t="str">
        <f>_xll.SNL.Clients.Office.Excel.Functions.SPG(A466, "RD_LAST_REVIEW_DATE_GLOBAL", "Issuer Credit Rating", "Local Currency LT")</f>
        <v/>
      </c>
      <c r="N466" s="10" t="str">
        <f>_xll.SNL.Clients.Office.Excel.Functions.SPG(A466, "RD_CREDIT_RATING_DATE_GLOBAL", "Issuer Credit Rating", "Local Currency LT|0")</f>
        <v/>
      </c>
      <c r="O466" s="10" t="str">
        <f>_xll.SNL.Clients.Office.Excel.Functions.SPG(A466, "RD_CREDIT_WATCH_OUTLOOK_DATE_GLOBAL", "Issuer Credit Rating", "Local Currency LT|0")</f>
        <v/>
      </c>
    </row>
    <row r="467" spans="1:15">
      <c r="A467" t="s">
        <v>1500</v>
      </c>
      <c r="B467" t="str">
        <f>_xll.SNL.Clients.Office.Excel.Functions.SPG(A467,"SP_IPO_DATE")</f>
        <v>#PEND</v>
      </c>
      <c r="C467" s="9" t="str">
        <f>_xll.SNL.Clients.Office.Excel.Functions.SPG(A467, "IQ_SECTOR")</f>
        <v>Communication Services</v>
      </c>
      <c r="D467" s="9" t="str">
        <f>_xll.SNL.Clients.Office.Excel.Functions.SPG(A467, "IQ_INDUSTRY_GROUP")</f>
        <v>Telecommunication Services</v>
      </c>
      <c r="E467" s="9" t="str">
        <f>_xll.SNL.Clients.Office.Excel.Functions.SPG(A467, "IQ_INDUSTRY")</f>
        <v>Diversified Telecommunication Services</v>
      </c>
      <c r="F467" s="9" t="str">
        <f>_xll.SNL.Clients.Office.Excel.Functions.SPG(A467, "IQ_PRIMARY_INDUSTRY")</f>
        <v>Integrated Telecommunication Services</v>
      </c>
      <c r="G467" s="9" t="str">
        <f>_xll.SNL.Clients.Office.Excel.Functions.SPG(A467, "NAICS_CODE", "Primary")</f>
        <v>517810 - All Other Telecommunications</v>
      </c>
      <c r="H467" s="9" t="str">
        <f>_xll.SNL.Clients.Office.Excel.Functions.SPG(A467, "SP_TOPICTAG")</f>
        <v>Network Backbone; VoIP; Enterprise Voip and Telephony; Data Centers and Facilities; 5G</v>
      </c>
      <c r="I467" s="5">
        <f>_xll.SNL.Clients.Office.Excel.Functions.SPG(A467, "SP_PCT_SHARES_OWNED_ALL_INSTITUTIONS")</f>
        <v>59.5</v>
      </c>
      <c r="J467" s="9" t="str">
        <f>_xll.SNL.Clients.Office.Excel.Functions.SPG(A467, "RD_CREDIT_RATING_GLOBAL", "Issuer Credit Rating", "Local Currency LT|0")</f>
        <v/>
      </c>
      <c r="K467" s="9" t="str">
        <f>_xll.SNL.Clients.Office.Excel.Functions.SPG(A467, "RD_CWOL_GLOBAL", "Issuer Credit Rating", "Local Currency LT|0")</f>
        <v/>
      </c>
      <c r="L467" s="9" t="str">
        <f>_xll.SNL.Clients.Office.Excel.Functions.SPG(A467, "RD_RATING_ACTION_GLOBAL", "Issuer Credit Rating", "Local Currency LT|0")</f>
        <v/>
      </c>
      <c r="M467" s="10" t="str">
        <f>_xll.SNL.Clients.Office.Excel.Functions.SPG(A467, "RD_LAST_REVIEW_DATE_GLOBAL", "Issuer Credit Rating", "Local Currency LT")</f>
        <v/>
      </c>
      <c r="N467" s="10" t="str">
        <f>_xll.SNL.Clients.Office.Excel.Functions.SPG(A467, "RD_CREDIT_RATING_DATE_GLOBAL", "Issuer Credit Rating", "Local Currency LT|0")</f>
        <v/>
      </c>
      <c r="O467" s="10" t="str">
        <f>_xll.SNL.Clients.Office.Excel.Functions.SPG(A467, "RD_CREDIT_WATCH_OUTLOOK_DATE_GLOBAL", "Issuer Credit Rating", "Local Currency LT|0")</f>
        <v/>
      </c>
    </row>
    <row r="468" spans="1:15">
      <c r="A468" t="s">
        <v>1501</v>
      </c>
      <c r="B468" t="str">
        <f>_xll.SNL.Clients.Office.Excel.Functions.SPG(A468,"SP_IPO_DATE")</f>
        <v>#PEND</v>
      </c>
      <c r="C468" s="9" t="str">
        <f>_xll.SNL.Clients.Office.Excel.Functions.SPG(A468, "IQ_SECTOR")</f>
        <v>Consumer Discretionary</v>
      </c>
      <c r="D468" s="9" t="str">
        <f>_xll.SNL.Clients.Office.Excel.Functions.SPG(A468, "IQ_INDUSTRY_GROUP")</f>
        <v>Consumer Discretionary Distribution and Retail</v>
      </c>
      <c r="E468" s="9" t="str">
        <f>_xll.SNL.Clients.Office.Excel.Functions.SPG(A468, "IQ_INDUSTRY")</f>
        <v>Specialty Retail</v>
      </c>
      <c r="F468" s="9" t="str">
        <f>_xll.SNL.Clients.Office.Excel.Functions.SPG(A468, "IQ_PRIMARY_INDUSTRY")</f>
        <v>Apparel Retail</v>
      </c>
      <c r="G468" s="9" t="str">
        <f>_xll.SNL.Clients.Office.Excel.Functions.SPG(A468, "NAICS_CODE", "Primary")</f>
        <v>458210 - Shoe Retailers</v>
      </c>
      <c r="H468" s="9" t="str">
        <f>_xll.SNL.Clients.Office.Excel.Functions.SPG(A468, "SP_TOPICTAG")</f>
        <v>Lifestyle</v>
      </c>
      <c r="I468" s="5">
        <f>_xll.SNL.Clients.Office.Excel.Functions.SPG(A468, "SP_PCT_SHARES_OWNED_ALL_INSTITUTIONS")</f>
        <v>68.36</v>
      </c>
      <c r="J468" s="9" t="str">
        <f>_xll.SNL.Clients.Office.Excel.Functions.SPG(A468, "RD_CREDIT_RATING_GLOBAL", "Issuer Credit Rating", "Local Currency LT|0")</f>
        <v/>
      </c>
      <c r="K468" s="9" t="str">
        <f>_xll.SNL.Clients.Office.Excel.Functions.SPG(A468, "RD_CWOL_GLOBAL", "Issuer Credit Rating", "Local Currency LT|0")</f>
        <v/>
      </c>
      <c r="L468" s="9" t="str">
        <f>_xll.SNL.Clients.Office.Excel.Functions.SPG(A468, "RD_RATING_ACTION_GLOBAL", "Issuer Credit Rating", "Local Currency LT|0")</f>
        <v/>
      </c>
      <c r="M468" s="10" t="str">
        <f>_xll.SNL.Clients.Office.Excel.Functions.SPG(A468, "RD_LAST_REVIEW_DATE_GLOBAL", "Issuer Credit Rating", "Local Currency LT")</f>
        <v/>
      </c>
      <c r="N468" s="10" t="str">
        <f>_xll.SNL.Clients.Office.Excel.Functions.SPG(A468, "RD_CREDIT_RATING_DATE_GLOBAL", "Issuer Credit Rating", "Local Currency LT|0")</f>
        <v/>
      </c>
      <c r="O468" s="10" t="str">
        <f>_xll.SNL.Clients.Office.Excel.Functions.SPG(A468, "RD_CREDIT_WATCH_OUTLOOK_DATE_GLOBAL", "Issuer Credit Rating", "Local Currency LT|0")</f>
        <v/>
      </c>
    </row>
    <row r="469" spans="1:15">
      <c r="A469" t="s">
        <v>1502</v>
      </c>
      <c r="B469" t="str">
        <f>_xll.SNL.Clients.Office.Excel.Functions.SPG(A469,"SP_IPO_DATE")</f>
        <v>#PEND</v>
      </c>
      <c r="C469" s="9" t="str">
        <f>_xll.SNL.Clients.Office.Excel.Functions.SPG(A469, "IQ_SECTOR")</f>
        <v>Communication Services</v>
      </c>
      <c r="D469" s="9" t="str">
        <f>_xll.SNL.Clients.Office.Excel.Functions.SPG(A469, "IQ_INDUSTRY_GROUP")</f>
        <v>Media and Entertainment</v>
      </c>
      <c r="E469" s="9" t="str">
        <f>_xll.SNL.Clients.Office.Excel.Functions.SPG(A469, "IQ_INDUSTRY")</f>
        <v>Interactive Media and Services</v>
      </c>
      <c r="F469" s="9" t="str">
        <f>_xll.SNL.Clients.Office.Excel.Functions.SPG(A469, "IQ_PRIMARY_INDUSTRY")</f>
        <v>Interactive Media and Services</v>
      </c>
      <c r="G469" s="9" t="str">
        <f>_xll.SNL.Clients.Office.Excel.Functions.SPG(A469, "NAICS_CODE", "Primary")</f>
        <v>519290 - Web Search Portals and All Other Information Services</v>
      </c>
      <c r="H469" s="9" t="str">
        <f>_xll.SNL.Clients.Office.Excel.Functions.SPG(A469, "SP_TOPICTAG")</f>
        <v>Digital Media; Machine Learning; Content Creation; Artificial Intelligence; GenAI</v>
      </c>
      <c r="I469" s="5">
        <f>_xll.SNL.Clients.Office.Excel.Functions.SPG(A469, "SP_PCT_SHARES_OWNED_ALL_INSTITUTIONS")</f>
        <v>79.790000000000006</v>
      </c>
      <c r="J469" s="9" t="str">
        <f>_xll.SNL.Clients.Office.Excel.Functions.SPG(A469, "RD_CREDIT_RATING_GLOBAL", "Issuer Credit Rating", "Local Currency LT|0")</f>
        <v/>
      </c>
      <c r="K469" s="9" t="str">
        <f>_xll.SNL.Clients.Office.Excel.Functions.SPG(A469, "RD_CWOL_GLOBAL", "Issuer Credit Rating", "Local Currency LT|0")</f>
        <v/>
      </c>
      <c r="L469" s="9" t="str">
        <f>_xll.SNL.Clients.Office.Excel.Functions.SPG(A469, "RD_RATING_ACTION_GLOBAL", "Issuer Credit Rating", "Local Currency LT|0")</f>
        <v/>
      </c>
      <c r="M469" s="10" t="str">
        <f>_xll.SNL.Clients.Office.Excel.Functions.SPG(A469, "RD_LAST_REVIEW_DATE_GLOBAL", "Issuer Credit Rating", "Local Currency LT")</f>
        <v/>
      </c>
      <c r="N469" s="10" t="str">
        <f>_xll.SNL.Clients.Office.Excel.Functions.SPG(A469, "RD_CREDIT_RATING_DATE_GLOBAL", "Issuer Credit Rating", "Local Currency LT|0")</f>
        <v/>
      </c>
      <c r="O469" s="10" t="str">
        <f>_xll.SNL.Clients.Office.Excel.Functions.SPG(A469, "RD_CREDIT_WATCH_OUTLOOK_DATE_GLOBAL", "Issuer Credit Rating", "Local Currency LT|0")</f>
        <v/>
      </c>
    </row>
    <row r="470" spans="1:15">
      <c r="A470" t="s">
        <v>1503</v>
      </c>
      <c r="B470" t="str">
        <f>_xll.SNL.Clients.Office.Excel.Functions.SPG(A470,"SP_IPO_DATE")</f>
        <v>#PEND</v>
      </c>
      <c r="C470" s="9" t="str">
        <f>_xll.SNL.Clients.Office.Excel.Functions.SPG(A470, "IQ_SECTOR")</f>
        <v>Consumer Discretionary</v>
      </c>
      <c r="D470" s="9" t="str">
        <f>_xll.SNL.Clients.Office.Excel.Functions.SPG(A470, "IQ_INDUSTRY_GROUP")</f>
        <v>Consumer Discretionary Distribution and Retail</v>
      </c>
      <c r="E470" s="9" t="str">
        <f>_xll.SNL.Clients.Office.Excel.Functions.SPG(A470, "IQ_INDUSTRY")</f>
        <v>Specialty Retail</v>
      </c>
      <c r="F470" s="9" t="str">
        <f>_xll.SNL.Clients.Office.Excel.Functions.SPG(A470, "IQ_PRIMARY_INDUSTRY")</f>
        <v>Other Specialty Retail</v>
      </c>
      <c r="G470" s="9" t="str">
        <f>_xll.SNL.Clients.Office.Excel.Functions.SPG(A470, "NAICS_CODE", "Primary")</f>
        <v>458310 - Jewelry Retailers</v>
      </c>
      <c r="H470" s="9" t="str">
        <f>_xll.SNL.Clients.Office.Excel.Functions.SPG(A470, "SP_TOPICTAG")</f>
        <v/>
      </c>
      <c r="I470" s="5">
        <f>_xll.SNL.Clients.Office.Excel.Functions.SPG(A470, "SP_PCT_SHARES_OWNED_ALL_INSTITUTIONS")</f>
        <v>92.39</v>
      </c>
      <c r="J470" s="9" t="str">
        <f>_xll.SNL.Clients.Office.Excel.Functions.SPG(A470, "RD_CREDIT_RATING_GLOBAL", "Issuer Credit Rating", "Local Currency LT|0")</f>
        <v>BB</v>
      </c>
      <c r="K470" s="9" t="str">
        <f>_xll.SNL.Clients.Office.Excel.Functions.SPG(A470, "RD_CWOL_GLOBAL", "Issuer Credit Rating", "Local Currency LT|0")</f>
        <v>Stable</v>
      </c>
      <c r="L470" s="9" t="str">
        <f>_xll.SNL.Clients.Office.Excel.Functions.SPG(A470, "RD_RATING_ACTION_GLOBAL", "Issuer Credit Rating", "Local Currency LT|0")</f>
        <v>Upgrade | CreditWatch/Outlook (05/02/2024)</v>
      </c>
      <c r="M470" s="10">
        <f>_xll.SNL.Clients.Office.Excel.Functions.SPG(A470, "RD_LAST_REVIEW_DATE_GLOBAL", "Issuer Credit Rating", "Local Currency LT")</f>
        <v>45440</v>
      </c>
      <c r="N470" s="10">
        <f>_xll.SNL.Clients.Office.Excel.Functions.SPG(A470, "RD_CREDIT_RATING_DATE_GLOBAL", "Issuer Credit Rating", "Local Currency LT|0")</f>
        <v>45414</v>
      </c>
      <c r="O470" s="10">
        <f>_xll.SNL.Clients.Office.Excel.Functions.SPG(A470, "RD_CREDIT_WATCH_OUTLOOK_DATE_GLOBAL", "Issuer Credit Rating", "Local Currency LT|0")</f>
        <v>45414</v>
      </c>
    </row>
    <row r="471" spans="1:15">
      <c r="A471" t="s">
        <v>1504</v>
      </c>
      <c r="B471" t="str">
        <f>_xll.SNL.Clients.Office.Excel.Functions.SPG(A471,"SP_IPO_DATE")</f>
        <v>#PEND</v>
      </c>
      <c r="C471" s="9" t="str">
        <f>_xll.SNL.Clients.Office.Excel.Functions.SPG(A471, "IQ_SECTOR")</f>
        <v>Financials</v>
      </c>
      <c r="D471" s="9" t="str">
        <f>_xll.SNL.Clients.Office.Excel.Functions.SPG(A471, "IQ_INDUSTRY_GROUP")</f>
        <v>Banks</v>
      </c>
      <c r="E471" s="9" t="str">
        <f>_xll.SNL.Clients.Office.Excel.Functions.SPG(A471, "IQ_INDUSTRY")</f>
        <v>Banks</v>
      </c>
      <c r="F471" s="9" t="str">
        <f>_xll.SNL.Clients.Office.Excel.Functions.SPG(A471, "IQ_PRIMARY_INDUSTRY")</f>
        <v>Regional Banks</v>
      </c>
      <c r="G471" s="9" t="str">
        <f>_xll.SNL.Clients.Office.Excel.Functions.SPG(A471, "NAICS_CODE", "Primary")</f>
        <v>522110 - Commercial Banking</v>
      </c>
      <c r="H471" s="9" t="str">
        <f>_xll.SNL.Clients.Office.Excel.Functions.SPG(A471, "SP_TOPICTAG")</f>
        <v>Consumer Lending</v>
      </c>
      <c r="I471" s="5">
        <f>_xll.SNL.Clients.Office.Excel.Functions.SPG(A471, "SP_PCT_SHARES_OWNED_ALL_INSTITUTIONS")</f>
        <v>72.13</v>
      </c>
      <c r="J471" s="9" t="str">
        <f>_xll.SNL.Clients.Office.Excel.Functions.SPG(A471, "RD_CREDIT_RATING_GLOBAL", "Issuer Credit Rating", "Local Currency LT|0")</f>
        <v/>
      </c>
      <c r="K471" s="9" t="str">
        <f>_xll.SNL.Clients.Office.Excel.Functions.SPG(A471, "RD_CWOL_GLOBAL", "Issuer Credit Rating", "Local Currency LT|0")</f>
        <v/>
      </c>
      <c r="L471" s="9" t="str">
        <f>_xll.SNL.Clients.Office.Excel.Functions.SPG(A471, "RD_RATING_ACTION_GLOBAL", "Issuer Credit Rating", "Local Currency LT|0")</f>
        <v/>
      </c>
      <c r="M471" s="10" t="str">
        <f>_xll.SNL.Clients.Office.Excel.Functions.SPG(A471, "RD_LAST_REVIEW_DATE_GLOBAL", "Issuer Credit Rating", "Local Currency LT")</f>
        <v/>
      </c>
      <c r="N471" s="10" t="str">
        <f>_xll.SNL.Clients.Office.Excel.Functions.SPG(A471, "RD_CREDIT_RATING_DATE_GLOBAL", "Issuer Credit Rating", "Local Currency LT|0")</f>
        <v/>
      </c>
      <c r="O471" s="10" t="str">
        <f>_xll.SNL.Clients.Office.Excel.Functions.SPG(A471, "RD_CREDIT_WATCH_OUTLOOK_DATE_GLOBAL", "Issuer Credit Rating", "Local Currency LT|0")</f>
        <v/>
      </c>
    </row>
    <row r="472" spans="1:15">
      <c r="A472" t="s">
        <v>1505</v>
      </c>
      <c r="B472" t="str">
        <f>_xll.SNL.Clients.Office.Excel.Functions.SPG(A472,"SP_IPO_DATE")</f>
        <v>#PEND</v>
      </c>
      <c r="C472" s="9" t="str">
        <f>_xll.SNL.Clients.Office.Excel.Functions.SPG(A472, "IQ_SECTOR")</f>
        <v>Health Care</v>
      </c>
      <c r="D472" s="9" t="str">
        <f>_xll.SNL.Clients.Office.Excel.Functions.SPG(A472, "IQ_INDUSTRY_GROUP")</f>
        <v>Health Care Equipment and Services</v>
      </c>
      <c r="E472" s="9" t="str">
        <f>_xll.SNL.Clients.Office.Excel.Functions.SPG(A472, "IQ_INDUSTRY")</f>
        <v>Health Care Technology</v>
      </c>
      <c r="F472" s="9" t="str">
        <f>_xll.SNL.Clients.Office.Excel.Functions.SPG(A472, "IQ_PRIMARY_INDUSTRY")</f>
        <v>Health Care Technology</v>
      </c>
      <c r="G472" s="9" t="str">
        <f>_xll.SNL.Clients.Office.Excel.Functions.SPG(A472, "NAICS_CODE", "Primary")</f>
        <v>513210 - Software Publishers</v>
      </c>
      <c r="H472" s="9" t="str">
        <f>_xll.SNL.Clients.Office.Excel.Functions.SPG(A472, "SP_TOPICTAG")</f>
        <v>Health Diagnostics; Neuroscience; Gastroenterology; Hepatology</v>
      </c>
      <c r="I472" s="5">
        <f>_xll.SNL.Clients.Office.Excel.Functions.SPG(A472, "SP_PCT_SHARES_OWNED_ALL_INSTITUTIONS")</f>
        <v>78.48</v>
      </c>
      <c r="J472" s="9" t="str">
        <f>_xll.SNL.Clients.Office.Excel.Functions.SPG(A472, "RD_CREDIT_RATING_GLOBAL", "Issuer Credit Rating", "Local Currency LT|0")</f>
        <v/>
      </c>
      <c r="K472" s="9" t="str">
        <f>_xll.SNL.Clients.Office.Excel.Functions.SPG(A472, "RD_CWOL_GLOBAL", "Issuer Credit Rating", "Local Currency LT|0")</f>
        <v/>
      </c>
      <c r="L472" s="9" t="str">
        <f>_xll.SNL.Clients.Office.Excel.Functions.SPG(A472, "RD_RATING_ACTION_GLOBAL", "Issuer Credit Rating", "Local Currency LT|0")</f>
        <v/>
      </c>
      <c r="M472" s="10" t="str">
        <f>_xll.SNL.Clients.Office.Excel.Functions.SPG(A472, "RD_LAST_REVIEW_DATE_GLOBAL", "Issuer Credit Rating", "Local Currency LT")</f>
        <v/>
      </c>
      <c r="N472" s="10" t="str">
        <f>_xll.SNL.Clients.Office.Excel.Functions.SPG(A472, "RD_CREDIT_RATING_DATE_GLOBAL", "Issuer Credit Rating", "Local Currency LT|0")</f>
        <v/>
      </c>
      <c r="O472" s="10" t="str">
        <f>_xll.SNL.Clients.Office.Excel.Functions.SPG(A472, "RD_CREDIT_WATCH_OUTLOOK_DATE_GLOBAL", "Issuer Credit Rating", "Local Currency LT|0")</f>
        <v/>
      </c>
    </row>
    <row r="473" spans="1:15">
      <c r="A473" t="s">
        <v>1506</v>
      </c>
      <c r="B473" t="str">
        <f>_xll.SNL.Clients.Office.Excel.Functions.SPG(A473,"SP_IPO_DATE")</f>
        <v>#PEND</v>
      </c>
      <c r="C473" s="9" t="str">
        <f>_xll.SNL.Clients.Office.Excel.Functions.SPG(A473, "IQ_SECTOR")</f>
        <v>Financials</v>
      </c>
      <c r="D473" s="9" t="str">
        <f>_xll.SNL.Clients.Office.Excel.Functions.SPG(A473, "IQ_INDUSTRY_GROUP")</f>
        <v>Insurance</v>
      </c>
      <c r="E473" s="9" t="str">
        <f>_xll.SNL.Clients.Office.Excel.Functions.SPG(A473, "IQ_INDUSTRY")</f>
        <v>Insurance</v>
      </c>
      <c r="F473" s="9" t="str">
        <f>_xll.SNL.Clients.Office.Excel.Functions.SPG(A473, "IQ_PRIMARY_INDUSTRY")</f>
        <v>Reinsurance</v>
      </c>
      <c r="G473" s="9" t="str">
        <f>_xll.SNL.Clients.Office.Excel.Functions.SPG(A473, "NAICS_CODE", "Primary")</f>
        <v>524130 - Reinsurance Carriers</v>
      </c>
      <c r="H473" s="9" t="str">
        <f>_xll.SNL.Clients.Office.Excel.Functions.SPG(A473, "SP_TOPICTAG")</f>
        <v>Employee Benefits</v>
      </c>
      <c r="I473" s="5">
        <f>_xll.SNL.Clients.Office.Excel.Functions.SPG(A473, "SP_PCT_SHARES_OWNED_ALL_INSTITUTIONS")</f>
        <v>58.96</v>
      </c>
      <c r="J473" s="9" t="str">
        <f>_xll.SNL.Clients.Office.Excel.Functions.SPG(A473, "RD_CREDIT_RATING_GLOBAL", "Issuer Credit Rating", "Local Currency LT|0")</f>
        <v>BBB</v>
      </c>
      <c r="K473" s="9" t="str">
        <f>_xll.SNL.Clients.Office.Excel.Functions.SPG(A473, "RD_CWOL_GLOBAL", "Issuer Credit Rating", "Local Currency LT|0")</f>
        <v>Stable</v>
      </c>
      <c r="L473" s="9" t="str">
        <f>_xll.SNL.Clients.Office.Excel.Functions.SPG(A473, "RD_RATING_ACTION_GLOBAL", "Issuer Credit Rating", "Local Currency LT|0")</f>
        <v>CreditWatch/Outlook (01/29/2024)</v>
      </c>
      <c r="M473" s="10">
        <f>_xll.SNL.Clients.Office.Excel.Functions.SPG(A473, "RD_LAST_REVIEW_DATE_GLOBAL", "Issuer Credit Rating", "Local Currency LT")</f>
        <v>45681</v>
      </c>
      <c r="N473" s="10">
        <f>_xll.SNL.Clients.Office.Excel.Functions.SPG(A473, "RD_CREDIT_RATING_DATE_GLOBAL", "Issuer Credit Rating", "Local Currency LT|0")</f>
        <v>44267</v>
      </c>
      <c r="O473" s="10">
        <f>_xll.SNL.Clients.Office.Excel.Functions.SPG(A473, "RD_CREDIT_WATCH_OUTLOOK_DATE_GLOBAL", "Issuer Credit Rating", "Local Currency LT|0")</f>
        <v>45320</v>
      </c>
    </row>
    <row r="474" spans="1:15">
      <c r="A474" t="s">
        <v>1507</v>
      </c>
      <c r="B474" t="str">
        <f>_xll.SNL.Clients.Office.Excel.Functions.SPG(A474,"SP_IPO_DATE")</f>
        <v>#PEND</v>
      </c>
      <c r="C474" s="9" t="str">
        <f>_xll.SNL.Clients.Office.Excel.Functions.SPG(A474, "IQ_SECTOR")</f>
        <v>Real Estate</v>
      </c>
      <c r="D474" s="9" t="str">
        <f>_xll.SNL.Clients.Office.Excel.Functions.SPG(A474, "IQ_INDUSTRY_GROUP")</f>
        <v>Equity Real Estate Investment Trusts (REITs)</v>
      </c>
      <c r="E474" s="9" t="str">
        <f>_xll.SNL.Clients.Office.Excel.Functions.SPG(A474, "IQ_INDUSTRY")</f>
        <v>Retail REITs</v>
      </c>
      <c r="F474" s="9" t="str">
        <f>_xll.SNL.Clients.Office.Excel.Functions.SPG(A474, "IQ_PRIMARY_INDUSTRY")</f>
        <v>Retail REITs</v>
      </c>
      <c r="G474" s="9" t="str">
        <f>_xll.SNL.Clients.Office.Excel.Functions.SPG(A474, "NAICS_CODE", "Primary")</f>
        <v>531110 - Lessors of Residential Buildings and Dwellings</v>
      </c>
      <c r="H474" s="9" t="str">
        <f>_xll.SNL.Clients.Office.Excel.Functions.SPG(A474, "SP_TOPICTAG")</f>
        <v/>
      </c>
      <c r="I474" s="5">
        <f>_xll.SNL.Clients.Office.Excel.Functions.SPG(A474, "SP_PCT_SHARES_OWNED_ALL_INSTITUTIONS")</f>
        <v>97.77</v>
      </c>
      <c r="J474" s="9" t="str">
        <f>_xll.SNL.Clients.Office.Excel.Functions.SPG(A474, "RD_CREDIT_RATING_GLOBAL", "Issuer Credit Rating", "Local Currency LT|0")</f>
        <v>NR</v>
      </c>
      <c r="K474" s="9" t="str">
        <f>_xll.SNL.Clients.Office.Excel.Functions.SPG(A474, "RD_CWOL_GLOBAL", "Issuer Credit Rating", "Local Currency LT|0")</f>
        <v>NR</v>
      </c>
      <c r="L474" s="9" t="str">
        <f>_xll.SNL.Clients.Office.Excel.Functions.SPG(A474, "RD_RATING_ACTION_GLOBAL", "Issuer Credit Rating", "Local Currency LT|0")</f>
        <v>Not Rated | CreditWatch/Outlook (08/23/2024)</v>
      </c>
      <c r="M474" s="10">
        <f>_xll.SNL.Clients.Office.Excel.Functions.SPG(A474, "RD_LAST_REVIEW_DATE_GLOBAL", "Issuer Credit Rating", "Local Currency LT")</f>
        <v>45527</v>
      </c>
      <c r="N474" s="10">
        <f>_xll.SNL.Clients.Office.Excel.Functions.SPG(A474, "RD_CREDIT_RATING_DATE_GLOBAL", "Issuer Credit Rating", "Local Currency LT|0")</f>
        <v>45527</v>
      </c>
      <c r="O474" s="10">
        <f>_xll.SNL.Clients.Office.Excel.Functions.SPG(A474, "RD_CREDIT_WATCH_OUTLOOK_DATE_GLOBAL", "Issuer Credit Rating", "Local Currency LT|0")</f>
        <v>45527</v>
      </c>
    </row>
    <row r="475" spans="1:15">
      <c r="A475" t="s">
        <v>1508</v>
      </c>
      <c r="B475" t="str">
        <f>_xll.SNL.Clients.Office.Excel.Functions.SPG(A475,"SP_IPO_DATE")</f>
        <v>#PEND</v>
      </c>
      <c r="C475" s="9" t="str">
        <f>_xll.SNL.Clients.Office.Excel.Functions.SPG(A475, "IQ_SECTOR")</f>
        <v>Information Technology</v>
      </c>
      <c r="D475" s="9" t="str">
        <f>_xll.SNL.Clients.Office.Excel.Functions.SPG(A475, "IQ_INDUSTRY_GROUP")</f>
        <v>Semiconductors and Semiconductor Equipment</v>
      </c>
      <c r="E475" s="9" t="str">
        <f>_xll.SNL.Clients.Office.Excel.Functions.SPG(A475, "IQ_INDUSTRY")</f>
        <v>Semiconductors and Semiconductor Equipment</v>
      </c>
      <c r="F475" s="9" t="str">
        <f>_xll.SNL.Clients.Office.Excel.Functions.SPG(A475, "IQ_PRIMARY_INDUSTRY")</f>
        <v>Semiconductors</v>
      </c>
      <c r="G475" s="9" t="str">
        <f>_xll.SNL.Clients.Office.Excel.Functions.SPG(A475, "NAICS_CODE", "Primary")</f>
        <v>334413 - Semiconductor and Related Device Manufacturing</v>
      </c>
      <c r="H475" s="9" t="str">
        <f>_xll.SNL.Clients.Office.Excel.Functions.SPG(A475, "SP_TOPICTAG")</f>
        <v>Sensors; Process Automation</v>
      </c>
      <c r="I475" s="5">
        <f>_xll.SNL.Clients.Office.Excel.Functions.SPG(A475, "SP_PCT_SHARES_OWNED_ALL_INSTITUTIONS")</f>
        <v>89.58</v>
      </c>
      <c r="J475" s="9" t="str">
        <f>_xll.SNL.Clients.Office.Excel.Functions.SPG(A475, "RD_CREDIT_RATING_GLOBAL", "Issuer Credit Rating", "Local Currency LT|0")</f>
        <v/>
      </c>
      <c r="K475" s="9" t="str">
        <f>_xll.SNL.Clients.Office.Excel.Functions.SPG(A475, "RD_CWOL_GLOBAL", "Issuer Credit Rating", "Local Currency LT|0")</f>
        <v/>
      </c>
      <c r="L475" s="9" t="str">
        <f>_xll.SNL.Clients.Office.Excel.Functions.SPG(A475, "RD_RATING_ACTION_GLOBAL", "Issuer Credit Rating", "Local Currency LT|0")</f>
        <v/>
      </c>
      <c r="M475" s="10" t="str">
        <f>_xll.SNL.Clients.Office.Excel.Functions.SPG(A475, "RD_LAST_REVIEW_DATE_GLOBAL", "Issuer Credit Rating", "Local Currency LT")</f>
        <v/>
      </c>
      <c r="N475" s="10" t="str">
        <f>_xll.SNL.Clients.Office.Excel.Functions.SPG(A475, "RD_CREDIT_RATING_DATE_GLOBAL", "Issuer Credit Rating", "Local Currency LT|0")</f>
        <v/>
      </c>
      <c r="O475" s="10" t="str">
        <f>_xll.SNL.Clients.Office.Excel.Functions.SPG(A475, "RD_CREDIT_WATCH_OUTLOOK_DATE_GLOBAL", "Issuer Credit Rating", "Local Currency LT|0")</f>
        <v/>
      </c>
    </row>
    <row r="476" spans="1:15">
      <c r="A476" t="s">
        <v>1509</v>
      </c>
      <c r="B476" t="str">
        <f>_xll.SNL.Clients.Office.Excel.Functions.SPG(A476,"SP_IPO_DATE")</f>
        <v>#PEND</v>
      </c>
      <c r="C476" s="9" t="str">
        <f>_xll.SNL.Clients.Office.Excel.Functions.SPG(A476, "IQ_SECTOR")</f>
        <v>Consumer Discretionary</v>
      </c>
      <c r="D476" s="9" t="str">
        <f>_xll.SNL.Clients.Office.Excel.Functions.SPG(A476, "IQ_INDUSTRY_GROUP")</f>
        <v>Consumer Services</v>
      </c>
      <c r="E476" s="9" t="str">
        <f>_xll.SNL.Clients.Office.Excel.Functions.SPG(A476, "IQ_INDUSTRY")</f>
        <v>Hotels, Restaurants and Leisure</v>
      </c>
      <c r="F476" s="9" t="str">
        <f>_xll.SNL.Clients.Office.Excel.Functions.SPG(A476, "IQ_PRIMARY_INDUSTRY")</f>
        <v>Leisure Facilities</v>
      </c>
      <c r="G476" s="9" t="str">
        <f>_xll.SNL.Clients.Office.Excel.Functions.SPG(A476, "NAICS_CODE", "Primary")</f>
        <v>713110 - Amusement and Theme Parks</v>
      </c>
      <c r="H476" s="9" t="str">
        <f>_xll.SNL.Clients.Office.Excel.Functions.SPG(A476, "SP_TOPICTAG")</f>
        <v/>
      </c>
      <c r="I476" s="5">
        <f>_xll.SNL.Clients.Office.Excel.Functions.SPG(A476, "SP_PCT_SHARES_OWNED_ALL_INSTITUTIONS")</f>
        <v>86.61</v>
      </c>
      <c r="J476" s="9" t="str">
        <f>_xll.SNL.Clients.Office.Excel.Functions.SPG(A476, "RD_CREDIT_RATING_GLOBAL", "Issuer Credit Rating", "Local Currency LT|0")</f>
        <v>BB</v>
      </c>
      <c r="K476" s="9" t="str">
        <f>_xll.SNL.Clients.Office.Excel.Functions.SPG(A476, "RD_CWOL_GLOBAL", "Issuer Credit Rating", "Local Currency LT|0")</f>
        <v>Stable</v>
      </c>
      <c r="L476" s="9" t="str">
        <f>_xll.SNL.Clients.Office.Excel.Functions.SPG(A476, "RD_RATING_ACTION_GLOBAL", "Issuer Credit Rating", "Local Currency LT|0")</f>
        <v>Upgrade | CreditWatch/Outlook (07/01/2024)</v>
      </c>
      <c r="M476" s="10">
        <f>_xll.SNL.Clients.Office.Excel.Functions.SPG(A476, "RD_LAST_REVIEW_DATE_GLOBAL", "Issuer Credit Rating", "Local Currency LT")</f>
        <v>45483</v>
      </c>
      <c r="N476" s="10">
        <f>_xll.SNL.Clients.Office.Excel.Functions.SPG(A476, "RD_CREDIT_RATING_DATE_GLOBAL", "Issuer Credit Rating", "Local Currency LT|0")</f>
        <v>45474</v>
      </c>
      <c r="O476" s="10">
        <f>_xll.SNL.Clients.Office.Excel.Functions.SPG(A476, "RD_CREDIT_WATCH_OUTLOOK_DATE_GLOBAL", "Issuer Credit Rating", "Local Currency LT|0")</f>
        <v>45474</v>
      </c>
    </row>
    <row r="477" spans="1:15">
      <c r="A477" t="s">
        <v>1510</v>
      </c>
      <c r="B477" t="str">
        <f>_xll.SNL.Clients.Office.Excel.Functions.SPG(A477,"SP_IPO_DATE")</f>
        <v>#PEND</v>
      </c>
      <c r="C477" s="9" t="str">
        <f>_xll.SNL.Clients.Office.Excel.Functions.SPG(A477, "IQ_SECTOR")</f>
        <v>Utilities</v>
      </c>
      <c r="D477" s="9" t="str">
        <f>_xll.SNL.Clients.Office.Excel.Functions.SPG(A477, "IQ_INDUSTRY_GROUP")</f>
        <v>Utilities</v>
      </c>
      <c r="E477" s="9" t="str">
        <f>_xll.SNL.Clients.Office.Excel.Functions.SPG(A477, "IQ_INDUSTRY")</f>
        <v>Water Utilities</v>
      </c>
      <c r="F477" s="9" t="str">
        <f>_xll.SNL.Clients.Office.Excel.Functions.SPG(A477, "IQ_PRIMARY_INDUSTRY")</f>
        <v>Water Utilities</v>
      </c>
      <c r="G477" s="9" t="str">
        <f>_xll.SNL.Clients.Office.Excel.Functions.SPG(A477, "NAICS_CODE", "Primary")</f>
        <v>221310 - Water Supply and Irrigation Systems</v>
      </c>
      <c r="H477" s="9" t="str">
        <f>_xll.SNL.Clients.Office.Excel.Functions.SPG(A477, "SP_TOPICTAG")</f>
        <v>Energy Management; Environmental Consulting; Environmental Engineering; Water Purification; CleanTech</v>
      </c>
      <c r="I477" s="5">
        <f>_xll.SNL.Clients.Office.Excel.Functions.SPG(A477, "SP_PCT_SHARES_OWNED_ALL_INSTITUTIONS")</f>
        <v>79.34</v>
      </c>
      <c r="J477" s="9" t="str">
        <f>_xll.SNL.Clients.Office.Excel.Functions.SPG(A477, "RD_CREDIT_RATING_GLOBAL", "Issuer Credit Rating", "Local Currency LT|0")</f>
        <v>A-</v>
      </c>
      <c r="K477" s="9" t="str">
        <f>_xll.SNL.Clients.Office.Excel.Functions.SPG(A477, "RD_CWOL_GLOBAL", "Issuer Credit Rating", "Local Currency LT|0")</f>
        <v>Negative</v>
      </c>
      <c r="L477" s="9" t="str">
        <f>_xll.SNL.Clients.Office.Excel.Functions.SPG(A477, "RD_RATING_ACTION_GLOBAL", "Issuer Credit Rating", "Local Currency LT|0")</f>
        <v>CreditWatch/Outlook (09/19/2023)</v>
      </c>
      <c r="M477" s="10">
        <f>_xll.SNL.Clients.Office.Excel.Functions.SPG(A477, "RD_LAST_REVIEW_DATE_GLOBAL", "Issuer Credit Rating", "Local Currency LT")</f>
        <v>45379</v>
      </c>
      <c r="N477" s="10">
        <f>_xll.SNL.Clients.Office.Excel.Functions.SPG(A477, "RD_CREDIT_RATING_DATE_GLOBAL", "Issuer Credit Rating", "Local Currency LT|0")</f>
        <v>43754</v>
      </c>
      <c r="O477" s="10">
        <f>_xll.SNL.Clients.Office.Excel.Functions.SPG(A477, "RD_CREDIT_WATCH_OUTLOOK_DATE_GLOBAL", "Issuer Credit Rating", "Local Currency LT|0")</f>
        <v>45188</v>
      </c>
    </row>
    <row r="478" spans="1:15">
      <c r="A478" t="s">
        <v>1511</v>
      </c>
      <c r="B478" t="str">
        <f>_xll.SNL.Clients.Office.Excel.Functions.SPG(A478,"SP_IPO_DATE")</f>
        <v>#PEND</v>
      </c>
      <c r="C478" s="9" t="str">
        <f>_xll.SNL.Clients.Office.Excel.Functions.SPG(A478, "IQ_SECTOR")</f>
        <v>Industrials</v>
      </c>
      <c r="D478" s="9" t="str">
        <f>_xll.SNL.Clients.Office.Excel.Functions.SPG(A478, "IQ_INDUSTRY_GROUP")</f>
        <v>Transportation</v>
      </c>
      <c r="E478" s="9" t="str">
        <f>_xll.SNL.Clients.Office.Excel.Functions.SPG(A478, "IQ_INDUSTRY")</f>
        <v>Passenger Airlines</v>
      </c>
      <c r="F478" s="9" t="str">
        <f>_xll.SNL.Clients.Office.Excel.Functions.SPG(A478, "IQ_PRIMARY_INDUSTRY")</f>
        <v>Passenger Airlines</v>
      </c>
      <c r="G478" s="9" t="str">
        <f>_xll.SNL.Clients.Office.Excel.Functions.SPG(A478, "NAICS_CODE", "Primary")</f>
        <v>481111 - Scheduled Passenger Air Transportation</v>
      </c>
      <c r="H478" s="9" t="str">
        <f>_xll.SNL.Clients.Office.Excel.Functions.SPG(A478, "SP_TOPICTAG")</f>
        <v>Freight Service; Passenger Aircraft Manufacturing</v>
      </c>
      <c r="I478" s="5">
        <f>_xll.SNL.Clients.Office.Excel.Functions.SPG(A478, "SP_PCT_SHARES_OWNED_ALL_INSTITUTIONS")</f>
        <v>89.19</v>
      </c>
      <c r="J478" s="9" t="str">
        <f>_xll.SNL.Clients.Office.Excel.Functions.SPG(A478, "RD_CREDIT_RATING_GLOBAL", "Issuer Credit Rating", "Local Currency LT|0")</f>
        <v/>
      </c>
      <c r="K478" s="9" t="str">
        <f>_xll.SNL.Clients.Office.Excel.Functions.SPG(A478, "RD_CWOL_GLOBAL", "Issuer Credit Rating", "Local Currency LT|0")</f>
        <v/>
      </c>
      <c r="L478" s="9" t="str">
        <f>_xll.SNL.Clients.Office.Excel.Functions.SPG(A478, "RD_RATING_ACTION_GLOBAL", "Issuer Credit Rating", "Local Currency LT|0")</f>
        <v/>
      </c>
      <c r="M478" s="10" t="str">
        <f>_xll.SNL.Clients.Office.Excel.Functions.SPG(A478, "RD_LAST_REVIEW_DATE_GLOBAL", "Issuer Credit Rating", "Local Currency LT")</f>
        <v/>
      </c>
      <c r="N478" s="10" t="str">
        <f>_xll.SNL.Clients.Office.Excel.Functions.SPG(A478, "RD_CREDIT_RATING_DATE_GLOBAL", "Issuer Credit Rating", "Local Currency LT|0")</f>
        <v/>
      </c>
      <c r="O478" s="10" t="str">
        <f>_xll.SNL.Clients.Office.Excel.Functions.SPG(A478, "RD_CREDIT_WATCH_OUTLOOK_DATE_GLOBAL", "Issuer Credit Rating", "Local Currency LT|0")</f>
        <v/>
      </c>
    </row>
    <row r="479" spans="1:15">
      <c r="A479" t="s">
        <v>1512</v>
      </c>
      <c r="B479" t="str">
        <f>_xll.SNL.Clients.Office.Excel.Functions.SPG(A479,"SP_IPO_DATE")</f>
        <v>#PEND</v>
      </c>
      <c r="C479" s="9" t="str">
        <f>_xll.SNL.Clients.Office.Excel.Functions.SPG(A479, "IQ_SECTOR")</f>
        <v>Real Estate</v>
      </c>
      <c r="D479" s="9" t="str">
        <f>_xll.SNL.Clients.Office.Excel.Functions.SPG(A479, "IQ_INDUSTRY_GROUP")</f>
        <v>Equity Real Estate Investment Trusts (REITs)</v>
      </c>
      <c r="E479" s="9" t="str">
        <f>_xll.SNL.Clients.Office.Excel.Functions.SPG(A479, "IQ_INDUSTRY")</f>
        <v>Office REITs</v>
      </c>
      <c r="F479" s="9" t="str">
        <f>_xll.SNL.Clients.Office.Excel.Functions.SPG(A479, "IQ_PRIMARY_INDUSTRY")</f>
        <v>Office REITs</v>
      </c>
      <c r="G479" s="9" t="str">
        <f>_xll.SNL.Clients.Office.Excel.Functions.SPG(A479, "NAICS_CODE", "Primary")</f>
        <v>531110 - Lessors of Residential Buildings and Dwellings</v>
      </c>
      <c r="H479" s="9" t="str">
        <f>_xll.SNL.Clients.Office.Excel.Functions.SPG(A479, "SP_TOPICTAG")</f>
        <v/>
      </c>
      <c r="I479" s="5">
        <f>_xll.SNL.Clients.Office.Excel.Functions.SPG(A479, "SP_PCT_SHARES_OWNED_ALL_INSTITUTIONS")</f>
        <v>83.54</v>
      </c>
      <c r="J479" s="9" t="str">
        <f>_xll.SNL.Clients.Office.Excel.Functions.SPG(A479, "RD_CREDIT_RATING_GLOBAL", "Issuer Credit Rating", "Local Currency LT|0")</f>
        <v>BB</v>
      </c>
      <c r="K479" s="9" t="str">
        <f>_xll.SNL.Clients.Office.Excel.Functions.SPG(A479, "RD_CWOL_GLOBAL", "Issuer Credit Rating", "Local Currency LT|0")</f>
        <v>Negative</v>
      </c>
      <c r="L479" s="9" t="str">
        <f>_xll.SNL.Clients.Office.Excel.Functions.SPG(A479, "RD_RATING_ACTION_GLOBAL", "Issuer Credit Rating", "Local Currency LT|0")</f>
        <v>Downgrade | CreditWatch/Outlook (09/16/2024)</v>
      </c>
      <c r="M479" s="10">
        <f>_xll.SNL.Clients.Office.Excel.Functions.SPG(A479, "RD_LAST_REVIEW_DATE_GLOBAL", "Issuer Credit Rating", "Local Currency LT")</f>
        <v>45566</v>
      </c>
      <c r="N479" s="10">
        <f>_xll.SNL.Clients.Office.Excel.Functions.SPG(A479, "RD_CREDIT_RATING_DATE_GLOBAL", "Issuer Credit Rating", "Local Currency LT|0")</f>
        <v>45551</v>
      </c>
      <c r="O479" s="10">
        <f>_xll.SNL.Clients.Office.Excel.Functions.SPG(A479, "RD_CREDIT_WATCH_OUTLOOK_DATE_GLOBAL", "Issuer Credit Rating", "Local Currency LT|0")</f>
        <v>45551</v>
      </c>
    </row>
    <row r="480" spans="1:15">
      <c r="A480" t="s">
        <v>1513</v>
      </c>
      <c r="B480" t="str">
        <f>_xll.SNL.Clients.Office.Excel.Functions.SPG(A480,"SP_IPO_DATE")</f>
        <v>#PEND</v>
      </c>
      <c r="C480" s="9" t="str">
        <f>_xll.SNL.Clients.Office.Excel.Functions.SPG(A480, "IQ_SECTOR")</f>
        <v>Energy</v>
      </c>
      <c r="D480" s="9" t="str">
        <f>_xll.SNL.Clients.Office.Excel.Functions.SPG(A480, "IQ_INDUSTRY_GROUP")</f>
        <v>Energy</v>
      </c>
      <c r="E480" s="9" t="str">
        <f>_xll.SNL.Clients.Office.Excel.Functions.SPG(A480, "IQ_INDUSTRY")</f>
        <v>Oil, Gas and Consumable Fuels</v>
      </c>
      <c r="F480" s="9" t="str">
        <f>_xll.SNL.Clients.Office.Excel.Functions.SPG(A480, "IQ_PRIMARY_INDUSTRY")</f>
        <v>Oil and Gas Exploration and Production</v>
      </c>
      <c r="G480" s="9" t="str">
        <f>_xll.SNL.Clients.Office.Excel.Functions.SPG(A480, "NAICS_CODE", "Primary")</f>
        <v>2111 - Oil and Gas Extraction</v>
      </c>
      <c r="H480" s="9" t="str">
        <f>_xll.SNL.Clients.Office.Excel.Functions.SPG(A480, "SP_TOPICTAG")</f>
        <v/>
      </c>
      <c r="I480" s="5">
        <f>_xll.SNL.Clients.Office.Excel.Functions.SPG(A480, "SP_PCT_SHARES_OWNED_ALL_INSTITUTIONS")</f>
        <v>102.73</v>
      </c>
      <c r="J480" s="9" t="str">
        <f>_xll.SNL.Clients.Office.Excel.Functions.SPG(A480, "RD_CREDIT_RATING_GLOBAL", "Issuer Credit Rating", "Local Currency LT|0")</f>
        <v>BB-</v>
      </c>
      <c r="K480" s="9" t="str">
        <f>_xll.SNL.Clients.Office.Excel.Functions.SPG(A480, "RD_CWOL_GLOBAL", "Issuer Credit Rating", "Local Currency LT|0")</f>
        <v>Stable</v>
      </c>
      <c r="L480" s="9" t="str">
        <f>_xll.SNL.Clients.Office.Excel.Functions.SPG(A480, "RD_RATING_ACTION_GLOBAL", "Issuer Credit Rating", "Local Currency LT|0")</f>
        <v>Upgrade | CreditWatch/Outlook (05/23/2023)</v>
      </c>
      <c r="M480" s="10">
        <f>_xll.SNL.Clients.Office.Excel.Functions.SPG(A480, "RD_LAST_REVIEW_DATE_GLOBAL", "Issuer Credit Rating", "Local Currency LT")</f>
        <v>45463</v>
      </c>
      <c r="N480" s="10">
        <f>_xll.SNL.Clients.Office.Excel.Functions.SPG(A480, "RD_CREDIT_RATING_DATE_GLOBAL", "Issuer Credit Rating", "Local Currency LT|0")</f>
        <v>45069</v>
      </c>
      <c r="O480" s="10">
        <f>_xll.SNL.Clients.Office.Excel.Functions.SPG(A480, "RD_CREDIT_WATCH_OUTLOOK_DATE_GLOBAL", "Issuer Credit Rating", "Local Currency LT|0")</f>
        <v>45069</v>
      </c>
    </row>
    <row r="481" spans="1:15">
      <c r="A481" t="s">
        <v>1514</v>
      </c>
      <c r="B481" t="str">
        <f>_xll.SNL.Clients.Office.Excel.Functions.SPG(A481,"SP_IPO_DATE")</f>
        <v>#PEND</v>
      </c>
      <c r="C481" s="9" t="str">
        <f>_xll.SNL.Clients.Office.Excel.Functions.SPG(A481, "IQ_SECTOR")</f>
        <v>Information Technology</v>
      </c>
      <c r="D481" s="9" t="str">
        <f>_xll.SNL.Clients.Office.Excel.Functions.SPG(A481, "IQ_INDUSTRY_GROUP")</f>
        <v>Semiconductors and Semiconductor Equipment</v>
      </c>
      <c r="E481" s="9" t="str">
        <f>_xll.SNL.Clients.Office.Excel.Functions.SPG(A481, "IQ_INDUSTRY")</f>
        <v>Semiconductors and Semiconductor Equipment</v>
      </c>
      <c r="F481" s="9" t="str">
        <f>_xll.SNL.Clients.Office.Excel.Functions.SPG(A481, "IQ_PRIMARY_INDUSTRY")</f>
        <v>Semiconductor Materials and Equipment</v>
      </c>
      <c r="G481" s="9" t="str">
        <f>_xll.SNL.Clients.Office.Excel.Functions.SPG(A481, "NAICS_CODE", "Primary")</f>
        <v>333242 - Semiconductor Machinery Manufacturing</v>
      </c>
      <c r="H481" s="9" t="str">
        <f>_xll.SNL.Clients.Office.Excel.Functions.SPG(A481, "SP_TOPICTAG")</f>
        <v>Clean Energy; Energy Efficiency; Energy Management; Energy Storage; Industrial Automation; Smart Energy; ClimateTech; Utility Scale Solar</v>
      </c>
      <c r="I481" s="5">
        <f>_xll.SNL.Clients.Office.Excel.Functions.SPG(A481, "SP_PCT_SHARES_OWNED_ALL_INSTITUTIONS")</f>
        <v>100.12</v>
      </c>
      <c r="J481" s="9" t="str">
        <f>_xll.SNL.Clients.Office.Excel.Functions.SPG(A481, "RD_CREDIT_RATING_GLOBAL", "Issuer Credit Rating", "Local Currency LT|0")</f>
        <v/>
      </c>
      <c r="K481" s="9" t="str">
        <f>_xll.SNL.Clients.Office.Excel.Functions.SPG(A481, "RD_CWOL_GLOBAL", "Issuer Credit Rating", "Local Currency LT|0")</f>
        <v/>
      </c>
      <c r="L481" s="9" t="str">
        <f>_xll.SNL.Clients.Office.Excel.Functions.SPG(A481, "RD_RATING_ACTION_GLOBAL", "Issuer Credit Rating", "Local Currency LT|0")</f>
        <v/>
      </c>
      <c r="M481" s="10" t="str">
        <f>_xll.SNL.Clients.Office.Excel.Functions.SPG(A481, "RD_LAST_REVIEW_DATE_GLOBAL", "Issuer Credit Rating", "Local Currency LT")</f>
        <v/>
      </c>
      <c r="N481" s="10" t="str">
        <f>_xll.SNL.Clients.Office.Excel.Functions.SPG(A481, "RD_CREDIT_RATING_DATE_GLOBAL", "Issuer Credit Rating", "Local Currency LT|0")</f>
        <v/>
      </c>
      <c r="O481" s="10" t="str">
        <f>_xll.SNL.Clients.Office.Excel.Functions.SPG(A481, "RD_CREDIT_WATCH_OUTLOOK_DATE_GLOBAL", "Issuer Credit Rating", "Local Currency LT|0")</f>
        <v/>
      </c>
    </row>
    <row r="482" spans="1:15">
      <c r="A482" t="s">
        <v>1515</v>
      </c>
      <c r="B482" t="str">
        <f>_xll.SNL.Clients.Office.Excel.Functions.SPG(A482,"SP_IPO_DATE")</f>
        <v>#PEND</v>
      </c>
      <c r="C482" s="9" t="str">
        <f>_xll.SNL.Clients.Office.Excel.Functions.SPG(A482, "IQ_SECTOR")</f>
        <v>Information Technology</v>
      </c>
      <c r="D482" s="9" t="str">
        <f>_xll.SNL.Clients.Office.Excel.Functions.SPG(A482, "IQ_INDUSTRY_GROUP")</f>
        <v>Software and Services</v>
      </c>
      <c r="E482" s="9" t="str">
        <f>_xll.SNL.Clients.Office.Excel.Functions.SPG(A482, "IQ_INDUSTRY")</f>
        <v>Software</v>
      </c>
      <c r="F482" s="9" t="str">
        <f>_xll.SNL.Clients.Office.Excel.Functions.SPG(A482, "IQ_PRIMARY_INDUSTRY")</f>
        <v>Systems Software</v>
      </c>
      <c r="G482" s="9" t="str">
        <f>_xll.SNL.Clients.Office.Excel.Functions.SPG(A482, "NAICS_CODE", "Primary")</f>
        <v>513210 - Software Publishers</v>
      </c>
      <c r="H482" s="9" t="str">
        <f>_xll.SNL.Clients.Office.Excel.Functions.SPG(A482, "SP_TOPICTAG")</f>
        <v>Software Development; Cloud Management; Data Integration; Endpoint Security Integrity; Data Protection; Cloud Infrastructure; Network Security</v>
      </c>
      <c r="I482" s="5">
        <f>_xll.SNL.Clients.Office.Excel.Functions.SPG(A482, "SP_PCT_SHARES_OWNED_ALL_INSTITUTIONS")</f>
        <v>32.619999999999997</v>
      </c>
      <c r="J482" s="9" t="str">
        <f>_xll.SNL.Clients.Office.Excel.Functions.SPG(A482, "RD_CREDIT_RATING_GLOBAL", "Issuer Credit Rating", "Local Currency LT|0")</f>
        <v/>
      </c>
      <c r="K482" s="9" t="str">
        <f>_xll.SNL.Clients.Office.Excel.Functions.SPG(A482, "RD_CWOL_GLOBAL", "Issuer Credit Rating", "Local Currency LT|0")</f>
        <v/>
      </c>
      <c r="L482" s="9" t="str">
        <f>_xll.SNL.Clients.Office.Excel.Functions.SPG(A482, "RD_RATING_ACTION_GLOBAL", "Issuer Credit Rating", "Local Currency LT|0")</f>
        <v/>
      </c>
      <c r="M482" s="10" t="str">
        <f>_xll.SNL.Clients.Office.Excel.Functions.SPG(A482, "RD_LAST_REVIEW_DATE_GLOBAL", "Issuer Credit Rating", "Local Currency LT")</f>
        <v/>
      </c>
      <c r="N482" s="10" t="str">
        <f>_xll.SNL.Clients.Office.Excel.Functions.SPG(A482, "RD_CREDIT_RATING_DATE_GLOBAL", "Issuer Credit Rating", "Local Currency LT|0")</f>
        <v/>
      </c>
      <c r="O482" s="10" t="str">
        <f>_xll.SNL.Clients.Office.Excel.Functions.SPG(A482, "RD_CREDIT_WATCH_OUTLOOK_DATE_GLOBAL", "Issuer Credit Rating", "Local Currency LT|0")</f>
        <v/>
      </c>
    </row>
    <row r="483" spans="1:15">
      <c r="A483" t="s">
        <v>1516</v>
      </c>
      <c r="B483" t="str">
        <f>_xll.SNL.Clients.Office.Excel.Functions.SPG(A483,"SP_IPO_DATE")</f>
        <v>#PEND</v>
      </c>
      <c r="C483" s="9" t="str">
        <f>_xll.SNL.Clients.Office.Excel.Functions.SPG(A483, "IQ_SECTOR")</f>
        <v>Consumer Discretionary</v>
      </c>
      <c r="D483" s="9" t="str">
        <f>_xll.SNL.Clients.Office.Excel.Functions.SPG(A483, "IQ_INDUSTRY_GROUP")</f>
        <v>Consumer Discretionary Distribution and Retail</v>
      </c>
      <c r="E483" s="9" t="str">
        <f>_xll.SNL.Clients.Office.Excel.Functions.SPG(A483, "IQ_INDUSTRY")</f>
        <v>Specialty Retail</v>
      </c>
      <c r="F483" s="9" t="str">
        <f>_xll.SNL.Clients.Office.Excel.Functions.SPG(A483, "IQ_PRIMARY_INDUSTRY")</f>
        <v>Automotive Retail</v>
      </c>
      <c r="G483" s="9" t="str">
        <f>_xll.SNL.Clients.Office.Excel.Functions.SPG(A483, "NAICS_CODE", "Primary")</f>
        <v>4411 - Automobile Dealers</v>
      </c>
      <c r="H483" s="9" t="str">
        <f>_xll.SNL.Clients.Office.Excel.Functions.SPG(A483, "SP_TOPICTAG")</f>
        <v/>
      </c>
      <c r="I483" s="5">
        <f>_xll.SNL.Clients.Office.Excel.Functions.SPG(A483, "SP_PCT_SHARES_OWNED_ALL_INSTITUTIONS")</f>
        <v>45.91</v>
      </c>
      <c r="J483" s="9" t="str">
        <f>_xll.SNL.Clients.Office.Excel.Functions.SPG(A483, "RD_CREDIT_RATING_GLOBAL", "Issuer Credit Rating", "Local Currency LT|0")</f>
        <v>BB</v>
      </c>
      <c r="K483" s="9" t="str">
        <f>_xll.SNL.Clients.Office.Excel.Functions.SPG(A483, "RD_CWOL_GLOBAL", "Issuer Credit Rating", "Local Currency LT|0")</f>
        <v>Stable</v>
      </c>
      <c r="L483" s="9" t="str">
        <f>_xll.SNL.Clients.Office.Excel.Functions.SPG(A483, "RD_RATING_ACTION_GLOBAL", "Issuer Credit Rating", "Local Currency LT|0")</f>
        <v>Upgrade | CreditWatch/Outlook (10/13/2021)</v>
      </c>
      <c r="M483" s="10">
        <f>_xll.SNL.Clients.Office.Excel.Functions.SPG(A483, "RD_LAST_REVIEW_DATE_GLOBAL", "Issuer Credit Rating", "Local Currency LT")</f>
        <v>45457</v>
      </c>
      <c r="N483" s="10">
        <f>_xll.SNL.Clients.Office.Excel.Functions.SPG(A483, "RD_CREDIT_RATING_DATE_GLOBAL", "Issuer Credit Rating", "Local Currency LT|0")</f>
        <v>44482</v>
      </c>
      <c r="O483" s="10">
        <f>_xll.SNL.Clients.Office.Excel.Functions.SPG(A483, "RD_CREDIT_WATCH_OUTLOOK_DATE_GLOBAL", "Issuer Credit Rating", "Local Currency LT|0")</f>
        <v>44482</v>
      </c>
    </row>
    <row r="484" spans="1:15">
      <c r="A484" t="s">
        <v>1517</v>
      </c>
      <c r="B484" t="str">
        <f>_xll.SNL.Clients.Office.Excel.Functions.SPG(A484,"SP_IPO_DATE")</f>
        <v>#PEND</v>
      </c>
      <c r="C484" s="9" t="str">
        <f>_xll.SNL.Clients.Office.Excel.Functions.SPG(A484, "IQ_SECTOR")</f>
        <v>Consumer Discretionary</v>
      </c>
      <c r="D484" s="9" t="str">
        <f>_xll.SNL.Clients.Office.Excel.Functions.SPG(A484, "IQ_INDUSTRY_GROUP")</f>
        <v>Consumer Durables and Apparel</v>
      </c>
      <c r="E484" s="9" t="str">
        <f>_xll.SNL.Clients.Office.Excel.Functions.SPG(A484, "IQ_INDUSTRY")</f>
        <v>Household Durables</v>
      </c>
      <c r="F484" s="9" t="str">
        <f>_xll.SNL.Clients.Office.Excel.Functions.SPG(A484, "IQ_PRIMARY_INDUSTRY")</f>
        <v>Consumer Electronics</v>
      </c>
      <c r="G484" s="9" t="str">
        <f>_xll.SNL.Clients.Office.Excel.Functions.SPG(A484, "NAICS_CODE", "Primary")</f>
        <v>334310 - Audio and Video Equipment Manufacturing</v>
      </c>
      <c r="H484" s="9" t="str">
        <f>_xll.SNL.Clients.Office.Excel.Functions.SPG(A484, "SP_TOPICTAG")</f>
        <v>Entertainment Systems; Music Streaming; Speech Recognition; Content Creation</v>
      </c>
      <c r="I484" s="5">
        <f>_xll.SNL.Clients.Office.Excel.Functions.SPG(A484, "SP_PCT_SHARES_OWNED_ALL_INSTITUTIONS")</f>
        <v>85.98</v>
      </c>
      <c r="J484" s="9" t="str">
        <f>_xll.SNL.Clients.Office.Excel.Functions.SPG(A484, "RD_CREDIT_RATING_GLOBAL", "Issuer Credit Rating", "Local Currency LT|0")</f>
        <v/>
      </c>
      <c r="K484" s="9" t="str">
        <f>_xll.SNL.Clients.Office.Excel.Functions.SPG(A484, "RD_CWOL_GLOBAL", "Issuer Credit Rating", "Local Currency LT|0")</f>
        <v/>
      </c>
      <c r="L484" s="9" t="str">
        <f>_xll.SNL.Clients.Office.Excel.Functions.SPG(A484, "RD_RATING_ACTION_GLOBAL", "Issuer Credit Rating", "Local Currency LT|0")</f>
        <v/>
      </c>
      <c r="M484" s="10" t="str">
        <f>_xll.SNL.Clients.Office.Excel.Functions.SPG(A484, "RD_LAST_REVIEW_DATE_GLOBAL", "Issuer Credit Rating", "Local Currency LT")</f>
        <v/>
      </c>
      <c r="N484" s="10" t="str">
        <f>_xll.SNL.Clients.Office.Excel.Functions.SPG(A484, "RD_CREDIT_RATING_DATE_GLOBAL", "Issuer Credit Rating", "Local Currency LT|0")</f>
        <v/>
      </c>
      <c r="O484" s="10" t="str">
        <f>_xll.SNL.Clients.Office.Excel.Functions.SPG(A484, "RD_CREDIT_WATCH_OUTLOOK_DATE_GLOBAL", "Issuer Credit Rating", "Local Currency LT|0")</f>
        <v/>
      </c>
    </row>
    <row r="485" spans="1:15">
      <c r="A485" t="s">
        <v>1518</v>
      </c>
      <c r="B485" t="str">
        <f>_xll.SNL.Clients.Office.Excel.Functions.SPG(A485,"SP_IPO_DATE")</f>
        <v>#PEND</v>
      </c>
      <c r="C485" s="9" t="str">
        <f>_xll.SNL.Clients.Office.Excel.Functions.SPG(A485, "IQ_SECTOR")</f>
        <v>Financials</v>
      </c>
      <c r="D485" s="9" t="str">
        <f>_xll.SNL.Clients.Office.Excel.Functions.SPG(A485, "IQ_INDUSTRY_GROUP")</f>
        <v>Banks</v>
      </c>
      <c r="E485" s="9" t="str">
        <f>_xll.SNL.Clients.Office.Excel.Functions.SPG(A485, "IQ_INDUSTRY")</f>
        <v>Banks</v>
      </c>
      <c r="F485" s="9" t="str">
        <f>_xll.SNL.Clients.Office.Excel.Functions.SPG(A485, "IQ_PRIMARY_INDUSTRY")</f>
        <v>Regional Banks</v>
      </c>
      <c r="G485" s="9" t="str">
        <f>_xll.SNL.Clients.Office.Excel.Functions.SPG(A485, "NAICS_CODE", "Primary")</f>
        <v>522110 - Commercial Banking</v>
      </c>
      <c r="H485" s="9" t="str">
        <f>_xll.SNL.Clients.Office.Excel.Functions.SPG(A485, "SP_TOPICTAG")</f>
        <v>Consumer Lending</v>
      </c>
      <c r="I485" s="5">
        <f>_xll.SNL.Clients.Office.Excel.Functions.SPG(A485, "SP_PCT_SHARES_OWNED_ALL_INSTITUTIONS")</f>
        <v>55.94</v>
      </c>
      <c r="J485" s="9" t="str">
        <f>_xll.SNL.Clients.Office.Excel.Functions.SPG(A485, "RD_CREDIT_RATING_GLOBAL", "Issuer Credit Rating", "Local Currency LT|0")</f>
        <v/>
      </c>
      <c r="K485" s="9" t="str">
        <f>_xll.SNL.Clients.Office.Excel.Functions.SPG(A485, "RD_CWOL_GLOBAL", "Issuer Credit Rating", "Local Currency LT|0")</f>
        <v/>
      </c>
      <c r="L485" s="9" t="str">
        <f>_xll.SNL.Clients.Office.Excel.Functions.SPG(A485, "RD_RATING_ACTION_GLOBAL", "Issuer Credit Rating", "Local Currency LT|0")</f>
        <v/>
      </c>
      <c r="M485" s="10" t="str">
        <f>_xll.SNL.Clients.Office.Excel.Functions.SPG(A485, "RD_LAST_REVIEW_DATE_GLOBAL", "Issuer Credit Rating", "Local Currency LT")</f>
        <v/>
      </c>
      <c r="N485" s="10" t="str">
        <f>_xll.SNL.Clients.Office.Excel.Functions.SPG(A485, "RD_CREDIT_RATING_DATE_GLOBAL", "Issuer Credit Rating", "Local Currency LT|0")</f>
        <v/>
      </c>
      <c r="O485" s="10" t="str">
        <f>_xll.SNL.Clients.Office.Excel.Functions.SPG(A485, "RD_CREDIT_WATCH_OUTLOOK_DATE_GLOBAL", "Issuer Credit Rating", "Local Currency LT|0")</f>
        <v/>
      </c>
    </row>
    <row r="486" spans="1:15">
      <c r="A486" t="s">
        <v>1519</v>
      </c>
      <c r="B486" t="str">
        <f>_xll.SNL.Clients.Office.Excel.Functions.SPG(A486,"SP_IPO_DATE")</f>
        <v>#PEND</v>
      </c>
      <c r="C486" s="9" t="str">
        <f>_xll.SNL.Clients.Office.Excel.Functions.SPG(A486, "IQ_SECTOR")</f>
        <v>Consumer Staples</v>
      </c>
      <c r="D486" s="9" t="str">
        <f>_xll.SNL.Clients.Office.Excel.Functions.SPG(A486, "IQ_INDUSTRY_GROUP")</f>
        <v>Consumer Staples Distribution and Retail</v>
      </c>
      <c r="E486" s="9" t="str">
        <f>_xll.SNL.Clients.Office.Excel.Functions.SPG(A486, "IQ_INDUSTRY")</f>
        <v>Consumer Staples Distribution and Retail</v>
      </c>
      <c r="F486" s="9" t="str">
        <f>_xll.SNL.Clients.Office.Excel.Functions.SPG(A486, "IQ_PRIMARY_INDUSTRY")</f>
        <v>Food Distributors</v>
      </c>
      <c r="G486" s="9" t="str">
        <f>_xll.SNL.Clients.Office.Excel.Functions.SPG(A486, "NAICS_CODE", "Primary")</f>
        <v>424410 - General Line Grocery Merchant Wholesalers</v>
      </c>
      <c r="H486" s="9" t="str">
        <f>_xll.SNL.Clients.Office.Excel.Functions.SPG(A486, "SP_TOPICTAG")</f>
        <v>Data Integration; Fast-Moving Consumer Goods; Food Delivery; Marketing Automation; Process Automation; Online Grocery</v>
      </c>
      <c r="I486" s="5">
        <f>_xll.SNL.Clients.Office.Excel.Functions.SPG(A486, "SP_PCT_SHARES_OWNED_ALL_INSTITUTIONS")</f>
        <v>82.6</v>
      </c>
      <c r="J486" s="9" t="str">
        <f>_xll.SNL.Clients.Office.Excel.Functions.SPG(A486, "RD_CREDIT_RATING_GLOBAL", "Issuer Credit Rating", "Local Currency LT|0")</f>
        <v/>
      </c>
      <c r="K486" s="9" t="str">
        <f>_xll.SNL.Clients.Office.Excel.Functions.SPG(A486, "RD_CWOL_GLOBAL", "Issuer Credit Rating", "Local Currency LT|0")</f>
        <v/>
      </c>
      <c r="L486" s="9" t="str">
        <f>_xll.SNL.Clients.Office.Excel.Functions.SPG(A486, "RD_RATING_ACTION_GLOBAL", "Issuer Credit Rating", "Local Currency LT|0")</f>
        <v/>
      </c>
      <c r="M486" s="10" t="str">
        <f>_xll.SNL.Clients.Office.Excel.Functions.SPG(A486, "RD_LAST_REVIEW_DATE_GLOBAL", "Issuer Credit Rating", "Local Currency LT")</f>
        <v/>
      </c>
      <c r="N486" s="10" t="str">
        <f>_xll.SNL.Clients.Office.Excel.Functions.SPG(A486, "RD_CREDIT_RATING_DATE_GLOBAL", "Issuer Credit Rating", "Local Currency LT|0")</f>
        <v/>
      </c>
      <c r="O486" s="10" t="str">
        <f>_xll.SNL.Clients.Office.Excel.Functions.SPG(A486, "RD_CREDIT_WATCH_OUTLOOK_DATE_GLOBAL", "Issuer Credit Rating", "Local Currency LT|0")</f>
        <v/>
      </c>
    </row>
    <row r="487" spans="1:15">
      <c r="A487" t="s">
        <v>1520</v>
      </c>
      <c r="B487" t="str">
        <f>_xll.SNL.Clients.Office.Excel.Functions.SPG(A487,"SP_IPO_DATE")</f>
        <v>#PEND</v>
      </c>
      <c r="C487" s="9" t="str">
        <f>_xll.SNL.Clients.Office.Excel.Functions.SPG(A487, "IQ_SECTOR")</f>
        <v>Information Technology</v>
      </c>
      <c r="D487" s="9" t="str">
        <f>_xll.SNL.Clients.Office.Excel.Functions.SPG(A487, "IQ_INDUSTRY_GROUP")</f>
        <v>Software and Services</v>
      </c>
      <c r="E487" s="9" t="str">
        <f>_xll.SNL.Clients.Office.Excel.Functions.SPG(A487, "IQ_INDUSTRY")</f>
        <v>Software</v>
      </c>
      <c r="F487" s="9" t="str">
        <f>_xll.SNL.Clients.Office.Excel.Functions.SPG(A487, "IQ_PRIMARY_INDUSTRY")</f>
        <v>Application Software</v>
      </c>
      <c r="G487" s="9" t="str">
        <f>_xll.SNL.Clients.Office.Excel.Functions.SPG(A487, "NAICS_CODE", "Primary")</f>
        <v>513210 - Software Publishers</v>
      </c>
      <c r="H487" s="9" t="str">
        <f>_xll.SNL.Clients.Office.Excel.Functions.SPG(A487, "SP_TOPICTAG")</f>
        <v>Software Development; Marketing Automation; Salesforce Automation; Machine Learning; Customer Relationship Management; Text Analytics; Artificial Intelligence</v>
      </c>
      <c r="I487" s="5">
        <f>_xll.SNL.Clients.Office.Excel.Functions.SPG(A487, "SP_PCT_SHARES_OWNED_ALL_INSTITUTIONS")</f>
        <v>40.51</v>
      </c>
      <c r="J487" s="9" t="str">
        <f>_xll.SNL.Clients.Office.Excel.Functions.SPG(A487, "RD_CREDIT_RATING_GLOBAL", "Issuer Credit Rating", "Local Currency LT|0")</f>
        <v/>
      </c>
      <c r="K487" s="9" t="str">
        <f>_xll.SNL.Clients.Office.Excel.Functions.SPG(A487, "RD_CWOL_GLOBAL", "Issuer Credit Rating", "Local Currency LT|0")</f>
        <v/>
      </c>
      <c r="L487" s="9" t="str">
        <f>_xll.SNL.Clients.Office.Excel.Functions.SPG(A487, "RD_RATING_ACTION_GLOBAL", "Issuer Credit Rating", "Local Currency LT|0")</f>
        <v/>
      </c>
      <c r="M487" s="10" t="str">
        <f>_xll.SNL.Clients.Office.Excel.Functions.SPG(A487, "RD_LAST_REVIEW_DATE_GLOBAL", "Issuer Credit Rating", "Local Currency LT")</f>
        <v/>
      </c>
      <c r="N487" s="10" t="str">
        <f>_xll.SNL.Clients.Office.Excel.Functions.SPG(A487, "RD_CREDIT_RATING_DATE_GLOBAL", "Issuer Credit Rating", "Local Currency LT|0")</f>
        <v/>
      </c>
      <c r="O487" s="10" t="str">
        <f>_xll.SNL.Clients.Office.Excel.Functions.SPG(A487, "RD_CREDIT_WATCH_OUTLOOK_DATE_GLOBAL", "Issuer Credit Rating", "Local Currency LT|0")</f>
        <v/>
      </c>
    </row>
    <row r="488" spans="1:15">
      <c r="A488" t="s">
        <v>1521</v>
      </c>
      <c r="B488" t="str">
        <f>_xll.SNL.Clients.Office.Excel.Functions.SPG(A488,"SP_IPO_DATE")</f>
        <v>#PEND</v>
      </c>
      <c r="C488" s="9" t="str">
        <f>_xll.SNL.Clients.Office.Excel.Functions.SPG(A488, "IQ_SECTOR")</f>
        <v>Information Technology</v>
      </c>
      <c r="D488" s="9" t="str">
        <f>_xll.SNL.Clients.Office.Excel.Functions.SPG(A488, "IQ_INDUSTRY_GROUP")</f>
        <v>Software and Services</v>
      </c>
      <c r="E488" s="9" t="str">
        <f>_xll.SNL.Clients.Office.Excel.Functions.SPG(A488, "IQ_INDUSTRY")</f>
        <v>Software</v>
      </c>
      <c r="F488" s="9" t="str">
        <f>_xll.SNL.Clients.Office.Excel.Functions.SPG(A488, "IQ_PRIMARY_INDUSTRY")</f>
        <v>Application Software</v>
      </c>
      <c r="G488" s="9" t="str">
        <f>_xll.SNL.Clients.Office.Excel.Functions.SPG(A488, "NAICS_CODE", "Primary")</f>
        <v>513210 - Software Publishers</v>
      </c>
      <c r="H488" s="9" t="str">
        <f>_xll.SNL.Clients.Office.Excel.Functions.SPG(A488, "SP_TOPICTAG")</f>
        <v>EDI (Electronic Data Interchange); Software Development; Cloud Management; Data Integration; Cloud Infrastructure; Cloud Storage; Process Automation</v>
      </c>
      <c r="I488" s="5">
        <f>_xll.SNL.Clients.Office.Excel.Functions.SPG(A488, "SP_PCT_SHARES_OWNED_ALL_INSTITUTIONS")</f>
        <v>98.45</v>
      </c>
      <c r="J488" s="9" t="str">
        <f>_xll.SNL.Clients.Office.Excel.Functions.SPG(A488, "RD_CREDIT_RATING_GLOBAL", "Issuer Credit Rating", "Local Currency LT|0")</f>
        <v/>
      </c>
      <c r="K488" s="9" t="str">
        <f>_xll.SNL.Clients.Office.Excel.Functions.SPG(A488, "RD_CWOL_GLOBAL", "Issuer Credit Rating", "Local Currency LT|0")</f>
        <v/>
      </c>
      <c r="L488" s="9" t="str">
        <f>_xll.SNL.Clients.Office.Excel.Functions.SPG(A488, "RD_RATING_ACTION_GLOBAL", "Issuer Credit Rating", "Local Currency LT|0")</f>
        <v/>
      </c>
      <c r="M488" s="10" t="str">
        <f>_xll.SNL.Clients.Office.Excel.Functions.SPG(A488, "RD_LAST_REVIEW_DATE_GLOBAL", "Issuer Credit Rating", "Local Currency LT")</f>
        <v/>
      </c>
      <c r="N488" s="10" t="str">
        <f>_xll.SNL.Clients.Office.Excel.Functions.SPG(A488, "RD_CREDIT_RATING_DATE_GLOBAL", "Issuer Credit Rating", "Local Currency LT|0")</f>
        <v/>
      </c>
      <c r="O488" s="10" t="str">
        <f>_xll.SNL.Clients.Office.Excel.Functions.SPG(A488, "RD_CREDIT_WATCH_OUTLOOK_DATE_GLOBAL", "Issuer Credit Rating", "Local Currency LT|0")</f>
        <v/>
      </c>
    </row>
    <row r="489" spans="1:15">
      <c r="A489" t="s">
        <v>1522</v>
      </c>
      <c r="B489" t="str">
        <f>_xll.SNL.Clients.Office.Excel.Functions.SPG(A489,"SP_IPO_DATE")</f>
        <v>#PEND</v>
      </c>
      <c r="C489" s="9" t="str">
        <f>_xll.SNL.Clients.Office.Excel.Functions.SPG(A489, "IQ_SECTOR")</f>
        <v>Industrials</v>
      </c>
      <c r="D489" s="9" t="str">
        <f>_xll.SNL.Clients.Office.Excel.Functions.SPG(A489, "IQ_INDUSTRY_GROUP")</f>
        <v>Capital Goods</v>
      </c>
      <c r="E489" s="9" t="str">
        <f>_xll.SNL.Clients.Office.Excel.Functions.SPG(A489, "IQ_INDUSTRY")</f>
        <v>Machinery</v>
      </c>
      <c r="F489" s="9" t="str">
        <f>_xll.SNL.Clients.Office.Excel.Functions.SPG(A489, "IQ_PRIMARY_INDUSTRY")</f>
        <v>Industrial Machinery and Supplies and Components</v>
      </c>
      <c r="G489" s="9" t="str">
        <f>_xll.SNL.Clients.Office.Excel.Functions.SPG(A489, "NAICS_CODE", "Primary")</f>
        <v>33341 - Ventilation, Heating, Air-Conditioning, and Commercial Refrigeration Equipment Manufacturing</v>
      </c>
      <c r="H489" s="9" t="str">
        <f>_xll.SNL.Clients.Office.Excel.Functions.SPG(A489, "SP_TOPICTAG")</f>
        <v>Industrial Automation; Sensors; Smart Building</v>
      </c>
      <c r="I489" s="5">
        <f>_xll.SNL.Clients.Office.Excel.Functions.SPG(A489, "SP_PCT_SHARES_OWNED_ALL_INSTITUTIONS")</f>
        <v>93.61</v>
      </c>
      <c r="J489" s="9" t="str">
        <f>_xll.SNL.Clients.Office.Excel.Functions.SPG(A489, "RD_CREDIT_RATING_GLOBAL", "Issuer Credit Rating", "Local Currency LT|0")</f>
        <v>NR</v>
      </c>
      <c r="K489" s="9" t="str">
        <f>_xll.SNL.Clients.Office.Excel.Functions.SPG(A489, "RD_CWOL_GLOBAL", "Issuer Credit Rating", "Local Currency LT|0")</f>
        <v>NR</v>
      </c>
      <c r="L489" s="9" t="str">
        <f>_xll.SNL.Clients.Office.Excel.Functions.SPG(A489, "RD_RATING_ACTION_GLOBAL", "Issuer Credit Rating", "Local Currency LT|0")</f>
        <v>Not Rated | CreditWatch/Outlook (11/24/1998)</v>
      </c>
      <c r="M489" s="10" t="str">
        <f>_xll.SNL.Clients.Office.Excel.Functions.SPG(A489, "RD_LAST_REVIEW_DATE_GLOBAL", "Issuer Credit Rating", "Local Currency LT")</f>
        <v/>
      </c>
      <c r="N489" s="10">
        <f>_xll.SNL.Clients.Office.Excel.Functions.SPG(A489, "RD_CREDIT_RATING_DATE_GLOBAL", "Issuer Credit Rating", "Local Currency LT|0")</f>
        <v>36123</v>
      </c>
      <c r="O489" s="10">
        <f>_xll.SNL.Clients.Office.Excel.Functions.SPG(A489, "RD_CREDIT_WATCH_OUTLOOK_DATE_GLOBAL", "Issuer Credit Rating", "Local Currency LT|0")</f>
        <v>36123</v>
      </c>
    </row>
    <row r="490" spans="1:15">
      <c r="A490" t="s">
        <v>1523</v>
      </c>
      <c r="B490" t="str">
        <f>_xll.SNL.Clients.Office.Excel.Functions.SPG(A490,"SP_IPO_DATE")</f>
        <v>#PEND</v>
      </c>
      <c r="C490" s="9" t="str">
        <f>_xll.SNL.Clients.Office.Excel.Functions.SPG(A490, "IQ_SECTOR")</f>
        <v>Health Care</v>
      </c>
      <c r="D490" s="9" t="str">
        <f>_xll.SNL.Clients.Office.Excel.Functions.SPG(A490, "IQ_INDUSTRY_GROUP")</f>
        <v>Health Care Equipment and Services</v>
      </c>
      <c r="E490" s="9" t="str">
        <f>_xll.SNL.Clients.Office.Excel.Functions.SPG(A490, "IQ_INDUSTRY")</f>
        <v>Health Care Equipment and Supplies</v>
      </c>
      <c r="F490" s="9" t="str">
        <f>_xll.SNL.Clients.Office.Excel.Functions.SPG(A490, "IQ_PRIMARY_INDUSTRY")</f>
        <v>Health Care Supplies</v>
      </c>
      <c r="G490" s="9" t="str">
        <f>_xll.SNL.Clients.Office.Excel.Functions.SPG(A490, "NAICS_CODE", "Primary")</f>
        <v>339115 - Ophthalmic Goods Manufacturing</v>
      </c>
      <c r="H490" s="9" t="str">
        <f>_xll.SNL.Clients.Office.Excel.Functions.SPG(A490, "SP_TOPICTAG")</f>
        <v>Health Diagnostics; Ophthalmology</v>
      </c>
      <c r="I490" s="5">
        <f>_xll.SNL.Clients.Office.Excel.Functions.SPG(A490, "SP_PCT_SHARES_OWNED_ALL_INSTITUTIONS")</f>
        <v>77.44</v>
      </c>
      <c r="J490" s="9" t="str">
        <f>_xll.SNL.Clients.Office.Excel.Functions.SPG(A490, "RD_CREDIT_RATING_GLOBAL", "Issuer Credit Rating", "Local Currency LT|0")</f>
        <v/>
      </c>
      <c r="K490" s="9" t="str">
        <f>_xll.SNL.Clients.Office.Excel.Functions.SPG(A490, "RD_CWOL_GLOBAL", "Issuer Credit Rating", "Local Currency LT|0")</f>
        <v/>
      </c>
      <c r="L490" s="9" t="str">
        <f>_xll.SNL.Clients.Office.Excel.Functions.SPG(A490, "RD_RATING_ACTION_GLOBAL", "Issuer Credit Rating", "Local Currency LT|0")</f>
        <v/>
      </c>
      <c r="M490" s="10" t="str">
        <f>_xll.SNL.Clients.Office.Excel.Functions.SPG(A490, "RD_LAST_REVIEW_DATE_GLOBAL", "Issuer Credit Rating", "Local Currency LT")</f>
        <v/>
      </c>
      <c r="N490" s="10" t="str">
        <f>_xll.SNL.Clients.Office.Excel.Functions.SPG(A490, "RD_CREDIT_RATING_DATE_GLOBAL", "Issuer Credit Rating", "Local Currency LT|0")</f>
        <v/>
      </c>
      <c r="O490" s="10" t="str">
        <f>_xll.SNL.Clients.Office.Excel.Functions.SPG(A490, "RD_CREDIT_WATCH_OUTLOOK_DATE_GLOBAL", "Issuer Credit Rating", "Local Currency LT|0")</f>
        <v/>
      </c>
    </row>
    <row r="491" spans="1:15">
      <c r="A491" t="s">
        <v>1524</v>
      </c>
      <c r="B491" t="str">
        <f>_xll.SNL.Clients.Office.Excel.Functions.SPG(A491,"SP_IPO_DATE")</f>
        <v>#PEND</v>
      </c>
      <c r="C491" s="9" t="str">
        <f>_xll.SNL.Clients.Office.Excel.Functions.SPG(A491, "IQ_SECTOR")</f>
        <v>Consumer Discretionary</v>
      </c>
      <c r="D491" s="9" t="str">
        <f>_xll.SNL.Clients.Office.Excel.Functions.SPG(A491, "IQ_INDUSTRY_GROUP")</f>
        <v>Automobiles and Components</v>
      </c>
      <c r="E491" s="9" t="str">
        <f>_xll.SNL.Clients.Office.Excel.Functions.SPG(A491, "IQ_INDUSTRY")</f>
        <v>Automobile Components</v>
      </c>
      <c r="F491" s="9" t="str">
        <f>_xll.SNL.Clients.Office.Excel.Functions.SPG(A491, "IQ_PRIMARY_INDUSTRY")</f>
        <v>Automotive Parts and Equipment</v>
      </c>
      <c r="G491" s="9" t="str">
        <f>_xll.SNL.Clients.Office.Excel.Functions.SPG(A491, "NAICS_CODE", "Primary")</f>
        <v>3363 - Motor Vehicle Parts Manufacturing</v>
      </c>
      <c r="H491" s="9" t="str">
        <f>_xll.SNL.Clients.Office.Excel.Functions.SPG(A491, "SP_TOPICTAG")</f>
        <v>Fleet Management; Industrial Automation; Sensors; Electric Vehicle</v>
      </c>
      <c r="I491" s="5">
        <f>_xll.SNL.Clients.Office.Excel.Functions.SPG(A491, "SP_PCT_SHARES_OWNED_ALL_INSTITUTIONS")</f>
        <v>80.62</v>
      </c>
      <c r="J491" s="9" t="str">
        <f>_xll.SNL.Clients.Office.Excel.Functions.SPG(A491, "RD_CREDIT_RATING_GLOBAL", "Issuer Credit Rating", "Local Currency LT|0")</f>
        <v>NR</v>
      </c>
      <c r="K491" s="9" t="str">
        <f>_xll.SNL.Clients.Office.Excel.Functions.SPG(A491, "RD_CWOL_GLOBAL", "Issuer Credit Rating", "Local Currency LT|0")</f>
        <v>NR</v>
      </c>
      <c r="L491" s="9" t="str">
        <f>_xll.SNL.Clients.Office.Excel.Functions.SPG(A491, "RD_RATING_ACTION_GLOBAL", "Issuer Credit Rating", "Local Currency LT|0")</f>
        <v>Not Rated | CreditWatch/Outlook (06/19/2009)</v>
      </c>
      <c r="M491" s="10" t="str">
        <f>_xll.SNL.Clients.Office.Excel.Functions.SPG(A491, "RD_LAST_REVIEW_DATE_GLOBAL", "Issuer Credit Rating", "Local Currency LT")</f>
        <v/>
      </c>
      <c r="N491" s="10">
        <f>_xll.SNL.Clients.Office.Excel.Functions.SPG(A491, "RD_CREDIT_RATING_DATE_GLOBAL", "Issuer Credit Rating", "Local Currency LT|0")</f>
        <v>39983</v>
      </c>
      <c r="O491" s="10">
        <f>_xll.SNL.Clients.Office.Excel.Functions.SPG(A491, "RD_CREDIT_WATCH_OUTLOOK_DATE_GLOBAL", "Issuer Credit Rating", "Local Currency LT|0")</f>
        <v>39983</v>
      </c>
    </row>
    <row r="492" spans="1:15">
      <c r="A492" t="s">
        <v>1525</v>
      </c>
      <c r="B492" t="str">
        <f>_xll.SNL.Clients.Office.Excel.Functions.SPG(A492,"SP_IPO_DATE")</f>
        <v>#PEND</v>
      </c>
      <c r="C492" s="9" t="str">
        <f>_xll.SNL.Clients.Office.Excel.Functions.SPG(A492, "IQ_SECTOR")</f>
        <v>Industrials</v>
      </c>
      <c r="D492" s="9" t="str">
        <f>_xll.SNL.Clients.Office.Excel.Functions.SPG(A492, "IQ_INDUSTRY_GROUP")</f>
        <v>Capital Goods</v>
      </c>
      <c r="E492" s="9" t="str">
        <f>_xll.SNL.Clients.Office.Excel.Functions.SPG(A492, "IQ_INDUSTRY")</f>
        <v>Machinery</v>
      </c>
      <c r="F492" s="9" t="str">
        <f>_xll.SNL.Clients.Office.Excel.Functions.SPG(A492, "IQ_PRIMARY_INDUSTRY")</f>
        <v>Industrial Machinery and Supplies and Components</v>
      </c>
      <c r="G492" s="9" t="str">
        <f>_xll.SNL.Clients.Office.Excel.Functions.SPG(A492, "NAICS_CODE", "Primary")</f>
        <v>33331 - Commercial and Service Industry Machinery Manufacturing</v>
      </c>
      <c r="H492" s="9" t="str">
        <f>_xll.SNL.Clients.Office.Excel.Functions.SPG(A492, "SP_TOPICTAG")</f>
        <v>Energy Management; Industrial Automation; Marine Transportation; Sensors; Smart Energy; 3D Printing; Passenger Aircraft Manufacturing</v>
      </c>
      <c r="I492" s="5">
        <f>_xll.SNL.Clients.Office.Excel.Functions.SPG(A492, "SP_PCT_SHARES_OWNED_ALL_INSTITUTIONS")</f>
        <v>95.35</v>
      </c>
      <c r="J492" s="9" t="str">
        <f>_xll.SNL.Clients.Office.Excel.Functions.SPG(A492, "RD_CREDIT_RATING_GLOBAL", "Issuer Credit Rating", "Local Currency LT|0")</f>
        <v/>
      </c>
      <c r="K492" s="9" t="str">
        <f>_xll.SNL.Clients.Office.Excel.Functions.SPG(A492, "RD_CWOL_GLOBAL", "Issuer Credit Rating", "Local Currency LT|0")</f>
        <v/>
      </c>
      <c r="L492" s="9" t="str">
        <f>_xll.SNL.Clients.Office.Excel.Functions.SPG(A492, "RD_RATING_ACTION_GLOBAL", "Issuer Credit Rating", "Local Currency LT|0")</f>
        <v/>
      </c>
      <c r="M492" s="10" t="str">
        <f>_xll.SNL.Clients.Office.Excel.Functions.SPG(A492, "RD_LAST_REVIEW_DATE_GLOBAL", "Issuer Credit Rating", "Local Currency LT")</f>
        <v/>
      </c>
      <c r="N492" s="10" t="str">
        <f>_xll.SNL.Clients.Office.Excel.Functions.SPG(A492, "RD_CREDIT_RATING_DATE_GLOBAL", "Issuer Credit Rating", "Local Currency LT|0")</f>
        <v/>
      </c>
      <c r="O492" s="10" t="str">
        <f>_xll.SNL.Clients.Office.Excel.Functions.SPG(A492, "RD_CREDIT_WATCH_OUTLOOK_DATE_GLOBAL", "Issuer Credit Rating", "Local Currency LT|0")</f>
        <v/>
      </c>
    </row>
    <row r="493" spans="1:15">
      <c r="A493" t="s">
        <v>1526</v>
      </c>
      <c r="B493" t="str">
        <f>_xll.SNL.Clients.Office.Excel.Functions.SPG(A493,"SP_IPO_DATE")</f>
        <v>#PEND</v>
      </c>
      <c r="C493" s="9" t="str">
        <f>_xll.SNL.Clients.Office.Excel.Functions.SPG(A493, "IQ_SECTOR")</f>
        <v>Financials</v>
      </c>
      <c r="D493" s="9" t="str">
        <f>_xll.SNL.Clients.Office.Excel.Functions.SPG(A493, "IQ_INDUSTRY_GROUP")</f>
        <v>Banks</v>
      </c>
      <c r="E493" s="9" t="str">
        <f>_xll.SNL.Clients.Office.Excel.Functions.SPG(A493, "IQ_INDUSTRY")</f>
        <v>Banks</v>
      </c>
      <c r="F493" s="9" t="str">
        <f>_xll.SNL.Clients.Office.Excel.Functions.SPG(A493, "IQ_PRIMARY_INDUSTRY")</f>
        <v>Regional Banks</v>
      </c>
      <c r="G493" s="9" t="str">
        <f>_xll.SNL.Clients.Office.Excel.Functions.SPG(A493, "NAICS_CODE", "Primary")</f>
        <v>522110 - Commercial Banking</v>
      </c>
      <c r="H493" s="9" t="str">
        <f>_xll.SNL.Clients.Office.Excel.Functions.SPG(A493, "SP_TOPICTAG")</f>
        <v>Consumer Lending</v>
      </c>
      <c r="I493" s="5">
        <f>_xll.SNL.Clients.Office.Excel.Functions.SPG(A493, "SP_PCT_SHARES_OWNED_ALL_INSTITUTIONS")</f>
        <v>55.73</v>
      </c>
      <c r="J493" s="9" t="str">
        <f>_xll.SNL.Clients.Office.Excel.Functions.SPG(A493, "RD_CREDIT_RATING_GLOBAL", "Issuer Credit Rating", "Local Currency LT|0")</f>
        <v/>
      </c>
      <c r="K493" s="9" t="str">
        <f>_xll.SNL.Clients.Office.Excel.Functions.SPG(A493, "RD_CWOL_GLOBAL", "Issuer Credit Rating", "Local Currency LT|0")</f>
        <v/>
      </c>
      <c r="L493" s="9" t="str">
        <f>_xll.SNL.Clients.Office.Excel.Functions.SPG(A493, "RD_RATING_ACTION_GLOBAL", "Issuer Credit Rating", "Local Currency LT|0")</f>
        <v/>
      </c>
      <c r="M493" s="10" t="str">
        <f>_xll.SNL.Clients.Office.Excel.Functions.SPG(A493, "RD_LAST_REVIEW_DATE_GLOBAL", "Issuer Credit Rating", "Local Currency LT")</f>
        <v/>
      </c>
      <c r="N493" s="10" t="str">
        <f>_xll.SNL.Clients.Office.Excel.Functions.SPG(A493, "RD_CREDIT_RATING_DATE_GLOBAL", "Issuer Credit Rating", "Local Currency LT|0")</f>
        <v/>
      </c>
      <c r="O493" s="10" t="str">
        <f>_xll.SNL.Clients.Office.Excel.Functions.SPG(A493, "RD_CREDIT_WATCH_OUTLOOK_DATE_GLOBAL", "Issuer Credit Rating", "Local Currency LT|0")</f>
        <v/>
      </c>
    </row>
    <row r="494" spans="1:15">
      <c r="A494" t="s">
        <v>1527</v>
      </c>
      <c r="B494" t="str">
        <f>_xll.SNL.Clients.Office.Excel.Functions.SPG(A494,"SP_IPO_DATE")</f>
        <v>#PEND</v>
      </c>
      <c r="C494" s="9" t="str">
        <f>_xll.SNL.Clients.Office.Excel.Functions.SPG(A494, "IQ_SECTOR")</f>
        <v>Materials</v>
      </c>
      <c r="D494" s="9" t="str">
        <f>_xll.SNL.Clients.Office.Excel.Functions.SPG(A494, "IQ_INDUSTRY_GROUP")</f>
        <v>Materials</v>
      </c>
      <c r="E494" s="9" t="str">
        <f>_xll.SNL.Clients.Office.Excel.Functions.SPG(A494, "IQ_INDUSTRY")</f>
        <v>Chemicals</v>
      </c>
      <c r="F494" s="9" t="str">
        <f>_xll.SNL.Clients.Office.Excel.Functions.SPG(A494, "IQ_PRIMARY_INDUSTRY")</f>
        <v>Specialty Chemicals</v>
      </c>
      <c r="G494" s="9" t="str">
        <f>_xll.SNL.Clients.Office.Excel.Functions.SPG(A494, "NAICS_CODE", "Primary")</f>
        <v>325613 - Surface Active Agent Manufacturing</v>
      </c>
      <c r="H494" s="9" t="str">
        <f>_xll.SNL.Clients.Office.Excel.Functions.SPG(A494, "SP_TOPICTAG")</f>
        <v/>
      </c>
      <c r="I494" s="5">
        <f>_xll.SNL.Clients.Office.Excel.Functions.SPG(A494, "SP_PCT_SHARES_OWNED_ALL_INSTITUTIONS")</f>
        <v>82.89</v>
      </c>
      <c r="J494" s="9" t="str">
        <f>_xll.SNL.Clients.Office.Excel.Functions.SPG(A494, "RD_CREDIT_RATING_GLOBAL", "Issuer Credit Rating", "Local Currency LT|0")</f>
        <v/>
      </c>
      <c r="K494" s="9" t="str">
        <f>_xll.SNL.Clients.Office.Excel.Functions.SPG(A494, "RD_CWOL_GLOBAL", "Issuer Credit Rating", "Local Currency LT|0")</f>
        <v/>
      </c>
      <c r="L494" s="9" t="str">
        <f>_xll.SNL.Clients.Office.Excel.Functions.SPG(A494, "RD_RATING_ACTION_GLOBAL", "Issuer Credit Rating", "Local Currency LT|0")</f>
        <v/>
      </c>
      <c r="M494" s="10" t="str">
        <f>_xll.SNL.Clients.Office.Excel.Functions.SPG(A494, "RD_LAST_REVIEW_DATE_GLOBAL", "Issuer Credit Rating", "Local Currency LT")</f>
        <v/>
      </c>
      <c r="N494" s="10" t="str">
        <f>_xll.SNL.Clients.Office.Excel.Functions.SPG(A494, "RD_CREDIT_RATING_DATE_GLOBAL", "Issuer Credit Rating", "Local Currency LT|0")</f>
        <v/>
      </c>
      <c r="O494" s="10" t="str">
        <f>_xll.SNL.Clients.Office.Excel.Functions.SPG(A494, "RD_CREDIT_WATCH_OUTLOOK_DATE_GLOBAL", "Issuer Credit Rating", "Local Currency LT|0")</f>
        <v/>
      </c>
    </row>
    <row r="495" spans="1:15">
      <c r="A495" t="s">
        <v>1528</v>
      </c>
      <c r="B495" t="str">
        <f>_xll.SNL.Clients.Office.Excel.Functions.SPG(A495,"SP_IPO_DATE")</f>
        <v>#PEND</v>
      </c>
      <c r="C495" s="9" t="str">
        <f>_xll.SNL.Clients.Office.Excel.Functions.SPG(A495, "IQ_SECTOR")</f>
        <v>Financials</v>
      </c>
      <c r="D495" s="9" t="str">
        <f>_xll.SNL.Clients.Office.Excel.Functions.SPG(A495, "IQ_INDUSTRY_GROUP")</f>
        <v>Financial Services</v>
      </c>
      <c r="E495" s="9" t="str">
        <f>_xll.SNL.Clients.Office.Excel.Functions.SPG(A495, "IQ_INDUSTRY")</f>
        <v>Capital Markets</v>
      </c>
      <c r="F495" s="9" t="str">
        <f>_xll.SNL.Clients.Office.Excel.Functions.SPG(A495, "IQ_PRIMARY_INDUSTRY")</f>
        <v>Asset Management and Custody Banks</v>
      </c>
      <c r="G495" s="9" t="str">
        <f>_xll.SNL.Clients.Office.Excel.Functions.SPG(A495, "NAICS_CODE", "Primary")</f>
        <v>523940 - Portfolio Management and Investment Advice</v>
      </c>
      <c r="H495" s="9" t="str">
        <f>_xll.SNL.Clients.Office.Excel.Functions.SPG(A495, "SP_TOPICTAG")</f>
        <v/>
      </c>
      <c r="I495" s="5">
        <f>_xll.SNL.Clients.Office.Excel.Functions.SPG(A495, "SP_PCT_SHARES_OWNED_ALL_INSTITUTIONS")</f>
        <v>91.69</v>
      </c>
      <c r="J495" s="9" t="str">
        <f>_xll.SNL.Clients.Office.Excel.Functions.SPG(A495, "RD_CREDIT_RATING_GLOBAL", "Issuer Credit Rating", "Local Currency LT|0")</f>
        <v>NR</v>
      </c>
      <c r="K495" s="9" t="str">
        <f>_xll.SNL.Clients.Office.Excel.Functions.SPG(A495, "RD_CWOL_GLOBAL", "Issuer Credit Rating", "Local Currency LT|0")</f>
        <v>NR</v>
      </c>
      <c r="L495" s="9" t="str">
        <f>_xll.SNL.Clients.Office.Excel.Functions.SPG(A495, "RD_RATING_ACTION_GLOBAL", "Issuer Credit Rating", "Local Currency LT|0")</f>
        <v>Not Rated | CreditWatch/Outlook (10/23/2020)</v>
      </c>
      <c r="M495" s="10">
        <f>_xll.SNL.Clients.Office.Excel.Functions.SPG(A495, "RD_LAST_REVIEW_DATE_GLOBAL", "Issuer Credit Rating", "Local Currency LT")</f>
        <v>44127</v>
      </c>
      <c r="N495" s="10">
        <f>_xll.SNL.Clients.Office.Excel.Functions.SPG(A495, "RD_CREDIT_RATING_DATE_GLOBAL", "Issuer Credit Rating", "Local Currency LT|0")</f>
        <v>44127</v>
      </c>
      <c r="O495" s="10">
        <f>_xll.SNL.Clients.Office.Excel.Functions.SPG(A495, "RD_CREDIT_WATCH_OUTLOOK_DATE_GLOBAL", "Issuer Credit Rating", "Local Currency LT|0")</f>
        <v>44127</v>
      </c>
    </row>
    <row r="496" spans="1:15">
      <c r="A496" t="s">
        <v>1529</v>
      </c>
      <c r="B496" t="str">
        <f>_xll.SNL.Clients.Office.Excel.Functions.SPG(A496,"SP_IPO_DATE")</f>
        <v>#PEND</v>
      </c>
      <c r="C496" s="9" t="str">
        <f>_xll.SNL.Clients.Office.Excel.Functions.SPG(A496, "IQ_SECTOR")</f>
        <v>Consumer Discretionary</v>
      </c>
      <c r="D496" s="9" t="str">
        <f>_xll.SNL.Clients.Office.Excel.Functions.SPG(A496, "IQ_INDUSTRY_GROUP")</f>
        <v>Consumer Durables and Apparel</v>
      </c>
      <c r="E496" s="9" t="str">
        <f>_xll.SNL.Clients.Office.Excel.Functions.SPG(A496, "IQ_INDUSTRY")</f>
        <v>Textiles, Apparel and Luxury Goods</v>
      </c>
      <c r="F496" s="9" t="str">
        <f>_xll.SNL.Clients.Office.Excel.Functions.SPG(A496, "IQ_PRIMARY_INDUSTRY")</f>
        <v>Footwear</v>
      </c>
      <c r="G496" s="9" t="str">
        <f>_xll.SNL.Clients.Office.Excel.Functions.SPG(A496, "NAICS_CODE", "Primary")</f>
        <v>316210 - Footwear Manufacturing</v>
      </c>
      <c r="H496" s="9" t="str">
        <f>_xll.SNL.Clients.Office.Excel.Functions.SPG(A496, "SP_TOPICTAG")</f>
        <v>Lifestyle; Brand Marketing</v>
      </c>
      <c r="I496" s="5">
        <f>_xll.SNL.Clients.Office.Excel.Functions.SPG(A496, "SP_PCT_SHARES_OWNED_ALL_INSTITUTIONS")</f>
        <v>104.46</v>
      </c>
      <c r="J496" s="9" t="str">
        <f>_xll.SNL.Clients.Office.Excel.Functions.SPG(A496, "RD_CREDIT_RATING_GLOBAL", "Issuer Credit Rating", "Local Currency LT|0")</f>
        <v/>
      </c>
      <c r="K496" s="9" t="str">
        <f>_xll.SNL.Clients.Office.Excel.Functions.SPG(A496, "RD_CWOL_GLOBAL", "Issuer Credit Rating", "Local Currency LT|0")</f>
        <v/>
      </c>
      <c r="L496" s="9" t="str">
        <f>_xll.SNL.Clients.Office.Excel.Functions.SPG(A496, "RD_RATING_ACTION_GLOBAL", "Issuer Credit Rating", "Local Currency LT|0")</f>
        <v/>
      </c>
      <c r="M496" s="10" t="str">
        <f>_xll.SNL.Clients.Office.Excel.Functions.SPG(A496, "RD_LAST_REVIEW_DATE_GLOBAL", "Issuer Credit Rating", "Local Currency LT")</f>
        <v/>
      </c>
      <c r="N496" s="10" t="str">
        <f>_xll.SNL.Clients.Office.Excel.Functions.SPG(A496, "RD_CREDIT_RATING_DATE_GLOBAL", "Issuer Credit Rating", "Local Currency LT|0")</f>
        <v/>
      </c>
      <c r="O496" s="10" t="str">
        <f>_xll.SNL.Clients.Office.Excel.Functions.SPG(A496, "RD_CREDIT_WATCH_OUTLOOK_DATE_GLOBAL", "Issuer Credit Rating", "Local Currency LT|0")</f>
        <v/>
      </c>
    </row>
    <row r="497" spans="1:15">
      <c r="A497" t="s">
        <v>1530</v>
      </c>
      <c r="B497" t="str">
        <f>_xll.SNL.Clients.Office.Excel.Functions.SPG(A497,"SP_IPO_DATE")</f>
        <v>#PEND</v>
      </c>
      <c r="C497" s="9" t="str">
        <f>_xll.SNL.Clients.Office.Excel.Functions.SPG(A497, "IQ_SECTOR")</f>
        <v>Financials</v>
      </c>
      <c r="D497" s="9" t="str">
        <f>_xll.SNL.Clients.Office.Excel.Functions.SPG(A497, "IQ_INDUSTRY_GROUP")</f>
        <v>Insurance</v>
      </c>
      <c r="E497" s="9" t="str">
        <f>_xll.SNL.Clients.Office.Excel.Functions.SPG(A497, "IQ_INDUSTRY")</f>
        <v>Insurance</v>
      </c>
      <c r="F497" s="9" t="str">
        <f>_xll.SNL.Clients.Office.Excel.Functions.SPG(A497, "IQ_PRIMARY_INDUSTRY")</f>
        <v>Property and Casualty Insurance</v>
      </c>
      <c r="G497" s="9" t="str">
        <f>_xll.SNL.Clients.Office.Excel.Functions.SPG(A497, "NAICS_CODE", "Primary")</f>
        <v>524127 - Direct Title Insurance Carriers</v>
      </c>
      <c r="H497" s="9" t="str">
        <f>_xll.SNL.Clients.Office.Excel.Functions.SPG(A497, "SP_TOPICTAG")</f>
        <v>Customer Relationship Management; Digital Asset Management</v>
      </c>
      <c r="I497" s="5">
        <f>_xll.SNL.Clients.Office.Excel.Functions.SPG(A497, "SP_PCT_SHARES_OWNED_ALL_INSTITUTIONS")</f>
        <v>100.61</v>
      </c>
      <c r="J497" s="9" t="str">
        <f>_xll.SNL.Clients.Office.Excel.Functions.SPG(A497, "RD_CREDIT_RATING_GLOBAL", "Issuer Credit Rating", "Local Currency LT|0")</f>
        <v/>
      </c>
      <c r="K497" s="9" t="str">
        <f>_xll.SNL.Clients.Office.Excel.Functions.SPG(A497, "RD_CWOL_GLOBAL", "Issuer Credit Rating", "Local Currency LT|0")</f>
        <v/>
      </c>
      <c r="L497" s="9" t="str">
        <f>_xll.SNL.Clients.Office.Excel.Functions.SPG(A497, "RD_RATING_ACTION_GLOBAL", "Issuer Credit Rating", "Local Currency LT|0")</f>
        <v/>
      </c>
      <c r="M497" s="10" t="str">
        <f>_xll.SNL.Clients.Office.Excel.Functions.SPG(A497, "RD_LAST_REVIEW_DATE_GLOBAL", "Issuer Credit Rating", "Local Currency LT")</f>
        <v/>
      </c>
      <c r="N497" s="10" t="str">
        <f>_xll.SNL.Clients.Office.Excel.Functions.SPG(A497, "RD_CREDIT_RATING_DATE_GLOBAL", "Issuer Credit Rating", "Local Currency LT|0")</f>
        <v/>
      </c>
      <c r="O497" s="10" t="str">
        <f>_xll.SNL.Clients.Office.Excel.Functions.SPG(A497, "RD_CREDIT_WATCH_OUTLOOK_DATE_GLOBAL", "Issuer Credit Rating", "Local Currency LT|0")</f>
        <v/>
      </c>
    </row>
    <row r="498" spans="1:15">
      <c r="A498" t="s">
        <v>1531</v>
      </c>
      <c r="B498" t="str">
        <f>_xll.SNL.Clients.Office.Excel.Functions.SPG(A498,"SP_IPO_DATE")</f>
        <v>#PEND</v>
      </c>
      <c r="C498" s="9" t="str">
        <f>_xll.SNL.Clients.Office.Excel.Functions.SPG(A498, "IQ_SECTOR")</f>
        <v>Financials</v>
      </c>
      <c r="D498" s="9" t="str">
        <f>_xll.SNL.Clients.Office.Excel.Functions.SPG(A498, "IQ_INDUSTRY_GROUP")</f>
        <v>Financial Services</v>
      </c>
      <c r="E498" s="9" t="str">
        <f>_xll.SNL.Clients.Office.Excel.Functions.SPG(A498, "IQ_INDUSTRY")</f>
        <v>Capital Markets</v>
      </c>
      <c r="F498" s="9" t="str">
        <f>_xll.SNL.Clients.Office.Excel.Functions.SPG(A498, "IQ_PRIMARY_INDUSTRY")</f>
        <v>Investment Banking and Brokerage</v>
      </c>
      <c r="G498" s="9" t="str">
        <f>_xll.SNL.Clients.Office.Excel.Functions.SPG(A498, "NAICS_CODE", "Primary")</f>
        <v>5231 - Securities and Commodity Contracts Intermediation and Brokerage</v>
      </c>
      <c r="H498" s="9" t="str">
        <f>_xll.SNL.Clients.Office.Excel.Functions.SPG(A498, "SP_TOPICTAG")</f>
        <v/>
      </c>
      <c r="I498" s="5">
        <f>_xll.SNL.Clients.Office.Excel.Functions.SPG(A498, "SP_PCT_SHARES_OWNED_ALL_INSTITUTIONS")</f>
        <v>80.819999999999993</v>
      </c>
      <c r="J498" s="9" t="str">
        <f>_xll.SNL.Clients.Office.Excel.Functions.SPG(A498, "RD_CREDIT_RATING_GLOBAL", "Issuer Credit Rating", "Local Currency LT|0")</f>
        <v>BB-</v>
      </c>
      <c r="K498" s="9" t="str">
        <f>_xll.SNL.Clients.Office.Excel.Functions.SPG(A498, "RD_CWOL_GLOBAL", "Issuer Credit Rating", "Local Currency LT|0")</f>
        <v>Positive</v>
      </c>
      <c r="L498" s="9" t="str">
        <f>_xll.SNL.Clients.Office.Excel.Functions.SPG(A498, "RD_RATING_ACTION_GLOBAL", "Issuer Credit Rating", "Local Currency LT|0")</f>
        <v>CreditWatch/Outlook (04/29/2024)</v>
      </c>
      <c r="M498" s="10">
        <f>_xll.SNL.Clients.Office.Excel.Functions.SPG(A498, "RD_LAST_REVIEW_DATE_GLOBAL", "Issuer Credit Rating", "Local Currency LT")</f>
        <v>45411</v>
      </c>
      <c r="N498" s="10">
        <f>_xll.SNL.Clients.Office.Excel.Functions.SPG(A498, "RD_CREDIT_RATING_DATE_GLOBAL", "Issuer Credit Rating", "Local Currency LT|0")</f>
        <v>43396</v>
      </c>
      <c r="O498" s="10">
        <f>_xll.SNL.Clients.Office.Excel.Functions.SPG(A498, "RD_CREDIT_WATCH_OUTLOOK_DATE_GLOBAL", "Issuer Credit Rating", "Local Currency LT|0")</f>
        <v>45411</v>
      </c>
    </row>
    <row r="499" spans="1:15">
      <c r="A499" t="s">
        <v>1532</v>
      </c>
      <c r="B499" t="str">
        <f>_xll.SNL.Clients.Office.Excel.Functions.SPG(A499,"SP_IPO_DATE")</f>
        <v>#PEND</v>
      </c>
      <c r="C499" s="9" t="str">
        <f>_xll.SNL.Clients.Office.Excel.Functions.SPG(A499, "IQ_SECTOR")</f>
        <v>Consumer Discretionary</v>
      </c>
      <c r="D499" s="9" t="str">
        <f>_xll.SNL.Clients.Office.Excel.Functions.SPG(A499, "IQ_INDUSTRY_GROUP")</f>
        <v>Consumer Services</v>
      </c>
      <c r="E499" s="9" t="str">
        <f>_xll.SNL.Clients.Office.Excel.Functions.SPG(A499, "IQ_INDUSTRY")</f>
        <v>Diversified Consumer Services</v>
      </c>
      <c r="F499" s="9" t="str">
        <f>_xll.SNL.Clients.Office.Excel.Functions.SPG(A499, "IQ_PRIMARY_INDUSTRY")</f>
        <v>Education Services</v>
      </c>
      <c r="G499" s="9" t="str">
        <f>_xll.SNL.Clients.Office.Excel.Functions.SPG(A499, "NAICS_CODE", "Primary")</f>
        <v>611310 - Colleges, Universities, and Professional Schools</v>
      </c>
      <c r="H499" s="9" t="str">
        <f>_xll.SNL.Clients.Office.Excel.Functions.SPG(A499, "SP_TOPICTAG")</f>
        <v>Language Learning; E-learning; Mobile Development Tools</v>
      </c>
      <c r="I499" s="5">
        <f>_xll.SNL.Clients.Office.Excel.Functions.SPG(A499, "SP_PCT_SHARES_OWNED_ALL_INSTITUTIONS")</f>
        <v>94.39</v>
      </c>
      <c r="J499" s="9" t="str">
        <f>_xll.SNL.Clients.Office.Excel.Functions.SPG(A499, "RD_CREDIT_RATING_GLOBAL", "Issuer Credit Rating", "Local Currency LT|0")</f>
        <v/>
      </c>
      <c r="K499" s="9" t="str">
        <f>_xll.SNL.Clients.Office.Excel.Functions.SPG(A499, "RD_CWOL_GLOBAL", "Issuer Credit Rating", "Local Currency LT|0")</f>
        <v/>
      </c>
      <c r="L499" s="9" t="str">
        <f>_xll.SNL.Clients.Office.Excel.Functions.SPG(A499, "RD_RATING_ACTION_GLOBAL", "Issuer Credit Rating", "Local Currency LT|0")</f>
        <v/>
      </c>
      <c r="M499" s="10" t="str">
        <f>_xll.SNL.Clients.Office.Excel.Functions.SPG(A499, "RD_LAST_REVIEW_DATE_GLOBAL", "Issuer Credit Rating", "Local Currency LT")</f>
        <v/>
      </c>
      <c r="N499" s="10" t="str">
        <f>_xll.SNL.Clients.Office.Excel.Functions.SPG(A499, "RD_CREDIT_RATING_DATE_GLOBAL", "Issuer Credit Rating", "Local Currency LT|0")</f>
        <v/>
      </c>
      <c r="O499" s="10" t="str">
        <f>_xll.SNL.Clients.Office.Excel.Functions.SPG(A499, "RD_CREDIT_WATCH_OUTLOOK_DATE_GLOBAL", "Issuer Credit Rating", "Local Currency LT|0")</f>
        <v/>
      </c>
    </row>
    <row r="500" spans="1:15">
      <c r="A500" t="s">
        <v>1533</v>
      </c>
      <c r="B500" t="str">
        <f>_xll.SNL.Clients.Office.Excel.Functions.SPG(A500,"SP_IPO_DATE")</f>
        <v>#PEND</v>
      </c>
      <c r="C500" s="9" t="str">
        <f>_xll.SNL.Clients.Office.Excel.Functions.SPG(A500, "IQ_SECTOR")</f>
        <v>Consumer Discretionary</v>
      </c>
      <c r="D500" s="9" t="str">
        <f>_xll.SNL.Clients.Office.Excel.Functions.SPG(A500, "IQ_INDUSTRY_GROUP")</f>
        <v>Consumer Services</v>
      </c>
      <c r="E500" s="9" t="str">
        <f>_xll.SNL.Clients.Office.Excel.Functions.SPG(A500, "IQ_INDUSTRY")</f>
        <v>Diversified Consumer Services</v>
      </c>
      <c r="F500" s="9" t="str">
        <f>_xll.SNL.Clients.Office.Excel.Functions.SPG(A500, "IQ_PRIMARY_INDUSTRY")</f>
        <v>Education Services</v>
      </c>
      <c r="G500" s="9" t="str">
        <f>_xll.SNL.Clients.Office.Excel.Functions.SPG(A500, "NAICS_CODE", "Primary")</f>
        <v>611 - Educational Services</v>
      </c>
      <c r="H500" s="9" t="str">
        <f>_xll.SNL.Clients.Office.Excel.Functions.SPG(A500, "SP_TOPICTAG")</f>
        <v>Language Learning; Natural Language Processing; Web Development; E-learning; Content Creation</v>
      </c>
      <c r="I500" s="5">
        <f>_xll.SNL.Clients.Office.Excel.Functions.SPG(A500, "SP_PCT_SHARES_OWNED_ALL_INSTITUTIONS")</f>
        <v>114.18</v>
      </c>
      <c r="J500" s="9" t="str">
        <f>_xll.SNL.Clients.Office.Excel.Functions.SPG(A500, "RD_CREDIT_RATING_GLOBAL", "Issuer Credit Rating", "Local Currency LT|0")</f>
        <v/>
      </c>
      <c r="K500" s="9" t="str">
        <f>_xll.SNL.Clients.Office.Excel.Functions.SPG(A500, "RD_CWOL_GLOBAL", "Issuer Credit Rating", "Local Currency LT|0")</f>
        <v/>
      </c>
      <c r="L500" s="9" t="str">
        <f>_xll.SNL.Clients.Office.Excel.Functions.SPG(A500, "RD_RATING_ACTION_GLOBAL", "Issuer Credit Rating", "Local Currency LT|0")</f>
        <v/>
      </c>
      <c r="M500" s="10" t="str">
        <f>_xll.SNL.Clients.Office.Excel.Functions.SPG(A500, "RD_LAST_REVIEW_DATE_GLOBAL", "Issuer Credit Rating", "Local Currency LT")</f>
        <v/>
      </c>
      <c r="N500" s="10" t="str">
        <f>_xll.SNL.Clients.Office.Excel.Functions.SPG(A500, "RD_CREDIT_RATING_DATE_GLOBAL", "Issuer Credit Rating", "Local Currency LT|0")</f>
        <v/>
      </c>
      <c r="O500" s="10" t="str">
        <f>_xll.SNL.Clients.Office.Excel.Functions.SPG(A500, "RD_CREDIT_WATCH_OUTLOOK_DATE_GLOBAL", "Issuer Credit Rating", "Local Currency LT|0")</f>
        <v/>
      </c>
    </row>
    <row r="501" spans="1:15">
      <c r="A501" t="s">
        <v>1534</v>
      </c>
      <c r="B501" t="str">
        <f>_xll.SNL.Clients.Office.Excel.Functions.SPG(A501,"SP_IPO_DATE")</f>
        <v>#PEND</v>
      </c>
      <c r="C501" s="9" t="str">
        <f>_xll.SNL.Clients.Office.Excel.Functions.SPG(A501, "IQ_SECTOR")</f>
        <v>Consumer Discretionary</v>
      </c>
      <c r="D501" s="9" t="str">
        <f>_xll.SNL.Clients.Office.Excel.Functions.SPG(A501, "IQ_INDUSTRY_GROUP")</f>
        <v>Consumer Durables and Apparel</v>
      </c>
      <c r="E501" s="9" t="str">
        <f>_xll.SNL.Clients.Office.Excel.Functions.SPG(A501, "IQ_INDUSTRY")</f>
        <v>Leisure Products</v>
      </c>
      <c r="F501" s="9" t="str">
        <f>_xll.SNL.Clients.Office.Excel.Functions.SPG(A501, "IQ_PRIMARY_INDUSTRY")</f>
        <v>Leisure Products</v>
      </c>
      <c r="G501" s="9" t="str">
        <f>_xll.SNL.Clients.Office.Excel.Functions.SPG(A501, "NAICS_CODE", "Primary")</f>
        <v>332992 - Small Arms Ammunition Manufacturing</v>
      </c>
      <c r="H501" s="9" t="str">
        <f>_xll.SNL.Clients.Office.Excel.Functions.SPG(A501, "SP_TOPICTAG")</f>
        <v/>
      </c>
      <c r="I501" s="5">
        <f>_xll.SNL.Clients.Office.Excel.Functions.SPG(A501, "SP_PCT_SHARES_OWNED_ALL_INSTITUTIONS")</f>
        <v>64.239999999999995</v>
      </c>
      <c r="J501" s="9" t="str">
        <f>_xll.SNL.Clients.Office.Excel.Functions.SPG(A501, "RD_CREDIT_RATING_GLOBAL", "Issuer Credit Rating", "Local Currency LT|0")</f>
        <v/>
      </c>
      <c r="K501" s="9" t="str">
        <f>_xll.SNL.Clients.Office.Excel.Functions.SPG(A501, "RD_CWOL_GLOBAL", "Issuer Credit Rating", "Local Currency LT|0")</f>
        <v/>
      </c>
      <c r="L501" s="9" t="str">
        <f>_xll.SNL.Clients.Office.Excel.Functions.SPG(A501, "RD_RATING_ACTION_GLOBAL", "Issuer Credit Rating", "Local Currency LT|0")</f>
        <v/>
      </c>
      <c r="M501" s="10" t="str">
        <f>_xll.SNL.Clients.Office.Excel.Functions.SPG(A501, "RD_LAST_REVIEW_DATE_GLOBAL", "Issuer Credit Rating", "Local Currency LT")</f>
        <v/>
      </c>
      <c r="N501" s="10" t="str">
        <f>_xll.SNL.Clients.Office.Excel.Functions.SPG(A501, "RD_CREDIT_RATING_DATE_GLOBAL", "Issuer Credit Rating", "Local Currency LT|0")</f>
        <v/>
      </c>
      <c r="O501" s="10" t="str">
        <f>_xll.SNL.Clients.Office.Excel.Functions.SPG(A501, "RD_CREDIT_WATCH_OUTLOOK_DATE_GLOBAL", "Issuer Credit Rating", "Local Currency LT|0")</f>
        <v/>
      </c>
    </row>
    <row r="502" spans="1:15">
      <c r="A502" t="s">
        <v>1535</v>
      </c>
      <c r="B502" t="str">
        <f>_xll.SNL.Clients.Office.Excel.Functions.SPG(A502,"SP_IPO_DATE")</f>
        <v>#PEND</v>
      </c>
      <c r="C502" s="9" t="str">
        <f>_xll.SNL.Clients.Office.Excel.Functions.SPG(A502, "IQ_SECTOR")</f>
        <v>Real Estate</v>
      </c>
      <c r="D502" s="9" t="str">
        <f>_xll.SNL.Clients.Office.Excel.Functions.SPG(A502, "IQ_INDUSTRY_GROUP")</f>
        <v>Equity Real Estate Investment Trusts (REITs)</v>
      </c>
      <c r="E502" s="9" t="str">
        <f>_xll.SNL.Clients.Office.Excel.Functions.SPG(A502, "IQ_INDUSTRY")</f>
        <v>Hotel and Resort REITs</v>
      </c>
      <c r="F502" s="9" t="str">
        <f>_xll.SNL.Clients.Office.Excel.Functions.SPG(A502, "IQ_PRIMARY_INDUSTRY")</f>
        <v>Hotel and Resort REITs</v>
      </c>
      <c r="G502" s="9" t="str">
        <f>_xll.SNL.Clients.Office.Excel.Functions.SPG(A502, "NAICS_CODE", "Primary")</f>
        <v>531110 - Lessors of Residential Buildings and Dwellings</v>
      </c>
      <c r="H502" s="9" t="str">
        <f>_xll.SNL.Clients.Office.Excel.Functions.SPG(A502, "SP_TOPICTAG")</f>
        <v/>
      </c>
      <c r="I502" s="5">
        <f>_xll.SNL.Clients.Office.Excel.Functions.SPG(A502, "SP_PCT_SHARES_OWNED_ALL_INSTITUTIONS")</f>
        <v>86.65</v>
      </c>
      <c r="J502" s="9" t="str">
        <f>_xll.SNL.Clients.Office.Excel.Functions.SPG(A502, "RD_CREDIT_RATING_GLOBAL", "Issuer Credit Rating", "Local Currency LT|0")</f>
        <v/>
      </c>
      <c r="K502" s="9" t="str">
        <f>_xll.SNL.Clients.Office.Excel.Functions.SPG(A502, "RD_CWOL_GLOBAL", "Issuer Credit Rating", "Local Currency LT|0")</f>
        <v/>
      </c>
      <c r="L502" s="9" t="str">
        <f>_xll.SNL.Clients.Office.Excel.Functions.SPG(A502, "RD_RATING_ACTION_GLOBAL", "Issuer Credit Rating", "Local Currency LT|0")</f>
        <v/>
      </c>
      <c r="M502" s="10" t="str">
        <f>_xll.SNL.Clients.Office.Excel.Functions.SPG(A502, "RD_LAST_REVIEW_DATE_GLOBAL", "Issuer Credit Rating", "Local Currency LT")</f>
        <v/>
      </c>
      <c r="N502" s="10" t="str">
        <f>_xll.SNL.Clients.Office.Excel.Functions.SPG(A502, "RD_CREDIT_RATING_DATE_GLOBAL", "Issuer Credit Rating", "Local Currency LT|0")</f>
        <v/>
      </c>
      <c r="O502" s="10" t="str">
        <f>_xll.SNL.Clients.Office.Excel.Functions.SPG(A502, "RD_CREDIT_WATCH_OUTLOOK_DATE_GLOBAL", "Issuer Credit Rating", "Local Currency LT|0")</f>
        <v/>
      </c>
    </row>
    <row r="503" spans="1:15">
      <c r="A503" t="s">
        <v>1536</v>
      </c>
      <c r="B503" t="str">
        <f>_xll.SNL.Clients.Office.Excel.Functions.SPG(A503,"SP_IPO_DATE")</f>
        <v>#PEND</v>
      </c>
      <c r="C503" s="9" t="str">
        <f>_xll.SNL.Clients.Office.Excel.Functions.SPG(A503, "IQ_SECTOR")</f>
        <v>Industrials</v>
      </c>
      <c r="D503" s="9" t="str">
        <f>_xll.SNL.Clients.Office.Excel.Functions.SPG(A503, "IQ_INDUSTRY_GROUP")</f>
        <v>Transportation</v>
      </c>
      <c r="E503" s="9" t="str">
        <f>_xll.SNL.Clients.Office.Excel.Functions.SPG(A503, "IQ_INDUSTRY")</f>
        <v>Passenger Airlines</v>
      </c>
      <c r="F503" s="9" t="str">
        <f>_xll.SNL.Clients.Office.Excel.Functions.SPG(A503, "IQ_PRIMARY_INDUSTRY")</f>
        <v>Passenger Airlines</v>
      </c>
      <c r="G503" s="9" t="str">
        <f>_xll.SNL.Clients.Office.Excel.Functions.SPG(A503, "NAICS_CODE", "Primary")</f>
        <v>481111 - Scheduled Passenger Air Transportation</v>
      </c>
      <c r="H503" s="9" t="str">
        <f>_xll.SNL.Clients.Office.Excel.Functions.SPG(A503, "SP_TOPICTAG")</f>
        <v>Adventure Travel; Business Travel; Fleet Management; Tourism; Passenger Aircraft Manufacturing</v>
      </c>
      <c r="I503" s="5">
        <f>_xll.SNL.Clients.Office.Excel.Functions.SPG(A503, "SP_PCT_SHARES_OWNED_ALL_INSTITUTIONS")</f>
        <v>100.17</v>
      </c>
      <c r="J503" s="9" t="str">
        <f>_xll.SNL.Clients.Office.Excel.Functions.SPG(A503, "RD_CREDIT_RATING_GLOBAL", "Issuer Credit Rating", "Local Currency LT|0")</f>
        <v/>
      </c>
      <c r="K503" s="9" t="str">
        <f>_xll.SNL.Clients.Office.Excel.Functions.SPG(A503, "RD_CWOL_GLOBAL", "Issuer Credit Rating", "Local Currency LT|0")</f>
        <v/>
      </c>
      <c r="L503" s="9" t="str">
        <f>_xll.SNL.Clients.Office.Excel.Functions.SPG(A503, "RD_RATING_ACTION_GLOBAL", "Issuer Credit Rating", "Local Currency LT|0")</f>
        <v/>
      </c>
      <c r="M503" s="10" t="str">
        <f>_xll.SNL.Clients.Office.Excel.Functions.SPG(A503, "RD_LAST_REVIEW_DATE_GLOBAL", "Issuer Credit Rating", "Local Currency LT")</f>
        <v/>
      </c>
      <c r="N503" s="10" t="str">
        <f>_xll.SNL.Clients.Office.Excel.Functions.SPG(A503, "RD_CREDIT_RATING_DATE_GLOBAL", "Issuer Credit Rating", "Local Currency LT|0")</f>
        <v/>
      </c>
      <c r="O503" s="10" t="str">
        <f>_xll.SNL.Clients.Office.Excel.Functions.SPG(A503, "RD_CREDIT_WATCH_OUTLOOK_DATE_GLOBAL", "Issuer Credit Rating", "Local Currency LT|0")</f>
        <v/>
      </c>
    </row>
    <row r="504" spans="1:15">
      <c r="A504" t="s">
        <v>1537</v>
      </c>
      <c r="B504" t="str">
        <f>_xll.SNL.Clients.Office.Excel.Functions.SPG(A504,"SP_IPO_DATE")</f>
        <v>#PEND</v>
      </c>
      <c r="C504" s="9" t="str">
        <f>_xll.SNL.Clients.Office.Excel.Functions.SPG(A504, "IQ_SECTOR")</f>
        <v>Materials</v>
      </c>
      <c r="D504" s="9" t="str">
        <f>_xll.SNL.Clients.Office.Excel.Functions.SPG(A504, "IQ_INDUSTRY_GROUP")</f>
        <v>Materials</v>
      </c>
      <c r="E504" s="9" t="str">
        <f>_xll.SNL.Clients.Office.Excel.Functions.SPG(A504, "IQ_INDUSTRY")</f>
        <v>Metals and Mining</v>
      </c>
      <c r="F504" s="9" t="str">
        <f>_xll.SNL.Clients.Office.Excel.Functions.SPG(A504, "IQ_PRIMARY_INDUSTRY")</f>
        <v>Steel</v>
      </c>
      <c r="G504" s="9" t="str">
        <f>_xll.SNL.Clients.Office.Excel.Functions.SPG(A504, "NAICS_CODE", "Primary")</f>
        <v>21211 - Coal Mining</v>
      </c>
      <c r="H504" s="9" t="str">
        <f>_xll.SNL.Clients.Office.Excel.Functions.SPG(A504, "SP_TOPICTAG")</f>
        <v>Environmental Engineering; Marine Transportation; Disposal and Recycling; CleanTech; ClimateTech</v>
      </c>
      <c r="I504" s="5">
        <f>_xll.SNL.Clients.Office.Excel.Functions.SPG(A504, "SP_PCT_SHARES_OWNED_ALL_INSTITUTIONS")</f>
        <v>93.72</v>
      </c>
      <c r="J504" s="9" t="str">
        <f>_xll.SNL.Clients.Office.Excel.Functions.SPG(A504, "RD_CREDIT_RATING_GLOBAL", "Issuer Credit Rating", "Local Currency LT|0")</f>
        <v>BB-</v>
      </c>
      <c r="K504" s="9" t="str">
        <f>_xll.SNL.Clients.Office.Excel.Functions.SPG(A504, "RD_CWOL_GLOBAL", "Issuer Credit Rating", "Local Currency LT|0")</f>
        <v>Stable</v>
      </c>
      <c r="L504" s="9" t="str">
        <f>_xll.SNL.Clients.Office.Excel.Functions.SPG(A504, "RD_RATING_ACTION_GLOBAL", "Issuer Credit Rating", "Local Currency LT|0")</f>
        <v>Upgrade | CreditWatch/Outlook (02/08/2017)</v>
      </c>
      <c r="M504" s="10">
        <f>_xll.SNL.Clients.Office.Excel.Functions.SPG(A504, "RD_LAST_REVIEW_DATE_GLOBAL", "Issuer Credit Rating", "Local Currency LT")</f>
        <v>45343</v>
      </c>
      <c r="N504" s="10">
        <f>_xll.SNL.Clients.Office.Excel.Functions.SPG(A504, "RD_CREDIT_RATING_DATE_GLOBAL", "Issuer Credit Rating", "Local Currency LT|0")</f>
        <v>42774</v>
      </c>
      <c r="O504" s="10">
        <f>_xll.SNL.Clients.Office.Excel.Functions.SPG(A504, "RD_CREDIT_WATCH_OUTLOOK_DATE_GLOBAL", "Issuer Credit Rating", "Local Currency LT|0")</f>
        <v>42774</v>
      </c>
    </row>
    <row r="505" spans="1:15">
      <c r="A505" t="s">
        <v>1538</v>
      </c>
      <c r="B505" t="str">
        <f>_xll.SNL.Clients.Office.Excel.Functions.SPG(A505,"SP_IPO_DATE")</f>
        <v>#PEND</v>
      </c>
      <c r="C505" s="9" t="str">
        <f>_xll.SNL.Clients.Office.Excel.Functions.SPG(A505, "IQ_SECTOR")</f>
        <v>Industrials</v>
      </c>
      <c r="D505" s="9" t="str">
        <f>_xll.SNL.Clients.Office.Excel.Functions.SPG(A505, "IQ_INDUSTRY_GROUP")</f>
        <v>Capital Goods</v>
      </c>
      <c r="E505" s="9" t="str">
        <f>_xll.SNL.Clients.Office.Excel.Functions.SPG(A505, "IQ_INDUSTRY")</f>
        <v>Electrical Equipment</v>
      </c>
      <c r="F505" s="9" t="str">
        <f>_xll.SNL.Clients.Office.Excel.Functions.SPG(A505, "IQ_PRIMARY_INDUSTRY")</f>
        <v>Electrical Components and Equipment</v>
      </c>
      <c r="G505" s="9" t="str">
        <f>_xll.SNL.Clients.Office.Excel.Functions.SPG(A505, "NAICS_CODE", "Primary")</f>
        <v>335 - Electrical Equipment, Appliance, and Component Manufacturing</v>
      </c>
      <c r="H505" s="9" t="str">
        <f>_xll.SNL.Clients.Office.Excel.Functions.SPG(A505, "SP_TOPICTAG")</f>
        <v>Clean Energy; Energy Efficiency; Energy Management; Energy Storage; CleanTech; Smart Energy; Residential Solar</v>
      </c>
      <c r="I505" s="5">
        <f>_xll.SNL.Clients.Office.Excel.Functions.SPG(A505, "SP_PCT_SHARES_OWNED_ALL_INSTITUTIONS")</f>
        <v>107.5</v>
      </c>
      <c r="J505" s="9" t="str">
        <f>_xll.SNL.Clients.Office.Excel.Functions.SPG(A505, "RD_CREDIT_RATING_GLOBAL", "Issuer Credit Rating", "Local Currency LT|0")</f>
        <v/>
      </c>
      <c r="K505" s="9" t="str">
        <f>_xll.SNL.Clients.Office.Excel.Functions.SPG(A505, "RD_CWOL_GLOBAL", "Issuer Credit Rating", "Local Currency LT|0")</f>
        <v/>
      </c>
      <c r="L505" s="9" t="str">
        <f>_xll.SNL.Clients.Office.Excel.Functions.SPG(A505, "RD_RATING_ACTION_GLOBAL", "Issuer Credit Rating", "Local Currency LT|0")</f>
        <v/>
      </c>
      <c r="M505" s="10" t="str">
        <f>_xll.SNL.Clients.Office.Excel.Functions.SPG(A505, "RD_LAST_REVIEW_DATE_GLOBAL", "Issuer Credit Rating", "Local Currency LT")</f>
        <v/>
      </c>
      <c r="N505" s="10" t="str">
        <f>_xll.SNL.Clients.Office.Excel.Functions.SPG(A505, "RD_CREDIT_RATING_DATE_GLOBAL", "Issuer Credit Rating", "Local Currency LT|0")</f>
        <v/>
      </c>
      <c r="O505" s="10" t="str">
        <f>_xll.SNL.Clients.Office.Excel.Functions.SPG(A505, "RD_CREDIT_WATCH_OUTLOOK_DATE_GLOBAL", "Issuer Credit Rating", "Local Currency LT|0")</f>
        <v/>
      </c>
    </row>
    <row r="506" spans="1:15">
      <c r="A506" t="s">
        <v>1539</v>
      </c>
      <c r="B506" t="str">
        <f>_xll.SNL.Clients.Office.Excel.Functions.SPG(A506,"SP_IPO_DATE")</f>
        <v>#PEND</v>
      </c>
      <c r="C506" s="9" t="str">
        <f>_xll.SNL.Clients.Office.Excel.Functions.SPG(A506, "IQ_SECTOR")</f>
        <v>Real Estate</v>
      </c>
      <c r="D506" s="9" t="str">
        <f>_xll.SNL.Clients.Office.Excel.Functions.SPG(A506, "IQ_INDUSTRY_GROUP")</f>
        <v>Equity Real Estate Investment Trusts (REITs)</v>
      </c>
      <c r="E506" s="9" t="str">
        <f>_xll.SNL.Clients.Office.Excel.Functions.SPG(A506, "IQ_INDUSTRY")</f>
        <v>Hotel and Resort REITs</v>
      </c>
      <c r="F506" s="9" t="str">
        <f>_xll.SNL.Clients.Office.Excel.Functions.SPG(A506, "IQ_PRIMARY_INDUSTRY")</f>
        <v>Hotel and Resort REITs</v>
      </c>
      <c r="G506" s="9" t="str">
        <f>_xll.SNL.Clients.Office.Excel.Functions.SPG(A506, "NAICS_CODE", "Primary")</f>
        <v>531110 - Lessors of Residential Buildings and Dwellings</v>
      </c>
      <c r="H506" s="9" t="str">
        <f>_xll.SNL.Clients.Office.Excel.Functions.SPG(A506, "SP_TOPICTAG")</f>
        <v/>
      </c>
      <c r="I506" s="5">
        <f>_xll.SNL.Clients.Office.Excel.Functions.SPG(A506, "SP_PCT_SHARES_OWNED_ALL_INSTITUTIONS")</f>
        <v>104.95</v>
      </c>
      <c r="J506" s="9" t="str">
        <f>_xll.SNL.Clients.Office.Excel.Functions.SPG(A506, "RD_CREDIT_RATING_GLOBAL", "Issuer Credit Rating", "Local Currency LT|0")</f>
        <v>NR</v>
      </c>
      <c r="K506" s="9" t="str">
        <f>_xll.SNL.Clients.Office.Excel.Functions.SPG(A506, "RD_CWOL_GLOBAL", "Issuer Credit Rating", "Local Currency LT|0")</f>
        <v>NR</v>
      </c>
      <c r="L506" s="9" t="str">
        <f>_xll.SNL.Clients.Office.Excel.Functions.SPG(A506, "RD_RATING_ACTION_GLOBAL", "Issuer Credit Rating", "Local Currency LT|0")</f>
        <v>Not Rated | CreditWatch/Outlook (09/11/2000)</v>
      </c>
      <c r="M506" s="10" t="str">
        <f>_xll.SNL.Clients.Office.Excel.Functions.SPG(A506, "RD_LAST_REVIEW_DATE_GLOBAL", "Issuer Credit Rating", "Local Currency LT")</f>
        <v/>
      </c>
      <c r="N506" s="10">
        <f>_xll.SNL.Clients.Office.Excel.Functions.SPG(A506, "RD_CREDIT_RATING_DATE_GLOBAL", "Issuer Credit Rating", "Local Currency LT|0")</f>
        <v>36780</v>
      </c>
      <c r="O506" s="10">
        <f>_xll.SNL.Clients.Office.Excel.Functions.SPG(A506, "RD_CREDIT_WATCH_OUTLOOK_DATE_GLOBAL", "Issuer Credit Rating", "Local Currency LT|0")</f>
        <v>36780</v>
      </c>
    </row>
    <row r="507" spans="1:15">
      <c r="A507" t="s">
        <v>1540</v>
      </c>
      <c r="B507" t="str">
        <f>_xll.SNL.Clients.Office.Excel.Functions.SPG(A507,"SP_IPO_DATE")</f>
        <v>#PEND</v>
      </c>
      <c r="C507" s="9" t="str">
        <f>_xll.SNL.Clients.Office.Excel.Functions.SPG(A507, "IQ_SECTOR")</f>
        <v>Health Care</v>
      </c>
      <c r="D507" s="9" t="str">
        <f>_xll.SNL.Clients.Office.Excel.Functions.SPG(A507, "IQ_INDUSTRY_GROUP")</f>
        <v>Pharmaceuticals, Biotechnology and Life Sciences</v>
      </c>
      <c r="E507" s="9" t="str">
        <f>_xll.SNL.Clients.Office.Excel.Functions.SPG(A507, "IQ_INDUSTRY")</f>
        <v>Pharmaceuticals</v>
      </c>
      <c r="F507" s="9" t="str">
        <f>_xll.SNL.Clients.Office.Excel.Functions.SPG(A507, "IQ_PRIMARY_INDUSTRY")</f>
        <v>Pharmaceuticals</v>
      </c>
      <c r="G507" s="9" t="str">
        <f>_xll.SNL.Clients.Office.Excel.Functions.SPG(A507, "NAICS_CODE", "Primary")</f>
        <v>325412 - Pharmaceutical Preparation Manufacturing</v>
      </c>
      <c r="H507" s="9" t="str">
        <f>_xll.SNL.Clients.Office.Excel.Functions.SPG(A507, "SP_TOPICTAG")</f>
        <v>Neuroscience; Central Nervous System; Neurology; Psychiatry</v>
      </c>
      <c r="I507" s="5">
        <f>_xll.SNL.Clients.Office.Excel.Functions.SPG(A507, "SP_PCT_SHARES_OWNED_ALL_INSTITUTIONS")</f>
        <v>100.51</v>
      </c>
      <c r="J507" s="9" t="str">
        <f>_xll.SNL.Clients.Office.Excel.Functions.SPG(A507, "RD_CREDIT_RATING_GLOBAL", "Issuer Credit Rating", "Local Currency LT|0")</f>
        <v/>
      </c>
      <c r="K507" s="9" t="str">
        <f>_xll.SNL.Clients.Office.Excel.Functions.SPG(A507, "RD_CWOL_GLOBAL", "Issuer Credit Rating", "Local Currency LT|0")</f>
        <v/>
      </c>
      <c r="L507" s="9" t="str">
        <f>_xll.SNL.Clients.Office.Excel.Functions.SPG(A507, "RD_RATING_ACTION_GLOBAL", "Issuer Credit Rating", "Local Currency LT|0")</f>
        <v/>
      </c>
      <c r="M507" s="10" t="str">
        <f>_xll.SNL.Clients.Office.Excel.Functions.SPG(A507, "RD_LAST_REVIEW_DATE_GLOBAL", "Issuer Credit Rating", "Local Currency LT")</f>
        <v/>
      </c>
      <c r="N507" s="10" t="str">
        <f>_xll.SNL.Clients.Office.Excel.Functions.SPG(A507, "RD_CREDIT_RATING_DATE_GLOBAL", "Issuer Credit Rating", "Local Currency LT|0")</f>
        <v/>
      </c>
      <c r="O507" s="10" t="str">
        <f>_xll.SNL.Clients.Office.Excel.Functions.SPG(A507, "RD_CREDIT_WATCH_OUTLOOK_DATE_GLOBAL", "Issuer Credit Rating", "Local Currency LT|0")</f>
        <v/>
      </c>
    </row>
    <row r="508" spans="1:15">
      <c r="A508" t="s">
        <v>1541</v>
      </c>
      <c r="B508" t="str">
        <f>_xll.SNL.Clients.Office.Excel.Functions.SPG(A508,"SP_IPO_DATE")</f>
        <v>#PEND</v>
      </c>
      <c r="C508" s="9" t="str">
        <f>_xll.SNL.Clients.Office.Excel.Functions.SPG(A508, "IQ_SECTOR")</f>
        <v>Materials</v>
      </c>
      <c r="D508" s="9" t="str">
        <f>_xll.SNL.Clients.Office.Excel.Functions.SPG(A508, "IQ_INDUSTRY_GROUP")</f>
        <v>Materials</v>
      </c>
      <c r="E508" s="9" t="str">
        <f>_xll.SNL.Clients.Office.Excel.Functions.SPG(A508, "IQ_INDUSTRY")</f>
        <v>Paper and Forest Products</v>
      </c>
      <c r="F508" s="9" t="str">
        <f>_xll.SNL.Clients.Office.Excel.Functions.SPG(A508, "IQ_PRIMARY_INDUSTRY")</f>
        <v>Paper Products</v>
      </c>
      <c r="G508" s="9" t="str">
        <f>_xll.SNL.Clients.Office.Excel.Functions.SPG(A508, "NAICS_CODE", "Primary")</f>
        <v>322120 - Paper Mills</v>
      </c>
      <c r="H508" s="9" t="str">
        <f>_xll.SNL.Clients.Office.Excel.Functions.SPG(A508, "SP_TOPICTAG")</f>
        <v/>
      </c>
      <c r="I508" s="5">
        <f>_xll.SNL.Clients.Office.Excel.Functions.SPG(A508, "SP_PCT_SHARES_OWNED_ALL_INSTITUTIONS")</f>
        <v>81.03</v>
      </c>
      <c r="J508" s="9" t="str">
        <f>_xll.SNL.Clients.Office.Excel.Functions.SPG(A508, "RD_CREDIT_RATING_GLOBAL", "Issuer Credit Rating", "Local Currency LT|0")</f>
        <v>NR</v>
      </c>
      <c r="K508" s="9" t="str">
        <f>_xll.SNL.Clients.Office.Excel.Functions.SPG(A508, "RD_CWOL_GLOBAL", "Issuer Credit Rating", "Local Currency LT|0")</f>
        <v>NR</v>
      </c>
      <c r="L508" s="9" t="str">
        <f>_xll.SNL.Clients.Office.Excel.Functions.SPG(A508, "RD_RATING_ACTION_GLOBAL", "Issuer Credit Rating", "Local Currency LT|0")</f>
        <v>Not Rated | CreditWatch/Outlook (09/05/2024)</v>
      </c>
      <c r="M508" s="10">
        <f>_xll.SNL.Clients.Office.Excel.Functions.SPG(A508, "RD_LAST_REVIEW_DATE_GLOBAL", "Issuer Credit Rating", "Local Currency LT")</f>
        <v>45540</v>
      </c>
      <c r="N508" s="10">
        <f>_xll.SNL.Clients.Office.Excel.Functions.SPG(A508, "RD_CREDIT_RATING_DATE_GLOBAL", "Issuer Credit Rating", "Local Currency LT|0")</f>
        <v>45540</v>
      </c>
      <c r="O508" s="10">
        <f>_xll.SNL.Clients.Office.Excel.Functions.SPG(A508, "RD_CREDIT_WATCH_OUTLOOK_DATE_GLOBAL", "Issuer Credit Rating", "Local Currency LT|0")</f>
        <v>45540</v>
      </c>
    </row>
    <row r="509" spans="1:15">
      <c r="A509" t="s">
        <v>1542</v>
      </c>
      <c r="B509" t="str">
        <f>_xll.SNL.Clients.Office.Excel.Functions.SPG(A509,"SP_IPO_DATE")</f>
        <v>#PEND</v>
      </c>
      <c r="C509" s="9" t="str">
        <f>_xll.SNL.Clients.Office.Excel.Functions.SPG(A509, "IQ_SECTOR")</f>
        <v>Energy</v>
      </c>
      <c r="D509" s="9" t="str">
        <f>_xll.SNL.Clients.Office.Excel.Functions.SPG(A509, "IQ_INDUSTRY_GROUP")</f>
        <v>Energy</v>
      </c>
      <c r="E509" s="9" t="str">
        <f>_xll.SNL.Clients.Office.Excel.Functions.SPG(A509, "IQ_INDUSTRY")</f>
        <v>Oil, Gas and Consumable Fuels</v>
      </c>
      <c r="F509" s="9" t="str">
        <f>_xll.SNL.Clients.Office.Excel.Functions.SPG(A509, "IQ_PRIMARY_INDUSTRY")</f>
        <v>Oil and Gas Exploration and Production</v>
      </c>
      <c r="G509" s="9" t="str">
        <f>_xll.SNL.Clients.Office.Excel.Functions.SPG(A509, "NAICS_CODE", "Primary")</f>
        <v>2111 - Oil and Gas Extraction</v>
      </c>
      <c r="H509" s="9" t="str">
        <f>_xll.SNL.Clients.Office.Excel.Functions.SPG(A509, "SP_TOPICTAG")</f>
        <v/>
      </c>
      <c r="I509" s="5">
        <f>_xll.SNL.Clients.Office.Excel.Functions.SPG(A509, "SP_PCT_SHARES_OWNED_ALL_INSTITUTIONS")</f>
        <v>71.06</v>
      </c>
      <c r="J509" s="9" t="str">
        <f>_xll.SNL.Clients.Office.Excel.Functions.SPG(A509, "RD_CREDIT_RATING_GLOBAL", "Issuer Credit Rating", "Local Currency LT|0")</f>
        <v>B</v>
      </c>
      <c r="K509" s="9" t="str">
        <f>_xll.SNL.Clients.Office.Excel.Functions.SPG(A509, "RD_CWOL_GLOBAL", "Issuer Credit Rating", "Local Currency LT|0")</f>
        <v>Stable</v>
      </c>
      <c r="L509" s="9" t="str">
        <f>_xll.SNL.Clients.Office.Excel.Functions.SPG(A509, "RD_RATING_ACTION_GLOBAL", "Issuer Credit Rating", "Local Currency LT|0")</f>
        <v>Upgrade | CreditWatch/Outlook (02/13/2023)</v>
      </c>
      <c r="M509" s="10">
        <f>_xll.SNL.Clients.Office.Excel.Functions.SPG(A509, "RD_LAST_REVIEW_DATE_GLOBAL", "Issuer Credit Rating", "Local Currency LT")</f>
        <v>45618</v>
      </c>
      <c r="N509" s="10">
        <f>_xll.SNL.Clients.Office.Excel.Functions.SPG(A509, "RD_CREDIT_RATING_DATE_GLOBAL", "Issuer Credit Rating", "Local Currency LT|0")</f>
        <v>44970</v>
      </c>
      <c r="O509" s="10">
        <f>_xll.SNL.Clients.Office.Excel.Functions.SPG(A509, "RD_CREDIT_WATCH_OUTLOOK_DATE_GLOBAL", "Issuer Credit Rating", "Local Currency LT|0")</f>
        <v>44970</v>
      </c>
    </row>
    <row r="510" spans="1:15">
      <c r="A510" t="s">
        <v>1543</v>
      </c>
      <c r="B510" t="str">
        <f>_xll.SNL.Clients.Office.Excel.Functions.SPG(A510,"SP_IPO_DATE")</f>
        <v>#PEND</v>
      </c>
      <c r="C510" s="9" t="str">
        <f>_xll.SNL.Clients.Office.Excel.Functions.SPG(A510, "IQ_SECTOR")</f>
        <v>Health Care</v>
      </c>
      <c r="D510" s="9" t="str">
        <f>_xll.SNL.Clients.Office.Excel.Functions.SPG(A510, "IQ_INDUSTRY_GROUP")</f>
        <v>Health Care Equipment and Services</v>
      </c>
      <c r="E510" s="9" t="str">
        <f>_xll.SNL.Clients.Office.Excel.Functions.SPG(A510, "IQ_INDUSTRY")</f>
        <v>Health Care Equipment and Supplies</v>
      </c>
      <c r="F510" s="9" t="str">
        <f>_xll.SNL.Clients.Office.Excel.Functions.SPG(A510, "IQ_PRIMARY_INDUSTRY")</f>
        <v>Health Care Equipment</v>
      </c>
      <c r="G510" s="9" t="str">
        <f>_xll.SNL.Clients.Office.Excel.Functions.SPG(A510, "NAICS_CODE", "Primary")</f>
        <v>334510 - Electromedical and Electrotherapeutic Apparatus Manufacturing</v>
      </c>
      <c r="H510" s="9" t="str">
        <f>_xll.SNL.Clients.Office.Excel.Functions.SPG(A510, "SP_TOPICTAG")</f>
        <v>Software Development; Data Integration; Health Diagnostics; MHealth; Diabetes; Artificial Intelligence</v>
      </c>
      <c r="I510" s="5">
        <f>_xll.SNL.Clients.Office.Excel.Functions.SPG(A510, "SP_PCT_SHARES_OWNED_ALL_INSTITUTIONS")</f>
        <v>115.31</v>
      </c>
      <c r="J510" s="9" t="str">
        <f>_xll.SNL.Clients.Office.Excel.Functions.SPG(A510, "RD_CREDIT_RATING_GLOBAL", "Issuer Credit Rating", "Local Currency LT|0")</f>
        <v/>
      </c>
      <c r="K510" s="9" t="str">
        <f>_xll.SNL.Clients.Office.Excel.Functions.SPG(A510, "RD_CWOL_GLOBAL", "Issuer Credit Rating", "Local Currency LT|0")</f>
        <v/>
      </c>
      <c r="L510" s="9" t="str">
        <f>_xll.SNL.Clients.Office.Excel.Functions.SPG(A510, "RD_RATING_ACTION_GLOBAL", "Issuer Credit Rating", "Local Currency LT|0")</f>
        <v/>
      </c>
      <c r="M510" s="10" t="str">
        <f>_xll.SNL.Clients.Office.Excel.Functions.SPG(A510, "RD_LAST_REVIEW_DATE_GLOBAL", "Issuer Credit Rating", "Local Currency LT")</f>
        <v/>
      </c>
      <c r="N510" s="10" t="str">
        <f>_xll.SNL.Clients.Office.Excel.Functions.SPG(A510, "RD_CREDIT_RATING_DATE_GLOBAL", "Issuer Credit Rating", "Local Currency LT|0")</f>
        <v/>
      </c>
      <c r="O510" s="10" t="str">
        <f>_xll.SNL.Clients.Office.Excel.Functions.SPG(A510, "RD_CREDIT_WATCH_OUTLOOK_DATE_GLOBAL", "Issuer Credit Rating", "Local Currency LT|0")</f>
        <v/>
      </c>
    </row>
    <row r="511" spans="1:15">
      <c r="A511" t="s">
        <v>1544</v>
      </c>
      <c r="B511" t="str">
        <f>_xll.SNL.Clients.Office.Excel.Functions.SPG(A511,"SP_IPO_DATE")</f>
        <v>#PEND</v>
      </c>
      <c r="C511" s="9" t="str">
        <f>_xll.SNL.Clients.Office.Excel.Functions.SPG(A511, "IQ_SECTOR")</f>
        <v>Real Estate</v>
      </c>
      <c r="D511" s="9" t="str">
        <f>_xll.SNL.Clients.Office.Excel.Functions.SPG(A511, "IQ_INDUSTRY_GROUP")</f>
        <v>Equity Real Estate Investment Trusts (REITs)</v>
      </c>
      <c r="E511" s="9" t="str">
        <f>_xll.SNL.Clients.Office.Excel.Functions.SPG(A511, "IQ_INDUSTRY")</f>
        <v>Retail REITs</v>
      </c>
      <c r="F511" s="9" t="str">
        <f>_xll.SNL.Clients.Office.Excel.Functions.SPG(A511, "IQ_PRIMARY_INDUSTRY")</f>
        <v>Retail REITs</v>
      </c>
      <c r="G511" s="9" t="str">
        <f>_xll.SNL.Clients.Office.Excel.Functions.SPG(A511, "NAICS_CODE", "Primary")</f>
        <v>531110 - Lessors of Residential Buildings and Dwellings</v>
      </c>
      <c r="H511" s="9" t="str">
        <f>_xll.SNL.Clients.Office.Excel.Functions.SPG(A511, "SP_TOPICTAG")</f>
        <v>Lifestyle; Utility Scale Solar</v>
      </c>
      <c r="I511" s="5">
        <f>_xll.SNL.Clients.Office.Excel.Functions.SPG(A511, "SP_PCT_SHARES_OWNED_ALL_INSTITUTIONS")</f>
        <v>87.33</v>
      </c>
      <c r="J511" s="9" t="str">
        <f>_xll.SNL.Clients.Office.Excel.Functions.SPG(A511, "RD_CREDIT_RATING_GLOBAL", "Issuer Credit Rating", "Local Currency LT|0")</f>
        <v>BBB-</v>
      </c>
      <c r="K511" s="9" t="str">
        <f>_xll.SNL.Clients.Office.Excel.Functions.SPG(A511, "RD_CWOL_GLOBAL", "Issuer Credit Rating", "Local Currency LT|0")</f>
        <v>Stable</v>
      </c>
      <c r="L511" s="9" t="str">
        <f>_xll.SNL.Clients.Office.Excel.Functions.SPG(A511, "RD_RATING_ACTION_GLOBAL", "Issuer Credit Rating", "Local Currency LT|0")</f>
        <v>Downgrade | CreditWatch/Outlook (02/19/2021)</v>
      </c>
      <c r="M511" s="10">
        <f>_xll.SNL.Clients.Office.Excel.Functions.SPG(A511, "RD_LAST_REVIEW_DATE_GLOBAL", "Issuer Credit Rating", "Local Currency LT")</f>
        <v>45427</v>
      </c>
      <c r="N511" s="10">
        <f>_xll.SNL.Clients.Office.Excel.Functions.SPG(A511, "RD_CREDIT_RATING_DATE_GLOBAL", "Issuer Credit Rating", "Local Currency LT|0")</f>
        <v>44246</v>
      </c>
      <c r="O511" s="10">
        <f>_xll.SNL.Clients.Office.Excel.Functions.SPG(A511, "RD_CREDIT_WATCH_OUTLOOK_DATE_GLOBAL", "Issuer Credit Rating", "Local Currency LT|0")</f>
        <v>44246</v>
      </c>
    </row>
    <row r="512" spans="1:15">
      <c r="A512" t="s">
        <v>1545</v>
      </c>
      <c r="B512" t="str">
        <f>_xll.SNL.Clients.Office.Excel.Functions.SPG(A512,"SP_IPO_DATE")</f>
        <v>#PEND</v>
      </c>
      <c r="C512" s="9" t="str">
        <f>_xll.SNL.Clients.Office.Excel.Functions.SPG(A512, "IQ_SECTOR")</f>
        <v>Communication Services</v>
      </c>
      <c r="D512" s="9" t="str">
        <f>_xll.SNL.Clients.Office.Excel.Functions.SPG(A512, "IQ_INDUSTRY_GROUP")</f>
        <v>Media and Entertainment</v>
      </c>
      <c r="E512" s="9" t="str">
        <f>_xll.SNL.Clients.Office.Excel.Functions.SPG(A512, "IQ_INDUSTRY")</f>
        <v>Media</v>
      </c>
      <c r="F512" s="9" t="str">
        <f>_xll.SNL.Clients.Office.Excel.Functions.SPG(A512, "IQ_PRIMARY_INDUSTRY")</f>
        <v>Advertising</v>
      </c>
      <c r="G512" s="9" t="str">
        <f>_xll.SNL.Clients.Office.Excel.Functions.SPG(A512, "NAICS_CODE", "Primary")</f>
        <v>5418 - Advertising, Public Relations, and Related Services</v>
      </c>
      <c r="H512" s="9" t="str">
        <f>_xll.SNL.Clients.Office.Excel.Functions.SPG(A512, "SP_TOPICTAG")</f>
        <v>Social Media Marketing; Brand Marketing</v>
      </c>
      <c r="I512" s="5">
        <f>_xll.SNL.Clients.Office.Excel.Functions.SPG(A512, "SP_PCT_SHARES_OWNED_ALL_INSTITUTIONS")</f>
        <v>20.8</v>
      </c>
      <c r="J512" s="9" t="str">
        <f>_xll.SNL.Clients.Office.Excel.Functions.SPG(A512, "RD_CREDIT_RATING_GLOBAL", "Issuer Credit Rating", "Local Currency LT|0")</f>
        <v/>
      </c>
      <c r="K512" s="9" t="str">
        <f>_xll.SNL.Clients.Office.Excel.Functions.SPG(A512, "RD_CWOL_GLOBAL", "Issuer Credit Rating", "Local Currency LT|0")</f>
        <v/>
      </c>
      <c r="L512" s="9" t="str">
        <f>_xll.SNL.Clients.Office.Excel.Functions.SPG(A512, "RD_RATING_ACTION_GLOBAL", "Issuer Credit Rating", "Local Currency LT|0")</f>
        <v/>
      </c>
      <c r="M512" s="10" t="str">
        <f>_xll.SNL.Clients.Office.Excel.Functions.SPG(A512, "RD_LAST_REVIEW_DATE_GLOBAL", "Issuer Credit Rating", "Local Currency LT")</f>
        <v/>
      </c>
      <c r="N512" s="10" t="str">
        <f>_xll.SNL.Clients.Office.Excel.Functions.SPG(A512, "RD_CREDIT_RATING_DATE_GLOBAL", "Issuer Credit Rating", "Local Currency LT|0")</f>
        <v/>
      </c>
      <c r="O512" s="10" t="str">
        <f>_xll.SNL.Clients.Office.Excel.Functions.SPG(A512, "RD_CREDIT_WATCH_OUTLOOK_DATE_GLOBAL", "Issuer Credit Rating", "Local Currency LT|0")</f>
        <v/>
      </c>
    </row>
    <row r="513" spans="1:15">
      <c r="A513" t="s">
        <v>1546</v>
      </c>
      <c r="B513" t="str">
        <f>_xll.SNL.Clients.Office.Excel.Functions.SPG(A513,"SP_IPO_DATE")</f>
        <v>#PEND</v>
      </c>
      <c r="C513" s="9" t="str">
        <f>_xll.SNL.Clients.Office.Excel.Functions.SPG(A513, "IQ_SECTOR")</f>
        <v>Communication Services</v>
      </c>
      <c r="D513" s="9" t="str">
        <f>_xll.SNL.Clients.Office.Excel.Functions.SPG(A513, "IQ_INDUSTRY_GROUP")</f>
        <v>Media and Entertainment</v>
      </c>
      <c r="E513" s="9" t="str">
        <f>_xll.SNL.Clients.Office.Excel.Functions.SPG(A513, "IQ_INDUSTRY")</f>
        <v>Media</v>
      </c>
      <c r="F513" s="9" t="str">
        <f>_xll.SNL.Clients.Office.Excel.Functions.SPG(A513, "IQ_PRIMARY_INDUSTRY")</f>
        <v>Broadcasting</v>
      </c>
      <c r="G513" s="9" t="str">
        <f>_xll.SNL.Clients.Office.Excel.Functions.SPG(A513, "NAICS_CODE", "Primary")</f>
        <v>51612 - Television Broadcasting Stations</v>
      </c>
      <c r="H513" s="9" t="str">
        <f>_xll.SNL.Clients.Office.Excel.Functions.SPG(A513, "SP_TOPICTAG")</f>
        <v>Ad Network; Digital Media; Video Streaming; Video Advertising; Podcast; Streaming Media; Content Creation</v>
      </c>
      <c r="I513" s="5">
        <f>_xll.SNL.Clients.Office.Excel.Functions.SPG(A513, "SP_PCT_SHARES_OWNED_ALL_INSTITUTIONS")</f>
        <v>100.6</v>
      </c>
      <c r="J513" s="9" t="str">
        <f>_xll.SNL.Clients.Office.Excel.Functions.SPG(A513, "RD_CREDIT_RATING_GLOBAL", "Issuer Credit Rating", "Local Currency LT|0")</f>
        <v>BB+</v>
      </c>
      <c r="K513" s="9" t="str">
        <f>_xll.SNL.Clients.Office.Excel.Functions.SPG(A513, "RD_CWOL_GLOBAL", "Issuer Credit Rating", "Local Currency LT|0")</f>
        <v>Stable</v>
      </c>
      <c r="L513" s="9" t="str">
        <f>_xll.SNL.Clients.Office.Excel.Functions.SPG(A513, "RD_RATING_ACTION_GLOBAL", "Issuer Credit Rating", "Local Currency LT|0")</f>
        <v>Upgrade | CreditWatch/Outlook (05/31/2023)</v>
      </c>
      <c r="M513" s="10">
        <f>_xll.SNL.Clients.Office.Excel.Functions.SPG(A513, "RD_LAST_REVIEW_DATE_GLOBAL", "Issuer Credit Rating", "Local Currency LT")</f>
        <v>45553</v>
      </c>
      <c r="N513" s="10">
        <f>_xll.SNL.Clients.Office.Excel.Functions.SPG(A513, "RD_CREDIT_RATING_DATE_GLOBAL", "Issuer Credit Rating", "Local Currency LT|0")</f>
        <v>45077</v>
      </c>
      <c r="O513" s="10">
        <f>_xll.SNL.Clients.Office.Excel.Functions.SPG(A513, "RD_CREDIT_WATCH_OUTLOOK_DATE_GLOBAL", "Issuer Credit Rating", "Local Currency LT|0")</f>
        <v>45077</v>
      </c>
    </row>
    <row r="514" spans="1:15">
      <c r="A514" t="s">
        <v>1547</v>
      </c>
      <c r="B514" t="str">
        <f>_xll.SNL.Clients.Office.Excel.Functions.SPG(A514,"SP_IPO_DATE")</f>
        <v>#PEND</v>
      </c>
      <c r="C514" s="9" t="str">
        <f>_xll.SNL.Clients.Office.Excel.Functions.SPG(A514, "IQ_SECTOR")</f>
        <v>Communication Services</v>
      </c>
      <c r="D514" s="9" t="str">
        <f>_xll.SNL.Clients.Office.Excel.Functions.SPG(A514, "IQ_INDUSTRY_GROUP")</f>
        <v>Telecommunication Services</v>
      </c>
      <c r="E514" s="9" t="str">
        <f>_xll.SNL.Clients.Office.Excel.Functions.SPG(A514, "IQ_INDUSTRY")</f>
        <v>Wireless Telecommunication Services</v>
      </c>
      <c r="F514" s="9" t="str">
        <f>_xll.SNL.Clients.Office.Excel.Functions.SPG(A514, "IQ_PRIMARY_INDUSTRY")</f>
        <v>Wireless Telecommunication Services</v>
      </c>
      <c r="G514" s="9" t="str">
        <f>_xll.SNL.Clients.Office.Excel.Functions.SPG(A514, "NAICS_CODE", "Primary")</f>
        <v>517112 - Wireless Telecommunications Carriers (except Satellite)</v>
      </c>
      <c r="H514" s="9" t="str">
        <f>_xll.SNL.Clients.Office.Excel.Functions.SPG(A514, "SP_TOPICTAG")</f>
        <v>Network Backbone; VoIP; Enterprise Voip and Telephony; Smart Cities; Edge Computing; Network Security; 5G</v>
      </c>
      <c r="I514" s="5">
        <f>_xll.SNL.Clients.Office.Excel.Functions.SPG(A514, "SP_PCT_SHARES_OWNED_ALL_INSTITUTIONS")</f>
        <v>79.69</v>
      </c>
      <c r="J514" s="9" t="str">
        <f>_xll.SNL.Clients.Office.Excel.Functions.SPG(A514, "RD_CREDIT_RATING_GLOBAL", "Issuer Credit Rating", "Local Currency LT|0")</f>
        <v>BB</v>
      </c>
      <c r="K514" s="9" t="str">
        <f>_xll.SNL.Clients.Office.Excel.Functions.SPG(A514, "RD_CWOL_GLOBAL", "Issuer Credit Rating", "Local Currency LT|0")</f>
        <v>Watch Dev</v>
      </c>
      <c r="L514" s="9" t="str">
        <f>_xll.SNL.Clients.Office.Excel.Functions.SPG(A514, "RD_RATING_ACTION_GLOBAL", "Issuer Credit Rating", "Local Currency LT|0")</f>
        <v>CreditWatch/Outlook (08/08/2023)</v>
      </c>
      <c r="M514" s="10">
        <f>_xll.SNL.Clients.Office.Excel.Functions.SPG(A514, "RD_LAST_REVIEW_DATE_GLOBAL", "Issuer Credit Rating", "Local Currency LT")</f>
        <v>45541</v>
      </c>
      <c r="N514" s="10">
        <f>_xll.SNL.Clients.Office.Excel.Functions.SPG(A514, "RD_CREDIT_RATING_DATE_GLOBAL", "Issuer Credit Rating", "Local Currency LT|0")</f>
        <v>41967</v>
      </c>
      <c r="O514" s="10">
        <f>_xll.SNL.Clients.Office.Excel.Functions.SPG(A514, "RD_CREDIT_WATCH_OUTLOOK_DATE_GLOBAL", "Issuer Credit Rating", "Local Currency LT|0")</f>
        <v>45146</v>
      </c>
    </row>
    <row r="515" spans="1:15">
      <c r="A515" t="s">
        <v>1548</v>
      </c>
      <c r="B515" t="str">
        <f>_xll.SNL.Clients.Office.Excel.Functions.SPG(A515,"SP_IPO_DATE")</f>
        <v>#PEND</v>
      </c>
      <c r="C515" s="9" t="str">
        <f>_xll.SNL.Clients.Office.Excel.Functions.SPG(A515, "IQ_SECTOR")</f>
        <v>Industrials</v>
      </c>
      <c r="D515" s="9" t="str">
        <f>_xll.SNL.Clients.Office.Excel.Functions.SPG(A515, "IQ_INDUSTRY_GROUP")</f>
        <v>Capital Goods</v>
      </c>
      <c r="E515" s="9" t="str">
        <f>_xll.SNL.Clients.Office.Excel.Functions.SPG(A515, "IQ_INDUSTRY")</f>
        <v>Machinery</v>
      </c>
      <c r="F515" s="9" t="str">
        <f>_xll.SNL.Clients.Office.Excel.Functions.SPG(A515, "IQ_PRIMARY_INDUSTRY")</f>
        <v>Industrial Machinery and Supplies and Components</v>
      </c>
      <c r="G515" s="9" t="str">
        <f>_xll.SNL.Clients.Office.Excel.Functions.SPG(A515, "NAICS_CODE", "Primary")</f>
        <v>33331 - Commercial and Service Industry Machinery Manufacturing</v>
      </c>
      <c r="H515" s="9" t="str">
        <f>_xll.SNL.Clients.Office.Excel.Functions.SPG(A515, "SP_TOPICTAG")</f>
        <v>Environmental Engineering</v>
      </c>
      <c r="I515" s="5">
        <f>_xll.SNL.Clients.Office.Excel.Functions.SPG(A515, "SP_PCT_SHARES_OWNED_ALL_INSTITUTIONS")</f>
        <v>95.06</v>
      </c>
      <c r="J515" s="9" t="str">
        <f>_xll.SNL.Clients.Office.Excel.Functions.SPG(A515, "RD_CREDIT_RATING_GLOBAL", "Issuer Credit Rating", "Local Currency LT|0")</f>
        <v>NR</v>
      </c>
      <c r="K515" s="9" t="str">
        <f>_xll.SNL.Clients.Office.Excel.Functions.SPG(A515, "RD_CWOL_GLOBAL", "Issuer Credit Rating", "Local Currency LT|0")</f>
        <v>NR</v>
      </c>
      <c r="L515" s="9" t="str">
        <f>_xll.SNL.Clients.Office.Excel.Functions.SPG(A515, "RD_RATING_ACTION_GLOBAL", "Issuer Credit Rating", "Local Currency LT|0")</f>
        <v>Not Rated | CreditWatch/Outlook (04/08/2024)</v>
      </c>
      <c r="M515" s="10">
        <f>_xll.SNL.Clients.Office.Excel.Functions.SPG(A515, "RD_LAST_REVIEW_DATE_GLOBAL", "Issuer Credit Rating", "Local Currency LT")</f>
        <v>45390</v>
      </c>
      <c r="N515" s="10">
        <f>_xll.SNL.Clients.Office.Excel.Functions.SPG(A515, "RD_CREDIT_RATING_DATE_GLOBAL", "Issuer Credit Rating", "Local Currency LT|0")</f>
        <v>45390</v>
      </c>
      <c r="O515" s="10">
        <f>_xll.SNL.Clients.Office.Excel.Functions.SPG(A515, "RD_CREDIT_WATCH_OUTLOOK_DATE_GLOBAL", "Issuer Credit Rating", "Local Currency LT|0")</f>
        <v>45390</v>
      </c>
    </row>
    <row r="516" spans="1:15">
      <c r="A516" t="s">
        <v>1549</v>
      </c>
      <c r="B516" t="str">
        <f>_xll.SNL.Clients.Office.Excel.Functions.SPG(A516,"SP_IPO_DATE")</f>
        <v>#PEND</v>
      </c>
      <c r="C516" s="9" t="str">
        <f>_xll.SNL.Clients.Office.Excel.Functions.SPG(A516, "IQ_SECTOR")</f>
        <v>Real Estate</v>
      </c>
      <c r="D516" s="9" t="str">
        <f>_xll.SNL.Clients.Office.Excel.Functions.SPG(A516, "IQ_INDUSTRY_GROUP")</f>
        <v>Equity Real Estate Investment Trusts (REITs)</v>
      </c>
      <c r="E516" s="9" t="str">
        <f>_xll.SNL.Clients.Office.Excel.Functions.SPG(A516, "IQ_INDUSTRY")</f>
        <v>Industrial REITs</v>
      </c>
      <c r="F516" s="9" t="str">
        <f>_xll.SNL.Clients.Office.Excel.Functions.SPG(A516, "IQ_PRIMARY_INDUSTRY")</f>
        <v>Industrial REITs</v>
      </c>
      <c r="G516" s="9" t="str">
        <f>_xll.SNL.Clients.Office.Excel.Functions.SPG(A516, "NAICS_CODE", "Primary")</f>
        <v>531110 - Lessors of Residential Buildings and Dwellings</v>
      </c>
      <c r="H516" s="9" t="str">
        <f>_xll.SNL.Clients.Office.Excel.Functions.SPG(A516, "SP_TOPICTAG")</f>
        <v/>
      </c>
      <c r="I516" s="5">
        <f>_xll.SNL.Clients.Office.Excel.Functions.SPG(A516, "SP_PCT_SHARES_OWNED_ALL_INSTITUTIONS")</f>
        <v>116.95</v>
      </c>
      <c r="J516" s="9" t="str">
        <f>_xll.SNL.Clients.Office.Excel.Functions.SPG(A516, "RD_CREDIT_RATING_GLOBAL", "Issuer Credit Rating", "Local Currency LT|0")</f>
        <v/>
      </c>
      <c r="K516" s="9" t="str">
        <f>_xll.SNL.Clients.Office.Excel.Functions.SPG(A516, "RD_CWOL_GLOBAL", "Issuer Credit Rating", "Local Currency LT|0")</f>
        <v/>
      </c>
      <c r="L516" s="9" t="str">
        <f>_xll.SNL.Clients.Office.Excel.Functions.SPG(A516, "RD_RATING_ACTION_GLOBAL", "Issuer Credit Rating", "Local Currency LT|0")</f>
        <v/>
      </c>
      <c r="M516" s="10" t="str">
        <f>_xll.SNL.Clients.Office.Excel.Functions.SPG(A516, "RD_LAST_REVIEW_DATE_GLOBAL", "Issuer Credit Rating", "Local Currency LT")</f>
        <v/>
      </c>
      <c r="N516" s="10" t="str">
        <f>_xll.SNL.Clients.Office.Excel.Functions.SPG(A516, "RD_CREDIT_RATING_DATE_GLOBAL", "Issuer Credit Rating", "Local Currency LT|0")</f>
        <v/>
      </c>
      <c r="O516" s="10" t="str">
        <f>_xll.SNL.Clients.Office.Excel.Functions.SPG(A516, "RD_CREDIT_WATCH_OUTLOOK_DATE_GLOBAL", "Issuer Credit Rating", "Local Currency LT|0")</f>
        <v/>
      </c>
    </row>
    <row r="517" spans="1:15">
      <c r="A517" t="s">
        <v>1550</v>
      </c>
      <c r="B517" t="str">
        <f>_xll.SNL.Clients.Office.Excel.Functions.SPG(A517,"SP_IPO_DATE")</f>
        <v>#PEND</v>
      </c>
      <c r="C517" s="9" t="str">
        <f>_xll.SNL.Clients.Office.Excel.Functions.SPG(A517, "IQ_SECTOR")</f>
        <v>Health Care</v>
      </c>
      <c r="D517" s="9" t="str">
        <f>_xll.SNL.Clients.Office.Excel.Functions.SPG(A517, "IQ_INDUSTRY_GROUP")</f>
        <v>Pharmaceuticals, Biotechnology and Life Sciences</v>
      </c>
      <c r="E517" s="9" t="str">
        <f>_xll.SNL.Clients.Office.Excel.Functions.SPG(A517, "IQ_INDUSTRY")</f>
        <v>Biotechnology</v>
      </c>
      <c r="F517" s="9" t="str">
        <f>_xll.SNL.Clients.Office.Excel.Functions.SPG(A517, "IQ_PRIMARY_INDUSTRY")</f>
        <v>Biotechnology</v>
      </c>
      <c r="G517" s="9" t="str">
        <f>_xll.SNL.Clients.Office.Excel.Functions.SPG(A517, "NAICS_CODE", "Primary")</f>
        <v>325414 - Biological Product (except Diagnostic) Manufacturing</v>
      </c>
      <c r="H517" s="9" t="str">
        <f>_xll.SNL.Clients.Office.Excel.Functions.SPG(A517, "SP_TOPICTAG")</f>
        <v>Hematology; Immunology; Neurology; Oncology</v>
      </c>
      <c r="I517" s="5">
        <f>_xll.SNL.Clients.Office.Excel.Functions.SPG(A517, "SP_PCT_SHARES_OWNED_ALL_INSTITUTIONS")</f>
        <v>75.75</v>
      </c>
      <c r="J517" s="9" t="str">
        <f>_xll.SNL.Clients.Office.Excel.Functions.SPG(A517, "RD_CREDIT_RATING_GLOBAL", "Issuer Credit Rating", "Local Currency LT|0")</f>
        <v/>
      </c>
      <c r="K517" s="9" t="str">
        <f>_xll.SNL.Clients.Office.Excel.Functions.SPG(A517, "RD_CWOL_GLOBAL", "Issuer Credit Rating", "Local Currency LT|0")</f>
        <v/>
      </c>
      <c r="L517" s="9" t="str">
        <f>_xll.SNL.Clients.Office.Excel.Functions.SPG(A517, "RD_RATING_ACTION_GLOBAL", "Issuer Credit Rating", "Local Currency LT|0")</f>
        <v/>
      </c>
      <c r="M517" s="10" t="str">
        <f>_xll.SNL.Clients.Office.Excel.Functions.SPG(A517, "RD_LAST_REVIEW_DATE_GLOBAL", "Issuer Credit Rating", "Local Currency LT")</f>
        <v/>
      </c>
      <c r="N517" s="10" t="str">
        <f>_xll.SNL.Clients.Office.Excel.Functions.SPG(A517, "RD_CREDIT_RATING_DATE_GLOBAL", "Issuer Credit Rating", "Local Currency LT|0")</f>
        <v/>
      </c>
      <c r="O517" s="10" t="str">
        <f>_xll.SNL.Clients.Office.Excel.Functions.SPG(A517, "RD_CREDIT_WATCH_OUTLOOK_DATE_GLOBAL", "Issuer Credit Rating", "Local Currency LT|0")</f>
        <v/>
      </c>
    </row>
    <row r="518" spans="1:15">
      <c r="A518" t="s">
        <v>1551</v>
      </c>
      <c r="B518" t="str">
        <f>_xll.SNL.Clients.Office.Excel.Functions.SPG(A518,"SP_IPO_DATE")</f>
        <v>#PEND</v>
      </c>
      <c r="C518" s="9" t="str">
        <f>_xll.SNL.Clients.Office.Excel.Functions.SPG(A518, "IQ_SECTOR")</f>
        <v>Consumer Staples</v>
      </c>
      <c r="D518" s="9" t="str">
        <f>_xll.SNL.Clients.Office.Excel.Functions.SPG(A518, "IQ_INDUSTRY_GROUP")</f>
        <v>Consumer Staples Distribution and Retail</v>
      </c>
      <c r="E518" s="9" t="str">
        <f>_xll.SNL.Clients.Office.Excel.Functions.SPG(A518, "IQ_INDUSTRY")</f>
        <v>Consumer Staples Distribution and Retail</v>
      </c>
      <c r="F518" s="9" t="str">
        <f>_xll.SNL.Clients.Office.Excel.Functions.SPG(A518, "IQ_PRIMARY_INDUSTRY")</f>
        <v>Food Distributors</v>
      </c>
      <c r="G518" s="9" t="str">
        <f>_xll.SNL.Clients.Office.Excel.Functions.SPG(A518, "NAICS_CODE", "Primary")</f>
        <v>424410 - General Line Grocery Merchant Wholesalers</v>
      </c>
      <c r="H518" s="9" t="str">
        <f>_xll.SNL.Clients.Office.Excel.Functions.SPG(A518, "SP_TOPICTAG")</f>
        <v>Animal Feed; Farming; Horticulture; Biofuel; Biomass Energy; Sustainable Aviation Fuel (SAF); Bio-based and Renewable Materials</v>
      </c>
      <c r="I518" s="5">
        <f>_xll.SNL.Clients.Office.Excel.Functions.SPG(A518, "SP_PCT_SHARES_OWNED_ALL_INSTITUTIONS")</f>
        <v>85.53</v>
      </c>
      <c r="J518" s="9" t="str">
        <f>_xll.SNL.Clients.Office.Excel.Functions.SPG(A518, "RD_CREDIT_RATING_GLOBAL", "Issuer Credit Rating", "Local Currency LT|0")</f>
        <v/>
      </c>
      <c r="K518" s="9" t="str">
        <f>_xll.SNL.Clients.Office.Excel.Functions.SPG(A518, "RD_CWOL_GLOBAL", "Issuer Credit Rating", "Local Currency LT|0")</f>
        <v/>
      </c>
      <c r="L518" s="9" t="str">
        <f>_xll.SNL.Clients.Office.Excel.Functions.SPG(A518, "RD_RATING_ACTION_GLOBAL", "Issuer Credit Rating", "Local Currency LT|0")</f>
        <v/>
      </c>
      <c r="M518" s="10" t="str">
        <f>_xll.SNL.Clients.Office.Excel.Functions.SPG(A518, "RD_LAST_REVIEW_DATE_GLOBAL", "Issuer Credit Rating", "Local Currency LT")</f>
        <v/>
      </c>
      <c r="N518" s="10" t="str">
        <f>_xll.SNL.Clients.Office.Excel.Functions.SPG(A518, "RD_CREDIT_RATING_DATE_GLOBAL", "Issuer Credit Rating", "Local Currency LT|0")</f>
        <v/>
      </c>
      <c r="O518" s="10" t="str">
        <f>_xll.SNL.Clients.Office.Excel.Functions.SPG(A518, "RD_CREDIT_WATCH_OUTLOOK_DATE_GLOBAL", "Issuer Credit Rating", "Local Currency LT|0")</f>
        <v/>
      </c>
    </row>
    <row r="519" spans="1:15">
      <c r="A519" t="s">
        <v>1552</v>
      </c>
      <c r="B519" t="str">
        <f>_xll.SNL.Clients.Office.Excel.Functions.SPG(A519,"SP_IPO_DATE")</f>
        <v>#PEND</v>
      </c>
      <c r="C519" s="9" t="str">
        <f>_xll.SNL.Clients.Office.Excel.Functions.SPG(A519, "IQ_SECTOR")</f>
        <v>Financials</v>
      </c>
      <c r="D519" s="9" t="str">
        <f>_xll.SNL.Clients.Office.Excel.Functions.SPG(A519, "IQ_INDUSTRY_GROUP")</f>
        <v>Banks</v>
      </c>
      <c r="E519" s="9" t="str">
        <f>_xll.SNL.Clients.Office.Excel.Functions.SPG(A519, "IQ_INDUSTRY")</f>
        <v>Banks</v>
      </c>
      <c r="F519" s="9" t="str">
        <f>_xll.SNL.Clients.Office.Excel.Functions.SPG(A519, "IQ_PRIMARY_INDUSTRY")</f>
        <v>Regional Banks</v>
      </c>
      <c r="G519" s="9" t="str">
        <f>_xll.SNL.Clients.Office.Excel.Functions.SPG(A519, "NAICS_CODE", "Primary")</f>
        <v>522110 - Commercial Banking</v>
      </c>
      <c r="H519" s="9" t="str">
        <f>_xll.SNL.Clients.Office.Excel.Functions.SPG(A519, "SP_TOPICTAG")</f>
        <v>Consumer Lending; Banking as a Service</v>
      </c>
      <c r="I519" s="5">
        <f>_xll.SNL.Clients.Office.Excel.Functions.SPG(A519, "SP_PCT_SHARES_OWNED_ALL_INSTITUTIONS")</f>
        <v>107.92</v>
      </c>
      <c r="J519" s="9" t="str">
        <f>_xll.SNL.Clients.Office.Excel.Functions.SPG(A519, "RD_CREDIT_RATING_GLOBAL", "Issuer Credit Rating", "Local Currency LT|0")</f>
        <v/>
      </c>
      <c r="K519" s="9" t="str">
        <f>_xll.SNL.Clients.Office.Excel.Functions.SPG(A519, "RD_CWOL_GLOBAL", "Issuer Credit Rating", "Local Currency LT|0")</f>
        <v/>
      </c>
      <c r="L519" s="9" t="str">
        <f>_xll.SNL.Clients.Office.Excel.Functions.SPG(A519, "RD_RATING_ACTION_GLOBAL", "Issuer Credit Rating", "Local Currency LT|0")</f>
        <v/>
      </c>
      <c r="M519" s="10" t="str">
        <f>_xll.SNL.Clients.Office.Excel.Functions.SPG(A519, "RD_LAST_REVIEW_DATE_GLOBAL", "Issuer Credit Rating", "Local Currency LT")</f>
        <v/>
      </c>
      <c r="N519" s="10" t="str">
        <f>_xll.SNL.Clients.Office.Excel.Functions.SPG(A519, "RD_CREDIT_RATING_DATE_GLOBAL", "Issuer Credit Rating", "Local Currency LT|0")</f>
        <v/>
      </c>
      <c r="O519" s="10" t="str">
        <f>_xll.SNL.Clients.Office.Excel.Functions.SPG(A519, "RD_CREDIT_WATCH_OUTLOOK_DATE_GLOBAL", "Issuer Credit Rating", "Local Currency LT|0")</f>
        <v/>
      </c>
    </row>
    <row r="520" spans="1:15">
      <c r="A520" t="s">
        <v>1553</v>
      </c>
      <c r="B520" t="str">
        <f>_xll.SNL.Clients.Office.Excel.Functions.SPG(A520,"SP_IPO_DATE")</f>
        <v>#PEND</v>
      </c>
      <c r="C520" s="9" t="str">
        <f>_xll.SNL.Clients.Office.Excel.Functions.SPG(A520, "IQ_SECTOR")</f>
        <v>Consumer Discretionary</v>
      </c>
      <c r="D520" s="9" t="str">
        <f>_xll.SNL.Clients.Office.Excel.Functions.SPG(A520, "IQ_INDUSTRY_GROUP")</f>
        <v>Consumer Discretionary Distribution and Retail</v>
      </c>
      <c r="E520" s="9" t="str">
        <f>_xll.SNL.Clients.Office.Excel.Functions.SPG(A520, "IQ_INDUSTRY")</f>
        <v>Specialty Retail</v>
      </c>
      <c r="F520" s="9" t="str">
        <f>_xll.SNL.Clients.Office.Excel.Functions.SPG(A520, "IQ_PRIMARY_INDUSTRY")</f>
        <v>Apparel Retail</v>
      </c>
      <c r="G520" s="9" t="str">
        <f>_xll.SNL.Clients.Office.Excel.Functions.SPG(A520, "NAICS_CODE", "Primary")</f>
        <v>4581 - Clothing and Clothing Accessories Retailers</v>
      </c>
      <c r="H520" s="9" t="str">
        <f>_xll.SNL.Clients.Office.Excel.Functions.SPG(A520, "SP_TOPICTAG")</f>
        <v>Lifestyle; Brand Marketing</v>
      </c>
      <c r="I520" s="5">
        <f>_xll.SNL.Clients.Office.Excel.Functions.SPG(A520, "SP_PCT_SHARES_OWNED_ALL_INSTITUTIONS")</f>
        <v>60.6</v>
      </c>
      <c r="J520" s="9" t="str">
        <f>_xll.SNL.Clients.Office.Excel.Functions.SPG(A520, "RD_CREDIT_RATING_GLOBAL", "Issuer Credit Rating", "Local Currency LT|0")</f>
        <v/>
      </c>
      <c r="K520" s="9" t="str">
        <f>_xll.SNL.Clients.Office.Excel.Functions.SPG(A520, "RD_CWOL_GLOBAL", "Issuer Credit Rating", "Local Currency LT|0")</f>
        <v/>
      </c>
      <c r="L520" s="9" t="str">
        <f>_xll.SNL.Clients.Office.Excel.Functions.SPG(A520, "RD_RATING_ACTION_GLOBAL", "Issuer Credit Rating", "Local Currency LT|0")</f>
        <v/>
      </c>
      <c r="M520" s="10" t="str">
        <f>_xll.SNL.Clients.Office.Excel.Functions.SPG(A520, "RD_LAST_REVIEW_DATE_GLOBAL", "Issuer Credit Rating", "Local Currency LT")</f>
        <v/>
      </c>
      <c r="N520" s="10" t="str">
        <f>_xll.SNL.Clients.Office.Excel.Functions.SPG(A520, "RD_CREDIT_RATING_DATE_GLOBAL", "Issuer Credit Rating", "Local Currency LT|0")</f>
        <v/>
      </c>
      <c r="O520" s="10" t="str">
        <f>_xll.SNL.Clients.Office.Excel.Functions.SPG(A520, "RD_CREDIT_WATCH_OUTLOOK_DATE_GLOBAL", "Issuer Credit Rating", "Local Currency LT|0")</f>
        <v/>
      </c>
    </row>
    <row r="521" spans="1:15">
      <c r="A521" t="s">
        <v>1554</v>
      </c>
      <c r="B521" t="str">
        <f>_xll.SNL.Clients.Office.Excel.Functions.SPG(A521,"SP_IPO_DATE")</f>
        <v>#PEND</v>
      </c>
      <c r="C521" s="9" t="str">
        <f>_xll.SNL.Clients.Office.Excel.Functions.SPG(A521, "IQ_SECTOR")</f>
        <v>Consumer Discretionary</v>
      </c>
      <c r="D521" s="9" t="str">
        <f>_xll.SNL.Clients.Office.Excel.Functions.SPG(A521, "IQ_INDUSTRY_GROUP")</f>
        <v>Consumer Services</v>
      </c>
      <c r="E521" s="9" t="str">
        <f>_xll.SNL.Clients.Office.Excel.Functions.SPG(A521, "IQ_INDUSTRY")</f>
        <v>Hotels, Restaurants and Leisure</v>
      </c>
      <c r="F521" s="9" t="str">
        <f>_xll.SNL.Clients.Office.Excel.Functions.SPG(A521, "IQ_PRIMARY_INDUSTRY")</f>
        <v>Restaurants</v>
      </c>
      <c r="G521" s="9" t="str">
        <f>_xll.SNL.Clients.Office.Excel.Functions.SPG(A521, "NAICS_CODE", "Primary")</f>
        <v>722511 - Full-Service Restaurants</v>
      </c>
      <c r="H521" s="9" t="str">
        <f>_xll.SNL.Clients.Office.Excel.Functions.SPG(A521, "SP_TOPICTAG")</f>
        <v/>
      </c>
      <c r="I521" s="5">
        <f>_xll.SNL.Clients.Office.Excel.Functions.SPG(A521, "SP_PCT_SHARES_OWNED_ALL_INSTITUTIONS")</f>
        <v>95.85</v>
      </c>
      <c r="J521" s="9" t="str">
        <f>_xll.SNL.Clients.Office.Excel.Functions.SPG(A521, "RD_CREDIT_RATING_GLOBAL", "Issuer Credit Rating", "Local Currency LT|0")</f>
        <v/>
      </c>
      <c r="K521" s="9" t="str">
        <f>_xll.SNL.Clients.Office.Excel.Functions.SPG(A521, "RD_CWOL_GLOBAL", "Issuer Credit Rating", "Local Currency LT|0")</f>
        <v/>
      </c>
      <c r="L521" s="9" t="str">
        <f>_xll.SNL.Clients.Office.Excel.Functions.SPG(A521, "RD_RATING_ACTION_GLOBAL", "Issuer Credit Rating", "Local Currency LT|0")</f>
        <v/>
      </c>
      <c r="M521" s="10" t="str">
        <f>_xll.SNL.Clients.Office.Excel.Functions.SPG(A521, "RD_LAST_REVIEW_DATE_GLOBAL", "Issuer Credit Rating", "Local Currency LT")</f>
        <v/>
      </c>
      <c r="N521" s="10" t="str">
        <f>_xll.SNL.Clients.Office.Excel.Functions.SPG(A521, "RD_CREDIT_RATING_DATE_GLOBAL", "Issuer Credit Rating", "Local Currency LT|0")</f>
        <v/>
      </c>
      <c r="O521" s="10" t="str">
        <f>_xll.SNL.Clients.Office.Excel.Functions.SPG(A521, "RD_CREDIT_WATCH_OUTLOOK_DATE_GLOBAL", "Issuer Credit Rating", "Local Currency LT|0")</f>
        <v/>
      </c>
    </row>
    <row r="522" spans="1:15">
      <c r="A522" t="s">
        <v>1555</v>
      </c>
      <c r="B522" t="str">
        <f>_xll.SNL.Clients.Office.Excel.Functions.SPG(A522,"SP_IPO_DATE")</f>
        <v>#PEND</v>
      </c>
      <c r="C522" s="9" t="str">
        <f>_xll.SNL.Clients.Office.Excel.Functions.SPG(A522, "IQ_SECTOR")</f>
        <v>Consumer Staples</v>
      </c>
      <c r="D522" s="9" t="str">
        <f>_xll.SNL.Clients.Office.Excel.Functions.SPG(A522, "IQ_INDUSTRY_GROUP")</f>
        <v>Consumer Staples Distribution and Retail</v>
      </c>
      <c r="E522" s="9" t="str">
        <f>_xll.SNL.Clients.Office.Excel.Functions.SPG(A522, "IQ_INDUSTRY")</f>
        <v>Consumer Staples Distribution and Retail</v>
      </c>
      <c r="F522" s="9" t="str">
        <f>_xll.SNL.Clients.Office.Excel.Functions.SPG(A522, "IQ_PRIMARY_INDUSTRY")</f>
        <v>Food Distributors</v>
      </c>
      <c r="G522" s="9" t="str">
        <f>_xll.SNL.Clients.Office.Excel.Functions.SPG(A522, "NAICS_CODE", "Primary")</f>
        <v>4244 - Grocery and Related Product Merchant Wholesalers</v>
      </c>
      <c r="H522" s="9" t="str">
        <f>_xll.SNL.Clients.Office.Excel.Functions.SPG(A522, "SP_TOPICTAG")</f>
        <v>Fast-Moving Consumer Goods; Food Delivery; Online Grocery</v>
      </c>
      <c r="I522" s="5">
        <f>_xll.SNL.Clients.Office.Excel.Functions.SPG(A522, "SP_PCT_SHARES_OWNED_ALL_INSTITUTIONS")</f>
        <v>84.83</v>
      </c>
      <c r="J522" s="9" t="str">
        <f>_xll.SNL.Clients.Office.Excel.Functions.SPG(A522, "RD_CREDIT_RATING_GLOBAL", "Issuer Credit Rating", "Local Currency LT|0")</f>
        <v>B+</v>
      </c>
      <c r="K522" s="9" t="str">
        <f>_xll.SNL.Clients.Office.Excel.Functions.SPG(A522, "RD_CWOL_GLOBAL", "Issuer Credit Rating", "Local Currency LT|0")</f>
        <v>Stable</v>
      </c>
      <c r="L522" s="9" t="str">
        <f>_xll.SNL.Clients.Office.Excel.Functions.SPG(A522, "RD_RATING_ACTION_GLOBAL", "Issuer Credit Rating", "Local Currency LT|0")</f>
        <v>Upgrade | CreditWatch/Outlook (11/17/2023)</v>
      </c>
      <c r="M522" s="10">
        <f>_xll.SNL.Clients.Office.Excel.Functions.SPG(A522, "RD_LAST_REVIEW_DATE_GLOBAL", "Issuer Credit Rating", "Local Currency LT")</f>
        <v>45470</v>
      </c>
      <c r="N522" s="10">
        <f>_xll.SNL.Clients.Office.Excel.Functions.SPG(A522, "RD_CREDIT_RATING_DATE_GLOBAL", "Issuer Credit Rating", "Local Currency LT|0")</f>
        <v>45247</v>
      </c>
      <c r="O522" s="10">
        <f>_xll.SNL.Clients.Office.Excel.Functions.SPG(A522, "RD_CREDIT_WATCH_OUTLOOK_DATE_GLOBAL", "Issuer Credit Rating", "Local Currency LT|0")</f>
        <v>45247</v>
      </c>
    </row>
    <row r="523" spans="1:15">
      <c r="A523" t="s">
        <v>1556</v>
      </c>
      <c r="B523" t="str">
        <f>_xll.SNL.Clients.Office.Excel.Functions.SPG(A523,"SP_IPO_DATE")</f>
        <v>#PEND</v>
      </c>
      <c r="C523" s="9" t="str">
        <f>_xll.SNL.Clients.Office.Excel.Functions.SPG(A523, "IQ_SECTOR")</f>
        <v>Industrials</v>
      </c>
      <c r="D523" s="9" t="str">
        <f>_xll.SNL.Clients.Office.Excel.Functions.SPG(A523, "IQ_INDUSTRY_GROUP")</f>
        <v>Commercial and Professional Services</v>
      </c>
      <c r="E523" s="9" t="str">
        <f>_xll.SNL.Clients.Office.Excel.Functions.SPG(A523, "IQ_INDUSTRY")</f>
        <v>Commercial Services and Supplies</v>
      </c>
      <c r="F523" s="9" t="str">
        <f>_xll.SNL.Clients.Office.Excel.Functions.SPG(A523, "IQ_PRIMARY_INDUSTRY")</f>
        <v>Security and Alarm Services</v>
      </c>
      <c r="G523" s="9" t="str">
        <f>_xll.SNL.Clients.Office.Excel.Functions.SPG(A523, "NAICS_CODE", "Primary")</f>
        <v>561210 - Facilities Support Services</v>
      </c>
      <c r="H523" s="9" t="str">
        <f>_xll.SNL.Clients.Office.Excel.Functions.SPG(A523, "SP_TOPICTAG")</f>
        <v>Physical Security; Identity and Access Management; Security Management</v>
      </c>
      <c r="I523" s="5">
        <f>_xll.SNL.Clients.Office.Excel.Functions.SPG(A523, "SP_PCT_SHARES_OWNED_ALL_INSTITUTIONS")</f>
        <v>79.63</v>
      </c>
      <c r="J523" s="9" t="str">
        <f>_xll.SNL.Clients.Office.Excel.Functions.SPG(A523, "RD_CREDIT_RATING_GLOBAL", "Issuer Credit Rating", "Local Currency LT|0")</f>
        <v>B+</v>
      </c>
      <c r="K523" s="9" t="str">
        <f>_xll.SNL.Clients.Office.Excel.Functions.SPG(A523, "RD_CWOL_GLOBAL", "Issuer Credit Rating", "Local Currency LT|0")</f>
        <v>Stable</v>
      </c>
      <c r="L523" s="9" t="str">
        <f>_xll.SNL.Clients.Office.Excel.Functions.SPG(A523, "RD_RATING_ACTION_GLOBAL", "Issuer Credit Rating", "Local Currency LT|0")</f>
        <v>Upgrade | CreditWatch/Outlook (04/25/2024)</v>
      </c>
      <c r="M523" s="10">
        <f>_xll.SNL.Clients.Office.Excel.Functions.SPG(A523, "RD_LAST_REVIEW_DATE_GLOBAL", "Issuer Credit Rating", "Local Currency LT")</f>
        <v>45674</v>
      </c>
      <c r="N523" s="10">
        <f>_xll.SNL.Clients.Office.Excel.Functions.SPG(A523, "RD_CREDIT_RATING_DATE_GLOBAL", "Issuer Credit Rating", "Local Currency LT|0")</f>
        <v>45407</v>
      </c>
      <c r="O523" s="10">
        <f>_xll.SNL.Clients.Office.Excel.Functions.SPG(A523, "RD_CREDIT_WATCH_OUTLOOK_DATE_GLOBAL", "Issuer Credit Rating", "Local Currency LT|0")</f>
        <v>45407</v>
      </c>
    </row>
    <row r="524" spans="1:15">
      <c r="A524" t="s">
        <v>1557</v>
      </c>
      <c r="B524" t="str">
        <f>_xll.SNL.Clients.Office.Excel.Functions.SPG(A524,"SP_IPO_DATE")</f>
        <v>#PEND</v>
      </c>
      <c r="C524" s="9" t="str">
        <f>_xll.SNL.Clients.Office.Excel.Functions.SPG(A524, "IQ_SECTOR")</f>
        <v>Industrials</v>
      </c>
      <c r="D524" s="9" t="str">
        <f>_xll.SNL.Clients.Office.Excel.Functions.SPG(A524, "IQ_INDUSTRY_GROUP")</f>
        <v>Capital Goods</v>
      </c>
      <c r="E524" s="9" t="str">
        <f>_xll.SNL.Clients.Office.Excel.Functions.SPG(A524, "IQ_INDUSTRY")</f>
        <v>Machinery</v>
      </c>
      <c r="F524" s="9" t="str">
        <f>_xll.SNL.Clients.Office.Excel.Functions.SPG(A524, "IQ_PRIMARY_INDUSTRY")</f>
        <v>Construction Machinery and Heavy Transportation Equipment</v>
      </c>
      <c r="G524" s="9" t="str">
        <f>_xll.SNL.Clients.Office.Excel.Functions.SPG(A524, "NAICS_CODE", "Primary")</f>
        <v>336510 - Railroad Rolling Stock Manufacturing</v>
      </c>
      <c r="H524" s="9" t="str">
        <f>_xll.SNL.Clients.Office.Excel.Functions.SPG(A524, "SP_TOPICTAG")</f>
        <v>Fleet Management; Freight Service</v>
      </c>
      <c r="I524" s="5">
        <f>_xll.SNL.Clients.Office.Excel.Functions.SPG(A524, "SP_PCT_SHARES_OWNED_ALL_INSTITUTIONS")</f>
        <v>106</v>
      </c>
      <c r="J524" s="9" t="str">
        <f>_xll.SNL.Clients.Office.Excel.Functions.SPG(A524, "RD_CREDIT_RATING_GLOBAL", "Issuer Credit Rating", "Local Currency LT|0")</f>
        <v>BB-</v>
      </c>
      <c r="K524" s="9" t="str">
        <f>_xll.SNL.Clients.Office.Excel.Functions.SPG(A524, "RD_CWOL_GLOBAL", "Issuer Credit Rating", "Local Currency LT|0")</f>
        <v>Stable</v>
      </c>
      <c r="L524" s="9" t="str">
        <f>_xll.SNL.Clients.Office.Excel.Functions.SPG(A524, "RD_RATING_ACTION_GLOBAL", "Issuer Credit Rating", "Local Currency LT|0")</f>
        <v>CreditWatch/Outlook (11/12/2024)</v>
      </c>
      <c r="M524" s="10">
        <f>_xll.SNL.Clients.Office.Excel.Functions.SPG(A524, "RD_LAST_REVIEW_DATE_GLOBAL", "Issuer Credit Rating", "Local Currency LT")</f>
        <v>45643</v>
      </c>
      <c r="N524" s="10">
        <f>_xll.SNL.Clients.Office.Excel.Functions.SPG(A524, "RD_CREDIT_RATING_DATE_GLOBAL", "Issuer Credit Rating", "Local Currency LT|0")</f>
        <v>44301</v>
      </c>
      <c r="O524" s="10">
        <f>_xll.SNL.Clients.Office.Excel.Functions.SPG(A524, "RD_CREDIT_WATCH_OUTLOOK_DATE_GLOBAL", "Issuer Credit Rating", "Local Currency LT|0")</f>
        <v>45608</v>
      </c>
    </row>
    <row r="525" spans="1:15">
      <c r="A525" t="s">
        <v>1558</v>
      </c>
      <c r="B525" t="str">
        <f>_xll.SNL.Clients.Office.Excel.Functions.SPG(A525,"SP_IPO_DATE")</f>
        <v>#PEND</v>
      </c>
      <c r="C525" s="9" t="str">
        <f>_xll.SNL.Clients.Office.Excel.Functions.SPG(A525, "IQ_SECTOR")</f>
        <v>Consumer Staples</v>
      </c>
      <c r="D525" s="9" t="str">
        <f>_xll.SNL.Clients.Office.Excel.Functions.SPG(A525, "IQ_INDUSTRY_GROUP")</f>
        <v>Food, Beverage and Tobacco</v>
      </c>
      <c r="E525" s="9" t="str">
        <f>_xll.SNL.Clients.Office.Excel.Functions.SPG(A525, "IQ_INDUSTRY")</f>
        <v>Food Products</v>
      </c>
      <c r="F525" s="9" t="str">
        <f>_xll.SNL.Clients.Office.Excel.Functions.SPG(A525, "IQ_PRIMARY_INDUSTRY")</f>
        <v>Packaged Foods and Meats</v>
      </c>
      <c r="G525" s="9" t="str">
        <f>_xll.SNL.Clients.Office.Excel.Functions.SPG(A525, "NAICS_CODE", "Primary")</f>
        <v>311 - Food Manufacturing</v>
      </c>
      <c r="H525" s="9" t="str">
        <f>_xll.SNL.Clients.Office.Excel.Functions.SPG(A525, "SP_TOPICTAG")</f>
        <v>Green Consumer Goods; Organic; Brand Marketing; Alternative Protein; Online Grocery</v>
      </c>
      <c r="I525" s="5">
        <f>_xll.SNL.Clients.Office.Excel.Functions.SPG(A525, "SP_PCT_SHARES_OWNED_ALL_INSTITUTIONS")</f>
        <v>109.49</v>
      </c>
      <c r="J525" s="9" t="str">
        <f>_xll.SNL.Clients.Office.Excel.Functions.SPG(A525, "RD_CREDIT_RATING_GLOBAL", "Issuer Credit Rating", "Local Currency LT|0")</f>
        <v/>
      </c>
      <c r="K525" s="9" t="str">
        <f>_xll.SNL.Clients.Office.Excel.Functions.SPG(A525, "RD_CWOL_GLOBAL", "Issuer Credit Rating", "Local Currency LT|0")</f>
        <v/>
      </c>
      <c r="L525" s="9" t="str">
        <f>_xll.SNL.Clients.Office.Excel.Functions.SPG(A525, "RD_RATING_ACTION_GLOBAL", "Issuer Credit Rating", "Local Currency LT|0")</f>
        <v/>
      </c>
      <c r="M525" s="10" t="str">
        <f>_xll.SNL.Clients.Office.Excel.Functions.SPG(A525, "RD_LAST_REVIEW_DATE_GLOBAL", "Issuer Credit Rating", "Local Currency LT")</f>
        <v/>
      </c>
      <c r="N525" s="10" t="str">
        <f>_xll.SNL.Clients.Office.Excel.Functions.SPG(A525, "RD_CREDIT_RATING_DATE_GLOBAL", "Issuer Credit Rating", "Local Currency LT|0")</f>
        <v/>
      </c>
      <c r="O525" s="10" t="str">
        <f>_xll.SNL.Clients.Office.Excel.Functions.SPG(A525, "RD_CREDIT_WATCH_OUTLOOK_DATE_GLOBAL", "Issuer Credit Rating", "Local Currency LT|0")</f>
        <v/>
      </c>
    </row>
    <row r="526" spans="1:15">
      <c r="A526" t="s">
        <v>1559</v>
      </c>
      <c r="B526" t="str">
        <f>_xll.SNL.Clients.Office.Excel.Functions.SPG(A526,"SP_IPO_DATE")</f>
        <v>#PEND</v>
      </c>
      <c r="C526" s="9" t="str">
        <f>_xll.SNL.Clients.Office.Excel.Functions.SPG(A526, "IQ_SECTOR")</f>
        <v>Real Estate</v>
      </c>
      <c r="D526" s="9" t="str">
        <f>_xll.SNL.Clients.Office.Excel.Functions.SPG(A526, "IQ_INDUSTRY_GROUP")</f>
        <v>Equity Real Estate Investment Trusts (REITs)</v>
      </c>
      <c r="E526" s="9" t="str">
        <f>_xll.SNL.Clients.Office.Excel.Functions.SPG(A526, "IQ_INDUSTRY")</f>
        <v>Retail REITs</v>
      </c>
      <c r="F526" s="9" t="str">
        <f>_xll.SNL.Clients.Office.Excel.Functions.SPG(A526, "IQ_PRIMARY_INDUSTRY")</f>
        <v>Retail REITs</v>
      </c>
      <c r="G526" s="9" t="str">
        <f>_xll.SNL.Clients.Office.Excel.Functions.SPG(A526, "NAICS_CODE", "Primary")</f>
        <v>531110 - Lessors of Residential Buildings and Dwellings</v>
      </c>
      <c r="H526" s="9" t="str">
        <f>_xll.SNL.Clients.Office.Excel.Functions.SPG(A526, "SP_TOPICTAG")</f>
        <v/>
      </c>
      <c r="I526" s="5">
        <f>_xll.SNL.Clients.Office.Excel.Functions.SPG(A526, "SP_PCT_SHARES_OWNED_ALL_INSTITUTIONS")</f>
        <v>88.55</v>
      </c>
      <c r="J526" s="9" t="str">
        <f>_xll.SNL.Clients.Office.Excel.Functions.SPG(A526, "RD_CREDIT_RATING_GLOBAL", "Issuer Credit Rating", "Local Currency LT|0")</f>
        <v/>
      </c>
      <c r="K526" s="9" t="str">
        <f>_xll.SNL.Clients.Office.Excel.Functions.SPG(A526, "RD_CWOL_GLOBAL", "Issuer Credit Rating", "Local Currency LT|0")</f>
        <v/>
      </c>
      <c r="L526" s="9" t="str">
        <f>_xll.SNL.Clients.Office.Excel.Functions.SPG(A526, "RD_RATING_ACTION_GLOBAL", "Issuer Credit Rating", "Local Currency LT|0")</f>
        <v/>
      </c>
      <c r="M526" s="10" t="str">
        <f>_xll.SNL.Clients.Office.Excel.Functions.SPG(A526, "RD_LAST_REVIEW_DATE_GLOBAL", "Issuer Credit Rating", "Local Currency LT")</f>
        <v/>
      </c>
      <c r="N526" s="10" t="str">
        <f>_xll.SNL.Clients.Office.Excel.Functions.SPG(A526, "RD_CREDIT_RATING_DATE_GLOBAL", "Issuer Credit Rating", "Local Currency LT|0")</f>
        <v/>
      </c>
      <c r="O526" s="10" t="str">
        <f>_xll.SNL.Clients.Office.Excel.Functions.SPG(A526, "RD_CREDIT_WATCH_OUTLOOK_DATE_GLOBAL", "Issuer Credit Rating", "Local Currency LT|0")</f>
        <v/>
      </c>
    </row>
    <row r="527" spans="1:15">
      <c r="A527" t="s">
        <v>1560</v>
      </c>
      <c r="B527" t="str">
        <f>_xll.SNL.Clients.Office.Excel.Functions.SPG(A527,"SP_IPO_DATE")</f>
        <v>#PEND</v>
      </c>
      <c r="C527" s="9" t="str">
        <f>_xll.SNL.Clients.Office.Excel.Functions.SPG(A527, "IQ_SECTOR")</f>
        <v>Consumer Discretionary</v>
      </c>
      <c r="D527" s="9" t="str">
        <f>_xll.SNL.Clients.Office.Excel.Functions.SPG(A527, "IQ_INDUSTRY_GROUP")</f>
        <v>Consumer Discretionary Distribution and Retail</v>
      </c>
      <c r="E527" s="9" t="str">
        <f>_xll.SNL.Clients.Office.Excel.Functions.SPG(A527, "IQ_INDUSTRY")</f>
        <v>Specialty Retail</v>
      </c>
      <c r="F527" s="9" t="str">
        <f>_xll.SNL.Clients.Office.Excel.Functions.SPG(A527, "IQ_PRIMARY_INDUSTRY")</f>
        <v>Other Specialty Retail</v>
      </c>
      <c r="G527" s="9" t="str">
        <f>_xll.SNL.Clients.Office.Excel.Functions.SPG(A527, "NAICS_CODE", "Primary")</f>
        <v>459410 - Office Supplies and Stationery Retailers</v>
      </c>
      <c r="H527" s="9" t="str">
        <f>_xll.SNL.Clients.Office.Excel.Functions.SPG(A527, "SP_TOPICTAG")</f>
        <v>Software Development; Customer Relationship Management; Brand Marketing; Courier Service; Process Automation; Artificial Intelligence</v>
      </c>
      <c r="I527" s="5">
        <f>_xll.SNL.Clients.Office.Excel.Functions.SPG(A527, "SP_PCT_SHARES_OWNED_ALL_INSTITUTIONS")</f>
        <v>101.99</v>
      </c>
      <c r="J527" s="9" t="str">
        <f>_xll.SNL.Clients.Office.Excel.Functions.SPG(A527, "RD_CREDIT_RATING_GLOBAL", "Issuer Credit Rating", "Local Currency LT|0")</f>
        <v>NR</v>
      </c>
      <c r="K527" s="9" t="str">
        <f>_xll.SNL.Clients.Office.Excel.Functions.SPG(A527, "RD_CWOL_GLOBAL", "Issuer Credit Rating", "Local Currency LT|0")</f>
        <v>NR</v>
      </c>
      <c r="L527" s="9" t="str">
        <f>_xll.SNL.Clients.Office.Excel.Functions.SPG(A527, "RD_RATING_ACTION_GLOBAL", "Issuer Credit Rating", "Local Currency LT|0")</f>
        <v>Not Rated | CreditWatch/Outlook (04/22/2020)</v>
      </c>
      <c r="M527" s="10">
        <f>_xll.SNL.Clients.Office.Excel.Functions.SPG(A527, "RD_LAST_REVIEW_DATE_GLOBAL", "Issuer Credit Rating", "Local Currency LT")</f>
        <v>43943</v>
      </c>
      <c r="N527" s="10">
        <f>_xll.SNL.Clients.Office.Excel.Functions.SPG(A527, "RD_CREDIT_RATING_DATE_GLOBAL", "Issuer Credit Rating", "Local Currency LT|0")</f>
        <v>43943</v>
      </c>
      <c r="O527" s="10">
        <f>_xll.SNL.Clients.Office.Excel.Functions.SPG(A527, "RD_CREDIT_WATCH_OUTLOOK_DATE_GLOBAL", "Issuer Credit Rating", "Local Currency LT|0")</f>
        <v>43943</v>
      </c>
    </row>
    <row r="528" spans="1:15">
      <c r="A528" t="s">
        <v>1561</v>
      </c>
      <c r="B528" t="str">
        <f>_xll.SNL.Clients.Office.Excel.Functions.SPG(A528,"SP_IPO_DATE")</f>
        <v>#PEND</v>
      </c>
      <c r="C528" s="9" t="str">
        <f>_xll.SNL.Clients.Office.Excel.Functions.SPG(A528, "IQ_SECTOR")</f>
        <v>Consumer Staples</v>
      </c>
      <c r="D528" s="9" t="str">
        <f>_xll.SNL.Clients.Office.Excel.Functions.SPG(A528, "IQ_INDUSTRY_GROUP")</f>
        <v>Food, Beverage and Tobacco</v>
      </c>
      <c r="E528" s="9" t="str">
        <f>_xll.SNL.Clients.Office.Excel.Functions.SPG(A528, "IQ_INDUSTRY")</f>
        <v>Food Products</v>
      </c>
      <c r="F528" s="9" t="str">
        <f>_xll.SNL.Clients.Office.Excel.Functions.SPG(A528, "IQ_PRIMARY_INDUSTRY")</f>
        <v>Packaged Foods and Meats</v>
      </c>
      <c r="G528" s="9" t="str">
        <f>_xll.SNL.Clients.Office.Excel.Functions.SPG(A528, "NAICS_CODE", "Primary")</f>
        <v>311 - Food Manufacturing</v>
      </c>
      <c r="H528" s="9" t="str">
        <f>_xll.SNL.Clients.Office.Excel.Functions.SPG(A528, "SP_TOPICTAG")</f>
        <v>Alternative Protein</v>
      </c>
      <c r="I528" s="5">
        <f>_xll.SNL.Clients.Office.Excel.Functions.SPG(A528, "SP_PCT_SHARES_OWNED_ALL_INSTITUTIONS")</f>
        <v>91.96</v>
      </c>
      <c r="J528" s="9" t="str">
        <f>_xll.SNL.Clients.Office.Excel.Functions.SPG(A528, "RD_CREDIT_RATING_GLOBAL", "Issuer Credit Rating", "Local Currency LT|0")</f>
        <v>BB-</v>
      </c>
      <c r="K528" s="9" t="str">
        <f>_xll.SNL.Clients.Office.Excel.Functions.SPG(A528, "RD_CWOL_GLOBAL", "Issuer Credit Rating", "Local Currency LT|0")</f>
        <v>Stable</v>
      </c>
      <c r="L528" s="9" t="str">
        <f>_xll.SNL.Clients.Office.Excel.Functions.SPG(A528, "RD_RATING_ACTION_GLOBAL", "Issuer Credit Rating", "Local Currency LT|0")</f>
        <v>Upgrade | CreditWatch/Outlook (07/14/2022)</v>
      </c>
      <c r="M528" s="10">
        <f>_xll.SNL.Clients.Office.Excel.Functions.SPG(A528, "RD_LAST_REVIEW_DATE_GLOBAL", "Issuer Credit Rating", "Local Currency LT")</f>
        <v>45376</v>
      </c>
      <c r="N528" s="10">
        <f>_xll.SNL.Clients.Office.Excel.Functions.SPG(A528, "RD_CREDIT_RATING_DATE_GLOBAL", "Issuer Credit Rating", "Local Currency LT|0")</f>
        <v>44756</v>
      </c>
      <c r="O528" s="10">
        <f>_xll.SNL.Clients.Office.Excel.Functions.SPG(A528, "RD_CREDIT_WATCH_OUTLOOK_DATE_GLOBAL", "Issuer Credit Rating", "Local Currency LT|0")</f>
        <v>44756</v>
      </c>
    </row>
    <row r="529" spans="1:15">
      <c r="A529" t="s">
        <v>1562</v>
      </c>
      <c r="B529" t="str">
        <f>_xll.SNL.Clients.Office.Excel.Functions.SPG(A529,"SP_IPO_DATE")</f>
        <v>#PEND</v>
      </c>
      <c r="C529" s="9" t="str">
        <f>_xll.SNL.Clients.Office.Excel.Functions.SPG(A529, "IQ_SECTOR")</f>
        <v>Real Estate</v>
      </c>
      <c r="D529" s="9" t="str">
        <f>_xll.SNL.Clients.Office.Excel.Functions.SPG(A529, "IQ_INDUSTRY_GROUP")</f>
        <v>Real Estate Management and Development</v>
      </c>
      <c r="E529" s="9" t="str">
        <f>_xll.SNL.Clients.Office.Excel.Functions.SPG(A529, "IQ_INDUSTRY")</f>
        <v>Real Estate Management and Development</v>
      </c>
      <c r="F529" s="9" t="str">
        <f>_xll.SNL.Clients.Office.Excel.Functions.SPG(A529, "IQ_PRIMARY_INDUSTRY")</f>
        <v>Diversified Real Estate Activities</v>
      </c>
      <c r="G529" s="9" t="str">
        <f>_xll.SNL.Clients.Office.Excel.Functions.SPG(A529, "NAICS_CODE", "Primary")</f>
        <v>531 - Real Estate</v>
      </c>
      <c r="H529" s="9" t="str">
        <f>_xll.SNL.Clients.Office.Excel.Functions.SPG(A529, "SP_TOPICTAG")</f>
        <v>Vacation Rental</v>
      </c>
      <c r="I529" s="5">
        <f>_xll.SNL.Clients.Office.Excel.Functions.SPG(A529, "SP_PCT_SHARES_OWNED_ALL_INSTITUTIONS")</f>
        <v>81.72</v>
      </c>
      <c r="J529" s="9" t="str">
        <f>_xll.SNL.Clients.Office.Excel.Functions.SPG(A529, "RD_CREDIT_RATING_GLOBAL", "Issuer Credit Rating", "Local Currency LT|0")</f>
        <v/>
      </c>
      <c r="K529" s="9" t="str">
        <f>_xll.SNL.Clients.Office.Excel.Functions.SPG(A529, "RD_CWOL_GLOBAL", "Issuer Credit Rating", "Local Currency LT|0")</f>
        <v/>
      </c>
      <c r="L529" s="9" t="str">
        <f>_xll.SNL.Clients.Office.Excel.Functions.SPG(A529, "RD_RATING_ACTION_GLOBAL", "Issuer Credit Rating", "Local Currency LT|0")</f>
        <v/>
      </c>
      <c r="M529" s="10" t="str">
        <f>_xll.SNL.Clients.Office.Excel.Functions.SPG(A529, "RD_LAST_REVIEW_DATE_GLOBAL", "Issuer Credit Rating", "Local Currency LT")</f>
        <v/>
      </c>
      <c r="N529" s="10" t="str">
        <f>_xll.SNL.Clients.Office.Excel.Functions.SPG(A529, "RD_CREDIT_RATING_DATE_GLOBAL", "Issuer Credit Rating", "Local Currency LT|0")</f>
        <v/>
      </c>
      <c r="O529" s="10" t="str">
        <f>_xll.SNL.Clients.Office.Excel.Functions.SPG(A529, "RD_CREDIT_WATCH_OUTLOOK_DATE_GLOBAL", "Issuer Credit Rating", "Local Currency LT|0")</f>
        <v/>
      </c>
    </row>
    <row r="530" spans="1:15">
      <c r="A530" t="s">
        <v>1563</v>
      </c>
      <c r="B530" t="str">
        <f>_xll.SNL.Clients.Office.Excel.Functions.SPG(A530,"SP_IPO_DATE")</f>
        <v>#PEND</v>
      </c>
      <c r="C530" s="9" t="str">
        <f>_xll.SNL.Clients.Office.Excel.Functions.SPG(A530, "IQ_SECTOR")</f>
        <v>Communication Services</v>
      </c>
      <c r="D530" s="9" t="str">
        <f>_xll.SNL.Clients.Office.Excel.Functions.SPG(A530, "IQ_INDUSTRY_GROUP")</f>
        <v>Media and Entertainment</v>
      </c>
      <c r="E530" s="9" t="str">
        <f>_xll.SNL.Clients.Office.Excel.Functions.SPG(A530, "IQ_INDUSTRY")</f>
        <v>Media</v>
      </c>
      <c r="F530" s="9" t="str">
        <f>_xll.SNL.Clients.Office.Excel.Functions.SPG(A530, "IQ_PRIMARY_INDUSTRY")</f>
        <v>Advertising</v>
      </c>
      <c r="G530" s="9" t="str">
        <f>_xll.SNL.Clients.Office.Excel.Functions.SPG(A530, "NAICS_CODE", "Primary")</f>
        <v>5418 - Advertising, Public Relations, and Related Services</v>
      </c>
      <c r="H530" s="9" t="str">
        <f>_xll.SNL.Clients.Office.Excel.Functions.SPG(A530, "SP_TOPICTAG")</f>
        <v>Ad Network; Digital Media; Marketing Automation; Social Media Advertising; Customer Relationship Management; Ad Targeting; Search Engine Optimization</v>
      </c>
      <c r="I530" s="5">
        <f>_xll.SNL.Clients.Office.Excel.Functions.SPG(A530, "SP_PCT_SHARES_OWNED_ALL_INSTITUTIONS")</f>
        <v>81.209999999999994</v>
      </c>
      <c r="J530" s="9" t="str">
        <f>_xll.SNL.Clients.Office.Excel.Functions.SPG(A530, "RD_CREDIT_RATING_GLOBAL", "Issuer Credit Rating", "Local Currency LT|0")</f>
        <v>B</v>
      </c>
      <c r="K530" s="9" t="str">
        <f>_xll.SNL.Clients.Office.Excel.Functions.SPG(A530, "RD_CWOL_GLOBAL", "Issuer Credit Rating", "Local Currency LT|0")</f>
        <v>Stable</v>
      </c>
      <c r="L530" s="9" t="str">
        <f>_xll.SNL.Clients.Office.Excel.Functions.SPG(A530, "RD_RATING_ACTION_GLOBAL", "Issuer Credit Rating", "Local Currency LT|0")</f>
        <v>New Rating | CreditWatch/Outlook (02/02/2021)</v>
      </c>
      <c r="M530" s="10">
        <f>_xll.SNL.Clients.Office.Excel.Functions.SPG(A530, "RD_LAST_REVIEW_DATE_GLOBAL", "Issuer Credit Rating", "Local Currency LT")</f>
        <v>45369</v>
      </c>
      <c r="N530" s="10">
        <f>_xll.SNL.Clients.Office.Excel.Functions.SPG(A530, "RD_CREDIT_RATING_DATE_GLOBAL", "Issuer Credit Rating", "Local Currency LT|0")</f>
        <v>44229</v>
      </c>
      <c r="O530" s="10">
        <f>_xll.SNL.Clients.Office.Excel.Functions.SPG(A530, "RD_CREDIT_WATCH_OUTLOOK_DATE_GLOBAL", "Issuer Credit Rating", "Local Currency LT|0")</f>
        <v>44229</v>
      </c>
    </row>
    <row r="531" spans="1:15">
      <c r="A531" t="s">
        <v>1564</v>
      </c>
      <c r="B531" t="str">
        <f>_xll.SNL.Clients.Office.Excel.Functions.SPG(A531,"SP_IPO_DATE")</f>
        <v>#PEND</v>
      </c>
      <c r="C531" s="9" t="str">
        <f>_xll.SNL.Clients.Office.Excel.Functions.SPG(A531, "IQ_SECTOR")</f>
        <v>Energy</v>
      </c>
      <c r="D531" s="9" t="str">
        <f>_xll.SNL.Clients.Office.Excel.Functions.SPG(A531, "IQ_INDUSTRY_GROUP")</f>
        <v>Energy</v>
      </c>
      <c r="E531" s="9" t="str">
        <f>_xll.SNL.Clients.Office.Excel.Functions.SPG(A531, "IQ_INDUSTRY")</f>
        <v>Energy Equipment and Services</v>
      </c>
      <c r="F531" s="9" t="str">
        <f>_xll.SNL.Clients.Office.Excel.Functions.SPG(A531, "IQ_PRIMARY_INDUSTRY")</f>
        <v>Oil and Gas Equipment and Services</v>
      </c>
      <c r="G531" s="9" t="str">
        <f>_xll.SNL.Clients.Office.Excel.Functions.SPG(A531, "NAICS_CODE", "Primary")</f>
        <v>213112 - Support Activities for Oil and Gas Operations</v>
      </c>
      <c r="H531" s="9" t="str">
        <f>_xll.SNL.Clients.Office.Excel.Functions.SPG(A531, "SP_TOPICTAG")</f>
        <v>Environmental Consulting; Fleet Management; Industrial Automation; Marine Transportation; Pollution Control; Ocean Data Collection</v>
      </c>
      <c r="I531" s="5">
        <f>_xll.SNL.Clients.Office.Excel.Functions.SPG(A531, "SP_PCT_SHARES_OWNED_ALL_INSTITUTIONS")</f>
        <v>104.77</v>
      </c>
      <c r="J531" s="9" t="str">
        <f>_xll.SNL.Clients.Office.Excel.Functions.SPG(A531, "RD_CREDIT_RATING_GLOBAL", "Issuer Credit Rating", "Local Currency LT|0")</f>
        <v>NR</v>
      </c>
      <c r="K531" s="9" t="str">
        <f>_xll.SNL.Clients.Office.Excel.Functions.SPG(A531, "RD_CWOL_GLOBAL", "Issuer Credit Rating", "Local Currency LT|0")</f>
        <v>NR</v>
      </c>
      <c r="L531" s="9" t="str">
        <f>_xll.SNL.Clients.Office.Excel.Functions.SPG(A531, "RD_RATING_ACTION_GLOBAL", "Issuer Credit Rating", "Local Currency LT|0")</f>
        <v>Not Rated | CreditWatch/Outlook (06/06/1997)</v>
      </c>
      <c r="M531" s="10" t="str">
        <f>_xll.SNL.Clients.Office.Excel.Functions.SPG(A531, "RD_LAST_REVIEW_DATE_GLOBAL", "Issuer Credit Rating", "Local Currency LT")</f>
        <v/>
      </c>
      <c r="N531" s="10">
        <f>_xll.SNL.Clients.Office.Excel.Functions.SPG(A531, "RD_CREDIT_RATING_DATE_GLOBAL", "Issuer Credit Rating", "Local Currency LT|0")</f>
        <v>35587</v>
      </c>
      <c r="O531" s="10">
        <f>_xll.SNL.Clients.Office.Excel.Functions.SPG(A531, "RD_CREDIT_WATCH_OUTLOOK_DATE_GLOBAL", "Issuer Credit Rating", "Local Currency LT|0")</f>
        <v>35587</v>
      </c>
    </row>
    <row r="532" spans="1:15">
      <c r="A532" t="s">
        <v>1565</v>
      </c>
      <c r="B532" t="str">
        <f>_xll.SNL.Clients.Office.Excel.Functions.SPG(A532,"SP_IPO_DATE")</f>
        <v>#PEND</v>
      </c>
      <c r="C532" s="9" t="str">
        <f>_xll.SNL.Clients.Office.Excel.Functions.SPG(A532, "IQ_SECTOR")</f>
        <v>Industrials</v>
      </c>
      <c r="D532" s="9" t="str">
        <f>_xll.SNL.Clients.Office.Excel.Functions.SPG(A532, "IQ_INDUSTRY_GROUP")</f>
        <v>Capital Goods</v>
      </c>
      <c r="E532" s="9" t="str">
        <f>_xll.SNL.Clients.Office.Excel.Functions.SPG(A532, "IQ_INDUSTRY")</f>
        <v>Machinery</v>
      </c>
      <c r="F532" s="9" t="str">
        <f>_xll.SNL.Clients.Office.Excel.Functions.SPG(A532, "IQ_PRIMARY_INDUSTRY")</f>
        <v>Agricultural and Farm Machinery</v>
      </c>
      <c r="G532" s="9" t="str">
        <f>_xll.SNL.Clients.Office.Excel.Functions.SPG(A532, "NAICS_CODE", "Primary")</f>
        <v>333111 - Farm Machinery and Equipment Manufacturing</v>
      </c>
      <c r="H532" s="9" t="str">
        <f>_xll.SNL.Clients.Office.Excel.Functions.SPG(A532, "SP_TOPICTAG")</f>
        <v>Industrial Automation</v>
      </c>
      <c r="I532" s="5">
        <f>_xll.SNL.Clients.Office.Excel.Functions.SPG(A532, "SP_PCT_SHARES_OWNED_ALL_INSTITUTIONS")</f>
        <v>73.02</v>
      </c>
      <c r="J532" s="9" t="str">
        <f>_xll.SNL.Clients.Office.Excel.Functions.SPG(A532, "RD_CREDIT_RATING_GLOBAL", "Issuer Credit Rating", "Local Currency LT|0")</f>
        <v>B</v>
      </c>
      <c r="K532" s="9" t="str">
        <f>_xll.SNL.Clients.Office.Excel.Functions.SPG(A532, "RD_CWOL_GLOBAL", "Issuer Credit Rating", "Local Currency LT|0")</f>
        <v>Stable</v>
      </c>
      <c r="L532" s="9" t="str">
        <f>_xll.SNL.Clients.Office.Excel.Functions.SPG(A532, "RD_RATING_ACTION_GLOBAL", "Issuer Credit Rating", "Local Currency LT|0")</f>
        <v>Upgrade | CreditWatch/Outlook (12/09/2022)</v>
      </c>
      <c r="M532" s="10">
        <f>_xll.SNL.Clients.Office.Excel.Functions.SPG(A532, "RD_LAST_REVIEW_DATE_GLOBAL", "Issuer Credit Rating", "Local Currency LT")</f>
        <v>45637</v>
      </c>
      <c r="N532" s="10">
        <f>_xll.SNL.Clients.Office.Excel.Functions.SPG(A532, "RD_CREDIT_RATING_DATE_GLOBAL", "Issuer Credit Rating", "Local Currency LT|0")</f>
        <v>44904</v>
      </c>
      <c r="O532" s="10">
        <f>_xll.SNL.Clients.Office.Excel.Functions.SPG(A532, "RD_CREDIT_WATCH_OUTLOOK_DATE_GLOBAL", "Issuer Credit Rating", "Local Currency LT|0")</f>
        <v>44904</v>
      </c>
    </row>
    <row r="533" spans="1:15">
      <c r="A533" t="s">
        <v>1566</v>
      </c>
      <c r="B533" t="str">
        <f>_xll.SNL.Clients.Office.Excel.Functions.SPG(A533,"SP_IPO_DATE")</f>
        <v>#PEND</v>
      </c>
      <c r="C533" s="9" t="str">
        <f>_xll.SNL.Clients.Office.Excel.Functions.SPG(A533, "IQ_SECTOR")</f>
        <v>Financials</v>
      </c>
      <c r="D533" s="9" t="str">
        <f>_xll.SNL.Clients.Office.Excel.Functions.SPG(A533, "IQ_INDUSTRY_GROUP")</f>
        <v>Banks</v>
      </c>
      <c r="E533" s="9" t="str">
        <f>_xll.SNL.Clients.Office.Excel.Functions.SPG(A533, "IQ_INDUSTRY")</f>
        <v>Banks</v>
      </c>
      <c r="F533" s="9" t="str">
        <f>_xll.SNL.Clients.Office.Excel.Functions.SPG(A533, "IQ_PRIMARY_INDUSTRY")</f>
        <v>Regional Banks</v>
      </c>
      <c r="G533" s="9" t="str">
        <f>_xll.SNL.Clients.Office.Excel.Functions.SPG(A533, "NAICS_CODE", "Primary")</f>
        <v>522110 - Commercial Banking</v>
      </c>
      <c r="H533" s="9" t="str">
        <f>_xll.SNL.Clients.Office.Excel.Functions.SPG(A533, "SP_TOPICTAG")</f>
        <v>Consumer Lending; Employee Benefits</v>
      </c>
      <c r="I533" s="5">
        <f>_xll.SNL.Clients.Office.Excel.Functions.SPG(A533, "SP_PCT_SHARES_OWNED_ALL_INSTITUTIONS")</f>
        <v>65.42</v>
      </c>
      <c r="J533" s="9" t="str">
        <f>_xll.SNL.Clients.Office.Excel.Functions.SPG(A533, "RD_CREDIT_RATING_GLOBAL", "Issuer Credit Rating", "Local Currency LT|0")</f>
        <v/>
      </c>
      <c r="K533" s="9" t="str">
        <f>_xll.SNL.Clients.Office.Excel.Functions.SPG(A533, "RD_CWOL_GLOBAL", "Issuer Credit Rating", "Local Currency LT|0")</f>
        <v/>
      </c>
      <c r="L533" s="9" t="str">
        <f>_xll.SNL.Clients.Office.Excel.Functions.SPG(A533, "RD_RATING_ACTION_GLOBAL", "Issuer Credit Rating", "Local Currency LT|0")</f>
        <v/>
      </c>
      <c r="M533" s="10" t="str">
        <f>_xll.SNL.Clients.Office.Excel.Functions.SPG(A533, "RD_LAST_REVIEW_DATE_GLOBAL", "Issuer Credit Rating", "Local Currency LT")</f>
        <v/>
      </c>
      <c r="N533" s="10" t="str">
        <f>_xll.SNL.Clients.Office.Excel.Functions.SPG(A533, "RD_CREDIT_RATING_DATE_GLOBAL", "Issuer Credit Rating", "Local Currency LT|0")</f>
        <v/>
      </c>
      <c r="O533" s="10" t="str">
        <f>_xll.SNL.Clients.Office.Excel.Functions.SPG(A533, "RD_CREDIT_WATCH_OUTLOOK_DATE_GLOBAL", "Issuer Credit Rating", "Local Currency LT|0")</f>
        <v/>
      </c>
    </row>
    <row r="534" spans="1:15">
      <c r="A534" t="s">
        <v>1567</v>
      </c>
      <c r="B534" t="str">
        <f>_xll.SNL.Clients.Office.Excel.Functions.SPG(A534,"SP_IPO_DATE")</f>
        <v>#PEND</v>
      </c>
      <c r="C534" s="9" t="str">
        <f>_xll.SNL.Clients.Office.Excel.Functions.SPG(A534, "IQ_SECTOR")</f>
        <v>Consumer Staples</v>
      </c>
      <c r="D534" s="9" t="str">
        <f>_xll.SNL.Clients.Office.Excel.Functions.SPG(A534, "IQ_INDUSTRY_GROUP")</f>
        <v>Food, Beverage and Tobacco</v>
      </c>
      <c r="E534" s="9" t="str">
        <f>_xll.SNL.Clients.Office.Excel.Functions.SPG(A534, "IQ_INDUSTRY")</f>
        <v>Food Products</v>
      </c>
      <c r="F534" s="9" t="str">
        <f>_xll.SNL.Clients.Office.Excel.Functions.SPG(A534, "IQ_PRIMARY_INDUSTRY")</f>
        <v>Packaged Foods and Meats</v>
      </c>
      <c r="G534" s="9" t="str">
        <f>_xll.SNL.Clients.Office.Excel.Functions.SPG(A534, "NAICS_CODE", "Primary")</f>
        <v>3113 - Sugar and Confectionery Product Manufacturing</v>
      </c>
      <c r="H534" s="9" t="str">
        <f>_xll.SNL.Clients.Office.Excel.Functions.SPG(A534, "SP_TOPICTAG")</f>
        <v/>
      </c>
      <c r="I534" s="5">
        <f>_xll.SNL.Clients.Office.Excel.Functions.SPG(A534, "SP_PCT_SHARES_OWNED_ALL_INSTITUTIONS")</f>
        <v>16.39</v>
      </c>
      <c r="J534" s="9" t="str">
        <f>_xll.SNL.Clients.Office.Excel.Functions.SPG(A534, "RD_CREDIT_RATING_GLOBAL", "Issuer Credit Rating", "Local Currency LT|0")</f>
        <v/>
      </c>
      <c r="K534" s="9" t="str">
        <f>_xll.SNL.Clients.Office.Excel.Functions.SPG(A534, "RD_CWOL_GLOBAL", "Issuer Credit Rating", "Local Currency LT|0")</f>
        <v/>
      </c>
      <c r="L534" s="9" t="str">
        <f>_xll.SNL.Clients.Office.Excel.Functions.SPG(A534, "RD_RATING_ACTION_GLOBAL", "Issuer Credit Rating", "Local Currency LT|0")</f>
        <v/>
      </c>
      <c r="M534" s="10" t="str">
        <f>_xll.SNL.Clients.Office.Excel.Functions.SPG(A534, "RD_LAST_REVIEW_DATE_GLOBAL", "Issuer Credit Rating", "Local Currency LT")</f>
        <v/>
      </c>
      <c r="N534" s="10" t="str">
        <f>_xll.SNL.Clients.Office.Excel.Functions.SPG(A534, "RD_CREDIT_RATING_DATE_GLOBAL", "Issuer Credit Rating", "Local Currency LT|0")</f>
        <v/>
      </c>
      <c r="O534" s="10" t="str">
        <f>_xll.SNL.Clients.Office.Excel.Functions.SPG(A534, "RD_CREDIT_WATCH_OUTLOOK_DATE_GLOBAL", "Issuer Credit Rating", "Local Currency LT|0")</f>
        <v/>
      </c>
    </row>
    <row r="535" spans="1:15">
      <c r="A535" t="s">
        <v>1568</v>
      </c>
      <c r="B535" t="str">
        <f>_xll.SNL.Clients.Office.Excel.Functions.SPG(A535,"SP_IPO_DATE")</f>
        <v>#PEND</v>
      </c>
      <c r="C535" s="9" t="str">
        <f>_xll.SNL.Clients.Office.Excel.Functions.SPG(A535, "IQ_SECTOR")</f>
        <v>Consumer Discretionary</v>
      </c>
      <c r="D535" s="9" t="str">
        <f>_xll.SNL.Clients.Office.Excel.Functions.SPG(A535, "IQ_INDUSTRY_GROUP")</f>
        <v>Consumer Durables and Apparel</v>
      </c>
      <c r="E535" s="9" t="str">
        <f>_xll.SNL.Clients.Office.Excel.Functions.SPG(A535, "IQ_INDUSTRY")</f>
        <v>Leisure Products</v>
      </c>
      <c r="F535" s="9" t="str">
        <f>_xll.SNL.Clients.Office.Excel.Functions.SPG(A535, "IQ_PRIMARY_INDUSTRY")</f>
        <v>Leisure Products</v>
      </c>
      <c r="G535" s="9" t="str">
        <f>_xll.SNL.Clients.Office.Excel.Functions.SPG(A535, "NAICS_CODE", "Primary")</f>
        <v>339920 - Sporting and Athletic Goods Manufacturing</v>
      </c>
      <c r="H535" s="9" t="str">
        <f>_xll.SNL.Clients.Office.Excel.Functions.SPG(A535, "SP_TOPICTAG")</f>
        <v>Entertainment Systems; Computer Vision; Lifestyle; Social Networking and Collaboration; Content Creation</v>
      </c>
      <c r="I535" s="5">
        <f>_xll.SNL.Clients.Office.Excel.Functions.SPG(A535, "SP_PCT_SHARES_OWNED_ALL_INSTITUTIONS")</f>
        <v>76.64</v>
      </c>
      <c r="J535" s="9" t="str">
        <f>_xll.SNL.Clients.Office.Excel.Functions.SPG(A535, "RD_CREDIT_RATING_GLOBAL", "Issuer Credit Rating", "Local Currency LT|0")</f>
        <v>B</v>
      </c>
      <c r="K535" s="9" t="str">
        <f>_xll.SNL.Clients.Office.Excel.Functions.SPG(A535, "RD_CWOL_GLOBAL", "Issuer Credit Rating", "Local Currency LT|0")</f>
        <v>Developing</v>
      </c>
      <c r="L535" s="9" t="str">
        <f>_xll.SNL.Clients.Office.Excel.Functions.SPG(A535, "RD_RATING_ACTION_GLOBAL", "Issuer Credit Rating", "Local Currency LT|0")</f>
        <v>Downgrade | CreditWatch/Outlook (11/20/2024)</v>
      </c>
      <c r="M535" s="10">
        <f>_xll.SNL.Clients.Office.Excel.Functions.SPG(A535, "RD_LAST_REVIEW_DATE_GLOBAL", "Issuer Credit Rating", "Local Currency LT")</f>
        <v>45616</v>
      </c>
      <c r="N535" s="10">
        <f>_xll.SNL.Clients.Office.Excel.Functions.SPG(A535, "RD_CREDIT_RATING_DATE_GLOBAL", "Issuer Credit Rating", "Local Currency LT|0")</f>
        <v>45616</v>
      </c>
      <c r="O535" s="10">
        <f>_xll.SNL.Clients.Office.Excel.Functions.SPG(A535, "RD_CREDIT_WATCH_OUTLOOK_DATE_GLOBAL", "Issuer Credit Rating", "Local Currency LT|0")</f>
        <v>45616</v>
      </c>
    </row>
    <row r="536" spans="1:15">
      <c r="A536" t="s">
        <v>1569</v>
      </c>
      <c r="B536" t="str">
        <f>_xll.SNL.Clients.Office.Excel.Functions.SPG(A536,"SP_IPO_DATE")</f>
        <v>#PEND</v>
      </c>
      <c r="C536" s="9" t="str">
        <f>_xll.SNL.Clients.Office.Excel.Functions.SPG(A536, "IQ_SECTOR")</f>
        <v>Health Care</v>
      </c>
      <c r="D536" s="9" t="str">
        <f>_xll.SNL.Clients.Office.Excel.Functions.SPG(A536, "IQ_INDUSTRY_GROUP")</f>
        <v>Health Care Equipment and Services</v>
      </c>
      <c r="E536" s="9" t="str">
        <f>_xll.SNL.Clients.Office.Excel.Functions.SPG(A536, "IQ_INDUSTRY")</f>
        <v>Health Care Equipment and Supplies</v>
      </c>
      <c r="F536" s="9" t="str">
        <f>_xll.SNL.Clients.Office.Excel.Functions.SPG(A536, "IQ_PRIMARY_INDUSTRY")</f>
        <v>Health Care Equipment</v>
      </c>
      <c r="G536" s="9" t="str">
        <f>_xll.SNL.Clients.Office.Excel.Functions.SPG(A536, "NAICS_CODE", "Primary")</f>
        <v>334510 - Electromedical and Electrotherapeutic Apparatus Manufacturing</v>
      </c>
      <c r="H536" s="9" t="str">
        <f>_xll.SNL.Clients.Office.Excel.Functions.SPG(A536, "SP_TOPICTAG")</f>
        <v>Health Diagnostics; Cardiovascular; Hepatology; Respiratory; Surgery</v>
      </c>
      <c r="I536" s="5">
        <f>_xll.SNL.Clients.Office.Excel.Functions.SPG(A536, "SP_PCT_SHARES_OWNED_ALL_INSTITUTIONS")</f>
        <v>114.43</v>
      </c>
      <c r="J536" s="9" t="str">
        <f>_xll.SNL.Clients.Office.Excel.Functions.SPG(A536, "RD_CREDIT_RATING_GLOBAL", "Issuer Credit Rating", "Local Currency LT|0")</f>
        <v/>
      </c>
      <c r="K536" s="9" t="str">
        <f>_xll.SNL.Clients.Office.Excel.Functions.SPG(A536, "RD_CWOL_GLOBAL", "Issuer Credit Rating", "Local Currency LT|0")</f>
        <v/>
      </c>
      <c r="L536" s="9" t="str">
        <f>_xll.SNL.Clients.Office.Excel.Functions.SPG(A536, "RD_RATING_ACTION_GLOBAL", "Issuer Credit Rating", "Local Currency LT|0")</f>
        <v/>
      </c>
      <c r="M536" s="10" t="str">
        <f>_xll.SNL.Clients.Office.Excel.Functions.SPG(A536, "RD_LAST_REVIEW_DATE_GLOBAL", "Issuer Credit Rating", "Local Currency LT")</f>
        <v/>
      </c>
      <c r="N536" s="10" t="str">
        <f>_xll.SNL.Clients.Office.Excel.Functions.SPG(A536, "RD_CREDIT_RATING_DATE_GLOBAL", "Issuer Credit Rating", "Local Currency LT|0")</f>
        <v/>
      </c>
      <c r="O536" s="10" t="str">
        <f>_xll.SNL.Clients.Office.Excel.Functions.SPG(A536, "RD_CREDIT_WATCH_OUTLOOK_DATE_GLOBAL", "Issuer Credit Rating", "Local Currency LT|0")</f>
        <v/>
      </c>
    </row>
    <row r="537" spans="1:15">
      <c r="A537" t="s">
        <v>1570</v>
      </c>
      <c r="B537" t="str">
        <f>_xll.SNL.Clients.Office.Excel.Functions.SPG(A537,"SP_IPO_DATE")</f>
        <v>#PEND</v>
      </c>
      <c r="C537" s="9" t="str">
        <f>_xll.SNL.Clients.Office.Excel.Functions.SPG(A537, "IQ_SECTOR")</f>
        <v>Consumer Staples</v>
      </c>
      <c r="D537" s="9" t="str">
        <f>_xll.SNL.Clients.Office.Excel.Functions.SPG(A537, "IQ_INDUSTRY_GROUP")</f>
        <v>Food, Beverage and Tobacco</v>
      </c>
      <c r="E537" s="9" t="str">
        <f>_xll.SNL.Clients.Office.Excel.Functions.SPG(A537, "IQ_INDUSTRY")</f>
        <v>Food Products</v>
      </c>
      <c r="F537" s="9" t="str">
        <f>_xll.SNL.Clients.Office.Excel.Functions.SPG(A537, "IQ_PRIMARY_INDUSTRY")</f>
        <v>Packaged Foods and Meats</v>
      </c>
      <c r="G537" s="9" t="str">
        <f>_xll.SNL.Clients.Office.Excel.Functions.SPG(A537, "NAICS_CODE", "Primary")</f>
        <v>311 - Food Manufacturing</v>
      </c>
      <c r="H537" s="9" t="str">
        <f>_xll.SNL.Clients.Office.Excel.Functions.SPG(A537, "SP_TOPICTAG")</f>
        <v>Coffee; Organic; Nutraceutical; Alternative Protein; Online Grocery</v>
      </c>
      <c r="I537" s="5">
        <f>_xll.SNL.Clients.Office.Excel.Functions.SPG(A537, "SP_PCT_SHARES_OWNED_ALL_INSTITUTIONS")</f>
        <v>105.07</v>
      </c>
      <c r="J537" s="9" t="str">
        <f>_xll.SNL.Clients.Office.Excel.Functions.SPG(A537, "RD_CREDIT_RATING_GLOBAL", "Issuer Credit Rating", "Local Currency LT|0")</f>
        <v>B</v>
      </c>
      <c r="K537" s="9" t="str">
        <f>_xll.SNL.Clients.Office.Excel.Functions.SPG(A537, "RD_CWOL_GLOBAL", "Issuer Credit Rating", "Local Currency LT|0")</f>
        <v>Stable</v>
      </c>
      <c r="L537" s="9" t="str">
        <f>_xll.SNL.Clients.Office.Excel.Functions.SPG(A537, "RD_RATING_ACTION_GLOBAL", "Issuer Credit Rating", "Local Currency LT|0")</f>
        <v>CreditWatch/Outlook (10/06/2022)</v>
      </c>
      <c r="M537" s="10">
        <f>_xll.SNL.Clients.Office.Excel.Functions.SPG(A537, "RD_LAST_REVIEW_DATE_GLOBAL", "Issuer Credit Rating", "Local Currency LT")</f>
        <v>45468</v>
      </c>
      <c r="N537" s="10">
        <f>_xll.SNL.Clients.Office.Excel.Functions.SPG(A537, "RD_CREDIT_RATING_DATE_GLOBAL", "Issuer Credit Rating", "Local Currency LT|0")</f>
        <v>44508</v>
      </c>
      <c r="O537" s="10">
        <f>_xll.SNL.Clients.Office.Excel.Functions.SPG(A537, "RD_CREDIT_WATCH_OUTLOOK_DATE_GLOBAL", "Issuer Credit Rating", "Local Currency LT|0")</f>
        <v>44840</v>
      </c>
    </row>
    <row r="538" spans="1:15">
      <c r="A538" t="s">
        <v>1571</v>
      </c>
      <c r="B538" t="str">
        <f>_xll.SNL.Clients.Office.Excel.Functions.SPG(A538,"SP_IPO_DATE")</f>
        <v>#PEND</v>
      </c>
      <c r="C538" s="9" t="str">
        <f>_xll.SNL.Clients.Office.Excel.Functions.SPG(A538, "IQ_SECTOR")</f>
        <v>Consumer Discretionary</v>
      </c>
      <c r="D538" s="9" t="str">
        <f>_xll.SNL.Clients.Office.Excel.Functions.SPG(A538, "IQ_INDUSTRY_GROUP")</f>
        <v>Consumer Durables and Apparel</v>
      </c>
      <c r="E538" s="9" t="str">
        <f>_xll.SNL.Clients.Office.Excel.Functions.SPG(A538, "IQ_INDUSTRY")</f>
        <v>Household Durables</v>
      </c>
      <c r="F538" s="9" t="str">
        <f>_xll.SNL.Clients.Office.Excel.Functions.SPG(A538, "IQ_PRIMARY_INDUSTRY")</f>
        <v>Homebuilding</v>
      </c>
      <c r="G538" s="9" t="str">
        <f>_xll.SNL.Clients.Office.Excel.Functions.SPG(A538, "NAICS_CODE", "Primary")</f>
        <v>23611 - Residential Building Construction</v>
      </c>
      <c r="H538" s="9" t="str">
        <f>_xll.SNL.Clients.Office.Excel.Functions.SPG(A538, "SP_TOPICTAG")</f>
        <v/>
      </c>
      <c r="I538" s="5">
        <f>_xll.SNL.Clients.Office.Excel.Functions.SPG(A538, "SP_PCT_SHARES_OWNED_ALL_INSTITUTIONS")</f>
        <v>101.5</v>
      </c>
      <c r="J538" s="9" t="str">
        <f>_xll.SNL.Clients.Office.Excel.Functions.SPG(A538, "RD_CREDIT_RATING_GLOBAL", "Issuer Credit Rating", "Local Currency LT|0")</f>
        <v>BB</v>
      </c>
      <c r="K538" s="9" t="str">
        <f>_xll.SNL.Clients.Office.Excel.Functions.SPG(A538, "RD_CWOL_GLOBAL", "Issuer Credit Rating", "Local Currency LT|0")</f>
        <v>Stable</v>
      </c>
      <c r="L538" s="9" t="str">
        <f>_xll.SNL.Clients.Office.Excel.Functions.SPG(A538, "RD_RATING_ACTION_GLOBAL", "Issuer Credit Rating", "Local Currency LT|0")</f>
        <v>Upgrade | CreditWatch/Outlook (12/06/2023)</v>
      </c>
      <c r="M538" s="10">
        <f>_xll.SNL.Clients.Office.Excel.Functions.SPG(A538, "RD_LAST_REVIEW_DATE_GLOBAL", "Issuer Credit Rating", "Local Currency LT")</f>
        <v>45397</v>
      </c>
      <c r="N538" s="10">
        <f>_xll.SNL.Clients.Office.Excel.Functions.SPG(A538, "RD_CREDIT_RATING_DATE_GLOBAL", "Issuer Credit Rating", "Local Currency LT|0")</f>
        <v>45266</v>
      </c>
      <c r="O538" s="10">
        <f>_xll.SNL.Clients.Office.Excel.Functions.SPG(A538, "RD_CREDIT_WATCH_OUTLOOK_DATE_GLOBAL", "Issuer Credit Rating", "Local Currency LT|0")</f>
        <v>45266</v>
      </c>
    </row>
    <row r="539" spans="1:15">
      <c r="A539" t="s">
        <v>1572</v>
      </c>
      <c r="B539" t="str">
        <f>_xll.SNL.Clients.Office.Excel.Functions.SPG(A539,"SP_IPO_DATE")</f>
        <v>#PEND</v>
      </c>
      <c r="C539" s="9" t="str">
        <f>_xll.SNL.Clients.Office.Excel.Functions.SPG(A539, "IQ_SECTOR")</f>
        <v>Industrials</v>
      </c>
      <c r="D539" s="9" t="str">
        <f>_xll.SNL.Clients.Office.Excel.Functions.SPG(A539, "IQ_INDUSTRY_GROUP")</f>
        <v>Capital Goods</v>
      </c>
      <c r="E539" s="9" t="str">
        <f>_xll.SNL.Clients.Office.Excel.Functions.SPG(A539, "IQ_INDUSTRY")</f>
        <v>Machinery</v>
      </c>
      <c r="F539" s="9" t="str">
        <f>_xll.SNL.Clients.Office.Excel.Functions.SPG(A539, "IQ_PRIMARY_INDUSTRY")</f>
        <v>Construction Machinery and Heavy Transportation Equipment</v>
      </c>
      <c r="G539" s="9" t="str">
        <f>_xll.SNL.Clients.Office.Excel.Functions.SPG(A539, "NAICS_CODE", "Primary")</f>
        <v>336510 - Railroad Rolling Stock Manufacturing</v>
      </c>
      <c r="H539" s="9" t="str">
        <f>_xll.SNL.Clients.Office.Excel.Functions.SPG(A539, "SP_TOPICTAG")</f>
        <v>Fleet Management; Freight Service</v>
      </c>
      <c r="I539" s="5">
        <f>_xll.SNL.Clients.Office.Excel.Functions.SPG(A539, "SP_PCT_SHARES_OWNED_ALL_INSTITUTIONS")</f>
        <v>86.52</v>
      </c>
      <c r="J539" s="9" t="str">
        <f>_xll.SNL.Clients.Office.Excel.Functions.SPG(A539, "RD_CREDIT_RATING_GLOBAL", "Issuer Credit Rating", "Local Currency LT|0")</f>
        <v>BB+</v>
      </c>
      <c r="K539" s="9" t="str">
        <f>_xll.SNL.Clients.Office.Excel.Functions.SPG(A539, "RD_CWOL_GLOBAL", "Issuer Credit Rating", "Local Currency LT|0")</f>
        <v>Stable</v>
      </c>
      <c r="L539" s="9" t="str">
        <f>_xll.SNL.Clients.Office.Excel.Functions.SPG(A539, "RD_RATING_ACTION_GLOBAL", "Issuer Credit Rating", "Local Currency LT|0")</f>
        <v>Downgrade | CreditWatch/Outlook (05/22/2020)</v>
      </c>
      <c r="M539" s="10">
        <f>_xll.SNL.Clients.Office.Excel.Functions.SPG(A539, "RD_LAST_REVIEW_DATE_GLOBAL", "Issuer Credit Rating", "Local Currency LT")</f>
        <v>45401</v>
      </c>
      <c r="N539" s="10">
        <f>_xll.SNL.Clients.Office.Excel.Functions.SPG(A539, "RD_CREDIT_RATING_DATE_GLOBAL", "Issuer Credit Rating", "Local Currency LT|0")</f>
        <v>43973</v>
      </c>
      <c r="O539" s="10">
        <f>_xll.SNL.Clients.Office.Excel.Functions.SPG(A539, "RD_CREDIT_WATCH_OUTLOOK_DATE_GLOBAL", "Issuer Credit Rating", "Local Currency LT|0")</f>
        <v>43973</v>
      </c>
    </row>
    <row r="540" spans="1:15">
      <c r="A540" t="s">
        <v>1573</v>
      </c>
      <c r="B540" t="str">
        <f>_xll.SNL.Clients.Office.Excel.Functions.SPG(A540,"SP_IPO_DATE")</f>
        <v>#PEND</v>
      </c>
      <c r="C540" s="9" t="str">
        <f>_xll.SNL.Clients.Office.Excel.Functions.SPG(A540, "IQ_SECTOR")</f>
        <v>Communication Services</v>
      </c>
      <c r="D540" s="9" t="str">
        <f>_xll.SNL.Clients.Office.Excel.Functions.SPG(A540, "IQ_INDUSTRY_GROUP")</f>
        <v>Media and Entertainment</v>
      </c>
      <c r="E540" s="9" t="str">
        <f>_xll.SNL.Clients.Office.Excel.Functions.SPG(A540, "IQ_INDUSTRY")</f>
        <v>Interactive Media and Services</v>
      </c>
      <c r="F540" s="9" t="str">
        <f>_xll.SNL.Clients.Office.Excel.Functions.SPG(A540, "IQ_PRIMARY_INDUSTRY")</f>
        <v>Interactive Media and Services</v>
      </c>
      <c r="G540" s="9" t="str">
        <f>_xll.SNL.Clients.Office.Excel.Functions.SPG(A540, "NAICS_CODE", "Primary")</f>
        <v>519290 - Web Search Portals and All Other Information Services</v>
      </c>
      <c r="H540" s="9" t="str">
        <f>_xll.SNL.Clients.Office.Excel.Functions.SPG(A540, "SP_TOPICTAG")</f>
        <v>Adventure Travel; Business Travel; Digital Media; Location Based Services; Tourism; Travel Accommodations; Social Networking and Collaboration</v>
      </c>
      <c r="I540" s="5">
        <f>_xll.SNL.Clients.Office.Excel.Functions.SPG(A540, "SP_PCT_SHARES_OWNED_ALL_INSTITUTIONS")</f>
        <v>72.489999999999995</v>
      </c>
      <c r="J540" s="9" t="str">
        <f>_xll.SNL.Clients.Office.Excel.Functions.SPG(A540, "RD_CREDIT_RATING_GLOBAL", "Issuer Credit Rating", "Local Currency LT|0")</f>
        <v>B+</v>
      </c>
      <c r="K540" s="9" t="str">
        <f>_xll.SNL.Clients.Office.Excel.Functions.SPG(A540, "RD_CWOL_GLOBAL", "Issuer Credit Rating", "Local Currency LT|0")</f>
        <v>Stable</v>
      </c>
      <c r="L540" s="9" t="str">
        <f>_xll.SNL.Clients.Office.Excel.Functions.SPG(A540, "RD_RATING_ACTION_GLOBAL", "Issuer Credit Rating", "Local Currency LT|0")</f>
        <v>Downgrade | CreditWatch/Outlook (08/14/2023)</v>
      </c>
      <c r="M540" s="10">
        <f>_xll.SNL.Clients.Office.Excel.Functions.SPG(A540, "RD_LAST_REVIEW_DATE_GLOBAL", "Issuer Credit Rating", "Local Currency LT")</f>
        <v>45525</v>
      </c>
      <c r="N540" s="10">
        <f>_xll.SNL.Clients.Office.Excel.Functions.SPG(A540, "RD_CREDIT_RATING_DATE_GLOBAL", "Issuer Credit Rating", "Local Currency LT|0")</f>
        <v>45152</v>
      </c>
      <c r="O540" s="10">
        <f>_xll.SNL.Clients.Office.Excel.Functions.SPG(A540, "RD_CREDIT_WATCH_OUTLOOK_DATE_GLOBAL", "Issuer Credit Rating", "Local Currency LT|0")</f>
        <v>45152</v>
      </c>
    </row>
    <row r="541" spans="1:15">
      <c r="A541" t="s">
        <v>1574</v>
      </c>
      <c r="B541" t="str">
        <f>_xll.SNL.Clients.Office.Excel.Functions.SPG(A541,"SP_IPO_DATE")</f>
        <v>#PEND</v>
      </c>
      <c r="C541" s="9" t="str">
        <f>_xll.SNL.Clients.Office.Excel.Functions.SPG(A541, "IQ_SECTOR")</f>
        <v>Financials</v>
      </c>
      <c r="D541" s="9" t="str">
        <f>_xll.SNL.Clients.Office.Excel.Functions.SPG(A541, "IQ_INDUSTRY_GROUP")</f>
        <v>Banks</v>
      </c>
      <c r="E541" s="9" t="str">
        <f>_xll.SNL.Clients.Office.Excel.Functions.SPG(A541, "IQ_INDUSTRY")</f>
        <v>Banks</v>
      </c>
      <c r="F541" s="9" t="str">
        <f>_xll.SNL.Clients.Office.Excel.Functions.SPG(A541, "IQ_PRIMARY_INDUSTRY")</f>
        <v>Regional Banks</v>
      </c>
      <c r="G541" s="9" t="str">
        <f>_xll.SNL.Clients.Office.Excel.Functions.SPG(A541, "NAICS_CODE", "Primary")</f>
        <v>522110 - Commercial Banking</v>
      </c>
      <c r="H541" s="9" t="str">
        <f>_xll.SNL.Clients.Office.Excel.Functions.SPG(A541, "SP_TOPICTAG")</f>
        <v>Consumer Lending; Banking as a Service</v>
      </c>
      <c r="I541" s="5">
        <f>_xll.SNL.Clients.Office.Excel.Functions.SPG(A541, "SP_PCT_SHARES_OWNED_ALL_INSTITUTIONS")</f>
        <v>93.06</v>
      </c>
      <c r="J541" s="9" t="str">
        <f>_xll.SNL.Clients.Office.Excel.Functions.SPG(A541, "RD_CREDIT_RATING_GLOBAL", "Issuer Credit Rating", "Local Currency LT|0")</f>
        <v/>
      </c>
      <c r="K541" s="9" t="str">
        <f>_xll.SNL.Clients.Office.Excel.Functions.SPG(A541, "RD_CWOL_GLOBAL", "Issuer Credit Rating", "Local Currency LT|0")</f>
        <v/>
      </c>
      <c r="L541" s="9" t="str">
        <f>_xll.SNL.Clients.Office.Excel.Functions.SPG(A541, "RD_RATING_ACTION_GLOBAL", "Issuer Credit Rating", "Local Currency LT|0")</f>
        <v/>
      </c>
      <c r="M541" s="10" t="str">
        <f>_xll.SNL.Clients.Office.Excel.Functions.SPG(A541, "RD_LAST_REVIEW_DATE_GLOBAL", "Issuer Credit Rating", "Local Currency LT")</f>
        <v/>
      </c>
      <c r="N541" s="10" t="str">
        <f>_xll.SNL.Clients.Office.Excel.Functions.SPG(A541, "RD_CREDIT_RATING_DATE_GLOBAL", "Issuer Credit Rating", "Local Currency LT|0")</f>
        <v/>
      </c>
      <c r="O541" s="10" t="str">
        <f>_xll.SNL.Clients.Office.Excel.Functions.SPG(A541, "RD_CREDIT_WATCH_OUTLOOK_DATE_GLOBAL", "Issuer Credit Rating", "Local Currency LT|0")</f>
        <v/>
      </c>
    </row>
    <row r="542" spans="1:15">
      <c r="A542" t="s">
        <v>1575</v>
      </c>
      <c r="B542" t="str">
        <f>_xll.SNL.Clients.Office.Excel.Functions.SPG(A542,"SP_IPO_DATE")</f>
        <v>#PEND</v>
      </c>
      <c r="C542" s="9" t="str">
        <f>_xll.SNL.Clients.Office.Excel.Functions.SPG(A542, "IQ_SECTOR")</f>
        <v>Industrials</v>
      </c>
      <c r="D542" s="9" t="str">
        <f>_xll.SNL.Clients.Office.Excel.Functions.SPG(A542, "IQ_INDUSTRY_GROUP")</f>
        <v>Capital Goods</v>
      </c>
      <c r="E542" s="9" t="str">
        <f>_xll.SNL.Clients.Office.Excel.Functions.SPG(A542, "IQ_INDUSTRY")</f>
        <v>Aerospace and Defense</v>
      </c>
      <c r="F542" s="9" t="str">
        <f>_xll.SNL.Clients.Office.Excel.Functions.SPG(A542, "IQ_PRIMARY_INDUSTRY")</f>
        <v>Aerospace and Defense</v>
      </c>
      <c r="G542" s="9" t="str">
        <f>_xll.SNL.Clients.Office.Excel.Functions.SPG(A542, "NAICS_CODE", "Primary")</f>
        <v>33641 - Aerospace Product and Parts Manufacturing</v>
      </c>
      <c r="H542" s="9" t="str">
        <f>_xll.SNL.Clients.Office.Excel.Functions.SPG(A542, "SP_TOPICTAG")</f>
        <v>Industrial Automation; Sensors; Process Automation; Passenger Aircraft Manufacturing</v>
      </c>
      <c r="I542" s="5">
        <f>_xll.SNL.Clients.Office.Excel.Functions.SPG(A542, "SP_PCT_SHARES_OWNED_ALL_INSTITUTIONS")</f>
        <v>95.89</v>
      </c>
      <c r="J542" s="9" t="str">
        <f>_xll.SNL.Clients.Office.Excel.Functions.SPG(A542, "RD_CREDIT_RATING_GLOBAL", "Issuer Credit Rating", "Local Currency LT|0")</f>
        <v>B-</v>
      </c>
      <c r="K542" s="9" t="str">
        <f>_xll.SNL.Clients.Office.Excel.Functions.SPG(A542, "RD_CWOL_GLOBAL", "Issuer Credit Rating", "Local Currency LT|0")</f>
        <v>Stable</v>
      </c>
      <c r="L542" s="9" t="str">
        <f>_xll.SNL.Clients.Office.Excel.Functions.SPG(A542, "RD_RATING_ACTION_GLOBAL", "Issuer Credit Rating", "Local Currency LT|0")</f>
        <v>Upgrade | CreditWatch/Outlook (06/06/2024)</v>
      </c>
      <c r="M542" s="10">
        <f>_xll.SNL.Clients.Office.Excel.Functions.SPG(A542, "RD_LAST_REVIEW_DATE_GLOBAL", "Issuer Credit Rating", "Local Currency LT")</f>
        <v>45449</v>
      </c>
      <c r="N542" s="10">
        <f>_xll.SNL.Clients.Office.Excel.Functions.SPG(A542, "RD_CREDIT_RATING_DATE_GLOBAL", "Issuer Credit Rating", "Local Currency LT|0")</f>
        <v>45449</v>
      </c>
      <c r="O542" s="10">
        <f>_xll.SNL.Clients.Office.Excel.Functions.SPG(A542, "RD_CREDIT_WATCH_OUTLOOK_DATE_GLOBAL", "Issuer Credit Rating", "Local Currency LT|0")</f>
        <v>45449</v>
      </c>
    </row>
    <row r="543" spans="1:15">
      <c r="A543" t="s">
        <v>1576</v>
      </c>
      <c r="B543" t="str">
        <f>_xll.SNL.Clients.Office.Excel.Functions.SPG(A543,"SP_IPO_DATE")</f>
        <v>#PEND</v>
      </c>
      <c r="C543" s="9" t="str">
        <f>_xll.SNL.Clients.Office.Excel.Functions.SPG(A543, "IQ_SECTOR")</f>
        <v>Financials</v>
      </c>
      <c r="D543" s="9" t="str">
        <f>_xll.SNL.Clients.Office.Excel.Functions.SPG(A543, "IQ_INDUSTRY_GROUP")</f>
        <v>Insurance</v>
      </c>
      <c r="E543" s="9" t="str">
        <f>_xll.SNL.Clients.Office.Excel.Functions.SPG(A543, "IQ_INDUSTRY")</f>
        <v>Insurance</v>
      </c>
      <c r="F543" s="9" t="str">
        <f>_xll.SNL.Clients.Office.Excel.Functions.SPG(A543, "IQ_PRIMARY_INDUSTRY")</f>
        <v>Property and Casualty Insurance</v>
      </c>
      <c r="G543" s="9" t="str">
        <f>_xll.SNL.Clients.Office.Excel.Functions.SPG(A543, "NAICS_CODE", "Primary")</f>
        <v>524114 - Direct Health and Medical Insurance Carriers</v>
      </c>
      <c r="H543" s="9" t="str">
        <f>_xll.SNL.Clients.Office.Excel.Functions.SPG(A543, "SP_TOPICTAG")</f>
        <v>Pet Care; Pet Food and Supplies</v>
      </c>
      <c r="I543" s="5">
        <f>_xll.SNL.Clients.Office.Excel.Functions.SPG(A543, "SP_PCT_SHARES_OWNED_ALL_INSTITUTIONS")</f>
        <v>88.78</v>
      </c>
      <c r="J543" s="9" t="str">
        <f>_xll.SNL.Clients.Office.Excel.Functions.SPG(A543, "RD_CREDIT_RATING_GLOBAL", "Issuer Credit Rating", "Local Currency LT|0")</f>
        <v/>
      </c>
      <c r="K543" s="9" t="str">
        <f>_xll.SNL.Clients.Office.Excel.Functions.SPG(A543, "RD_CWOL_GLOBAL", "Issuer Credit Rating", "Local Currency LT|0")</f>
        <v/>
      </c>
      <c r="L543" s="9" t="str">
        <f>_xll.SNL.Clients.Office.Excel.Functions.SPG(A543, "RD_RATING_ACTION_GLOBAL", "Issuer Credit Rating", "Local Currency LT|0")</f>
        <v/>
      </c>
      <c r="M543" s="10" t="str">
        <f>_xll.SNL.Clients.Office.Excel.Functions.SPG(A543, "RD_LAST_REVIEW_DATE_GLOBAL", "Issuer Credit Rating", "Local Currency LT")</f>
        <v/>
      </c>
      <c r="N543" s="10" t="str">
        <f>_xll.SNL.Clients.Office.Excel.Functions.SPG(A543, "RD_CREDIT_RATING_DATE_GLOBAL", "Issuer Credit Rating", "Local Currency LT|0")</f>
        <v/>
      </c>
      <c r="O543" s="10" t="str">
        <f>_xll.SNL.Clients.Office.Excel.Functions.SPG(A543, "RD_CREDIT_WATCH_OUTLOOK_DATE_GLOBAL", "Issuer Credit Rating", "Local Currency LT|0")</f>
        <v/>
      </c>
    </row>
    <row r="544" spans="1:15">
      <c r="A544" t="s">
        <v>1577</v>
      </c>
      <c r="B544" t="str">
        <f>_xll.SNL.Clients.Office.Excel.Functions.SPG(A544,"SP_IPO_DATE")</f>
        <v>#PEND</v>
      </c>
      <c r="C544" s="9" t="str">
        <f>_xll.SNL.Clients.Office.Excel.Functions.SPG(A544, "IQ_SECTOR")</f>
        <v>Financials</v>
      </c>
      <c r="D544" s="9" t="str">
        <f>_xll.SNL.Clients.Office.Excel.Functions.SPG(A544, "IQ_INDUSTRY_GROUP")</f>
        <v>Banks</v>
      </c>
      <c r="E544" s="9" t="str">
        <f>_xll.SNL.Clients.Office.Excel.Functions.SPG(A544, "IQ_INDUSTRY")</f>
        <v>Banks</v>
      </c>
      <c r="F544" s="9" t="str">
        <f>_xll.SNL.Clients.Office.Excel.Functions.SPG(A544, "IQ_PRIMARY_INDUSTRY")</f>
        <v>Regional Banks</v>
      </c>
      <c r="G544" s="9" t="str">
        <f>_xll.SNL.Clients.Office.Excel.Functions.SPG(A544, "NAICS_CODE", "Primary")</f>
        <v>522110 - Commercial Banking</v>
      </c>
      <c r="H544" s="9" t="str">
        <f>_xll.SNL.Clients.Office.Excel.Functions.SPG(A544, "SP_TOPICTAG")</f>
        <v/>
      </c>
      <c r="I544" s="5">
        <f>_xll.SNL.Clients.Office.Excel.Functions.SPG(A544, "SP_PCT_SHARES_OWNED_ALL_INSTITUTIONS")</f>
        <v>71.430000000000007</v>
      </c>
      <c r="J544" s="9" t="str">
        <f>_xll.SNL.Clients.Office.Excel.Functions.SPG(A544, "RD_CREDIT_RATING_GLOBAL", "Issuer Credit Rating", "Local Currency LT|0")</f>
        <v/>
      </c>
      <c r="K544" s="9" t="str">
        <f>_xll.SNL.Clients.Office.Excel.Functions.SPG(A544, "RD_CWOL_GLOBAL", "Issuer Credit Rating", "Local Currency LT|0")</f>
        <v/>
      </c>
      <c r="L544" s="9" t="str">
        <f>_xll.SNL.Clients.Office.Excel.Functions.SPG(A544, "RD_RATING_ACTION_GLOBAL", "Issuer Credit Rating", "Local Currency LT|0")</f>
        <v/>
      </c>
      <c r="M544" s="10" t="str">
        <f>_xll.SNL.Clients.Office.Excel.Functions.SPG(A544, "RD_LAST_REVIEW_DATE_GLOBAL", "Issuer Credit Rating", "Local Currency LT")</f>
        <v/>
      </c>
      <c r="N544" s="10" t="str">
        <f>_xll.SNL.Clients.Office.Excel.Functions.SPG(A544, "RD_CREDIT_RATING_DATE_GLOBAL", "Issuer Credit Rating", "Local Currency LT|0")</f>
        <v/>
      </c>
      <c r="O544" s="10" t="str">
        <f>_xll.SNL.Clients.Office.Excel.Functions.SPG(A544, "RD_CREDIT_WATCH_OUTLOOK_DATE_GLOBAL", "Issuer Credit Rating", "Local Currency LT|0")</f>
        <v/>
      </c>
    </row>
    <row r="545" spans="1:15">
      <c r="A545" t="s">
        <v>1578</v>
      </c>
      <c r="B545" t="str">
        <f>_xll.SNL.Clients.Office.Excel.Functions.SPG(A545,"SP_IPO_DATE")</f>
        <v>#PEND</v>
      </c>
      <c r="C545" s="9" t="str">
        <f>_xll.SNL.Clients.Office.Excel.Functions.SPG(A545, "IQ_SECTOR")</f>
        <v>Financials</v>
      </c>
      <c r="D545" s="9" t="str">
        <f>_xll.SNL.Clients.Office.Excel.Functions.SPG(A545, "IQ_INDUSTRY_GROUP")</f>
        <v>Banks</v>
      </c>
      <c r="E545" s="9" t="str">
        <f>_xll.SNL.Clients.Office.Excel.Functions.SPG(A545, "IQ_INDUSTRY")</f>
        <v>Banks</v>
      </c>
      <c r="F545" s="9" t="str">
        <f>_xll.SNL.Clients.Office.Excel.Functions.SPG(A545, "IQ_PRIMARY_INDUSTRY")</f>
        <v>Regional Banks</v>
      </c>
      <c r="G545" s="9" t="str">
        <f>_xll.SNL.Clients.Office.Excel.Functions.SPG(A545, "NAICS_CODE", "Primary")</f>
        <v>522110 - Commercial Banking</v>
      </c>
      <c r="H545" s="9" t="str">
        <f>_xll.SNL.Clients.Office.Excel.Functions.SPG(A545, "SP_TOPICTAG")</f>
        <v>Consumer Lending</v>
      </c>
      <c r="I545" s="5">
        <f>_xll.SNL.Clients.Office.Excel.Functions.SPG(A545, "SP_PCT_SHARES_OWNED_ALL_INSTITUTIONS")</f>
        <v>77.66</v>
      </c>
      <c r="J545" s="9" t="str">
        <f>_xll.SNL.Clients.Office.Excel.Functions.SPG(A545, "RD_CREDIT_RATING_GLOBAL", "Issuer Credit Rating", "Local Currency LT|0")</f>
        <v>BBB</v>
      </c>
      <c r="K545" s="9" t="str">
        <f>_xll.SNL.Clients.Office.Excel.Functions.SPG(A545, "RD_CWOL_GLOBAL", "Issuer Credit Rating", "Local Currency LT|0")</f>
        <v>Negative</v>
      </c>
      <c r="L545" s="9" t="str">
        <f>_xll.SNL.Clients.Office.Excel.Functions.SPG(A545, "RD_RATING_ACTION_GLOBAL", "Issuer Credit Rating", "Local Currency LT|0")</f>
        <v>CreditWatch/Outlook (03/26/2024)</v>
      </c>
      <c r="M545" s="10">
        <f>_xll.SNL.Clients.Office.Excel.Functions.SPG(A545, "RD_LAST_REVIEW_DATE_GLOBAL", "Issuer Credit Rating", "Local Currency LT")</f>
        <v>45414</v>
      </c>
      <c r="N545" s="10">
        <f>_xll.SNL.Clients.Office.Excel.Functions.SPG(A545, "RD_CREDIT_RATING_DATE_GLOBAL", "Issuer Credit Rating", "Local Currency LT|0")</f>
        <v>43174</v>
      </c>
      <c r="O545" s="10">
        <f>_xll.SNL.Clients.Office.Excel.Functions.SPG(A545, "RD_CREDIT_WATCH_OUTLOOK_DATE_GLOBAL", "Issuer Credit Rating", "Local Currency LT|0")</f>
        <v>45377</v>
      </c>
    </row>
    <row r="546" spans="1:15">
      <c r="A546" t="s">
        <v>1579</v>
      </c>
      <c r="B546" t="str">
        <f>_xll.SNL.Clients.Office.Excel.Functions.SPG(A546,"SP_IPO_DATE")</f>
        <v>#PEND</v>
      </c>
      <c r="C546" s="9" t="str">
        <f>_xll.SNL.Clients.Office.Excel.Functions.SPG(A546, "IQ_SECTOR")</f>
        <v>Information Technology</v>
      </c>
      <c r="D546" s="9" t="str">
        <f>_xll.SNL.Clients.Office.Excel.Functions.SPG(A546, "IQ_INDUSTRY_GROUP")</f>
        <v>Technology Hardware and Equipment</v>
      </c>
      <c r="E546" s="9" t="str">
        <f>_xll.SNL.Clients.Office.Excel.Functions.SPG(A546, "IQ_INDUSTRY")</f>
        <v>Electronic Equipment, Instruments and Components</v>
      </c>
      <c r="F546" s="9" t="str">
        <f>_xll.SNL.Clients.Office.Excel.Functions.SPG(A546, "IQ_PRIMARY_INDUSTRY")</f>
        <v>Electronic Manufacturing Services</v>
      </c>
      <c r="G546" s="9" t="str">
        <f>_xll.SNL.Clients.Office.Excel.Functions.SPG(A546, "NAICS_CODE", "Primary")</f>
        <v>334412 - Bare Printed Circuit Board Manufacturing</v>
      </c>
      <c r="H546" s="9" t="str">
        <f>_xll.SNL.Clients.Office.Excel.Functions.SPG(A546, "SP_TOPICTAG")</f>
        <v>Computer Vision; Industrial Automation; Physical Security; RFID (Radio Frequency Identification)</v>
      </c>
      <c r="I546" s="5">
        <f>_xll.SNL.Clients.Office.Excel.Functions.SPG(A546, "SP_PCT_SHARES_OWNED_ALL_INSTITUTIONS")</f>
        <v>100.27</v>
      </c>
      <c r="J546" s="9" t="str">
        <f>_xll.SNL.Clients.Office.Excel.Functions.SPG(A546, "RD_CREDIT_RATING_GLOBAL", "Issuer Credit Rating", "Local Currency LT|0")</f>
        <v>BB</v>
      </c>
      <c r="K546" s="9" t="str">
        <f>_xll.SNL.Clients.Office.Excel.Functions.SPG(A546, "RD_CWOL_GLOBAL", "Issuer Credit Rating", "Local Currency LT|0")</f>
        <v>Stable</v>
      </c>
      <c r="L546" s="9" t="str">
        <f>_xll.SNL.Clients.Office.Excel.Functions.SPG(A546, "RD_RATING_ACTION_GLOBAL", "Issuer Credit Rating", "Local Currency LT|0")</f>
        <v>CreditWatch/Outlook (08/19/2020)</v>
      </c>
      <c r="M546" s="10">
        <f>_xll.SNL.Clients.Office.Excel.Functions.SPG(A546, "RD_LAST_REVIEW_DATE_GLOBAL", "Issuer Credit Rating", "Local Currency LT")</f>
        <v>45455</v>
      </c>
      <c r="N546" s="10">
        <f>_xll.SNL.Clients.Office.Excel.Functions.SPG(A546, "RD_CREDIT_RATING_DATE_GLOBAL", "Issuer Credit Rating", "Local Currency LT|0")</f>
        <v>42984</v>
      </c>
      <c r="O546" s="10">
        <f>_xll.SNL.Clients.Office.Excel.Functions.SPG(A546, "RD_CREDIT_WATCH_OUTLOOK_DATE_GLOBAL", "Issuer Credit Rating", "Local Currency LT|0")</f>
        <v>44062</v>
      </c>
    </row>
    <row r="547" spans="1:15">
      <c r="A547" t="s">
        <v>1580</v>
      </c>
      <c r="B547" t="str">
        <f>_xll.SNL.Clients.Office.Excel.Functions.SPG(A547,"SP_IPO_DATE")</f>
        <v>#PEND</v>
      </c>
      <c r="C547" s="9" t="str">
        <f>_xll.SNL.Clients.Office.Excel.Functions.SPG(A547, "IQ_SECTOR")</f>
        <v>Financials</v>
      </c>
      <c r="D547" s="9" t="str">
        <f>_xll.SNL.Clients.Office.Excel.Functions.SPG(A547, "IQ_INDUSTRY_GROUP")</f>
        <v>Financial Services</v>
      </c>
      <c r="E547" s="9" t="str">
        <f>_xll.SNL.Clients.Office.Excel.Functions.SPG(A547, "IQ_INDUSTRY")</f>
        <v>Mortgage Real Estate Investment Trusts (REITs)</v>
      </c>
      <c r="F547" s="9" t="str">
        <f>_xll.SNL.Clients.Office.Excel.Functions.SPG(A547, "IQ_PRIMARY_INDUSTRY")</f>
        <v>Mortgage REITs</v>
      </c>
      <c r="G547" s="9" t="str">
        <f>_xll.SNL.Clients.Office.Excel.Functions.SPG(A547, "NAICS_CODE", "Primary")</f>
        <v>525990 - Other Financial Vehicles</v>
      </c>
      <c r="H547" s="9" t="str">
        <f>_xll.SNL.Clients.Office.Excel.Functions.SPG(A547, "SP_TOPICTAG")</f>
        <v/>
      </c>
      <c r="I547" s="5">
        <f>_xll.SNL.Clients.Office.Excel.Functions.SPG(A547, "SP_PCT_SHARES_OWNED_ALL_INSTITUTIONS")</f>
        <v>68.650000000000006</v>
      </c>
      <c r="J547" s="9" t="str">
        <f>_xll.SNL.Clients.Office.Excel.Functions.SPG(A547, "RD_CREDIT_RATING_GLOBAL", "Issuer Credit Rating", "Local Currency LT|0")</f>
        <v/>
      </c>
      <c r="K547" s="9" t="str">
        <f>_xll.SNL.Clients.Office.Excel.Functions.SPG(A547, "RD_CWOL_GLOBAL", "Issuer Credit Rating", "Local Currency LT|0")</f>
        <v/>
      </c>
      <c r="L547" s="9" t="str">
        <f>_xll.SNL.Clients.Office.Excel.Functions.SPG(A547, "RD_RATING_ACTION_GLOBAL", "Issuer Credit Rating", "Local Currency LT|0")</f>
        <v/>
      </c>
      <c r="M547" s="10" t="str">
        <f>_xll.SNL.Clients.Office.Excel.Functions.SPG(A547, "RD_LAST_REVIEW_DATE_GLOBAL", "Issuer Credit Rating", "Local Currency LT")</f>
        <v/>
      </c>
      <c r="N547" s="10" t="str">
        <f>_xll.SNL.Clients.Office.Excel.Functions.SPG(A547, "RD_CREDIT_RATING_DATE_GLOBAL", "Issuer Credit Rating", "Local Currency LT|0")</f>
        <v/>
      </c>
      <c r="O547" s="10" t="str">
        <f>_xll.SNL.Clients.Office.Excel.Functions.SPG(A547, "RD_CREDIT_WATCH_OUTLOOK_DATE_GLOBAL", "Issuer Credit Rating", "Local Currency LT|0")</f>
        <v/>
      </c>
    </row>
    <row r="548" spans="1:15">
      <c r="A548" t="s">
        <v>1581</v>
      </c>
      <c r="B548" t="str">
        <f>_xll.SNL.Clients.Office.Excel.Functions.SPG(A548,"SP_IPO_DATE")</f>
        <v>#PEND</v>
      </c>
      <c r="C548" s="9" t="str">
        <f>_xll.SNL.Clients.Office.Excel.Functions.SPG(A548, "IQ_SECTOR")</f>
        <v>Health Care</v>
      </c>
      <c r="D548" s="9" t="str">
        <f>_xll.SNL.Clients.Office.Excel.Functions.SPG(A548, "IQ_INDUSTRY_GROUP")</f>
        <v>Health Care Equipment and Services</v>
      </c>
      <c r="E548" s="9" t="str">
        <f>_xll.SNL.Clients.Office.Excel.Functions.SPG(A548, "IQ_INDUSTRY")</f>
        <v>Health Care Providers and Services</v>
      </c>
      <c r="F548" s="9" t="str">
        <f>_xll.SNL.Clients.Office.Excel.Functions.SPG(A548, "IQ_PRIMARY_INDUSTRY")</f>
        <v>Health Care Facilities</v>
      </c>
      <c r="G548" s="9" t="str">
        <f>_xll.SNL.Clients.Office.Excel.Functions.SPG(A548, "NAICS_CODE", "Primary")</f>
        <v>621498 - All Other Outpatient Care Centers</v>
      </c>
      <c r="H548" s="9" t="str">
        <f>_xll.SNL.Clients.Office.Excel.Functions.SPG(A548, "SP_TOPICTAG")</f>
        <v>Fitness; MHealth; Outpatient Care; Assistive Technology; Neurology; Orthopaedics; Pain Management</v>
      </c>
      <c r="I548" s="5">
        <f>_xll.SNL.Clients.Office.Excel.Functions.SPG(A548, "SP_PCT_SHARES_OWNED_ALL_INSTITUTIONS")</f>
        <v>111.18</v>
      </c>
      <c r="J548" s="9" t="str">
        <f>_xll.SNL.Clients.Office.Excel.Functions.SPG(A548, "RD_CREDIT_RATING_GLOBAL", "Issuer Credit Rating", "Local Currency LT|0")</f>
        <v/>
      </c>
      <c r="K548" s="9" t="str">
        <f>_xll.SNL.Clients.Office.Excel.Functions.SPG(A548, "RD_CWOL_GLOBAL", "Issuer Credit Rating", "Local Currency LT|0")</f>
        <v/>
      </c>
      <c r="L548" s="9" t="str">
        <f>_xll.SNL.Clients.Office.Excel.Functions.SPG(A548, "RD_RATING_ACTION_GLOBAL", "Issuer Credit Rating", "Local Currency LT|0")</f>
        <v/>
      </c>
      <c r="M548" s="10" t="str">
        <f>_xll.SNL.Clients.Office.Excel.Functions.SPG(A548, "RD_LAST_REVIEW_DATE_GLOBAL", "Issuer Credit Rating", "Local Currency LT")</f>
        <v/>
      </c>
      <c r="N548" s="10" t="str">
        <f>_xll.SNL.Clients.Office.Excel.Functions.SPG(A548, "RD_CREDIT_RATING_DATE_GLOBAL", "Issuer Credit Rating", "Local Currency LT|0")</f>
        <v/>
      </c>
      <c r="O548" s="10" t="str">
        <f>_xll.SNL.Clients.Office.Excel.Functions.SPG(A548, "RD_CREDIT_WATCH_OUTLOOK_DATE_GLOBAL", "Issuer Credit Rating", "Local Currency LT|0")</f>
        <v/>
      </c>
    </row>
    <row r="549" spans="1:15">
      <c r="A549" t="s">
        <v>1582</v>
      </c>
      <c r="B549" t="str">
        <f>_xll.SNL.Clients.Office.Excel.Functions.SPG(A549,"SP_IPO_DATE")</f>
        <v>#PEND</v>
      </c>
      <c r="C549" s="9" t="str">
        <f>_xll.SNL.Clients.Office.Excel.Functions.SPG(A549, "IQ_SECTOR")</f>
        <v>Health Care</v>
      </c>
      <c r="D549" s="9" t="str">
        <f>_xll.SNL.Clients.Office.Excel.Functions.SPG(A549, "IQ_INDUSTRY_GROUP")</f>
        <v>Health Care Equipment and Services</v>
      </c>
      <c r="E549" s="9" t="str">
        <f>_xll.SNL.Clients.Office.Excel.Functions.SPG(A549, "IQ_INDUSTRY")</f>
        <v>Health Care Equipment and Supplies</v>
      </c>
      <c r="F549" s="9" t="str">
        <f>_xll.SNL.Clients.Office.Excel.Functions.SPG(A549, "IQ_PRIMARY_INDUSTRY")</f>
        <v>Health Care Supplies</v>
      </c>
      <c r="G549" s="9" t="str">
        <f>_xll.SNL.Clients.Office.Excel.Functions.SPG(A549, "NAICS_CODE", "Primary")</f>
        <v>339113 - Surgical Appliance and Supplies Manufacturing</v>
      </c>
      <c r="H549" s="9" t="str">
        <f>_xll.SNL.Clients.Office.Excel.Functions.SPG(A549, "SP_TOPICTAG")</f>
        <v>MHealth; Packaging Services; Nutraceutical; Pain Management; Surgery</v>
      </c>
      <c r="I549" s="5">
        <f>_xll.SNL.Clients.Office.Excel.Functions.SPG(A549, "SP_PCT_SHARES_OWNED_ALL_INSTITUTIONS")</f>
        <v>96.25</v>
      </c>
      <c r="J549" s="9" t="str">
        <f>_xll.SNL.Clients.Office.Excel.Functions.SPG(A549, "RD_CREDIT_RATING_GLOBAL", "Issuer Credit Rating", "Local Currency LT|0")</f>
        <v/>
      </c>
      <c r="K549" s="9" t="str">
        <f>_xll.SNL.Clients.Office.Excel.Functions.SPG(A549, "RD_CWOL_GLOBAL", "Issuer Credit Rating", "Local Currency LT|0")</f>
        <v/>
      </c>
      <c r="L549" s="9" t="str">
        <f>_xll.SNL.Clients.Office.Excel.Functions.SPG(A549, "RD_RATING_ACTION_GLOBAL", "Issuer Credit Rating", "Local Currency LT|0")</f>
        <v/>
      </c>
      <c r="M549" s="10" t="str">
        <f>_xll.SNL.Clients.Office.Excel.Functions.SPG(A549, "RD_LAST_REVIEW_DATE_GLOBAL", "Issuer Credit Rating", "Local Currency LT")</f>
        <v/>
      </c>
      <c r="N549" s="10" t="str">
        <f>_xll.SNL.Clients.Office.Excel.Functions.SPG(A549, "RD_CREDIT_RATING_DATE_GLOBAL", "Issuer Credit Rating", "Local Currency LT|0")</f>
        <v/>
      </c>
      <c r="O549" s="10" t="str">
        <f>_xll.SNL.Clients.Office.Excel.Functions.SPG(A549, "RD_CREDIT_WATCH_OUTLOOK_DATE_GLOBAL", "Issuer Credit Rating", "Local Currency LT|0")</f>
        <v/>
      </c>
    </row>
    <row r="550" spans="1:15">
      <c r="A550" t="s">
        <v>1583</v>
      </c>
      <c r="B550" t="str">
        <f>_xll.SNL.Clients.Office.Excel.Functions.SPG(A550,"SP_IPO_DATE")</f>
        <v>#PEND</v>
      </c>
      <c r="C550" s="9" t="str">
        <f>_xll.SNL.Clients.Office.Excel.Functions.SPG(A550, "IQ_SECTOR")</f>
        <v>Information Technology</v>
      </c>
      <c r="D550" s="9" t="str">
        <f>_xll.SNL.Clients.Office.Excel.Functions.SPG(A550, "IQ_INDUSTRY_GROUP")</f>
        <v>Semiconductors and Semiconductor Equipment</v>
      </c>
      <c r="E550" s="9" t="str">
        <f>_xll.SNL.Clients.Office.Excel.Functions.SPG(A550, "IQ_INDUSTRY")</f>
        <v>Semiconductors and Semiconductor Equipment</v>
      </c>
      <c r="F550" s="9" t="str">
        <f>_xll.SNL.Clients.Office.Excel.Functions.SPG(A550, "IQ_PRIMARY_INDUSTRY")</f>
        <v>Semiconductor Materials and Equipment</v>
      </c>
      <c r="G550" s="9" t="str">
        <f>_xll.SNL.Clients.Office.Excel.Functions.SPG(A550, "NAICS_CODE", "Primary")</f>
        <v>334413 - Semiconductor and Related Device Manufacturing</v>
      </c>
      <c r="H550" s="9" t="str">
        <f>_xll.SNL.Clients.Office.Excel.Functions.SPG(A550, "SP_TOPICTAG")</f>
        <v>Computer Vision; Industrial Automation; Artificial Intelligence</v>
      </c>
      <c r="I550" s="5">
        <f>_xll.SNL.Clients.Office.Excel.Functions.SPG(A550, "SP_PCT_SHARES_OWNED_ALL_INSTITUTIONS")</f>
        <v>87.85</v>
      </c>
      <c r="J550" s="9" t="str">
        <f>_xll.SNL.Clients.Office.Excel.Functions.SPG(A550, "RD_CREDIT_RATING_GLOBAL", "Issuer Credit Rating", "Local Currency LT|0")</f>
        <v>B+</v>
      </c>
      <c r="K550" s="9" t="str">
        <f>_xll.SNL.Clients.Office.Excel.Functions.SPG(A550, "RD_CWOL_GLOBAL", "Issuer Credit Rating", "Local Currency LT|0")</f>
        <v>Stable</v>
      </c>
      <c r="L550" s="9" t="str">
        <f>_xll.SNL.Clients.Office.Excel.Functions.SPG(A550, "RD_RATING_ACTION_GLOBAL", "Issuer Credit Rating", "Local Currency LT|0")</f>
        <v>New Rating | CreditWatch/Outlook (09/05/2018)</v>
      </c>
      <c r="M550" s="10">
        <f>_xll.SNL.Clients.Office.Excel.Functions.SPG(A550, "RD_LAST_REVIEW_DATE_GLOBAL", "Issuer Credit Rating", "Local Currency LT")</f>
        <v>45461</v>
      </c>
      <c r="N550" s="10">
        <f>_xll.SNL.Clients.Office.Excel.Functions.SPG(A550, "RD_CREDIT_RATING_DATE_GLOBAL", "Issuer Credit Rating", "Local Currency LT|0")</f>
        <v>43348</v>
      </c>
      <c r="O550" s="10">
        <f>_xll.SNL.Clients.Office.Excel.Functions.SPG(A550, "RD_CREDIT_WATCH_OUTLOOK_DATE_GLOBAL", "Issuer Credit Rating", "Local Currency LT|0")</f>
        <v>43348</v>
      </c>
    </row>
    <row r="551" spans="1:15">
      <c r="A551" t="s">
        <v>1584</v>
      </c>
      <c r="B551" t="str">
        <f>_xll.SNL.Clients.Office.Excel.Functions.SPG(A551,"SP_IPO_DATE")</f>
        <v>#PEND</v>
      </c>
      <c r="C551" s="9" t="str">
        <f>_xll.SNL.Clients.Office.Excel.Functions.SPG(A551, "IQ_SECTOR")</f>
        <v>Industrials</v>
      </c>
      <c r="D551" s="9" t="str">
        <f>_xll.SNL.Clients.Office.Excel.Functions.SPG(A551, "IQ_INDUSTRY_GROUP")</f>
        <v>Commercial and Professional Services</v>
      </c>
      <c r="E551" s="9" t="str">
        <f>_xll.SNL.Clients.Office.Excel.Functions.SPG(A551, "IQ_INDUSTRY")</f>
        <v>Commercial Services and Supplies</v>
      </c>
      <c r="F551" s="9" t="str">
        <f>_xll.SNL.Clients.Office.Excel.Functions.SPG(A551, "IQ_PRIMARY_INDUSTRY")</f>
        <v>Diversified Support Services</v>
      </c>
      <c r="G551" s="9" t="str">
        <f>_xll.SNL.Clients.Office.Excel.Functions.SPG(A551, "NAICS_CODE", "Primary")</f>
        <v>8123 - Drycleaning and Laundry Services</v>
      </c>
      <c r="H551" s="9" t="str">
        <f>_xll.SNL.Clients.Office.Excel.Functions.SPG(A551, "SP_TOPICTAG")</f>
        <v>Social Media Marketing; Ad Targeting; Conventional Nuclear; Brand Marketing</v>
      </c>
      <c r="I551" s="5">
        <f>_xll.SNL.Clients.Office.Excel.Functions.SPG(A551, "SP_PCT_SHARES_OWNED_ALL_INSTITUTIONS")</f>
        <v>88.92</v>
      </c>
      <c r="J551" s="9" t="str">
        <f>_xll.SNL.Clients.Office.Excel.Functions.SPG(A551, "RD_CREDIT_RATING_GLOBAL", "Issuer Credit Rating", "Local Currency LT|0")</f>
        <v/>
      </c>
      <c r="K551" s="9" t="str">
        <f>_xll.SNL.Clients.Office.Excel.Functions.SPG(A551, "RD_CWOL_GLOBAL", "Issuer Credit Rating", "Local Currency LT|0")</f>
        <v/>
      </c>
      <c r="L551" s="9" t="str">
        <f>_xll.SNL.Clients.Office.Excel.Functions.SPG(A551, "RD_RATING_ACTION_GLOBAL", "Issuer Credit Rating", "Local Currency LT|0")</f>
        <v/>
      </c>
      <c r="M551" s="10" t="str">
        <f>_xll.SNL.Clients.Office.Excel.Functions.SPG(A551, "RD_LAST_REVIEW_DATE_GLOBAL", "Issuer Credit Rating", "Local Currency LT")</f>
        <v/>
      </c>
      <c r="N551" s="10" t="str">
        <f>_xll.SNL.Clients.Office.Excel.Functions.SPG(A551, "RD_CREDIT_RATING_DATE_GLOBAL", "Issuer Credit Rating", "Local Currency LT|0")</f>
        <v/>
      </c>
      <c r="O551" s="10" t="str">
        <f>_xll.SNL.Clients.Office.Excel.Functions.SPG(A551, "RD_CREDIT_WATCH_OUTLOOK_DATE_GLOBAL", "Issuer Credit Rating", "Local Currency LT|0")</f>
        <v/>
      </c>
    </row>
    <row r="552" spans="1:15">
      <c r="A552" t="s">
        <v>1585</v>
      </c>
      <c r="B552" t="str">
        <f>_xll.SNL.Clients.Office.Excel.Functions.SPG(A552,"SP_IPO_DATE")</f>
        <v>#PEND</v>
      </c>
      <c r="C552" s="9" t="str">
        <f>_xll.SNL.Clients.Office.Excel.Functions.SPG(A552, "IQ_SECTOR")</f>
        <v>Financials</v>
      </c>
      <c r="D552" s="9" t="str">
        <f>_xll.SNL.Clients.Office.Excel.Functions.SPG(A552, "IQ_INDUSTRY_GROUP")</f>
        <v>Banks</v>
      </c>
      <c r="E552" s="9" t="str">
        <f>_xll.SNL.Clients.Office.Excel.Functions.SPG(A552, "IQ_INDUSTRY")</f>
        <v>Banks</v>
      </c>
      <c r="F552" s="9" t="str">
        <f>_xll.SNL.Clients.Office.Excel.Functions.SPG(A552, "IQ_PRIMARY_INDUSTRY")</f>
        <v>Regional Banks</v>
      </c>
      <c r="G552" s="9" t="str">
        <f>_xll.SNL.Clients.Office.Excel.Functions.SPG(A552, "NAICS_CODE", "Primary")</f>
        <v>522110 - Commercial Banking</v>
      </c>
      <c r="H552" s="9" t="str">
        <f>_xll.SNL.Clients.Office.Excel.Functions.SPG(A552, "SP_TOPICTAG")</f>
        <v>Consumer Lending; Digital Brokerage</v>
      </c>
      <c r="I552" s="5">
        <f>_xll.SNL.Clients.Office.Excel.Functions.SPG(A552, "SP_PCT_SHARES_OWNED_ALL_INSTITUTIONS")</f>
        <v>82.87</v>
      </c>
      <c r="J552" s="9" t="str">
        <f>_xll.SNL.Clients.Office.Excel.Functions.SPG(A552, "RD_CREDIT_RATING_GLOBAL", "Issuer Credit Rating", "Local Currency LT|0")</f>
        <v/>
      </c>
      <c r="K552" s="9" t="str">
        <f>_xll.SNL.Clients.Office.Excel.Functions.SPG(A552, "RD_CWOL_GLOBAL", "Issuer Credit Rating", "Local Currency LT|0")</f>
        <v/>
      </c>
      <c r="L552" s="9" t="str">
        <f>_xll.SNL.Clients.Office.Excel.Functions.SPG(A552, "RD_RATING_ACTION_GLOBAL", "Issuer Credit Rating", "Local Currency LT|0")</f>
        <v/>
      </c>
      <c r="M552" s="10" t="str">
        <f>_xll.SNL.Clients.Office.Excel.Functions.SPG(A552, "RD_LAST_REVIEW_DATE_GLOBAL", "Issuer Credit Rating", "Local Currency LT")</f>
        <v/>
      </c>
      <c r="N552" s="10" t="str">
        <f>_xll.SNL.Clients.Office.Excel.Functions.SPG(A552, "RD_CREDIT_RATING_DATE_GLOBAL", "Issuer Credit Rating", "Local Currency LT|0")</f>
        <v/>
      </c>
      <c r="O552" s="10" t="str">
        <f>_xll.SNL.Clients.Office.Excel.Functions.SPG(A552, "RD_CREDIT_WATCH_OUTLOOK_DATE_GLOBAL", "Issuer Credit Rating", "Local Currency LT|0")</f>
        <v/>
      </c>
    </row>
    <row r="553" spans="1:15">
      <c r="A553" t="s">
        <v>1586</v>
      </c>
      <c r="B553" t="str">
        <f>_xll.SNL.Clients.Office.Excel.Functions.SPG(A553,"SP_IPO_DATE")</f>
        <v>#PEND</v>
      </c>
      <c r="C553" s="9" t="str">
        <f>_xll.SNL.Clients.Office.Excel.Functions.SPG(A553, "IQ_SECTOR")</f>
        <v>Financials</v>
      </c>
      <c r="D553" s="9" t="str">
        <f>_xll.SNL.Clients.Office.Excel.Functions.SPG(A553, "IQ_INDUSTRY_GROUP")</f>
        <v>Insurance</v>
      </c>
      <c r="E553" s="9" t="str">
        <f>_xll.SNL.Clients.Office.Excel.Functions.SPG(A553, "IQ_INDUSTRY")</f>
        <v>Insurance</v>
      </c>
      <c r="F553" s="9" t="str">
        <f>_xll.SNL.Clients.Office.Excel.Functions.SPG(A553, "IQ_PRIMARY_INDUSTRY")</f>
        <v>Property and Casualty Insurance</v>
      </c>
      <c r="G553" s="9" t="str">
        <f>_xll.SNL.Clients.Office.Excel.Functions.SPG(A553, "NAICS_CODE", "Primary")</f>
        <v>524126 - Direct Property and Casualty Insurance Carriers</v>
      </c>
      <c r="H553" s="9" t="str">
        <f>_xll.SNL.Clients.Office.Excel.Functions.SPG(A553, "SP_TOPICTAG")</f>
        <v/>
      </c>
      <c r="I553" s="5">
        <f>_xll.SNL.Clients.Office.Excel.Functions.SPG(A553, "SP_PCT_SHARES_OWNED_ALL_INSTITUTIONS")</f>
        <v>65.86</v>
      </c>
      <c r="J553" s="9" t="str">
        <f>_xll.SNL.Clients.Office.Excel.Functions.SPG(A553, "RD_CREDIT_RATING_GLOBAL", "Issuer Credit Rating", "Local Currency LT|0")</f>
        <v/>
      </c>
      <c r="K553" s="9" t="str">
        <f>_xll.SNL.Clients.Office.Excel.Functions.SPG(A553, "RD_CWOL_GLOBAL", "Issuer Credit Rating", "Local Currency LT|0")</f>
        <v/>
      </c>
      <c r="L553" s="9" t="str">
        <f>_xll.SNL.Clients.Office.Excel.Functions.SPG(A553, "RD_RATING_ACTION_GLOBAL", "Issuer Credit Rating", "Local Currency LT|0")</f>
        <v/>
      </c>
      <c r="M553" s="10" t="str">
        <f>_xll.SNL.Clients.Office.Excel.Functions.SPG(A553, "RD_LAST_REVIEW_DATE_GLOBAL", "Issuer Credit Rating", "Local Currency LT")</f>
        <v/>
      </c>
      <c r="N553" s="10" t="str">
        <f>_xll.SNL.Clients.Office.Excel.Functions.SPG(A553, "RD_CREDIT_RATING_DATE_GLOBAL", "Issuer Credit Rating", "Local Currency LT|0")</f>
        <v/>
      </c>
      <c r="O553" s="10" t="str">
        <f>_xll.SNL.Clients.Office.Excel.Functions.SPG(A553, "RD_CREDIT_WATCH_OUTLOOK_DATE_GLOBAL", "Issuer Credit Rating", "Local Currency LT|0")</f>
        <v/>
      </c>
    </row>
    <row r="554" spans="1:15">
      <c r="A554" t="s">
        <v>1587</v>
      </c>
      <c r="B554" t="str">
        <f>_xll.SNL.Clients.Office.Excel.Functions.SPG(A554,"SP_IPO_DATE")</f>
        <v>#PEND</v>
      </c>
      <c r="C554" s="9" t="str">
        <f>_xll.SNL.Clients.Office.Excel.Functions.SPG(A554, "IQ_SECTOR")</f>
        <v>Consumer Staples</v>
      </c>
      <c r="D554" s="9" t="str">
        <f>_xll.SNL.Clients.Office.Excel.Functions.SPG(A554, "IQ_INDUSTRY_GROUP")</f>
        <v>Consumer Staples Distribution and Retail</v>
      </c>
      <c r="E554" s="9" t="str">
        <f>_xll.SNL.Clients.Office.Excel.Functions.SPG(A554, "IQ_INDUSTRY")</f>
        <v>Consumer Staples Distribution and Retail</v>
      </c>
      <c r="F554" s="9" t="str">
        <f>_xll.SNL.Clients.Office.Excel.Functions.SPG(A554, "IQ_PRIMARY_INDUSTRY")</f>
        <v>Food Distributors</v>
      </c>
      <c r="G554" s="9" t="str">
        <f>_xll.SNL.Clients.Office.Excel.Functions.SPG(A554, "NAICS_CODE", "Primary")</f>
        <v>424410 - General Line Grocery Merchant Wholesalers</v>
      </c>
      <c r="H554" s="9" t="str">
        <f>_xll.SNL.Clients.Office.Excel.Functions.SPG(A554, "SP_TOPICTAG")</f>
        <v>Fast-Moving Consumer Goods; Food Delivery; Marketing Automation; Organic; Online Grocery; Utility Scale Solar</v>
      </c>
      <c r="I554" s="5">
        <f>_xll.SNL.Clients.Office.Excel.Functions.SPG(A554, "SP_PCT_SHARES_OWNED_ALL_INSTITUTIONS")</f>
        <v>88.22</v>
      </c>
      <c r="J554" s="9" t="str">
        <f>_xll.SNL.Clients.Office.Excel.Functions.SPG(A554, "RD_CREDIT_RATING_GLOBAL", "Issuer Credit Rating", "Local Currency LT|0")</f>
        <v>B</v>
      </c>
      <c r="K554" s="9" t="str">
        <f>_xll.SNL.Clients.Office.Excel.Functions.SPG(A554, "RD_CWOL_GLOBAL", "Issuer Credit Rating", "Local Currency LT|0")</f>
        <v>Stable</v>
      </c>
      <c r="L554" s="9" t="str">
        <f>_xll.SNL.Clients.Office.Excel.Functions.SPG(A554, "RD_RATING_ACTION_GLOBAL", "Issuer Credit Rating", "Local Currency LT|0")</f>
        <v>CreditWatch/Outlook (12/20/2024)</v>
      </c>
      <c r="M554" s="10">
        <f>_xll.SNL.Clients.Office.Excel.Functions.SPG(A554, "RD_LAST_REVIEW_DATE_GLOBAL", "Issuer Credit Rating", "Local Currency LT")</f>
        <v>45693</v>
      </c>
      <c r="N554" s="10">
        <f>_xll.SNL.Clients.Office.Excel.Functions.SPG(A554, "RD_CREDIT_RATING_DATE_GLOBAL", "Issuer Credit Rating", "Local Currency LT|0")</f>
        <v>45104</v>
      </c>
      <c r="O554" s="10">
        <f>_xll.SNL.Clients.Office.Excel.Functions.SPG(A554, "RD_CREDIT_WATCH_OUTLOOK_DATE_GLOBAL", "Issuer Credit Rating", "Local Currency LT|0")</f>
        <v>45646</v>
      </c>
    </row>
    <row r="555" spans="1:15">
      <c r="A555" t="s">
        <v>1588</v>
      </c>
      <c r="B555" t="str">
        <f>_xll.SNL.Clients.Office.Excel.Functions.SPG(A555,"SP_IPO_DATE")</f>
        <v>#PEND</v>
      </c>
      <c r="C555" s="9" t="str">
        <f>_xll.SNL.Clients.Office.Excel.Functions.SPG(A555, "IQ_SECTOR")</f>
        <v>Real Estate</v>
      </c>
      <c r="D555" s="9" t="str">
        <f>_xll.SNL.Clients.Office.Excel.Functions.SPG(A555, "IQ_INDUSTRY_GROUP")</f>
        <v>Equity Real Estate Investment Trusts (REITs)</v>
      </c>
      <c r="E555" s="9" t="str">
        <f>_xll.SNL.Clients.Office.Excel.Functions.SPG(A555, "IQ_INDUSTRY")</f>
        <v>Specialized REITs</v>
      </c>
      <c r="F555" s="9" t="str">
        <f>_xll.SNL.Clients.Office.Excel.Functions.SPG(A555, "IQ_PRIMARY_INDUSTRY")</f>
        <v>Other Specialized REITs</v>
      </c>
      <c r="G555" s="9" t="str">
        <f>_xll.SNL.Clients.Office.Excel.Functions.SPG(A555, "NAICS_CODE", "Primary")</f>
        <v>531110 - Lessors of Residential Buildings and Dwellings</v>
      </c>
      <c r="H555" s="9" t="str">
        <f>_xll.SNL.Clients.Office.Excel.Functions.SPG(A555, "SP_TOPICTAG")</f>
        <v>Network Backbone; Edge Computing; 5G</v>
      </c>
      <c r="I555" s="5">
        <f>_xll.SNL.Clients.Office.Excel.Functions.SPG(A555, "SP_PCT_SHARES_OWNED_ALL_INSTITUTIONS")</f>
        <v>87.24</v>
      </c>
      <c r="J555" s="9" t="str">
        <f>_xll.SNL.Clients.Office.Excel.Functions.SPG(A555, "RD_CREDIT_RATING_GLOBAL", "Issuer Credit Rating", "Local Currency LT|0")</f>
        <v>B-</v>
      </c>
      <c r="K555" s="9" t="str">
        <f>_xll.SNL.Clients.Office.Excel.Functions.SPG(A555, "RD_CWOL_GLOBAL", "Issuer Credit Rating", "Local Currency LT|0")</f>
        <v>Stable</v>
      </c>
      <c r="L555" s="9" t="str">
        <f>_xll.SNL.Clients.Office.Excel.Functions.SPG(A555, "RD_RATING_ACTION_GLOBAL", "Issuer Credit Rating", "Local Currency LT|0")</f>
        <v>Upgrade | CreditWatch/Outlook (10/07/2020)</v>
      </c>
      <c r="M555" s="10">
        <f>_xll.SNL.Clients.Office.Excel.Functions.SPG(A555, "RD_LAST_REVIEW_DATE_GLOBAL", "Issuer Credit Rating", "Local Currency LT")</f>
        <v>45614</v>
      </c>
      <c r="N555" s="10">
        <f>_xll.SNL.Clients.Office.Excel.Functions.SPG(A555, "RD_CREDIT_RATING_DATE_GLOBAL", "Issuer Credit Rating", "Local Currency LT|0")</f>
        <v>44111</v>
      </c>
      <c r="O555" s="10">
        <f>_xll.SNL.Clients.Office.Excel.Functions.SPG(A555, "RD_CREDIT_WATCH_OUTLOOK_DATE_GLOBAL", "Issuer Credit Rating", "Local Currency LT|0")</f>
        <v>44111</v>
      </c>
    </row>
    <row r="556" spans="1:15">
      <c r="A556" t="s">
        <v>1589</v>
      </c>
      <c r="B556" t="str">
        <f>_xll.SNL.Clients.Office.Excel.Functions.SPG(A556,"SP_IPO_DATE")</f>
        <v>#PEND</v>
      </c>
      <c r="C556" s="9" t="str">
        <f>_xll.SNL.Clients.Office.Excel.Functions.SPG(A556, "IQ_SECTOR")</f>
        <v>Utilities</v>
      </c>
      <c r="D556" s="9" t="str">
        <f>_xll.SNL.Clients.Office.Excel.Functions.SPG(A556, "IQ_INDUSTRY_GROUP")</f>
        <v>Utilities</v>
      </c>
      <c r="E556" s="9" t="str">
        <f>_xll.SNL.Clients.Office.Excel.Functions.SPG(A556, "IQ_INDUSTRY")</f>
        <v>Multi-Utilities</v>
      </c>
      <c r="F556" s="9" t="str">
        <f>_xll.SNL.Clients.Office.Excel.Functions.SPG(A556, "IQ_PRIMARY_INDUSTRY")</f>
        <v>Multi-Utilities</v>
      </c>
      <c r="G556" s="9" t="str">
        <f>_xll.SNL.Clients.Office.Excel.Functions.SPG(A556, "NAICS_CODE", "Primary")</f>
        <v>221122 - Electric Power Distribution</v>
      </c>
      <c r="H556" s="9" t="str">
        <f>_xll.SNL.Clients.Office.Excel.Functions.SPG(A556, "SP_TOPICTAG")</f>
        <v>Clean Energy; Energy Management; Smart Energy; Utility Scale Solar</v>
      </c>
      <c r="I556" s="5">
        <f>_xll.SNL.Clients.Office.Excel.Functions.SPG(A556, "SP_PCT_SHARES_OWNED_ALL_INSTITUTIONS")</f>
        <v>79.86</v>
      </c>
      <c r="J556" s="9" t="str">
        <f>_xll.SNL.Clients.Office.Excel.Functions.SPG(A556, "RD_CREDIT_RATING_GLOBAL", "Issuer Credit Rating", "Local Currency LT|0")</f>
        <v>BBB+</v>
      </c>
      <c r="K556" s="9" t="str">
        <f>_xll.SNL.Clients.Office.Excel.Functions.SPG(A556, "RD_CWOL_GLOBAL", "Issuer Credit Rating", "Local Currency LT|0")</f>
        <v>Stable</v>
      </c>
      <c r="L556" s="9" t="str">
        <f>_xll.SNL.Clients.Office.Excel.Functions.SPG(A556, "RD_RATING_ACTION_GLOBAL", "Issuer Credit Rating", "Local Currency LT|0")</f>
        <v>CreditWatch/Outlook (08/05/2022)</v>
      </c>
      <c r="M556" s="10">
        <f>_xll.SNL.Clients.Office.Excel.Functions.SPG(A556, "RD_LAST_REVIEW_DATE_GLOBAL", "Issuer Credit Rating", "Local Currency LT")</f>
        <v>45519</v>
      </c>
      <c r="N556" s="10">
        <f>_xll.SNL.Clients.Office.Excel.Functions.SPG(A556, "RD_CREDIT_RATING_DATE_GLOBAL", "Issuer Credit Rating", "Local Currency LT|0")</f>
        <v>41996</v>
      </c>
      <c r="O556" s="10">
        <f>_xll.SNL.Clients.Office.Excel.Functions.SPG(A556, "RD_CREDIT_WATCH_OUTLOOK_DATE_GLOBAL", "Issuer Credit Rating", "Local Currency LT|0")</f>
        <v>44778</v>
      </c>
    </row>
    <row r="557" spans="1:15">
      <c r="A557" t="s">
        <v>1590</v>
      </c>
      <c r="B557" t="str">
        <f>_xll.SNL.Clients.Office.Excel.Functions.SPG(A557,"SP_IPO_DATE")</f>
        <v>#PEND</v>
      </c>
      <c r="C557" s="9" t="str">
        <f>_xll.SNL.Clients.Office.Excel.Functions.SPG(A557, "IQ_SECTOR")</f>
        <v>Consumer Staples</v>
      </c>
      <c r="D557" s="9" t="str">
        <f>_xll.SNL.Clients.Office.Excel.Functions.SPG(A557, "IQ_INDUSTRY_GROUP")</f>
        <v>Food, Beverage and Tobacco</v>
      </c>
      <c r="E557" s="9" t="str">
        <f>_xll.SNL.Clients.Office.Excel.Functions.SPG(A557, "IQ_INDUSTRY")</f>
        <v>Tobacco</v>
      </c>
      <c r="F557" s="9" t="str">
        <f>_xll.SNL.Clients.Office.Excel.Functions.SPG(A557, "IQ_PRIMARY_INDUSTRY")</f>
        <v>Tobacco</v>
      </c>
      <c r="G557" s="9" t="str">
        <f>_xll.SNL.Clients.Office.Excel.Functions.SPG(A557, "NAICS_CODE", "Primary")</f>
        <v>312230 - Tobacco Manufacturing</v>
      </c>
      <c r="H557" s="9" t="str">
        <f>_xll.SNL.Clients.Office.Excel.Functions.SPG(A557, "SP_TOPICTAG")</f>
        <v>Animal Feed; Farming; Green Consumer Goods; Horticulture; Organic; Alternative Protein</v>
      </c>
      <c r="I557" s="5">
        <f>_xll.SNL.Clients.Office.Excel.Functions.SPG(A557, "SP_PCT_SHARES_OWNED_ALL_INSTITUTIONS")</f>
        <v>80.53</v>
      </c>
      <c r="J557" s="9" t="str">
        <f>_xll.SNL.Clients.Office.Excel.Functions.SPG(A557, "RD_CREDIT_RATING_GLOBAL", "Issuer Credit Rating", "Local Currency LT|0")</f>
        <v>BBB-</v>
      </c>
      <c r="K557" s="9" t="str">
        <f>_xll.SNL.Clients.Office.Excel.Functions.SPG(A557, "RD_CWOL_GLOBAL", "Issuer Credit Rating", "Local Currency LT|0")</f>
        <v>Negative</v>
      </c>
      <c r="L557" s="9" t="str">
        <f>_xll.SNL.Clients.Office.Excel.Functions.SPG(A557, "RD_RATING_ACTION_GLOBAL", "Issuer Credit Rating", "Local Currency LT|0")</f>
        <v>CreditWatch/Outlook (07/16/2024)</v>
      </c>
      <c r="M557" s="10">
        <f>_xll.SNL.Clients.Office.Excel.Functions.SPG(A557, "RD_LAST_REVIEW_DATE_GLOBAL", "Issuer Credit Rating", "Local Currency LT")</f>
        <v>45559</v>
      </c>
      <c r="N557" s="10">
        <f>_xll.SNL.Clients.Office.Excel.Functions.SPG(A557, "RD_CREDIT_RATING_DATE_GLOBAL", "Issuer Credit Rating", "Local Currency LT|0")</f>
        <v>45118</v>
      </c>
      <c r="O557" s="10">
        <f>_xll.SNL.Clients.Office.Excel.Functions.SPG(A557, "RD_CREDIT_WATCH_OUTLOOK_DATE_GLOBAL", "Issuer Credit Rating", "Local Currency LT|0")</f>
        <v>45489</v>
      </c>
    </row>
    <row r="558" spans="1:15">
      <c r="A558" t="s">
        <v>1591</v>
      </c>
      <c r="B558" t="str">
        <f>_xll.SNL.Clients.Office.Excel.Functions.SPG(A558,"SP_IPO_DATE")</f>
        <v>#PEND</v>
      </c>
      <c r="C558" s="9" t="str">
        <f>_xll.SNL.Clients.Office.Excel.Functions.SPG(A558, "IQ_SECTOR")</f>
        <v>Real Estate</v>
      </c>
      <c r="D558" s="9" t="str">
        <f>_xll.SNL.Clients.Office.Excel.Functions.SPG(A558, "IQ_INDUSTRY_GROUP")</f>
        <v>Equity Real Estate Investment Trusts (REITs)</v>
      </c>
      <c r="E558" s="9" t="str">
        <f>_xll.SNL.Clients.Office.Excel.Functions.SPG(A558, "IQ_INDUSTRY")</f>
        <v>Health Care REITs</v>
      </c>
      <c r="F558" s="9" t="str">
        <f>_xll.SNL.Clients.Office.Excel.Functions.SPG(A558, "IQ_PRIMARY_INDUSTRY")</f>
        <v>Health Care REITs</v>
      </c>
      <c r="G558" s="9" t="str">
        <f>_xll.SNL.Clients.Office.Excel.Functions.SPG(A558, "NAICS_CODE", "Primary")</f>
        <v>531110 - Lessors of Residential Buildings and Dwellings</v>
      </c>
      <c r="H558" s="9" t="str">
        <f>_xll.SNL.Clients.Office.Excel.Functions.SPG(A558, "SP_TOPICTAG")</f>
        <v/>
      </c>
      <c r="I558" s="5">
        <f>_xll.SNL.Clients.Office.Excel.Functions.SPG(A558, "SP_PCT_SHARES_OWNED_ALL_INSTITUTIONS")</f>
        <v>66.209999999999994</v>
      </c>
      <c r="J558" s="9" t="str">
        <f>_xll.SNL.Clients.Office.Excel.Functions.SPG(A558, "RD_CREDIT_RATING_GLOBAL", "Issuer Credit Rating", "Local Currency LT|0")</f>
        <v/>
      </c>
      <c r="K558" s="9" t="str">
        <f>_xll.SNL.Clients.Office.Excel.Functions.SPG(A558, "RD_CWOL_GLOBAL", "Issuer Credit Rating", "Local Currency LT|0")</f>
        <v/>
      </c>
      <c r="L558" s="9" t="str">
        <f>_xll.SNL.Clients.Office.Excel.Functions.SPG(A558, "RD_RATING_ACTION_GLOBAL", "Issuer Credit Rating", "Local Currency LT|0")</f>
        <v/>
      </c>
      <c r="M558" s="10" t="str">
        <f>_xll.SNL.Clients.Office.Excel.Functions.SPG(A558, "RD_LAST_REVIEW_DATE_GLOBAL", "Issuer Credit Rating", "Local Currency LT")</f>
        <v/>
      </c>
      <c r="N558" s="10" t="str">
        <f>_xll.SNL.Clients.Office.Excel.Functions.SPG(A558, "RD_CREDIT_RATING_DATE_GLOBAL", "Issuer Credit Rating", "Local Currency LT|0")</f>
        <v/>
      </c>
      <c r="O558" s="10" t="str">
        <f>_xll.SNL.Clients.Office.Excel.Functions.SPG(A558, "RD_CREDIT_WATCH_OUTLOOK_DATE_GLOBAL", "Issuer Credit Rating", "Local Currency LT|0")</f>
        <v/>
      </c>
    </row>
    <row r="559" spans="1:15">
      <c r="A559" t="s">
        <v>1592</v>
      </c>
      <c r="B559" t="str">
        <f>_xll.SNL.Clients.Office.Excel.Functions.SPG(A559,"SP_IPO_DATE")</f>
        <v>#PEND</v>
      </c>
      <c r="C559" s="9" t="str">
        <f>_xll.SNL.Clients.Office.Excel.Functions.SPG(A559, "IQ_SECTOR")</f>
        <v>Consumer Discretionary</v>
      </c>
      <c r="D559" s="9" t="str">
        <f>_xll.SNL.Clients.Office.Excel.Functions.SPG(A559, "IQ_INDUSTRY_GROUP")</f>
        <v>Consumer Discretionary Distribution and Retail</v>
      </c>
      <c r="E559" s="9" t="str">
        <f>_xll.SNL.Clients.Office.Excel.Functions.SPG(A559, "IQ_INDUSTRY")</f>
        <v>Specialty Retail</v>
      </c>
      <c r="F559" s="9" t="str">
        <f>_xll.SNL.Clients.Office.Excel.Functions.SPG(A559, "IQ_PRIMARY_INDUSTRY")</f>
        <v>Other Specialty Retail</v>
      </c>
      <c r="G559" s="9" t="str">
        <f>_xll.SNL.Clients.Office.Excel.Functions.SPG(A559, "NAICS_CODE", "Primary")</f>
        <v>5322 - Consumer Goods Rental</v>
      </c>
      <c r="H559" s="9" t="str">
        <f>_xll.SNL.Clients.Office.Excel.Functions.SPG(A559, "SP_TOPICTAG")</f>
        <v>File Sharing; Virtual Workforce; Cloud Storage; Process Automation</v>
      </c>
      <c r="I559" s="5">
        <f>_xll.SNL.Clients.Office.Excel.Functions.SPG(A559, "SP_PCT_SHARES_OWNED_ALL_INSTITUTIONS")</f>
        <v>80.47</v>
      </c>
      <c r="J559" s="9" t="str">
        <f>_xll.SNL.Clients.Office.Excel.Functions.SPG(A559, "RD_CREDIT_RATING_GLOBAL", "Issuer Credit Rating", "Local Currency LT|0")</f>
        <v>BB-</v>
      </c>
      <c r="K559" s="9" t="str">
        <f>_xll.SNL.Clients.Office.Excel.Functions.SPG(A559, "RD_CWOL_GLOBAL", "Issuer Credit Rating", "Local Currency LT|0")</f>
        <v>Stable</v>
      </c>
      <c r="L559" s="9" t="str">
        <f>_xll.SNL.Clients.Office.Excel.Functions.SPG(A559, "RD_RATING_ACTION_GLOBAL", "Issuer Credit Rating", "Local Currency LT|0")</f>
        <v>Upgrade | CreditWatch/Outlook (07/17/2019)</v>
      </c>
      <c r="M559" s="10">
        <f>_xll.SNL.Clients.Office.Excel.Functions.SPG(A559, "RD_LAST_REVIEW_DATE_GLOBAL", "Issuer Credit Rating", "Local Currency LT")</f>
        <v>45561</v>
      </c>
      <c r="N559" s="10">
        <f>_xll.SNL.Clients.Office.Excel.Functions.SPG(A559, "RD_CREDIT_RATING_DATE_GLOBAL", "Issuer Credit Rating", "Local Currency LT|0")</f>
        <v>43663</v>
      </c>
      <c r="O559" s="10">
        <f>_xll.SNL.Clients.Office.Excel.Functions.SPG(A559, "RD_CREDIT_WATCH_OUTLOOK_DATE_GLOBAL", "Issuer Credit Rating", "Local Currency LT|0")</f>
        <v>43663</v>
      </c>
    </row>
    <row r="560" spans="1:15">
      <c r="A560" t="s">
        <v>1593</v>
      </c>
      <c r="B560" t="str">
        <f>_xll.SNL.Clients.Office.Excel.Functions.SPG(A560,"SP_IPO_DATE")</f>
        <v>#PEND</v>
      </c>
      <c r="C560" s="9" t="str">
        <f>_xll.SNL.Clients.Office.Excel.Functions.SPG(A560, "IQ_SECTOR")</f>
        <v>Real Estate</v>
      </c>
      <c r="D560" s="9" t="str">
        <f>_xll.SNL.Clients.Office.Excel.Functions.SPG(A560, "IQ_INDUSTRY_GROUP")</f>
        <v>Equity Real Estate Investment Trusts (REITs)</v>
      </c>
      <c r="E560" s="9" t="str">
        <f>_xll.SNL.Clients.Office.Excel.Functions.SPG(A560, "IQ_INDUSTRY")</f>
        <v>Retail REITs</v>
      </c>
      <c r="F560" s="9" t="str">
        <f>_xll.SNL.Clients.Office.Excel.Functions.SPG(A560, "IQ_PRIMARY_INDUSTRY")</f>
        <v>Retail REITs</v>
      </c>
      <c r="G560" s="9" t="str">
        <f>_xll.SNL.Clients.Office.Excel.Functions.SPG(A560, "NAICS_CODE", "Primary")</f>
        <v>531110 - Lessors of Residential Buildings and Dwellings</v>
      </c>
      <c r="H560" s="9" t="str">
        <f>_xll.SNL.Clients.Office.Excel.Functions.SPG(A560, "SP_TOPICTAG")</f>
        <v/>
      </c>
      <c r="I560" s="5">
        <f>_xll.SNL.Clients.Office.Excel.Functions.SPG(A560, "SP_PCT_SHARES_OWNED_ALL_INSTITUTIONS")</f>
        <v>96.77</v>
      </c>
      <c r="J560" s="9" t="str">
        <f>_xll.SNL.Clients.Office.Excel.Functions.SPG(A560, "RD_CREDIT_RATING_GLOBAL", "Issuer Credit Rating", "Local Currency LT|0")</f>
        <v/>
      </c>
      <c r="K560" s="9" t="str">
        <f>_xll.SNL.Clients.Office.Excel.Functions.SPG(A560, "RD_CWOL_GLOBAL", "Issuer Credit Rating", "Local Currency LT|0")</f>
        <v/>
      </c>
      <c r="L560" s="9" t="str">
        <f>_xll.SNL.Clients.Office.Excel.Functions.SPG(A560, "RD_RATING_ACTION_GLOBAL", "Issuer Credit Rating", "Local Currency LT|0")</f>
        <v/>
      </c>
      <c r="M560" s="10" t="str">
        <f>_xll.SNL.Clients.Office.Excel.Functions.SPG(A560, "RD_LAST_REVIEW_DATE_GLOBAL", "Issuer Credit Rating", "Local Currency LT")</f>
        <v/>
      </c>
      <c r="N560" s="10" t="str">
        <f>_xll.SNL.Clients.Office.Excel.Functions.SPG(A560, "RD_CREDIT_RATING_DATE_GLOBAL", "Issuer Credit Rating", "Local Currency LT|0")</f>
        <v/>
      </c>
      <c r="O560" s="10" t="str">
        <f>_xll.SNL.Clients.Office.Excel.Functions.SPG(A560, "RD_CREDIT_WATCH_OUTLOOK_DATE_GLOBAL", "Issuer Credit Rating", "Local Currency LT|0")</f>
        <v/>
      </c>
    </row>
    <row r="561" spans="1:15">
      <c r="A561" t="s">
        <v>1594</v>
      </c>
      <c r="B561" t="str">
        <f>_xll.SNL.Clients.Office.Excel.Functions.SPG(A561,"SP_IPO_DATE")</f>
        <v>#PEND</v>
      </c>
      <c r="C561" s="9" t="str">
        <f>_xll.SNL.Clients.Office.Excel.Functions.SPG(A561, "IQ_SECTOR")</f>
        <v>Consumer Discretionary</v>
      </c>
      <c r="D561" s="9" t="str">
        <f>_xll.SNL.Clients.Office.Excel.Functions.SPG(A561, "IQ_INDUSTRY_GROUP")</f>
        <v>Consumer Discretionary Distribution and Retail</v>
      </c>
      <c r="E561" s="9" t="str">
        <f>_xll.SNL.Clients.Office.Excel.Functions.SPG(A561, "IQ_INDUSTRY")</f>
        <v>Specialty Retail</v>
      </c>
      <c r="F561" s="9" t="str">
        <f>_xll.SNL.Clients.Office.Excel.Functions.SPG(A561, "IQ_PRIMARY_INDUSTRY")</f>
        <v>Apparel Retail</v>
      </c>
      <c r="G561" s="9" t="str">
        <f>_xll.SNL.Clients.Office.Excel.Functions.SPG(A561, "NAICS_CODE", "Primary")</f>
        <v>458110 - Clothing and Clothing Accessories Retailers</v>
      </c>
      <c r="H561" s="9" t="str">
        <f>_xll.SNL.Clients.Office.Excel.Functions.SPG(A561, "SP_TOPICTAG")</f>
        <v>Lifestyle; Brand Marketing</v>
      </c>
      <c r="I561" s="5">
        <f>_xll.SNL.Clients.Office.Excel.Functions.SPG(A561, "SP_PCT_SHARES_OWNED_ALL_INSTITUTIONS")</f>
        <v>74.36</v>
      </c>
      <c r="J561" s="9" t="str">
        <f>_xll.SNL.Clients.Office.Excel.Functions.SPG(A561, "RD_CREDIT_RATING_GLOBAL", "Issuer Credit Rating", "Local Currency LT|0")</f>
        <v/>
      </c>
      <c r="K561" s="9" t="str">
        <f>_xll.SNL.Clients.Office.Excel.Functions.SPG(A561, "RD_CWOL_GLOBAL", "Issuer Credit Rating", "Local Currency LT|0")</f>
        <v/>
      </c>
      <c r="L561" s="9" t="str">
        <f>_xll.SNL.Clients.Office.Excel.Functions.SPG(A561, "RD_RATING_ACTION_GLOBAL", "Issuer Credit Rating", "Local Currency LT|0")</f>
        <v/>
      </c>
      <c r="M561" s="10" t="str">
        <f>_xll.SNL.Clients.Office.Excel.Functions.SPG(A561, "RD_LAST_REVIEW_DATE_GLOBAL", "Issuer Credit Rating", "Local Currency LT")</f>
        <v/>
      </c>
      <c r="N561" s="10" t="str">
        <f>_xll.SNL.Clients.Office.Excel.Functions.SPG(A561, "RD_CREDIT_RATING_DATE_GLOBAL", "Issuer Credit Rating", "Local Currency LT|0")</f>
        <v/>
      </c>
      <c r="O561" s="10" t="str">
        <f>_xll.SNL.Clients.Office.Excel.Functions.SPG(A561, "RD_CREDIT_WATCH_OUTLOOK_DATE_GLOBAL", "Issuer Credit Rating", "Local Currency LT|0")</f>
        <v/>
      </c>
    </row>
    <row r="562" spans="1:15">
      <c r="A562" t="s">
        <v>1595</v>
      </c>
      <c r="B562" t="str">
        <f>_xll.SNL.Clients.Office.Excel.Functions.SPG(A562,"SP_IPO_DATE")</f>
        <v>#PEND</v>
      </c>
      <c r="C562" s="9" t="str">
        <f>_xll.SNL.Clients.Office.Excel.Functions.SPG(A562, "IQ_SECTOR")</f>
        <v>Consumer Staples</v>
      </c>
      <c r="D562" s="9" t="str">
        <f>_xll.SNL.Clients.Office.Excel.Functions.SPG(A562, "IQ_INDUSTRY_GROUP")</f>
        <v>Household and Personal Products</v>
      </c>
      <c r="E562" s="9" t="str">
        <f>_xll.SNL.Clients.Office.Excel.Functions.SPG(A562, "IQ_INDUSTRY")</f>
        <v>Personal Care Products</v>
      </c>
      <c r="F562" s="9" t="str">
        <f>_xll.SNL.Clients.Office.Excel.Functions.SPG(A562, "IQ_PRIMARY_INDUSTRY")</f>
        <v>Personal Care Products</v>
      </c>
      <c r="G562" s="9" t="str">
        <f>_xll.SNL.Clients.Office.Excel.Functions.SPG(A562, "NAICS_CODE", "Primary")</f>
        <v>325412 - Pharmaceutical Preparation Manufacturing</v>
      </c>
      <c r="H562" s="9" t="str">
        <f>_xll.SNL.Clients.Office.Excel.Functions.SPG(A562, "SP_TOPICTAG")</f>
        <v>Fitness; Lifestyle; Nutraceutical; Cardiovascular; Dermatology; Digital Wellness</v>
      </c>
      <c r="I562" s="5">
        <f>_xll.SNL.Clients.Office.Excel.Functions.SPG(A562, "SP_PCT_SHARES_OWNED_ALL_INSTITUTIONS")</f>
        <v>50.41</v>
      </c>
      <c r="J562" s="9" t="str">
        <f>_xll.SNL.Clients.Office.Excel.Functions.SPG(A562, "RD_CREDIT_RATING_GLOBAL", "Issuer Credit Rating", "Local Currency LT|0")</f>
        <v/>
      </c>
      <c r="K562" s="9" t="str">
        <f>_xll.SNL.Clients.Office.Excel.Functions.SPG(A562, "RD_CWOL_GLOBAL", "Issuer Credit Rating", "Local Currency LT|0")</f>
        <v/>
      </c>
      <c r="L562" s="9" t="str">
        <f>_xll.SNL.Clients.Office.Excel.Functions.SPG(A562, "RD_RATING_ACTION_GLOBAL", "Issuer Credit Rating", "Local Currency LT|0")</f>
        <v/>
      </c>
      <c r="M562" s="10" t="str">
        <f>_xll.SNL.Clients.Office.Excel.Functions.SPG(A562, "RD_LAST_REVIEW_DATE_GLOBAL", "Issuer Credit Rating", "Local Currency LT")</f>
        <v/>
      </c>
      <c r="N562" s="10" t="str">
        <f>_xll.SNL.Clients.Office.Excel.Functions.SPG(A562, "RD_CREDIT_RATING_DATE_GLOBAL", "Issuer Credit Rating", "Local Currency LT|0")</f>
        <v/>
      </c>
      <c r="O562" s="10" t="str">
        <f>_xll.SNL.Clients.Office.Excel.Functions.SPG(A562, "RD_CREDIT_WATCH_OUTLOOK_DATE_GLOBAL", "Issuer Credit Rating", "Local Currency LT|0")</f>
        <v/>
      </c>
    </row>
    <row r="563" spans="1:15">
      <c r="A563" t="s">
        <v>1596</v>
      </c>
      <c r="B563" t="str">
        <f>_xll.SNL.Clients.Office.Excel.Functions.SPG(A563,"SP_IPO_DATE")</f>
        <v>#PEND</v>
      </c>
      <c r="C563" s="9" t="str">
        <f>_xll.SNL.Clients.Office.Excel.Functions.SPG(A563, "IQ_SECTOR")</f>
        <v>Consumer Discretionary</v>
      </c>
      <c r="D563" s="9" t="str">
        <f>_xll.SNL.Clients.Office.Excel.Functions.SPG(A563, "IQ_INDUSTRY_GROUP")</f>
        <v>Consumer Durables and Apparel</v>
      </c>
      <c r="E563" s="9" t="str">
        <f>_xll.SNL.Clients.Office.Excel.Functions.SPG(A563, "IQ_INDUSTRY")</f>
        <v>Textiles, Apparel and Luxury Goods</v>
      </c>
      <c r="F563" s="9" t="str">
        <f>_xll.SNL.Clients.Office.Excel.Functions.SPG(A563, "IQ_PRIMARY_INDUSTRY")</f>
        <v>Apparel, Accessories and Luxury Goods</v>
      </c>
      <c r="G563" s="9" t="str">
        <f>_xll.SNL.Clients.Office.Excel.Functions.SPG(A563, "NAICS_CODE", "Primary")</f>
        <v>315 - Apparel Manufacturing</v>
      </c>
      <c r="H563" s="9" t="str">
        <f>_xll.SNL.Clients.Office.Excel.Functions.SPG(A563, "SP_TOPICTAG")</f>
        <v>Fast-Moving Consumer Goods; Lifestyle; Social Media Advertising; Wearables; Brand Marketing; Smart Clothing</v>
      </c>
      <c r="I563" s="5">
        <f>_xll.SNL.Clients.Office.Excel.Functions.SPG(A563, "SP_PCT_SHARES_OWNED_ALL_INSTITUTIONS")</f>
        <v>96.52</v>
      </c>
      <c r="J563" s="9" t="str">
        <f>_xll.SNL.Clients.Office.Excel.Functions.SPG(A563, "RD_CREDIT_RATING_GLOBAL", "Issuer Credit Rating", "Local Currency LT|0")</f>
        <v>BB</v>
      </c>
      <c r="K563" s="9" t="str">
        <f>_xll.SNL.Clients.Office.Excel.Functions.SPG(A563, "RD_CWOL_GLOBAL", "Issuer Credit Rating", "Local Currency LT|0")</f>
        <v>Stable</v>
      </c>
      <c r="L563" s="9" t="str">
        <f>_xll.SNL.Clients.Office.Excel.Functions.SPG(A563, "RD_RATING_ACTION_GLOBAL", "Issuer Credit Rating", "Local Currency LT|0")</f>
        <v>Downgrade | CreditWatch/Outlook (11/13/2024)</v>
      </c>
      <c r="M563" s="10">
        <f>_xll.SNL.Clients.Office.Excel.Functions.SPG(A563, "RD_LAST_REVIEW_DATE_GLOBAL", "Issuer Credit Rating", "Local Currency LT")</f>
        <v>45609</v>
      </c>
      <c r="N563" s="10">
        <f>_xll.SNL.Clients.Office.Excel.Functions.SPG(A563, "RD_CREDIT_RATING_DATE_GLOBAL", "Issuer Credit Rating", "Local Currency LT|0")</f>
        <v>45609</v>
      </c>
      <c r="O563" s="10">
        <f>_xll.SNL.Clients.Office.Excel.Functions.SPG(A563, "RD_CREDIT_WATCH_OUTLOOK_DATE_GLOBAL", "Issuer Credit Rating", "Local Currency LT|0")</f>
        <v>45609</v>
      </c>
    </row>
    <row r="564" spans="1:15">
      <c r="A564" t="s">
        <v>1597</v>
      </c>
      <c r="B564" t="str">
        <f>_xll.SNL.Clients.Office.Excel.Functions.SPG(A564,"SP_IPO_DATE")</f>
        <v>#PEND</v>
      </c>
      <c r="C564" s="9" t="str">
        <f>_xll.SNL.Clients.Office.Excel.Functions.SPG(A564, "IQ_SECTOR")</f>
        <v>Information Technology</v>
      </c>
      <c r="D564" s="9" t="str">
        <f>_xll.SNL.Clients.Office.Excel.Functions.SPG(A564, "IQ_INDUSTRY_GROUP")</f>
        <v>Semiconductors and Semiconductor Equipment</v>
      </c>
      <c r="E564" s="9" t="str">
        <f>_xll.SNL.Clients.Office.Excel.Functions.SPG(A564, "IQ_INDUSTRY")</f>
        <v>Semiconductors and Semiconductor Equipment</v>
      </c>
      <c r="F564" s="9" t="str">
        <f>_xll.SNL.Clients.Office.Excel.Functions.SPG(A564, "IQ_PRIMARY_INDUSTRY")</f>
        <v>Semiconductor Materials and Equipment</v>
      </c>
      <c r="G564" s="9" t="str">
        <f>_xll.SNL.Clients.Office.Excel.Functions.SPG(A564, "NAICS_CODE", "Primary")</f>
        <v>334413 - Semiconductor and Related Device Manufacturing</v>
      </c>
      <c r="H564" s="9" t="str">
        <f>_xll.SNL.Clients.Office.Excel.Functions.SPG(A564, "SP_TOPICTAG")</f>
        <v>Industrial Automation; Sensors; Simulation; Process Automation; Storage Management; Artificial Intelligence</v>
      </c>
      <c r="I564" s="5">
        <f>_xll.SNL.Clients.Office.Excel.Functions.SPG(A564, "SP_PCT_SHARES_OWNED_ALL_INSTITUTIONS")</f>
        <v>108.78</v>
      </c>
      <c r="J564" s="9" t="str">
        <f>_xll.SNL.Clients.Office.Excel.Functions.SPG(A564, "RD_CREDIT_RATING_GLOBAL", "Issuer Credit Rating", "Local Currency LT|0")</f>
        <v/>
      </c>
      <c r="K564" s="9" t="str">
        <f>_xll.SNL.Clients.Office.Excel.Functions.SPG(A564, "RD_CWOL_GLOBAL", "Issuer Credit Rating", "Local Currency LT|0")</f>
        <v/>
      </c>
      <c r="L564" s="9" t="str">
        <f>_xll.SNL.Clients.Office.Excel.Functions.SPG(A564, "RD_RATING_ACTION_GLOBAL", "Issuer Credit Rating", "Local Currency LT|0")</f>
        <v/>
      </c>
      <c r="M564" s="10" t="str">
        <f>_xll.SNL.Clients.Office.Excel.Functions.SPG(A564, "RD_LAST_REVIEW_DATE_GLOBAL", "Issuer Credit Rating", "Local Currency LT")</f>
        <v/>
      </c>
      <c r="N564" s="10" t="str">
        <f>_xll.SNL.Clients.Office.Excel.Functions.SPG(A564, "RD_CREDIT_RATING_DATE_GLOBAL", "Issuer Credit Rating", "Local Currency LT|0")</f>
        <v/>
      </c>
      <c r="O564" s="10" t="str">
        <f>_xll.SNL.Clients.Office.Excel.Functions.SPG(A564, "RD_CREDIT_WATCH_OUTLOOK_DATE_GLOBAL", "Issuer Credit Rating", "Local Currency LT|0")</f>
        <v/>
      </c>
    </row>
    <row r="565" spans="1:15">
      <c r="A565" t="s">
        <v>1598</v>
      </c>
      <c r="B565" t="str">
        <f>_xll.SNL.Clients.Office.Excel.Functions.SPG(A565,"SP_IPO_DATE")</f>
        <v>#PEND</v>
      </c>
      <c r="C565" s="9" t="str">
        <f>_xll.SNL.Clients.Office.Excel.Functions.SPG(A565, "IQ_SECTOR")</f>
        <v>Health Care</v>
      </c>
      <c r="D565" s="9" t="str">
        <f>_xll.SNL.Clients.Office.Excel.Functions.SPG(A565, "IQ_INDUSTRY_GROUP")</f>
        <v>Pharmaceuticals, Biotechnology and Life Sciences</v>
      </c>
      <c r="E565" s="9" t="str">
        <f>_xll.SNL.Clients.Office.Excel.Functions.SPG(A565, "IQ_INDUSTRY")</f>
        <v>Biotechnology</v>
      </c>
      <c r="F565" s="9" t="str">
        <f>_xll.SNL.Clients.Office.Excel.Functions.SPG(A565, "IQ_PRIMARY_INDUSTRY")</f>
        <v>Biotechnology</v>
      </c>
      <c r="G565" s="9" t="str">
        <f>_xll.SNL.Clients.Office.Excel.Functions.SPG(A565, "NAICS_CODE", "Primary")</f>
        <v>325414 - Biological Product (except Diagnostic) Manufacturing</v>
      </c>
      <c r="H565" s="9" t="str">
        <f>_xll.SNL.Clients.Office.Excel.Functions.SPG(A565, "SP_TOPICTAG")</f>
        <v>Dermatology; Orthopaedics; Pain Management; Surgery</v>
      </c>
      <c r="I565" s="5">
        <f>_xll.SNL.Clients.Office.Excel.Functions.SPG(A565, "SP_PCT_SHARES_OWNED_ALL_INSTITUTIONS")</f>
        <v>104.28</v>
      </c>
      <c r="J565" s="9" t="str">
        <f>_xll.SNL.Clients.Office.Excel.Functions.SPG(A565, "RD_CREDIT_RATING_GLOBAL", "Issuer Credit Rating", "Local Currency LT|0")</f>
        <v/>
      </c>
      <c r="K565" s="9" t="str">
        <f>_xll.SNL.Clients.Office.Excel.Functions.SPG(A565, "RD_CWOL_GLOBAL", "Issuer Credit Rating", "Local Currency LT|0")</f>
        <v/>
      </c>
      <c r="L565" s="9" t="str">
        <f>_xll.SNL.Clients.Office.Excel.Functions.SPG(A565, "RD_RATING_ACTION_GLOBAL", "Issuer Credit Rating", "Local Currency LT|0")</f>
        <v/>
      </c>
      <c r="M565" s="10" t="str">
        <f>_xll.SNL.Clients.Office.Excel.Functions.SPG(A565, "RD_LAST_REVIEW_DATE_GLOBAL", "Issuer Credit Rating", "Local Currency LT")</f>
        <v/>
      </c>
      <c r="N565" s="10" t="str">
        <f>_xll.SNL.Clients.Office.Excel.Functions.SPG(A565, "RD_CREDIT_RATING_DATE_GLOBAL", "Issuer Credit Rating", "Local Currency LT|0")</f>
        <v/>
      </c>
      <c r="O565" s="10" t="str">
        <f>_xll.SNL.Clients.Office.Excel.Functions.SPG(A565, "RD_CREDIT_WATCH_OUTLOOK_DATE_GLOBAL", "Issuer Credit Rating", "Local Currency LT|0")</f>
        <v/>
      </c>
    </row>
    <row r="566" spans="1:15">
      <c r="A566" t="s">
        <v>1599</v>
      </c>
      <c r="B566" t="str">
        <f>_xll.SNL.Clients.Office.Excel.Functions.SPG(A566,"SP_IPO_DATE")</f>
        <v>#PEND</v>
      </c>
      <c r="C566" s="9" t="str">
        <f>_xll.SNL.Clients.Office.Excel.Functions.SPG(A566, "IQ_SECTOR")</f>
        <v>Real Estate</v>
      </c>
      <c r="D566" s="9" t="str">
        <f>_xll.SNL.Clients.Office.Excel.Functions.SPG(A566, "IQ_INDUSTRY_GROUP")</f>
        <v>Equity Real Estate Investment Trusts (REITs)</v>
      </c>
      <c r="E566" s="9" t="str">
        <f>_xll.SNL.Clients.Office.Excel.Functions.SPG(A566, "IQ_INDUSTRY")</f>
        <v>Residential REITs</v>
      </c>
      <c r="F566" s="9" t="str">
        <f>_xll.SNL.Clients.Office.Excel.Functions.SPG(A566, "IQ_PRIMARY_INDUSTRY")</f>
        <v>Multi-Family Residential REITs</v>
      </c>
      <c r="G566" s="9" t="str">
        <f>_xll.SNL.Clients.Office.Excel.Functions.SPG(A566, "NAICS_CODE", "Primary")</f>
        <v>531110 - Lessors of Residential Buildings and Dwellings</v>
      </c>
      <c r="H566" s="9" t="str">
        <f>_xll.SNL.Clients.Office.Excel.Functions.SPG(A566, "SP_TOPICTAG")</f>
        <v>Lifestyle</v>
      </c>
      <c r="I566" s="5">
        <f>_xll.SNL.Clients.Office.Excel.Functions.SPG(A566, "SP_PCT_SHARES_OWNED_ALL_INSTITUTIONS")</f>
        <v>91.73</v>
      </c>
      <c r="J566" s="9" t="str">
        <f>_xll.SNL.Clients.Office.Excel.Functions.SPG(A566, "RD_CREDIT_RATING_GLOBAL", "Issuer Credit Rating", "Local Currency LT|0")</f>
        <v>NR</v>
      </c>
      <c r="K566" s="9" t="str">
        <f>_xll.SNL.Clients.Office.Excel.Functions.SPG(A566, "RD_CWOL_GLOBAL", "Issuer Credit Rating", "Local Currency LT|0")</f>
        <v>NR</v>
      </c>
      <c r="L566" s="9" t="str">
        <f>_xll.SNL.Clients.Office.Excel.Functions.SPG(A566, "RD_RATING_ACTION_GLOBAL", "Issuer Credit Rating", "Local Currency LT|0")</f>
        <v>Not Rated | CreditWatch/Outlook (06/23/2021)</v>
      </c>
      <c r="M566" s="10">
        <f>_xll.SNL.Clients.Office.Excel.Functions.SPG(A566, "RD_LAST_REVIEW_DATE_GLOBAL", "Issuer Credit Rating", "Local Currency LT")</f>
        <v>44370</v>
      </c>
      <c r="N566" s="10">
        <f>_xll.SNL.Clients.Office.Excel.Functions.SPG(A566, "RD_CREDIT_RATING_DATE_GLOBAL", "Issuer Credit Rating", "Local Currency LT|0")</f>
        <v>44370</v>
      </c>
      <c r="O566" s="10">
        <f>_xll.SNL.Clients.Office.Excel.Functions.SPG(A566, "RD_CREDIT_WATCH_OUTLOOK_DATE_GLOBAL", "Issuer Credit Rating", "Local Currency LT|0")</f>
        <v>44370</v>
      </c>
    </row>
    <row r="567" spans="1:15">
      <c r="A567" t="s">
        <v>1600</v>
      </c>
      <c r="B567" t="str">
        <f>_xll.SNL.Clients.Office.Excel.Functions.SPG(A567,"SP_IPO_DATE")</f>
        <v>#PEND</v>
      </c>
      <c r="C567" s="9" t="str">
        <f>_xll.SNL.Clients.Office.Excel.Functions.SPG(A567, "IQ_SECTOR")</f>
        <v>Financials</v>
      </c>
      <c r="D567" s="9" t="str">
        <f>_xll.SNL.Clients.Office.Excel.Functions.SPG(A567, "IQ_INDUSTRY_GROUP")</f>
        <v>Banks</v>
      </c>
      <c r="E567" s="9" t="str">
        <f>_xll.SNL.Clients.Office.Excel.Functions.SPG(A567, "IQ_INDUSTRY")</f>
        <v>Banks</v>
      </c>
      <c r="F567" s="9" t="str">
        <f>_xll.SNL.Clients.Office.Excel.Functions.SPG(A567, "IQ_PRIMARY_INDUSTRY")</f>
        <v>Regional Banks</v>
      </c>
      <c r="G567" s="9" t="str">
        <f>_xll.SNL.Clients.Office.Excel.Functions.SPG(A567, "NAICS_CODE", "Primary")</f>
        <v>522110 - Commercial Banking</v>
      </c>
      <c r="H567" s="9" t="str">
        <f>_xll.SNL.Clients.Office.Excel.Functions.SPG(A567, "SP_TOPICTAG")</f>
        <v>Consumer Lending; Banking as a Service</v>
      </c>
      <c r="I567" s="5">
        <f>_xll.SNL.Clients.Office.Excel.Functions.SPG(A567, "SP_PCT_SHARES_OWNED_ALL_INSTITUTIONS")</f>
        <v>89.99</v>
      </c>
      <c r="J567" s="9" t="str">
        <f>_xll.SNL.Clients.Office.Excel.Functions.SPG(A567, "RD_CREDIT_RATING_GLOBAL", "Issuer Credit Rating", "Local Currency LT|0")</f>
        <v/>
      </c>
      <c r="K567" s="9" t="str">
        <f>_xll.SNL.Clients.Office.Excel.Functions.SPG(A567, "RD_CWOL_GLOBAL", "Issuer Credit Rating", "Local Currency LT|0")</f>
        <v/>
      </c>
      <c r="L567" s="9" t="str">
        <f>_xll.SNL.Clients.Office.Excel.Functions.SPG(A567, "RD_RATING_ACTION_GLOBAL", "Issuer Credit Rating", "Local Currency LT|0")</f>
        <v/>
      </c>
      <c r="M567" s="10" t="str">
        <f>_xll.SNL.Clients.Office.Excel.Functions.SPG(A567, "RD_LAST_REVIEW_DATE_GLOBAL", "Issuer Credit Rating", "Local Currency LT")</f>
        <v/>
      </c>
      <c r="N567" s="10" t="str">
        <f>_xll.SNL.Clients.Office.Excel.Functions.SPG(A567, "RD_CREDIT_RATING_DATE_GLOBAL", "Issuer Credit Rating", "Local Currency LT|0")</f>
        <v/>
      </c>
      <c r="O567" s="10" t="str">
        <f>_xll.SNL.Clients.Office.Excel.Functions.SPG(A567, "RD_CREDIT_WATCH_OUTLOOK_DATE_GLOBAL", "Issuer Credit Rating", "Local Currency LT|0")</f>
        <v/>
      </c>
    </row>
    <row r="568" spans="1:15">
      <c r="A568" t="s">
        <v>1601</v>
      </c>
      <c r="B568" t="str">
        <f>_xll.SNL.Clients.Office.Excel.Functions.SPG(A568,"SP_IPO_DATE")</f>
        <v>#PEND</v>
      </c>
      <c r="C568" s="9" t="str">
        <f>_xll.SNL.Clients.Office.Excel.Functions.SPG(A568, "IQ_SECTOR")</f>
        <v>Industrials</v>
      </c>
      <c r="D568" s="9" t="str">
        <f>_xll.SNL.Clients.Office.Excel.Functions.SPG(A568, "IQ_INDUSTRY_GROUP")</f>
        <v>Commercial and Professional Services</v>
      </c>
      <c r="E568" s="9" t="str">
        <f>_xll.SNL.Clients.Office.Excel.Functions.SPG(A568, "IQ_INDUSTRY")</f>
        <v>Professional Services</v>
      </c>
      <c r="F568" s="9" t="str">
        <f>_xll.SNL.Clients.Office.Excel.Functions.SPG(A568, "IQ_PRIMARY_INDUSTRY")</f>
        <v>Data Processing and Outsourced Services</v>
      </c>
      <c r="G568" s="9" t="str">
        <f>_xll.SNL.Clients.Office.Excel.Functions.SPG(A568, "NAICS_CODE", "Primary")</f>
        <v>518 - Computing Infrastructure Providers, Data Processing, Web Hosting, and Related Services</v>
      </c>
      <c r="H568" s="9" t="str">
        <f>_xll.SNL.Clients.Office.Excel.Functions.SPG(A568, "SP_TOPICTAG")</f>
        <v>Software Development; Data Integration; Fleet Management; GPS; Smart Cities; Data Protection; Process Automation</v>
      </c>
      <c r="I568" s="5">
        <f>_xll.SNL.Clients.Office.Excel.Functions.SPG(A568, "SP_PCT_SHARES_OWNED_ALL_INSTITUTIONS")</f>
        <v>101.11</v>
      </c>
      <c r="J568" s="9" t="str">
        <f>_xll.SNL.Clients.Office.Excel.Functions.SPG(A568, "RD_CREDIT_RATING_GLOBAL", "Issuer Credit Rating", "Local Currency LT|0")</f>
        <v>BB-</v>
      </c>
      <c r="K568" s="9" t="str">
        <f>_xll.SNL.Clients.Office.Excel.Functions.SPG(A568, "RD_CWOL_GLOBAL", "Issuer Credit Rating", "Local Currency LT|0")</f>
        <v>Stable</v>
      </c>
      <c r="L568" s="9" t="str">
        <f>_xll.SNL.Clients.Office.Excel.Functions.SPG(A568, "RD_RATING_ACTION_GLOBAL", "Issuer Credit Rating", "Local Currency LT|0")</f>
        <v>Upgrade | CreditWatch/Outlook (05/11/2023)</v>
      </c>
      <c r="M568" s="10">
        <f>_xll.SNL.Clients.Office.Excel.Functions.SPG(A568, "RD_LAST_REVIEW_DATE_GLOBAL", "Issuer Credit Rating", "Local Currency LT")</f>
        <v>45432</v>
      </c>
      <c r="N568" s="10">
        <f>_xll.SNL.Clients.Office.Excel.Functions.SPG(A568, "RD_CREDIT_RATING_DATE_GLOBAL", "Issuer Credit Rating", "Local Currency LT|0")</f>
        <v>45057</v>
      </c>
      <c r="O568" s="10">
        <f>_xll.SNL.Clients.Office.Excel.Functions.SPG(A568, "RD_CREDIT_WATCH_OUTLOOK_DATE_GLOBAL", "Issuer Credit Rating", "Local Currency LT|0")</f>
        <v>45057</v>
      </c>
    </row>
    <row r="569" spans="1:15">
      <c r="A569" t="s">
        <v>1602</v>
      </c>
      <c r="B569" t="str">
        <f>_xll.SNL.Clients.Office.Excel.Functions.SPG(A569,"SP_IPO_DATE")</f>
        <v>#PEND</v>
      </c>
      <c r="C569" s="9" t="str">
        <f>_xll.SNL.Clients.Office.Excel.Functions.SPG(A569, "IQ_SECTOR")</f>
        <v>Industrials</v>
      </c>
      <c r="D569" s="9" t="str">
        <f>_xll.SNL.Clients.Office.Excel.Functions.SPG(A569, "IQ_INDUSTRY_GROUP")</f>
        <v>Commercial and Professional Services</v>
      </c>
      <c r="E569" s="9" t="str">
        <f>_xll.SNL.Clients.Office.Excel.Functions.SPG(A569, "IQ_INDUSTRY")</f>
        <v>Commercial Services and Supplies</v>
      </c>
      <c r="F569" s="9" t="str">
        <f>_xll.SNL.Clients.Office.Excel.Functions.SPG(A569, "IQ_PRIMARY_INDUSTRY")</f>
        <v>Diversified Support Services</v>
      </c>
      <c r="G569" s="9" t="str">
        <f>_xll.SNL.Clients.Office.Excel.Functions.SPG(A569, "NAICS_CODE", "Primary")</f>
        <v>532281 - Formal Wear and Costume Rental</v>
      </c>
      <c r="H569" s="9" t="str">
        <f>_xll.SNL.Clients.Office.Excel.Functions.SPG(A569, "SP_TOPICTAG")</f>
        <v>Environmental Engineering; Fast-Moving Consumer Goods</v>
      </c>
      <c r="I569" s="5">
        <f>_xll.SNL.Clients.Office.Excel.Functions.SPG(A569, "SP_PCT_SHARES_OWNED_ALL_INSTITUTIONS")</f>
        <v>92.23</v>
      </c>
      <c r="J569" s="9" t="str">
        <f>_xll.SNL.Clients.Office.Excel.Functions.SPG(A569, "RD_CREDIT_RATING_GLOBAL", "Issuer Credit Rating", "Local Currency LT|0")</f>
        <v>BB-</v>
      </c>
      <c r="K569" s="9" t="str">
        <f>_xll.SNL.Clients.Office.Excel.Functions.SPG(A569, "RD_CWOL_GLOBAL", "Issuer Credit Rating", "Local Currency LT|0")</f>
        <v>Negative</v>
      </c>
      <c r="L569" s="9" t="str">
        <f>_xll.SNL.Clients.Office.Excel.Functions.SPG(A569, "RD_RATING_ACTION_GLOBAL", "Issuer Credit Rating", "Local Currency LT|0")</f>
        <v>Downgrade | CreditWatch/Outlook (05/07/2024)</v>
      </c>
      <c r="M569" s="10">
        <f>_xll.SNL.Clients.Office.Excel.Functions.SPG(A569, "RD_LAST_REVIEW_DATE_GLOBAL", "Issuer Credit Rating", "Local Currency LT")</f>
        <v>45673</v>
      </c>
      <c r="N569" s="10">
        <f>_xll.SNL.Clients.Office.Excel.Functions.SPG(A569, "RD_CREDIT_RATING_DATE_GLOBAL", "Issuer Credit Rating", "Local Currency LT|0")</f>
        <v>45419</v>
      </c>
      <c r="O569" s="10">
        <f>_xll.SNL.Clients.Office.Excel.Functions.SPG(A569, "RD_CREDIT_WATCH_OUTLOOK_DATE_GLOBAL", "Issuer Credit Rating", "Local Currency LT|0")</f>
        <v>45419</v>
      </c>
    </row>
    <row r="570" spans="1:15">
      <c r="A570" t="s">
        <v>1603</v>
      </c>
      <c r="B570" t="str">
        <f>_xll.SNL.Clients.Office.Excel.Functions.SPG(A570,"SP_IPO_DATE")</f>
        <v>#PEND</v>
      </c>
      <c r="C570" s="9" t="str">
        <f>_xll.SNL.Clients.Office.Excel.Functions.SPG(A570, "IQ_SECTOR")</f>
        <v>Information Technology</v>
      </c>
      <c r="D570" s="9" t="str">
        <f>_xll.SNL.Clients.Office.Excel.Functions.SPG(A570, "IQ_INDUSTRY_GROUP")</f>
        <v>Technology Hardware and Equipment</v>
      </c>
      <c r="E570" s="9" t="str">
        <f>_xll.SNL.Clients.Office.Excel.Functions.SPG(A570, "IQ_INDUSTRY")</f>
        <v>Communications Equipment</v>
      </c>
      <c r="F570" s="9" t="str">
        <f>_xll.SNL.Clients.Office.Excel.Functions.SPG(A570, "IQ_PRIMARY_INDUSTRY")</f>
        <v>Communications Equipment</v>
      </c>
      <c r="G570" s="9" t="str">
        <f>_xll.SNL.Clients.Office.Excel.Functions.SPG(A570, "NAICS_CODE", "Primary")</f>
        <v>334220 - Radio and Television Broadcasting and Wireless Communications Equipment Manufacturing</v>
      </c>
      <c r="H570" s="9" t="str">
        <f>_xll.SNL.Clients.Office.Excel.Functions.SPG(A570, "SP_TOPICTAG")</f>
        <v>Cloud Infrastructure; Remote Access and Control; Network Security; 5G</v>
      </c>
      <c r="I570" s="5">
        <f>_xll.SNL.Clients.Office.Excel.Functions.SPG(A570, "SP_PCT_SHARES_OWNED_ALL_INSTITUTIONS")</f>
        <v>71.78</v>
      </c>
      <c r="J570" s="9" t="str">
        <f>_xll.SNL.Clients.Office.Excel.Functions.SPG(A570, "RD_CREDIT_RATING_GLOBAL", "Issuer Credit Rating", "Local Currency LT|0")</f>
        <v>B</v>
      </c>
      <c r="K570" s="9" t="str">
        <f>_xll.SNL.Clients.Office.Excel.Functions.SPG(A570, "RD_CWOL_GLOBAL", "Issuer Credit Rating", "Local Currency LT|0")</f>
        <v>Negative</v>
      </c>
      <c r="L570" s="9" t="str">
        <f>_xll.SNL.Clients.Office.Excel.Functions.SPG(A570, "RD_RATING_ACTION_GLOBAL", "Issuer Credit Rating", "Local Currency LT|0")</f>
        <v>Downgrade | CreditWatch/Outlook (12/16/2024)</v>
      </c>
      <c r="M570" s="10">
        <f>_xll.SNL.Clients.Office.Excel.Functions.SPG(A570, "RD_LAST_REVIEW_DATE_GLOBAL", "Issuer Credit Rating", "Local Currency LT")</f>
        <v>45666</v>
      </c>
      <c r="N570" s="10">
        <f>_xll.SNL.Clients.Office.Excel.Functions.SPG(A570, "RD_CREDIT_RATING_DATE_GLOBAL", "Issuer Credit Rating", "Local Currency LT|0")</f>
        <v>45642</v>
      </c>
      <c r="O570" s="10">
        <f>_xll.SNL.Clients.Office.Excel.Functions.SPG(A570, "RD_CREDIT_WATCH_OUTLOOK_DATE_GLOBAL", "Issuer Credit Rating", "Local Currency LT|0")</f>
        <v>45642</v>
      </c>
    </row>
    <row r="571" spans="1:15">
      <c r="A571" t="s">
        <v>1604</v>
      </c>
      <c r="B571" t="str">
        <f>_xll.SNL.Clients.Office.Excel.Functions.SPG(A571,"SP_IPO_DATE")</f>
        <v>#PEND</v>
      </c>
      <c r="C571" s="9" t="str">
        <f>_xll.SNL.Clients.Office.Excel.Functions.SPG(A571, "IQ_SECTOR")</f>
        <v>Information Technology</v>
      </c>
      <c r="D571" s="9" t="str">
        <f>_xll.SNL.Clients.Office.Excel.Functions.SPG(A571, "IQ_INDUSTRY_GROUP")</f>
        <v>Technology Hardware and Equipment</v>
      </c>
      <c r="E571" s="9" t="str">
        <f>_xll.SNL.Clients.Office.Excel.Functions.SPG(A571, "IQ_INDUSTRY")</f>
        <v>Communications Equipment</v>
      </c>
      <c r="F571" s="9" t="str">
        <f>_xll.SNL.Clients.Office.Excel.Functions.SPG(A571, "IQ_PRIMARY_INDUSTRY")</f>
        <v>Communications Equipment</v>
      </c>
      <c r="G571" s="9" t="str">
        <f>_xll.SNL.Clients.Office.Excel.Functions.SPG(A571, "NAICS_CODE", "Primary")</f>
        <v>3342 - Communications Equipment Manufacturing</v>
      </c>
      <c r="H571" s="9" t="str">
        <f>_xll.SNL.Clients.Office.Excel.Functions.SPG(A571, "SP_TOPICTAG")</f>
        <v>Computer Vision; Sensors; Authentication; Process Automation; Network Security; Artificial Intelligence; 5G</v>
      </c>
      <c r="I571" s="5">
        <f>_xll.SNL.Clients.Office.Excel.Functions.SPG(A571, "SP_PCT_SHARES_OWNED_ALL_INSTITUTIONS")</f>
        <v>95.23</v>
      </c>
      <c r="J571" s="9" t="str">
        <f>_xll.SNL.Clients.Office.Excel.Functions.SPG(A571, "RD_CREDIT_RATING_GLOBAL", "Issuer Credit Rating", "Local Currency LT|0")</f>
        <v>BB</v>
      </c>
      <c r="K571" s="9" t="str">
        <f>_xll.SNL.Clients.Office.Excel.Functions.SPG(A571, "RD_CWOL_GLOBAL", "Issuer Credit Rating", "Local Currency LT|0")</f>
        <v>Stable</v>
      </c>
      <c r="L571" s="9" t="str">
        <f>_xll.SNL.Clients.Office.Excel.Functions.SPG(A571, "RD_RATING_ACTION_GLOBAL", "Issuer Credit Rating", "Local Currency LT|0")</f>
        <v>CreditWatch/Outlook (07/15/2024)</v>
      </c>
      <c r="M571" s="10">
        <f>_xll.SNL.Clients.Office.Excel.Functions.SPG(A571, "RD_LAST_REVIEW_DATE_GLOBAL", "Issuer Credit Rating", "Local Currency LT")</f>
        <v>45558</v>
      </c>
      <c r="N571" s="10">
        <f>_xll.SNL.Clients.Office.Excel.Functions.SPG(A571, "RD_CREDIT_RATING_DATE_GLOBAL", "Issuer Credit Rating", "Local Currency LT|0")</f>
        <v>45267</v>
      </c>
      <c r="O571" s="10">
        <f>_xll.SNL.Clients.Office.Excel.Functions.SPG(A571, "RD_CREDIT_WATCH_OUTLOOK_DATE_GLOBAL", "Issuer Credit Rating", "Local Currency LT|0")</f>
        <v>45488</v>
      </c>
    </row>
    <row r="572" spans="1:15">
      <c r="A572" t="s">
        <v>1605</v>
      </c>
      <c r="B572" t="str">
        <f>_xll.SNL.Clients.Office.Excel.Functions.SPG(A572,"SP_IPO_DATE")</f>
        <v>#PEND</v>
      </c>
      <c r="C572" s="9" t="str">
        <f>_xll.SNL.Clients.Office.Excel.Functions.SPG(A572, "IQ_SECTOR")</f>
        <v>Industrials</v>
      </c>
      <c r="D572" s="9" t="str">
        <f>_xll.SNL.Clients.Office.Excel.Functions.SPG(A572, "IQ_INDUSTRY_GROUP")</f>
        <v>Capital Goods</v>
      </c>
      <c r="E572" s="9" t="str">
        <f>_xll.SNL.Clients.Office.Excel.Functions.SPG(A572, "IQ_INDUSTRY")</f>
        <v>Electrical Equipment</v>
      </c>
      <c r="F572" s="9" t="str">
        <f>_xll.SNL.Clients.Office.Excel.Functions.SPG(A572, "IQ_PRIMARY_INDUSTRY")</f>
        <v>Electrical Components and Equipment</v>
      </c>
      <c r="G572" s="9" t="str">
        <f>_xll.SNL.Clients.Office.Excel.Functions.SPG(A572, "NAICS_CODE", "Primary")</f>
        <v>335 - Electrical Equipment, Appliance, and Component Manufacturing</v>
      </c>
      <c r="H572" s="9" t="str">
        <f>_xll.SNL.Clients.Office.Excel.Functions.SPG(A572, "SP_TOPICTAG")</f>
        <v>Energy Management; Industrial Automation; Sensors; Smart Energy; Data Center Technology</v>
      </c>
      <c r="I572" s="5">
        <f>_xll.SNL.Clients.Office.Excel.Functions.SPG(A572, "SP_PCT_SHARES_OWNED_ALL_INSTITUTIONS")</f>
        <v>44.02</v>
      </c>
      <c r="J572" s="9" t="str">
        <f>_xll.SNL.Clients.Office.Excel.Functions.SPG(A572, "RD_CREDIT_RATING_GLOBAL", "Issuer Credit Rating", "Local Currency LT|0")</f>
        <v/>
      </c>
      <c r="K572" s="9" t="str">
        <f>_xll.SNL.Clients.Office.Excel.Functions.SPG(A572, "RD_CWOL_GLOBAL", "Issuer Credit Rating", "Local Currency LT|0")</f>
        <v/>
      </c>
      <c r="L572" s="9" t="str">
        <f>_xll.SNL.Clients.Office.Excel.Functions.SPG(A572, "RD_RATING_ACTION_GLOBAL", "Issuer Credit Rating", "Local Currency LT|0")</f>
        <v/>
      </c>
      <c r="M572" s="10" t="str">
        <f>_xll.SNL.Clients.Office.Excel.Functions.SPG(A572, "RD_LAST_REVIEW_DATE_GLOBAL", "Issuer Credit Rating", "Local Currency LT")</f>
        <v/>
      </c>
      <c r="N572" s="10" t="str">
        <f>_xll.SNL.Clients.Office.Excel.Functions.SPG(A572, "RD_CREDIT_RATING_DATE_GLOBAL", "Issuer Credit Rating", "Local Currency LT|0")</f>
        <v/>
      </c>
      <c r="O572" s="10" t="str">
        <f>_xll.SNL.Clients.Office.Excel.Functions.SPG(A572, "RD_CREDIT_WATCH_OUTLOOK_DATE_GLOBAL", "Issuer Credit Rating", "Local Currency LT|0")</f>
        <v/>
      </c>
    </row>
    <row r="573" spans="1:15">
      <c r="A573" t="s">
        <v>1606</v>
      </c>
      <c r="B573" t="str">
        <f>_xll.SNL.Clients.Office.Excel.Functions.SPG(A573,"SP_IPO_DATE")</f>
        <v>#PEND</v>
      </c>
      <c r="C573" s="9" t="str">
        <f>_xll.SNL.Clients.Office.Excel.Functions.SPG(A573, "IQ_SECTOR")</f>
        <v>Consumer Discretionary</v>
      </c>
      <c r="D573" s="9" t="str">
        <f>_xll.SNL.Clients.Office.Excel.Functions.SPG(A573, "IQ_INDUSTRY_GROUP")</f>
        <v>Consumer Discretionary Distribution and Retail</v>
      </c>
      <c r="E573" s="9" t="str">
        <f>_xll.SNL.Clients.Office.Excel.Functions.SPG(A573, "IQ_INDUSTRY")</f>
        <v>Specialty Retail</v>
      </c>
      <c r="F573" s="9" t="str">
        <f>_xll.SNL.Clients.Office.Excel.Functions.SPG(A573, "IQ_PRIMARY_INDUSTRY")</f>
        <v>Apparel Retail</v>
      </c>
      <c r="G573" s="9" t="str">
        <f>_xll.SNL.Clients.Office.Excel.Functions.SPG(A573, "NAICS_CODE", "Primary")</f>
        <v>458110 - Clothing and Clothing Accessories Retailers</v>
      </c>
      <c r="H573" s="9" t="str">
        <f>_xll.SNL.Clients.Office.Excel.Functions.SPG(A573, "SP_TOPICTAG")</f>
        <v>Lifestyle; Content Creation; Chatbot; Smart Clothing; Online Grocery</v>
      </c>
      <c r="I573" s="5">
        <f>_xll.SNL.Clients.Office.Excel.Functions.SPG(A573, "SP_PCT_SHARES_OWNED_ALL_INSTITUTIONS")</f>
        <v>91</v>
      </c>
      <c r="J573" s="9" t="str">
        <f>_xll.SNL.Clients.Office.Excel.Functions.SPG(A573, "RD_CREDIT_RATING_GLOBAL", "Issuer Credit Rating", "Local Currency LT|0")</f>
        <v>BB-</v>
      </c>
      <c r="K573" s="9" t="str">
        <f>_xll.SNL.Clients.Office.Excel.Functions.SPG(A573, "RD_CWOL_GLOBAL", "Issuer Credit Rating", "Local Currency LT|0")</f>
        <v>Negative</v>
      </c>
      <c r="L573" s="9" t="str">
        <f>_xll.SNL.Clients.Office.Excel.Functions.SPG(A573, "RD_RATING_ACTION_GLOBAL", "Issuer Credit Rating", "Local Currency LT|0")</f>
        <v>CreditWatch/Outlook (04/12/2024)</v>
      </c>
      <c r="M573" s="10">
        <f>_xll.SNL.Clients.Office.Excel.Functions.SPG(A573, "RD_LAST_REVIEW_DATE_GLOBAL", "Issuer Credit Rating", "Local Currency LT")</f>
        <v>45436</v>
      </c>
      <c r="N573" s="10">
        <f>_xll.SNL.Clients.Office.Excel.Functions.SPG(A573, "RD_CREDIT_RATING_DATE_GLOBAL", "Issuer Credit Rating", "Local Currency LT|0")</f>
        <v>44368</v>
      </c>
      <c r="O573" s="10">
        <f>_xll.SNL.Clients.Office.Excel.Functions.SPG(A573, "RD_CREDIT_WATCH_OUTLOOK_DATE_GLOBAL", "Issuer Credit Rating", "Local Currency LT|0")</f>
        <v>45394</v>
      </c>
    </row>
    <row r="574" spans="1:15">
      <c r="A574" t="s">
        <v>1607</v>
      </c>
      <c r="B574" t="str">
        <f>_xll.SNL.Clients.Office.Excel.Functions.SPG(A574,"SP_IPO_DATE")</f>
        <v>#PEND</v>
      </c>
      <c r="C574" s="9" t="str">
        <f>_xll.SNL.Clients.Office.Excel.Functions.SPG(A574, "IQ_SECTOR")</f>
        <v>Health Care</v>
      </c>
      <c r="D574" s="9" t="str">
        <f>_xll.SNL.Clients.Office.Excel.Functions.SPG(A574, "IQ_INDUSTRY_GROUP")</f>
        <v>Pharmaceuticals, Biotechnology and Life Sciences</v>
      </c>
      <c r="E574" s="9" t="str">
        <f>_xll.SNL.Clients.Office.Excel.Functions.SPG(A574, "IQ_INDUSTRY")</f>
        <v>Biotechnology</v>
      </c>
      <c r="F574" s="9" t="str">
        <f>_xll.SNL.Clients.Office.Excel.Functions.SPG(A574, "IQ_PRIMARY_INDUSTRY")</f>
        <v>Biotechnology</v>
      </c>
      <c r="G574" s="9" t="str">
        <f>_xll.SNL.Clients.Office.Excel.Functions.SPG(A574, "NAICS_CODE", "Primary")</f>
        <v>325414 - Biological Product (except Diagnostic) Manufacturing</v>
      </c>
      <c r="H574" s="9" t="str">
        <f>_xll.SNL.Clients.Office.Excel.Functions.SPG(A574, "SP_TOPICTAG")</f>
        <v>Genetics; Chronic Diseases; Hepatology; Immunology; Infectious Diseases; Vaccines</v>
      </c>
      <c r="I574" s="5">
        <f>_xll.SNL.Clients.Office.Excel.Functions.SPG(A574, "SP_PCT_SHARES_OWNED_ALL_INSTITUTIONS")</f>
        <v>50.59</v>
      </c>
      <c r="J574" s="9" t="str">
        <f>_xll.SNL.Clients.Office.Excel.Functions.SPG(A574, "RD_CREDIT_RATING_GLOBAL", "Issuer Credit Rating", "Local Currency LT|0")</f>
        <v/>
      </c>
      <c r="K574" s="9" t="str">
        <f>_xll.SNL.Clients.Office.Excel.Functions.SPG(A574, "RD_CWOL_GLOBAL", "Issuer Credit Rating", "Local Currency LT|0")</f>
        <v/>
      </c>
      <c r="L574" s="9" t="str">
        <f>_xll.SNL.Clients.Office.Excel.Functions.SPG(A574, "RD_RATING_ACTION_GLOBAL", "Issuer Credit Rating", "Local Currency LT|0")</f>
        <v/>
      </c>
      <c r="M574" s="10" t="str">
        <f>_xll.SNL.Clients.Office.Excel.Functions.SPG(A574, "RD_LAST_REVIEW_DATE_GLOBAL", "Issuer Credit Rating", "Local Currency LT")</f>
        <v/>
      </c>
      <c r="N574" s="10" t="str">
        <f>_xll.SNL.Clients.Office.Excel.Functions.SPG(A574, "RD_CREDIT_RATING_DATE_GLOBAL", "Issuer Credit Rating", "Local Currency LT|0")</f>
        <v/>
      </c>
      <c r="O574" s="10" t="str">
        <f>_xll.SNL.Clients.Office.Excel.Functions.SPG(A574, "RD_CREDIT_WATCH_OUTLOOK_DATE_GLOBAL", "Issuer Credit Rating", "Local Currency LT|0")</f>
        <v/>
      </c>
    </row>
    <row r="575" spans="1:15">
      <c r="A575" t="s">
        <v>1608</v>
      </c>
      <c r="B575" t="str">
        <f>_xll.SNL.Clients.Office.Excel.Functions.SPG(A575,"SP_IPO_DATE")</f>
        <v>#PEND</v>
      </c>
      <c r="C575" s="9" t="str">
        <f>_xll.SNL.Clients.Office.Excel.Functions.SPG(A575, "IQ_SECTOR")</f>
        <v>Financials</v>
      </c>
      <c r="D575" s="9" t="str">
        <f>_xll.SNL.Clients.Office.Excel.Functions.SPG(A575, "IQ_INDUSTRY_GROUP")</f>
        <v>Financial Services</v>
      </c>
      <c r="E575" s="9" t="str">
        <f>_xll.SNL.Clients.Office.Excel.Functions.SPG(A575, "IQ_INDUSTRY")</f>
        <v>Capital Markets</v>
      </c>
      <c r="F575" s="9" t="str">
        <f>_xll.SNL.Clients.Office.Excel.Functions.SPG(A575, "IQ_PRIMARY_INDUSTRY")</f>
        <v>Investment Banking and Brokerage</v>
      </c>
      <c r="G575" s="9" t="str">
        <f>_xll.SNL.Clients.Office.Excel.Functions.SPG(A575, "NAICS_CODE", "Primary")</f>
        <v>523 - Securities, Commodity Contracts, and Other Financial Investments and Related Activities</v>
      </c>
      <c r="H575" s="9" t="str">
        <f>_xll.SNL.Clients.Office.Excel.Functions.SPG(A575, "SP_TOPICTAG")</f>
        <v/>
      </c>
      <c r="I575" s="5">
        <f>_xll.SNL.Clients.Office.Excel.Functions.SPG(A575, "SP_PCT_SHARES_OWNED_ALL_INSTITUTIONS")</f>
        <v>88.59</v>
      </c>
      <c r="J575" s="9" t="str">
        <f>_xll.SNL.Clients.Office.Excel.Functions.SPG(A575, "RD_CREDIT_RATING_GLOBAL", "Issuer Credit Rating", "Local Currency LT|0")</f>
        <v/>
      </c>
      <c r="K575" s="9" t="str">
        <f>_xll.SNL.Clients.Office.Excel.Functions.SPG(A575, "RD_CWOL_GLOBAL", "Issuer Credit Rating", "Local Currency LT|0")</f>
        <v/>
      </c>
      <c r="L575" s="9" t="str">
        <f>_xll.SNL.Clients.Office.Excel.Functions.SPG(A575, "RD_RATING_ACTION_GLOBAL", "Issuer Credit Rating", "Local Currency LT|0")</f>
        <v/>
      </c>
      <c r="M575" s="10" t="str">
        <f>_xll.SNL.Clients.Office.Excel.Functions.SPG(A575, "RD_LAST_REVIEW_DATE_GLOBAL", "Issuer Credit Rating", "Local Currency LT")</f>
        <v/>
      </c>
      <c r="N575" s="10" t="str">
        <f>_xll.SNL.Clients.Office.Excel.Functions.SPG(A575, "RD_CREDIT_RATING_DATE_GLOBAL", "Issuer Credit Rating", "Local Currency LT|0")</f>
        <v/>
      </c>
      <c r="O575" s="10" t="str">
        <f>_xll.SNL.Clients.Office.Excel.Functions.SPG(A575, "RD_CREDIT_WATCH_OUTLOOK_DATE_GLOBAL", "Issuer Credit Rating", "Local Currency LT|0")</f>
        <v/>
      </c>
    </row>
    <row r="576" spans="1:15">
      <c r="A576" t="s">
        <v>1609</v>
      </c>
      <c r="B576" t="str">
        <f>_xll.SNL.Clients.Office.Excel.Functions.SPG(A576,"SP_IPO_DATE")</f>
        <v>#PEND</v>
      </c>
      <c r="C576" s="9" t="str">
        <f>_xll.SNL.Clients.Office.Excel.Functions.SPG(A576, "IQ_SECTOR")</f>
        <v>Financials</v>
      </c>
      <c r="D576" s="9" t="str">
        <f>_xll.SNL.Clients.Office.Excel.Functions.SPG(A576, "IQ_INDUSTRY_GROUP")</f>
        <v>Financial Services</v>
      </c>
      <c r="E576" s="9" t="str">
        <f>_xll.SNL.Clients.Office.Excel.Functions.SPG(A576, "IQ_INDUSTRY")</f>
        <v>Capital Markets</v>
      </c>
      <c r="F576" s="9" t="str">
        <f>_xll.SNL.Clients.Office.Excel.Functions.SPG(A576, "IQ_PRIMARY_INDUSTRY")</f>
        <v>Asset Management and Custody Banks</v>
      </c>
      <c r="G576" s="9" t="str">
        <f>_xll.SNL.Clients.Office.Excel.Functions.SPG(A576, "NAICS_CODE", "Primary")</f>
        <v>525910 - Open-End Investment Funds</v>
      </c>
      <c r="H576" s="9" t="str">
        <f>_xll.SNL.Clients.Office.Excel.Functions.SPG(A576, "SP_TOPICTAG")</f>
        <v/>
      </c>
      <c r="I576" s="5">
        <f>_xll.SNL.Clients.Office.Excel.Functions.SPG(A576, "SP_PCT_SHARES_OWNED_ALL_INSTITUTIONS")</f>
        <v>82.91</v>
      </c>
      <c r="J576" s="9" t="str">
        <f>_xll.SNL.Clients.Office.Excel.Functions.SPG(A576, "RD_CREDIT_RATING_GLOBAL", "Issuer Credit Rating", "Local Currency LT|0")</f>
        <v>BB+</v>
      </c>
      <c r="K576" s="9" t="str">
        <f>_xll.SNL.Clients.Office.Excel.Functions.SPG(A576, "RD_CWOL_GLOBAL", "Issuer Credit Rating", "Local Currency LT|0")</f>
        <v>Stable</v>
      </c>
      <c r="L576" s="9" t="str">
        <f>_xll.SNL.Clients.Office.Excel.Functions.SPG(A576, "RD_RATING_ACTION_GLOBAL", "Issuer Credit Rating", "Local Currency LT|0")</f>
        <v>Upgrade | CreditWatch/Outlook (09/08/2021)</v>
      </c>
      <c r="M576" s="10">
        <f>_xll.SNL.Clients.Office.Excel.Functions.SPG(A576, "RD_LAST_REVIEW_DATE_GLOBAL", "Issuer Credit Rating", "Local Currency LT")</f>
        <v>45685</v>
      </c>
      <c r="N576" s="10">
        <f>_xll.SNL.Clients.Office.Excel.Functions.SPG(A576, "RD_CREDIT_RATING_DATE_GLOBAL", "Issuer Credit Rating", "Local Currency LT|0")</f>
        <v>44447</v>
      </c>
      <c r="O576" s="10">
        <f>_xll.SNL.Clients.Office.Excel.Functions.SPG(A576, "RD_CREDIT_WATCH_OUTLOOK_DATE_GLOBAL", "Issuer Credit Rating", "Local Currency LT|0")</f>
        <v>44447</v>
      </c>
    </row>
    <row r="577" spans="1:15">
      <c r="A577" t="s">
        <v>1610</v>
      </c>
      <c r="B577" t="str">
        <f>_xll.SNL.Clients.Office.Excel.Functions.SPG(A577,"SP_IPO_DATE")</f>
        <v>#PEND</v>
      </c>
      <c r="C577" s="9" t="str">
        <f>_xll.SNL.Clients.Office.Excel.Functions.SPG(A577, "IQ_SECTOR")</f>
        <v>Information Technology</v>
      </c>
      <c r="D577" s="9" t="str">
        <f>_xll.SNL.Clients.Office.Excel.Functions.SPG(A577, "IQ_INDUSTRY_GROUP")</f>
        <v>Technology Hardware and Equipment</v>
      </c>
      <c r="E577" s="9" t="str">
        <f>_xll.SNL.Clients.Office.Excel.Functions.SPG(A577, "IQ_INDUSTRY")</f>
        <v>Electronic Equipment, Instruments and Components</v>
      </c>
      <c r="F577" s="9" t="str">
        <f>_xll.SNL.Clients.Office.Excel.Functions.SPG(A577, "IQ_PRIMARY_INDUSTRY")</f>
        <v>Electronic Components</v>
      </c>
      <c r="G577" s="9" t="str">
        <f>_xll.SNL.Clients.Office.Excel.Functions.SPG(A577, "NAICS_CODE", "Primary")</f>
        <v>33441 - Semiconductor and Other Electronic Component Manufacturing</v>
      </c>
      <c r="H577" s="9" t="str">
        <f>_xll.SNL.Clients.Office.Excel.Functions.SPG(A577, "SP_TOPICTAG")</f>
        <v>Data Integration; Sensors; Smart Energy; Data Center Technology</v>
      </c>
      <c r="I577" s="5">
        <f>_xll.SNL.Clients.Office.Excel.Functions.SPG(A577, "SP_PCT_SHARES_OWNED_ALL_INSTITUTIONS")</f>
        <v>93.39</v>
      </c>
      <c r="J577" s="9" t="str">
        <f>_xll.SNL.Clients.Office.Excel.Functions.SPG(A577, "RD_CREDIT_RATING_GLOBAL", "Issuer Credit Rating", "Local Currency LT|0")</f>
        <v>BB+</v>
      </c>
      <c r="K577" s="9" t="str">
        <f>_xll.SNL.Clients.Office.Excel.Functions.SPG(A577, "RD_CWOL_GLOBAL", "Issuer Credit Rating", "Local Currency LT|0")</f>
        <v>Negative</v>
      </c>
      <c r="L577" s="9" t="str">
        <f>_xll.SNL.Clients.Office.Excel.Functions.SPG(A577, "RD_RATING_ACTION_GLOBAL", "Issuer Credit Rating", "Local Currency LT|0")</f>
        <v>CreditWatch/Outlook (01/30/2025)</v>
      </c>
      <c r="M577" s="10">
        <f>_xll.SNL.Clients.Office.Excel.Functions.SPG(A577, "RD_LAST_REVIEW_DATE_GLOBAL", "Issuer Credit Rating", "Local Currency LT")</f>
        <v>45687</v>
      </c>
      <c r="N577" s="10">
        <f>_xll.SNL.Clients.Office.Excel.Functions.SPG(A577, "RD_CREDIT_RATING_DATE_GLOBAL", "Issuer Credit Rating", "Local Currency LT|0")</f>
        <v>40722</v>
      </c>
      <c r="O577" s="10">
        <f>_xll.SNL.Clients.Office.Excel.Functions.SPG(A577, "RD_CREDIT_WATCH_OUTLOOK_DATE_GLOBAL", "Issuer Credit Rating", "Local Currency LT|0")</f>
        <v>45687</v>
      </c>
    </row>
    <row r="578" spans="1:15">
      <c r="A578" t="s">
        <v>1611</v>
      </c>
      <c r="B578" t="str">
        <f>_xll.SNL.Clients.Office.Excel.Functions.SPG(A578,"SP_IPO_DATE")</f>
        <v>#PEND</v>
      </c>
      <c r="C578" s="9" t="str">
        <f>_xll.SNL.Clients.Office.Excel.Functions.SPG(A578, "IQ_SECTOR")</f>
        <v>Energy</v>
      </c>
      <c r="D578" s="9" t="str">
        <f>_xll.SNL.Clients.Office.Excel.Functions.SPG(A578, "IQ_INDUSTRY_GROUP")</f>
        <v>Energy</v>
      </c>
      <c r="E578" s="9" t="str">
        <f>_xll.SNL.Clients.Office.Excel.Functions.SPG(A578, "IQ_INDUSTRY")</f>
        <v>Oil, Gas and Consumable Fuels</v>
      </c>
      <c r="F578" s="9" t="str">
        <f>_xll.SNL.Clients.Office.Excel.Functions.SPG(A578, "IQ_PRIMARY_INDUSTRY")</f>
        <v>Oil and Gas Exploration and Production</v>
      </c>
      <c r="G578" s="9" t="str">
        <f>_xll.SNL.Clients.Office.Excel.Functions.SPG(A578, "NAICS_CODE", "Primary")</f>
        <v>2111 - Oil and Gas Extraction</v>
      </c>
      <c r="H578" s="9" t="str">
        <f>_xll.SNL.Clients.Office.Excel.Functions.SPG(A578, "SP_TOPICTAG")</f>
        <v/>
      </c>
      <c r="I578" s="5">
        <f>_xll.SNL.Clients.Office.Excel.Functions.SPG(A578, "SP_PCT_SHARES_OWNED_ALL_INSTITUTIONS")</f>
        <v>79.19</v>
      </c>
      <c r="J578" s="9" t="str">
        <f>_xll.SNL.Clients.Office.Excel.Functions.SPG(A578, "RD_CREDIT_RATING_GLOBAL", "Issuer Credit Rating", "Local Currency LT|0")</f>
        <v>B</v>
      </c>
      <c r="K578" s="9" t="str">
        <f>_xll.SNL.Clients.Office.Excel.Functions.SPG(A578, "RD_CWOL_GLOBAL", "Issuer Credit Rating", "Local Currency LT|0")</f>
        <v>Positive</v>
      </c>
      <c r="L578" s="9" t="str">
        <f>_xll.SNL.Clients.Office.Excel.Functions.SPG(A578, "RD_RATING_ACTION_GLOBAL", "Issuer Credit Rating", "Local Currency LT|0")</f>
        <v>CreditWatch/Outlook (11/21/2023)</v>
      </c>
      <c r="M578" s="10">
        <f>_xll.SNL.Clients.Office.Excel.Functions.SPG(A578, "RD_LAST_REVIEW_DATE_GLOBAL", "Issuer Credit Rating", "Local Currency LT")</f>
        <v>45436</v>
      </c>
      <c r="N578" s="10">
        <f>_xll.SNL.Clients.Office.Excel.Functions.SPG(A578, "RD_CREDIT_RATING_DATE_GLOBAL", "Issuer Credit Rating", "Local Currency LT|0")</f>
        <v>44831</v>
      </c>
      <c r="O578" s="10">
        <f>_xll.SNL.Clients.Office.Excel.Functions.SPG(A578, "RD_CREDIT_WATCH_OUTLOOK_DATE_GLOBAL", "Issuer Credit Rating", "Local Currency LT|0")</f>
        <v>45251</v>
      </c>
    </row>
    <row r="579" spans="1:15">
      <c r="A579" t="s">
        <v>1612</v>
      </c>
      <c r="B579" t="str">
        <f>_xll.SNL.Clients.Office.Excel.Functions.SPG(A579,"SP_IPO_DATE")</f>
        <v>#PEND</v>
      </c>
      <c r="C579" s="9" t="str">
        <f>_xll.SNL.Clients.Office.Excel.Functions.SPG(A579, "IQ_SECTOR")</f>
        <v>Industrials</v>
      </c>
      <c r="D579" s="9" t="str">
        <f>_xll.SNL.Clients.Office.Excel.Functions.SPG(A579, "IQ_INDUSTRY_GROUP")</f>
        <v>Capital Goods</v>
      </c>
      <c r="E579" s="9" t="str">
        <f>_xll.SNL.Clients.Office.Excel.Functions.SPG(A579, "IQ_INDUSTRY")</f>
        <v>Machinery</v>
      </c>
      <c r="F579" s="9" t="str">
        <f>_xll.SNL.Clients.Office.Excel.Functions.SPG(A579, "IQ_PRIMARY_INDUSTRY")</f>
        <v>Construction Machinery and Heavy Transportation Equipment</v>
      </c>
      <c r="G579" s="9" t="str">
        <f>_xll.SNL.Clients.Office.Excel.Functions.SPG(A579, "NAICS_CODE", "Primary")</f>
        <v>336212 - Truck Trailer Manufacturing</v>
      </c>
      <c r="H579" s="9" t="str">
        <f>_xll.SNL.Clients.Office.Excel.Functions.SPG(A579, "SP_TOPICTAG")</f>
        <v>Fleet Management; Freight Service; Industrial Automation; Last Mile Transportation</v>
      </c>
      <c r="I579" s="5">
        <f>_xll.SNL.Clients.Office.Excel.Functions.SPG(A579, "SP_PCT_SHARES_OWNED_ALL_INSTITUTIONS")</f>
        <v>110.05</v>
      </c>
      <c r="J579" s="9" t="str">
        <f>_xll.SNL.Clients.Office.Excel.Functions.SPG(A579, "RD_CREDIT_RATING_GLOBAL", "Issuer Credit Rating", "Local Currency LT|0")</f>
        <v>BB-</v>
      </c>
      <c r="K579" s="9" t="str">
        <f>_xll.SNL.Clients.Office.Excel.Functions.SPG(A579, "RD_CWOL_GLOBAL", "Issuer Credit Rating", "Local Currency LT|0")</f>
        <v>Negative</v>
      </c>
      <c r="L579" s="9" t="str">
        <f>_xll.SNL.Clients.Office.Excel.Functions.SPG(A579, "RD_RATING_ACTION_GLOBAL", "Issuer Credit Rating", "Local Currency LT|0")</f>
        <v>CreditWatch/Outlook (11/04/2024)</v>
      </c>
      <c r="M579" s="10">
        <f>_xll.SNL.Clients.Office.Excel.Functions.SPG(A579, "RD_LAST_REVIEW_DATE_GLOBAL", "Issuer Credit Rating", "Local Currency LT")</f>
        <v>45600</v>
      </c>
      <c r="N579" s="10">
        <f>_xll.SNL.Clients.Office.Excel.Functions.SPG(A579, "RD_CREDIT_RATING_DATE_GLOBAL", "Issuer Credit Rating", "Local Currency LT|0")</f>
        <v>45198</v>
      </c>
      <c r="O579" s="10">
        <f>_xll.SNL.Clients.Office.Excel.Functions.SPG(A579, "RD_CREDIT_WATCH_OUTLOOK_DATE_GLOBAL", "Issuer Credit Rating", "Local Currency LT|0")</f>
        <v>45600</v>
      </c>
    </row>
    <row r="580" spans="1:15">
      <c r="A580" t="s">
        <v>1613</v>
      </c>
      <c r="B580" t="str">
        <f>_xll.SNL.Clients.Office.Excel.Functions.SPG(A580,"SP_IPO_DATE")</f>
        <v>#PEND</v>
      </c>
      <c r="C580" s="9" t="str">
        <f>_xll.SNL.Clients.Office.Excel.Functions.SPG(A580, "IQ_SECTOR")</f>
        <v>Financials</v>
      </c>
      <c r="D580" s="9" t="str">
        <f>_xll.SNL.Clients.Office.Excel.Functions.SPG(A580, "IQ_INDUSTRY_GROUP")</f>
        <v>Banks</v>
      </c>
      <c r="E580" s="9" t="str">
        <f>_xll.SNL.Clients.Office.Excel.Functions.SPG(A580, "IQ_INDUSTRY")</f>
        <v>Banks</v>
      </c>
      <c r="F580" s="9" t="str">
        <f>_xll.SNL.Clients.Office.Excel.Functions.SPG(A580, "IQ_PRIMARY_INDUSTRY")</f>
        <v>Regional Banks</v>
      </c>
      <c r="G580" s="9" t="str">
        <f>_xll.SNL.Clients.Office.Excel.Functions.SPG(A580, "NAICS_CODE", "Primary")</f>
        <v>522110 - Commercial Banking</v>
      </c>
      <c r="H580" s="9" t="str">
        <f>_xll.SNL.Clients.Office.Excel.Functions.SPG(A580, "SP_TOPICTAG")</f>
        <v>Consumer Lending</v>
      </c>
      <c r="I580" s="5">
        <f>_xll.SNL.Clients.Office.Excel.Functions.SPG(A580, "SP_PCT_SHARES_OWNED_ALL_INSTITUTIONS")</f>
        <v>81.11</v>
      </c>
      <c r="J580" s="9" t="str">
        <f>_xll.SNL.Clients.Office.Excel.Functions.SPG(A580, "RD_CREDIT_RATING_GLOBAL", "Issuer Credit Rating", "Local Currency LT|0")</f>
        <v/>
      </c>
      <c r="K580" s="9" t="str">
        <f>_xll.SNL.Clients.Office.Excel.Functions.SPG(A580, "RD_CWOL_GLOBAL", "Issuer Credit Rating", "Local Currency LT|0")</f>
        <v/>
      </c>
      <c r="L580" s="9" t="str">
        <f>_xll.SNL.Clients.Office.Excel.Functions.SPG(A580, "RD_RATING_ACTION_GLOBAL", "Issuer Credit Rating", "Local Currency LT|0")</f>
        <v/>
      </c>
      <c r="M580" s="10" t="str">
        <f>_xll.SNL.Clients.Office.Excel.Functions.SPG(A580, "RD_LAST_REVIEW_DATE_GLOBAL", "Issuer Credit Rating", "Local Currency LT")</f>
        <v/>
      </c>
      <c r="N580" s="10" t="str">
        <f>_xll.SNL.Clients.Office.Excel.Functions.SPG(A580, "RD_CREDIT_RATING_DATE_GLOBAL", "Issuer Credit Rating", "Local Currency LT|0")</f>
        <v/>
      </c>
      <c r="O580" s="10" t="str">
        <f>_xll.SNL.Clients.Office.Excel.Functions.SPG(A580, "RD_CREDIT_WATCH_OUTLOOK_DATE_GLOBAL", "Issuer Credit Rating", "Local Currency LT|0")</f>
        <v/>
      </c>
    </row>
    <row r="581" spans="1:15">
      <c r="A581" t="s">
        <v>1614</v>
      </c>
      <c r="B581" t="str">
        <f>_xll.SNL.Clients.Office.Excel.Functions.SPG(A581,"SP_IPO_DATE")</f>
        <v>#PEND</v>
      </c>
      <c r="C581" s="9" t="str">
        <f>_xll.SNL.Clients.Office.Excel.Functions.SPG(A581, "IQ_SECTOR")</f>
        <v>Financials</v>
      </c>
      <c r="D581" s="9" t="str">
        <f>_xll.SNL.Clients.Office.Excel.Functions.SPG(A581, "IQ_INDUSTRY_GROUP")</f>
        <v>Financial Services</v>
      </c>
      <c r="E581" s="9" t="str">
        <f>_xll.SNL.Clients.Office.Excel.Functions.SPG(A581, "IQ_INDUSTRY")</f>
        <v>Financial Services</v>
      </c>
      <c r="F581" s="9" t="str">
        <f>_xll.SNL.Clients.Office.Excel.Functions.SPG(A581, "IQ_PRIMARY_INDUSTRY")</f>
        <v>Commercial and Residential Mortgage Finance</v>
      </c>
      <c r="G581" s="9" t="str">
        <f>_xll.SNL.Clients.Office.Excel.Functions.SPG(A581, "NAICS_CODE", "Primary")</f>
        <v>522292 - Real Estate Credit</v>
      </c>
      <c r="H581" s="9" t="str">
        <f>_xll.SNL.Clients.Office.Excel.Functions.SPG(A581, "SP_TOPICTAG")</f>
        <v>Consumer Lending; Micro Lending; Digital Brokerage</v>
      </c>
      <c r="I581" s="5">
        <f>_xll.SNL.Clients.Office.Excel.Functions.SPG(A581, "SP_PCT_SHARES_OWNED_ALL_INSTITUTIONS")</f>
        <v>83.97</v>
      </c>
      <c r="J581" s="9" t="str">
        <f>_xll.SNL.Clients.Office.Excel.Functions.SPG(A581, "RD_CREDIT_RATING_GLOBAL", "Issuer Credit Rating", "Local Currency LT|0")</f>
        <v>BB</v>
      </c>
      <c r="K581" s="9" t="str">
        <f>_xll.SNL.Clients.Office.Excel.Functions.SPG(A581, "RD_CWOL_GLOBAL", "Issuer Credit Rating", "Local Currency LT|0")</f>
        <v>Stable</v>
      </c>
      <c r="L581" s="9" t="str">
        <f>_xll.SNL.Clients.Office.Excel.Functions.SPG(A581, "RD_RATING_ACTION_GLOBAL", "Issuer Credit Rating", "Local Currency LT|0")</f>
        <v>Upgrade | CreditWatch/Outlook (08/06/2018)</v>
      </c>
      <c r="M581" s="10">
        <f>_xll.SNL.Clients.Office.Excel.Functions.SPG(A581, "RD_LAST_REVIEW_DATE_GLOBAL", "Issuer Credit Rating", "Local Currency LT")</f>
        <v>45518</v>
      </c>
      <c r="N581" s="10">
        <f>_xll.SNL.Clients.Office.Excel.Functions.SPG(A581, "RD_CREDIT_RATING_DATE_GLOBAL", "Issuer Credit Rating", "Local Currency LT|0")</f>
        <v>43318</v>
      </c>
      <c r="O581" s="10">
        <f>_xll.SNL.Clients.Office.Excel.Functions.SPG(A581, "RD_CREDIT_WATCH_OUTLOOK_DATE_GLOBAL", "Issuer Credit Rating", "Local Currency LT|0")</f>
        <v>43318</v>
      </c>
    </row>
    <row r="582" spans="1:15">
      <c r="A582" t="s">
        <v>1615</v>
      </c>
      <c r="B582" t="str">
        <f>_xll.SNL.Clients.Office.Excel.Functions.SPG(A582,"SP_IPO_DATE")</f>
        <v>#PEND</v>
      </c>
      <c r="C582" s="9" t="str">
        <f>_xll.SNL.Clients.Office.Excel.Functions.SPG(A582, "IQ_SECTOR")</f>
        <v>Materials</v>
      </c>
      <c r="D582" s="9" t="str">
        <f>_xll.SNL.Clients.Office.Excel.Functions.SPG(A582, "IQ_INDUSTRY_GROUP")</f>
        <v>Materials</v>
      </c>
      <c r="E582" s="9" t="str">
        <f>_xll.SNL.Clients.Office.Excel.Functions.SPG(A582, "IQ_INDUSTRY")</f>
        <v>Metals and Mining</v>
      </c>
      <c r="F582" s="9" t="str">
        <f>_xll.SNL.Clients.Office.Excel.Functions.SPG(A582, "IQ_PRIMARY_INDUSTRY")</f>
        <v>Steel</v>
      </c>
      <c r="G582" s="9" t="str">
        <f>_xll.SNL.Clients.Office.Excel.Functions.SPG(A582, "NAICS_CODE", "Primary")</f>
        <v>21211 - Coal Mining</v>
      </c>
      <c r="H582" s="9" t="str">
        <f>_xll.SNL.Clients.Office.Excel.Functions.SPG(A582, "SP_TOPICTAG")</f>
        <v>Environmental Engineering; CleanTech</v>
      </c>
      <c r="I582" s="5">
        <f>_xll.SNL.Clients.Office.Excel.Functions.SPG(A582, "SP_PCT_SHARES_OWNED_ALL_INSTITUTIONS")</f>
        <v>101.29</v>
      </c>
      <c r="J582" s="9" t="str">
        <f>_xll.SNL.Clients.Office.Excel.Functions.SPG(A582, "RD_CREDIT_RATING_GLOBAL", "Issuer Credit Rating", "Local Currency LT|0")</f>
        <v>BB-</v>
      </c>
      <c r="K582" s="9" t="str">
        <f>_xll.SNL.Clients.Office.Excel.Functions.SPG(A582, "RD_CWOL_GLOBAL", "Issuer Credit Rating", "Local Currency LT|0")</f>
        <v>Stable</v>
      </c>
      <c r="L582" s="9" t="str">
        <f>_xll.SNL.Clients.Office.Excel.Functions.SPG(A582, "RD_RATING_ACTION_GLOBAL", "Issuer Credit Rating", "Local Currency LT|0")</f>
        <v>Upgrade | CreditWatch/Outlook (07/30/2024)</v>
      </c>
      <c r="M582" s="10">
        <f>_xll.SNL.Clients.Office.Excel.Functions.SPG(A582, "RD_LAST_REVIEW_DATE_GLOBAL", "Issuer Credit Rating", "Local Currency LT")</f>
        <v>45503</v>
      </c>
      <c r="N582" s="10">
        <f>_xll.SNL.Clients.Office.Excel.Functions.SPG(A582, "RD_CREDIT_RATING_DATE_GLOBAL", "Issuer Credit Rating", "Local Currency LT|0")</f>
        <v>45503</v>
      </c>
      <c r="O582" s="10">
        <f>_xll.SNL.Clients.Office.Excel.Functions.SPG(A582, "RD_CREDIT_WATCH_OUTLOOK_DATE_GLOBAL", "Issuer Credit Rating", "Local Currency LT|0")</f>
        <v>45503</v>
      </c>
    </row>
    <row r="583" spans="1:15">
      <c r="A583" t="s">
        <v>1616</v>
      </c>
      <c r="B583" t="str">
        <f>_xll.SNL.Clients.Office.Excel.Functions.SPG(A583,"SP_IPO_DATE")</f>
        <v>#PEND</v>
      </c>
      <c r="C583" s="9" t="str">
        <f>_xll.SNL.Clients.Office.Excel.Functions.SPG(A583, "IQ_SECTOR")</f>
        <v>Consumer Staples</v>
      </c>
      <c r="D583" s="9" t="str">
        <f>_xll.SNL.Clients.Office.Excel.Functions.SPG(A583, "IQ_INDUSTRY_GROUP")</f>
        <v>Household and Personal Products</v>
      </c>
      <c r="E583" s="9" t="str">
        <f>_xll.SNL.Clients.Office.Excel.Functions.SPG(A583, "IQ_INDUSTRY")</f>
        <v>Household Products</v>
      </c>
      <c r="F583" s="9" t="str">
        <f>_xll.SNL.Clients.Office.Excel.Functions.SPG(A583, "IQ_PRIMARY_INDUSTRY")</f>
        <v>Household Products</v>
      </c>
      <c r="G583" s="9" t="str">
        <f>_xll.SNL.Clients.Office.Excel.Functions.SPG(A583, "NAICS_CODE", "Primary")</f>
        <v>325611 - Soap and Other Detergent Manufacturing</v>
      </c>
      <c r="H583" s="9" t="str">
        <f>_xll.SNL.Clients.Office.Excel.Functions.SPG(A583, "SP_TOPICTAG")</f>
        <v>Home Improvement</v>
      </c>
      <c r="I583" s="5">
        <f>_xll.SNL.Clients.Office.Excel.Functions.SPG(A583, "SP_PCT_SHARES_OWNED_ALL_INSTITUTIONS")</f>
        <v>92.14</v>
      </c>
      <c r="J583" s="9" t="str">
        <f>_xll.SNL.Clients.Office.Excel.Functions.SPG(A583, "RD_CREDIT_RATING_GLOBAL", "Issuer Credit Rating", "Local Currency LT|0")</f>
        <v/>
      </c>
      <c r="K583" s="9" t="str">
        <f>_xll.SNL.Clients.Office.Excel.Functions.SPG(A583, "RD_CWOL_GLOBAL", "Issuer Credit Rating", "Local Currency LT|0")</f>
        <v/>
      </c>
      <c r="L583" s="9" t="str">
        <f>_xll.SNL.Clients.Office.Excel.Functions.SPG(A583, "RD_RATING_ACTION_GLOBAL", "Issuer Credit Rating", "Local Currency LT|0")</f>
        <v/>
      </c>
      <c r="M583" s="10" t="str">
        <f>_xll.SNL.Clients.Office.Excel.Functions.SPG(A583, "RD_LAST_REVIEW_DATE_GLOBAL", "Issuer Credit Rating", "Local Currency LT")</f>
        <v/>
      </c>
      <c r="N583" s="10" t="str">
        <f>_xll.SNL.Clients.Office.Excel.Functions.SPG(A583, "RD_CREDIT_RATING_DATE_GLOBAL", "Issuer Credit Rating", "Local Currency LT|0")</f>
        <v/>
      </c>
      <c r="O583" s="10" t="str">
        <f>_xll.SNL.Clients.Office.Excel.Functions.SPG(A583, "RD_CREDIT_WATCH_OUTLOOK_DATE_GLOBAL", "Issuer Credit Rating", "Local Currency LT|0")</f>
        <v/>
      </c>
    </row>
    <row r="584" spans="1:15">
      <c r="A584" t="s">
        <v>1617</v>
      </c>
      <c r="B584" t="str">
        <f>_xll.SNL.Clients.Office.Excel.Functions.SPG(A584,"SP_IPO_DATE")</f>
        <v>#PEND</v>
      </c>
      <c r="C584" s="9" t="str">
        <f>_xll.SNL.Clients.Office.Excel.Functions.SPG(A584, "IQ_SECTOR")</f>
        <v>Industrials</v>
      </c>
      <c r="D584" s="9" t="str">
        <f>_xll.SNL.Clients.Office.Excel.Functions.SPG(A584, "IQ_INDUSTRY_GROUP")</f>
        <v>Transportation</v>
      </c>
      <c r="E584" s="9" t="str">
        <f>_xll.SNL.Clients.Office.Excel.Functions.SPG(A584, "IQ_INDUSTRY")</f>
        <v>Ground Transportation</v>
      </c>
      <c r="F584" s="9" t="str">
        <f>_xll.SNL.Clients.Office.Excel.Functions.SPG(A584, "IQ_PRIMARY_INDUSTRY")</f>
        <v>Cargo Ground Transportation</v>
      </c>
      <c r="G584" s="9" t="str">
        <f>_xll.SNL.Clients.Office.Excel.Functions.SPG(A584, "NAICS_CODE", "Primary")</f>
        <v>484121 - General Freight Trucking, Long-Distance, Truckload</v>
      </c>
      <c r="H584" s="9" t="str">
        <f>_xll.SNL.Clients.Office.Excel.Functions.SPG(A584, "SP_TOPICTAG")</f>
        <v>Fleet Management; Freight Service; Last Mile Transportation</v>
      </c>
      <c r="I584" s="5">
        <f>_xll.SNL.Clients.Office.Excel.Functions.SPG(A584, "SP_PCT_SHARES_OWNED_ALL_INSTITUTIONS")</f>
        <v>95.74</v>
      </c>
      <c r="J584" s="9" t="str">
        <f>_xll.SNL.Clients.Office.Excel.Functions.SPG(A584, "RD_CREDIT_RATING_GLOBAL", "Issuer Credit Rating", "Local Currency LT|0")</f>
        <v/>
      </c>
      <c r="K584" s="9" t="str">
        <f>_xll.SNL.Clients.Office.Excel.Functions.SPG(A584, "RD_CWOL_GLOBAL", "Issuer Credit Rating", "Local Currency LT|0")</f>
        <v/>
      </c>
      <c r="L584" s="9" t="str">
        <f>_xll.SNL.Clients.Office.Excel.Functions.SPG(A584, "RD_RATING_ACTION_GLOBAL", "Issuer Credit Rating", "Local Currency LT|0")</f>
        <v/>
      </c>
      <c r="M584" s="10" t="str">
        <f>_xll.SNL.Clients.Office.Excel.Functions.SPG(A584, "RD_LAST_REVIEW_DATE_GLOBAL", "Issuer Credit Rating", "Local Currency LT")</f>
        <v/>
      </c>
      <c r="N584" s="10" t="str">
        <f>_xll.SNL.Clients.Office.Excel.Functions.SPG(A584, "RD_CREDIT_RATING_DATE_GLOBAL", "Issuer Credit Rating", "Local Currency LT|0")</f>
        <v/>
      </c>
      <c r="O584" s="10" t="str">
        <f>_xll.SNL.Clients.Office.Excel.Functions.SPG(A584, "RD_CREDIT_WATCH_OUTLOOK_DATE_GLOBAL", "Issuer Credit Rating", "Local Currency LT|0")</f>
        <v/>
      </c>
    </row>
    <row r="585" spans="1:15">
      <c r="A585" t="s">
        <v>1618</v>
      </c>
      <c r="B585" t="str">
        <f>_xll.SNL.Clients.Office.Excel.Functions.SPG(A585,"SP_IPO_DATE")</f>
        <v>#PEND</v>
      </c>
      <c r="C585" s="9" t="str">
        <f>_xll.SNL.Clients.Office.Excel.Functions.SPG(A585, "IQ_SECTOR")</f>
        <v>Financials</v>
      </c>
      <c r="D585" s="9" t="str">
        <f>_xll.SNL.Clients.Office.Excel.Functions.SPG(A585, "IQ_INDUSTRY_GROUP")</f>
        <v>Banks</v>
      </c>
      <c r="E585" s="9" t="str">
        <f>_xll.SNL.Clients.Office.Excel.Functions.SPG(A585, "IQ_INDUSTRY")</f>
        <v>Banks</v>
      </c>
      <c r="F585" s="9" t="str">
        <f>_xll.SNL.Clients.Office.Excel.Functions.SPG(A585, "IQ_PRIMARY_INDUSTRY")</f>
        <v>Regional Banks</v>
      </c>
      <c r="G585" s="9" t="str">
        <f>_xll.SNL.Clients.Office.Excel.Functions.SPG(A585, "NAICS_CODE", "Primary")</f>
        <v>522110 - Commercial Banking</v>
      </c>
      <c r="H585" s="9" t="str">
        <f>_xll.SNL.Clients.Office.Excel.Functions.SPG(A585, "SP_TOPICTAG")</f>
        <v>Consumer Lending</v>
      </c>
      <c r="I585" s="5">
        <f>_xll.SNL.Clients.Office.Excel.Functions.SPG(A585, "SP_PCT_SHARES_OWNED_ALL_INSTITUTIONS")</f>
        <v>77.34</v>
      </c>
      <c r="J585" s="9" t="str">
        <f>_xll.SNL.Clients.Office.Excel.Functions.SPG(A585, "RD_CREDIT_RATING_GLOBAL", "Issuer Credit Rating", "Local Currency LT|0")</f>
        <v/>
      </c>
      <c r="K585" s="9" t="str">
        <f>_xll.SNL.Clients.Office.Excel.Functions.SPG(A585, "RD_CWOL_GLOBAL", "Issuer Credit Rating", "Local Currency LT|0")</f>
        <v/>
      </c>
      <c r="L585" s="9" t="str">
        <f>_xll.SNL.Clients.Office.Excel.Functions.SPG(A585, "RD_RATING_ACTION_GLOBAL", "Issuer Credit Rating", "Local Currency LT|0")</f>
        <v/>
      </c>
      <c r="M585" s="10" t="str">
        <f>_xll.SNL.Clients.Office.Excel.Functions.SPG(A585, "RD_LAST_REVIEW_DATE_GLOBAL", "Issuer Credit Rating", "Local Currency LT")</f>
        <v/>
      </c>
      <c r="N585" s="10" t="str">
        <f>_xll.SNL.Clients.Office.Excel.Functions.SPG(A585, "RD_CREDIT_RATING_DATE_GLOBAL", "Issuer Credit Rating", "Local Currency LT|0")</f>
        <v/>
      </c>
      <c r="O585" s="10" t="str">
        <f>_xll.SNL.Clients.Office.Excel.Functions.SPG(A585, "RD_CREDIT_WATCH_OUTLOOK_DATE_GLOBAL", "Issuer Credit Rating", "Local Currency LT|0")</f>
        <v/>
      </c>
    </row>
    <row r="586" spans="1:15">
      <c r="A586" t="s">
        <v>1619</v>
      </c>
      <c r="B586" t="str">
        <f>_xll.SNL.Clients.Office.Excel.Functions.SPG(A586,"SP_IPO_DATE")</f>
        <v>#PEND</v>
      </c>
      <c r="C586" s="9" t="str">
        <f>_xll.SNL.Clients.Office.Excel.Functions.SPG(A586, "IQ_SECTOR")</f>
        <v>Real Estate</v>
      </c>
      <c r="D586" s="9" t="str">
        <f>_xll.SNL.Clients.Office.Excel.Functions.SPG(A586, "IQ_INDUSTRY_GROUP")</f>
        <v>Equity Real Estate Investment Trusts (REITs)</v>
      </c>
      <c r="E586" s="9" t="str">
        <f>_xll.SNL.Clients.Office.Excel.Functions.SPG(A586, "IQ_INDUSTRY")</f>
        <v>Retail REITs</v>
      </c>
      <c r="F586" s="9" t="str">
        <f>_xll.SNL.Clients.Office.Excel.Functions.SPG(A586, "IQ_PRIMARY_INDUSTRY")</f>
        <v>Retail REITs</v>
      </c>
      <c r="G586" s="9" t="str">
        <f>_xll.SNL.Clients.Office.Excel.Functions.SPG(A586, "NAICS_CODE", "Primary")</f>
        <v>531110 - Lessors of Residential Buildings and Dwellings</v>
      </c>
      <c r="H586" s="9" t="str">
        <f>_xll.SNL.Clients.Office.Excel.Functions.SPG(A586, "SP_TOPICTAG")</f>
        <v/>
      </c>
      <c r="I586" s="5">
        <f>_xll.SNL.Clients.Office.Excel.Functions.SPG(A586, "SP_PCT_SHARES_OWNED_ALL_INSTITUTIONS")</f>
        <v>63.95</v>
      </c>
      <c r="J586" s="9" t="str">
        <f>_xll.SNL.Clients.Office.Excel.Functions.SPG(A586, "RD_CREDIT_RATING_GLOBAL", "Issuer Credit Rating", "Local Currency LT|0")</f>
        <v/>
      </c>
      <c r="K586" s="9" t="str">
        <f>_xll.SNL.Clients.Office.Excel.Functions.SPG(A586, "RD_CWOL_GLOBAL", "Issuer Credit Rating", "Local Currency LT|0")</f>
        <v/>
      </c>
      <c r="L586" s="9" t="str">
        <f>_xll.SNL.Clients.Office.Excel.Functions.SPG(A586, "RD_RATING_ACTION_GLOBAL", "Issuer Credit Rating", "Local Currency LT|0")</f>
        <v/>
      </c>
      <c r="M586" s="10" t="str">
        <f>_xll.SNL.Clients.Office.Excel.Functions.SPG(A586, "RD_LAST_REVIEW_DATE_GLOBAL", "Issuer Credit Rating", "Local Currency LT")</f>
        <v/>
      </c>
      <c r="N586" s="10" t="str">
        <f>_xll.SNL.Clients.Office.Excel.Functions.SPG(A586, "RD_CREDIT_RATING_DATE_GLOBAL", "Issuer Credit Rating", "Local Currency LT|0")</f>
        <v/>
      </c>
      <c r="O586" s="10" t="str">
        <f>_xll.SNL.Clients.Office.Excel.Functions.SPG(A586, "RD_CREDIT_WATCH_OUTLOOK_DATE_GLOBAL", "Issuer Credit Rating", "Local Currency LT|0")</f>
        <v/>
      </c>
    </row>
    <row r="587" spans="1:15">
      <c r="A587" t="s">
        <v>1620</v>
      </c>
      <c r="B587" t="str">
        <f>_xll.SNL.Clients.Office.Excel.Functions.SPG(A587,"SP_IPO_DATE")</f>
        <v>#PEND</v>
      </c>
      <c r="C587" s="9" t="str">
        <f>_xll.SNL.Clients.Office.Excel.Functions.SPG(A587, "IQ_SECTOR")</f>
        <v>Consumer Discretionary</v>
      </c>
      <c r="D587" s="9" t="str">
        <f>_xll.SNL.Clients.Office.Excel.Functions.SPG(A587, "IQ_INDUSTRY_GROUP")</f>
        <v>Automobiles and Components</v>
      </c>
      <c r="E587" s="9" t="str">
        <f>_xll.SNL.Clients.Office.Excel.Functions.SPG(A587, "IQ_INDUSTRY")</f>
        <v>Automobiles</v>
      </c>
      <c r="F587" s="9" t="str">
        <f>_xll.SNL.Clients.Office.Excel.Functions.SPG(A587, "IQ_PRIMARY_INDUSTRY")</f>
        <v>Automobile Manufacturers</v>
      </c>
      <c r="G587" s="9" t="str">
        <f>_xll.SNL.Clients.Office.Excel.Functions.SPG(A587, "NAICS_CODE", "Primary")</f>
        <v>33621 - Motor Vehicle Body and Trailer Manufacturing</v>
      </c>
      <c r="H587" s="9" t="str">
        <f>_xll.SNL.Clients.Office.Excel.Functions.SPG(A587, "SP_TOPICTAG")</f>
        <v>Fleet Management; Last Mile Transportation; Lifestyle; Electric Vehicle</v>
      </c>
      <c r="I587" s="5">
        <f>_xll.SNL.Clients.Office.Excel.Functions.SPG(A587, "SP_PCT_SHARES_OWNED_ALL_INSTITUTIONS")</f>
        <v>111.86</v>
      </c>
      <c r="J587" s="9" t="str">
        <f>_xll.SNL.Clients.Office.Excel.Functions.SPG(A587, "RD_CREDIT_RATING_GLOBAL", "Issuer Credit Rating", "Local Currency LT|0")</f>
        <v>BB-</v>
      </c>
      <c r="K587" s="9" t="str">
        <f>_xll.SNL.Clients.Office.Excel.Functions.SPG(A587, "RD_CWOL_GLOBAL", "Issuer Credit Rating", "Local Currency LT|0")</f>
        <v>Stable</v>
      </c>
      <c r="L587" s="9" t="str">
        <f>_xll.SNL.Clients.Office.Excel.Functions.SPG(A587, "RD_RATING_ACTION_GLOBAL", "Issuer Credit Rating", "Local Currency LT|0")</f>
        <v>Upgrade | CreditWatch/Outlook (04/01/2021)</v>
      </c>
      <c r="M587" s="10">
        <f>_xll.SNL.Clients.Office.Excel.Functions.SPG(A587, "RD_LAST_REVIEW_DATE_GLOBAL", "Issuer Credit Rating", "Local Currency LT")</f>
        <v>45520</v>
      </c>
      <c r="N587" s="10">
        <f>_xll.SNL.Clients.Office.Excel.Functions.SPG(A587, "RD_CREDIT_RATING_DATE_GLOBAL", "Issuer Credit Rating", "Local Currency LT|0")</f>
        <v>44287</v>
      </c>
      <c r="O587" s="10">
        <f>_xll.SNL.Clients.Office.Excel.Functions.SPG(A587, "RD_CREDIT_WATCH_OUTLOOK_DATE_GLOBAL", "Issuer Credit Rating", "Local Currency LT|0")</f>
        <v>44287</v>
      </c>
    </row>
    <row r="588" spans="1:15">
      <c r="A588" t="s">
        <v>1621</v>
      </c>
      <c r="B588" t="str">
        <f>_xll.SNL.Clients.Office.Excel.Functions.SPG(A588,"SP_IPO_DATE")</f>
        <v>#PEND</v>
      </c>
      <c r="C588" s="9" t="str">
        <f>_xll.SNL.Clients.Office.Excel.Functions.SPG(A588, "IQ_SECTOR")</f>
        <v>Financials</v>
      </c>
      <c r="D588" s="9" t="str">
        <f>_xll.SNL.Clients.Office.Excel.Functions.SPG(A588, "IQ_INDUSTRY_GROUP")</f>
        <v>Financial Services</v>
      </c>
      <c r="E588" s="9" t="str">
        <f>_xll.SNL.Clients.Office.Excel.Functions.SPG(A588, "IQ_INDUSTRY")</f>
        <v>Capital Markets</v>
      </c>
      <c r="F588" s="9" t="str">
        <f>_xll.SNL.Clients.Office.Excel.Functions.SPG(A588, "IQ_PRIMARY_INDUSTRY")</f>
        <v>Asset Management and Custody Banks</v>
      </c>
      <c r="G588" s="9" t="str">
        <f>_xll.SNL.Clients.Office.Excel.Functions.SPG(A588, "NAICS_CODE", "Primary")</f>
        <v>525910 - Open-End Investment Funds</v>
      </c>
      <c r="H588" s="9" t="str">
        <f>_xll.SNL.Clients.Office.Excel.Functions.SPG(A588, "SP_TOPICTAG")</f>
        <v/>
      </c>
      <c r="I588" s="5">
        <f>_xll.SNL.Clients.Office.Excel.Functions.SPG(A588, "SP_PCT_SHARES_OWNED_ALL_INSTITUTIONS")</f>
        <v>81.180000000000007</v>
      </c>
      <c r="J588" s="9" t="str">
        <f>_xll.SNL.Clients.Office.Excel.Functions.SPG(A588, "RD_CREDIT_RATING_GLOBAL", "Issuer Credit Rating", "Local Currency LT|0")</f>
        <v/>
      </c>
      <c r="K588" s="9" t="str">
        <f>_xll.SNL.Clients.Office.Excel.Functions.SPG(A588, "RD_CWOL_GLOBAL", "Issuer Credit Rating", "Local Currency LT|0")</f>
        <v/>
      </c>
      <c r="L588" s="9" t="str">
        <f>_xll.SNL.Clients.Office.Excel.Functions.SPG(A588, "RD_RATING_ACTION_GLOBAL", "Issuer Credit Rating", "Local Currency LT|0")</f>
        <v/>
      </c>
      <c r="M588" s="10" t="str">
        <f>_xll.SNL.Clients.Office.Excel.Functions.SPG(A588, "RD_LAST_REVIEW_DATE_GLOBAL", "Issuer Credit Rating", "Local Currency LT")</f>
        <v/>
      </c>
      <c r="N588" s="10" t="str">
        <f>_xll.SNL.Clients.Office.Excel.Functions.SPG(A588, "RD_CREDIT_RATING_DATE_GLOBAL", "Issuer Credit Rating", "Local Currency LT|0")</f>
        <v/>
      </c>
      <c r="O588" s="10" t="str">
        <f>_xll.SNL.Clients.Office.Excel.Functions.SPG(A588, "RD_CREDIT_WATCH_OUTLOOK_DATE_GLOBAL", "Issuer Credit Rating", "Local Currency LT|0")</f>
        <v/>
      </c>
    </row>
    <row r="589" spans="1:15">
      <c r="A589" t="s">
        <v>1622</v>
      </c>
      <c r="B589" t="str">
        <f>_xll.SNL.Clients.Office.Excel.Functions.SPG(A589,"SP_IPO_DATE")</f>
        <v>#PEND</v>
      </c>
      <c r="C589" s="9" t="str">
        <f>_xll.SNL.Clients.Office.Excel.Functions.SPG(A589, "IQ_SECTOR")</f>
        <v>Consumer Staples</v>
      </c>
      <c r="D589" s="9" t="str">
        <f>_xll.SNL.Clients.Office.Excel.Functions.SPG(A589, "IQ_INDUSTRY_GROUP")</f>
        <v>Food, Beverage and Tobacco</v>
      </c>
      <c r="E589" s="9" t="str">
        <f>_xll.SNL.Clients.Office.Excel.Functions.SPG(A589, "IQ_INDUSTRY")</f>
        <v>Food Products</v>
      </c>
      <c r="F589" s="9" t="str">
        <f>_xll.SNL.Clients.Office.Excel.Functions.SPG(A589, "IQ_PRIMARY_INDUSTRY")</f>
        <v>Packaged Foods and Meats</v>
      </c>
      <c r="G589" s="9" t="str">
        <f>_xll.SNL.Clients.Office.Excel.Functions.SPG(A589, "NAICS_CODE", "Primary")</f>
        <v>311230 - Breakfast Cereal Manufacturing</v>
      </c>
      <c r="H589" s="9" t="str">
        <f>_xll.SNL.Clients.Office.Excel.Functions.SPG(A589, "SP_TOPICTAG")</f>
        <v/>
      </c>
      <c r="I589" s="5">
        <f>_xll.SNL.Clients.Office.Excel.Functions.SPG(A589, "SP_PCT_SHARES_OWNED_ALL_INSTITUTIONS")</f>
        <v>88.78</v>
      </c>
      <c r="J589" s="9" t="str">
        <f>_xll.SNL.Clients.Office.Excel.Functions.SPG(A589, "RD_CREDIT_RATING_GLOBAL", "Issuer Credit Rating", "Local Currency LT|0")</f>
        <v/>
      </c>
      <c r="K589" s="9" t="str">
        <f>_xll.SNL.Clients.Office.Excel.Functions.SPG(A589, "RD_CWOL_GLOBAL", "Issuer Credit Rating", "Local Currency LT|0")</f>
        <v/>
      </c>
      <c r="L589" s="9" t="str">
        <f>_xll.SNL.Clients.Office.Excel.Functions.SPG(A589, "RD_RATING_ACTION_GLOBAL", "Issuer Credit Rating", "Local Currency LT|0")</f>
        <v/>
      </c>
      <c r="M589" s="10" t="str">
        <f>_xll.SNL.Clients.Office.Excel.Functions.SPG(A589, "RD_LAST_REVIEW_DATE_GLOBAL", "Issuer Credit Rating", "Local Currency LT")</f>
        <v/>
      </c>
      <c r="N589" s="10" t="str">
        <f>_xll.SNL.Clients.Office.Excel.Functions.SPG(A589, "RD_CREDIT_RATING_DATE_GLOBAL", "Issuer Credit Rating", "Local Currency LT|0")</f>
        <v/>
      </c>
      <c r="O589" s="10" t="str">
        <f>_xll.SNL.Clients.Office.Excel.Functions.SPG(A589, "RD_CREDIT_WATCH_OUTLOOK_DATE_GLOBAL", "Issuer Credit Rating", "Local Currency LT|0")</f>
        <v/>
      </c>
    </row>
    <row r="590" spans="1:15">
      <c r="A590" t="s">
        <v>1623</v>
      </c>
      <c r="B590" t="str">
        <f>_xll.SNL.Clients.Office.Excel.Functions.SPG(A590,"SP_IPO_DATE")</f>
        <v>#PEND</v>
      </c>
      <c r="C590" s="9" t="str">
        <f>_xll.SNL.Clients.Office.Excel.Functions.SPG(A590, "IQ_SECTOR")</f>
        <v>Information Technology</v>
      </c>
      <c r="D590" s="9" t="str">
        <f>_xll.SNL.Clients.Office.Excel.Functions.SPG(A590, "IQ_INDUSTRY_GROUP")</f>
        <v>Semiconductors and Semiconductor Equipment</v>
      </c>
      <c r="E590" s="9" t="str">
        <f>_xll.SNL.Clients.Office.Excel.Functions.SPG(A590, "IQ_INDUSTRY")</f>
        <v>Semiconductors and Semiconductor Equipment</v>
      </c>
      <c r="F590" s="9" t="str">
        <f>_xll.SNL.Clients.Office.Excel.Functions.SPG(A590, "IQ_PRIMARY_INDUSTRY")</f>
        <v>Semiconductors</v>
      </c>
      <c r="G590" s="9" t="str">
        <f>_xll.SNL.Clients.Office.Excel.Functions.SPG(A590, "NAICS_CODE", "Primary")</f>
        <v>334413 - Semiconductor and Related Device Manufacturing</v>
      </c>
      <c r="H590" s="9" t="str">
        <f>_xll.SNL.Clients.Office.Excel.Functions.SPG(A590, "SP_TOPICTAG")</f>
        <v>Sensors; Smart Energy</v>
      </c>
      <c r="I590" s="5">
        <f>_xll.SNL.Clients.Office.Excel.Functions.SPG(A590, "SP_PCT_SHARES_OWNED_ALL_INSTITUTIONS")</f>
        <v>90.17</v>
      </c>
      <c r="J590" s="9" t="str">
        <f>_xll.SNL.Clients.Office.Excel.Functions.SPG(A590, "RD_CREDIT_RATING_GLOBAL", "Issuer Credit Rating", "Local Currency LT|0")</f>
        <v/>
      </c>
      <c r="K590" s="9" t="str">
        <f>_xll.SNL.Clients.Office.Excel.Functions.SPG(A590, "RD_CWOL_GLOBAL", "Issuer Credit Rating", "Local Currency LT|0")</f>
        <v/>
      </c>
      <c r="L590" s="9" t="str">
        <f>_xll.SNL.Clients.Office.Excel.Functions.SPG(A590, "RD_RATING_ACTION_GLOBAL", "Issuer Credit Rating", "Local Currency LT|0")</f>
        <v/>
      </c>
      <c r="M590" s="10" t="str">
        <f>_xll.SNL.Clients.Office.Excel.Functions.SPG(A590, "RD_LAST_REVIEW_DATE_GLOBAL", "Issuer Credit Rating", "Local Currency LT")</f>
        <v/>
      </c>
      <c r="N590" s="10" t="str">
        <f>_xll.SNL.Clients.Office.Excel.Functions.SPG(A590, "RD_CREDIT_RATING_DATE_GLOBAL", "Issuer Credit Rating", "Local Currency LT|0")</f>
        <v/>
      </c>
      <c r="O590" s="10" t="str">
        <f>_xll.SNL.Clients.Office.Excel.Functions.SPG(A590, "RD_CREDIT_WATCH_OUTLOOK_DATE_GLOBAL", "Issuer Credit Rating", "Local Currency LT|0")</f>
        <v/>
      </c>
    </row>
    <row r="591" spans="1:15">
      <c r="A591" t="s">
        <v>1624</v>
      </c>
      <c r="B591" t="str">
        <f>_xll.SNL.Clients.Office.Excel.Functions.SPG(A591,"SP_IPO_DATE")</f>
        <v>#PEND</v>
      </c>
      <c r="C591" s="9" t="str">
        <f>_xll.SNL.Clients.Office.Excel.Functions.SPG(A591, "IQ_SECTOR")</f>
        <v>Consumer Discretionary</v>
      </c>
      <c r="D591" s="9" t="str">
        <f>_xll.SNL.Clients.Office.Excel.Functions.SPG(A591, "IQ_INDUSTRY_GROUP")</f>
        <v>Consumer Durables and Apparel</v>
      </c>
      <c r="E591" s="9" t="str">
        <f>_xll.SNL.Clients.Office.Excel.Functions.SPG(A591, "IQ_INDUSTRY")</f>
        <v>Textiles, Apparel and Luxury Goods</v>
      </c>
      <c r="F591" s="9" t="str">
        <f>_xll.SNL.Clients.Office.Excel.Functions.SPG(A591, "IQ_PRIMARY_INDUSTRY")</f>
        <v>Footwear</v>
      </c>
      <c r="G591" s="9" t="str">
        <f>_xll.SNL.Clients.Office.Excel.Functions.SPG(A591, "NAICS_CODE", "Primary")</f>
        <v>316210 - Footwear Manufacturing</v>
      </c>
      <c r="H591" s="9" t="str">
        <f>_xll.SNL.Clients.Office.Excel.Functions.SPG(A591, "SP_TOPICTAG")</f>
        <v>Lifestyle; Brand Marketing</v>
      </c>
      <c r="I591" s="5">
        <f>_xll.SNL.Clients.Office.Excel.Functions.SPG(A591, "SP_PCT_SHARES_OWNED_ALL_INSTITUTIONS")</f>
        <v>97.72</v>
      </c>
      <c r="J591" s="9" t="str">
        <f>_xll.SNL.Clients.Office.Excel.Functions.SPG(A591, "RD_CREDIT_RATING_GLOBAL", "Issuer Credit Rating", "Local Currency LT|0")</f>
        <v>B</v>
      </c>
      <c r="K591" s="9" t="str">
        <f>_xll.SNL.Clients.Office.Excel.Functions.SPG(A591, "RD_CWOL_GLOBAL", "Issuer Credit Rating", "Local Currency LT|0")</f>
        <v>Negative</v>
      </c>
      <c r="L591" s="9" t="str">
        <f>_xll.SNL.Clients.Office.Excel.Functions.SPG(A591, "RD_RATING_ACTION_GLOBAL", "Issuer Credit Rating", "Local Currency LT|0")</f>
        <v>Downgrade | CreditWatch/Outlook (03/01/2024)</v>
      </c>
      <c r="M591" s="10">
        <f>_xll.SNL.Clients.Office.Excel.Functions.SPG(A591, "RD_LAST_REVIEW_DATE_GLOBAL", "Issuer Credit Rating", "Local Currency LT")</f>
        <v>45527</v>
      </c>
      <c r="N591" s="10">
        <f>_xll.SNL.Clients.Office.Excel.Functions.SPG(A591, "RD_CREDIT_RATING_DATE_GLOBAL", "Issuer Credit Rating", "Local Currency LT|0")</f>
        <v>45352</v>
      </c>
      <c r="O591" s="10">
        <f>_xll.SNL.Clients.Office.Excel.Functions.SPG(A591, "RD_CREDIT_WATCH_OUTLOOK_DATE_GLOBAL", "Issuer Credit Rating", "Local Currency LT|0")</f>
        <v>45352</v>
      </c>
    </row>
    <row r="592" spans="1:15">
      <c r="A592" t="s">
        <v>1625</v>
      </c>
      <c r="B592" t="str">
        <f>_xll.SNL.Clients.Office.Excel.Functions.SPG(A592,"SP_IPO_DATE")</f>
        <v>#PEND</v>
      </c>
      <c r="C592" s="9" t="str">
        <f>_xll.SNL.Clients.Office.Excel.Functions.SPG(A592, "IQ_SECTOR")</f>
        <v>Financials</v>
      </c>
      <c r="D592" s="9" t="str">
        <f>_xll.SNL.Clients.Office.Excel.Functions.SPG(A592, "IQ_INDUSTRY_GROUP")</f>
        <v>Financial Services</v>
      </c>
      <c r="E592" s="9" t="str">
        <f>_xll.SNL.Clients.Office.Excel.Functions.SPG(A592, "IQ_INDUSTRY")</f>
        <v>Consumer Finance</v>
      </c>
      <c r="F592" s="9" t="str">
        <f>_xll.SNL.Clients.Office.Excel.Functions.SPG(A592, "IQ_PRIMARY_INDUSTRY")</f>
        <v>Consumer Finance</v>
      </c>
      <c r="G592" s="9" t="str">
        <f>_xll.SNL.Clients.Office.Excel.Functions.SPG(A592, "NAICS_CODE", "Primary")</f>
        <v>522291 - Consumer Lending</v>
      </c>
      <c r="H592" s="9" t="str">
        <f>_xll.SNL.Clients.Office.Excel.Functions.SPG(A592, "SP_TOPICTAG")</f>
        <v>Consumer Lending; Micro Lending</v>
      </c>
      <c r="I592" s="5">
        <f>_xll.SNL.Clients.Office.Excel.Functions.SPG(A592, "SP_PCT_SHARES_OWNED_ALL_INSTITUTIONS")</f>
        <v>51.46</v>
      </c>
      <c r="J592" s="9" t="str">
        <f>_xll.SNL.Clients.Office.Excel.Functions.SPG(A592, "RD_CREDIT_RATING_GLOBAL", "Issuer Credit Rating", "Local Currency LT|0")</f>
        <v>B-</v>
      </c>
      <c r="K592" s="9" t="str">
        <f>_xll.SNL.Clients.Office.Excel.Functions.SPG(A592, "RD_CWOL_GLOBAL", "Issuer Credit Rating", "Local Currency LT|0")</f>
        <v>Negative</v>
      </c>
      <c r="L592" s="9" t="str">
        <f>_xll.SNL.Clients.Office.Excel.Functions.SPG(A592, "RD_RATING_ACTION_GLOBAL", "Issuer Credit Rating", "Local Currency LT|0")</f>
        <v>Downgrade | CreditWatch/Outlook (11/04/2022)</v>
      </c>
      <c r="M592" s="10">
        <f>_xll.SNL.Clients.Office.Excel.Functions.SPG(A592, "RD_LAST_REVIEW_DATE_GLOBAL", "Issuer Credit Rating", "Local Currency LT")</f>
        <v>45338</v>
      </c>
      <c r="N592" s="10">
        <f>_xll.SNL.Clients.Office.Excel.Functions.SPG(A592, "RD_CREDIT_RATING_DATE_GLOBAL", "Issuer Credit Rating", "Local Currency LT|0")</f>
        <v>44869</v>
      </c>
      <c r="O592" s="10">
        <f>_xll.SNL.Clients.Office.Excel.Functions.SPG(A592, "RD_CREDIT_WATCH_OUTLOOK_DATE_GLOBAL", "Issuer Credit Rating", "Local Currency LT|0")</f>
        <v>44869</v>
      </c>
    </row>
    <row r="593" spans="1:15">
      <c r="A593" t="s">
        <v>1626</v>
      </c>
      <c r="B593" t="str">
        <f>_xll.SNL.Clients.Office.Excel.Functions.SPG(A593,"SP_IPO_DATE")</f>
        <v>#PEND</v>
      </c>
      <c r="C593" s="9" t="str">
        <f>_xll.SNL.Clients.Office.Excel.Functions.SPG(A593, "IQ_SECTOR")</f>
        <v>Energy</v>
      </c>
      <c r="D593" s="9" t="str">
        <f>_xll.SNL.Clients.Office.Excel.Functions.SPG(A593, "IQ_INDUSTRY_GROUP")</f>
        <v>Energy</v>
      </c>
      <c r="E593" s="9" t="str">
        <f>_xll.SNL.Clients.Office.Excel.Functions.SPG(A593, "IQ_INDUSTRY")</f>
        <v>Oil, Gas and Consumable Fuels</v>
      </c>
      <c r="F593" s="9" t="str">
        <f>_xll.SNL.Clients.Office.Excel.Functions.SPG(A593, "IQ_PRIMARY_INDUSTRY")</f>
        <v>Oil and Gas Refining and Marketing</v>
      </c>
      <c r="G593" s="9" t="str">
        <f>_xll.SNL.Clients.Office.Excel.Functions.SPG(A593, "NAICS_CODE", "Primary")</f>
        <v>424720 - Petroleum and Petroleum Products Merchant Wholesalers (except Bulk Stations and Terminals)</v>
      </c>
      <c r="H593" s="9" t="str">
        <f>_xll.SNL.Clients.Office.Excel.Functions.SPG(A593, "SP_TOPICTAG")</f>
        <v>Clean Energy; Freight Service; Marine Transportation; CleanTech; Biofuel; Biomass Energy; ClimateTech</v>
      </c>
      <c r="I593" s="5">
        <f>_xll.SNL.Clients.Office.Excel.Functions.SPG(A593, "SP_PCT_SHARES_OWNED_ALL_INSTITUTIONS")</f>
        <v>106.94</v>
      </c>
      <c r="J593" s="9" t="str">
        <f>_xll.SNL.Clients.Office.Excel.Functions.SPG(A593, "RD_CREDIT_RATING_GLOBAL", "Issuer Credit Rating", "Local Currency LT|0")</f>
        <v/>
      </c>
      <c r="K593" s="9" t="str">
        <f>_xll.SNL.Clients.Office.Excel.Functions.SPG(A593, "RD_CWOL_GLOBAL", "Issuer Credit Rating", "Local Currency LT|0")</f>
        <v/>
      </c>
      <c r="L593" s="9" t="str">
        <f>_xll.SNL.Clients.Office.Excel.Functions.SPG(A593, "RD_RATING_ACTION_GLOBAL", "Issuer Credit Rating", "Local Currency LT|0")</f>
        <v/>
      </c>
      <c r="M593" s="10" t="str">
        <f>_xll.SNL.Clients.Office.Excel.Functions.SPG(A593, "RD_LAST_REVIEW_DATE_GLOBAL", "Issuer Credit Rating", "Local Currency LT")</f>
        <v/>
      </c>
      <c r="N593" s="10" t="str">
        <f>_xll.SNL.Clients.Office.Excel.Functions.SPG(A593, "RD_CREDIT_RATING_DATE_GLOBAL", "Issuer Credit Rating", "Local Currency LT|0")</f>
        <v/>
      </c>
      <c r="O593" s="10" t="str">
        <f>_xll.SNL.Clients.Office.Excel.Functions.SPG(A593, "RD_CREDIT_WATCH_OUTLOOK_DATE_GLOBAL", "Issuer Credit Rating", "Local Currency LT|0")</f>
        <v/>
      </c>
    </row>
    <row r="594" spans="1:15">
      <c r="A594" t="s">
        <v>1627</v>
      </c>
      <c r="B594" t="str">
        <f>_xll.SNL.Clients.Office.Excel.Functions.SPG(A594,"SP_IPO_DATE")</f>
        <v>#PEND</v>
      </c>
      <c r="C594" s="9" t="str">
        <f>_xll.SNL.Clients.Office.Excel.Functions.SPG(A594, "IQ_SECTOR")</f>
        <v>Industrials</v>
      </c>
      <c r="D594" s="9" t="str">
        <f>_xll.SNL.Clients.Office.Excel.Functions.SPG(A594, "IQ_INDUSTRY_GROUP")</f>
        <v>Capital Goods</v>
      </c>
      <c r="E594" s="9" t="str">
        <f>_xll.SNL.Clients.Office.Excel.Functions.SPG(A594, "IQ_INDUSTRY")</f>
        <v>Machinery</v>
      </c>
      <c r="F594" s="9" t="str">
        <f>_xll.SNL.Clients.Office.Excel.Functions.SPG(A594, "IQ_PRIMARY_INDUSTRY")</f>
        <v>Industrial Machinery and Supplies and Components</v>
      </c>
      <c r="G594" s="9" t="str">
        <f>_xll.SNL.Clients.Office.Excel.Functions.SPG(A594, "NAICS_CODE", "Primary")</f>
        <v>3312 - Steel Product Manufacturing from Purchased Steel</v>
      </c>
      <c r="H594" s="9" t="str">
        <f>_xll.SNL.Clients.Office.Excel.Functions.SPG(A594, "SP_TOPICTAG")</f>
        <v>Energy Storage</v>
      </c>
      <c r="I594" s="5">
        <f>_xll.SNL.Clients.Office.Excel.Functions.SPG(A594, "SP_PCT_SHARES_OWNED_ALL_INSTITUTIONS")</f>
        <v>52.02</v>
      </c>
      <c r="J594" s="9" t="str">
        <f>_xll.SNL.Clients.Office.Excel.Functions.SPG(A594, "RD_CREDIT_RATING_GLOBAL", "Issuer Credit Rating", "Local Currency LT|0")</f>
        <v>BBB-</v>
      </c>
      <c r="K594" s="9" t="str">
        <f>_xll.SNL.Clients.Office.Excel.Functions.SPG(A594, "RD_CWOL_GLOBAL", "Issuer Credit Rating", "Local Currency LT|0")</f>
        <v>Stable</v>
      </c>
      <c r="L594" s="9" t="str">
        <f>_xll.SNL.Clients.Office.Excel.Functions.SPG(A594, "RD_RATING_ACTION_GLOBAL", "Issuer Credit Rating", "Local Currency LT|0")</f>
        <v>Downgrade | CreditWatch/Outlook (12/01/2023)</v>
      </c>
      <c r="M594" s="10">
        <f>_xll.SNL.Clients.Office.Excel.Functions.SPG(A594, "RD_LAST_REVIEW_DATE_GLOBAL", "Issuer Credit Rating", "Local Currency LT")</f>
        <v>45575</v>
      </c>
      <c r="N594" s="10">
        <f>_xll.SNL.Clients.Office.Excel.Functions.SPG(A594, "RD_CREDIT_RATING_DATE_GLOBAL", "Issuer Credit Rating", "Local Currency LT|0")</f>
        <v>45261</v>
      </c>
      <c r="O594" s="10">
        <f>_xll.SNL.Clients.Office.Excel.Functions.SPG(A594, "RD_CREDIT_WATCH_OUTLOOK_DATE_GLOBAL", "Issuer Credit Rating", "Local Currency LT|0")</f>
        <v>45261</v>
      </c>
    </row>
    <row r="595" spans="1:15">
      <c r="A595" t="s">
        <v>1628</v>
      </c>
      <c r="B595" t="str">
        <f>_xll.SNL.Clients.Office.Excel.Functions.SPG(A595,"SP_IPO_DATE")</f>
        <v>#PEND</v>
      </c>
      <c r="C595" s="9" t="str">
        <f>_xll.SNL.Clients.Office.Excel.Functions.SPG(A595, "IQ_SECTOR")</f>
        <v>Materials</v>
      </c>
      <c r="D595" s="9" t="str">
        <f>_xll.SNL.Clients.Office.Excel.Functions.SPG(A595, "IQ_INDUSTRY_GROUP")</f>
        <v>Materials</v>
      </c>
      <c r="E595" s="9" t="str">
        <f>_xll.SNL.Clients.Office.Excel.Functions.SPG(A595, "IQ_INDUSTRY")</f>
        <v>Metals and Mining</v>
      </c>
      <c r="F595" s="9" t="str">
        <f>_xll.SNL.Clients.Office.Excel.Functions.SPG(A595, "IQ_PRIMARY_INDUSTRY")</f>
        <v>Steel</v>
      </c>
      <c r="G595" s="9" t="str">
        <f>_xll.SNL.Clients.Office.Excel.Functions.SPG(A595, "NAICS_CODE", "Primary")</f>
        <v>3312 - Steel Product Manufacturing from Purchased Steel</v>
      </c>
      <c r="H595" s="9" t="str">
        <f>_xll.SNL.Clients.Office.Excel.Functions.SPG(A595, "SP_TOPICTAG")</f>
        <v/>
      </c>
      <c r="I595" s="5">
        <f>_xll.SNL.Clients.Office.Excel.Functions.SPG(A595, "SP_PCT_SHARES_OWNED_ALL_INSTITUTIONS")</f>
        <v>57.09</v>
      </c>
      <c r="J595" s="9" t="str">
        <f>_xll.SNL.Clients.Office.Excel.Functions.SPG(A595, "RD_CREDIT_RATING_GLOBAL", "Issuer Credit Rating", "Local Currency LT|0")</f>
        <v/>
      </c>
      <c r="K595" s="9" t="str">
        <f>_xll.SNL.Clients.Office.Excel.Functions.SPG(A595, "RD_CWOL_GLOBAL", "Issuer Credit Rating", "Local Currency LT|0")</f>
        <v/>
      </c>
      <c r="L595" s="9" t="str">
        <f>_xll.SNL.Clients.Office.Excel.Functions.SPG(A595, "RD_RATING_ACTION_GLOBAL", "Issuer Credit Rating", "Local Currency LT|0")</f>
        <v/>
      </c>
      <c r="M595" s="10" t="str">
        <f>_xll.SNL.Clients.Office.Excel.Functions.SPG(A595, "RD_LAST_REVIEW_DATE_GLOBAL", "Issuer Credit Rating", "Local Currency LT")</f>
        <v/>
      </c>
      <c r="N595" s="10" t="str">
        <f>_xll.SNL.Clients.Office.Excel.Functions.SPG(A595, "RD_CREDIT_RATING_DATE_GLOBAL", "Issuer Credit Rating", "Local Currency LT|0")</f>
        <v/>
      </c>
      <c r="O595" s="10" t="str">
        <f>_xll.SNL.Clients.Office.Excel.Functions.SPG(A595, "RD_CREDIT_WATCH_OUTLOOK_DATE_GLOBAL", "Issuer Credit Rating", "Local Currency LT|0")</f>
        <v/>
      </c>
    </row>
    <row r="596" spans="1:15">
      <c r="A596" t="s">
        <v>1629</v>
      </c>
      <c r="B596" t="str">
        <f>_xll.SNL.Clients.Office.Excel.Functions.SPG(A596,"SP_IPO_DATE")</f>
        <v>#PEND</v>
      </c>
      <c r="C596" s="9" t="str">
        <f>_xll.SNL.Clients.Office.Excel.Functions.SPG(A596, "IQ_SECTOR")</f>
        <v>Financials</v>
      </c>
      <c r="D596" s="9" t="str">
        <f>_xll.SNL.Clients.Office.Excel.Functions.SPG(A596, "IQ_INDUSTRY_GROUP")</f>
        <v>Banks</v>
      </c>
      <c r="E596" s="9" t="str">
        <f>_xll.SNL.Clients.Office.Excel.Functions.SPG(A596, "IQ_INDUSTRY")</f>
        <v>Banks</v>
      </c>
      <c r="F596" s="9" t="str">
        <f>_xll.SNL.Clients.Office.Excel.Functions.SPG(A596, "IQ_PRIMARY_INDUSTRY")</f>
        <v>Regional Banks</v>
      </c>
      <c r="G596" s="9" t="str">
        <f>_xll.SNL.Clients.Office.Excel.Functions.SPG(A596, "NAICS_CODE", "Primary")</f>
        <v>522180 - Savings Institutions and Other Depository Credit Intermediation</v>
      </c>
      <c r="H596" s="9" t="str">
        <f>_xll.SNL.Clients.Office.Excel.Functions.SPG(A596, "SP_TOPICTAG")</f>
        <v>Consumer Lending; Digital Brokerage; Banking as a Service</v>
      </c>
      <c r="I596" s="5">
        <f>_xll.SNL.Clients.Office.Excel.Functions.SPG(A596, "SP_PCT_SHARES_OWNED_ALL_INSTITUTIONS")</f>
        <v>91.36</v>
      </c>
      <c r="J596" s="9" t="str">
        <f>_xll.SNL.Clients.Office.Excel.Functions.SPG(A596, "RD_CREDIT_RATING_GLOBAL", "Issuer Credit Rating", "Local Currency LT|0")</f>
        <v/>
      </c>
      <c r="K596" s="9" t="str">
        <f>_xll.SNL.Clients.Office.Excel.Functions.SPG(A596, "RD_CWOL_GLOBAL", "Issuer Credit Rating", "Local Currency LT|0")</f>
        <v/>
      </c>
      <c r="L596" s="9" t="str">
        <f>_xll.SNL.Clients.Office.Excel.Functions.SPG(A596, "RD_RATING_ACTION_GLOBAL", "Issuer Credit Rating", "Local Currency LT|0")</f>
        <v/>
      </c>
      <c r="M596" s="10" t="str">
        <f>_xll.SNL.Clients.Office.Excel.Functions.SPG(A596, "RD_LAST_REVIEW_DATE_GLOBAL", "Issuer Credit Rating", "Local Currency LT")</f>
        <v/>
      </c>
      <c r="N596" s="10" t="str">
        <f>_xll.SNL.Clients.Office.Excel.Functions.SPG(A596, "RD_CREDIT_RATING_DATE_GLOBAL", "Issuer Credit Rating", "Local Currency LT|0")</f>
        <v/>
      </c>
      <c r="O596" s="10" t="str">
        <f>_xll.SNL.Clients.Office.Excel.Functions.SPG(A596, "RD_CREDIT_WATCH_OUTLOOK_DATE_GLOBAL", "Issuer Credit Rating", "Local Currency LT|0")</f>
        <v/>
      </c>
    </row>
    <row r="597" spans="1:15">
      <c r="A597" t="s">
        <v>1630</v>
      </c>
      <c r="B597" t="str">
        <f>_xll.SNL.Clients.Office.Excel.Functions.SPG(A597,"SP_IPO_DATE")</f>
        <v>#PEND</v>
      </c>
      <c r="C597" s="9" t="str">
        <f>_xll.SNL.Clients.Office.Excel.Functions.SPG(A597, "IQ_SECTOR")</f>
        <v>Health Care</v>
      </c>
      <c r="D597" s="9" t="str">
        <f>_xll.SNL.Clients.Office.Excel.Functions.SPG(A597, "IQ_INDUSTRY_GROUP")</f>
        <v>Pharmaceuticals, Biotechnology and Life Sciences</v>
      </c>
      <c r="E597" s="9" t="str">
        <f>_xll.SNL.Clients.Office.Excel.Functions.SPG(A597, "IQ_INDUSTRY")</f>
        <v>Biotechnology</v>
      </c>
      <c r="F597" s="9" t="str">
        <f>_xll.SNL.Clients.Office.Excel.Functions.SPG(A597, "IQ_PRIMARY_INDUSTRY")</f>
        <v>Biotechnology</v>
      </c>
      <c r="G597" s="9" t="str">
        <f>_xll.SNL.Clients.Office.Excel.Functions.SPG(A597, "NAICS_CODE", "Primary")</f>
        <v>325414 - Biological Product (except Diagnostic) Manufacturing</v>
      </c>
      <c r="H597" s="9" t="str">
        <f>_xll.SNL.Clients.Office.Excel.Functions.SPG(A597, "SP_TOPICTAG")</f>
        <v>Health Diagnostics; Genetic Disorder; Immunology; Infectious Diseases; Neurology; Oncology</v>
      </c>
      <c r="I597" s="5">
        <f>_xll.SNL.Clients.Office.Excel.Functions.SPG(A597, "SP_PCT_SHARES_OWNED_ALL_INSTITUTIONS")</f>
        <v>97.66</v>
      </c>
      <c r="J597" s="9" t="str">
        <f>_xll.SNL.Clients.Office.Excel.Functions.SPG(A597, "RD_CREDIT_RATING_GLOBAL", "Issuer Credit Rating", "Local Currency LT|0")</f>
        <v/>
      </c>
      <c r="K597" s="9" t="str">
        <f>_xll.SNL.Clients.Office.Excel.Functions.SPG(A597, "RD_CWOL_GLOBAL", "Issuer Credit Rating", "Local Currency LT|0")</f>
        <v/>
      </c>
      <c r="L597" s="9" t="str">
        <f>_xll.SNL.Clients.Office.Excel.Functions.SPG(A597, "RD_RATING_ACTION_GLOBAL", "Issuer Credit Rating", "Local Currency LT|0")</f>
        <v/>
      </c>
      <c r="M597" s="10" t="str">
        <f>_xll.SNL.Clients.Office.Excel.Functions.SPG(A597, "RD_LAST_REVIEW_DATE_GLOBAL", "Issuer Credit Rating", "Local Currency LT")</f>
        <v/>
      </c>
      <c r="N597" s="10" t="str">
        <f>_xll.SNL.Clients.Office.Excel.Functions.SPG(A597, "RD_CREDIT_RATING_DATE_GLOBAL", "Issuer Credit Rating", "Local Currency LT|0")</f>
        <v/>
      </c>
      <c r="O597" s="10" t="str">
        <f>_xll.SNL.Clients.Office.Excel.Functions.SPG(A597, "RD_CREDIT_WATCH_OUTLOOK_DATE_GLOBAL", "Issuer Credit Rating", "Local Currency LT|0")</f>
        <v/>
      </c>
    </row>
    <row r="598" spans="1:15">
      <c r="A598" t="s">
        <v>1631</v>
      </c>
      <c r="B598" t="str">
        <f>_xll.SNL.Clients.Office.Excel.Functions.SPG(A598,"SP_IPO_DATE")</f>
        <v>#PEND</v>
      </c>
      <c r="C598" s="9" t="str">
        <f>_xll.SNL.Clients.Office.Excel.Functions.SPG(A598, "IQ_SECTOR")</f>
        <v>Real Estate</v>
      </c>
      <c r="D598" s="9" t="str">
        <f>_xll.SNL.Clients.Office.Excel.Functions.SPG(A598, "IQ_INDUSTRY_GROUP")</f>
        <v>Equity Real Estate Investment Trusts (REITs)</v>
      </c>
      <c r="E598" s="9" t="str">
        <f>_xll.SNL.Clients.Office.Excel.Functions.SPG(A598, "IQ_INDUSTRY")</f>
        <v>Hotel and Resort REITs</v>
      </c>
      <c r="F598" s="9" t="str">
        <f>_xll.SNL.Clients.Office.Excel.Functions.SPG(A598, "IQ_PRIMARY_INDUSTRY")</f>
        <v>Hotel and Resort REITs</v>
      </c>
      <c r="G598" s="9" t="str">
        <f>_xll.SNL.Clients.Office.Excel.Functions.SPG(A598, "NAICS_CODE", "Primary")</f>
        <v>531120 - Lessors of Nonresidential Buildings (except Miniwarehouses)</v>
      </c>
      <c r="H598" s="9" t="str">
        <f>_xll.SNL.Clients.Office.Excel.Functions.SPG(A598, "SP_TOPICTAG")</f>
        <v/>
      </c>
      <c r="I598" s="5">
        <f>_xll.SNL.Clients.Office.Excel.Functions.SPG(A598, "SP_PCT_SHARES_OWNED_ALL_INSTITUTIONS")</f>
        <v>92.42</v>
      </c>
      <c r="J598" s="9" t="str">
        <f>_xll.SNL.Clients.Office.Excel.Functions.SPG(A598, "RD_CREDIT_RATING_GLOBAL", "Issuer Credit Rating", "Local Currency LT|0")</f>
        <v>B+</v>
      </c>
      <c r="K598" s="9" t="str">
        <f>_xll.SNL.Clients.Office.Excel.Functions.SPG(A598, "RD_CWOL_GLOBAL", "Issuer Credit Rating", "Local Currency LT|0")</f>
        <v>Stable</v>
      </c>
      <c r="L598" s="9" t="str">
        <f>_xll.SNL.Clients.Office.Excel.Functions.SPG(A598, "RD_RATING_ACTION_GLOBAL", "Issuer Credit Rating", "Local Currency LT|0")</f>
        <v>Upgrade | CreditWatch/Outlook (08/15/2023)</v>
      </c>
      <c r="M598" s="10">
        <f>_xll.SNL.Clients.Office.Excel.Functions.SPG(A598, "RD_LAST_REVIEW_DATE_GLOBAL", "Issuer Credit Rating", "Local Currency LT")</f>
        <v>45529</v>
      </c>
      <c r="N598" s="10">
        <f>_xll.SNL.Clients.Office.Excel.Functions.SPG(A598, "RD_CREDIT_RATING_DATE_GLOBAL", "Issuer Credit Rating", "Local Currency LT|0")</f>
        <v>45153</v>
      </c>
      <c r="O598" s="10">
        <f>_xll.SNL.Clients.Office.Excel.Functions.SPG(A598, "RD_CREDIT_WATCH_OUTLOOK_DATE_GLOBAL", "Issuer Credit Rating", "Local Currency LT|0")</f>
        <v>45153</v>
      </c>
    </row>
    <row r="599" spans="1:15">
      <c r="A599" t="s">
        <v>1632</v>
      </c>
      <c r="B599" t="str">
        <f>_xll.SNL.Clients.Office.Excel.Functions.SPG(A599,"SP_IPO_DATE")</f>
        <v>#PEND</v>
      </c>
      <c r="C599" s="9" t="str">
        <f>_xll.SNL.Clients.Office.Excel.Functions.SPG(A599, "IQ_SECTOR")</f>
        <v>Information Technology</v>
      </c>
      <c r="D599" s="9" t="str">
        <f>_xll.SNL.Clients.Office.Excel.Functions.SPG(A599, "IQ_INDUSTRY_GROUP")</f>
        <v>Technology Hardware and Equipment</v>
      </c>
      <c r="E599" s="9" t="str">
        <f>_xll.SNL.Clients.Office.Excel.Functions.SPG(A599, "IQ_INDUSTRY")</f>
        <v>Technology Hardware, Storage and Peripherals</v>
      </c>
      <c r="F599" s="9" t="str">
        <f>_xll.SNL.Clients.Office.Excel.Functions.SPG(A599, "IQ_PRIMARY_INDUSTRY")</f>
        <v>Technology Hardware, Storage and Peripherals</v>
      </c>
      <c r="G599" s="9" t="str">
        <f>_xll.SNL.Clients.Office.Excel.Functions.SPG(A599, "NAICS_CODE", "Primary")</f>
        <v>333310 - Commercial and Service Industry Machinery Manufacturing</v>
      </c>
      <c r="H599" s="9" t="str">
        <f>_xll.SNL.Clients.Office.Excel.Functions.SPG(A599, "SP_TOPICTAG")</f>
        <v>Software Development; Data Integration; Data Protection; Cloud Infrastructure; Cloud Storage; Process Automation; Artificial Intelligence</v>
      </c>
      <c r="I599" s="5">
        <f>_xll.SNL.Clients.Office.Excel.Functions.SPG(A599, "SP_PCT_SHARES_OWNED_ALL_INSTITUTIONS")</f>
        <v>93.86</v>
      </c>
      <c r="J599" s="9" t="str">
        <f>_xll.SNL.Clients.Office.Excel.Functions.SPG(A599, "RD_CREDIT_RATING_GLOBAL", "Issuer Credit Rating", "Local Currency LT|0")</f>
        <v>B+</v>
      </c>
      <c r="K599" s="9" t="str">
        <f>_xll.SNL.Clients.Office.Excel.Functions.SPG(A599, "RD_CWOL_GLOBAL", "Issuer Credit Rating", "Local Currency LT|0")</f>
        <v>Negative</v>
      </c>
      <c r="L599" s="9" t="str">
        <f>_xll.SNL.Clients.Office.Excel.Functions.SPG(A599, "RD_RATING_ACTION_GLOBAL", "Issuer Credit Rating", "Local Currency LT|0")</f>
        <v>Downgrade | CreditWatch/Outlook (11/18/2024)</v>
      </c>
      <c r="M599" s="10">
        <f>_xll.SNL.Clients.Office.Excel.Functions.SPG(A599, "RD_LAST_REVIEW_DATE_GLOBAL", "Issuer Credit Rating", "Local Currency LT")</f>
        <v>45614</v>
      </c>
      <c r="N599" s="10">
        <f>_xll.SNL.Clients.Office.Excel.Functions.SPG(A599, "RD_CREDIT_RATING_DATE_GLOBAL", "Issuer Credit Rating", "Local Currency LT|0")</f>
        <v>45614</v>
      </c>
      <c r="O599" s="10">
        <f>_xll.SNL.Clients.Office.Excel.Functions.SPG(A599, "RD_CREDIT_WATCH_OUTLOOK_DATE_GLOBAL", "Issuer Credit Rating", "Local Currency LT|0")</f>
        <v>45614</v>
      </c>
    </row>
    <row r="600" spans="1:15">
      <c r="A600" t="s">
        <v>1633</v>
      </c>
      <c r="B600" t="str">
        <f>_xll.SNL.Clients.Office.Excel.Functions.SPG(A600,"SP_IPO_DATE")</f>
        <v>#PEND</v>
      </c>
      <c r="C600" s="9" t="str">
        <f>_xll.SNL.Clients.Office.Excel.Functions.SPG(A600, "IQ_SECTOR")</f>
        <v>Consumer Discretionary</v>
      </c>
      <c r="D600" s="9" t="str">
        <f>_xll.SNL.Clients.Office.Excel.Functions.SPG(A600, "IQ_INDUSTRY_GROUP")</f>
        <v>Automobiles and Components</v>
      </c>
      <c r="E600" s="9" t="str">
        <f>_xll.SNL.Clients.Office.Excel.Functions.SPG(A600, "IQ_INDUSTRY")</f>
        <v>Automobile Components</v>
      </c>
      <c r="F600" s="9" t="str">
        <f>_xll.SNL.Clients.Office.Excel.Functions.SPG(A600, "IQ_PRIMARY_INDUSTRY")</f>
        <v>Automotive Parts and Equipment</v>
      </c>
      <c r="G600" s="9" t="str">
        <f>_xll.SNL.Clients.Office.Excel.Functions.SPG(A600, "NAICS_CODE", "Primary")</f>
        <v>336390 - Other Motor Vehicle Parts Manufacturing</v>
      </c>
      <c r="H600" s="9" t="str">
        <f>_xll.SNL.Clients.Office.Excel.Functions.SPG(A600, "SP_TOPICTAG")</f>
        <v>Industrial Automation; Data Protection; Process Automation; RegTech</v>
      </c>
      <c r="I600" s="5">
        <f>_xll.SNL.Clients.Office.Excel.Functions.SPG(A600, "SP_PCT_SHARES_OWNED_ALL_INSTITUTIONS")</f>
        <v>77.88</v>
      </c>
      <c r="J600" s="9" t="str">
        <f>_xll.SNL.Clients.Office.Excel.Functions.SPG(A600, "RD_CREDIT_RATING_GLOBAL", "Issuer Credit Rating", "Local Currency LT|0")</f>
        <v/>
      </c>
      <c r="K600" s="9" t="str">
        <f>_xll.SNL.Clients.Office.Excel.Functions.SPG(A600, "RD_CWOL_GLOBAL", "Issuer Credit Rating", "Local Currency LT|0")</f>
        <v/>
      </c>
      <c r="L600" s="9" t="str">
        <f>_xll.SNL.Clients.Office.Excel.Functions.SPG(A600, "RD_RATING_ACTION_GLOBAL", "Issuer Credit Rating", "Local Currency LT|0")</f>
        <v/>
      </c>
      <c r="M600" s="10" t="str">
        <f>_xll.SNL.Clients.Office.Excel.Functions.SPG(A600, "RD_LAST_REVIEW_DATE_GLOBAL", "Issuer Credit Rating", "Local Currency LT")</f>
        <v/>
      </c>
      <c r="N600" s="10" t="str">
        <f>_xll.SNL.Clients.Office.Excel.Functions.SPG(A600, "RD_CREDIT_RATING_DATE_GLOBAL", "Issuer Credit Rating", "Local Currency LT|0")</f>
        <v/>
      </c>
      <c r="O600" s="10" t="str">
        <f>_xll.SNL.Clients.Office.Excel.Functions.SPG(A600, "RD_CREDIT_WATCH_OUTLOOK_DATE_GLOBAL", "Issuer Credit Rating", "Local Currency LT|0")</f>
        <v/>
      </c>
    </row>
    <row r="601" spans="1:15">
      <c r="A601" t="s">
        <v>1634</v>
      </c>
      <c r="B601" t="str">
        <f>_xll.SNL.Clients.Office.Excel.Functions.SPG(A601,"SP_IPO_DATE")</f>
        <v>#PEND</v>
      </c>
      <c r="C601" s="9" t="str">
        <f>_xll.SNL.Clients.Office.Excel.Functions.SPG(A601, "IQ_SECTOR")</f>
        <v>Communication Services</v>
      </c>
      <c r="D601" s="9" t="str">
        <f>_xll.SNL.Clients.Office.Excel.Functions.SPG(A601, "IQ_INDUSTRY_GROUP")</f>
        <v>Media and Entertainment</v>
      </c>
      <c r="E601" s="9" t="str">
        <f>_xll.SNL.Clients.Office.Excel.Functions.SPG(A601, "IQ_INDUSTRY")</f>
        <v>Interactive Media and Services</v>
      </c>
      <c r="F601" s="9" t="str">
        <f>_xll.SNL.Clients.Office.Excel.Functions.SPG(A601, "IQ_PRIMARY_INDUSTRY")</f>
        <v>Interactive Media and Services</v>
      </c>
      <c r="G601" s="9" t="str">
        <f>_xll.SNL.Clients.Office.Excel.Functions.SPG(A601, "NAICS_CODE", "Primary")</f>
        <v>519290 - Web Search Portals and All Other Information Services</v>
      </c>
      <c r="H601" s="9" t="str">
        <f>_xll.SNL.Clients.Office.Excel.Functions.SPG(A601, "SP_TOPICTAG")</f>
        <v>Ad Network; Digital Media; Social Media Advertising; Customer Relationship Management; Customer Analytics; Ad Targeting; Content Creation</v>
      </c>
      <c r="I601" s="5">
        <f>_xll.SNL.Clients.Office.Excel.Functions.SPG(A601, "SP_PCT_SHARES_OWNED_ALL_INSTITUTIONS")</f>
        <v>96.21</v>
      </c>
      <c r="J601" s="9" t="str">
        <f>_xll.SNL.Clients.Office.Excel.Functions.SPG(A601, "RD_CREDIT_RATING_GLOBAL", "Issuer Credit Rating", "Local Currency LT|0")</f>
        <v/>
      </c>
      <c r="K601" s="9" t="str">
        <f>_xll.SNL.Clients.Office.Excel.Functions.SPG(A601, "RD_CWOL_GLOBAL", "Issuer Credit Rating", "Local Currency LT|0")</f>
        <v/>
      </c>
      <c r="L601" s="9" t="str">
        <f>_xll.SNL.Clients.Office.Excel.Functions.SPG(A601, "RD_RATING_ACTION_GLOBAL", "Issuer Credit Rating", "Local Currency LT|0")</f>
        <v/>
      </c>
      <c r="M601" s="10" t="str">
        <f>_xll.SNL.Clients.Office.Excel.Functions.SPG(A601, "RD_LAST_REVIEW_DATE_GLOBAL", "Issuer Credit Rating", "Local Currency LT")</f>
        <v/>
      </c>
      <c r="N601" s="10" t="str">
        <f>_xll.SNL.Clients.Office.Excel.Functions.SPG(A601, "RD_CREDIT_RATING_DATE_GLOBAL", "Issuer Credit Rating", "Local Currency LT|0")</f>
        <v/>
      </c>
      <c r="O601" s="10" t="str">
        <f>_xll.SNL.Clients.Office.Excel.Functions.SPG(A601, "RD_CREDIT_WATCH_OUTLOOK_DATE_GLOBAL", "Issuer Credit Rating", "Local Currency LT|0")</f>
        <v/>
      </c>
    </row>
    <row r="602" spans="1:15">
      <c r="A602" t="s">
        <v>1635</v>
      </c>
      <c r="B602" t="str">
        <f>_xll.SNL.Clients.Office.Excel.Functions.SPG(A602,"SP_IPO_DATE")</f>
        <v>#PEND</v>
      </c>
      <c r="C602" s="9" t="str">
        <f>_xll.SNL.Clients.Office.Excel.Functions.SPG(A602, "IQ_SECTOR")</f>
        <v>Communication Services</v>
      </c>
      <c r="D602" s="9" t="str">
        <f>_xll.SNL.Clients.Office.Excel.Functions.SPG(A602, "IQ_INDUSTRY_GROUP")</f>
        <v>Media and Entertainment</v>
      </c>
      <c r="E602" s="9" t="str">
        <f>_xll.SNL.Clients.Office.Excel.Functions.SPG(A602, "IQ_INDUSTRY")</f>
        <v>Interactive Media and Services</v>
      </c>
      <c r="F602" s="9" t="str">
        <f>_xll.SNL.Clients.Office.Excel.Functions.SPG(A602, "IQ_PRIMARY_INDUSTRY")</f>
        <v>Interactive Media and Services</v>
      </c>
      <c r="G602" s="9" t="str">
        <f>_xll.SNL.Clients.Office.Excel.Functions.SPG(A602, "NAICS_CODE", "Primary")</f>
        <v>519290 - Web Search Portals and All Other Information Services</v>
      </c>
      <c r="H602" s="9" t="str">
        <f>_xll.SNL.Clients.Office.Excel.Functions.SPG(A602, "SP_TOPICTAG")</f>
        <v>Digital Media; Health Diagnostics; Marketing Automation; E-learning; Cloud Infrastructure; Content Creation; Online Payments</v>
      </c>
      <c r="I602" s="5">
        <f>_xll.SNL.Clients.Office.Excel.Functions.SPG(A602, "SP_PCT_SHARES_OWNED_ALL_INSTITUTIONS")</f>
        <v>111.3</v>
      </c>
      <c r="J602" s="9" t="str">
        <f>_xll.SNL.Clients.Office.Excel.Functions.SPG(A602, "RD_CREDIT_RATING_GLOBAL", "Issuer Credit Rating", "Local Currency LT|0")</f>
        <v>BB</v>
      </c>
      <c r="K602" s="9" t="str">
        <f>_xll.SNL.Clients.Office.Excel.Functions.SPG(A602, "RD_CWOL_GLOBAL", "Issuer Credit Rating", "Local Currency LT|0")</f>
        <v>Stable</v>
      </c>
      <c r="L602" s="9" t="str">
        <f>_xll.SNL.Clients.Office.Excel.Functions.SPG(A602, "RD_RATING_ACTION_GLOBAL", "Issuer Credit Rating", "Local Currency LT|0")</f>
        <v>CreditWatch/Outlook (11/15/2021)</v>
      </c>
      <c r="M602" s="10">
        <f>_xll.SNL.Clients.Office.Excel.Functions.SPG(A602, "RD_LAST_REVIEW_DATE_GLOBAL", "Issuer Credit Rating", "Local Currency LT")</f>
        <v>45597</v>
      </c>
      <c r="N602" s="10">
        <f>_xll.SNL.Clients.Office.Excel.Functions.SPG(A602, "RD_CREDIT_RATING_DATE_GLOBAL", "Issuer Credit Rating", "Local Currency LT|0")</f>
        <v>41802</v>
      </c>
      <c r="O602" s="10">
        <f>_xll.SNL.Clients.Office.Excel.Functions.SPG(A602, "RD_CREDIT_WATCH_OUTLOOK_DATE_GLOBAL", "Issuer Credit Rating", "Local Currency LT|0")</f>
        <v>44515</v>
      </c>
    </row>
    <row r="603" spans="1:15">
      <c r="A603" t="s">
        <v>1636</v>
      </c>
      <c r="B603" t="str">
        <f>_xll.SNL.Clients.Office.Excel.Functions.SPG(A603,"SP_IPO_DATE")</f>
        <v>#PEND</v>
      </c>
      <c r="C603" s="9" t="str">
        <f>_xll.SNL.Clients.Office.Excel.Functions.SPG(A603, "IQ_SECTOR")</f>
        <v>Industrials</v>
      </c>
      <c r="D603" s="9" t="str">
        <f>_xll.SNL.Clients.Office.Excel.Functions.SPG(A603, "IQ_INDUSTRY_GROUP")</f>
        <v>Capital Goods</v>
      </c>
      <c r="E603" s="9" t="str">
        <f>_xll.SNL.Clients.Office.Excel.Functions.SPG(A603, "IQ_INDUSTRY")</f>
        <v>Building Products</v>
      </c>
      <c r="F603" s="9" t="str">
        <f>_xll.SNL.Clients.Office.Excel.Functions.SPG(A603, "IQ_PRIMARY_INDUSTRY")</f>
        <v>Building Products</v>
      </c>
      <c r="G603" s="9" t="str">
        <f>_xll.SNL.Clients.Office.Excel.Functions.SPG(A603, "NAICS_CODE", "Primary")</f>
        <v>332913 - Plumbing Fixture Fitting and Trim Manufacturing</v>
      </c>
      <c r="H603" s="9" t="str">
        <f>_xll.SNL.Clients.Office.Excel.Functions.SPG(A603, "SP_TOPICTAG")</f>
        <v>Environmental Engineering; Industrial Automation; Sensors; Water Purification; Pollution Control</v>
      </c>
      <c r="I603" s="5">
        <f>_xll.SNL.Clients.Office.Excel.Functions.SPG(A603, "SP_PCT_SHARES_OWNED_ALL_INSTITUTIONS")</f>
        <v>90.63</v>
      </c>
      <c r="J603" s="9" t="str">
        <f>_xll.SNL.Clients.Office.Excel.Functions.SPG(A603, "RD_CREDIT_RATING_GLOBAL", "Issuer Credit Rating", "Local Currency LT|0")</f>
        <v>BB</v>
      </c>
      <c r="K603" s="9" t="str">
        <f>_xll.SNL.Clients.Office.Excel.Functions.SPG(A603, "RD_CWOL_GLOBAL", "Issuer Credit Rating", "Local Currency LT|0")</f>
        <v>Stable</v>
      </c>
      <c r="L603" s="9" t="str">
        <f>_xll.SNL.Clients.Office.Excel.Functions.SPG(A603, "RD_RATING_ACTION_GLOBAL", "Issuer Credit Rating", "Local Currency LT|0")</f>
        <v>New Rating | CreditWatch/Outlook (10/20/2021)</v>
      </c>
      <c r="M603" s="10">
        <f>_xll.SNL.Clients.Office.Excel.Functions.SPG(A603, "RD_LAST_REVIEW_DATE_GLOBAL", "Issuer Credit Rating", "Local Currency LT")</f>
        <v>45588</v>
      </c>
      <c r="N603" s="10">
        <f>_xll.SNL.Clients.Office.Excel.Functions.SPG(A603, "RD_CREDIT_RATING_DATE_GLOBAL", "Issuer Credit Rating", "Local Currency LT|0")</f>
        <v>44489</v>
      </c>
      <c r="O603" s="10">
        <f>_xll.SNL.Clients.Office.Excel.Functions.SPG(A603, "RD_CREDIT_WATCH_OUTLOOK_DATE_GLOBAL", "Issuer Credit Rating", "Local Currency LT|0")</f>
        <v>44489</v>
      </c>
    </row>
    <row r="604" spans="1:15">
      <c r="B604" t="str">
        <f>_xll.SNL.Clients.Office.Excel.Functions.SPG(A604,"SP_IPO_DATE")</f>
        <v>#PEND</v>
      </c>
      <c r="C604" s="9" t="str">
        <f>_xll.SNL.Clients.Office.Excel.Functions.SPG(A604, "IQ_SECTOR")</f>
        <v>#INVALID COMPANY ID</v>
      </c>
      <c r="D604" s="9" t="str">
        <f>_xll.SNL.Clients.Office.Excel.Functions.SPG(A604, "IQ_INDUSTRY_GROUP")</f>
        <v>#INVALID COMPANY ID</v>
      </c>
      <c r="E604" s="9" t="str">
        <f>_xll.SNL.Clients.Office.Excel.Functions.SPG(A604, "IQ_INDUSTRY")</f>
        <v>#INVALID COMPANY ID</v>
      </c>
      <c r="F604" s="9" t="str">
        <f>_xll.SNL.Clients.Office.Excel.Functions.SPG(A604, "IQ_PRIMARY_INDUSTRY")</f>
        <v>#INVALID COMPANY ID</v>
      </c>
      <c r="G604" s="9" t="str">
        <f>_xll.SNL.Clients.Office.Excel.Functions.SPG(A604, "NAICS_CODE", "Primary")</f>
        <v>#INVALID COMPANY ID</v>
      </c>
      <c r="H604" s="9" t="str">
        <f>_xll.SNL.Clients.Office.Excel.Functions.SPG(A604, "SP_TOPICTAG")</f>
        <v>#INVALID COMPANY ID</v>
      </c>
      <c r="I604" s="5" t="str">
        <f>_xll.SNL.Clients.Office.Excel.Functions.SPG(A604, "SP_PCT_SHARES_OWNED_ALL_INSTITUTIONS")</f>
        <v>#INVALID COMPANY ID</v>
      </c>
      <c r="J604" s="9" t="str">
        <f>_xll.SNL.Clients.Office.Excel.Functions.SPG(A604, "RD_CREDIT_RATING_GLOBAL", "Issuer Credit Rating", "Local Currency LT|0")</f>
        <v>#INVALID COMPANY ID</v>
      </c>
      <c r="K604" s="9" t="str">
        <f>_xll.SNL.Clients.Office.Excel.Functions.SPG(A604, "RD_CWOL_GLOBAL", "Issuer Credit Rating", "Local Currency LT|0")</f>
        <v>#INVALID COMPANY ID</v>
      </c>
      <c r="L604" s="9" t="str">
        <f>_xll.SNL.Clients.Office.Excel.Functions.SPG(A604, "RD_RATING_ACTION_GLOBAL", "Issuer Credit Rating", "Local Currency LT|0")</f>
        <v>#INVALID COMPANY ID</v>
      </c>
      <c r="M604" s="10" t="str">
        <f>_xll.SNL.Clients.Office.Excel.Functions.SPG(A604, "RD_LAST_REVIEW_DATE_GLOBAL", "Issuer Credit Rating", "Local Currency LT")</f>
        <v>#INVALID COMPANY ID</v>
      </c>
      <c r="N604" s="10" t="str">
        <f>_xll.SNL.Clients.Office.Excel.Functions.SPG(A604, "RD_CREDIT_RATING_DATE_GLOBAL", "Issuer Credit Rating", "Local Currency LT|0")</f>
        <v>#INVALID COMPANY ID</v>
      </c>
      <c r="O604" s="10" t="str">
        <f>_xll.SNL.Clients.Office.Excel.Functions.SPG(A604, "RD_CREDIT_WATCH_OUTLOOK_DATE_GLOBAL", "Issuer Credit Rating", "Local Currency LT|0")</f>
        <v>#INVALID COMPANY ID</v>
      </c>
    </row>
    <row r="605" spans="1:15">
      <c r="B605" t="str">
        <f>_xll.SNL.Clients.Office.Excel.Functions.SPG(A605,"SP_IPO_DATE")</f>
        <v>#PEND</v>
      </c>
      <c r="C605" s="9" t="str">
        <f>_xll.SNL.Clients.Office.Excel.Functions.SPG(A605, "IQ_SECTOR")</f>
        <v>#INVALID COMPANY ID</v>
      </c>
      <c r="D605" s="9" t="str">
        <f>_xll.SNL.Clients.Office.Excel.Functions.SPG(A605, "IQ_INDUSTRY_GROUP")</f>
        <v>#INVALID COMPANY ID</v>
      </c>
      <c r="E605" s="9" t="str">
        <f>_xll.SNL.Clients.Office.Excel.Functions.SPG(A605, "IQ_INDUSTRY")</f>
        <v>#INVALID COMPANY ID</v>
      </c>
      <c r="F605" s="9" t="str">
        <f>_xll.SNL.Clients.Office.Excel.Functions.SPG(A605, "IQ_PRIMARY_INDUSTRY")</f>
        <v>#INVALID COMPANY ID</v>
      </c>
      <c r="G605" s="9" t="str">
        <f>_xll.SNL.Clients.Office.Excel.Functions.SPG(A605, "NAICS_CODE", "Primary")</f>
        <v>#INVALID COMPANY ID</v>
      </c>
      <c r="H605" s="9" t="str">
        <f>_xll.SNL.Clients.Office.Excel.Functions.SPG(A605, "SP_TOPICTAG")</f>
        <v>#INVALID COMPANY ID</v>
      </c>
      <c r="I605" s="5" t="str">
        <f>_xll.SNL.Clients.Office.Excel.Functions.SPG(A605, "SP_PCT_SHARES_OWNED_ALL_INSTITUTIONS")</f>
        <v>#INVALID COMPANY ID</v>
      </c>
      <c r="J605" s="9" t="str">
        <f>_xll.SNL.Clients.Office.Excel.Functions.SPG(A605, "RD_CREDIT_RATING_GLOBAL", "Issuer Credit Rating", "Local Currency LT|0")</f>
        <v>#INVALID COMPANY ID</v>
      </c>
      <c r="K605" s="9" t="str">
        <f>_xll.SNL.Clients.Office.Excel.Functions.SPG(A605, "RD_CWOL_GLOBAL", "Issuer Credit Rating", "Local Currency LT|0")</f>
        <v>#INVALID COMPANY ID</v>
      </c>
      <c r="L605" s="9" t="str">
        <f>_xll.SNL.Clients.Office.Excel.Functions.SPG(A605, "RD_RATING_ACTION_GLOBAL", "Issuer Credit Rating", "Local Currency LT|0")</f>
        <v>#INVALID COMPANY ID</v>
      </c>
      <c r="M605" s="10" t="str">
        <f>_xll.SNL.Clients.Office.Excel.Functions.SPG(A605, "RD_LAST_REVIEW_DATE_GLOBAL", "Issuer Credit Rating", "Local Currency LT")</f>
        <v>#INVALID COMPANY ID</v>
      </c>
      <c r="N605" s="10" t="str">
        <f>_xll.SNL.Clients.Office.Excel.Functions.SPG(A605, "RD_CREDIT_RATING_DATE_GLOBAL", "Issuer Credit Rating", "Local Currency LT|0")</f>
        <v>#INVALID COMPANY ID</v>
      </c>
      <c r="O605" s="10" t="str">
        <f>_xll.SNL.Clients.Office.Excel.Functions.SPG(A605, "RD_CREDIT_WATCH_OUTLOOK_DATE_GLOBAL", "Issuer Credit Rating", "Local Currency LT|0")</f>
        <v>#INVALID COMPANY ID</v>
      </c>
    </row>
    <row r="606" spans="1:15">
      <c r="B606" t="str">
        <f>_xll.SNL.Clients.Office.Excel.Functions.SPG(A606,"SP_IPO_DATE")</f>
        <v>#PEND</v>
      </c>
      <c r="C606" s="9" t="str">
        <f>_xll.SNL.Clients.Office.Excel.Functions.SPG(A606, "IQ_SECTOR")</f>
        <v>#INVALID COMPANY ID</v>
      </c>
      <c r="D606" s="9" t="str">
        <f>_xll.SNL.Clients.Office.Excel.Functions.SPG(A606, "IQ_INDUSTRY_GROUP")</f>
        <v>#INVALID COMPANY ID</v>
      </c>
      <c r="E606" s="9" t="str">
        <f>_xll.SNL.Clients.Office.Excel.Functions.SPG(A606, "IQ_INDUSTRY")</f>
        <v>#INVALID COMPANY ID</v>
      </c>
      <c r="F606" s="9" t="str">
        <f>_xll.SNL.Clients.Office.Excel.Functions.SPG(A606, "IQ_PRIMARY_INDUSTRY")</f>
        <v>#INVALID COMPANY ID</v>
      </c>
      <c r="G606" s="9" t="str">
        <f>_xll.SNL.Clients.Office.Excel.Functions.SPG(A606, "NAICS_CODE", "Primary")</f>
        <v>#INVALID COMPANY ID</v>
      </c>
      <c r="H606" s="9" t="str">
        <f>_xll.SNL.Clients.Office.Excel.Functions.SPG(A606, "SP_TOPICTAG")</f>
        <v>#INVALID COMPANY ID</v>
      </c>
      <c r="I606" s="5" t="str">
        <f>_xll.SNL.Clients.Office.Excel.Functions.SPG(A606, "SP_PCT_SHARES_OWNED_ALL_INSTITUTIONS")</f>
        <v>#INVALID COMPANY ID</v>
      </c>
      <c r="J606" s="9" t="str">
        <f>_xll.SNL.Clients.Office.Excel.Functions.SPG(A606, "RD_CREDIT_RATING_GLOBAL", "Issuer Credit Rating", "Local Currency LT|0")</f>
        <v>#INVALID COMPANY ID</v>
      </c>
      <c r="K606" s="9" t="str">
        <f>_xll.SNL.Clients.Office.Excel.Functions.SPG(A606, "RD_CWOL_GLOBAL", "Issuer Credit Rating", "Local Currency LT|0")</f>
        <v>#INVALID COMPANY ID</v>
      </c>
      <c r="L606" s="9" t="str">
        <f>_xll.SNL.Clients.Office.Excel.Functions.SPG(A606, "RD_RATING_ACTION_GLOBAL", "Issuer Credit Rating", "Local Currency LT|0")</f>
        <v>#INVALID COMPANY ID</v>
      </c>
      <c r="M606" s="10" t="str">
        <f>_xll.SNL.Clients.Office.Excel.Functions.SPG(A606, "RD_LAST_REVIEW_DATE_GLOBAL", "Issuer Credit Rating", "Local Currency LT")</f>
        <v>#INVALID COMPANY ID</v>
      </c>
      <c r="N606" s="10" t="str">
        <f>_xll.SNL.Clients.Office.Excel.Functions.SPG(A606, "RD_CREDIT_RATING_DATE_GLOBAL", "Issuer Credit Rating", "Local Currency LT|0")</f>
        <v>#INVALID COMPANY ID</v>
      </c>
      <c r="O606" s="10" t="str">
        <f>_xll.SNL.Clients.Office.Excel.Functions.SPG(A606, "RD_CREDIT_WATCH_OUTLOOK_DATE_GLOBAL", "Issuer Credit Rating", "Local Currency LT|0")</f>
        <v>#INVALID COMPANY ID</v>
      </c>
    </row>
    <row r="607" spans="1:15">
      <c r="B607" t="str">
        <f>_xll.SNL.Clients.Office.Excel.Functions.SPG(A607,"SP_IPO_DATE")</f>
        <v>#PEND</v>
      </c>
      <c r="C607" s="9" t="str">
        <f>_xll.SNL.Clients.Office.Excel.Functions.SPG(A607, "IQ_SECTOR")</f>
        <v>#INVALID COMPANY ID</v>
      </c>
      <c r="D607" s="9" t="str">
        <f>_xll.SNL.Clients.Office.Excel.Functions.SPG(A607, "IQ_INDUSTRY_GROUP")</f>
        <v>#INVALID COMPANY ID</v>
      </c>
      <c r="E607" s="9" t="str">
        <f>_xll.SNL.Clients.Office.Excel.Functions.SPG(A607, "IQ_INDUSTRY")</f>
        <v>#INVALID COMPANY ID</v>
      </c>
      <c r="F607" s="9" t="str">
        <f>_xll.SNL.Clients.Office.Excel.Functions.SPG(A607, "IQ_PRIMARY_INDUSTRY")</f>
        <v>#INVALID COMPANY ID</v>
      </c>
      <c r="G607" s="9" t="str">
        <f>_xll.SNL.Clients.Office.Excel.Functions.SPG(A607, "NAICS_CODE", "Primary")</f>
        <v>#INVALID COMPANY ID</v>
      </c>
      <c r="H607" s="9" t="str">
        <f>_xll.SNL.Clients.Office.Excel.Functions.SPG(A607, "SP_TOPICTAG")</f>
        <v>#INVALID COMPANY ID</v>
      </c>
      <c r="I607" s="5" t="str">
        <f>_xll.SNL.Clients.Office.Excel.Functions.SPG(A607, "SP_PCT_SHARES_OWNED_ALL_INSTITUTIONS")</f>
        <v>#INVALID COMPANY ID</v>
      </c>
      <c r="J607" s="9" t="str">
        <f>_xll.SNL.Clients.Office.Excel.Functions.SPG(A607, "RD_CREDIT_RATING_GLOBAL", "Issuer Credit Rating", "Local Currency LT|0")</f>
        <v>#INVALID COMPANY ID</v>
      </c>
      <c r="K607" s="9" t="str">
        <f>_xll.SNL.Clients.Office.Excel.Functions.SPG(A607, "RD_CWOL_GLOBAL", "Issuer Credit Rating", "Local Currency LT|0")</f>
        <v>#INVALID COMPANY ID</v>
      </c>
      <c r="L607" s="9" t="str">
        <f>_xll.SNL.Clients.Office.Excel.Functions.SPG(A607, "RD_RATING_ACTION_GLOBAL", "Issuer Credit Rating", "Local Currency LT|0")</f>
        <v>#INVALID COMPANY ID</v>
      </c>
      <c r="M607" s="10" t="str">
        <f>_xll.SNL.Clients.Office.Excel.Functions.SPG(A607, "RD_LAST_REVIEW_DATE_GLOBAL", "Issuer Credit Rating", "Local Currency LT")</f>
        <v>#INVALID COMPANY ID</v>
      </c>
      <c r="N607" s="10" t="str">
        <f>_xll.SNL.Clients.Office.Excel.Functions.SPG(A607, "RD_CREDIT_RATING_DATE_GLOBAL", "Issuer Credit Rating", "Local Currency LT|0")</f>
        <v>#INVALID COMPANY ID</v>
      </c>
      <c r="O607" s="10" t="str">
        <f>_xll.SNL.Clients.Office.Excel.Functions.SPG(A607, "RD_CREDIT_WATCH_OUTLOOK_DATE_GLOBAL", "Issuer Credit Rating", "Local Currency LT|0")</f>
        <v>#INVALID COMPANY ID</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FDBA3EB-8725-4938-9DC7-83087053DF40}">
  <dimension ref="A2:R512"/>
  <sheetViews>
    <sheetView workbookViewId="0">
      <pane xSplit="1" ySplit="3" topLeftCell="B454" activePane="bottomRight" state="frozen"/>
      <selection pane="topRight" activeCell="B1" sqref="B1"/>
      <selection pane="bottomLeft" activeCell="A4" sqref="A4"/>
      <selection pane="bottomRight" activeCell="B481" sqref="B481"/>
    </sheetView>
  </sheetViews>
  <sheetFormatPr defaultRowHeight="15"/>
  <cols>
    <col min="1" max="1" width="15.85546875" bestFit="1" customWidth="1"/>
    <col min="2" max="2" width="10.85546875" bestFit="1" customWidth="1"/>
    <col min="3" max="3" width="13.42578125" bestFit="1" customWidth="1"/>
    <col min="4" max="4" width="9" bestFit="1" customWidth="1"/>
    <col min="5" max="5" width="9.28515625" customWidth="1"/>
    <col min="6" max="6" width="8.140625" bestFit="1" customWidth="1"/>
    <col min="7" max="7" width="15.85546875" bestFit="1" customWidth="1"/>
    <col min="8" max="8" width="10.85546875" bestFit="1" customWidth="1"/>
    <col min="9" max="9" width="13.42578125" bestFit="1" customWidth="1"/>
    <col min="10" max="10" width="9" bestFit="1" customWidth="1"/>
    <col min="11" max="11" width="9.28515625" customWidth="1"/>
    <col min="12" max="12" width="8.140625" bestFit="1" customWidth="1"/>
    <col min="13" max="13" width="15.85546875" bestFit="1" customWidth="1"/>
    <col min="14" max="14" width="10.85546875" bestFit="1" customWidth="1"/>
    <col min="15" max="15" width="13.42578125" bestFit="1" customWidth="1"/>
    <col min="16" max="16" width="9" bestFit="1" customWidth="1"/>
    <col min="17" max="17" width="9.28515625" customWidth="1"/>
    <col min="18" max="18" width="8.140625" bestFit="1" customWidth="1"/>
  </cols>
  <sheetData>
    <row r="2" spans="1:18">
      <c r="B2" t="s">
        <v>0</v>
      </c>
      <c r="H2" t="s">
        <v>509</v>
      </c>
      <c r="N2" t="s">
        <v>509</v>
      </c>
    </row>
    <row r="3" spans="1:18">
      <c r="B3" s="1" t="s">
        <v>1</v>
      </c>
      <c r="C3" s="2" t="s">
        <v>2</v>
      </c>
      <c r="D3" s="2" t="s">
        <v>3</v>
      </c>
      <c r="E3" s="2" t="s">
        <v>4</v>
      </c>
      <c r="F3" s="3" t="s">
        <v>5</v>
      </c>
      <c r="H3" s="1" t="s">
        <v>1</v>
      </c>
      <c r="I3" s="2" t="s">
        <v>2</v>
      </c>
      <c r="J3" s="2" t="s">
        <v>3</v>
      </c>
      <c r="K3" s="2" t="s">
        <v>4</v>
      </c>
      <c r="L3" s="3" t="s">
        <v>5</v>
      </c>
      <c r="N3" s="1" t="s">
        <v>1</v>
      </c>
      <c r="O3" s="2" t="s">
        <v>2</v>
      </c>
      <c r="P3" s="2" t="s">
        <v>3</v>
      </c>
      <c r="Q3" s="2" t="s">
        <v>4</v>
      </c>
      <c r="R3" s="3" t="s">
        <v>5</v>
      </c>
    </row>
    <row r="4" spans="1:18">
      <c r="A4" t="s">
        <v>516</v>
      </c>
      <c r="B4" s="4" cm="1">
        <f t="array" ref="B4">_xll.SNL.Clients.Office.Excel.Functions.SPG(A4, "SP_TOTAL_REV", "CY2023")</f>
        <v>24610000</v>
      </c>
      <c r="C4" s="4">
        <f>_xll.SNL.Clients.Office.Excel.Functions.SPG(A4,"IQ_AVG_DILUT_SHARES_OUT","CY2023")</f>
        <v>553900000</v>
      </c>
      <c r="D4" s="5">
        <f>_xll.SNL.Clients.Office.Excel.Functions.SPG(A4, "IQ_DILUT_EPS_NORM", "CY2023")</f>
        <v>4.0419999999999998</v>
      </c>
      <c r="E4">
        <f>C4*D4/1000</f>
        <v>2238863.7999999998</v>
      </c>
      <c r="F4">
        <f>E4/B4</f>
        <v>9.0973742381145861E-2</v>
      </c>
      <c r="G4" t="s">
        <v>516</v>
      </c>
      <c r="H4" s="4" cm="1">
        <f t="array" ref="H4">_xll.SNL.Clients.Office.Excel.Functions.SPG(G4, "SP_TOTAL_REV", "CY2022")</f>
        <v>26161000</v>
      </c>
      <c r="I4" s="4">
        <f>_xll.SNL.Clients.Office.Excel.Functions.SPG(G4,"IQ_AVG_DILUT_SHARES_OUT","CY2022")</f>
        <v>567600000</v>
      </c>
      <c r="J4" s="5">
        <f>_xll.SNL.Clients.Office.Excel.Functions.SPG(G4, "IQ_DILUT_EPS_NORM", "CY2022")</f>
        <v>3.2370000000000001</v>
      </c>
      <c r="K4">
        <f>I4*J4/1000</f>
        <v>1837321.2</v>
      </c>
      <c r="L4">
        <f>K4/H4</f>
        <v>7.0231306142731542E-2</v>
      </c>
      <c r="M4" t="s">
        <v>516</v>
      </c>
      <c r="N4" s="4" cm="1">
        <f t="array" ref="N4">_xll.SNL.Clients.Office.Excel.Functions.SPG(M4, "SP_TOTAL_REV", "CY2022")</f>
        <v>26161000</v>
      </c>
      <c r="O4" s="4">
        <f>_xll.SNL.Clients.Office.Excel.Functions.SPG(M4,"IQ_AVG_DILUT_SHARES_OUT","CY2022")</f>
        <v>567600000</v>
      </c>
      <c r="P4" s="5">
        <f>_xll.SNL.Clients.Office.Excel.Functions.SPG(M4, "IQ_DILUT_EPS_NORM", "CY2022")</f>
        <v>3.2370000000000001</v>
      </c>
      <c r="Q4">
        <f>O4*P4/1000</f>
        <v>1837321.2</v>
      </c>
      <c r="R4">
        <f>Q4/N4</f>
        <v>7.0231306142731542E-2</v>
      </c>
    </row>
    <row r="5" spans="1:18">
      <c r="A5" t="s">
        <v>517</v>
      </c>
      <c r="B5" s="4" cm="1">
        <f t="array" ref="B5">_xll.SNL.Clients.Office.Excel.Functions.SPG(A5, "SP_TOTAL_REV", "CY2023")</f>
        <v>3852800</v>
      </c>
      <c r="C5" s="4">
        <f>_xll.SNL.Clients.Office.Excel.Functions.SPG(A5,"IQ_AVG_DILUT_SHARES_OUT","CY2023")</f>
        <v>151015574</v>
      </c>
      <c r="D5" s="5">
        <f>_xll.SNL.Clients.Office.Excel.Functions.SPG(A5, "IQ_DILUT_EPS_NORM", "CY2023")</f>
        <v>3.11</v>
      </c>
      <c r="E5">
        <f t="shared" ref="E5:E68" si="0">C5*D5/1000</f>
        <v>469658.43513999996</v>
      </c>
      <c r="F5">
        <f t="shared" ref="F5:F68" si="1">E5/B5</f>
        <v>0.12190054898774916</v>
      </c>
      <c r="G5" t="s">
        <v>517</v>
      </c>
      <c r="H5" s="4" cm="1">
        <f t="array" ref="H5">_xll.SNL.Clients.Office.Excel.Functions.SPG(G5, "SP_TOTAL_REV", "CY2022")</f>
        <v>3753900</v>
      </c>
      <c r="I5" s="4">
        <f>_xll.SNL.Clients.Office.Excel.Functions.SPG(G5,"IQ_AVG_DILUT_SHARES_OUT","CY2022")</f>
        <v>155779364</v>
      </c>
      <c r="J5" s="5">
        <f>_xll.SNL.Clients.Office.Excel.Functions.SPG(G5, "IQ_DILUT_EPS_NORM", "CY2022")</f>
        <v>2.5430000000000001</v>
      </c>
      <c r="K5">
        <f t="shared" ref="K5:K68" si="2">I5*J5/1000</f>
        <v>396146.92265200004</v>
      </c>
      <c r="L5">
        <f t="shared" ref="L5:L68" si="3">K5/H5</f>
        <v>0.10552942876794801</v>
      </c>
      <c r="M5" t="s">
        <v>517</v>
      </c>
      <c r="N5" s="4" cm="1">
        <f t="array" ref="N5">_xll.SNL.Clients.Office.Excel.Functions.SPG(M5, "SP_TOTAL_REV", "CY2022")</f>
        <v>3753900</v>
      </c>
      <c r="O5" s="4">
        <f>_xll.SNL.Clients.Office.Excel.Functions.SPG(M5,"IQ_AVG_DILUT_SHARES_OUT","CY2022")</f>
        <v>155779364</v>
      </c>
      <c r="P5" s="5">
        <f>_xll.SNL.Clients.Office.Excel.Functions.SPG(M5, "IQ_DILUT_EPS_NORM", "CY2022")</f>
        <v>2.5430000000000001</v>
      </c>
      <c r="Q5">
        <f t="shared" ref="Q5:Q68" si="4">O5*P5/1000</f>
        <v>396146.92265200004</v>
      </c>
      <c r="R5">
        <f t="shared" ref="R5:R68" si="5">Q5/N5</f>
        <v>0.10552942876794801</v>
      </c>
    </row>
    <row r="6" spans="1:18">
      <c r="A6" t="s">
        <v>518</v>
      </c>
      <c r="B6" s="4" cm="1">
        <f t="array" ref="B6">_xll.SNL.Clients.Office.Excel.Functions.SPG(A6, "SP_TOTAL_REV", "CY2023")</f>
        <v>40109000</v>
      </c>
      <c r="C6" s="4">
        <f>_xll.SNL.Clients.Office.Excel.Functions.SPG(A6,"IQ_AVG_DILUT_SHARES_OUT","CY2023")</f>
        <v>1749000000</v>
      </c>
      <c r="D6" s="5">
        <f>_xll.SNL.Clients.Office.Excel.Functions.SPG(A6, "IQ_DILUT_EPS_NORM", "CY2023")</f>
        <v>2.4670000000000001</v>
      </c>
      <c r="E6">
        <f t="shared" si="0"/>
        <v>4314783</v>
      </c>
      <c r="F6">
        <f t="shared" si="1"/>
        <v>0.1075764292303473</v>
      </c>
      <c r="G6" t="s">
        <v>518</v>
      </c>
      <c r="H6" s="4" cm="1">
        <f t="array" ref="H6">_xll.SNL.Clients.Office.Excel.Functions.SPG(G6, "SP_TOTAL_REV", "CY2022")</f>
        <v>43653000</v>
      </c>
      <c r="I6" s="4">
        <f>_xll.SNL.Clients.Office.Excel.Functions.SPG(G6,"IQ_AVG_DILUT_SHARES_OUT","CY2022")</f>
        <v>1764000000</v>
      </c>
      <c r="J6" s="5">
        <f>_xll.SNL.Clients.Office.Excel.Functions.SPG(G6, "IQ_DILUT_EPS_NORM", "CY2022")</f>
        <v>3.081</v>
      </c>
      <c r="K6">
        <f t="shared" si="2"/>
        <v>5434884</v>
      </c>
      <c r="L6">
        <f t="shared" si="3"/>
        <v>0.12450195862827297</v>
      </c>
      <c r="M6" t="s">
        <v>518</v>
      </c>
      <c r="N6" s="4" cm="1">
        <f t="array" ref="N6">_xll.SNL.Clients.Office.Excel.Functions.SPG(M6, "SP_TOTAL_REV", "CY2022")</f>
        <v>43653000</v>
      </c>
      <c r="O6" s="4">
        <f>_xll.SNL.Clients.Office.Excel.Functions.SPG(M6,"IQ_AVG_DILUT_SHARES_OUT","CY2022")</f>
        <v>1764000000</v>
      </c>
      <c r="P6" s="5">
        <f>_xll.SNL.Clients.Office.Excel.Functions.SPG(M6, "IQ_DILUT_EPS_NORM", "CY2022")</f>
        <v>3.081</v>
      </c>
      <c r="Q6">
        <f t="shared" si="4"/>
        <v>5434884</v>
      </c>
      <c r="R6">
        <f t="shared" si="5"/>
        <v>0.12450195862827297</v>
      </c>
    </row>
    <row r="7" spans="1:18">
      <c r="A7" t="s">
        <v>519</v>
      </c>
      <c r="B7" s="4" cm="1">
        <f t="array" ref="B7">_xll.SNL.Clients.Office.Excel.Functions.SPG(A7, "SP_TOTAL_REV", "CY2023")</f>
        <v>54318000</v>
      </c>
      <c r="C7" s="4">
        <f>_xll.SNL.Clients.Office.Excel.Functions.SPG(A7,"IQ_AVG_DILUT_SHARES_OUT","CY2023")</f>
        <v>1773000000</v>
      </c>
      <c r="D7" s="5">
        <f>_xll.SNL.Clients.Office.Excel.Functions.SPG(A7, "IQ_DILUT_EPS_NORM", "CY2023")</f>
        <v>5.6420000000000003</v>
      </c>
      <c r="E7">
        <f t="shared" si="0"/>
        <v>10003266</v>
      </c>
      <c r="F7">
        <f t="shared" si="1"/>
        <v>0.18416116204573069</v>
      </c>
      <c r="G7" t="s">
        <v>519</v>
      </c>
      <c r="H7" s="4" cm="1">
        <f t="array" ref="H7">_xll.SNL.Clients.Office.Excel.Functions.SPG(G7, "SP_TOTAL_REV", "CY2022")</f>
        <v>58054000</v>
      </c>
      <c r="I7" s="4">
        <f>_xll.SNL.Clients.Office.Excel.Functions.SPG(G7,"IQ_AVG_DILUT_SHARES_OUT","CY2022")</f>
        <v>1778000000</v>
      </c>
      <c r="J7" s="5">
        <f>_xll.SNL.Clients.Office.Excel.Functions.SPG(G7, "IQ_DILUT_EPS_NORM", "CY2022")</f>
        <v>7.3440000000000003</v>
      </c>
      <c r="K7">
        <f t="shared" si="2"/>
        <v>13057632</v>
      </c>
      <c r="L7">
        <f t="shared" si="3"/>
        <v>0.22492217590519173</v>
      </c>
      <c r="M7" t="s">
        <v>519</v>
      </c>
      <c r="N7" s="4" cm="1">
        <f t="array" ref="N7">_xll.SNL.Clients.Office.Excel.Functions.SPG(M7, "SP_TOTAL_REV", "CY2022")</f>
        <v>58054000</v>
      </c>
      <c r="O7" s="4">
        <f>_xll.SNL.Clients.Office.Excel.Functions.SPG(M7,"IQ_AVG_DILUT_SHARES_OUT","CY2022")</f>
        <v>1778000000</v>
      </c>
      <c r="P7" s="5">
        <f>_xll.SNL.Clients.Office.Excel.Functions.SPG(M7, "IQ_DILUT_EPS_NORM", "CY2022")</f>
        <v>7.3440000000000003</v>
      </c>
      <c r="Q7">
        <f t="shared" si="4"/>
        <v>13057632</v>
      </c>
      <c r="R7">
        <f t="shared" si="5"/>
        <v>0.22492217590519173</v>
      </c>
    </row>
    <row r="8" spans="1:18">
      <c r="A8" t="s">
        <v>520</v>
      </c>
      <c r="B8" s="4" cm="1">
        <f t="array" ref="B8">_xll.SNL.Clients.Office.Excel.Functions.SPG(A8, "SP_TOTAL_REV", "CY2023")</f>
        <v>64588246</v>
      </c>
      <c r="C8" s="4">
        <f>_xll.SNL.Clients.Office.Excel.Functions.SPG(A8,"IQ_AVG_DILUT_SHARES_OUT","CY2023")</f>
        <v>638249501</v>
      </c>
      <c r="D8" s="5">
        <f>_xll.SNL.Clients.Office.Excel.Functions.SPG(A8, "IQ_DILUT_EPS_NORM", "CY2023")</f>
        <v>9.68</v>
      </c>
      <c r="E8">
        <f t="shared" si="0"/>
        <v>6178255.1696799994</v>
      </c>
      <c r="F8">
        <f t="shared" si="1"/>
        <v>9.5656029576650828E-2</v>
      </c>
      <c r="G8" t="s">
        <v>520</v>
      </c>
      <c r="H8" s="4" cm="1">
        <f t="array" ref="H8">_xll.SNL.Clients.Office.Excel.Functions.SPG(G8, "SP_TOTAL_REV", "CY2022")</f>
        <v>62376954</v>
      </c>
      <c r="I8" s="4">
        <f>_xll.SNL.Clients.Office.Excel.Functions.SPG(G8,"IQ_AVG_DILUT_SHARES_OUT","CY2022")</f>
        <v>641300221</v>
      </c>
      <c r="J8" s="5">
        <f>_xll.SNL.Clients.Office.Excel.Functions.SPG(G8, "IQ_DILUT_EPS_NORM", "CY2022")</f>
        <v>9.0679999999999996</v>
      </c>
      <c r="K8">
        <f t="shared" si="2"/>
        <v>5815310.4040280003</v>
      </c>
      <c r="L8">
        <f t="shared" si="3"/>
        <v>9.3228508785921163E-2</v>
      </c>
      <c r="M8" t="s">
        <v>520</v>
      </c>
      <c r="N8" s="4" cm="1">
        <f t="array" ref="N8">_xll.SNL.Clients.Office.Excel.Functions.SPG(M8, "SP_TOTAL_REV", "CY2022")</f>
        <v>62376954</v>
      </c>
      <c r="O8" s="4">
        <f>_xll.SNL.Clients.Office.Excel.Functions.SPG(M8,"IQ_AVG_DILUT_SHARES_OUT","CY2022")</f>
        <v>641300221</v>
      </c>
      <c r="P8" s="5">
        <f>_xll.SNL.Clients.Office.Excel.Functions.SPG(M8, "IQ_DILUT_EPS_NORM", "CY2022")</f>
        <v>9.0679999999999996</v>
      </c>
      <c r="Q8">
        <f t="shared" si="4"/>
        <v>5815310.4040280003</v>
      </c>
      <c r="R8">
        <f t="shared" si="5"/>
        <v>9.3228508785921163E-2</v>
      </c>
    </row>
    <row r="9" spans="1:18">
      <c r="A9" t="s">
        <v>521</v>
      </c>
      <c r="B9" s="4" cm="1">
        <f t="array" ref="B9">_xll.SNL.Clients.Office.Excel.Functions.SPG(A9, "SP_TOTAL_REV", "CY2023")</f>
        <v>19409000</v>
      </c>
      <c r="C9" s="4">
        <f>_xll.SNL.Clients.Office.Excel.Functions.SPG(A9,"IQ_AVG_DILUT_SHARES_OUT","CY2023")</f>
        <v>459100000</v>
      </c>
      <c r="D9" s="5">
        <f>_xll.SNL.Clients.Office.Excel.Functions.SPG(A9, "IQ_DILUT_EPS_NORM", "CY2023")</f>
        <v>9.2439999999999998</v>
      </c>
      <c r="E9">
        <f t="shared" si="0"/>
        <v>4243920.4000000004</v>
      </c>
      <c r="F9">
        <f t="shared" si="1"/>
        <v>0.21865734453088775</v>
      </c>
      <c r="G9" t="s">
        <v>521</v>
      </c>
      <c r="H9" s="4" cm="1">
        <f t="array" ref="H9">_xll.SNL.Clients.Office.Excel.Functions.SPG(G9, "SP_TOTAL_REV", "CY2022")</f>
        <v>17606000</v>
      </c>
      <c r="I9" s="4">
        <f>_xll.SNL.Clients.Office.Excel.Functions.SPG(G9,"IQ_AVG_DILUT_SHARES_OUT","CY2022")</f>
        <v>470900000</v>
      </c>
      <c r="J9" s="5">
        <f>_xll.SNL.Clients.Office.Excel.Functions.SPG(G9, "IQ_DILUT_EPS_NORM", "CY2022")</f>
        <v>7.9989999999999997</v>
      </c>
      <c r="K9">
        <f t="shared" si="2"/>
        <v>3766729.1</v>
      </c>
      <c r="L9">
        <f t="shared" si="3"/>
        <v>0.2139457628081336</v>
      </c>
      <c r="M9" t="s">
        <v>521</v>
      </c>
      <c r="N9" s="4" cm="1">
        <f t="array" ref="N9">_xll.SNL.Clients.Office.Excel.Functions.SPG(M9, "SP_TOTAL_REV", "CY2022")</f>
        <v>17606000</v>
      </c>
      <c r="O9" s="4">
        <f>_xll.SNL.Clients.Office.Excel.Functions.SPG(M9,"IQ_AVG_DILUT_SHARES_OUT","CY2022")</f>
        <v>470900000</v>
      </c>
      <c r="P9" s="5">
        <f>_xll.SNL.Clients.Office.Excel.Functions.SPG(M9, "IQ_DILUT_EPS_NORM", "CY2022")</f>
        <v>7.9989999999999997</v>
      </c>
      <c r="Q9">
        <f t="shared" si="4"/>
        <v>3766729.1</v>
      </c>
      <c r="R9">
        <f t="shared" si="5"/>
        <v>0.2139457628081336</v>
      </c>
    </row>
    <row r="10" spans="1:18">
      <c r="A10" t="s">
        <v>522</v>
      </c>
      <c r="B10" s="4" cm="1">
        <f t="array" ref="B10">_xll.SNL.Clients.Office.Excel.Functions.SPG(A10, "SP_TOTAL_REV", "CY2023")</f>
        <v>22680000</v>
      </c>
      <c r="C10" s="4">
        <f>_xll.SNL.Clients.Office.Excel.Functions.SPG(A10,"IQ_AVG_DILUT_SHARES_OUT","CY2023")</f>
        <v>1625000000</v>
      </c>
      <c r="D10" s="5">
        <f>_xll.SNL.Clients.Office.Excel.Functions.SPG(A10, "IQ_DILUT_EPS_NORM", "CY2023")</f>
        <v>0.19600000000000001</v>
      </c>
      <c r="E10">
        <f t="shared" si="0"/>
        <v>318500</v>
      </c>
      <c r="F10">
        <f t="shared" si="1"/>
        <v>1.404320987654321E-2</v>
      </c>
      <c r="G10" t="s">
        <v>522</v>
      </c>
      <c r="H10" s="4" cm="1">
        <f t="array" ref="H10">_xll.SNL.Clients.Office.Excel.Functions.SPG(G10, "SP_TOTAL_REV", "CY2022")</f>
        <v>23601000</v>
      </c>
      <c r="I10" s="4">
        <f>_xll.SNL.Clients.Office.Excel.Functions.SPG(G10,"IQ_AVG_DILUT_SHARES_OUT","CY2022")</f>
        <v>1571000000</v>
      </c>
      <c r="J10" s="5">
        <f>_xll.SNL.Clients.Office.Excel.Functions.SPG(G10, "IQ_DILUT_EPS_NORM", "CY2022")</f>
        <v>0.501</v>
      </c>
      <c r="K10">
        <f t="shared" si="2"/>
        <v>787071</v>
      </c>
      <c r="L10">
        <f t="shared" si="3"/>
        <v>3.3349053006228549E-2</v>
      </c>
      <c r="M10" t="s">
        <v>522</v>
      </c>
      <c r="N10" s="4" cm="1">
        <f t="array" ref="N10">_xll.SNL.Clients.Office.Excel.Functions.SPG(M10, "SP_TOTAL_REV", "CY2022")</f>
        <v>23601000</v>
      </c>
      <c r="O10" s="4">
        <f>_xll.SNL.Clients.Office.Excel.Functions.SPG(M10,"IQ_AVG_DILUT_SHARES_OUT","CY2022")</f>
        <v>1571000000</v>
      </c>
      <c r="P10" s="5">
        <f>_xll.SNL.Clients.Office.Excel.Functions.SPG(M10, "IQ_DILUT_EPS_NORM", "CY2022")</f>
        <v>0.501</v>
      </c>
      <c r="Q10">
        <f t="shared" si="4"/>
        <v>787071</v>
      </c>
      <c r="R10">
        <f t="shared" si="5"/>
        <v>3.3349053006228549E-2</v>
      </c>
    </row>
    <row r="11" spans="1:18">
      <c r="A11" t="s">
        <v>523</v>
      </c>
      <c r="B11" s="4" cm="1">
        <f t="array" ref="B11">_xll.SNL.Clients.Office.Excel.Functions.SPG(A11, "SP_TOTAL_REV", "CY2023")</f>
        <v>12668000</v>
      </c>
      <c r="C11" s="4">
        <f>_xll.SNL.Clients.Office.Excel.Functions.SPG(A11,"IQ_AVG_DILUT_SHARES_OUT","CY2023")</f>
        <v>712000000</v>
      </c>
      <c r="D11" s="5">
        <f>_xll.SNL.Clients.Office.Excel.Functions.SPG(A11, "IQ_DILUT_EPS_NORM", "CY2023")</f>
        <v>1.5589999999999999</v>
      </c>
      <c r="E11">
        <f t="shared" si="0"/>
        <v>1110008</v>
      </c>
      <c r="F11">
        <f t="shared" si="1"/>
        <v>8.7622987053994322E-2</v>
      </c>
      <c r="G11" t="s">
        <v>523</v>
      </c>
      <c r="H11" s="4" cm="1">
        <f t="array" ref="H11">_xll.SNL.Clients.Office.Excel.Functions.SPG(G11, "SP_TOTAL_REV", "CY2022")</f>
        <v>12617000</v>
      </c>
      <c r="I11" s="4">
        <f>_xll.SNL.Clients.Office.Excel.Functions.SPG(G11,"IQ_AVG_DILUT_SHARES_OUT","CY2022")</f>
        <v>668000000</v>
      </c>
      <c r="J11" s="5">
        <f>_xll.SNL.Clients.Office.Excel.Functions.SPG(G11, "IQ_DILUT_EPS_NORM", "CY2022")</f>
        <v>1.33</v>
      </c>
      <c r="K11">
        <f t="shared" si="2"/>
        <v>888440</v>
      </c>
      <c r="L11">
        <f t="shared" si="3"/>
        <v>7.0416105254814926E-2</v>
      </c>
      <c r="M11" t="s">
        <v>523</v>
      </c>
      <c r="N11" s="4" cm="1">
        <f t="array" ref="N11">_xll.SNL.Clients.Office.Excel.Functions.SPG(M11, "SP_TOTAL_REV", "CY2022")</f>
        <v>12617000</v>
      </c>
      <c r="O11" s="4">
        <f>_xll.SNL.Clients.Office.Excel.Functions.SPG(M11,"IQ_AVG_DILUT_SHARES_OUT","CY2022")</f>
        <v>668000000</v>
      </c>
      <c r="P11" s="5">
        <f>_xll.SNL.Clients.Office.Excel.Functions.SPG(M11, "IQ_DILUT_EPS_NORM", "CY2022")</f>
        <v>1.33</v>
      </c>
      <c r="Q11">
        <f t="shared" si="4"/>
        <v>888440</v>
      </c>
      <c r="R11">
        <f t="shared" si="5"/>
        <v>7.0416105254814926E-2</v>
      </c>
    </row>
    <row r="12" spans="1:18">
      <c r="A12" t="s">
        <v>524</v>
      </c>
      <c r="B12" s="4" cm="1">
        <f t="array" ref="B12">_xll.SNL.Clients.Office.Excel.Functions.SPG(A12, "SP_TOTAL_REV", "CY2023")</f>
        <v>18701000</v>
      </c>
      <c r="C12" s="4">
        <f>_xll.SNL.Clients.Office.Excel.Functions.SPG(A12,"IQ_AVG_DILUT_SHARES_OUT","CY2023")</f>
        <v>598745000</v>
      </c>
      <c r="D12" s="5">
        <f>_xll.SNL.Clients.Office.Excel.Functions.SPG(A12, "IQ_DILUT_EPS_NORM", "CY2023")</f>
        <v>5.4930000000000003</v>
      </c>
      <c r="E12">
        <f t="shared" si="0"/>
        <v>3288906.2850000001</v>
      </c>
      <c r="F12">
        <f t="shared" si="1"/>
        <v>0.17586793674135073</v>
      </c>
      <c r="G12" t="s">
        <v>524</v>
      </c>
      <c r="H12" s="4" cm="1">
        <f t="array" ref="H12">_xll.SNL.Clients.Office.Excel.Functions.SPG(G12, "SP_TOTAL_REV", "CY2022")</f>
        <v>19140000</v>
      </c>
      <c r="I12" s="4">
        <f>_xll.SNL.Clients.Office.Excel.Functions.SPG(G12,"IQ_AVG_DILUT_SHARES_OUT","CY2022")</f>
        <v>637655000</v>
      </c>
      <c r="J12" s="5">
        <f>_xll.SNL.Clients.Office.Excel.Functions.SPG(G12, "IQ_DILUT_EPS_NORM", "CY2022")</f>
        <v>4.7720000000000002</v>
      </c>
      <c r="K12">
        <f t="shared" si="2"/>
        <v>3042889.66</v>
      </c>
      <c r="L12">
        <f t="shared" si="3"/>
        <v>0.15898065099268549</v>
      </c>
      <c r="M12" t="s">
        <v>524</v>
      </c>
      <c r="N12" s="4" cm="1">
        <f t="array" ref="N12">_xll.SNL.Clients.Office.Excel.Functions.SPG(M12, "SP_TOTAL_REV", "CY2022")</f>
        <v>19140000</v>
      </c>
      <c r="O12" s="4">
        <f>_xll.SNL.Clients.Office.Excel.Functions.SPG(M12,"IQ_AVG_DILUT_SHARES_OUT","CY2022")</f>
        <v>637655000</v>
      </c>
      <c r="P12" s="5">
        <f>_xll.SNL.Clients.Office.Excel.Functions.SPG(M12, "IQ_DILUT_EPS_NORM", "CY2022")</f>
        <v>4.7720000000000002</v>
      </c>
      <c r="Q12">
        <f t="shared" si="4"/>
        <v>3042889.66</v>
      </c>
      <c r="R12">
        <f t="shared" si="5"/>
        <v>0.15898065099268549</v>
      </c>
    </row>
    <row r="13" spans="1:18">
      <c r="A13" t="s">
        <v>525</v>
      </c>
      <c r="B13" s="4" cm="1">
        <f t="array" ref="B13">_xll.SNL.Clients.Office.Excel.Functions.SPG(A13, "SP_TOTAL_REV", "CY2023")</f>
        <v>6735000</v>
      </c>
      <c r="C13" s="4">
        <f>_xll.SNL.Clients.Office.Excel.Functions.SPG(A13,"IQ_AVG_DILUT_SHARES_OUT","CY2023")</f>
        <v>295250000</v>
      </c>
      <c r="D13" s="5">
        <f>_xll.SNL.Clients.Office.Excel.Functions.SPG(A13, "IQ_DILUT_EPS_NORM", "CY2023")</f>
        <v>2.9849999999999999</v>
      </c>
      <c r="E13">
        <f t="shared" si="0"/>
        <v>881321.25</v>
      </c>
      <c r="F13">
        <f t="shared" si="1"/>
        <v>0.13085690423162583</v>
      </c>
      <c r="G13" t="s">
        <v>525</v>
      </c>
      <c r="H13" s="4" cm="1">
        <f t="array" ref="H13">_xll.SNL.Clients.Office.Excel.Functions.SPG(G13, "SP_TOTAL_REV", "CY2022")</f>
        <v>6930000</v>
      </c>
      <c r="I13" s="4">
        <f>_xll.SNL.Clients.Office.Excel.Functions.SPG(G13,"IQ_AVG_DILUT_SHARES_OUT","CY2022")</f>
        <v>298500000</v>
      </c>
      <c r="J13" s="5">
        <f>_xll.SNL.Clients.Office.Excel.Functions.SPG(G13, "IQ_DILUT_EPS_NORM", "CY2022")</f>
        <v>3.48</v>
      </c>
      <c r="K13">
        <f t="shared" si="2"/>
        <v>1038780</v>
      </c>
      <c r="L13">
        <f t="shared" si="3"/>
        <v>0.14989610389610389</v>
      </c>
      <c r="M13" t="s">
        <v>525</v>
      </c>
      <c r="N13" s="4" cm="1">
        <f t="array" ref="N13">_xll.SNL.Clients.Office.Excel.Functions.SPG(M13, "SP_TOTAL_REV", "CY2022")</f>
        <v>6930000</v>
      </c>
      <c r="O13" s="4">
        <f>_xll.SNL.Clients.Office.Excel.Functions.SPG(M13,"IQ_AVG_DILUT_SHARES_OUT","CY2022")</f>
        <v>298500000</v>
      </c>
      <c r="P13" s="5">
        <f>_xll.SNL.Clients.Office.Excel.Functions.SPG(M13, "IQ_DILUT_EPS_NORM", "CY2022")</f>
        <v>3.48</v>
      </c>
      <c r="Q13">
        <f t="shared" si="4"/>
        <v>1038780</v>
      </c>
      <c r="R13">
        <f t="shared" si="5"/>
        <v>0.14989610389610389</v>
      </c>
    </row>
    <row r="14" spans="1:18">
      <c r="A14" t="s">
        <v>526</v>
      </c>
      <c r="B14" s="4" cm="1">
        <f t="array" ref="B14">_xll.SNL.Clients.Office.Excel.Functions.SPG(A14, "SP_TOTAL_REV", "CY2023")</f>
        <v>12422700</v>
      </c>
      <c r="C14" s="4">
        <f>_xll.SNL.Clients.Office.Excel.Functions.SPG(A14,"IQ_AVG_DILUT_SHARES_OUT","CY2023")</f>
        <v>222750000</v>
      </c>
      <c r="D14" s="5">
        <f>_xll.SNL.Clients.Office.Excel.Functions.SPG(A14, "IQ_DILUT_EPS_NORM", "CY2023")</f>
        <v>8.6959999999999997</v>
      </c>
      <c r="E14">
        <f t="shared" si="0"/>
        <v>1937034</v>
      </c>
      <c r="F14">
        <f t="shared" si="1"/>
        <v>0.15592697239730494</v>
      </c>
      <c r="G14" t="s">
        <v>526</v>
      </c>
      <c r="H14" s="4" cm="1">
        <f t="array" ref="H14">_xll.SNL.Clients.Office.Excel.Functions.SPG(G14, "SP_TOTAL_REV", "CY2022")</f>
        <v>12879100</v>
      </c>
      <c r="I14" s="4">
        <f>_xll.SNL.Clients.Office.Excel.Functions.SPG(G14,"IQ_AVG_DILUT_SHARES_OUT","CY2022")</f>
        <v>222500000</v>
      </c>
      <c r="J14" s="5">
        <f>_xll.SNL.Clients.Office.Excel.Functions.SPG(G14, "IQ_DILUT_EPS_NORM", "CY2022")</f>
        <v>7.976</v>
      </c>
      <c r="K14">
        <f t="shared" si="2"/>
        <v>1774660</v>
      </c>
      <c r="L14">
        <f t="shared" si="3"/>
        <v>0.13779378993873795</v>
      </c>
      <c r="M14" t="s">
        <v>526</v>
      </c>
      <c r="N14" s="4" cm="1">
        <f t="array" ref="N14">_xll.SNL.Clients.Office.Excel.Functions.SPG(M14, "SP_TOTAL_REV", "CY2022")</f>
        <v>12879100</v>
      </c>
      <c r="O14" s="4">
        <f>_xll.SNL.Clients.Office.Excel.Functions.SPG(M14,"IQ_AVG_DILUT_SHARES_OUT","CY2022")</f>
        <v>222500000</v>
      </c>
      <c r="P14" s="5">
        <f>_xll.SNL.Clients.Office.Excel.Functions.SPG(M14, "IQ_DILUT_EPS_NORM", "CY2022")</f>
        <v>7.976</v>
      </c>
      <c r="Q14">
        <f t="shared" si="4"/>
        <v>1774660</v>
      </c>
      <c r="R14">
        <f t="shared" si="5"/>
        <v>0.13779378993873795</v>
      </c>
    </row>
    <row r="15" spans="1:18">
      <c r="A15" t="s">
        <v>527</v>
      </c>
      <c r="B15" s="4" cm="1">
        <f t="array" ref="B15">_xll.SNL.Clients.Office.Excel.Functions.SPG(A15, "SP_TOTAL_REV", "CY2023")</f>
        <v>9917000</v>
      </c>
      <c r="C15" s="4">
        <f>_xll.SNL.Clients.Office.Excel.Functions.SPG(A15,"IQ_AVG_DILUT_SHARES_OUT","CY2023")</f>
        <v>662000000</v>
      </c>
      <c r="D15" s="5">
        <f>_xll.SNL.Clients.Office.Excel.Functions.SPG(A15, "IQ_DILUT_EPS_NORM", "CY2023")</f>
        <v>1.99</v>
      </c>
      <c r="E15">
        <f t="shared" si="0"/>
        <v>1317380</v>
      </c>
      <c r="F15">
        <f t="shared" si="1"/>
        <v>0.13284057678733488</v>
      </c>
      <c r="G15" t="s">
        <v>527</v>
      </c>
      <c r="H15" s="4" cm="1">
        <f t="array" ref="H15">_xll.SNL.Clients.Office.Excel.Functions.SPG(G15, "SP_TOTAL_REV", "CY2022")</f>
        <v>8399000</v>
      </c>
      <c r="I15" s="4">
        <f>_xll.SNL.Clients.Office.Excel.Functions.SPG(G15,"IQ_AVG_DILUT_SHARES_OUT","CY2022")</f>
        <v>680000000</v>
      </c>
      <c r="J15" s="5">
        <f>_xll.SNL.Clients.Office.Excel.Functions.SPG(G15, "IQ_DILUT_EPS_NORM", "CY2022")</f>
        <v>1.9159999999999999</v>
      </c>
      <c r="K15">
        <f t="shared" si="2"/>
        <v>1302880</v>
      </c>
      <c r="L15">
        <f t="shared" si="3"/>
        <v>0.15512322895582809</v>
      </c>
      <c r="M15" t="s">
        <v>528</v>
      </c>
      <c r="N15" s="4" cm="1">
        <f t="array" ref="N15">_xll.SNL.Clients.Office.Excel.Functions.SPG(M15, "SP_TOTAL_REV", "CY2022")</f>
        <v>3616654</v>
      </c>
      <c r="O15" s="4">
        <f>_xll.SNL.Clients.Office.Excel.Functions.SPG(M15,"IQ_AVG_DILUT_SHARES_OUT","CY2022")</f>
        <v>160467000</v>
      </c>
      <c r="P15" s="5">
        <f>_xll.SNL.Clients.Office.Excel.Functions.SPG(M15, "IQ_DILUT_EPS_NORM", "CY2022")</f>
        <v>2.734</v>
      </c>
      <c r="Q15">
        <f t="shared" si="4"/>
        <v>438716.77799999999</v>
      </c>
      <c r="R15">
        <f t="shared" si="5"/>
        <v>0.12130460309446245</v>
      </c>
    </row>
    <row r="16" spans="1:18">
      <c r="A16" t="s">
        <v>528</v>
      </c>
      <c r="B16" s="4" cm="1">
        <f t="array" ref="B16">_xll.SNL.Clients.Office.Excel.Functions.SPG(A16, "SP_TOTAL_REV", "CY2023")</f>
        <v>3811920</v>
      </c>
      <c r="C16" s="4">
        <f>_xll.SNL.Clients.Office.Excel.Functions.SPG(A16,"IQ_AVG_DILUT_SHARES_OUT","CY2023")</f>
        <v>155397000</v>
      </c>
      <c r="D16" s="5">
        <f>_xll.SNL.Clients.Office.Excel.Functions.SPG(A16, "IQ_DILUT_EPS_NORM", "CY2023")</f>
        <v>2.911</v>
      </c>
      <c r="E16">
        <f t="shared" si="0"/>
        <v>452360.66700000002</v>
      </c>
      <c r="F16">
        <f t="shared" si="1"/>
        <v>0.11867003163759995</v>
      </c>
      <c r="G16" t="s">
        <v>528</v>
      </c>
      <c r="H16" s="4" cm="1">
        <f t="array" ref="H16">_xll.SNL.Clients.Office.Excel.Functions.SPG(G16, "SP_TOTAL_REV", "CY2022")</f>
        <v>3616654</v>
      </c>
      <c r="I16" s="4">
        <f>_xll.SNL.Clients.Office.Excel.Functions.SPG(G16,"IQ_AVG_DILUT_SHARES_OUT","CY2022")</f>
        <v>160467000</v>
      </c>
      <c r="J16" s="5">
        <f>_xll.SNL.Clients.Office.Excel.Functions.SPG(G16, "IQ_DILUT_EPS_NORM", "CY2022")</f>
        <v>2.734</v>
      </c>
      <c r="K16">
        <f t="shared" si="2"/>
        <v>438716.77799999999</v>
      </c>
      <c r="L16">
        <f t="shared" si="3"/>
        <v>0.12130460309446245</v>
      </c>
      <c r="M16" t="s">
        <v>529</v>
      </c>
      <c r="N16" s="4" cm="1">
        <f t="array" ref="N16">_xll.SNL.Clients.Office.Excel.Functions.SPG(M16, "SP_TOTAL_REV", "CY2022")</f>
        <v>7320104</v>
      </c>
      <c r="O16" s="4">
        <f>_xll.SNL.Clients.Office.Excel.Functions.SPG(M16,"IQ_AVG_DILUT_SHARES_OUT","CY2022")</f>
        <v>117793000</v>
      </c>
      <c r="P16" s="5">
        <f>_xll.SNL.Clients.Office.Excel.Functions.SPG(M16, "IQ_DILUT_EPS_NORM", "CY2022")</f>
        <v>16.222000000000001</v>
      </c>
      <c r="Q16">
        <f t="shared" si="4"/>
        <v>1910838.0460000003</v>
      </c>
      <c r="R16">
        <f t="shared" si="5"/>
        <v>0.26103974014576847</v>
      </c>
    </row>
    <row r="17" spans="1:18">
      <c r="A17" t="s">
        <v>529</v>
      </c>
      <c r="B17" s="4" cm="1">
        <f t="array" ref="B17">_xll.SNL.Clients.Office.Excel.Functions.SPG(A17, "SP_TOTAL_REV", "CY2023")</f>
        <v>9617203</v>
      </c>
      <c r="C17" s="4">
        <f>_xll.SNL.Clients.Office.Excel.Functions.SPG(A17,"IQ_AVG_DILUT_SHARES_OUT","CY2023")</f>
        <v>117766000</v>
      </c>
      <c r="D17" s="5">
        <f>_xll.SNL.Clients.Office.Excel.Functions.SPG(A17, "IQ_DILUT_EPS_NORM", "CY2023")</f>
        <v>11.619</v>
      </c>
      <c r="E17">
        <f t="shared" si="0"/>
        <v>1368323.1540000001</v>
      </c>
      <c r="F17">
        <f t="shared" si="1"/>
        <v>0.14227870140621968</v>
      </c>
      <c r="G17" t="s">
        <v>529</v>
      </c>
      <c r="H17" s="4" cm="1">
        <f t="array" ref="H17">_xll.SNL.Clients.Office.Excel.Functions.SPG(G17, "SP_TOTAL_REV", "CY2022")</f>
        <v>7320104</v>
      </c>
      <c r="I17" s="4">
        <f>_xll.SNL.Clients.Office.Excel.Functions.SPG(G17,"IQ_AVG_DILUT_SHARES_OUT","CY2022")</f>
        <v>117793000</v>
      </c>
      <c r="J17" s="5">
        <f>_xll.SNL.Clients.Office.Excel.Functions.SPG(G17, "IQ_DILUT_EPS_NORM", "CY2022")</f>
        <v>16.222000000000001</v>
      </c>
      <c r="K17">
        <f t="shared" si="2"/>
        <v>1910838.0460000003</v>
      </c>
      <c r="L17">
        <f t="shared" si="3"/>
        <v>0.26103974014576847</v>
      </c>
      <c r="M17" t="s">
        <v>530</v>
      </c>
      <c r="N17" s="4" cm="1">
        <f t="array" ref="N17">_xll.SNL.Clients.Office.Excel.Functions.SPG(M17, "SP_TOTAL_REV", "CY2022")</f>
        <v>2589607</v>
      </c>
      <c r="O17" s="4">
        <f>_xll.SNL.Clients.Office.Excel.Functions.SPG(M17,"IQ_AVG_DILUT_SHARES_OUT","CY2022")</f>
        <v>161659000</v>
      </c>
      <c r="P17" s="5">
        <f>_xll.SNL.Clients.Office.Excel.Functions.SPG(M17, "IQ_DILUT_EPS_NORM", "CY2022")</f>
        <v>1.1379999999999999</v>
      </c>
      <c r="Q17">
        <f t="shared" si="4"/>
        <v>183967.94199999998</v>
      </c>
      <c r="R17">
        <f t="shared" si="5"/>
        <v>7.104087299733125E-2</v>
      </c>
    </row>
    <row r="18" spans="1:18">
      <c r="A18" t="s">
        <v>530</v>
      </c>
      <c r="B18" s="4" cm="1">
        <f t="array" ref="B18">_xll.SNL.Clients.Office.Excel.Functions.SPG(A18, "SP_TOTAL_REV", "CY2023")</f>
        <v>2886679</v>
      </c>
      <c r="C18" s="4">
        <f>_xll.SNL.Clients.Office.Excel.Functions.SPG(A18,"IQ_AVG_DILUT_SHARES_OUT","CY2023")</f>
        <v>170909000</v>
      </c>
      <c r="D18" s="5">
        <f>_xll.SNL.Clients.Office.Excel.Functions.SPG(A18, "IQ_DILUT_EPS_NORM", "CY2023")</f>
        <v>1.3779999999999999</v>
      </c>
      <c r="E18">
        <f t="shared" si="0"/>
        <v>235512.60199999998</v>
      </c>
      <c r="F18">
        <f t="shared" si="1"/>
        <v>8.1586003154489981E-2</v>
      </c>
      <c r="G18" t="s">
        <v>530</v>
      </c>
      <c r="H18" s="4" cm="1">
        <f t="array" ref="H18">_xll.SNL.Clients.Office.Excel.Functions.SPG(G18, "SP_TOTAL_REV", "CY2022")</f>
        <v>2589607</v>
      </c>
      <c r="I18" s="4">
        <f>_xll.SNL.Clients.Office.Excel.Functions.SPG(G18,"IQ_AVG_DILUT_SHARES_OUT","CY2022")</f>
        <v>161659000</v>
      </c>
      <c r="J18" s="5">
        <f>_xll.SNL.Clients.Office.Excel.Functions.SPG(G18, "IQ_DILUT_EPS_NORM", "CY2022")</f>
        <v>1.1379999999999999</v>
      </c>
      <c r="K18">
        <f t="shared" si="2"/>
        <v>183967.94199999998</v>
      </c>
      <c r="L18">
        <f t="shared" si="3"/>
        <v>7.104087299733125E-2</v>
      </c>
      <c r="M18" t="s">
        <v>531</v>
      </c>
      <c r="N18" s="4" cm="1">
        <f t="array" ref="N18">_xll.SNL.Clients.Office.Excel.Functions.SPG(M18, "SP_TOTAL_REV", "CY2022")</f>
        <v>3734635</v>
      </c>
      <c r="O18" s="4">
        <f>_xll.SNL.Clients.Office.Excel.Functions.SPG(M18,"IQ_AVG_DILUT_SHARES_OUT","CY2022")</f>
        <v>78420000</v>
      </c>
      <c r="P18" s="5">
        <f>_xll.SNL.Clients.Office.Excel.Functions.SPG(M18, "IQ_DILUT_EPS_NORM", "CY2022")</f>
        <v>4.774</v>
      </c>
      <c r="Q18">
        <f t="shared" si="4"/>
        <v>374377.08</v>
      </c>
      <c r="R18">
        <f t="shared" si="5"/>
        <v>0.10024462363791911</v>
      </c>
    </row>
    <row r="19" spans="1:18">
      <c r="A19" t="s">
        <v>531</v>
      </c>
      <c r="B19" s="4" cm="1">
        <f t="array" ref="B19">_xll.SNL.Clients.Office.Excel.Functions.SPG(A19, "SP_TOTAL_REV", "CY2023")</f>
        <v>3862260</v>
      </c>
      <c r="C19" s="4">
        <f>_xll.SNL.Clients.Office.Excel.Functions.SPG(A19,"IQ_AVG_DILUT_SHARES_OUT","CY2023")</f>
        <v>76568000</v>
      </c>
      <c r="D19" s="5">
        <f>_xll.SNL.Clients.Office.Excel.Functions.SPG(A19, "IQ_DILUT_EPS_NORM", "CY2023")</f>
        <v>5.343</v>
      </c>
      <c r="E19">
        <f t="shared" si="0"/>
        <v>409102.82400000002</v>
      </c>
      <c r="F19">
        <f t="shared" si="1"/>
        <v>0.10592317037175127</v>
      </c>
      <c r="G19" t="s">
        <v>531</v>
      </c>
      <c r="H19" s="4" cm="1">
        <f t="array" ref="H19">_xll.SNL.Clients.Office.Excel.Functions.SPG(G19, "SP_TOTAL_REV", "CY2022")</f>
        <v>3734635</v>
      </c>
      <c r="I19" s="4">
        <f>_xll.SNL.Clients.Office.Excel.Functions.SPG(G19,"IQ_AVG_DILUT_SHARES_OUT","CY2022")</f>
        <v>78420000</v>
      </c>
      <c r="J19" s="5">
        <f>_xll.SNL.Clients.Office.Excel.Functions.SPG(G19, "IQ_DILUT_EPS_NORM", "CY2022")</f>
        <v>4.774</v>
      </c>
      <c r="K19">
        <f t="shared" si="2"/>
        <v>374377.08</v>
      </c>
      <c r="L19">
        <f t="shared" si="3"/>
        <v>0.10024462363791911</v>
      </c>
      <c r="M19" t="s">
        <v>532</v>
      </c>
      <c r="N19" s="4" cm="1">
        <f t="array" ref="N19">_xll.SNL.Clients.Office.Excel.Functions.SPG(M19, "SP_TOTAL_REV", "CY2022")</f>
        <v>3271900</v>
      </c>
      <c r="O19" s="4">
        <f>_xll.SNL.Clients.Office.Excel.Functions.SPG(M19,"IQ_AVG_DILUT_SHARES_OUT","CY2022")</f>
        <v>88300000</v>
      </c>
      <c r="P19" s="5">
        <f>_xll.SNL.Clients.Office.Excel.Functions.SPG(M19, "IQ_DILUT_EPS_NORM", "CY2022")</f>
        <v>3.9079999999999999</v>
      </c>
      <c r="Q19">
        <f t="shared" si="4"/>
        <v>345076.4</v>
      </c>
      <c r="R19">
        <f t="shared" si="5"/>
        <v>0.10546667074177084</v>
      </c>
    </row>
    <row r="20" spans="1:18">
      <c r="A20" t="s">
        <v>532</v>
      </c>
      <c r="B20" s="4" cm="1">
        <f t="array" ref="B20">_xll.SNL.Clients.Office.Excel.Functions.SPG(A20, "SP_TOTAL_REV", "CY2023")</f>
        <v>3650800</v>
      </c>
      <c r="C20" s="4">
        <f>_xll.SNL.Clients.Office.Excel.Functions.SPG(A20,"IQ_AVG_DILUT_SHARES_OUT","CY2023")</f>
        <v>88300000</v>
      </c>
      <c r="D20" s="5">
        <f>_xll.SNL.Clients.Office.Excel.Functions.SPG(A20, "IQ_DILUT_EPS_NORM", "CY2023")</f>
        <v>4.5679999999999996</v>
      </c>
      <c r="E20">
        <f t="shared" si="0"/>
        <v>403354.39999999997</v>
      </c>
      <c r="F20">
        <f t="shared" si="1"/>
        <v>0.11048383915854058</v>
      </c>
      <c r="G20" t="s">
        <v>532</v>
      </c>
      <c r="H20" s="4" cm="1">
        <f t="array" ref="H20">_xll.SNL.Clients.Office.Excel.Functions.SPG(G20, "SP_TOTAL_REV", "CY2022")</f>
        <v>3271900</v>
      </c>
      <c r="I20" s="4">
        <f>_xll.SNL.Clients.Office.Excel.Functions.SPG(G20,"IQ_AVG_DILUT_SHARES_OUT","CY2022")</f>
        <v>88300000</v>
      </c>
      <c r="J20" s="5">
        <f>_xll.SNL.Clients.Office.Excel.Functions.SPG(G20, "IQ_DILUT_EPS_NORM", "CY2022")</f>
        <v>3.9079999999999999</v>
      </c>
      <c r="K20">
        <f t="shared" si="2"/>
        <v>345076.4</v>
      </c>
      <c r="L20">
        <f t="shared" si="3"/>
        <v>0.10546667074177084</v>
      </c>
      <c r="M20" t="s">
        <v>533</v>
      </c>
      <c r="N20" s="4" cm="1">
        <f t="array" ref="N20">_xll.SNL.Clients.Office.Excel.Functions.SPG(M20, "SP_TOTAL_REV", "CY2022")</f>
        <v>4205000</v>
      </c>
      <c r="O20" s="4">
        <f>_xll.SNL.Clients.Office.Excel.Functions.SPG(M20,"IQ_AVG_DILUT_SHARES_OUT","CY2022")</f>
        <v>251200000</v>
      </c>
      <c r="P20" s="5">
        <f>_xll.SNL.Clients.Office.Excel.Functions.SPG(M20, "IQ_DILUT_EPS_NORM", "CY2022")</f>
        <v>1.762</v>
      </c>
      <c r="Q20">
        <f t="shared" si="4"/>
        <v>442614.4</v>
      </c>
      <c r="R20">
        <f t="shared" si="5"/>
        <v>0.10525907253269917</v>
      </c>
    </row>
    <row r="21" spans="1:18">
      <c r="A21" t="s">
        <v>533</v>
      </c>
      <c r="B21" s="4" cm="1">
        <f t="array" ref="B21">_xll.SNL.Clients.Office.Excel.Functions.SPG(A21, "SP_TOTAL_REV", "CY2023")</f>
        <v>4027000</v>
      </c>
      <c r="C21" s="4">
        <f>_xll.SNL.Clients.Office.Excel.Functions.SPG(A21,"IQ_AVG_DILUT_SHARES_OUT","CY2023")</f>
        <v>253300000</v>
      </c>
      <c r="D21" s="5">
        <f>_xll.SNL.Clients.Office.Excel.Functions.SPG(A21, "IQ_DILUT_EPS_NORM", "CY2023")</f>
        <v>1.744</v>
      </c>
      <c r="E21">
        <f t="shared" si="0"/>
        <v>441755.2</v>
      </c>
      <c r="F21">
        <f t="shared" si="1"/>
        <v>0.1096983362304445</v>
      </c>
      <c r="G21" t="s">
        <v>533</v>
      </c>
      <c r="H21" s="4" cm="1">
        <f t="array" ref="H21">_xll.SNL.Clients.Office.Excel.Functions.SPG(G21, "SP_TOTAL_REV", "CY2022")</f>
        <v>4205000</v>
      </c>
      <c r="I21" s="4">
        <f>_xll.SNL.Clients.Office.Excel.Functions.SPG(G21,"IQ_AVG_DILUT_SHARES_OUT","CY2022")</f>
        <v>251200000</v>
      </c>
      <c r="J21" s="5">
        <f>_xll.SNL.Clients.Office.Excel.Functions.SPG(G21, "IQ_DILUT_EPS_NORM", "CY2022")</f>
        <v>1.762</v>
      </c>
      <c r="K21">
        <f t="shared" si="2"/>
        <v>442614.4</v>
      </c>
      <c r="L21">
        <f t="shared" si="3"/>
        <v>0.10525907253269917</v>
      </c>
      <c r="M21" t="s">
        <v>534</v>
      </c>
      <c r="N21" s="4" cm="1">
        <f t="array" ref="N21">_xll.SNL.Clients.Office.Excel.Functions.SPG(M21, "SP_TOTAL_REV", "CY2022")</f>
        <v>51411000</v>
      </c>
      <c r="O21" s="4">
        <f>_xll.SNL.Clients.Office.Excel.Functions.SPG(M21,"IQ_AVG_DILUT_SHARES_OUT","CY2022")</f>
        <v>271200000</v>
      </c>
      <c r="P21" s="5">
        <f>_xll.SNL.Clients.Office.Excel.Functions.SPG(M21, "IQ_DILUT_EPS_NORM", "CY2022")</f>
        <v>-3.9039999999999999</v>
      </c>
      <c r="Q21">
        <f t="shared" si="4"/>
        <v>-1058764.8</v>
      </c>
      <c r="R21">
        <f t="shared" si="5"/>
        <v>-2.0594129660967499E-2</v>
      </c>
    </row>
    <row r="22" spans="1:18">
      <c r="A22" t="s">
        <v>534</v>
      </c>
      <c r="B22" s="4" cm="1">
        <f t="array" ref="B22">_xll.SNL.Clients.Office.Excel.Functions.SPG(A22, "SP_TOTAL_REV", "CY2023")</f>
        <v>57094000</v>
      </c>
      <c r="C22" s="4">
        <f>_xll.SNL.Clients.Office.Excel.Functions.SPG(A22,"IQ_AVG_DILUT_SHARES_OUT","CY2023")</f>
        <v>262500000</v>
      </c>
      <c r="D22" s="5">
        <f>_xll.SNL.Clients.Office.Excel.Functions.SPG(A22, "IQ_DILUT_EPS_NORM", "CY2023")</f>
        <v>-0.33100000000000002</v>
      </c>
      <c r="E22">
        <f t="shared" si="0"/>
        <v>-86887.5</v>
      </c>
      <c r="F22">
        <f t="shared" si="1"/>
        <v>-1.5218324167162924E-3</v>
      </c>
      <c r="G22" t="s">
        <v>534</v>
      </c>
      <c r="H22" s="4" cm="1">
        <f t="array" ref="H22">_xll.SNL.Clients.Office.Excel.Functions.SPG(G22, "SP_TOTAL_REV", "CY2022")</f>
        <v>51411000</v>
      </c>
      <c r="I22" s="4">
        <f>_xll.SNL.Clients.Office.Excel.Functions.SPG(G22,"IQ_AVG_DILUT_SHARES_OUT","CY2022")</f>
        <v>271200000</v>
      </c>
      <c r="J22" s="5">
        <f>_xll.SNL.Clients.Office.Excel.Functions.SPG(G22, "IQ_DILUT_EPS_NORM", "CY2022")</f>
        <v>-3.9039999999999999</v>
      </c>
      <c r="K22">
        <f t="shared" si="2"/>
        <v>-1058764.8</v>
      </c>
      <c r="L22">
        <f t="shared" si="3"/>
        <v>-2.0594129660967499E-2</v>
      </c>
      <c r="M22" t="s">
        <v>535</v>
      </c>
      <c r="N22" s="4" cm="1">
        <f t="array" ref="N22">_xll.SNL.Clients.Office.Excel.Functions.SPG(M22, "SP_TOTAL_REV", "CY2022")</f>
        <v>282836000</v>
      </c>
      <c r="O22" s="4">
        <f>_xll.SNL.Clients.Office.Excel.Functions.SPG(M22,"IQ_AVG_DILUT_SHARES_OUT","CY2022")</f>
        <v>13159000000</v>
      </c>
      <c r="P22" s="5">
        <f>_xll.SNL.Clients.Office.Excel.Functions.SPG(M22, "IQ_DILUT_EPS_NORM", "CY2022")</f>
        <v>3.65</v>
      </c>
      <c r="Q22">
        <f t="shared" si="4"/>
        <v>48030350</v>
      </c>
      <c r="R22">
        <f t="shared" si="5"/>
        <v>0.16981696106577662</v>
      </c>
    </row>
    <row r="23" spans="1:18">
      <c r="A23" t="s">
        <v>535</v>
      </c>
      <c r="B23" s="4" cm="1">
        <f t="array" ref="B23">_xll.SNL.Clients.Office.Excel.Functions.SPG(A23, "SP_TOTAL_REV", "CY2023")</f>
        <v>307394000</v>
      </c>
      <c r="C23" s="4">
        <f>_xll.SNL.Clients.Office.Excel.Functions.SPG(A23,"IQ_AVG_DILUT_SHARES_OUT","CY2023")</f>
        <v>12722000000</v>
      </c>
      <c r="D23" s="5">
        <f>_xll.SNL.Clients.Office.Excel.Functions.SPG(A23, "IQ_DILUT_EPS_NORM", "CY2023")</f>
        <v>4.2510000000000003</v>
      </c>
      <c r="E23">
        <f t="shared" si="0"/>
        <v>54081222.000000007</v>
      </c>
      <c r="F23">
        <f t="shared" si="1"/>
        <v>0.17593454003656547</v>
      </c>
      <c r="G23" t="s">
        <v>535</v>
      </c>
      <c r="H23" s="4" cm="1">
        <f t="array" ref="H23">_xll.SNL.Clients.Office.Excel.Functions.SPG(G23, "SP_TOTAL_REV", "CY2022")</f>
        <v>282836000</v>
      </c>
      <c r="I23" s="4">
        <f>_xll.SNL.Clients.Office.Excel.Functions.SPG(G23,"IQ_AVG_DILUT_SHARES_OUT","CY2022")</f>
        <v>13159000000</v>
      </c>
      <c r="J23" s="5">
        <f>_xll.SNL.Clients.Office.Excel.Functions.SPG(G23, "IQ_DILUT_EPS_NORM", "CY2022")</f>
        <v>3.65</v>
      </c>
      <c r="K23">
        <f t="shared" si="2"/>
        <v>48030350</v>
      </c>
      <c r="L23">
        <f t="shared" si="3"/>
        <v>0.16981696106577662</v>
      </c>
      <c r="M23" t="s">
        <v>536</v>
      </c>
      <c r="N23" s="4" t="str" cm="1">
        <f t="array" ref="N23">_xll.SNL.Clients.Office.Excel.Functions.SPG(M23, "SP_TOTAL_REV", "CY2022")</f>
        <v>#INVALID COMPANY ID</v>
      </c>
      <c r="O23" s="4" t="str">
        <f>_xll.SNL.Clients.Office.Excel.Functions.SPG(M23,"IQ_AVG_DILUT_SHARES_OUT","CY2022")</f>
        <v>#INVALID COMPANY ID</v>
      </c>
      <c r="P23" s="5" t="str">
        <f>_xll.SNL.Clients.Office.Excel.Functions.SPG(M23, "IQ_DILUT_EPS_NORM", "CY2022")</f>
        <v>#INVALID COMPANY ID</v>
      </c>
      <c r="Q23" t="e">
        <f t="shared" si="4"/>
        <v>#VALUE!</v>
      </c>
      <c r="R23" t="e">
        <f t="shared" si="5"/>
        <v>#VALUE!</v>
      </c>
    </row>
    <row r="24" spans="1:18">
      <c r="A24" t="s">
        <v>536</v>
      </c>
      <c r="B24" s="4" t="str" cm="1">
        <f t="array" ref="B24">_xll.SNL.Clients.Office.Excel.Functions.SPG(A24, "SP_TOTAL_REV", "CY2023")</f>
        <v>#INVALID COMPANY ID</v>
      </c>
      <c r="C24" s="4" t="str">
        <f>_xll.SNL.Clients.Office.Excel.Functions.SPG(A24,"IQ_AVG_DILUT_SHARES_OUT","CY2023")</f>
        <v>#INVALID COMPANY ID</v>
      </c>
      <c r="D24" s="5" t="str">
        <f>_xll.SNL.Clients.Office.Excel.Functions.SPG(A24, "IQ_DILUT_EPS_NORM", "CY2023")</f>
        <v>#INVALID COMPANY ID</v>
      </c>
      <c r="E24" t="e">
        <f t="shared" si="0"/>
        <v>#VALUE!</v>
      </c>
      <c r="F24" t="e">
        <f t="shared" si="1"/>
        <v>#VALUE!</v>
      </c>
      <c r="G24" t="s">
        <v>536</v>
      </c>
      <c r="H24" s="4" t="str" cm="1">
        <f t="array" ref="H24">_xll.SNL.Clients.Office.Excel.Functions.SPG(G24, "SP_TOTAL_REV", "CY2022")</f>
        <v>#INVALID COMPANY ID</v>
      </c>
      <c r="I24" s="4" t="str">
        <f>_xll.SNL.Clients.Office.Excel.Functions.SPG(G24,"IQ_AVG_DILUT_SHARES_OUT","CY2022")</f>
        <v>#INVALID COMPANY ID</v>
      </c>
      <c r="J24" s="5" t="str">
        <f>_xll.SNL.Clients.Office.Excel.Functions.SPG(G24, "IQ_DILUT_EPS_NORM", "CY2022")</f>
        <v>#INVALID COMPANY ID</v>
      </c>
      <c r="K24" t="e">
        <f t="shared" si="2"/>
        <v>#VALUE!</v>
      </c>
      <c r="L24" t="e">
        <f t="shared" si="3"/>
        <v>#VALUE!</v>
      </c>
      <c r="M24" t="s">
        <v>537</v>
      </c>
      <c r="N24" s="4" cm="1">
        <f t="array" ref="N24">_xll.SNL.Clients.Office.Excel.Functions.SPG(M24, "SP_TOTAL_REV", "CY2022")</f>
        <v>20688000</v>
      </c>
      <c r="O24" s="4">
        <f>_xll.SNL.Clients.Office.Excel.Functions.SPG(M24,"IQ_AVG_DILUT_SHARES_OUT","CY2022")</f>
        <v>1804000000</v>
      </c>
      <c r="P24" s="5">
        <f>_xll.SNL.Clients.Office.Excel.Functions.SPG(M24, "IQ_DILUT_EPS_NORM", "CY2022")</f>
        <v>2.6349999999999998</v>
      </c>
      <c r="Q24">
        <f t="shared" si="4"/>
        <v>4753540</v>
      </c>
      <c r="R24">
        <f t="shared" si="5"/>
        <v>0.22977281515854603</v>
      </c>
    </row>
    <row r="25" spans="1:18">
      <c r="A25" t="s">
        <v>537</v>
      </c>
      <c r="B25" s="4" cm="1">
        <f t="array" ref="B25">_xll.SNL.Clients.Office.Excel.Functions.SPG(A25, "SP_TOTAL_REV", "CY2023")</f>
        <v>20502000</v>
      </c>
      <c r="C25" s="4">
        <f>_xll.SNL.Clients.Office.Excel.Functions.SPG(A25,"IQ_AVG_DILUT_SHARES_OUT","CY2023")</f>
        <v>1777000000</v>
      </c>
      <c r="D25" s="5">
        <f>_xll.SNL.Clients.Office.Excel.Functions.SPG(A25, "IQ_DILUT_EPS_NORM", "CY2023")</f>
        <v>4.0309999999999997</v>
      </c>
      <c r="E25">
        <f t="shared" si="0"/>
        <v>7163086.9999999991</v>
      </c>
      <c r="F25">
        <f t="shared" si="1"/>
        <v>0.34938479172763626</v>
      </c>
      <c r="G25" t="s">
        <v>537</v>
      </c>
      <c r="H25" s="4" cm="1">
        <f t="array" ref="H25">_xll.SNL.Clients.Office.Excel.Functions.SPG(G25, "SP_TOTAL_REV", "CY2022")</f>
        <v>20688000</v>
      </c>
      <c r="I25" s="4">
        <f>_xll.SNL.Clients.Office.Excel.Functions.SPG(G25,"IQ_AVG_DILUT_SHARES_OUT","CY2022")</f>
        <v>1804000000</v>
      </c>
      <c r="J25" s="5">
        <f>_xll.SNL.Clients.Office.Excel.Functions.SPG(G25, "IQ_DILUT_EPS_NORM", "CY2022")</f>
        <v>2.6349999999999998</v>
      </c>
      <c r="K25">
        <f t="shared" si="2"/>
        <v>4753540</v>
      </c>
      <c r="L25">
        <f t="shared" si="3"/>
        <v>0.22977281515854603</v>
      </c>
      <c r="M25" t="s">
        <v>538</v>
      </c>
      <c r="N25" s="4" cm="1">
        <f t="array" ref="N25">_xll.SNL.Clients.Office.Excel.Functions.SPG(M25, "SP_TOTAL_REV", "CY2022")</f>
        <v>513983000</v>
      </c>
      <c r="O25" s="4">
        <f>_xll.SNL.Clients.Office.Excel.Functions.SPG(M25,"IQ_AVG_DILUT_SHARES_OUT","CY2022")</f>
        <v>10189000000</v>
      </c>
      <c r="P25" s="5">
        <f>_xll.SNL.Clients.Office.Excel.Functions.SPG(M25, "IQ_DILUT_EPS_NORM", "CY2022")</f>
        <v>0.61299999999999999</v>
      </c>
      <c r="Q25">
        <f t="shared" si="4"/>
        <v>6245857</v>
      </c>
      <c r="R25">
        <f t="shared" si="5"/>
        <v>1.2151874672897741E-2</v>
      </c>
    </row>
    <row r="26" spans="1:18">
      <c r="A26" t="s">
        <v>538</v>
      </c>
      <c r="B26" s="4" cm="1">
        <f t="array" ref="B26">_xll.SNL.Clients.Office.Excel.Functions.SPG(A26, "SP_TOTAL_REV", "CY2023")</f>
        <v>574785000</v>
      </c>
      <c r="C26" s="4">
        <f>_xll.SNL.Clients.Office.Excel.Functions.SPG(A26,"IQ_AVG_DILUT_SHARES_OUT","CY2023")</f>
        <v>10492000000</v>
      </c>
      <c r="D26" s="5">
        <f>_xll.SNL.Clients.Office.Excel.Functions.SPG(A26, "IQ_DILUT_EPS_NORM", "CY2023")</f>
        <v>2.1739999999999999</v>
      </c>
      <c r="E26">
        <f t="shared" si="0"/>
        <v>22809608</v>
      </c>
      <c r="F26">
        <f t="shared" si="1"/>
        <v>3.9683721739433006E-2</v>
      </c>
      <c r="G26" t="s">
        <v>538</v>
      </c>
      <c r="H26" s="4" cm="1">
        <f t="array" ref="H26">_xll.SNL.Clients.Office.Excel.Functions.SPG(G26, "SP_TOTAL_REV", "CY2022")</f>
        <v>513983000</v>
      </c>
      <c r="I26" s="4">
        <f>_xll.SNL.Clients.Office.Excel.Functions.SPG(G26,"IQ_AVG_DILUT_SHARES_OUT","CY2022")</f>
        <v>10189000000</v>
      </c>
      <c r="J26" s="5">
        <f>_xll.SNL.Clients.Office.Excel.Functions.SPG(G26, "IQ_DILUT_EPS_NORM", "CY2022")</f>
        <v>0.61299999999999999</v>
      </c>
      <c r="K26">
        <f t="shared" si="2"/>
        <v>6245857</v>
      </c>
      <c r="L26">
        <f t="shared" si="3"/>
        <v>1.2151874672897741E-2</v>
      </c>
      <c r="M26" t="s">
        <v>539</v>
      </c>
      <c r="N26" s="4" cm="1">
        <f t="array" ref="N26">_xll.SNL.Clients.Office.Excel.Functions.SPG(M26, "SP_TOTAL_REV", "CY2022")</f>
        <v>14971000</v>
      </c>
      <c r="O26" s="4">
        <f>_xll.SNL.Clients.Office.Excel.Functions.SPG(M26,"IQ_AVG_DILUT_SHARES_OUT","CY2022")</f>
        <v>1495000000</v>
      </c>
      <c r="P26" s="5">
        <f>_xll.SNL.Clients.Office.Excel.Functions.SPG(M26, "IQ_DILUT_EPS_NORM", "CY2022")</f>
        <v>0.55700000000000005</v>
      </c>
      <c r="Q26">
        <f t="shared" si="4"/>
        <v>832715.00000000012</v>
      </c>
      <c r="R26">
        <f t="shared" si="5"/>
        <v>5.5621868946630161E-2</v>
      </c>
    </row>
    <row r="27" spans="1:18">
      <c r="A27" t="s">
        <v>539</v>
      </c>
      <c r="B27" s="4" cm="1">
        <f t="array" ref="B27">_xll.SNL.Clients.Office.Excel.Functions.SPG(A27, "SP_TOTAL_REV", "CY2023")</f>
        <v>14034000</v>
      </c>
      <c r="C27" s="4">
        <f>_xll.SNL.Clients.Office.Excel.Functions.SPG(A27,"IQ_AVG_DILUT_SHARES_OUT","CY2023")</f>
        <v>1453000000</v>
      </c>
      <c r="D27" s="5">
        <f>_xll.SNL.Clients.Office.Excel.Functions.SPG(A27, "IQ_DILUT_EPS_NORM", "CY2023")</f>
        <v>0.40600000000000003</v>
      </c>
      <c r="E27">
        <f t="shared" si="0"/>
        <v>589918</v>
      </c>
      <c r="F27">
        <f t="shared" si="1"/>
        <v>4.2034915205928461E-2</v>
      </c>
      <c r="G27" t="s">
        <v>539</v>
      </c>
      <c r="H27" s="4" cm="1">
        <f t="array" ref="H27">_xll.SNL.Clients.Office.Excel.Functions.SPG(G27, "SP_TOTAL_REV", "CY2022")</f>
        <v>14971000</v>
      </c>
      <c r="I27" s="4">
        <f>_xll.SNL.Clients.Office.Excel.Functions.SPG(G27,"IQ_AVG_DILUT_SHARES_OUT","CY2022")</f>
        <v>1495000000</v>
      </c>
      <c r="J27" s="5">
        <f>_xll.SNL.Clients.Office.Excel.Functions.SPG(G27, "IQ_DILUT_EPS_NORM", "CY2022")</f>
        <v>0.55700000000000005</v>
      </c>
      <c r="K27">
        <f t="shared" si="2"/>
        <v>832715.00000000012</v>
      </c>
      <c r="L27">
        <f t="shared" si="3"/>
        <v>5.5621868946630161E-2</v>
      </c>
      <c r="M27" t="s">
        <v>540</v>
      </c>
      <c r="N27" s="4" cm="1">
        <f t="array" ref="N27">_xll.SNL.Clients.Office.Excel.Functions.SPG(M27, "SP_TOTAL_REV", "CY2022")</f>
        <v>7713000</v>
      </c>
      <c r="O27" s="4">
        <f>_xll.SNL.Clients.Office.Excel.Functions.SPG(M27,"IQ_AVG_DILUT_SHARES_OUT","CY2022")</f>
        <v>259500000</v>
      </c>
      <c r="P27" s="5">
        <f>_xll.SNL.Clients.Office.Excel.Functions.SPG(M27, "IQ_DILUT_EPS_NORM", "CY2022")</f>
        <v>3.0030000000000001</v>
      </c>
      <c r="Q27">
        <f t="shared" si="4"/>
        <v>779278.5</v>
      </c>
      <c r="R27">
        <f t="shared" si="5"/>
        <v>0.10103442240373396</v>
      </c>
    </row>
    <row r="28" spans="1:18">
      <c r="A28" t="s">
        <v>540</v>
      </c>
      <c r="B28" s="4" cm="1">
        <f t="array" ref="B28">_xll.SNL.Clients.Office.Excel.Functions.SPG(A28, "SP_TOTAL_REV", "CY2023")</f>
        <v>7265000</v>
      </c>
      <c r="C28" s="4">
        <f>_xll.SNL.Clients.Office.Excel.Functions.SPG(A28,"IQ_AVG_DILUT_SHARES_OUT","CY2023")</f>
        <v>263400000</v>
      </c>
      <c r="D28" s="5">
        <f>_xll.SNL.Clients.Office.Excel.Functions.SPG(A28, "IQ_DILUT_EPS_NORM", "CY2023")</f>
        <v>3.161</v>
      </c>
      <c r="E28">
        <f t="shared" si="0"/>
        <v>832607.4</v>
      </c>
      <c r="F28">
        <f t="shared" si="1"/>
        <v>0.11460528561596697</v>
      </c>
      <c r="G28" t="s">
        <v>540</v>
      </c>
      <c r="H28" s="4" cm="1">
        <f t="array" ref="H28">_xll.SNL.Clients.Office.Excel.Functions.SPG(G28, "SP_TOTAL_REV", "CY2022")</f>
        <v>7713000</v>
      </c>
      <c r="I28" s="4">
        <f>_xll.SNL.Clients.Office.Excel.Functions.SPG(G28,"IQ_AVG_DILUT_SHARES_OUT","CY2022")</f>
        <v>259500000</v>
      </c>
      <c r="J28" s="5">
        <f>_xll.SNL.Clients.Office.Excel.Functions.SPG(G28, "IQ_DILUT_EPS_NORM", "CY2022")</f>
        <v>3.0030000000000001</v>
      </c>
      <c r="K28">
        <f t="shared" si="2"/>
        <v>779278.5</v>
      </c>
      <c r="L28">
        <f t="shared" si="3"/>
        <v>0.10103442240373396</v>
      </c>
      <c r="M28" t="s">
        <v>541</v>
      </c>
      <c r="N28" s="4" cm="1">
        <f t="array" ref="N28">_xll.SNL.Clients.Office.Excel.Functions.SPG(M28, "SP_TOTAL_REV", "CY2022")</f>
        <v>48971000</v>
      </c>
      <c r="O28" s="4">
        <f>_xll.SNL.Clients.Office.Excel.Functions.SPG(M28,"IQ_AVG_DILUT_SHARES_OUT","CY2022")</f>
        <v>655122000</v>
      </c>
      <c r="P28" s="5">
        <f>_xll.SNL.Clients.Office.Excel.Functions.SPG(M28, "IQ_DILUT_EPS_NORM", "CY2022")</f>
        <v>0.437</v>
      </c>
      <c r="Q28">
        <f t="shared" si="4"/>
        <v>286288.31400000001</v>
      </c>
      <c r="R28">
        <f t="shared" si="5"/>
        <v>5.8460785771170696E-3</v>
      </c>
    </row>
    <row r="29" spans="1:18">
      <c r="A29" t="s">
        <v>541</v>
      </c>
      <c r="B29" s="4" cm="1">
        <f t="array" ref="B29">_xll.SNL.Clients.Office.Excel.Functions.SPG(A29, "SP_TOTAL_REV", "CY2023")</f>
        <v>52788000</v>
      </c>
      <c r="C29" s="4">
        <f>_xll.SNL.Clients.Office.Excel.Functions.SPG(A29,"IQ_AVG_DILUT_SHARES_OUT","CY2023")</f>
        <v>719669000</v>
      </c>
      <c r="D29" s="5">
        <f>_xll.SNL.Clients.Office.Excel.Functions.SPG(A29, "IQ_DILUT_EPS_NORM", "CY2023")</f>
        <v>2.1379999999999999</v>
      </c>
      <c r="E29">
        <f t="shared" si="0"/>
        <v>1538652.3219999999</v>
      </c>
      <c r="F29">
        <f t="shared" si="1"/>
        <v>2.9147766954610896E-2</v>
      </c>
      <c r="G29" t="s">
        <v>541</v>
      </c>
      <c r="H29" s="4" cm="1">
        <f t="array" ref="H29">_xll.SNL.Clients.Office.Excel.Functions.SPG(G29, "SP_TOTAL_REV", "CY2022")</f>
        <v>48971000</v>
      </c>
      <c r="I29" s="4">
        <f>_xll.SNL.Clients.Office.Excel.Functions.SPG(G29,"IQ_AVG_DILUT_SHARES_OUT","CY2022")</f>
        <v>655122000</v>
      </c>
      <c r="J29" s="5">
        <f>_xll.SNL.Clients.Office.Excel.Functions.SPG(G29, "IQ_DILUT_EPS_NORM", "CY2022")</f>
        <v>0.437</v>
      </c>
      <c r="K29">
        <f t="shared" si="2"/>
        <v>286288.31400000001</v>
      </c>
      <c r="L29">
        <f t="shared" si="3"/>
        <v>5.8460785771170696E-3</v>
      </c>
      <c r="M29" t="s">
        <v>542</v>
      </c>
      <c r="N29" s="4" cm="1">
        <f t="array" ref="N29">_xll.SNL.Clients.Office.Excel.Functions.SPG(M29, "SP_TOTAL_REV", "CY2022")</f>
        <v>19639500</v>
      </c>
      <c r="O29" s="4">
        <f>_xll.SNL.Clients.Office.Excel.Functions.SPG(M29,"IQ_AVG_DILUT_SHARES_OUT","CY2022")</f>
        <v>513484609</v>
      </c>
      <c r="P29" s="5">
        <f>_xll.SNL.Clients.Office.Excel.Functions.SPG(M29, "IQ_DILUT_EPS_NORM", "CY2022")</f>
        <v>3.1760000000000002</v>
      </c>
      <c r="Q29">
        <f t="shared" si="4"/>
        <v>1630827.118184</v>
      </c>
      <c r="R29">
        <f t="shared" si="5"/>
        <v>8.3038117985895776E-2</v>
      </c>
    </row>
    <row r="30" spans="1:18">
      <c r="A30" t="s">
        <v>542</v>
      </c>
      <c r="B30" s="4" cm="1">
        <f t="array" ref="B30">_xll.SNL.Clients.Office.Excel.Functions.SPG(A30, "SP_TOTAL_REV", "CY2023")</f>
        <v>18982300</v>
      </c>
      <c r="C30" s="4">
        <f>_xll.SNL.Clients.Office.Excel.Functions.SPG(A30,"IQ_AVG_DILUT_SHARES_OUT","CY2023")</f>
        <v>520206258</v>
      </c>
      <c r="D30" s="5">
        <f>_xll.SNL.Clients.Office.Excel.Functions.SPG(A30, "IQ_DILUT_EPS_NORM", "CY2023")</f>
        <v>2.9289999999999998</v>
      </c>
      <c r="E30">
        <f t="shared" si="0"/>
        <v>1523684.129682</v>
      </c>
      <c r="F30">
        <f t="shared" si="1"/>
        <v>8.0268678172929514E-2</v>
      </c>
      <c r="G30" t="s">
        <v>542</v>
      </c>
      <c r="H30" s="4" cm="1">
        <f t="array" ref="H30">_xll.SNL.Clients.Office.Excel.Functions.SPG(G30, "SP_TOTAL_REV", "CY2022")</f>
        <v>19639500</v>
      </c>
      <c r="I30" s="4">
        <f>_xll.SNL.Clients.Office.Excel.Functions.SPG(G30,"IQ_AVG_DILUT_SHARES_OUT","CY2022")</f>
        <v>513484609</v>
      </c>
      <c r="J30" s="5">
        <f>_xll.SNL.Clients.Office.Excel.Functions.SPG(G30, "IQ_DILUT_EPS_NORM", "CY2022")</f>
        <v>3.1760000000000002</v>
      </c>
      <c r="K30">
        <f t="shared" si="2"/>
        <v>1630827.118184</v>
      </c>
      <c r="L30">
        <f t="shared" si="3"/>
        <v>8.3038117985895776E-2</v>
      </c>
      <c r="M30" t="s">
        <v>543</v>
      </c>
      <c r="N30" s="4" cm="1">
        <f t="array" ref="N30">_xll.SNL.Clients.Office.Excel.Functions.SPG(M30, "SP_TOTAL_REV", "CY2022")</f>
        <v>50680000</v>
      </c>
      <c r="O30" s="4">
        <f>_xll.SNL.Clients.Office.Excel.Functions.SPG(M30,"IQ_AVG_DILUT_SHARES_OUT","CY2022")</f>
        <v>752000000</v>
      </c>
      <c r="P30" s="5">
        <f>_xll.SNL.Clients.Office.Excel.Functions.SPG(M30, "IQ_DILUT_EPS_NORM", "CY2022")</f>
        <v>8.3350000000000009</v>
      </c>
      <c r="Q30">
        <f t="shared" si="4"/>
        <v>6267920.0000000009</v>
      </c>
      <c r="R30">
        <f t="shared" si="5"/>
        <v>0.12367640094711919</v>
      </c>
    </row>
    <row r="31" spans="1:18">
      <c r="A31" t="s">
        <v>543</v>
      </c>
      <c r="B31" s="4" cm="1">
        <f t="array" ref="B31">_xll.SNL.Clients.Office.Excel.Functions.SPG(A31, "SP_TOTAL_REV", "CY2023")</f>
        <v>55592000</v>
      </c>
      <c r="C31" s="4">
        <f>_xll.SNL.Clients.Office.Excel.Functions.SPG(A31,"IQ_AVG_DILUT_SHARES_OUT","CY2023")</f>
        <v>736000000</v>
      </c>
      <c r="D31" s="5">
        <f>_xll.SNL.Clients.Office.Excel.Functions.SPG(A31, "IQ_DILUT_EPS_NORM", "CY2023")</f>
        <v>9.2089999999999996</v>
      </c>
      <c r="E31">
        <f t="shared" si="0"/>
        <v>6777824</v>
      </c>
      <c r="F31">
        <f t="shared" si="1"/>
        <v>0.12192085192113973</v>
      </c>
      <c r="G31" t="s">
        <v>543</v>
      </c>
      <c r="H31" s="4" cm="1">
        <f t="array" ref="H31">_xll.SNL.Clients.Office.Excel.Functions.SPG(G31, "SP_TOTAL_REV", "CY2022")</f>
        <v>50680000</v>
      </c>
      <c r="I31" s="4">
        <f>_xll.SNL.Clients.Office.Excel.Functions.SPG(G31,"IQ_AVG_DILUT_SHARES_OUT","CY2022")</f>
        <v>752000000</v>
      </c>
      <c r="J31" s="5">
        <f>_xll.SNL.Clients.Office.Excel.Functions.SPG(G31, "IQ_DILUT_EPS_NORM", "CY2022")</f>
        <v>8.3350000000000009</v>
      </c>
      <c r="K31">
        <f t="shared" si="2"/>
        <v>6267920.0000000009</v>
      </c>
      <c r="L31">
        <f t="shared" si="3"/>
        <v>0.12367640094711919</v>
      </c>
      <c r="M31" t="s">
        <v>544</v>
      </c>
      <c r="N31" s="4" cm="1">
        <f t="array" ref="N31">_xll.SNL.Clients.Office.Excel.Functions.SPG(M31, "SP_TOTAL_REV", "CY2022")</f>
        <v>54450000</v>
      </c>
      <c r="O31" s="4">
        <f>_xll.SNL.Clients.Office.Excel.Functions.SPG(M31,"IQ_AVG_DILUT_SHARES_OUT","CY2022")</f>
        <v>787941750</v>
      </c>
      <c r="P31" s="5">
        <f>_xll.SNL.Clients.Office.Excel.Functions.SPG(M31, "IQ_DILUT_EPS_NORM", "CY2022")</f>
        <v>10.74</v>
      </c>
      <c r="Q31">
        <f t="shared" si="4"/>
        <v>8462494.3949999996</v>
      </c>
      <c r="R31">
        <f t="shared" si="5"/>
        <v>0.15541771157024792</v>
      </c>
    </row>
    <row r="32" spans="1:18">
      <c r="A32" t="s">
        <v>544</v>
      </c>
      <c r="B32" s="4" cm="1">
        <f t="array" ref="B32">_xll.SNL.Clients.Office.Excel.Functions.SPG(A32, "SP_TOTAL_REV", "CY2023")</f>
        <v>27938000</v>
      </c>
      <c r="C32" s="4">
        <f>_xll.SNL.Clients.Office.Excel.Functions.SPG(A32,"IQ_AVG_DILUT_SHARES_OUT","CY2023")</f>
        <v>725233068</v>
      </c>
      <c r="D32" s="5">
        <f>_xll.SNL.Clients.Office.Excel.Functions.SPG(A32, "IQ_DILUT_EPS_NORM", "CY2023")</f>
        <v>2.8919999999999999</v>
      </c>
      <c r="E32">
        <f t="shared" si="0"/>
        <v>2097374.032656</v>
      </c>
      <c r="F32">
        <f t="shared" si="1"/>
        <v>7.5072447299591949E-2</v>
      </c>
      <c r="G32" t="s">
        <v>544</v>
      </c>
      <c r="H32" s="4" cm="1">
        <f t="array" ref="H32">_xll.SNL.Clients.Office.Excel.Functions.SPG(G32, "SP_TOTAL_REV", "CY2022")</f>
        <v>54450000</v>
      </c>
      <c r="I32" s="4">
        <f>_xll.SNL.Clients.Office.Excel.Functions.SPG(G32,"IQ_AVG_DILUT_SHARES_OUT","CY2022")</f>
        <v>787941750</v>
      </c>
      <c r="J32" s="5">
        <f>_xll.SNL.Clients.Office.Excel.Functions.SPG(G32, "IQ_DILUT_EPS_NORM", "CY2022")</f>
        <v>10.74</v>
      </c>
      <c r="K32">
        <f t="shared" si="2"/>
        <v>8462494.3949999996</v>
      </c>
      <c r="L32">
        <f t="shared" si="3"/>
        <v>0.15541771157024792</v>
      </c>
      <c r="M32" t="s">
        <v>545</v>
      </c>
      <c r="N32" s="4" cm="1">
        <f t="array" ref="N32">_xll.SNL.Clients.Office.Excel.Functions.SPG(M32, "SP_TOTAL_REV", "CY2022")</f>
        <v>9694500</v>
      </c>
      <c r="O32" s="4">
        <f>_xll.SNL.Clients.Office.Excel.Functions.SPG(M32,"IQ_AVG_DILUT_SHARES_OUT","CY2022")</f>
        <v>462750000</v>
      </c>
      <c r="P32" s="5">
        <f>_xll.SNL.Clients.Office.Excel.Functions.SPG(M32, "IQ_DILUT_EPS_NORM", "CY2022")</f>
        <v>3.536</v>
      </c>
      <c r="Q32">
        <f t="shared" si="4"/>
        <v>1636284</v>
      </c>
      <c r="R32">
        <f t="shared" si="5"/>
        <v>0.1687847748723503</v>
      </c>
    </row>
    <row r="33" spans="1:18">
      <c r="A33" t="s">
        <v>545</v>
      </c>
      <c r="B33" s="4" cm="1">
        <f t="array" ref="B33">_xll.SNL.Clients.Office.Excel.Functions.SPG(A33, "SP_TOTAL_REV", "CY2023")</f>
        <v>10130800</v>
      </c>
      <c r="C33" s="4">
        <f>_xll.SNL.Clients.Office.Excel.Functions.SPG(A33,"IQ_AVG_DILUT_SHARES_OUT","CY2023")</f>
        <v>467162000</v>
      </c>
      <c r="D33" s="5">
        <f>_xll.SNL.Clients.Office.Excel.Functions.SPG(A33, "IQ_DILUT_EPS_NORM", "CY2023")</f>
        <v>3.335</v>
      </c>
      <c r="E33">
        <f t="shared" si="0"/>
        <v>1557985.27</v>
      </c>
      <c r="F33">
        <f t="shared" si="1"/>
        <v>0.15378699312986141</v>
      </c>
      <c r="G33" t="s">
        <v>545</v>
      </c>
      <c r="H33" s="4" cm="1">
        <f t="array" ref="H33">_xll.SNL.Clients.Office.Excel.Functions.SPG(G33, "SP_TOTAL_REV", "CY2022")</f>
        <v>9694500</v>
      </c>
      <c r="I33" s="4">
        <f>_xll.SNL.Clients.Office.Excel.Functions.SPG(G33,"IQ_AVG_DILUT_SHARES_OUT","CY2022")</f>
        <v>462750000</v>
      </c>
      <c r="J33" s="5">
        <f>_xll.SNL.Clients.Office.Excel.Functions.SPG(G33, "IQ_DILUT_EPS_NORM", "CY2022")</f>
        <v>3.536</v>
      </c>
      <c r="K33">
        <f t="shared" si="2"/>
        <v>1636284</v>
      </c>
      <c r="L33">
        <f t="shared" si="3"/>
        <v>0.1687847748723503</v>
      </c>
      <c r="M33" t="s">
        <v>546</v>
      </c>
      <c r="N33" s="4" cm="1">
        <f t="array" ref="N33">_xll.SNL.Clients.Office.Excel.Functions.SPG(M33, "SP_TOTAL_REV", "CY2022")</f>
        <v>3792000</v>
      </c>
      <c r="O33" s="4">
        <f>_xll.SNL.Clients.Office.Excel.Functions.SPG(M33,"IQ_AVG_DILUT_SHARES_OUT","CY2022")</f>
        <v>182000000</v>
      </c>
      <c r="P33" s="5">
        <f>_xll.SNL.Clients.Office.Excel.Functions.SPG(M33, "IQ_DILUT_EPS_NORM", "CY2022")</f>
        <v>3.3959999999999999</v>
      </c>
      <c r="Q33">
        <f t="shared" si="4"/>
        <v>618072</v>
      </c>
      <c r="R33">
        <f t="shared" si="5"/>
        <v>0.16299367088607594</v>
      </c>
    </row>
    <row r="34" spans="1:18">
      <c r="A34" t="s">
        <v>546</v>
      </c>
      <c r="B34" s="4" cm="1">
        <f t="array" ref="B34">_xll.SNL.Clients.Office.Excel.Functions.SPG(A34, "SP_TOTAL_REV", "CY2023")</f>
        <v>4234000</v>
      </c>
      <c r="C34" s="4">
        <f>_xll.SNL.Clients.Office.Excel.Functions.SPG(A34,"IQ_AVG_DILUT_SHARES_OUT","CY2023")</f>
        <v>193000000</v>
      </c>
      <c r="D34" s="5">
        <f>_xll.SNL.Clients.Office.Excel.Functions.SPG(A34, "IQ_DILUT_EPS_NORM", "CY2023")</f>
        <v>3.8730000000000002</v>
      </c>
      <c r="E34">
        <f t="shared" si="0"/>
        <v>747489</v>
      </c>
      <c r="F34">
        <f t="shared" si="1"/>
        <v>0.17654440245630609</v>
      </c>
      <c r="G34" t="s">
        <v>546</v>
      </c>
      <c r="H34" s="4" cm="1">
        <f t="array" ref="H34">_xll.SNL.Clients.Office.Excel.Functions.SPG(G34, "SP_TOTAL_REV", "CY2022")</f>
        <v>3792000</v>
      </c>
      <c r="I34" s="4">
        <f>_xll.SNL.Clients.Office.Excel.Functions.SPG(G34,"IQ_AVG_DILUT_SHARES_OUT","CY2022")</f>
        <v>182000000</v>
      </c>
      <c r="J34" s="5">
        <f>_xll.SNL.Clients.Office.Excel.Functions.SPG(G34, "IQ_DILUT_EPS_NORM", "CY2022")</f>
        <v>3.3959999999999999</v>
      </c>
      <c r="K34">
        <f t="shared" si="2"/>
        <v>618072</v>
      </c>
      <c r="L34">
        <f t="shared" si="3"/>
        <v>0.16299367088607594</v>
      </c>
      <c r="M34" t="s">
        <v>547</v>
      </c>
      <c r="N34" s="4" cm="1">
        <f t="array" ref="N34">_xll.SNL.Clients.Office.Excel.Functions.SPG(M34, "SP_TOTAL_REV", "CY2022")</f>
        <v>14334000</v>
      </c>
      <c r="O34" s="4">
        <f>_xll.SNL.Clients.Office.Excel.Functions.SPG(M34,"IQ_AVG_DILUT_SHARES_OUT","CY2022")</f>
        <v>113700000</v>
      </c>
      <c r="P34" s="5">
        <f>_xll.SNL.Clients.Office.Excel.Functions.SPG(M34, "IQ_DILUT_EPS_NORM", "CY2022")</f>
        <v>21.882999999999999</v>
      </c>
      <c r="Q34">
        <f t="shared" si="4"/>
        <v>2488097.1</v>
      </c>
      <c r="R34">
        <f t="shared" si="5"/>
        <v>0.17358009627459189</v>
      </c>
    </row>
    <row r="35" spans="1:18">
      <c r="A35" t="s">
        <v>547</v>
      </c>
      <c r="B35" s="4" cm="1">
        <f t="array" ref="B35">_xll.SNL.Clients.Office.Excel.Functions.SPG(A35, "SP_TOTAL_REV", "CY2023")</f>
        <v>16096000</v>
      </c>
      <c r="C35" s="4">
        <f>_xll.SNL.Clients.Office.Excel.Functions.SPG(A35,"IQ_AVG_DILUT_SHARES_OUT","CY2023")</f>
        <v>107800000</v>
      </c>
      <c r="D35" s="5">
        <f>_xll.SNL.Clients.Office.Excel.Functions.SPG(A35, "IQ_DILUT_EPS_NORM", "CY2023")</f>
        <v>19.109000000000002</v>
      </c>
      <c r="E35">
        <f t="shared" si="0"/>
        <v>2059950.2000000002</v>
      </c>
      <c r="F35">
        <f t="shared" si="1"/>
        <v>0.12797901341948312</v>
      </c>
      <c r="G35" t="s">
        <v>547</v>
      </c>
      <c r="H35" s="4" cm="1">
        <f t="array" ref="H35">_xll.SNL.Clients.Office.Excel.Functions.SPG(G35, "SP_TOTAL_REV", "CY2022")</f>
        <v>14334000</v>
      </c>
      <c r="I35" s="4">
        <f>_xll.SNL.Clients.Office.Excel.Functions.SPG(G35,"IQ_AVG_DILUT_SHARES_OUT","CY2022")</f>
        <v>113700000</v>
      </c>
      <c r="J35" s="5">
        <f>_xll.SNL.Clients.Office.Excel.Functions.SPG(G35, "IQ_DILUT_EPS_NORM", "CY2022")</f>
        <v>21.882999999999999</v>
      </c>
      <c r="K35">
        <f t="shared" si="2"/>
        <v>2488097.1</v>
      </c>
      <c r="L35">
        <f t="shared" si="3"/>
        <v>0.17358009627459189</v>
      </c>
      <c r="M35" t="s">
        <v>548</v>
      </c>
      <c r="N35" s="4" cm="1">
        <f t="array" ref="N35">_xll.SNL.Clients.Office.Excel.Functions.SPG(M35, "SP_TOTAL_REV", "CY2022")</f>
        <v>6150530</v>
      </c>
      <c r="O35" s="4">
        <f>_xll.SNL.Clients.Office.Excel.Functions.SPG(M35,"IQ_AVG_DILUT_SHARES_OUT","CY2022")</f>
        <v>231536000</v>
      </c>
      <c r="P35" s="5">
        <f>_xll.SNL.Clients.Office.Excel.Functions.SPG(M35, "IQ_DILUT_EPS_NORM", "CY2022")</f>
        <v>3.847</v>
      </c>
      <c r="Q35">
        <f t="shared" si="4"/>
        <v>890718.99199999997</v>
      </c>
      <c r="R35">
        <f t="shared" si="5"/>
        <v>0.14481987601068524</v>
      </c>
    </row>
    <row r="36" spans="1:18">
      <c r="A36" t="s">
        <v>548</v>
      </c>
      <c r="B36" s="4" cm="1">
        <f t="array" ref="B36">_xll.SNL.Clients.Office.Excel.Functions.SPG(A36, "SP_TOTAL_REV", "CY2023")</f>
        <v>6596950</v>
      </c>
      <c r="C36" s="4">
        <f>_xll.SNL.Clients.Office.Excel.Functions.SPG(A36,"IQ_AVG_DILUT_SHARES_OUT","CY2023")</f>
        <v>231509000</v>
      </c>
      <c r="D36" s="5">
        <f>_xll.SNL.Clients.Office.Excel.Functions.SPG(A36, "IQ_DILUT_EPS_NORM", "CY2023")</f>
        <v>4.3369999999999997</v>
      </c>
      <c r="E36">
        <f t="shared" si="0"/>
        <v>1004054.5330000001</v>
      </c>
      <c r="F36">
        <f t="shared" si="1"/>
        <v>0.15219980945740078</v>
      </c>
      <c r="G36" t="s">
        <v>548</v>
      </c>
      <c r="H36" s="4" cm="1">
        <f t="array" ref="H36">_xll.SNL.Clients.Office.Excel.Functions.SPG(G36, "SP_TOTAL_REV", "CY2022")</f>
        <v>6150530</v>
      </c>
      <c r="I36" s="4">
        <f>_xll.SNL.Clients.Office.Excel.Functions.SPG(G36,"IQ_AVG_DILUT_SHARES_OUT","CY2022")</f>
        <v>231536000</v>
      </c>
      <c r="J36" s="5">
        <f>_xll.SNL.Clients.Office.Excel.Functions.SPG(G36, "IQ_DILUT_EPS_NORM", "CY2022")</f>
        <v>3.847</v>
      </c>
      <c r="K36">
        <f t="shared" si="2"/>
        <v>890718.99199999997</v>
      </c>
      <c r="L36">
        <f t="shared" si="3"/>
        <v>0.14481987601068524</v>
      </c>
      <c r="M36" t="s">
        <v>549</v>
      </c>
      <c r="N36" s="4" cm="1">
        <f t="array" ref="N36">_xll.SNL.Clients.Office.Excel.Functions.SPG(M36, "SP_TOTAL_REV", "CY2022")</f>
        <v>26323000</v>
      </c>
      <c r="O36" s="4">
        <f>_xll.SNL.Clients.Office.Excel.Functions.SPG(M36,"IQ_AVG_DILUT_SHARES_OUT","CY2022")</f>
        <v>541000000</v>
      </c>
      <c r="P36" s="5">
        <f>_xll.SNL.Clients.Office.Excel.Functions.SPG(M36, "IQ_DILUT_EPS_NORM", "CY2022")</f>
        <v>9.5310000000000006</v>
      </c>
      <c r="Q36">
        <f t="shared" si="4"/>
        <v>5156271</v>
      </c>
      <c r="R36">
        <f t="shared" si="5"/>
        <v>0.19588462561258216</v>
      </c>
    </row>
    <row r="37" spans="1:18">
      <c r="A37" t="s">
        <v>549</v>
      </c>
      <c r="B37" s="4" cm="1">
        <f t="array" ref="B37">_xll.SNL.Clients.Office.Excel.Functions.SPG(A37, "SP_TOTAL_REV", "CY2023")</f>
        <v>28190000</v>
      </c>
      <c r="C37" s="4">
        <f>_xll.SNL.Clients.Office.Excel.Functions.SPG(A37,"IQ_AVG_DILUT_SHARES_OUT","CY2023")</f>
        <v>538000000</v>
      </c>
      <c r="D37" s="5">
        <f>_xll.SNL.Clients.Office.Excel.Functions.SPG(A37, "IQ_DILUT_EPS_NORM", "CY2023")</f>
        <v>7.5030000000000001</v>
      </c>
      <c r="E37">
        <f t="shared" si="0"/>
        <v>4036614</v>
      </c>
      <c r="F37">
        <f t="shared" si="1"/>
        <v>0.14319311812699539</v>
      </c>
      <c r="G37" t="s">
        <v>549</v>
      </c>
      <c r="H37" s="4" cm="1">
        <f t="array" ref="H37">_xll.SNL.Clients.Office.Excel.Functions.SPG(G37, "SP_TOTAL_REV", "CY2022")</f>
        <v>26323000</v>
      </c>
      <c r="I37" s="4">
        <f>_xll.SNL.Clients.Office.Excel.Functions.SPG(G37,"IQ_AVG_DILUT_SHARES_OUT","CY2022")</f>
        <v>541000000</v>
      </c>
      <c r="J37" s="5">
        <f>_xll.SNL.Clients.Office.Excel.Functions.SPG(G37, "IQ_DILUT_EPS_NORM", "CY2022")</f>
        <v>9.5310000000000006</v>
      </c>
      <c r="K37">
        <f t="shared" si="2"/>
        <v>5156271</v>
      </c>
      <c r="L37">
        <f t="shared" si="3"/>
        <v>0.19588462561258216</v>
      </c>
      <c r="M37" t="s">
        <v>550</v>
      </c>
      <c r="N37" s="4" cm="1">
        <f t="array" ref="N37">_xll.SNL.Clients.Office.Excel.Functions.SPG(M37, "SP_TOTAL_REV", "CY2022")</f>
        <v>12623000</v>
      </c>
      <c r="O37" s="4">
        <f>_xll.SNL.Clients.Office.Excel.Functions.SPG(M37,"IQ_AVG_DILUT_SHARES_OUT","CY2022")</f>
        <v>1242000000</v>
      </c>
      <c r="P37" s="5">
        <f>_xll.SNL.Clients.Office.Excel.Functions.SPG(M37, "IQ_DILUT_EPS_NORM", "CY2022")</f>
        <v>1.2410000000000001</v>
      </c>
      <c r="Q37">
        <f t="shared" si="4"/>
        <v>1541322.0000000002</v>
      </c>
      <c r="R37">
        <f t="shared" si="5"/>
        <v>0.12210425413926961</v>
      </c>
    </row>
    <row r="38" spans="1:18">
      <c r="A38" t="s">
        <v>550</v>
      </c>
      <c r="B38" s="4" cm="1">
        <f t="array" ref="B38">_xll.SNL.Clients.Office.Excel.Functions.SPG(A38, "SP_TOTAL_REV", "CY2023")</f>
        <v>12554700</v>
      </c>
      <c r="C38" s="4">
        <f>_xll.SNL.Clients.Office.Excel.Functions.SPG(A38,"IQ_AVG_DILUT_SHARES_OUT","CY2023")</f>
        <v>1241200000</v>
      </c>
      <c r="D38" s="5">
        <f>_xll.SNL.Clients.Office.Excel.Functions.SPG(A38, "IQ_DILUT_EPS_NORM", "CY2023")</f>
        <v>1.2370000000000001</v>
      </c>
      <c r="E38">
        <f t="shared" si="0"/>
        <v>1535364.4000000001</v>
      </c>
      <c r="F38">
        <f t="shared" si="1"/>
        <v>0.12229399348451178</v>
      </c>
      <c r="G38" t="s">
        <v>550</v>
      </c>
      <c r="H38" s="4" cm="1">
        <f t="array" ref="H38">_xll.SNL.Clients.Office.Excel.Functions.SPG(G38, "SP_TOTAL_REV", "CY2022")</f>
        <v>12623000</v>
      </c>
      <c r="I38" s="4">
        <f>_xll.SNL.Clients.Office.Excel.Functions.SPG(G38,"IQ_AVG_DILUT_SHARES_OUT","CY2022")</f>
        <v>1242000000</v>
      </c>
      <c r="J38" s="5">
        <f>_xll.SNL.Clients.Office.Excel.Functions.SPG(G38, "IQ_DILUT_EPS_NORM", "CY2022")</f>
        <v>1.2410000000000001</v>
      </c>
      <c r="K38">
        <f t="shared" si="2"/>
        <v>1541322.0000000002</v>
      </c>
      <c r="L38">
        <f t="shared" si="3"/>
        <v>0.12210425413926961</v>
      </c>
      <c r="M38" t="s">
        <v>551</v>
      </c>
      <c r="N38" s="4" cm="1">
        <f t="array" ref="N38">_xll.SNL.Clients.Office.Excel.Functions.SPG(M38, "SP_TOTAL_REV", "CY2022")</f>
        <v>12579290</v>
      </c>
      <c r="O38" s="4">
        <f>_xll.SNL.Clients.Office.Excel.Functions.SPG(M38,"IQ_AVG_DILUT_SHARES_OUT","CY2022")</f>
        <v>518438500</v>
      </c>
      <c r="P38" s="5">
        <f>_xll.SNL.Clients.Office.Excel.Functions.SPG(M38, "IQ_DILUT_EPS_NORM", "CY2022")</f>
        <v>4.899</v>
      </c>
      <c r="Q38">
        <f t="shared" si="4"/>
        <v>2539830.2115000002</v>
      </c>
      <c r="R38">
        <f t="shared" si="5"/>
        <v>0.20190568875508874</v>
      </c>
    </row>
    <row r="39" spans="1:18">
      <c r="A39" t="s">
        <v>551</v>
      </c>
      <c r="B39" s="4" cm="1">
        <f t="array" ref="B39">_xll.SNL.Clients.Office.Excel.Functions.SPG(A39, "SP_TOTAL_REV", "CY2023")</f>
        <v>11568613</v>
      </c>
      <c r="C39" s="4">
        <f>_xll.SNL.Clients.Office.Excel.Functions.SPG(A39,"IQ_AVG_DILUT_SHARES_OUT","CY2023")</f>
        <v>502848250</v>
      </c>
      <c r="D39" s="5">
        <f>_xll.SNL.Clients.Office.Excel.Functions.SPG(A39, "IQ_DILUT_EPS_NORM", "CY2023")</f>
        <v>4.008</v>
      </c>
      <c r="E39">
        <f t="shared" si="0"/>
        <v>2015415.7860000001</v>
      </c>
      <c r="F39">
        <f t="shared" si="1"/>
        <v>0.17421412454544033</v>
      </c>
      <c r="G39" t="s">
        <v>551</v>
      </c>
      <c r="H39" s="4" cm="1">
        <f t="array" ref="H39">_xll.SNL.Clients.Office.Excel.Functions.SPG(G39, "SP_TOTAL_REV", "CY2022")</f>
        <v>12579290</v>
      </c>
      <c r="I39" s="4">
        <f>_xll.SNL.Clients.Office.Excel.Functions.SPG(G39,"IQ_AVG_DILUT_SHARES_OUT","CY2022")</f>
        <v>518438500</v>
      </c>
      <c r="J39" s="5">
        <f>_xll.SNL.Clients.Office.Excel.Functions.SPG(G39, "IQ_DILUT_EPS_NORM", "CY2022")</f>
        <v>4.899</v>
      </c>
      <c r="K39">
        <f t="shared" si="2"/>
        <v>2539830.2115000002</v>
      </c>
      <c r="L39">
        <f t="shared" si="3"/>
        <v>0.20190568875508874</v>
      </c>
      <c r="M39" t="s">
        <v>552</v>
      </c>
      <c r="N39" s="4" cm="1">
        <f t="array" ref="N39">_xll.SNL.Clients.Office.Excel.Functions.SPG(M39, "SP_TOTAL_REV", "CY2022")</f>
        <v>2065553</v>
      </c>
      <c r="O39" s="4">
        <f>_xll.SNL.Clients.Office.Excel.Functions.SPG(M39,"IQ_AVG_DILUT_SHARES_OUT","CY2022")</f>
        <v>87490000</v>
      </c>
      <c r="P39" s="5">
        <f>_xll.SNL.Clients.Office.Excel.Functions.SPG(M39, "IQ_DILUT_EPS_NORM", "CY2022")</f>
        <v>4.1210000000000004</v>
      </c>
      <c r="Q39">
        <f t="shared" si="4"/>
        <v>360546.29000000004</v>
      </c>
      <c r="R39">
        <f t="shared" si="5"/>
        <v>0.17455194323263554</v>
      </c>
    </row>
    <row r="40" spans="1:18">
      <c r="A40" t="s">
        <v>552</v>
      </c>
      <c r="B40" s="4" cm="1">
        <f t="array" ref="B40">_xll.SNL.Clients.Office.Excel.Functions.SPG(A40, "SP_TOTAL_REV", "CY2023")</f>
        <v>2269949</v>
      </c>
      <c r="C40" s="4">
        <f>_xll.SNL.Clients.Office.Excel.Functions.SPG(A40,"IQ_AVG_DILUT_SHARES_OUT","CY2023")</f>
        <v>87386000</v>
      </c>
      <c r="D40" s="5">
        <f>_xll.SNL.Clients.Office.Excel.Functions.SPG(A40, "IQ_DILUT_EPS_NORM", "CY2023")</f>
        <v>4.2510000000000003</v>
      </c>
      <c r="E40">
        <f t="shared" si="0"/>
        <v>371477.886</v>
      </c>
      <c r="F40">
        <f t="shared" si="1"/>
        <v>0.16365032254028614</v>
      </c>
      <c r="G40" t="s">
        <v>552</v>
      </c>
      <c r="H40" s="4" cm="1">
        <f t="array" ref="H40">_xll.SNL.Clients.Office.Excel.Functions.SPG(G40, "SP_TOTAL_REV", "CY2022")</f>
        <v>2065553</v>
      </c>
      <c r="I40" s="4">
        <f>_xll.SNL.Clients.Office.Excel.Functions.SPG(G40,"IQ_AVG_DILUT_SHARES_OUT","CY2022")</f>
        <v>87490000</v>
      </c>
      <c r="J40" s="5">
        <f>_xll.SNL.Clients.Office.Excel.Functions.SPG(G40, "IQ_DILUT_EPS_NORM", "CY2022")</f>
        <v>4.1210000000000004</v>
      </c>
      <c r="K40">
        <f t="shared" si="2"/>
        <v>360546.29000000004</v>
      </c>
      <c r="L40">
        <f t="shared" si="3"/>
        <v>0.17455194323263554</v>
      </c>
      <c r="M40" t="s">
        <v>553</v>
      </c>
      <c r="N40" s="4" cm="1">
        <f t="array" ref="N40">_xll.SNL.Clients.Office.Excel.Functions.SPG(M40, "SP_TOTAL_REV", "CY2022")</f>
        <v>12497000</v>
      </c>
      <c r="O40" s="4">
        <f>_xll.SNL.Clients.Office.Excel.Functions.SPG(M40,"IQ_AVG_DILUT_SHARES_OUT","CY2022")</f>
        <v>213200000</v>
      </c>
      <c r="P40" s="5">
        <f>_xll.SNL.Clients.Office.Excel.Functions.SPG(M40, "IQ_DILUT_EPS_NORM", "CY2022")</f>
        <v>8.9960000000000004</v>
      </c>
      <c r="Q40">
        <f t="shared" si="4"/>
        <v>1917947.2</v>
      </c>
      <c r="R40">
        <f t="shared" si="5"/>
        <v>0.15347260942626231</v>
      </c>
    </row>
    <row r="41" spans="1:18">
      <c r="A41" t="s">
        <v>553</v>
      </c>
      <c r="B41" s="4" cm="1">
        <f t="array" ref="B41">_xll.SNL.Clients.Office.Excel.Functions.SPG(A41, "SP_TOTAL_REV", "CY2023")</f>
        <v>13407000</v>
      </c>
      <c r="C41" s="4">
        <f>_xll.SNL.Clients.Office.Excel.Functions.SPG(A41,"IQ_AVG_DILUT_SHARES_OUT","CY2023")</f>
        <v>205000000</v>
      </c>
      <c r="D41" s="5">
        <f>_xll.SNL.Clients.Office.Excel.Functions.SPG(A41, "IQ_DILUT_EPS_NORM", "CY2023")</f>
        <v>10.401</v>
      </c>
      <c r="E41">
        <f t="shared" si="0"/>
        <v>2132205</v>
      </c>
      <c r="F41">
        <f t="shared" si="1"/>
        <v>0.15903669724770642</v>
      </c>
      <c r="G41" t="s">
        <v>553</v>
      </c>
      <c r="H41" s="4" cm="1">
        <f t="array" ref="H41">_xll.SNL.Clients.Office.Excel.Functions.SPG(G41, "SP_TOTAL_REV", "CY2022")</f>
        <v>12497000</v>
      </c>
      <c r="I41" s="4">
        <f>_xll.SNL.Clients.Office.Excel.Functions.SPG(G41,"IQ_AVG_DILUT_SHARES_OUT","CY2022")</f>
        <v>213200000</v>
      </c>
      <c r="J41" s="5">
        <f>_xll.SNL.Clients.Office.Excel.Functions.SPG(G41, "IQ_DILUT_EPS_NORM", "CY2022")</f>
        <v>8.9960000000000004</v>
      </c>
      <c r="K41">
        <f t="shared" si="2"/>
        <v>1917947.2</v>
      </c>
      <c r="L41">
        <f t="shared" si="3"/>
        <v>0.15347260942626231</v>
      </c>
      <c r="M41" t="s">
        <v>554</v>
      </c>
      <c r="N41" s="4" cm="1">
        <f t="array" ref="N41">_xll.SNL.Clients.Office.Excel.Functions.SPG(M41, "SP_TOTAL_REV", "CY2022")</f>
        <v>10960000</v>
      </c>
      <c r="O41" s="4">
        <f>_xll.SNL.Clients.Office.Excel.Functions.SPG(M41,"IQ_AVG_DILUT_SHARES_OUT","CY2022")</f>
        <v>333000000</v>
      </c>
      <c r="P41" s="5">
        <f>_xll.SNL.Clients.Office.Excel.Functions.SPG(M41, "IQ_DILUT_EPS_NORM", "CY2022")</f>
        <v>7.7910000000000004</v>
      </c>
      <c r="Q41">
        <f t="shared" si="4"/>
        <v>2594403</v>
      </c>
      <c r="R41">
        <f t="shared" si="5"/>
        <v>0.23671560218978102</v>
      </c>
    </row>
    <row r="42" spans="1:18">
      <c r="A42" t="s">
        <v>554</v>
      </c>
      <c r="B42" s="4" cm="1">
        <f t="array" ref="B42">_xll.SNL.Clients.Office.Excel.Functions.SPG(A42, "SP_TOTAL_REV", "CY2023")</f>
        <v>8093000</v>
      </c>
      <c r="C42" s="4">
        <f>_xll.SNL.Clients.Office.Excel.Functions.SPG(A42,"IQ_AVG_DILUT_SHARES_OUT","CY2023")</f>
        <v>309000000</v>
      </c>
      <c r="D42" s="5">
        <f>_xll.SNL.Clients.Office.Excel.Functions.SPG(A42, "IQ_DILUT_EPS_NORM", "CY2023")</f>
        <v>5.1390000000000002</v>
      </c>
      <c r="E42">
        <f t="shared" si="0"/>
        <v>1587951</v>
      </c>
      <c r="F42">
        <f t="shared" si="1"/>
        <v>0.19621290003706907</v>
      </c>
      <c r="G42" t="s">
        <v>554</v>
      </c>
      <c r="H42" s="4" cm="1">
        <f t="array" ref="H42">_xll.SNL.Clients.Office.Excel.Functions.SPG(G42, "SP_TOTAL_REV", "CY2022")</f>
        <v>10960000</v>
      </c>
      <c r="I42" s="4">
        <f>_xll.SNL.Clients.Office.Excel.Functions.SPG(G42,"IQ_AVG_DILUT_SHARES_OUT","CY2022")</f>
        <v>333000000</v>
      </c>
      <c r="J42" s="5">
        <f>_xll.SNL.Clients.Office.Excel.Functions.SPG(G42, "IQ_DILUT_EPS_NORM", "CY2022")</f>
        <v>7.7910000000000004</v>
      </c>
      <c r="K42">
        <f t="shared" si="2"/>
        <v>2594403</v>
      </c>
      <c r="L42">
        <f t="shared" si="3"/>
        <v>0.23671560218978102</v>
      </c>
      <c r="M42" t="s">
        <v>555</v>
      </c>
      <c r="N42" s="4" cm="1">
        <f t="array" ref="N42">_xll.SNL.Clients.Office.Excel.Functions.SPG(M42, "SP_TOTAL_REV", "CY2022")</f>
        <v>387537000</v>
      </c>
      <c r="O42" s="4">
        <f>_xll.SNL.Clients.Office.Excel.Functions.SPG(M42,"IQ_AVG_DILUT_SHARES_OUT","CY2022")</f>
        <v>16184925750</v>
      </c>
      <c r="P42" s="5">
        <f>_xll.SNL.Clients.Office.Excel.Functions.SPG(M42, "IQ_DILUT_EPS_NORM", "CY2022")</f>
        <v>4.3819999999999997</v>
      </c>
      <c r="Q42">
        <f t="shared" si="4"/>
        <v>70922344.636500001</v>
      </c>
      <c r="R42">
        <f t="shared" si="5"/>
        <v>0.18300793120785885</v>
      </c>
    </row>
    <row r="43" spans="1:18">
      <c r="A43" t="s">
        <v>555</v>
      </c>
      <c r="B43" s="4" cm="1">
        <f t="array" ref="B43">_xll.SNL.Clients.Office.Excel.Functions.SPG(A43, "SP_TOTAL_REV", "CY2023")</f>
        <v>385706000</v>
      </c>
      <c r="C43" s="4">
        <f>_xll.SNL.Clients.Office.Excel.Functions.SPG(A43,"IQ_AVG_DILUT_SHARES_OUT","CY2023")</f>
        <v>15717777750</v>
      </c>
      <c r="D43" s="5">
        <f>_xll.SNL.Clients.Office.Excel.Functions.SPG(A43, "IQ_DILUT_EPS_NORM", "CY2023")</f>
        <v>4.7089999999999996</v>
      </c>
      <c r="E43">
        <f t="shared" si="0"/>
        <v>74015015.42475</v>
      </c>
      <c r="F43">
        <f t="shared" si="1"/>
        <v>0.19189490291763675</v>
      </c>
      <c r="G43" t="s">
        <v>555</v>
      </c>
      <c r="H43" s="4" cm="1">
        <f t="array" ref="H43">_xll.SNL.Clients.Office.Excel.Functions.SPG(G43, "SP_TOTAL_REV", "CY2022")</f>
        <v>387537000</v>
      </c>
      <c r="I43" s="4">
        <f>_xll.SNL.Clients.Office.Excel.Functions.SPG(G43,"IQ_AVG_DILUT_SHARES_OUT","CY2022")</f>
        <v>16184925750</v>
      </c>
      <c r="J43" s="5">
        <f>_xll.SNL.Clients.Office.Excel.Functions.SPG(G43, "IQ_DILUT_EPS_NORM", "CY2022")</f>
        <v>4.3819999999999997</v>
      </c>
      <c r="K43">
        <f t="shared" si="2"/>
        <v>70922344.636500001</v>
      </c>
      <c r="L43">
        <f t="shared" si="3"/>
        <v>0.18300793120785885</v>
      </c>
      <c r="M43" t="s">
        <v>556</v>
      </c>
      <c r="N43" s="4" cm="1">
        <f t="array" ref="N43">_xll.SNL.Clients.Office.Excel.Functions.SPG(M43, "SP_TOTAL_REV", "CY2022")</f>
        <v>26253000</v>
      </c>
      <c r="O43" s="4">
        <f>_xll.SNL.Clients.Office.Excel.Functions.SPG(M43,"IQ_AVG_DILUT_SHARES_OUT","CY2022")</f>
        <v>865000000</v>
      </c>
      <c r="P43" s="5">
        <f>_xll.SNL.Clients.Office.Excel.Functions.SPG(M43, "IQ_DILUT_EPS_NORM", "CY2022")</f>
        <v>5.508</v>
      </c>
      <c r="Q43">
        <f t="shared" si="4"/>
        <v>4764420</v>
      </c>
      <c r="R43">
        <f t="shared" si="5"/>
        <v>0.18148097360301679</v>
      </c>
    </row>
    <row r="44" spans="1:18">
      <c r="A44" t="s">
        <v>556</v>
      </c>
      <c r="B44" s="4" cm="1">
        <f t="array" ref="B44">_xll.SNL.Clients.Office.Excel.Functions.SPG(A44, "SP_TOTAL_REV", "CY2023")</f>
        <v>26485000</v>
      </c>
      <c r="C44" s="4">
        <f>_xll.SNL.Clients.Office.Excel.Functions.SPG(A44,"IQ_AVG_DILUT_SHARES_OUT","CY2023")</f>
        <v>842000000</v>
      </c>
      <c r="D44" s="5">
        <f>_xll.SNL.Clients.Office.Excel.Functions.SPG(A44, "IQ_DILUT_EPS_NORM", "CY2023")</f>
        <v>5.8479999999999999</v>
      </c>
      <c r="E44">
        <f t="shared" si="0"/>
        <v>4924016</v>
      </c>
      <c r="F44">
        <f t="shared" si="1"/>
        <v>0.18591716065697564</v>
      </c>
      <c r="G44" t="s">
        <v>556</v>
      </c>
      <c r="H44" s="4" cm="1">
        <f t="array" ref="H44">_xll.SNL.Clients.Office.Excel.Functions.SPG(G44, "SP_TOTAL_REV", "CY2022")</f>
        <v>26253000</v>
      </c>
      <c r="I44" s="4">
        <f>_xll.SNL.Clients.Office.Excel.Functions.SPG(G44,"IQ_AVG_DILUT_SHARES_OUT","CY2022")</f>
        <v>865000000</v>
      </c>
      <c r="J44" s="5">
        <f>_xll.SNL.Clients.Office.Excel.Functions.SPG(G44, "IQ_DILUT_EPS_NORM", "CY2022")</f>
        <v>5.508</v>
      </c>
      <c r="K44">
        <f t="shared" si="2"/>
        <v>4764420</v>
      </c>
      <c r="L44">
        <f t="shared" si="3"/>
        <v>0.18148097360301679</v>
      </c>
      <c r="M44" t="s">
        <v>557</v>
      </c>
      <c r="N44" s="4" cm="1">
        <f t="array" ref="N44">_xll.SNL.Clients.Office.Excel.Functions.SPG(M44, "SP_TOTAL_REV", "CY2022")</f>
        <v>17489000</v>
      </c>
      <c r="O44" s="4">
        <f>_xll.SNL.Clients.Office.Excel.Functions.SPG(M44,"IQ_AVG_DILUT_SHARES_OUT","CY2022")</f>
        <v>271180000</v>
      </c>
      <c r="P44" s="5">
        <f>_xll.SNL.Clients.Office.Excel.Functions.SPG(M44, "IQ_DILUT_EPS_NORM", "CY2022")</f>
        <v>2.19</v>
      </c>
      <c r="Q44">
        <f t="shared" si="4"/>
        <v>593884.19999999995</v>
      </c>
      <c r="R44">
        <f t="shared" si="5"/>
        <v>3.3957584767568182E-2</v>
      </c>
    </row>
    <row r="45" spans="1:18">
      <c r="A45" t="s">
        <v>557</v>
      </c>
      <c r="B45" s="4" cm="1">
        <f t="array" ref="B45">_xll.SNL.Clients.Office.Excel.Functions.SPG(A45, "SP_TOTAL_REV", "CY2023")</f>
        <v>20051000</v>
      </c>
      <c r="C45" s="4">
        <f>_xll.SNL.Clients.Office.Excel.Functions.SPG(A45,"IQ_AVG_DILUT_SHARES_OUT","CY2023")</f>
        <v>282880000</v>
      </c>
      <c r="D45" s="5">
        <f>_xll.SNL.Clients.Office.Excel.Functions.SPG(A45, "IQ_DILUT_EPS_NORM", "CY2023")</f>
        <v>2.9409999999999998</v>
      </c>
      <c r="E45">
        <f t="shared" si="0"/>
        <v>831950.08</v>
      </c>
      <c r="F45">
        <f t="shared" si="1"/>
        <v>4.1491700164580321E-2</v>
      </c>
      <c r="G45" t="s">
        <v>557</v>
      </c>
      <c r="H45" s="4" cm="1">
        <f t="array" ref="H45">_xll.SNL.Clients.Office.Excel.Functions.SPG(G45, "SP_TOTAL_REV", "CY2022")</f>
        <v>17489000</v>
      </c>
      <c r="I45" s="4">
        <f>_xll.SNL.Clients.Office.Excel.Functions.SPG(G45,"IQ_AVG_DILUT_SHARES_OUT","CY2022")</f>
        <v>271180000</v>
      </c>
      <c r="J45" s="5">
        <f>_xll.SNL.Clients.Office.Excel.Functions.SPG(G45, "IQ_DILUT_EPS_NORM", "CY2022")</f>
        <v>2.19</v>
      </c>
      <c r="K45">
        <f t="shared" si="2"/>
        <v>593884.19999999995</v>
      </c>
      <c r="L45">
        <f t="shared" si="3"/>
        <v>3.3957584767568182E-2</v>
      </c>
      <c r="M45" t="s">
        <v>558</v>
      </c>
      <c r="N45" s="4" cm="1">
        <f t="array" ref="N45">_xll.SNL.Clients.Office.Excel.Functions.SPG(M45, "SP_TOTAL_REV", "CY2022")</f>
        <v>9715713</v>
      </c>
      <c r="O45" s="4">
        <f>_xll.SNL.Clients.Office.Excel.Functions.SPG(M45,"IQ_AVG_DILUT_SHARES_OUT","CY2022")</f>
        <v>377600000</v>
      </c>
      <c r="P45" s="5">
        <f>_xll.SNL.Clients.Office.Excel.Functions.SPG(M45, "IQ_DILUT_EPS_NORM", "CY2022")</f>
        <v>2.57</v>
      </c>
      <c r="Q45">
        <f t="shared" si="4"/>
        <v>970431.99999999988</v>
      </c>
      <c r="R45">
        <f t="shared" si="5"/>
        <v>9.9882736346781742E-2</v>
      </c>
    </row>
    <row r="46" spans="1:18">
      <c r="A46" t="s">
        <v>558</v>
      </c>
      <c r="B46" s="4" cm="1">
        <f t="array" ref="B46">_xll.SNL.Clients.Office.Excel.Functions.SPG(A46, "SP_TOTAL_REV", "CY2023")</f>
        <v>13574000</v>
      </c>
      <c r="C46" s="4">
        <f>_xll.SNL.Clients.Office.Excel.Functions.SPG(A46,"IQ_AVG_DILUT_SHARES_OUT","CY2023")</f>
        <v>378800000</v>
      </c>
      <c r="D46" s="5">
        <f>_xll.SNL.Clients.Office.Excel.Functions.SPG(A46, "IQ_DILUT_EPS_NORM", "CY2023")</f>
        <v>5.9009999999999998</v>
      </c>
      <c r="E46">
        <f t="shared" si="0"/>
        <v>2235298.7999999998</v>
      </c>
      <c r="F46">
        <f t="shared" si="1"/>
        <v>0.16467502578458817</v>
      </c>
      <c r="G46" t="s">
        <v>558</v>
      </c>
      <c r="H46" s="4" cm="1">
        <f t="array" ref="H46">_xll.SNL.Clients.Office.Excel.Functions.SPG(G46, "SP_TOTAL_REV", "CY2022")</f>
        <v>9715713</v>
      </c>
      <c r="I46" s="4">
        <f>_xll.SNL.Clients.Office.Excel.Functions.SPG(G46,"IQ_AVG_DILUT_SHARES_OUT","CY2022")</f>
        <v>377600000</v>
      </c>
      <c r="J46" s="5">
        <f>_xll.SNL.Clients.Office.Excel.Functions.SPG(G46, "IQ_DILUT_EPS_NORM", "CY2022")</f>
        <v>2.57</v>
      </c>
      <c r="K46">
        <f t="shared" si="2"/>
        <v>970431.99999999988</v>
      </c>
      <c r="L46">
        <f t="shared" si="3"/>
        <v>9.9882736346781742E-2</v>
      </c>
      <c r="M46" t="s">
        <v>559</v>
      </c>
      <c r="N46" s="4" cm="1">
        <f t="array" ref="N46">_xll.SNL.Clients.Office.Excel.Functions.SPG(M46, "SP_TOTAL_REV", "CY2022")</f>
        <v>101556000</v>
      </c>
      <c r="O46" s="4">
        <f>_xll.SNL.Clients.Office.Excel.Functions.SPG(M46,"IQ_AVG_DILUT_SHARES_OUT","CY2022")</f>
        <v>563000000</v>
      </c>
      <c r="P46" s="5">
        <f>_xll.SNL.Clients.Office.Excel.Functions.SPG(M46, "IQ_DILUT_EPS_NORM", "CY2022")</f>
        <v>5.6120000000000001</v>
      </c>
      <c r="Q46">
        <f t="shared" si="4"/>
        <v>3159556</v>
      </c>
      <c r="R46">
        <f t="shared" si="5"/>
        <v>3.1111465595336563E-2</v>
      </c>
    </row>
    <row r="47" spans="1:18">
      <c r="A47" t="s">
        <v>559</v>
      </c>
      <c r="B47" s="4" cm="1">
        <f t="array" ref="B47">_xll.SNL.Clients.Office.Excel.Functions.SPG(A47, "SP_TOTAL_REV", "CY2023")</f>
        <v>93935000</v>
      </c>
      <c r="C47" s="4">
        <f>_xll.SNL.Clients.Office.Excel.Functions.SPG(A47,"IQ_AVG_DILUT_SHARES_OUT","CY2023")</f>
        <v>542000000</v>
      </c>
      <c r="D47" s="5">
        <f>_xll.SNL.Clients.Office.Excel.Functions.SPG(A47, "IQ_DILUT_EPS_NORM", "CY2023")</f>
        <v>5.3120000000000003</v>
      </c>
      <c r="E47">
        <f t="shared" si="0"/>
        <v>2879104</v>
      </c>
      <c r="F47">
        <f t="shared" si="1"/>
        <v>3.0649960078777877E-2</v>
      </c>
      <c r="G47" t="s">
        <v>559</v>
      </c>
      <c r="H47" s="4" cm="1">
        <f t="array" ref="H47">_xll.SNL.Clients.Office.Excel.Functions.SPG(G47, "SP_TOTAL_REV", "CY2022")</f>
        <v>101556000</v>
      </c>
      <c r="I47" s="4">
        <f>_xll.SNL.Clients.Office.Excel.Functions.SPG(G47,"IQ_AVG_DILUT_SHARES_OUT","CY2022")</f>
        <v>563000000</v>
      </c>
      <c r="J47" s="5">
        <f>_xll.SNL.Clients.Office.Excel.Functions.SPG(G47, "IQ_DILUT_EPS_NORM", "CY2022")</f>
        <v>5.6120000000000001</v>
      </c>
      <c r="K47">
        <f t="shared" si="2"/>
        <v>3159556</v>
      </c>
      <c r="L47">
        <f t="shared" si="3"/>
        <v>3.1111465595336563E-2</v>
      </c>
      <c r="M47" t="s">
        <v>560</v>
      </c>
      <c r="N47" s="4" cm="1">
        <f t="array" ref="N47">_xll.SNL.Clients.Office.Excel.Functions.SPG(M47, "SP_TOTAL_REV", "CY2022")</f>
        <v>4381310</v>
      </c>
      <c r="O47" s="4">
        <f>_xll.SNL.Clients.Office.Excel.Functions.SPG(M47,"IQ_AVG_DILUT_SHARES_OUT","CY2022")</f>
        <v>316459000</v>
      </c>
      <c r="P47" s="5">
        <f>_xll.SNL.Clients.Office.Excel.Functions.SPG(M47, "IQ_DILUT_EPS_NORM", "CY2022")</f>
        <v>3.07</v>
      </c>
      <c r="Q47">
        <f t="shared" si="4"/>
        <v>971529.13</v>
      </c>
      <c r="R47">
        <f t="shared" si="5"/>
        <v>0.22174398296399936</v>
      </c>
    </row>
    <row r="48" spans="1:18">
      <c r="A48" t="s">
        <v>560</v>
      </c>
      <c r="B48" s="4" cm="1">
        <f t="array" ref="B48">_xll.SNL.Clients.Office.Excel.Functions.SPG(A48, "SP_TOTAL_REV", "CY2023")</f>
        <v>5860168</v>
      </c>
      <c r="C48" s="4">
        <f>_xll.SNL.Clients.Office.Excel.Functions.SPG(A48,"IQ_AVG_DILUT_SHARES_OUT","CY2023")</f>
        <v>317135000</v>
      </c>
      <c r="D48" s="5">
        <f>_xll.SNL.Clients.Office.Excel.Functions.SPG(A48, "IQ_DILUT_EPS_NORM", "CY2023")</f>
        <v>4.7359999999999998</v>
      </c>
      <c r="E48">
        <f t="shared" si="0"/>
        <v>1501951.36</v>
      </c>
      <c r="F48">
        <f t="shared" si="1"/>
        <v>0.2562983450303814</v>
      </c>
      <c r="G48" t="s">
        <v>560</v>
      </c>
      <c r="H48" s="4" cm="1">
        <f t="array" ref="H48">_xll.SNL.Clients.Office.Excel.Functions.SPG(G48, "SP_TOTAL_REV", "CY2022")</f>
        <v>4381310</v>
      </c>
      <c r="I48" s="4">
        <f>_xll.SNL.Clients.Office.Excel.Functions.SPG(G48,"IQ_AVG_DILUT_SHARES_OUT","CY2022")</f>
        <v>316459000</v>
      </c>
      <c r="J48" s="5">
        <f>_xll.SNL.Clients.Office.Excel.Functions.SPG(G48, "IQ_DILUT_EPS_NORM", "CY2022")</f>
        <v>3.07</v>
      </c>
      <c r="K48">
        <f t="shared" si="2"/>
        <v>971529.13</v>
      </c>
      <c r="L48">
        <f t="shared" si="3"/>
        <v>0.22174398296399936</v>
      </c>
      <c r="M48" t="s">
        <v>561</v>
      </c>
      <c r="N48" s="4" cm="1">
        <f t="array" ref="N48">_xll.SNL.Clients.Office.Excel.Functions.SPG(M48, "SP_TOTAL_REV", "CY2022")</f>
        <v>8527700</v>
      </c>
      <c r="O48" s="4">
        <f>_xll.SNL.Clients.Office.Excel.Functions.SPG(M48,"IQ_AVG_DILUT_SHARES_OUT","CY2022")</f>
        <v>214700000</v>
      </c>
      <c r="P48" s="5">
        <f>_xll.SNL.Clients.Office.Excel.Functions.SPG(M48, "IQ_DILUT_EPS_NORM", "CY2022")</f>
        <v>5.0129999999999999</v>
      </c>
      <c r="Q48">
        <f t="shared" si="4"/>
        <v>1076291.1000000001</v>
      </c>
      <c r="R48">
        <f t="shared" si="5"/>
        <v>0.12621118238211945</v>
      </c>
    </row>
    <row r="49" spans="1:18">
      <c r="A49" t="s">
        <v>561</v>
      </c>
      <c r="B49" s="4" cm="1">
        <f t="array" ref="B49">_xll.SNL.Clients.Office.Excel.Functions.SPG(A49, "SP_TOTAL_REV", "CY2023")</f>
        <v>10071900</v>
      </c>
      <c r="C49" s="4">
        <f>_xll.SNL.Clients.Office.Excel.Functions.SPG(A49,"IQ_AVG_DILUT_SHARES_OUT","CY2023")</f>
        <v>219300000</v>
      </c>
      <c r="D49" s="5">
        <f>_xll.SNL.Clients.Office.Excel.Functions.SPG(A49, "IQ_DILUT_EPS_NORM", "CY2023")</f>
        <v>5.6619999999999999</v>
      </c>
      <c r="E49">
        <f t="shared" si="0"/>
        <v>1241676.6000000001</v>
      </c>
      <c r="F49">
        <f t="shared" si="1"/>
        <v>0.12328126768534239</v>
      </c>
      <c r="G49" t="s">
        <v>561</v>
      </c>
      <c r="H49" s="4" cm="1">
        <f t="array" ref="H49">_xll.SNL.Clients.Office.Excel.Functions.SPG(G49, "SP_TOTAL_REV", "CY2022")</f>
        <v>8527700</v>
      </c>
      <c r="I49" s="4">
        <f>_xll.SNL.Clients.Office.Excel.Functions.SPG(G49,"IQ_AVG_DILUT_SHARES_OUT","CY2022")</f>
        <v>214700000</v>
      </c>
      <c r="J49" s="5">
        <f>_xll.SNL.Clients.Office.Excel.Functions.SPG(G49, "IQ_DILUT_EPS_NORM", "CY2022")</f>
        <v>5.0129999999999999</v>
      </c>
      <c r="K49">
        <f t="shared" si="2"/>
        <v>1076291.1000000001</v>
      </c>
      <c r="L49">
        <f t="shared" si="3"/>
        <v>0.12621118238211945</v>
      </c>
      <c r="M49" t="s">
        <v>562</v>
      </c>
      <c r="N49" s="4" cm="1">
        <f t="array" ref="N49">_xll.SNL.Clients.Office.Excel.Functions.SPG(M49, "SP_TOTAL_REV", "CY2022")</f>
        <v>10193000</v>
      </c>
      <c r="O49" s="4">
        <f>_xll.SNL.Clients.Office.Excel.Functions.SPG(M49,"IQ_AVG_DILUT_SHARES_OUT","CY2022")</f>
        <v>54782528</v>
      </c>
      <c r="P49" s="5">
        <f>_xll.SNL.Clients.Office.Excel.Functions.SPG(M49, "IQ_DILUT_EPS_NORM", "CY2022")</f>
        <v>4.6970000000000001</v>
      </c>
      <c r="Q49">
        <f t="shared" si="4"/>
        <v>257313.53401599999</v>
      </c>
      <c r="R49">
        <f t="shared" si="5"/>
        <v>2.5244141471205728E-2</v>
      </c>
    </row>
    <row r="50" spans="1:18">
      <c r="A50" t="s">
        <v>562</v>
      </c>
      <c r="B50" s="4" cm="1">
        <f t="array" ref="B50">_xll.SNL.Clients.Office.Excel.Functions.SPG(A50, "SP_TOTAL_REV", "CY2023")</f>
        <v>11131600</v>
      </c>
      <c r="C50" s="4">
        <f>_xll.SNL.Clients.Office.Excel.Functions.SPG(A50,"IQ_AVG_DILUT_SHARES_OUT","CY2023")</f>
        <v>53783069</v>
      </c>
      <c r="D50" s="5">
        <f>_xll.SNL.Clients.Office.Excel.Functions.SPG(A50, "IQ_DILUT_EPS_NORM", "CY2023")</f>
        <v>9.7729999999999997</v>
      </c>
      <c r="E50">
        <f t="shared" si="0"/>
        <v>525621.93333699997</v>
      </c>
      <c r="F50">
        <f t="shared" si="1"/>
        <v>4.7218902344406913E-2</v>
      </c>
      <c r="G50" t="s">
        <v>562</v>
      </c>
      <c r="H50" s="4" cm="1">
        <f t="array" ref="H50">_xll.SNL.Clients.Office.Excel.Functions.SPG(G50, "SP_TOTAL_REV", "CY2022")</f>
        <v>10193000</v>
      </c>
      <c r="I50" s="4">
        <f>_xll.SNL.Clients.Office.Excel.Functions.SPG(G50,"IQ_AVG_DILUT_SHARES_OUT","CY2022")</f>
        <v>54782528</v>
      </c>
      <c r="J50" s="5">
        <f>_xll.SNL.Clients.Office.Excel.Functions.SPG(G50, "IQ_DILUT_EPS_NORM", "CY2022")</f>
        <v>4.6970000000000001</v>
      </c>
      <c r="K50">
        <f t="shared" si="2"/>
        <v>257313.53401599999</v>
      </c>
      <c r="L50">
        <f t="shared" si="3"/>
        <v>2.5244141471205728E-2</v>
      </c>
      <c r="M50" t="s">
        <v>563</v>
      </c>
      <c r="N50" s="4" cm="1">
        <f t="array" ref="N50">_xll.SNL.Clients.Office.Excel.Functions.SPG(M50, "SP_TOTAL_REV", "CY2022")</f>
        <v>120741000</v>
      </c>
      <c r="O50" s="4">
        <f>_xll.SNL.Clients.Office.Excel.Functions.SPG(M50,"IQ_AVG_DILUT_SHARES_OUT","CY2022")</f>
        <v>7166000000</v>
      </c>
      <c r="P50" s="5">
        <f>_xll.SNL.Clients.Office.Excel.Functions.SPG(M50, "IQ_DILUT_EPS_NORM", "CY2022")</f>
        <v>1.923</v>
      </c>
      <c r="Q50">
        <f t="shared" si="4"/>
        <v>13780218</v>
      </c>
      <c r="R50">
        <f t="shared" si="5"/>
        <v>0.11413039481203568</v>
      </c>
    </row>
    <row r="51" spans="1:18">
      <c r="A51" t="s">
        <v>563</v>
      </c>
      <c r="B51" s="4" cm="1">
        <f t="array" ref="B51">_xll.SNL.Clients.Office.Excel.Functions.SPG(A51, "SP_TOTAL_REV", "CY2023")</f>
        <v>122428000</v>
      </c>
      <c r="C51" s="4">
        <f>_xll.SNL.Clients.Office.Excel.Functions.SPG(A51,"IQ_AVG_DILUT_SHARES_OUT","CY2023")</f>
        <v>7258000000</v>
      </c>
      <c r="D51" s="5">
        <f>_xll.SNL.Clients.Office.Excel.Functions.SPG(A51, "IQ_DILUT_EPS_NORM", "CY2023")</f>
        <v>1.6819999999999999</v>
      </c>
      <c r="E51">
        <f t="shared" si="0"/>
        <v>12207956</v>
      </c>
      <c r="F51">
        <f t="shared" si="1"/>
        <v>9.9715391903812858E-2</v>
      </c>
      <c r="G51" t="s">
        <v>563</v>
      </c>
      <c r="H51" s="4" cm="1">
        <f t="array" ref="H51">_xll.SNL.Clients.Office.Excel.Functions.SPG(G51, "SP_TOTAL_REV", "CY2022")</f>
        <v>120741000</v>
      </c>
      <c r="I51" s="4">
        <f>_xll.SNL.Clients.Office.Excel.Functions.SPG(G51,"IQ_AVG_DILUT_SHARES_OUT","CY2022")</f>
        <v>7166000000</v>
      </c>
      <c r="J51" s="5">
        <f>_xll.SNL.Clients.Office.Excel.Functions.SPG(G51, "IQ_DILUT_EPS_NORM", "CY2022")</f>
        <v>1.923</v>
      </c>
      <c r="K51">
        <f t="shared" si="2"/>
        <v>13780218</v>
      </c>
      <c r="L51">
        <f t="shared" si="3"/>
        <v>0.11413039481203568</v>
      </c>
      <c r="M51" t="s">
        <v>564</v>
      </c>
      <c r="N51" s="4" cm="1">
        <f t="array" ref="N51">_xll.SNL.Clients.Office.Excel.Functions.SPG(M51, "SP_TOTAL_REV", "CY2022")</f>
        <v>4672885</v>
      </c>
      <c r="O51" s="4">
        <f>_xll.SNL.Clients.Office.Excel.Functions.SPG(M51,"IQ_AVG_DILUT_SHARES_OUT","CY2022")</f>
        <v>140158000</v>
      </c>
      <c r="P51" s="5">
        <f>_xll.SNL.Clients.Office.Excel.Functions.SPG(M51, "IQ_DILUT_EPS_NORM", "CY2022")</f>
        <v>4.016</v>
      </c>
      <c r="Q51">
        <f t="shared" si="4"/>
        <v>562874.52800000005</v>
      </c>
      <c r="R51">
        <f t="shared" si="5"/>
        <v>0.12045546338075944</v>
      </c>
    </row>
    <row r="52" spans="1:18">
      <c r="A52" t="s">
        <v>564</v>
      </c>
      <c r="B52" s="4" cm="1">
        <f t="array" ref="B52">_xll.SNL.Clients.Office.Excel.Functions.SPG(A52, "SP_TOTAL_REV", "CY2023")</f>
        <v>3949815</v>
      </c>
      <c r="C52" s="4">
        <f>_xll.SNL.Clients.Office.Excel.Functions.SPG(A52,"IQ_AVG_DILUT_SHARES_OUT","CY2023")</f>
        <v>147130750</v>
      </c>
      <c r="D52" s="5">
        <f>_xll.SNL.Clients.Office.Excel.Functions.SPG(A52, "IQ_DILUT_EPS_NORM", "CY2023")</f>
        <v>4.5010000000000003</v>
      </c>
      <c r="E52">
        <f t="shared" si="0"/>
        <v>662235.50575000001</v>
      </c>
      <c r="F52">
        <f t="shared" si="1"/>
        <v>0.16766241096101969</v>
      </c>
      <c r="G52" t="s">
        <v>564</v>
      </c>
      <c r="H52" s="4" cm="1">
        <f t="array" ref="H52">_xll.SNL.Clients.Office.Excel.Functions.SPG(G52, "SP_TOTAL_REV", "CY2022")</f>
        <v>4672885</v>
      </c>
      <c r="I52" s="4">
        <f>_xll.SNL.Clients.Office.Excel.Functions.SPG(G52,"IQ_AVG_DILUT_SHARES_OUT","CY2022")</f>
        <v>140158000</v>
      </c>
      <c r="J52" s="5">
        <f>_xll.SNL.Clients.Office.Excel.Functions.SPG(G52, "IQ_DILUT_EPS_NORM", "CY2022")</f>
        <v>4.016</v>
      </c>
      <c r="K52">
        <f t="shared" si="2"/>
        <v>562874.52800000005</v>
      </c>
      <c r="L52">
        <f t="shared" si="3"/>
        <v>0.12045546338075944</v>
      </c>
      <c r="M52" t="s">
        <v>565</v>
      </c>
      <c r="N52" s="4" cm="1">
        <f t="array" ref="N52">_xll.SNL.Clients.Office.Excel.Functions.SPG(M52, "SP_TOTAL_REV", "CY2022")</f>
        <v>5005000</v>
      </c>
      <c r="O52" s="4">
        <f>_xll.SNL.Clients.Office.Excel.Functions.SPG(M52,"IQ_AVG_DILUT_SHARES_OUT","CY2022")</f>
        <v>218000000</v>
      </c>
      <c r="P52" s="5">
        <f>_xll.SNL.Clients.Office.Excel.Functions.SPG(M52, "IQ_DILUT_EPS_NORM", "CY2022")</f>
        <v>2.8330000000000002</v>
      </c>
      <c r="Q52">
        <f t="shared" si="4"/>
        <v>617594</v>
      </c>
      <c r="R52">
        <f t="shared" si="5"/>
        <v>0.1233954045954046</v>
      </c>
    </row>
    <row r="53" spans="1:18">
      <c r="A53" t="s">
        <v>565</v>
      </c>
      <c r="B53" s="4" cm="1">
        <f t="array" ref="B53">_xll.SNL.Clients.Office.Excel.Functions.SPG(A53, "SP_TOTAL_REV", "CY2023")</f>
        <v>5497000</v>
      </c>
      <c r="C53" s="4">
        <f>_xll.SNL.Clients.Office.Excel.Functions.SPG(A53,"IQ_AVG_DILUT_SHARES_OUT","CY2023")</f>
        <v>216000000</v>
      </c>
      <c r="D53" s="5">
        <f>_xll.SNL.Clients.Office.Excel.Functions.SPG(A53, "IQ_DILUT_EPS_NORM", "CY2023")</f>
        <v>3.516</v>
      </c>
      <c r="E53">
        <f t="shared" si="0"/>
        <v>759456</v>
      </c>
      <c r="F53">
        <f t="shared" si="1"/>
        <v>0.13815826814626159</v>
      </c>
      <c r="G53" t="s">
        <v>565</v>
      </c>
      <c r="H53" s="4" cm="1">
        <f t="array" ref="H53">_xll.SNL.Clients.Office.Excel.Functions.SPG(G53, "SP_TOTAL_REV", "CY2022")</f>
        <v>5005000</v>
      </c>
      <c r="I53" s="4">
        <f>_xll.SNL.Clients.Office.Excel.Functions.SPG(G53,"IQ_AVG_DILUT_SHARES_OUT","CY2022")</f>
        <v>218000000</v>
      </c>
      <c r="J53" s="5">
        <f>_xll.SNL.Clients.Office.Excel.Functions.SPG(G53, "IQ_DILUT_EPS_NORM", "CY2022")</f>
        <v>2.8330000000000002</v>
      </c>
      <c r="K53">
        <f t="shared" si="2"/>
        <v>617594</v>
      </c>
      <c r="L53">
        <f t="shared" si="3"/>
        <v>0.1233954045954046</v>
      </c>
      <c r="M53" t="s">
        <v>566</v>
      </c>
      <c r="N53" s="4" cm="1">
        <f t="array" ref="N53">_xll.SNL.Clients.Office.Excel.Functions.SPG(M53, "SP_TOTAL_REV", "CY2022")</f>
        <v>17247200</v>
      </c>
      <c r="O53" s="4">
        <f>_xll.SNL.Clients.Office.Excel.Functions.SPG(M53,"IQ_AVG_DILUT_SHARES_OUT","CY2022")</f>
        <v>417950000</v>
      </c>
      <c r="P53" s="5">
        <f>_xll.SNL.Clients.Office.Excel.Functions.SPG(M53, "IQ_DILUT_EPS_NORM", "CY2022")</f>
        <v>6.0869999999999997</v>
      </c>
      <c r="Q53">
        <f t="shared" si="4"/>
        <v>2544061.65</v>
      </c>
      <c r="R53">
        <f t="shared" si="5"/>
        <v>0.1475057777494318</v>
      </c>
    </row>
    <row r="54" spans="1:18">
      <c r="A54" t="s">
        <v>566</v>
      </c>
      <c r="B54" s="4" cm="1">
        <f t="array" ref="B54">_xll.SNL.Clients.Office.Excel.Functions.SPG(A54, "SP_TOTAL_REV", "CY2023")</f>
        <v>18585900</v>
      </c>
      <c r="C54" s="4">
        <f>_xll.SNL.Clients.Office.Excel.Functions.SPG(A54,"IQ_AVG_DILUT_SHARES_OUT","CY2023")</f>
        <v>414400000</v>
      </c>
      <c r="D54" s="5">
        <f>_xll.SNL.Clients.Office.Excel.Functions.SPG(A54, "IQ_DILUT_EPS_NORM", "CY2023")</f>
        <v>6.9359999999999999</v>
      </c>
      <c r="E54">
        <f t="shared" si="0"/>
        <v>2874278.4</v>
      </c>
      <c r="F54">
        <f t="shared" si="1"/>
        <v>0.154648330185786</v>
      </c>
      <c r="G54" t="s">
        <v>566</v>
      </c>
      <c r="H54" s="4" cm="1">
        <f t="array" ref="H54">_xll.SNL.Clients.Office.Excel.Functions.SPG(G54, "SP_TOTAL_REV", "CY2022")</f>
        <v>17247200</v>
      </c>
      <c r="I54" s="4">
        <f>_xll.SNL.Clients.Office.Excel.Functions.SPG(G54,"IQ_AVG_DILUT_SHARES_OUT","CY2022")</f>
        <v>417950000</v>
      </c>
      <c r="J54" s="5">
        <f>_xll.SNL.Clients.Office.Excel.Functions.SPG(G54, "IQ_DILUT_EPS_NORM", "CY2022")</f>
        <v>6.0869999999999997</v>
      </c>
      <c r="K54">
        <f t="shared" si="2"/>
        <v>2544061.65</v>
      </c>
      <c r="L54">
        <f t="shared" si="3"/>
        <v>0.1475057777494318</v>
      </c>
      <c r="M54" t="s">
        <v>567</v>
      </c>
      <c r="N54" s="4" cm="1">
        <f t="array" ref="N54">_xll.SNL.Clients.Office.Excel.Functions.SPG(M54, "SP_TOTAL_REV", "CY2022")</f>
        <v>16889626</v>
      </c>
      <c r="O54" s="4">
        <f>_xll.SNL.Clients.Office.Excel.Functions.SPG(M54,"IQ_AVG_DILUT_SHARES_OUT","CY2022")</f>
        <v>19787000</v>
      </c>
      <c r="P54" s="5">
        <f>_xll.SNL.Clients.Office.Excel.Functions.SPG(M54, "IQ_DILUT_EPS_NORM", "CY2022")</f>
        <v>96.441999999999993</v>
      </c>
      <c r="Q54">
        <f t="shared" si="4"/>
        <v>1908297.8539999998</v>
      </c>
      <c r="R54">
        <f t="shared" si="5"/>
        <v>0.11298638904141511</v>
      </c>
    </row>
    <row r="55" spans="1:18">
      <c r="A55" t="s">
        <v>567</v>
      </c>
      <c r="B55" s="4" cm="1">
        <f t="array" ref="B55">_xll.SNL.Clients.Office.Excel.Functions.SPG(A55, "SP_TOTAL_REV", "CY2023")</f>
        <v>17830563</v>
      </c>
      <c r="C55" s="4">
        <f>_xll.SNL.Clients.Office.Excel.Functions.SPG(A55,"IQ_AVG_DILUT_SHARES_OUT","CY2023")</f>
        <v>18750250</v>
      </c>
      <c r="D55" s="5">
        <f>_xll.SNL.Clients.Office.Excel.Functions.SPG(A55, "IQ_DILUT_EPS_NORM", "CY2023")</f>
        <v>108.649</v>
      </c>
      <c r="E55">
        <f t="shared" si="0"/>
        <v>2037195.9122500001</v>
      </c>
      <c r="F55">
        <f t="shared" si="1"/>
        <v>0.11425303352732048</v>
      </c>
      <c r="G55" t="s">
        <v>567</v>
      </c>
      <c r="H55" s="4" cm="1">
        <f t="array" ref="H55">_xll.SNL.Clients.Office.Excel.Functions.SPG(G55, "SP_TOTAL_REV", "CY2022")</f>
        <v>16889626</v>
      </c>
      <c r="I55" s="4">
        <f>_xll.SNL.Clients.Office.Excel.Functions.SPG(G55,"IQ_AVG_DILUT_SHARES_OUT","CY2022")</f>
        <v>19787000</v>
      </c>
      <c r="J55" s="5">
        <f>_xll.SNL.Clients.Office.Excel.Functions.SPG(G55, "IQ_DILUT_EPS_NORM", "CY2022")</f>
        <v>96.441999999999993</v>
      </c>
      <c r="K55">
        <f t="shared" si="2"/>
        <v>1908297.8539999998</v>
      </c>
      <c r="L55">
        <f t="shared" si="3"/>
        <v>0.11298638904141511</v>
      </c>
      <c r="M55" t="s">
        <v>568</v>
      </c>
      <c r="N55" s="4" cm="1">
        <f t="array" ref="N55">_xll.SNL.Clients.Office.Excel.Functions.SPG(M55, "SP_TOTAL_REV", "CY2022")</f>
        <v>2610790</v>
      </c>
      <c r="O55" s="4">
        <f>_xll.SNL.Clients.Office.Excel.Functions.SPG(M55,"IQ_AVG_DILUT_SHARES_OUT","CY2022")</f>
        <v>139975087</v>
      </c>
      <c r="P55" s="5">
        <f>_xll.SNL.Clients.Office.Excel.Functions.SPG(M55, "IQ_DILUT_EPS_NORM", "CY2022")</f>
        <v>2.5459999999999998</v>
      </c>
      <c r="Q55">
        <f t="shared" si="4"/>
        <v>356376.57150199998</v>
      </c>
      <c r="R55">
        <f t="shared" si="5"/>
        <v>0.13650143117677024</v>
      </c>
    </row>
    <row r="56" spans="1:18">
      <c r="A56" t="s">
        <v>568</v>
      </c>
      <c r="B56" s="4" cm="1">
        <f t="array" ref="B56">_xll.SNL.Clients.Office.Excel.Functions.SPG(A56, "SP_TOTAL_REV", "CY2023")</f>
        <v>2815021</v>
      </c>
      <c r="C56" s="4">
        <f>_xll.SNL.Clients.Office.Excel.Functions.SPG(A56,"IQ_AVG_DILUT_SHARES_OUT","CY2023")</f>
        <v>141643788</v>
      </c>
      <c r="D56" s="5">
        <f>_xll.SNL.Clients.Office.Excel.Functions.SPG(A56, "IQ_DILUT_EPS_NORM", "CY2023")</f>
        <v>3.0649999999999999</v>
      </c>
      <c r="E56">
        <f t="shared" si="0"/>
        <v>434138.21021999995</v>
      </c>
      <c r="F56">
        <f t="shared" si="1"/>
        <v>0.15422201476294492</v>
      </c>
      <c r="G56" t="s">
        <v>568</v>
      </c>
      <c r="H56" s="4" cm="1">
        <f t="array" ref="H56">_xll.SNL.Clients.Office.Excel.Functions.SPG(G56, "SP_TOTAL_REV", "CY2022")</f>
        <v>2610790</v>
      </c>
      <c r="I56" s="4">
        <f>_xll.SNL.Clients.Office.Excel.Functions.SPG(G56,"IQ_AVG_DILUT_SHARES_OUT","CY2022")</f>
        <v>139975087</v>
      </c>
      <c r="J56" s="5">
        <f>_xll.SNL.Clients.Office.Excel.Functions.SPG(G56, "IQ_DILUT_EPS_NORM", "CY2022")</f>
        <v>2.5459999999999998</v>
      </c>
      <c r="K56">
        <f t="shared" si="2"/>
        <v>356376.57150199998</v>
      </c>
      <c r="L56">
        <f t="shared" si="3"/>
        <v>0.13650143117677024</v>
      </c>
      <c r="M56" t="s">
        <v>569</v>
      </c>
      <c r="N56" s="4" cm="1">
        <f t="array" ref="N56">_xll.SNL.Clients.Office.Excel.Functions.SPG(M56, "SP_TOTAL_REV", "CY2022")</f>
        <v>9039300</v>
      </c>
      <c r="O56" s="4">
        <f>_xll.SNL.Clients.Office.Excel.Functions.SPG(M56,"IQ_AVG_DILUT_SHARES_OUT","CY2022")</f>
        <v>82200000</v>
      </c>
      <c r="P56" s="5">
        <f>_xll.SNL.Clients.Office.Excel.Functions.SPG(M56, "IQ_DILUT_EPS_NORM", "CY2022")</f>
        <v>7.5910000000000002</v>
      </c>
      <c r="Q56">
        <f t="shared" si="4"/>
        <v>623980.19999999995</v>
      </c>
      <c r="R56">
        <f t="shared" si="5"/>
        <v>6.9029703627493277E-2</v>
      </c>
    </row>
    <row r="57" spans="1:18">
      <c r="A57" t="s">
        <v>569</v>
      </c>
      <c r="B57" s="4" cm="1">
        <f t="array" ref="B57">_xll.SNL.Clients.Office.Excel.Functions.SPG(A57, "SP_TOTAL_REV", "CY2023")</f>
        <v>8364300</v>
      </c>
      <c r="C57" s="4">
        <f>_xll.SNL.Clients.Office.Excel.Functions.SPG(A57,"IQ_AVG_DILUT_SHARES_OUT","CY2023")</f>
        <v>81100000</v>
      </c>
      <c r="D57" s="5">
        <f>_xll.SNL.Clients.Office.Excel.Functions.SPG(A57, "IQ_DILUT_EPS_NORM", "CY2023")</f>
        <v>6.476</v>
      </c>
      <c r="E57">
        <f t="shared" si="0"/>
        <v>525203.6</v>
      </c>
      <c r="F57">
        <f t="shared" si="1"/>
        <v>6.2791100271391509E-2</v>
      </c>
      <c r="G57" t="s">
        <v>569</v>
      </c>
      <c r="H57" s="4" cm="1">
        <f t="array" ref="H57">_xll.SNL.Clients.Office.Excel.Functions.SPG(G57, "SP_TOTAL_REV", "CY2022")</f>
        <v>9039300</v>
      </c>
      <c r="I57" s="4">
        <f>_xll.SNL.Clients.Office.Excel.Functions.SPG(G57,"IQ_AVG_DILUT_SHARES_OUT","CY2022")</f>
        <v>82200000</v>
      </c>
      <c r="J57" s="5">
        <f>_xll.SNL.Clients.Office.Excel.Functions.SPG(G57, "IQ_DILUT_EPS_NORM", "CY2022")</f>
        <v>7.5910000000000002</v>
      </c>
      <c r="K57">
        <f t="shared" si="2"/>
        <v>623980.19999999995</v>
      </c>
      <c r="L57">
        <f t="shared" si="3"/>
        <v>6.9029703627493277E-2</v>
      </c>
      <c r="M57" t="s">
        <v>571</v>
      </c>
      <c r="N57" s="4" cm="1">
        <f t="array" ref="N57">_xll.SNL.Clients.Office.Excel.Functions.SPG(M57, "SP_TOTAL_REV", "CY2022")</f>
        <v>21156000</v>
      </c>
      <c r="O57" s="4">
        <f>_xll.SNL.Clients.Office.Excel.Functions.SPG(M57,"IQ_AVG_DILUT_SHARES_OUT","CY2022")</f>
        <v>987000000</v>
      </c>
      <c r="P57" s="5">
        <f>_xll.SNL.Clients.Office.Excel.Functions.SPG(M57, "IQ_DILUT_EPS_NORM", "CY2022")</f>
        <v>0.999</v>
      </c>
      <c r="Q57">
        <f t="shared" si="4"/>
        <v>986013</v>
      </c>
      <c r="R57">
        <f t="shared" si="5"/>
        <v>4.6606778218944982E-2</v>
      </c>
    </row>
    <row r="58" spans="1:18">
      <c r="A58" t="s">
        <v>570</v>
      </c>
      <c r="B58" s="4" cm="1">
        <f t="array" ref="B58">_xll.SNL.Clients.Office.Excel.Functions.SPG(A58, "SP_TOTAL_REV", "CY2023")</f>
        <v>1563391</v>
      </c>
      <c r="C58" s="4">
        <f>_xll.SNL.Clients.Office.Excel.Functions.SPG(A58,"IQ_AVG_DILUT_SHARES_OUT","CY2023")</f>
        <v>75456000</v>
      </c>
      <c r="D58" s="5">
        <f>_xll.SNL.Clients.Office.Excel.Functions.SPG(A58, "IQ_DILUT_EPS_NORM", "CY2023")</f>
        <v>1.649</v>
      </c>
      <c r="E58">
        <f t="shared" si="0"/>
        <v>124426.944</v>
      </c>
      <c r="F58">
        <f t="shared" si="1"/>
        <v>7.9587859978725736E-2</v>
      </c>
      <c r="G58" t="s">
        <v>570</v>
      </c>
      <c r="H58" s="4" cm="1">
        <f t="array" ref="H58">_xll.SNL.Clients.Office.Excel.Functions.SPG(G58, "SP_TOTAL_REV", "CY2022")</f>
        <v>1189935</v>
      </c>
      <c r="I58" s="4">
        <f>_xll.SNL.Clients.Office.Excel.Functions.SPG(G58,"IQ_AVG_DILUT_SHARES_OUT","CY2022")</f>
        <v>72534000</v>
      </c>
      <c r="J58" s="5">
        <f>_xll.SNL.Clients.Office.Excel.Functions.SPG(G58, "IQ_DILUT_EPS_NORM", "CY2022")</f>
        <v>0.84</v>
      </c>
      <c r="K58">
        <f t="shared" si="2"/>
        <v>60928.56</v>
      </c>
      <c r="L58">
        <f t="shared" si="3"/>
        <v>5.1203267405362476E-2</v>
      </c>
      <c r="M58" t="s">
        <v>572</v>
      </c>
      <c r="N58" s="4" cm="1">
        <f t="array" ref="N58">_xll.SNL.Clients.Office.Excel.Functions.SPG(M58, "SP_TOTAL_REV", "CY2022")</f>
        <v>15349000</v>
      </c>
      <c r="O58" s="4">
        <f>_xll.SNL.Clients.Office.Excel.Functions.SPG(M58,"IQ_AVG_DILUT_SHARES_OUT","CY2022")</f>
        <v>320008000</v>
      </c>
      <c r="P58" s="5">
        <f>_xll.SNL.Clients.Office.Excel.Functions.SPG(M58, "IQ_DILUT_EPS_NORM", "CY2022")</f>
        <v>1.7030000000000001</v>
      </c>
      <c r="Q58">
        <f t="shared" si="4"/>
        <v>544973.62399999995</v>
      </c>
      <c r="R58">
        <f t="shared" si="5"/>
        <v>3.5505480747931459E-2</v>
      </c>
    </row>
    <row r="59" spans="1:18">
      <c r="A59" t="s">
        <v>571</v>
      </c>
      <c r="B59" s="4" cm="1">
        <f t="array" ref="B59">_xll.SNL.Clients.Office.Excel.Functions.SPG(A59, "SP_TOTAL_REV", "CY2023")</f>
        <v>25506000</v>
      </c>
      <c r="C59" s="4">
        <f>_xll.SNL.Clients.Office.Excel.Functions.SPG(A59,"IQ_AVG_DILUT_SHARES_OUT","CY2023")</f>
        <v>1015000000</v>
      </c>
      <c r="D59" s="5">
        <f>_xll.SNL.Clients.Office.Excel.Functions.SPG(A59, "IQ_DILUT_EPS_NORM", "CY2023")</f>
        <v>1.48</v>
      </c>
      <c r="E59">
        <f t="shared" si="0"/>
        <v>1502200</v>
      </c>
      <c r="F59">
        <f t="shared" si="1"/>
        <v>5.8895946051909356E-2</v>
      </c>
      <c r="G59" t="s">
        <v>571</v>
      </c>
      <c r="H59" s="4" cm="1">
        <f t="array" ref="H59">_xll.SNL.Clients.Office.Excel.Functions.SPG(G59, "SP_TOTAL_REV", "CY2022")</f>
        <v>21156000</v>
      </c>
      <c r="I59" s="4">
        <f>_xll.SNL.Clients.Office.Excel.Functions.SPG(G59,"IQ_AVG_DILUT_SHARES_OUT","CY2022")</f>
        <v>987000000</v>
      </c>
      <c r="J59" s="5">
        <f>_xll.SNL.Clients.Office.Excel.Functions.SPG(G59, "IQ_DILUT_EPS_NORM", "CY2022")</f>
        <v>0.999</v>
      </c>
      <c r="K59">
        <f t="shared" si="2"/>
        <v>986013</v>
      </c>
      <c r="L59">
        <f t="shared" si="3"/>
        <v>4.6606778218944982E-2</v>
      </c>
      <c r="M59" t="s">
        <v>573</v>
      </c>
      <c r="N59" s="4" cm="1">
        <f t="array" ref="N59">_xll.SNL.Clients.Office.Excel.Functions.SPG(M59, "SP_TOTAL_REV", "CY2022")</f>
        <v>94950000</v>
      </c>
      <c r="O59" s="4">
        <f>_xll.SNL.Clients.Office.Excel.Functions.SPG(M59,"IQ_AVG_DILUT_SHARES_OUT","CY2022")</f>
        <v>8167500000</v>
      </c>
      <c r="P59" s="5">
        <f>_xll.SNL.Clients.Office.Excel.Functions.SPG(M59, "IQ_DILUT_EPS_NORM", "CY2022")</f>
        <v>2.37</v>
      </c>
      <c r="Q59">
        <f t="shared" si="4"/>
        <v>19356975</v>
      </c>
      <c r="R59">
        <f t="shared" si="5"/>
        <v>0.20386492890995261</v>
      </c>
    </row>
    <row r="60" spans="1:18">
      <c r="A60" t="s">
        <v>572</v>
      </c>
      <c r="B60" s="4" cm="1">
        <f t="array" ref="B60">_xll.SNL.Clients.Office.Excel.Functions.SPG(A60, "SP_TOTAL_REV", "CY2023")</f>
        <v>14029000</v>
      </c>
      <c r="C60" s="4">
        <f>_xll.SNL.Clients.Office.Excel.Functions.SPG(A60,"IQ_AVG_DILUT_SHARES_OUT","CY2023")</f>
        <v>317022000</v>
      </c>
      <c r="D60" s="5">
        <f>_xll.SNL.Clients.Office.Excel.Functions.SPG(A60, "IQ_DILUT_EPS_NORM", "CY2023")</f>
        <v>1.9059999999999999</v>
      </c>
      <c r="E60">
        <f t="shared" si="0"/>
        <v>604243.93200000003</v>
      </c>
      <c r="F60">
        <f t="shared" si="1"/>
        <v>4.3071062228241502E-2</v>
      </c>
      <c r="G60" t="s">
        <v>572</v>
      </c>
      <c r="H60" s="4" cm="1">
        <f t="array" ref="H60">_xll.SNL.Clients.Office.Excel.Functions.SPG(G60, "SP_TOTAL_REV", "CY2022")</f>
        <v>15349000</v>
      </c>
      <c r="I60" s="4">
        <f>_xll.SNL.Clients.Office.Excel.Functions.SPG(G60,"IQ_AVG_DILUT_SHARES_OUT","CY2022")</f>
        <v>320008000</v>
      </c>
      <c r="J60" s="5">
        <f>_xll.SNL.Clients.Office.Excel.Functions.SPG(G60, "IQ_DILUT_EPS_NORM", "CY2022")</f>
        <v>1.7030000000000001</v>
      </c>
      <c r="K60">
        <f t="shared" si="2"/>
        <v>544973.62399999995</v>
      </c>
      <c r="L60">
        <f t="shared" si="3"/>
        <v>3.5505480747931459E-2</v>
      </c>
      <c r="M60" t="s">
        <v>574</v>
      </c>
      <c r="N60" s="4" cm="1">
        <f t="array" ref="N60">_xll.SNL.Clients.Office.Excel.Functions.SPG(M60, "SP_TOTAL_REV", "CY2022")</f>
        <v>16338000</v>
      </c>
      <c r="O60" s="4">
        <f>_xll.SNL.Clients.Office.Excel.Functions.SPG(M60,"IQ_AVG_DILUT_SHARES_OUT","CY2022")</f>
        <v>814795000</v>
      </c>
      <c r="P60" s="5">
        <f>_xll.SNL.Clients.Office.Excel.Functions.SPG(M60, "IQ_DILUT_EPS_NORM", "CY2022")</f>
        <v>3.3580000000000001</v>
      </c>
      <c r="Q60">
        <f t="shared" si="4"/>
        <v>2736081.61</v>
      </c>
      <c r="R60">
        <f t="shared" si="5"/>
        <v>0.16746735279715999</v>
      </c>
    </row>
    <row r="61" spans="1:18">
      <c r="A61" t="s">
        <v>573</v>
      </c>
      <c r="B61" s="4" cm="1">
        <f t="array" ref="B61">_xll.SNL.Clients.Office.Excel.Functions.SPG(A61, "SP_TOTAL_REV", "CY2023")</f>
        <v>100181000</v>
      </c>
      <c r="C61" s="4">
        <f>_xll.SNL.Clients.Office.Excel.Functions.SPG(A61,"IQ_AVG_DILUT_SHARES_OUT","CY2023")</f>
        <v>8080500000</v>
      </c>
      <c r="D61" s="5">
        <f>_xll.SNL.Clients.Office.Excel.Functions.SPG(A61, "IQ_DILUT_EPS_NORM", "CY2023")</f>
        <v>2.4780000000000002</v>
      </c>
      <c r="E61">
        <f t="shared" si="0"/>
        <v>20023479</v>
      </c>
      <c r="F61">
        <f t="shared" si="1"/>
        <v>0.19987301983410027</v>
      </c>
      <c r="G61" t="s">
        <v>573</v>
      </c>
      <c r="H61" s="4" cm="1">
        <f t="array" ref="H61">_xll.SNL.Clients.Office.Excel.Functions.SPG(G61, "SP_TOTAL_REV", "CY2022")</f>
        <v>94950000</v>
      </c>
      <c r="I61" s="4">
        <f>_xll.SNL.Clients.Office.Excel.Functions.SPG(G61,"IQ_AVG_DILUT_SHARES_OUT","CY2022")</f>
        <v>8167500000</v>
      </c>
      <c r="J61" s="5">
        <f>_xll.SNL.Clients.Office.Excel.Functions.SPG(G61, "IQ_DILUT_EPS_NORM", "CY2022")</f>
        <v>2.37</v>
      </c>
      <c r="K61">
        <f t="shared" si="2"/>
        <v>19356975</v>
      </c>
      <c r="L61">
        <f t="shared" si="3"/>
        <v>0.20386492890995261</v>
      </c>
      <c r="M61" t="s">
        <v>575</v>
      </c>
      <c r="N61" s="4" cm="1">
        <f t="array" ref="N61">_xll.SNL.Clients.Office.Excel.Functions.SPG(M61, "SP_TOTAL_REV", "CY2022")</f>
        <v>7560000</v>
      </c>
      <c r="O61" s="4">
        <f>_xll.SNL.Clients.Office.Excel.Functions.SPG(M61,"IQ_AVG_DILUT_SHARES_OUT","CY2022")</f>
        <v>233000000</v>
      </c>
      <c r="P61" s="5">
        <f>_xll.SNL.Clients.Office.Excel.Functions.SPG(M61, "IQ_DILUT_EPS_NORM", "CY2022")</f>
        <v>2.8029999999999999</v>
      </c>
      <c r="Q61">
        <f t="shared" si="4"/>
        <v>653099</v>
      </c>
      <c r="R61">
        <f t="shared" si="5"/>
        <v>8.6388756613756612E-2</v>
      </c>
    </row>
    <row r="62" spans="1:18">
      <c r="A62" t="s">
        <v>574</v>
      </c>
      <c r="B62" s="4" cm="1">
        <f t="array" ref="B62">_xll.SNL.Clients.Office.Excel.Functions.SPG(A62, "SP_TOTAL_REV", "CY2023")</f>
        <v>17383000</v>
      </c>
      <c r="C62" s="4">
        <f>_xll.SNL.Clients.Office.Excel.Functions.SPG(A62,"IQ_AVG_DILUT_SHARES_OUT","CY2023")</f>
        <v>787798000</v>
      </c>
      <c r="D62" s="5">
        <f>_xll.SNL.Clients.Office.Excel.Functions.SPG(A62, "IQ_DILUT_EPS_NORM", "CY2023")</f>
        <v>4.0279999999999996</v>
      </c>
      <c r="E62">
        <f t="shared" si="0"/>
        <v>3173250.3439999996</v>
      </c>
      <c r="F62">
        <f t="shared" si="1"/>
        <v>0.18254906195708448</v>
      </c>
      <c r="G62" t="s">
        <v>574</v>
      </c>
      <c r="H62" s="4" cm="1">
        <f t="array" ref="H62">_xll.SNL.Clients.Office.Excel.Functions.SPG(G62, "SP_TOTAL_REV", "CY2022")</f>
        <v>16338000</v>
      </c>
      <c r="I62" s="4">
        <f>_xll.SNL.Clients.Office.Excel.Functions.SPG(G62,"IQ_AVG_DILUT_SHARES_OUT","CY2022")</f>
        <v>814795000</v>
      </c>
      <c r="J62" s="5">
        <f>_xll.SNL.Clients.Office.Excel.Functions.SPG(G62, "IQ_DILUT_EPS_NORM", "CY2022")</f>
        <v>3.3580000000000001</v>
      </c>
      <c r="K62">
        <f t="shared" si="2"/>
        <v>2736081.61</v>
      </c>
      <c r="L62">
        <f t="shared" si="3"/>
        <v>0.16746735279715999</v>
      </c>
      <c r="M62" t="s">
        <v>576</v>
      </c>
      <c r="N62" s="4" cm="1">
        <f t="array" ref="N62">_xll.SNL.Clients.Office.Excel.Functions.SPG(M62, "SP_TOTAL_REV", "CY2022")</f>
        <v>14506000</v>
      </c>
      <c r="O62" s="4">
        <f>_xll.SNL.Clients.Office.Excel.Functions.SPG(M62,"IQ_AVG_DILUT_SHARES_OUT","CY2022")</f>
        <v>504000000</v>
      </c>
      <c r="P62" s="5">
        <f>_xll.SNL.Clients.Office.Excel.Functions.SPG(M62, "IQ_DILUT_EPS_NORM", "CY2022")</f>
        <v>1.4179999999999999</v>
      </c>
      <c r="Q62">
        <f t="shared" si="4"/>
        <v>714672</v>
      </c>
      <c r="R62">
        <f t="shared" si="5"/>
        <v>4.9267337653384806E-2</v>
      </c>
    </row>
    <row r="63" spans="1:18">
      <c r="A63" t="s">
        <v>575</v>
      </c>
      <c r="B63" s="4" cm="1">
        <f t="array" ref="B63">_xll.SNL.Clients.Office.Excel.Functions.SPG(A63, "SP_TOTAL_REV", "CY2023")</f>
        <v>7429000</v>
      </c>
      <c r="C63" s="4">
        <f>_xll.SNL.Clients.Office.Excel.Functions.SPG(A63,"IQ_AVG_DILUT_SHARES_OUT","CY2023")</f>
        <v>229000000</v>
      </c>
      <c r="D63" s="5">
        <f>_xll.SNL.Clients.Office.Excel.Functions.SPG(A63, "IQ_DILUT_EPS_NORM", "CY2023")</f>
        <v>2.7160000000000002</v>
      </c>
      <c r="E63">
        <f t="shared" si="0"/>
        <v>621964</v>
      </c>
      <c r="F63">
        <f t="shared" si="1"/>
        <v>8.3721093013864586E-2</v>
      </c>
      <c r="G63" t="s">
        <v>575</v>
      </c>
      <c r="H63" s="4" cm="1">
        <f t="array" ref="H63">_xll.SNL.Clients.Office.Excel.Functions.SPG(G63, "SP_TOTAL_REV", "CY2022")</f>
        <v>7560000</v>
      </c>
      <c r="I63" s="4">
        <f>_xll.SNL.Clients.Office.Excel.Functions.SPG(G63,"IQ_AVG_DILUT_SHARES_OUT","CY2022")</f>
        <v>233000000</v>
      </c>
      <c r="J63" s="5">
        <f>_xll.SNL.Clients.Office.Excel.Functions.SPG(G63, "IQ_DILUT_EPS_NORM", "CY2022")</f>
        <v>2.8029999999999999</v>
      </c>
      <c r="K63">
        <f t="shared" si="2"/>
        <v>653099</v>
      </c>
      <c r="L63">
        <f t="shared" si="3"/>
        <v>8.6388756613756612E-2</v>
      </c>
      <c r="M63" t="s">
        <v>577</v>
      </c>
      <c r="N63" s="4" cm="1">
        <f t="array" ref="N63">_xll.SNL.Clients.Office.Excel.Functions.SPG(M63, "SP_TOTAL_REV", "CY2022")</f>
        <v>18738000</v>
      </c>
      <c r="O63" s="4">
        <f>_xll.SNL.Clients.Office.Excel.Functions.SPG(M63,"IQ_AVG_DILUT_SHARES_OUT","CY2022")</f>
        <v>287018250</v>
      </c>
      <c r="P63" s="5">
        <f>_xll.SNL.Clients.Office.Excel.Functions.SPG(M63, "IQ_DILUT_EPS_NORM", "CY2022")</f>
        <v>4.5209999999999999</v>
      </c>
      <c r="Q63">
        <f t="shared" si="4"/>
        <v>1297609.50825</v>
      </c>
      <c r="R63">
        <f t="shared" si="5"/>
        <v>6.9250160542747352E-2</v>
      </c>
    </row>
    <row r="64" spans="1:18">
      <c r="A64" t="s">
        <v>576</v>
      </c>
      <c r="B64" s="4" cm="1">
        <f t="array" ref="B64">_xll.SNL.Clients.Office.Excel.Functions.SPG(A64, "SP_TOTAL_REV", "CY2023")</f>
        <v>14813000</v>
      </c>
      <c r="C64" s="4">
        <f>_xll.SNL.Clients.Office.Excel.Functions.SPG(A64,"IQ_AVG_DILUT_SHARES_OUT","CY2023")</f>
        <v>506000000</v>
      </c>
      <c r="D64" s="5">
        <f>_xll.SNL.Clients.Office.Excel.Functions.SPG(A64, "IQ_DILUT_EPS_NORM", "CY2023")</f>
        <v>1.2509999999999999</v>
      </c>
      <c r="E64">
        <f t="shared" si="0"/>
        <v>633006</v>
      </c>
      <c r="F64">
        <f t="shared" si="1"/>
        <v>4.2733139809626682E-2</v>
      </c>
      <c r="G64" t="s">
        <v>576</v>
      </c>
      <c r="H64" s="4" cm="1">
        <f t="array" ref="H64">_xll.SNL.Clients.Office.Excel.Functions.SPG(G64, "SP_TOTAL_REV", "CY2022")</f>
        <v>14506000</v>
      </c>
      <c r="I64" s="4">
        <f>_xll.SNL.Clients.Office.Excel.Functions.SPG(G64,"IQ_AVG_DILUT_SHARES_OUT","CY2022")</f>
        <v>504000000</v>
      </c>
      <c r="J64" s="5">
        <f>_xll.SNL.Clients.Office.Excel.Functions.SPG(G64, "IQ_DILUT_EPS_NORM", "CY2022")</f>
        <v>1.4179999999999999</v>
      </c>
      <c r="K64">
        <f t="shared" si="2"/>
        <v>714672</v>
      </c>
      <c r="L64">
        <f t="shared" si="3"/>
        <v>4.9267337653384806E-2</v>
      </c>
      <c r="M64" t="s">
        <v>578</v>
      </c>
      <c r="N64" s="4" t="str" cm="1">
        <f t="array" ref="N64">_xll.SNL.Clients.Office.Excel.Functions.SPG(M64, "SP_TOTAL_REV", "CY2022")</f>
        <v>#INVALID COMPANY ID</v>
      </c>
      <c r="O64" s="4" t="str">
        <f>_xll.SNL.Clients.Office.Excel.Functions.SPG(M64,"IQ_AVG_DILUT_SHARES_OUT","CY2022")</f>
        <v>#INVALID COMPANY ID</v>
      </c>
      <c r="P64" s="5" t="str">
        <f>_xll.SNL.Clients.Office.Excel.Functions.SPG(M64, "IQ_DILUT_EPS_NORM", "CY2022")</f>
        <v>#INVALID COMPANY ID</v>
      </c>
      <c r="Q64" t="e">
        <f t="shared" si="4"/>
        <v>#VALUE!</v>
      </c>
      <c r="R64" t="e">
        <f t="shared" si="5"/>
        <v>#VALUE!</v>
      </c>
    </row>
    <row r="65" spans="1:18">
      <c r="A65" t="s">
        <v>577</v>
      </c>
      <c r="B65" s="4" cm="1">
        <f t="array" ref="B65">_xll.SNL.Clients.Office.Excel.Functions.SPG(A65, "SP_TOTAL_REV", "CY2023")</f>
        <v>19492000</v>
      </c>
      <c r="C65" s="4">
        <f>_xll.SNL.Clients.Office.Excel.Functions.SPG(A65,"IQ_AVG_DILUT_SHARES_OUT","CY2023")</f>
        <v>289906500</v>
      </c>
      <c r="D65" s="5">
        <f>_xll.SNL.Clients.Office.Excel.Functions.SPG(A65, "IQ_DILUT_EPS_NORM", "CY2023")</f>
        <v>4.8460000000000001</v>
      </c>
      <c r="E65">
        <f t="shared" si="0"/>
        <v>1404886.899</v>
      </c>
      <c r="F65">
        <f t="shared" si="1"/>
        <v>7.2075051251795613E-2</v>
      </c>
      <c r="G65" t="s">
        <v>577</v>
      </c>
      <c r="H65" s="4" cm="1">
        <f t="array" ref="H65">_xll.SNL.Clients.Office.Excel.Functions.SPG(G65, "SP_TOTAL_REV", "CY2022")</f>
        <v>18738000</v>
      </c>
      <c r="I65" s="4">
        <f>_xll.SNL.Clients.Office.Excel.Functions.SPG(G65,"IQ_AVG_DILUT_SHARES_OUT","CY2022")</f>
        <v>287018250</v>
      </c>
      <c r="J65" s="5">
        <f>_xll.SNL.Clients.Office.Excel.Functions.SPG(G65, "IQ_DILUT_EPS_NORM", "CY2022")</f>
        <v>4.5209999999999999</v>
      </c>
      <c r="K65">
        <f t="shared" si="2"/>
        <v>1297609.50825</v>
      </c>
      <c r="L65">
        <f t="shared" si="3"/>
        <v>6.9250160542747352E-2</v>
      </c>
      <c r="M65" t="s">
        <v>579</v>
      </c>
      <c r="N65" s="4" cm="1">
        <f t="array" ref="N65">_xll.SNL.Clients.Office.Excel.Functions.SPG(M65, "SP_TOTAL_REV", "CY2022")</f>
        <v>46298000</v>
      </c>
      <c r="O65" s="4">
        <f>_xll.SNL.Clients.Office.Excel.Functions.SPG(M65,"IQ_AVG_DILUT_SHARES_OUT","CY2022")</f>
        <v>225700000</v>
      </c>
      <c r="P65" s="5">
        <f>_xll.SNL.Clients.Office.Excel.Functions.SPG(M65, "IQ_DILUT_EPS_NORM", "CY2022")</f>
        <v>5.3609999999999998</v>
      </c>
      <c r="Q65">
        <f t="shared" si="4"/>
        <v>1209977.7</v>
      </c>
      <c r="R65">
        <f t="shared" si="5"/>
        <v>2.6134556568318285E-2</v>
      </c>
    </row>
    <row r="66" spans="1:18">
      <c r="A66" t="s">
        <v>578</v>
      </c>
      <c r="B66" s="4" t="str" cm="1">
        <f t="array" ref="B66">_xll.SNL.Clients.Office.Excel.Functions.SPG(A66, "SP_TOTAL_REV", "CY2023")</f>
        <v>#INVALID COMPANY ID</v>
      </c>
      <c r="C66" s="4" t="str">
        <f>_xll.SNL.Clients.Office.Excel.Functions.SPG(A66,"IQ_AVG_DILUT_SHARES_OUT","CY2023")</f>
        <v>#INVALID COMPANY ID</v>
      </c>
      <c r="D66" s="5" t="str">
        <f>_xll.SNL.Clients.Office.Excel.Functions.SPG(A66, "IQ_DILUT_EPS_NORM", "CY2023")</f>
        <v>#INVALID COMPANY ID</v>
      </c>
      <c r="E66" t="e">
        <f t="shared" si="0"/>
        <v>#VALUE!</v>
      </c>
      <c r="F66" t="e">
        <f t="shared" si="1"/>
        <v>#VALUE!</v>
      </c>
      <c r="G66" t="s">
        <v>578</v>
      </c>
      <c r="H66" s="4" t="str" cm="1">
        <f t="array" ref="H66">_xll.SNL.Clients.Office.Excel.Functions.SPG(G66, "SP_TOTAL_REV", "CY2022")</f>
        <v>#INVALID COMPANY ID</v>
      </c>
      <c r="I66" s="4" t="str">
        <f>_xll.SNL.Clients.Office.Excel.Functions.SPG(G66,"IQ_AVG_DILUT_SHARES_OUT","CY2022")</f>
        <v>#INVALID COMPANY ID</v>
      </c>
      <c r="J66" s="5" t="str">
        <f>_xll.SNL.Clients.Office.Excel.Functions.SPG(G66, "IQ_DILUT_EPS_NORM", "CY2022")</f>
        <v>#INVALID COMPANY ID</v>
      </c>
      <c r="K66" t="e">
        <f t="shared" si="2"/>
        <v>#VALUE!</v>
      </c>
      <c r="L66" t="e">
        <f t="shared" si="3"/>
        <v>#VALUE!</v>
      </c>
      <c r="M66" t="s">
        <v>580</v>
      </c>
      <c r="N66" s="4" cm="1">
        <f t="array" ref="N66">_xll.SNL.Clients.Office.Excel.Functions.SPG(M66, "SP_TOTAL_REV", "CY2022")</f>
        <v>2802249</v>
      </c>
      <c r="O66" s="4">
        <f>_xll.SNL.Clients.Office.Excel.Functions.SPG(M66,"IQ_AVG_DILUT_SHARES_OUT","CY2022")</f>
        <v>29785000</v>
      </c>
      <c r="P66" s="5">
        <f>_xll.SNL.Clients.Office.Excel.Functions.SPG(M66, "IQ_DILUT_EPS_NORM", "CY2022")</f>
        <v>10.526999999999999</v>
      </c>
      <c r="Q66">
        <f t="shared" si="4"/>
        <v>313546.69500000001</v>
      </c>
      <c r="R66">
        <f t="shared" si="5"/>
        <v>0.11189108997808546</v>
      </c>
    </row>
    <row r="67" spans="1:18">
      <c r="A67" t="s">
        <v>579</v>
      </c>
      <c r="B67" s="4" cm="1">
        <f t="array" ref="B67">_xll.SNL.Clients.Office.Excel.Functions.SPG(A67, "SP_TOTAL_REV", "CY2023")</f>
        <v>43452000</v>
      </c>
      <c r="C67" s="4">
        <f>_xll.SNL.Clients.Office.Excel.Functions.SPG(A67,"IQ_AVG_DILUT_SHARES_OUT","CY2023")</f>
        <v>218500000</v>
      </c>
      <c r="D67" s="5">
        <f>_xll.SNL.Clients.Office.Excel.Functions.SPG(A67, "IQ_DILUT_EPS_NORM", "CY2023")</f>
        <v>5.0170000000000003</v>
      </c>
      <c r="E67">
        <f t="shared" si="0"/>
        <v>1096214.5</v>
      </c>
      <c r="F67">
        <f t="shared" si="1"/>
        <v>2.5228171315474546E-2</v>
      </c>
      <c r="G67" t="s">
        <v>579</v>
      </c>
      <c r="H67" s="4" cm="1">
        <f t="array" ref="H67">_xll.SNL.Clients.Office.Excel.Functions.SPG(G67, "SP_TOTAL_REV", "CY2022")</f>
        <v>46298000</v>
      </c>
      <c r="I67" s="4">
        <f>_xll.SNL.Clients.Office.Excel.Functions.SPG(G67,"IQ_AVG_DILUT_SHARES_OUT","CY2022")</f>
        <v>225700000</v>
      </c>
      <c r="J67" s="5">
        <f>_xll.SNL.Clients.Office.Excel.Functions.SPG(G67, "IQ_DILUT_EPS_NORM", "CY2022")</f>
        <v>5.3609999999999998</v>
      </c>
      <c r="K67">
        <f t="shared" si="2"/>
        <v>1209977.7</v>
      </c>
      <c r="L67">
        <f t="shared" si="3"/>
        <v>2.6134556568318285E-2</v>
      </c>
      <c r="M67" t="s">
        <v>581</v>
      </c>
      <c r="N67" s="4" cm="1">
        <f t="array" ref="N67">_xll.SNL.Clients.Office.Excel.Functions.SPG(M67, "SP_TOTAL_REV", "CY2022")</f>
        <v>1119840</v>
      </c>
      <c r="O67" s="4">
        <f>_xll.SNL.Clients.Office.Excel.Functions.SPG(M67,"IQ_AVG_DILUT_SHARES_OUT","CY2022")</f>
        <v>162679000</v>
      </c>
      <c r="P67" s="5">
        <f>_xll.SNL.Clients.Office.Excel.Functions.SPG(M67, "IQ_DILUT_EPS_NORM", "CY2022")</f>
        <v>1.0589999999999999</v>
      </c>
      <c r="Q67">
        <f t="shared" si="4"/>
        <v>172277.06099999999</v>
      </c>
      <c r="R67">
        <f t="shared" si="5"/>
        <v>0.15384078171881696</v>
      </c>
    </row>
    <row r="68" spans="1:18">
      <c r="A68" t="s">
        <v>580</v>
      </c>
      <c r="B68" s="4" cm="1">
        <f t="array" ref="B68">_xll.SNL.Clients.Office.Excel.Functions.SPG(A68, "SP_TOTAL_REV", "CY2023")</f>
        <v>2671262</v>
      </c>
      <c r="C68" s="4">
        <f>_xll.SNL.Clients.Office.Excel.Functions.SPG(A68,"IQ_AVG_DILUT_SHARES_OUT","CY2023")</f>
        <v>29209000</v>
      </c>
      <c r="D68" s="5">
        <f>_xll.SNL.Clients.Office.Excel.Functions.SPG(A68, "IQ_DILUT_EPS_NORM", "CY2023")</f>
        <v>9.1869999999999994</v>
      </c>
      <c r="E68">
        <f t="shared" si="0"/>
        <v>268343.08299999998</v>
      </c>
      <c r="F68">
        <f t="shared" si="1"/>
        <v>0.10045554610517425</v>
      </c>
      <c r="G68" t="s">
        <v>580</v>
      </c>
      <c r="H68" s="4" cm="1">
        <f t="array" ref="H68">_xll.SNL.Clients.Office.Excel.Functions.SPG(G68, "SP_TOTAL_REV", "CY2022")</f>
        <v>2802249</v>
      </c>
      <c r="I68" s="4">
        <f>_xll.SNL.Clients.Office.Excel.Functions.SPG(G68,"IQ_AVG_DILUT_SHARES_OUT","CY2022")</f>
        <v>29785000</v>
      </c>
      <c r="J68" s="5">
        <f>_xll.SNL.Clients.Office.Excel.Functions.SPG(G68, "IQ_DILUT_EPS_NORM", "CY2022")</f>
        <v>10.526999999999999</v>
      </c>
      <c r="K68">
        <f t="shared" si="2"/>
        <v>313546.69500000001</v>
      </c>
      <c r="L68">
        <f t="shared" si="3"/>
        <v>0.11189108997808546</v>
      </c>
      <c r="M68" t="s">
        <v>582</v>
      </c>
      <c r="N68" s="4" cm="1">
        <f t="array" ref="N68">_xll.SNL.Clients.Office.Excel.Functions.SPG(M68, "SP_TOTAL_REV", "CY2022")</f>
        <v>10173400</v>
      </c>
      <c r="O68" s="4">
        <f>_xll.SNL.Clients.Office.Excel.Functions.SPG(M68,"IQ_AVG_DILUT_SHARES_OUT","CY2022")</f>
        <v>146000000</v>
      </c>
      <c r="P68" s="5">
        <f>_xll.SNL.Clients.Office.Excel.Functions.SPG(M68, "IQ_DILUT_EPS_NORM", "CY2022")</f>
        <v>12.661</v>
      </c>
      <c r="Q68">
        <f t="shared" si="4"/>
        <v>1848506</v>
      </c>
      <c r="R68">
        <f t="shared" si="5"/>
        <v>0.18169992332946705</v>
      </c>
    </row>
    <row r="69" spans="1:18">
      <c r="A69" t="s">
        <v>581</v>
      </c>
      <c r="B69" s="4" cm="1">
        <f t="array" ref="B69">_xll.SNL.Clients.Office.Excel.Functions.SPG(A69, "SP_TOTAL_REV", "CY2023")</f>
        <v>1144999</v>
      </c>
      <c r="C69" s="4">
        <f>_xll.SNL.Clients.Office.Excel.Functions.SPG(A69,"IQ_AVG_DILUT_SHARES_OUT","CY2023")</f>
        <v>161472500</v>
      </c>
      <c r="D69" s="5">
        <f>_xll.SNL.Clients.Office.Excel.Functions.SPG(A69, "IQ_DILUT_EPS_NORM", "CY2023")</f>
        <v>0.90800000000000003</v>
      </c>
      <c r="E69">
        <f t="shared" ref="E69:E132" si="6">C69*D69/1000</f>
        <v>146617.03</v>
      </c>
      <c r="F69">
        <f t="shared" ref="F69:F132" si="7">E69/B69</f>
        <v>0.128049919694253</v>
      </c>
      <c r="G69" t="s">
        <v>581</v>
      </c>
      <c r="H69" s="4" cm="1">
        <f t="array" ref="H69">_xll.SNL.Clients.Office.Excel.Functions.SPG(G69, "SP_TOTAL_REV", "CY2022")</f>
        <v>1119840</v>
      </c>
      <c r="I69" s="4">
        <f>_xll.SNL.Clients.Office.Excel.Functions.SPG(G69,"IQ_AVG_DILUT_SHARES_OUT","CY2022")</f>
        <v>162679000</v>
      </c>
      <c r="J69" s="5">
        <f>_xll.SNL.Clients.Office.Excel.Functions.SPG(G69, "IQ_DILUT_EPS_NORM", "CY2022")</f>
        <v>1.0589999999999999</v>
      </c>
      <c r="K69">
        <f t="shared" ref="K69:K132" si="8">I69*J69/1000</f>
        <v>172277.06099999999</v>
      </c>
      <c r="L69">
        <f t="shared" ref="L69:L132" si="9">K69/H69</f>
        <v>0.15384078171881696</v>
      </c>
      <c r="M69" t="s">
        <v>583</v>
      </c>
      <c r="N69" s="4" cm="1">
        <f t="array" ref="N69">_xll.SNL.Clients.Office.Excel.Functions.SPG(M69, "SP_TOTAL_REV", "CY2022")</f>
        <v>17873000</v>
      </c>
      <c r="O69" s="4">
        <f>_xll.SNL.Clients.Office.Excel.Functions.SPG(M69,"IQ_AVG_DILUT_SHARES_OUT","CY2022")</f>
        <v>152440471</v>
      </c>
      <c r="P69" s="5">
        <f>_xll.SNL.Clients.Office.Excel.Functions.SPG(M69, "IQ_DILUT_EPS_NORM", "CY2022")</f>
        <v>27.524999999999999</v>
      </c>
      <c r="Q69">
        <f t="shared" ref="Q69:Q132" si="10">O69*P69/1000</f>
        <v>4195923.9642749997</v>
      </c>
      <c r="R69">
        <f t="shared" ref="R69:R132" si="11">Q69/N69</f>
        <v>0.23476327221367424</v>
      </c>
    </row>
    <row r="70" spans="1:18">
      <c r="A70" t="s">
        <v>582</v>
      </c>
      <c r="B70" s="4" cm="1">
        <f t="array" ref="B70">_xll.SNL.Clients.Office.Excel.Functions.SPG(A70, "SP_TOTAL_REV", "CY2023")</f>
        <v>9835600</v>
      </c>
      <c r="C70" s="4">
        <f>_xll.SNL.Clients.Office.Excel.Functions.SPG(A70,"IQ_AVG_DILUT_SHARES_OUT","CY2023")</f>
        <v>145600000</v>
      </c>
      <c r="D70" s="5">
        <f>_xll.SNL.Clients.Office.Excel.Functions.SPG(A70, "IQ_DILUT_EPS_NORM", "CY2023")</f>
        <v>7.98</v>
      </c>
      <c r="E70">
        <f t="shared" si="6"/>
        <v>1161888</v>
      </c>
      <c r="F70">
        <f t="shared" si="7"/>
        <v>0.11813087152791898</v>
      </c>
      <c r="G70" t="s">
        <v>582</v>
      </c>
      <c r="H70" s="4" cm="1">
        <f t="array" ref="H70">_xll.SNL.Clients.Office.Excel.Functions.SPG(G70, "SP_TOTAL_REV", "CY2022")</f>
        <v>10173400</v>
      </c>
      <c r="I70" s="4">
        <f>_xll.SNL.Clients.Office.Excel.Functions.SPG(G70,"IQ_AVG_DILUT_SHARES_OUT","CY2022")</f>
        <v>146000000</v>
      </c>
      <c r="J70" s="5">
        <f>_xll.SNL.Clients.Office.Excel.Functions.SPG(G70, "IQ_DILUT_EPS_NORM", "CY2022")</f>
        <v>12.661</v>
      </c>
      <c r="K70">
        <f t="shared" si="8"/>
        <v>1848506</v>
      </c>
      <c r="L70">
        <f t="shared" si="9"/>
        <v>0.18169992332946705</v>
      </c>
      <c r="M70" t="s">
        <v>585</v>
      </c>
      <c r="N70" s="4" cm="1">
        <f t="array" ref="N70">_xll.SNL.Clients.Office.Excel.Functions.SPG(M70, "SP_TOTAL_REV", "CY2022")</f>
        <v>66608000</v>
      </c>
      <c r="O70" s="4">
        <f>_xll.SNL.Clients.Office.Excel.Functions.SPG(M70,"IQ_AVG_DILUT_SHARES_OUT","CY2022")</f>
        <v>594900000</v>
      </c>
      <c r="P70" s="5">
        <f>_xll.SNL.Clients.Office.Excel.Functions.SPG(M70, "IQ_DILUT_EPS_NORM", "CY2022")</f>
        <v>-3.226</v>
      </c>
      <c r="Q70">
        <f t="shared" si="10"/>
        <v>-1919147.4</v>
      </c>
      <c r="R70">
        <f t="shared" si="11"/>
        <v>-2.8812566058131154E-2</v>
      </c>
    </row>
    <row r="71" spans="1:18">
      <c r="A71" t="s">
        <v>583</v>
      </c>
      <c r="B71" s="4" cm="1">
        <f t="array" ref="B71">_xll.SNL.Clients.Office.Excel.Functions.SPG(A71, "SP_TOTAL_REV", "CY2023")</f>
        <v>17859000</v>
      </c>
      <c r="C71" s="4">
        <f>_xll.SNL.Clients.Office.Excel.Functions.SPG(A71,"IQ_AVG_DILUT_SHARES_OUT","CY2023")</f>
        <v>150706451</v>
      </c>
      <c r="D71" s="5">
        <f>_xll.SNL.Clients.Office.Excel.Functions.SPG(A71, "IQ_DILUT_EPS_NORM", "CY2023")</f>
        <v>25.885000000000002</v>
      </c>
      <c r="E71">
        <f t="shared" si="6"/>
        <v>3901036.484135</v>
      </c>
      <c r="F71">
        <f t="shared" si="7"/>
        <v>0.21843532583767289</v>
      </c>
      <c r="G71" t="s">
        <v>583</v>
      </c>
      <c r="H71" s="4" cm="1">
        <f t="array" ref="H71">_xll.SNL.Clients.Office.Excel.Functions.SPG(G71, "SP_TOTAL_REV", "CY2022")</f>
        <v>17873000</v>
      </c>
      <c r="I71" s="4">
        <f>_xll.SNL.Clients.Office.Excel.Functions.SPG(G71,"IQ_AVG_DILUT_SHARES_OUT","CY2022")</f>
        <v>152440471</v>
      </c>
      <c r="J71" s="5">
        <f>_xll.SNL.Clients.Office.Excel.Functions.SPG(G71, "IQ_DILUT_EPS_NORM", "CY2022")</f>
        <v>27.524999999999999</v>
      </c>
      <c r="K71">
        <f t="shared" si="8"/>
        <v>4195923.9642749997</v>
      </c>
      <c r="L71">
        <f t="shared" si="9"/>
        <v>0.23476327221367424</v>
      </c>
      <c r="M71" t="s">
        <v>586</v>
      </c>
      <c r="N71" s="4" cm="1">
        <f t="array" ref="N71">_xll.SNL.Clients.Office.Excel.Functions.SPG(M71, "SP_TOTAL_REV", "CY2022")</f>
        <v>17090000</v>
      </c>
      <c r="O71" s="4">
        <f>_xll.SNL.Clients.Office.Excel.Functions.SPG(M71,"IQ_AVG_DILUT_SHARES_OUT","CY2022")</f>
        <v>40052000</v>
      </c>
      <c r="P71" s="5">
        <f>_xll.SNL.Clients.Office.Excel.Functions.SPG(M71, "IQ_DILUT_EPS_NORM", "CY2022")</f>
        <v>72.5</v>
      </c>
      <c r="Q71">
        <f t="shared" si="10"/>
        <v>2903770</v>
      </c>
      <c r="R71">
        <f t="shared" si="11"/>
        <v>0.16991047396138093</v>
      </c>
    </row>
    <row r="72" spans="1:18">
      <c r="A72" t="s">
        <v>584</v>
      </c>
      <c r="B72" s="4" cm="1">
        <f t="array" ref="B72">_xll.SNL.Clients.Office.Excel.Functions.SPG(A72, "SP_TOTAL_REV", "CY2023")</f>
        <v>7683902</v>
      </c>
      <c r="C72" s="4">
        <f>_xll.SNL.Clients.Office.Excel.Functions.SPG(A72,"IQ_AVG_DILUT_SHARES_OUT","CY2023")</f>
        <v>755419936</v>
      </c>
      <c r="D72" s="5">
        <f>_xll.SNL.Clients.Office.Excel.Functions.SPG(A72, "IQ_DILUT_EPS_NORM", "CY2023")</f>
        <v>1.1000000000000001</v>
      </c>
      <c r="E72">
        <f t="shared" si="6"/>
        <v>830961.92960000003</v>
      </c>
      <c r="F72">
        <f t="shared" si="7"/>
        <v>0.10814322327380022</v>
      </c>
      <c r="G72" t="s">
        <v>584</v>
      </c>
      <c r="H72" s="4" cm="1">
        <f t="array" ref="H72">_xll.SNL.Clients.Office.Excel.Functions.SPG(G72, "SP_TOTAL_REV", "CY2022")</f>
        <v>8015891</v>
      </c>
      <c r="I72" s="4">
        <f>_xll.SNL.Clients.Office.Excel.Functions.SPG(G72,"IQ_AVG_DILUT_SHARES_OUT","CY2022")</f>
        <v>740942399</v>
      </c>
      <c r="J72" s="5">
        <f>_xll.SNL.Clients.Office.Excel.Functions.SPG(G72, "IQ_DILUT_EPS_NORM", "CY2022")</f>
        <v>1.3340000000000001</v>
      </c>
      <c r="K72">
        <f t="shared" si="8"/>
        <v>988417.16026600008</v>
      </c>
      <c r="L72">
        <f t="shared" si="9"/>
        <v>0.12330721067265013</v>
      </c>
      <c r="M72" t="s">
        <v>587</v>
      </c>
      <c r="N72" s="4" cm="1">
        <f t="array" ref="N72">_xll.SNL.Clients.Office.Excel.Functions.SPG(M72, "SP_TOTAL_REV", "CY2022")</f>
        <v>12635000</v>
      </c>
      <c r="O72" s="4">
        <f>_xll.SNL.Clients.Office.Excel.Functions.SPG(M72,"IQ_AVG_DILUT_SHARES_OUT","CY2022")</f>
        <v>236800000</v>
      </c>
      <c r="P72" s="5">
        <f>_xll.SNL.Clients.Office.Excel.Functions.SPG(M72, "IQ_DILUT_EPS_NORM", "CY2022")</f>
        <v>2.4510000000000001</v>
      </c>
      <c r="Q72">
        <f t="shared" si="10"/>
        <v>580396.80000000005</v>
      </c>
      <c r="R72">
        <f t="shared" si="11"/>
        <v>4.5935639097744362E-2</v>
      </c>
    </row>
    <row r="73" spans="1:18">
      <c r="A73" t="s">
        <v>585</v>
      </c>
      <c r="B73" s="4" cm="1">
        <f t="array" ref="B73">_xll.SNL.Clients.Office.Excel.Functions.SPG(A73, "SP_TOTAL_REV", "CY2023")</f>
        <v>77794000</v>
      </c>
      <c r="C73" s="4">
        <f>_xll.SNL.Clients.Office.Excel.Functions.SPG(A73,"IQ_AVG_DILUT_SHARES_OUT","CY2023")</f>
        <v>605800000</v>
      </c>
      <c r="D73" s="5">
        <f>_xll.SNL.Clients.Office.Excel.Functions.SPG(A73, "IQ_DILUT_EPS_NORM", "CY2023")</f>
        <v>-0.46200000000000002</v>
      </c>
      <c r="E73">
        <f t="shared" si="6"/>
        <v>-279879.59999999998</v>
      </c>
      <c r="F73">
        <f t="shared" si="7"/>
        <v>-3.5977016222330767E-3</v>
      </c>
      <c r="G73" t="s">
        <v>585</v>
      </c>
      <c r="H73" s="4" cm="1">
        <f t="array" ref="H73">_xll.SNL.Clients.Office.Excel.Functions.SPG(G73, "SP_TOTAL_REV", "CY2022")</f>
        <v>66608000</v>
      </c>
      <c r="I73" s="4">
        <f>_xll.SNL.Clients.Office.Excel.Functions.SPG(G73,"IQ_AVG_DILUT_SHARES_OUT","CY2022")</f>
        <v>594900000</v>
      </c>
      <c r="J73" s="5">
        <f>_xll.SNL.Clients.Office.Excel.Functions.SPG(G73, "IQ_DILUT_EPS_NORM", "CY2022")</f>
        <v>-3.226</v>
      </c>
      <c r="K73">
        <f t="shared" si="8"/>
        <v>-1919147.4</v>
      </c>
      <c r="L73">
        <f t="shared" si="9"/>
        <v>-2.8812566058131154E-2</v>
      </c>
      <c r="M73" t="s">
        <v>588</v>
      </c>
      <c r="N73" s="4" cm="1">
        <f t="array" ref="N73">_xll.SNL.Clients.Office.Excel.Functions.SPG(M73, "SP_TOTAL_REV", "CY2022")</f>
        <v>3110313</v>
      </c>
      <c r="O73" s="4">
        <f>_xll.SNL.Clients.Office.Excel.Functions.SPG(M73,"IQ_AVG_DILUT_SHARES_OUT","CY2022")</f>
        <v>157137000</v>
      </c>
      <c r="P73" s="5">
        <f>_xll.SNL.Clients.Office.Excel.Functions.SPG(M73, "IQ_DILUT_EPS_NORM", "CY2022")</f>
        <v>1.4430000000000001</v>
      </c>
      <c r="Q73">
        <f t="shared" si="10"/>
        <v>226748.69099999999</v>
      </c>
      <c r="R73">
        <f t="shared" si="11"/>
        <v>7.2902209841903362E-2</v>
      </c>
    </row>
    <row r="74" spans="1:18">
      <c r="A74" t="s">
        <v>586</v>
      </c>
      <c r="B74" s="4" cm="1">
        <f t="array" ref="B74">_xll.SNL.Clients.Office.Excel.Functions.SPG(A74, "SP_TOTAL_REV", "CY2023")</f>
        <v>21365000</v>
      </c>
      <c r="C74" s="4">
        <f>_xll.SNL.Clients.Office.Excel.Functions.SPG(A74,"IQ_AVG_DILUT_SHARES_OUT","CY2023")</f>
        <v>36530000</v>
      </c>
      <c r="D74" s="5">
        <f>_xll.SNL.Clients.Office.Excel.Functions.SPG(A74, "IQ_DILUT_EPS_NORM", "CY2023")</f>
        <v>97.557000000000002</v>
      </c>
      <c r="E74">
        <f t="shared" si="6"/>
        <v>3563757.21</v>
      </c>
      <c r="F74">
        <f t="shared" si="7"/>
        <v>0.16680352024338871</v>
      </c>
      <c r="G74" t="s">
        <v>586</v>
      </c>
      <c r="H74" s="4" cm="1">
        <f t="array" ref="H74">_xll.SNL.Clients.Office.Excel.Functions.SPG(G74, "SP_TOTAL_REV", "CY2022")</f>
        <v>17090000</v>
      </c>
      <c r="I74" s="4">
        <f>_xll.SNL.Clients.Office.Excel.Functions.SPG(G74,"IQ_AVG_DILUT_SHARES_OUT","CY2022")</f>
        <v>40052000</v>
      </c>
      <c r="J74" s="5">
        <f>_xll.SNL.Clients.Office.Excel.Functions.SPG(G74, "IQ_DILUT_EPS_NORM", "CY2022")</f>
        <v>72.5</v>
      </c>
      <c r="K74">
        <f t="shared" si="8"/>
        <v>2903770</v>
      </c>
      <c r="L74">
        <f t="shared" si="9"/>
        <v>0.16991047396138093</v>
      </c>
      <c r="M74" t="s">
        <v>589</v>
      </c>
      <c r="N74" s="4" cm="1">
        <f t="array" ref="N74">_xll.SNL.Clients.Office.Excel.Functions.SPG(M74, "SP_TOTAL_REV", "CY2022")</f>
        <v>12682000</v>
      </c>
      <c r="O74" s="4">
        <f>_xll.SNL.Clients.Office.Excel.Functions.SPG(M74,"IQ_AVG_DILUT_SHARES_OUT","CY2022")</f>
        <v>1439700000</v>
      </c>
      <c r="P74" s="5">
        <f>_xll.SNL.Clients.Office.Excel.Functions.SPG(M74, "IQ_DILUT_EPS_NORM", "CY2022")</f>
        <v>0.66300000000000003</v>
      </c>
      <c r="Q74">
        <f t="shared" si="10"/>
        <v>954521.1</v>
      </c>
      <c r="R74">
        <f t="shared" si="11"/>
        <v>7.5265817694369977E-2</v>
      </c>
    </row>
    <row r="75" spans="1:18">
      <c r="A75" t="s">
        <v>587</v>
      </c>
      <c r="B75" s="4" cm="1">
        <f t="array" ref="B75">_xll.SNL.Clients.Office.Excel.Functions.SPG(A75, "SP_TOTAL_REV", "CY2023")</f>
        <v>14198000</v>
      </c>
      <c r="C75" s="4">
        <f>_xll.SNL.Clients.Office.Excel.Functions.SPG(A75,"IQ_AVG_DILUT_SHARES_OUT","CY2023")</f>
        <v>234400000</v>
      </c>
      <c r="D75" s="5">
        <f>_xll.SNL.Clients.Office.Excel.Functions.SPG(A75, "IQ_DILUT_EPS_NORM", "CY2023")</f>
        <v>3.008</v>
      </c>
      <c r="E75">
        <f t="shared" si="6"/>
        <v>705075.19999999995</v>
      </c>
      <c r="F75">
        <f t="shared" si="7"/>
        <v>4.9660177489787294E-2</v>
      </c>
      <c r="G75" t="s">
        <v>587</v>
      </c>
      <c r="H75" s="4" cm="1">
        <f t="array" ref="H75">_xll.SNL.Clients.Office.Excel.Functions.SPG(G75, "SP_TOTAL_REV", "CY2022")</f>
        <v>12635000</v>
      </c>
      <c r="I75" s="4">
        <f>_xll.SNL.Clients.Office.Excel.Functions.SPG(G75,"IQ_AVG_DILUT_SHARES_OUT","CY2022")</f>
        <v>236800000</v>
      </c>
      <c r="J75" s="5">
        <f>_xll.SNL.Clients.Office.Excel.Functions.SPG(G75, "IQ_DILUT_EPS_NORM", "CY2022")</f>
        <v>2.4510000000000001</v>
      </c>
      <c r="K75">
        <f t="shared" si="8"/>
        <v>580396.80000000005</v>
      </c>
      <c r="L75">
        <f t="shared" si="9"/>
        <v>4.5935639097744362E-2</v>
      </c>
      <c r="M75" t="s">
        <v>590</v>
      </c>
      <c r="N75" s="4" cm="1">
        <f t="array" ref="N75">_xll.SNL.Clients.Office.Excel.Functions.SPG(M75, "SP_TOTAL_REV", "CY2022")</f>
        <v>46159000</v>
      </c>
      <c r="O75" s="4">
        <f>_xll.SNL.Clients.Office.Excel.Functions.SPG(M75,"IQ_AVG_DILUT_SHARES_OUT","CY2022")</f>
        <v>2146000000</v>
      </c>
      <c r="P75" s="5">
        <f>_xll.SNL.Clients.Office.Excel.Functions.SPG(M75, "IQ_DILUT_EPS_NORM", "CY2022")</f>
        <v>3.109</v>
      </c>
      <c r="Q75">
        <f t="shared" si="10"/>
        <v>6671914</v>
      </c>
      <c r="R75">
        <f t="shared" si="11"/>
        <v>0.14454199614376395</v>
      </c>
    </row>
    <row r="76" spans="1:18">
      <c r="A76" t="s">
        <v>588</v>
      </c>
      <c r="B76" s="4" cm="1">
        <f t="array" ref="B76">_xll.SNL.Clients.Office.Excel.Functions.SPG(A76, "SP_TOTAL_REV", "CY2023")</f>
        <v>3373491</v>
      </c>
      <c r="C76" s="4">
        <f>_xll.SNL.Clients.Office.Excel.Functions.SPG(A76,"IQ_AVG_DILUT_SHARES_OUT","CY2023")</f>
        <v>157201000</v>
      </c>
      <c r="D76" s="5">
        <f>_xll.SNL.Clients.Office.Excel.Functions.SPG(A76, "IQ_DILUT_EPS_NORM", "CY2023")</f>
        <v>1.389</v>
      </c>
      <c r="E76">
        <f t="shared" si="6"/>
        <v>218352.18900000001</v>
      </c>
      <c r="F76">
        <f t="shared" si="7"/>
        <v>6.4725884551048163E-2</v>
      </c>
      <c r="G76" t="s">
        <v>588</v>
      </c>
      <c r="H76" s="4" cm="1">
        <f t="array" ref="H76">_xll.SNL.Clients.Office.Excel.Functions.SPG(G76, "SP_TOTAL_REV", "CY2022")</f>
        <v>3110313</v>
      </c>
      <c r="I76" s="4">
        <f>_xll.SNL.Clients.Office.Excel.Functions.SPG(G76,"IQ_AVG_DILUT_SHARES_OUT","CY2022")</f>
        <v>157137000</v>
      </c>
      <c r="J76" s="5">
        <f>_xll.SNL.Clients.Office.Excel.Functions.SPG(G76, "IQ_DILUT_EPS_NORM", "CY2022")</f>
        <v>1.4430000000000001</v>
      </c>
      <c r="K76">
        <f t="shared" si="8"/>
        <v>226748.69099999999</v>
      </c>
      <c r="L76">
        <f t="shared" si="9"/>
        <v>7.2902209841903362E-2</v>
      </c>
      <c r="M76" t="s">
        <v>591</v>
      </c>
      <c r="N76" s="4" cm="1">
        <f t="array" ref="N76">_xll.SNL.Clients.Office.Excel.Functions.SPG(M76, "SP_TOTAL_REV", "CY2022")</f>
        <v>34412000</v>
      </c>
      <c r="O76" s="4">
        <f>_xll.SNL.Clients.Office.Excel.Functions.SPG(M76,"IQ_AVG_DILUT_SHARES_OUT","CY2022")</f>
        <v>4230000000</v>
      </c>
      <c r="P76" s="5">
        <f>_xll.SNL.Clients.Office.Excel.Functions.SPG(M76, "IQ_DILUT_EPS_NORM", "CY2022")</f>
        <v>2.0409999999999999</v>
      </c>
      <c r="Q76">
        <f t="shared" si="10"/>
        <v>8633430</v>
      </c>
      <c r="R76">
        <f t="shared" si="11"/>
        <v>0.25088428455190048</v>
      </c>
    </row>
    <row r="77" spans="1:18">
      <c r="A77" t="s">
        <v>589</v>
      </c>
      <c r="B77" s="4" cm="1">
        <f t="array" ref="B77">_xll.SNL.Clients.Office.Excel.Functions.SPG(A77, "SP_TOTAL_REV", "CY2023")</f>
        <v>14240000</v>
      </c>
      <c r="C77" s="4">
        <f>_xll.SNL.Clients.Office.Excel.Functions.SPG(A77,"IQ_AVG_DILUT_SHARES_OUT","CY2023")</f>
        <v>1463500000</v>
      </c>
      <c r="D77" s="5">
        <f>_xll.SNL.Clients.Office.Excel.Functions.SPG(A77, "IQ_DILUT_EPS_NORM", "CY2023")</f>
        <v>0.90500000000000003</v>
      </c>
      <c r="E77">
        <f t="shared" si="6"/>
        <v>1324467.5</v>
      </c>
      <c r="F77">
        <f t="shared" si="7"/>
        <v>9.3010358146067409E-2</v>
      </c>
      <c r="G77" t="s">
        <v>589</v>
      </c>
      <c r="H77" s="4" cm="1">
        <f t="array" ref="H77">_xll.SNL.Clients.Office.Excel.Functions.SPG(G77, "SP_TOTAL_REV", "CY2022")</f>
        <v>12682000</v>
      </c>
      <c r="I77" s="4">
        <f>_xll.SNL.Clients.Office.Excel.Functions.SPG(G77,"IQ_AVG_DILUT_SHARES_OUT","CY2022")</f>
        <v>1439700000</v>
      </c>
      <c r="J77" s="5">
        <f>_xll.SNL.Clients.Office.Excel.Functions.SPG(G77, "IQ_DILUT_EPS_NORM", "CY2022")</f>
        <v>0.66300000000000003</v>
      </c>
      <c r="K77">
        <f t="shared" si="8"/>
        <v>954521.1</v>
      </c>
      <c r="L77">
        <f t="shared" si="9"/>
        <v>7.5265817694369977E-2</v>
      </c>
      <c r="M77" t="s">
        <v>592</v>
      </c>
      <c r="N77" s="4" cm="1">
        <f t="array" ref="N77">_xll.SNL.Clients.Office.Excel.Functions.SPG(M77, "SP_TOTAL_REV", "CY2022")</f>
        <v>5832800</v>
      </c>
      <c r="O77" s="4">
        <f>_xll.SNL.Clients.Office.Excel.Functions.SPG(M77,"IQ_AVG_DILUT_SHARES_OUT","CY2022")</f>
        <v>118700000</v>
      </c>
      <c r="P77" s="5">
        <f>_xll.SNL.Clients.Office.Excel.Functions.SPG(M77, "IQ_DILUT_EPS_NORM", "CY2022")</f>
        <v>3.4830000000000001</v>
      </c>
      <c r="Q77">
        <f t="shared" si="10"/>
        <v>413432.1</v>
      </c>
      <c r="R77">
        <f t="shared" si="11"/>
        <v>7.088055479358113E-2</v>
      </c>
    </row>
    <row r="78" spans="1:18">
      <c r="A78" t="s">
        <v>590</v>
      </c>
      <c r="B78" s="4" cm="1">
        <f t="array" ref="B78">_xll.SNL.Clients.Office.Excel.Functions.SPG(A78, "SP_TOTAL_REV", "CY2023")</f>
        <v>45006000</v>
      </c>
      <c r="C78" s="4">
        <f>_xll.SNL.Clients.Office.Excel.Functions.SPG(A78,"IQ_AVG_DILUT_SHARES_OUT","CY2023")</f>
        <v>2078000000</v>
      </c>
      <c r="D78" s="5">
        <f>_xll.SNL.Clients.Office.Excel.Functions.SPG(A78, "IQ_DILUT_EPS_NORM", "CY2023")</f>
        <v>3.0430000000000001</v>
      </c>
      <c r="E78">
        <f t="shared" si="6"/>
        <v>6323354</v>
      </c>
      <c r="F78">
        <f t="shared" si="7"/>
        <v>0.14050024441185618</v>
      </c>
      <c r="G78" t="s">
        <v>590</v>
      </c>
      <c r="H78" s="4" cm="1">
        <f t="array" ref="H78">_xll.SNL.Clients.Office.Excel.Functions.SPG(G78, "SP_TOTAL_REV", "CY2022")</f>
        <v>46159000</v>
      </c>
      <c r="I78" s="4">
        <f>_xll.SNL.Clients.Office.Excel.Functions.SPG(G78,"IQ_AVG_DILUT_SHARES_OUT","CY2022")</f>
        <v>2146000000</v>
      </c>
      <c r="J78" s="5">
        <f>_xll.SNL.Clients.Office.Excel.Functions.SPG(G78, "IQ_DILUT_EPS_NORM", "CY2022")</f>
        <v>3.109</v>
      </c>
      <c r="K78">
        <f t="shared" si="8"/>
        <v>6671914</v>
      </c>
      <c r="L78">
        <f t="shared" si="9"/>
        <v>0.14454199614376395</v>
      </c>
      <c r="M78" t="s">
        <v>593</v>
      </c>
      <c r="N78" s="4" cm="1">
        <f t="array" ref="N78">_xll.SNL.Clients.Office.Excel.Functions.SPG(M78, "SP_TOTAL_REV", "CY2022")</f>
        <v>3573400</v>
      </c>
      <c r="O78" s="4">
        <f>_xll.SNL.Clients.Office.Excel.Functions.SPG(M78,"IQ_AVG_DILUT_SHARES_OUT","CY2022")</f>
        <v>278600000</v>
      </c>
      <c r="P78" s="5">
        <f>_xll.SNL.Clients.Office.Excel.Functions.SPG(M78, "IQ_DILUT_EPS_NORM", "CY2022")</f>
        <v>1.893</v>
      </c>
      <c r="Q78">
        <f t="shared" si="10"/>
        <v>527389.80000000005</v>
      </c>
      <c r="R78">
        <f t="shared" si="11"/>
        <v>0.14758767560306713</v>
      </c>
    </row>
    <row r="79" spans="1:18">
      <c r="A79" t="s">
        <v>591</v>
      </c>
      <c r="B79" s="4" cm="1">
        <f t="array" ref="B79">_xll.SNL.Clients.Office.Excel.Functions.SPG(A79, "SP_TOTAL_REV", "CY2023")</f>
        <v>38865000</v>
      </c>
      <c r="C79" s="4">
        <f>_xll.SNL.Clients.Office.Excel.Functions.SPG(A79,"IQ_AVG_DILUT_SHARES_OUT","CY2023")</f>
        <v>4365000000</v>
      </c>
      <c r="D79" s="5">
        <f>_xll.SNL.Clients.Office.Excel.Functions.SPG(A79, "IQ_DILUT_EPS_NORM", "CY2023")</f>
        <v>1.97</v>
      </c>
      <c r="E79">
        <f t="shared" si="6"/>
        <v>8599050</v>
      </c>
      <c r="F79">
        <f t="shared" si="7"/>
        <v>0.22125434195291394</v>
      </c>
      <c r="G79" t="s">
        <v>591</v>
      </c>
      <c r="H79" s="4" cm="1">
        <f t="array" ref="H79">_xll.SNL.Clients.Office.Excel.Functions.SPG(G79, "SP_TOTAL_REV", "CY2022")</f>
        <v>34412000</v>
      </c>
      <c r="I79" s="4">
        <f>_xll.SNL.Clients.Office.Excel.Functions.SPG(G79,"IQ_AVG_DILUT_SHARES_OUT","CY2022")</f>
        <v>4230000000</v>
      </c>
      <c r="J79" s="5">
        <f>_xll.SNL.Clients.Office.Excel.Functions.SPG(G79, "IQ_DILUT_EPS_NORM", "CY2022")</f>
        <v>2.0409999999999999</v>
      </c>
      <c r="K79">
        <f t="shared" si="8"/>
        <v>8633430</v>
      </c>
      <c r="L79">
        <f t="shared" si="9"/>
        <v>0.25088428455190048</v>
      </c>
      <c r="M79" t="s">
        <v>594</v>
      </c>
      <c r="N79" s="4" cm="1">
        <f t="array" ref="N79">_xll.SNL.Clients.Office.Excel.Functions.SPG(M79, "SP_TOTAL_REV", "CY2022")</f>
        <v>4178000</v>
      </c>
      <c r="O79" s="4">
        <f>_xll.SNL.Clients.Office.Excel.Functions.SPG(M79,"IQ_AVG_DILUT_SHARES_OUT","CY2022")</f>
        <v>480477250</v>
      </c>
      <c r="P79" s="5">
        <f>_xll.SNL.Clients.Office.Excel.Functions.SPG(M79, "IQ_DILUT_EPS_NORM", "CY2022")</f>
        <v>1.512</v>
      </c>
      <c r="Q79">
        <f t="shared" si="10"/>
        <v>726481.60199999996</v>
      </c>
      <c r="R79">
        <f t="shared" si="11"/>
        <v>0.1738826237434179</v>
      </c>
    </row>
    <row r="80" spans="1:18">
      <c r="A80" t="s">
        <v>592</v>
      </c>
      <c r="B80" s="4" cm="1">
        <f t="array" ref="B80">_xll.SNL.Clients.Office.Excel.Functions.SPG(A80, "SP_TOTAL_REV", "CY2023")</f>
        <v>6320700</v>
      </c>
      <c r="C80" s="4">
        <f>_xll.SNL.Clients.Office.Excel.Functions.SPG(A80,"IQ_AVG_DILUT_SHARES_OUT","CY2023")</f>
        <v>119100000</v>
      </c>
      <c r="D80" s="5">
        <f>_xll.SNL.Clients.Office.Excel.Functions.SPG(A80, "IQ_DILUT_EPS_NORM", "CY2023")</f>
        <v>4.556</v>
      </c>
      <c r="E80">
        <f t="shared" si="6"/>
        <v>542619.6</v>
      </c>
      <c r="F80">
        <f t="shared" si="7"/>
        <v>8.5848023161991555E-2</v>
      </c>
      <c r="G80" t="s">
        <v>592</v>
      </c>
      <c r="H80" s="4" cm="1">
        <f t="array" ref="H80">_xll.SNL.Clients.Office.Excel.Functions.SPG(G80, "SP_TOTAL_REV", "CY2022")</f>
        <v>5832800</v>
      </c>
      <c r="I80" s="4">
        <f>_xll.SNL.Clients.Office.Excel.Functions.SPG(G80,"IQ_AVG_DILUT_SHARES_OUT","CY2022")</f>
        <v>118700000</v>
      </c>
      <c r="J80" s="5">
        <f>_xll.SNL.Clients.Office.Excel.Functions.SPG(G80, "IQ_DILUT_EPS_NORM", "CY2022")</f>
        <v>3.4830000000000001</v>
      </c>
      <c r="K80">
        <f t="shared" si="8"/>
        <v>413432.1</v>
      </c>
      <c r="L80">
        <f t="shared" si="9"/>
        <v>7.088055479358113E-2</v>
      </c>
      <c r="M80" t="s">
        <v>596</v>
      </c>
      <c r="N80" s="4" cm="1">
        <f t="array" ref="N80">_xll.SNL.Clients.Office.Excel.Functions.SPG(M80, "SP_TOTAL_REV", "CY2022")</f>
        <v>3561718</v>
      </c>
      <c r="O80" s="4">
        <f>_xll.SNL.Clients.Office.Excel.Functions.SPG(M80,"IQ_AVG_DILUT_SHARES_OUT","CY2022")</f>
        <v>275011000</v>
      </c>
      <c r="P80" s="5">
        <f>_xll.SNL.Clients.Office.Excel.Functions.SPG(M80, "IQ_DILUT_EPS_NORM", "CY2022")</f>
        <v>2.411</v>
      </c>
      <c r="Q80">
        <f t="shared" si="10"/>
        <v>663051.52099999995</v>
      </c>
      <c r="R80">
        <f t="shared" si="11"/>
        <v>0.18616058907527208</v>
      </c>
    </row>
    <row r="81" spans="1:18">
      <c r="A81" t="s">
        <v>593</v>
      </c>
      <c r="B81" s="4" cm="1">
        <f t="array" ref="B81">_xll.SNL.Clients.Office.Excel.Functions.SPG(A81, "SP_TOTAL_REV", "CY2023")</f>
        <v>4257100</v>
      </c>
      <c r="C81" s="4">
        <f>_xll.SNL.Clients.Office.Excel.Functions.SPG(A81,"IQ_AVG_DILUT_SHARES_OUT","CY2023")</f>
        <v>280800000</v>
      </c>
      <c r="D81" s="5">
        <f>_xll.SNL.Clients.Office.Excel.Functions.SPG(A81, "IQ_DILUT_EPS_NORM", "CY2023")</f>
        <v>2.31</v>
      </c>
      <c r="E81">
        <f t="shared" si="6"/>
        <v>648648</v>
      </c>
      <c r="F81">
        <f t="shared" si="7"/>
        <v>0.15236851377698432</v>
      </c>
      <c r="G81" t="s">
        <v>593</v>
      </c>
      <c r="H81" s="4" cm="1">
        <f t="array" ref="H81">_xll.SNL.Clients.Office.Excel.Functions.SPG(G81, "SP_TOTAL_REV", "CY2022")</f>
        <v>3573400</v>
      </c>
      <c r="I81" s="4">
        <f>_xll.SNL.Clients.Office.Excel.Functions.SPG(G81,"IQ_AVG_DILUT_SHARES_OUT","CY2022")</f>
        <v>278600000</v>
      </c>
      <c r="J81" s="5">
        <f>_xll.SNL.Clients.Office.Excel.Functions.SPG(G81, "IQ_DILUT_EPS_NORM", "CY2022")</f>
        <v>1.893</v>
      </c>
      <c r="K81">
        <f t="shared" si="8"/>
        <v>527389.80000000005</v>
      </c>
      <c r="L81">
        <f t="shared" si="9"/>
        <v>0.14758767560306713</v>
      </c>
      <c r="M81" t="s">
        <v>597</v>
      </c>
      <c r="N81" s="4" t="str" cm="1">
        <f t="array" ref="N81">_xll.SNL.Clients.Office.Excel.Functions.SPG(M81, "SP_TOTAL_REV", "CY2022")</f>
        <v>NA</v>
      </c>
      <c r="O81" s="4" t="str">
        <f>_xll.SNL.Clients.Office.Excel.Functions.SPG(M81,"IQ_AVG_DILUT_SHARES_OUT","CY2022")</f>
        <v>NA</v>
      </c>
      <c r="P81" s="5" t="str">
        <f>_xll.SNL.Clients.Office.Excel.Functions.SPG(M81, "IQ_DILUT_EPS_NORM", "CY2022")</f>
        <v>NA</v>
      </c>
      <c r="Q81" t="e">
        <f t="shared" si="10"/>
        <v>#VALUE!</v>
      </c>
      <c r="R81" t="e">
        <f t="shared" si="11"/>
        <v>#VALUE!</v>
      </c>
    </row>
    <row r="82" spans="1:18">
      <c r="A82" t="s">
        <v>594</v>
      </c>
      <c r="B82" s="4" cm="1">
        <f t="array" ref="B82">_xll.SNL.Clients.Office.Excel.Functions.SPG(A82, "SP_TOTAL_REV", "CY2023")</f>
        <v>4260000</v>
      </c>
      <c r="C82" s="4">
        <f>_xll.SNL.Clients.Office.Excel.Functions.SPG(A82,"IQ_AVG_DILUT_SHARES_OUT","CY2023")</f>
        <v>479111641</v>
      </c>
      <c r="D82" s="5">
        <f>_xll.SNL.Clients.Office.Excel.Functions.SPG(A82, "IQ_DILUT_EPS_NORM", "CY2023")</f>
        <v>1.4710000000000001</v>
      </c>
      <c r="E82">
        <f t="shared" si="6"/>
        <v>704773.22391100007</v>
      </c>
      <c r="F82">
        <f t="shared" si="7"/>
        <v>0.16543972392276998</v>
      </c>
      <c r="G82" t="s">
        <v>594</v>
      </c>
      <c r="H82" s="4" cm="1">
        <f t="array" ref="H82">_xll.SNL.Clients.Office.Excel.Functions.SPG(G82, "SP_TOTAL_REV", "CY2022")</f>
        <v>4178000</v>
      </c>
      <c r="I82" s="4">
        <f>_xll.SNL.Clients.Office.Excel.Functions.SPG(G82,"IQ_AVG_DILUT_SHARES_OUT","CY2022")</f>
        <v>480477250</v>
      </c>
      <c r="J82" s="5">
        <f>_xll.SNL.Clients.Office.Excel.Functions.SPG(G82, "IQ_DILUT_EPS_NORM", "CY2022")</f>
        <v>1.512</v>
      </c>
      <c r="K82">
        <f t="shared" si="8"/>
        <v>726481.60199999996</v>
      </c>
      <c r="L82">
        <f t="shared" si="9"/>
        <v>0.1738826237434179</v>
      </c>
      <c r="M82" t="s">
        <v>598</v>
      </c>
      <c r="N82" s="4" cm="1">
        <f t="array" ref="N82">_xll.SNL.Clients.Office.Excel.Functions.SPG(M82, "SP_TOTAL_REV", "CY2022")</f>
        <v>1414374</v>
      </c>
      <c r="O82" s="4">
        <f>_xll.SNL.Clients.Office.Excel.Functions.SPG(M82,"IQ_AVG_DILUT_SHARES_OUT","CY2022")</f>
        <v>108388000</v>
      </c>
      <c r="P82" s="5">
        <f>_xll.SNL.Clients.Office.Excel.Functions.SPG(M82, "IQ_DILUT_EPS_NORM", "CY2022")</f>
        <v>0.81499999999999995</v>
      </c>
      <c r="Q82">
        <f t="shared" si="10"/>
        <v>88336.22</v>
      </c>
      <c r="R82">
        <f t="shared" si="11"/>
        <v>6.245605476345012E-2</v>
      </c>
    </row>
    <row r="83" spans="1:18">
      <c r="A83" t="s">
        <v>595</v>
      </c>
      <c r="B83" s="4" cm="1">
        <f t="array" ref="B83">_xll.SNL.Clients.Office.Excel.Functions.SPG(A83, "SP_TOTAL_REV", "CY2023")</f>
        <v>59540000</v>
      </c>
      <c r="C83" s="4">
        <f>_xll.SNL.Clients.Office.Excel.Functions.SPG(A83,"IQ_AVG_DILUT_SHARES_OUT","CY2023")</f>
        <v>150787917</v>
      </c>
      <c r="D83" s="5">
        <f>_xll.SNL.Clients.Office.Excel.Functions.SPG(A83, "IQ_DILUT_EPS_NORM", "CY2023")</f>
        <v>12.698</v>
      </c>
      <c r="E83">
        <f t="shared" si="6"/>
        <v>1914704.970066</v>
      </c>
      <c r="F83">
        <f t="shared" si="7"/>
        <v>3.2158296440476991E-2</v>
      </c>
      <c r="G83" t="s">
        <v>595</v>
      </c>
      <c r="H83" s="4" cm="1">
        <f t="array" ref="H83">_xll.SNL.Clients.Office.Excel.Functions.SPG(G83, "SP_TOTAL_REV", "CY2022")</f>
        <v>67232000</v>
      </c>
      <c r="I83" s="4">
        <f>_xll.SNL.Clients.Office.Excel.Functions.SPG(G83,"IQ_AVG_DILUT_SHARES_OUT","CY2022")</f>
        <v>153134754</v>
      </c>
      <c r="J83" s="5">
        <f>_xll.SNL.Clients.Office.Excel.Functions.SPG(G83, "IQ_DILUT_EPS_NORM", "CY2022")</f>
        <v>9.3510000000000009</v>
      </c>
      <c r="K83">
        <f t="shared" si="8"/>
        <v>1431963.0846540001</v>
      </c>
      <c r="L83">
        <f t="shared" si="9"/>
        <v>2.1298832172983104E-2</v>
      </c>
      <c r="M83" t="s">
        <v>599</v>
      </c>
      <c r="N83" s="4" cm="1">
        <f t="array" ref="N83">_xll.SNL.Clients.Office.Excel.Functions.SPG(M83, "SP_TOTAL_REV", "CY2022")</f>
        <v>9177000</v>
      </c>
      <c r="O83" s="4">
        <f>_xll.SNL.Clients.Office.Excel.Functions.SPG(M83,"IQ_AVG_DILUT_SHARES_OUT","CY2022")</f>
        <v>301000000</v>
      </c>
      <c r="P83" s="5">
        <f>_xll.SNL.Clients.Office.Excel.Functions.SPG(M83, "IQ_DILUT_EPS_NORM", "CY2022")</f>
        <v>2.3260000000000001</v>
      </c>
      <c r="Q83">
        <f t="shared" si="10"/>
        <v>700126</v>
      </c>
      <c r="R83">
        <f t="shared" si="11"/>
        <v>7.6291380625476732E-2</v>
      </c>
    </row>
    <row r="84" spans="1:18">
      <c r="A84" t="s">
        <v>596</v>
      </c>
      <c r="B84" s="4" cm="1">
        <f t="array" ref="B84">_xll.SNL.Clients.Office.Excel.Functions.SPG(A84, "SP_TOTAL_REV", "CY2023")</f>
        <v>4089986</v>
      </c>
      <c r="C84" s="4">
        <f>_xll.SNL.Clients.Office.Excel.Functions.SPG(A84,"IQ_AVG_DILUT_SHARES_OUT","CY2023")</f>
        <v>272748000</v>
      </c>
      <c r="D84" s="5">
        <f>_xll.SNL.Clients.Office.Excel.Functions.SPG(A84, "IQ_DILUT_EPS_NORM", "CY2023")</f>
        <v>2.911</v>
      </c>
      <c r="E84">
        <f t="shared" si="6"/>
        <v>793969.42799999996</v>
      </c>
      <c r="F84">
        <f t="shared" si="7"/>
        <v>0.19412521901052962</v>
      </c>
      <c r="G84" t="s">
        <v>596</v>
      </c>
      <c r="H84" s="4" cm="1">
        <f t="array" ref="H84">_xll.SNL.Clients.Office.Excel.Functions.SPG(G84, "SP_TOTAL_REV", "CY2022")</f>
        <v>3561718</v>
      </c>
      <c r="I84" s="4">
        <f>_xll.SNL.Clients.Office.Excel.Functions.SPG(G84,"IQ_AVG_DILUT_SHARES_OUT","CY2022")</f>
        <v>275011000</v>
      </c>
      <c r="J84" s="5">
        <f>_xll.SNL.Clients.Office.Excel.Functions.SPG(G84, "IQ_DILUT_EPS_NORM", "CY2022")</f>
        <v>2.411</v>
      </c>
      <c r="K84">
        <f t="shared" si="8"/>
        <v>663051.52099999995</v>
      </c>
      <c r="L84">
        <f t="shared" si="9"/>
        <v>0.18616058907527208</v>
      </c>
      <c r="M84" t="s">
        <v>600</v>
      </c>
      <c r="N84" s="4" cm="1">
        <f t="array" ref="N84">_xll.SNL.Clients.Office.Excel.Functions.SPG(M84, "SP_TOTAL_REV", "CY2022")</f>
        <v>28403000</v>
      </c>
      <c r="O84" s="4">
        <f>_xll.SNL.Clients.Office.Excel.Functions.SPG(M84,"IQ_AVG_DILUT_SHARES_OUT","CY2022")</f>
        <v>393200000</v>
      </c>
      <c r="P84" s="5">
        <f>_xll.SNL.Clients.Office.Excel.Functions.SPG(M84, "IQ_DILUT_EPS_NORM", "CY2022")</f>
        <v>14.686999999999999</v>
      </c>
      <c r="Q84">
        <f t="shared" si="10"/>
        <v>5774928.4000000004</v>
      </c>
      <c r="R84">
        <f t="shared" si="11"/>
        <v>0.2033210717177763</v>
      </c>
    </row>
    <row r="85" spans="1:18">
      <c r="A85" t="s">
        <v>597</v>
      </c>
      <c r="B85" s="4" t="str" cm="1">
        <f t="array" ref="B85">_xll.SNL.Clients.Office.Excel.Functions.SPG(A85, "SP_TOTAL_REV", "CY2023")</f>
        <v>NA</v>
      </c>
      <c r="C85" s="4" t="str">
        <f>_xll.SNL.Clients.Office.Excel.Functions.SPG(A85,"IQ_AVG_DILUT_SHARES_OUT","CY2023")</f>
        <v>NA</v>
      </c>
      <c r="D85" s="5" t="str">
        <f>_xll.SNL.Clients.Office.Excel.Functions.SPG(A85, "IQ_DILUT_EPS_NORM", "CY2023")</f>
        <v>NA</v>
      </c>
      <c r="E85" t="e">
        <f t="shared" si="6"/>
        <v>#VALUE!</v>
      </c>
      <c r="F85" t="e">
        <f t="shared" si="7"/>
        <v>#VALUE!</v>
      </c>
      <c r="G85" t="s">
        <v>597</v>
      </c>
      <c r="H85" s="4" t="str" cm="1">
        <f t="array" ref="H85">_xll.SNL.Clients.Office.Excel.Functions.SPG(G85, "SP_TOTAL_REV", "CY2022")</f>
        <v>NA</v>
      </c>
      <c r="I85" s="4" t="str">
        <f>_xll.SNL.Clients.Office.Excel.Functions.SPG(G85,"IQ_AVG_DILUT_SHARES_OUT","CY2022")</f>
        <v>NA</v>
      </c>
      <c r="J85" s="5" t="str">
        <f>_xll.SNL.Clients.Office.Excel.Functions.SPG(G85, "IQ_DILUT_EPS_NORM", "CY2022")</f>
        <v>NA</v>
      </c>
      <c r="K85" t="e">
        <f t="shared" si="8"/>
        <v>#VALUE!</v>
      </c>
      <c r="L85" t="e">
        <f t="shared" si="9"/>
        <v>#VALUE!</v>
      </c>
      <c r="M85" t="s">
        <v>601</v>
      </c>
      <c r="N85" s="4" cm="1">
        <f t="array" ref="N85">_xll.SNL.Clients.Office.Excel.Functions.SPG(M85, "SP_TOTAL_REV", "CY2022")</f>
        <v>193011000</v>
      </c>
      <c r="O85" s="4">
        <f>_xll.SNL.Clients.Office.Excel.Functions.SPG(M85,"IQ_AVG_DILUT_SHARES_OUT","CY2022")</f>
        <v>270500000</v>
      </c>
      <c r="P85" s="5">
        <f>_xll.SNL.Clients.Office.Excel.Functions.SPG(M85, "IQ_DILUT_EPS_NORM", "CY2022")</f>
        <v>3.2909999999999999</v>
      </c>
      <c r="Q85">
        <f t="shared" si="10"/>
        <v>890215.5</v>
      </c>
      <c r="R85">
        <f t="shared" si="11"/>
        <v>4.6122526695369691E-3</v>
      </c>
    </row>
    <row r="86" spans="1:18">
      <c r="A86" t="s">
        <v>598</v>
      </c>
      <c r="B86" s="4" cm="1">
        <f t="array" ref="B86">_xll.SNL.Clients.Office.Excel.Functions.SPG(A86, "SP_TOTAL_REV", "CY2023")</f>
        <v>1561755</v>
      </c>
      <c r="C86" s="4">
        <f>_xll.SNL.Clients.Office.Excel.Functions.SPG(A86,"IQ_AVG_DILUT_SHARES_OUT","CY2023")</f>
        <v>109399000</v>
      </c>
      <c r="D86" s="5">
        <f>_xll.SNL.Clients.Office.Excel.Functions.SPG(A86, "IQ_DILUT_EPS_NORM", "CY2023")</f>
        <v>1.0269999999999999</v>
      </c>
      <c r="E86">
        <f t="shared" si="6"/>
        <v>112352.77299999999</v>
      </c>
      <c r="F86">
        <f t="shared" si="7"/>
        <v>7.19400757481167E-2</v>
      </c>
      <c r="G86" t="s">
        <v>598</v>
      </c>
      <c r="H86" s="4" cm="1">
        <f t="array" ref="H86">_xll.SNL.Clients.Office.Excel.Functions.SPG(G86, "SP_TOTAL_REV", "CY2022")</f>
        <v>1414374</v>
      </c>
      <c r="I86" s="4">
        <f>_xll.SNL.Clients.Office.Excel.Functions.SPG(G86,"IQ_AVG_DILUT_SHARES_OUT","CY2022")</f>
        <v>108388000</v>
      </c>
      <c r="J86" s="5">
        <f>_xll.SNL.Clients.Office.Excel.Functions.SPG(G86, "IQ_DILUT_EPS_NORM", "CY2022")</f>
        <v>0.81499999999999995</v>
      </c>
      <c r="K86">
        <f t="shared" si="8"/>
        <v>88336.22</v>
      </c>
      <c r="L86">
        <f t="shared" si="9"/>
        <v>6.245605476345012E-2</v>
      </c>
      <c r="M86" t="s">
        <v>602</v>
      </c>
      <c r="N86" s="4" cm="1">
        <f t="array" ref="N86">_xll.SNL.Clients.Office.Excel.Functions.SPG(M86, "SP_TOTAL_REV", "CY2022")</f>
        <v>33050775</v>
      </c>
      <c r="O86" s="4">
        <f>_xll.SNL.Clients.Office.Excel.Functions.SPG(M86,"IQ_AVG_DILUT_SHARES_OUT","CY2022")</f>
        <v>161117750</v>
      </c>
      <c r="P86" s="5">
        <f>_xll.SNL.Clients.Office.Excel.Functions.SPG(M86, "IQ_DILUT_EPS_NORM", "CY2022")</f>
        <v>2.93</v>
      </c>
      <c r="Q86">
        <f t="shared" si="10"/>
        <v>472075.00750000001</v>
      </c>
      <c r="R86">
        <f t="shared" si="11"/>
        <v>1.4283326412164314E-2</v>
      </c>
    </row>
    <row r="87" spans="1:18">
      <c r="A87" t="s">
        <v>599</v>
      </c>
      <c r="B87" s="4" cm="1">
        <f t="array" ref="B87">_xll.SNL.Clients.Office.Excel.Functions.SPG(A87, "SP_TOTAL_REV", "CY2023")</f>
        <v>9271000</v>
      </c>
      <c r="C87" s="4">
        <f>_xll.SNL.Clients.Office.Excel.Functions.SPG(A87,"IQ_AVG_DILUT_SHARES_OUT","CY2023")</f>
        <v>300000000</v>
      </c>
      <c r="D87" s="5">
        <f>_xll.SNL.Clients.Office.Excel.Functions.SPG(A87, "IQ_DILUT_EPS_NORM", "CY2023")</f>
        <v>2.444</v>
      </c>
      <c r="E87">
        <f t="shared" si="6"/>
        <v>733200</v>
      </c>
      <c r="F87">
        <f t="shared" si="7"/>
        <v>7.9085319814475252E-2</v>
      </c>
      <c r="G87" t="s">
        <v>599</v>
      </c>
      <c r="H87" s="4" cm="1">
        <f t="array" ref="H87">_xll.SNL.Clients.Office.Excel.Functions.SPG(G87, "SP_TOTAL_REV", "CY2022")</f>
        <v>9177000</v>
      </c>
      <c r="I87" s="4">
        <f>_xll.SNL.Clients.Office.Excel.Functions.SPG(G87,"IQ_AVG_DILUT_SHARES_OUT","CY2022")</f>
        <v>301000000</v>
      </c>
      <c r="J87" s="5">
        <f>_xll.SNL.Clients.Office.Excel.Functions.SPG(G87, "IQ_DILUT_EPS_NORM", "CY2022")</f>
        <v>2.3260000000000001</v>
      </c>
      <c r="K87">
        <f t="shared" si="8"/>
        <v>700126</v>
      </c>
      <c r="L87">
        <f t="shared" si="9"/>
        <v>7.6291380625476732E-2</v>
      </c>
      <c r="M87" t="s">
        <v>603</v>
      </c>
      <c r="N87" s="4" cm="1">
        <f t="array" ref="N87">_xll.SNL.Clients.Office.Excel.Functions.SPG(M87, "SP_TOTAL_REV", "CY2022")</f>
        <v>12169000</v>
      </c>
      <c r="O87" s="4">
        <f>_xll.SNL.Clients.Office.Excel.Functions.SPG(M87,"IQ_AVG_DILUT_SHARES_OUT","CY2022")</f>
        <v>1180000000</v>
      </c>
      <c r="P87" s="5">
        <f>_xll.SNL.Clients.Office.Excel.Functions.SPG(M87, "IQ_DILUT_EPS_NORM", "CY2022")</f>
        <v>-2.9740000000000002</v>
      </c>
      <c r="Q87">
        <f t="shared" si="10"/>
        <v>-3509320</v>
      </c>
      <c r="R87">
        <f t="shared" si="11"/>
        <v>-0.28838195414578027</v>
      </c>
    </row>
    <row r="88" spans="1:18">
      <c r="A88" t="s">
        <v>600</v>
      </c>
      <c r="B88" s="4" cm="1">
        <f t="array" ref="B88">_xll.SNL.Clients.Office.Excel.Functions.SPG(A88, "SP_TOTAL_REV", "CY2023")</f>
        <v>26361000</v>
      </c>
      <c r="C88" s="4">
        <f>_xll.SNL.Clients.Office.Excel.Functions.SPG(A88,"IQ_AVG_DILUT_SHARES_OUT","CY2023")</f>
        <v>383400000</v>
      </c>
      <c r="D88" s="5">
        <f>_xll.SNL.Clients.Office.Excel.Functions.SPG(A88, "IQ_DILUT_EPS_NORM", "CY2023")</f>
        <v>9.8539999999999992</v>
      </c>
      <c r="E88">
        <f t="shared" si="6"/>
        <v>3778023.5999999996</v>
      </c>
      <c r="F88">
        <f t="shared" si="7"/>
        <v>0.14331867531580744</v>
      </c>
      <c r="G88" t="s">
        <v>600</v>
      </c>
      <c r="H88" s="4" cm="1">
        <f t="array" ref="H88">_xll.SNL.Clients.Office.Excel.Functions.SPG(G88, "SP_TOTAL_REV", "CY2022")</f>
        <v>28403000</v>
      </c>
      <c r="I88" s="4">
        <f>_xll.SNL.Clients.Office.Excel.Functions.SPG(G88,"IQ_AVG_DILUT_SHARES_OUT","CY2022")</f>
        <v>393200000</v>
      </c>
      <c r="J88" s="5">
        <f>_xll.SNL.Clients.Office.Excel.Functions.SPG(G88, "IQ_DILUT_EPS_NORM", "CY2022")</f>
        <v>14.686999999999999</v>
      </c>
      <c r="K88">
        <f t="shared" si="8"/>
        <v>5774928.4000000004</v>
      </c>
      <c r="L88">
        <f t="shared" si="9"/>
        <v>0.2033210717177763</v>
      </c>
      <c r="M88" t="s">
        <v>604</v>
      </c>
      <c r="N88" s="4" cm="1">
        <f t="array" ref="N88">_xll.SNL.Clients.Office.Excel.Functions.SPG(M88, "SP_TOTAL_REV", "CY2022")</f>
        <v>20421000</v>
      </c>
      <c r="O88" s="4">
        <f>_xll.SNL.Clients.Office.Excel.Functions.SPG(M88,"IQ_AVG_DILUT_SHARES_OUT","CY2022")</f>
        <v>861200000</v>
      </c>
      <c r="P88" s="5">
        <f>_xll.SNL.Clients.Office.Excel.Functions.SPG(M88, "IQ_DILUT_EPS_NORM", "CY2022")</f>
        <v>1.8029999999999999</v>
      </c>
      <c r="Q88">
        <f t="shared" si="10"/>
        <v>1552743.6</v>
      </c>
      <c r="R88">
        <f t="shared" si="11"/>
        <v>7.6036609372704567E-2</v>
      </c>
    </row>
    <row r="89" spans="1:18">
      <c r="A89" t="s">
        <v>601</v>
      </c>
      <c r="B89" s="4" cm="1">
        <f t="array" ref="B89">_xll.SNL.Clients.Office.Excel.Functions.SPG(A89, "SP_TOTAL_REV", "CY2023")</f>
        <v>215999000</v>
      </c>
      <c r="C89" s="4">
        <f>_xll.SNL.Clients.Office.Excel.Functions.SPG(A89,"IQ_AVG_DILUT_SHARES_OUT","CY2023")</f>
        <v>253000000</v>
      </c>
      <c r="D89" s="5">
        <f>_xll.SNL.Clients.Office.Excel.Functions.SPG(A89, "IQ_DILUT_EPS_NORM", "CY2023")</f>
        <v>4.9550000000000001</v>
      </c>
      <c r="E89">
        <f t="shared" si="6"/>
        <v>1253615</v>
      </c>
      <c r="F89">
        <f t="shared" si="7"/>
        <v>5.8038000175926743E-3</v>
      </c>
      <c r="G89" t="s">
        <v>601</v>
      </c>
      <c r="H89" s="4" cm="1">
        <f t="array" ref="H89">_xll.SNL.Clients.Office.Excel.Functions.SPG(G89, "SP_TOTAL_REV", "CY2022")</f>
        <v>193011000</v>
      </c>
      <c r="I89" s="4">
        <f>_xll.SNL.Clients.Office.Excel.Functions.SPG(G89,"IQ_AVG_DILUT_SHARES_OUT","CY2022")</f>
        <v>270500000</v>
      </c>
      <c r="J89" s="5">
        <f>_xll.SNL.Clients.Office.Excel.Functions.SPG(G89, "IQ_DILUT_EPS_NORM", "CY2022")</f>
        <v>3.2909999999999999</v>
      </c>
      <c r="K89">
        <f t="shared" si="8"/>
        <v>890215.5</v>
      </c>
      <c r="L89">
        <f t="shared" si="9"/>
        <v>4.6122526695369691E-3</v>
      </c>
      <c r="M89" t="s">
        <v>605</v>
      </c>
      <c r="N89" s="4" cm="1">
        <f t="array" ref="N89">_xll.SNL.Clients.Office.Excel.Functions.SPG(M89, "SP_TOTAL_REV", "CY2022")</f>
        <v>4731000</v>
      </c>
      <c r="O89" s="4">
        <f>_xll.SNL.Clients.Office.Excel.Functions.SPG(M89,"IQ_AVG_DILUT_SHARES_OUT","CY2022")</f>
        <v>181000000</v>
      </c>
      <c r="P89" s="5">
        <f>_xll.SNL.Clients.Office.Excel.Functions.SPG(M89, "IQ_DILUT_EPS_NORM", "CY2022")</f>
        <v>1.7749999999999999</v>
      </c>
      <c r="Q89">
        <f t="shared" si="10"/>
        <v>321275</v>
      </c>
      <c r="R89">
        <f t="shared" si="11"/>
        <v>6.7908476009300361E-2</v>
      </c>
    </row>
    <row r="90" spans="1:18">
      <c r="A90" t="s">
        <v>602</v>
      </c>
      <c r="B90" s="4" cm="1">
        <f t="array" ref="B90">_xll.SNL.Clients.Office.Excel.Functions.SPG(A90, "SP_TOTAL_REV", "CY2023")</f>
        <v>28248430</v>
      </c>
      <c r="C90" s="4">
        <f>_xll.SNL.Clients.Office.Excel.Functions.SPG(A90,"IQ_AVG_DILUT_SHARES_OUT","CY2023")</f>
        <v>158774250</v>
      </c>
      <c r="D90" s="5">
        <f>_xll.SNL.Clients.Office.Excel.Functions.SPG(A90, "IQ_DILUT_EPS_NORM", "CY2023")</f>
        <v>2.593</v>
      </c>
      <c r="E90">
        <f t="shared" si="6"/>
        <v>411701.63024999999</v>
      </c>
      <c r="F90">
        <f t="shared" si="7"/>
        <v>1.4574319006401418E-2</v>
      </c>
      <c r="G90" t="s">
        <v>602</v>
      </c>
      <c r="H90" s="4" cm="1">
        <f t="array" ref="H90">_xll.SNL.Clients.Office.Excel.Functions.SPG(G90, "SP_TOTAL_REV", "CY2022")</f>
        <v>33050775</v>
      </c>
      <c r="I90" s="4">
        <f>_xll.SNL.Clients.Office.Excel.Functions.SPG(G90,"IQ_AVG_DILUT_SHARES_OUT","CY2022")</f>
        <v>161117750</v>
      </c>
      <c r="J90" s="5">
        <f>_xll.SNL.Clients.Office.Excel.Functions.SPG(G90, "IQ_DILUT_EPS_NORM", "CY2022")</f>
        <v>2.93</v>
      </c>
      <c r="K90">
        <f t="shared" si="8"/>
        <v>472075.00750000001</v>
      </c>
      <c r="L90">
        <f t="shared" si="9"/>
        <v>1.4283326412164314E-2</v>
      </c>
      <c r="M90" t="s">
        <v>606</v>
      </c>
      <c r="N90" s="4" cm="1">
        <f t="array" ref="N90">_xll.SNL.Clients.Office.Excel.Functions.SPG(M90, "SP_TOTAL_REV", "CY2022")</f>
        <v>59427000</v>
      </c>
      <c r="O90" s="4">
        <f>_xll.SNL.Clients.Office.Excel.Functions.SPG(M90,"IQ_AVG_DILUT_SHARES_OUT","CY2022")</f>
        <v>530400000</v>
      </c>
      <c r="P90" s="5">
        <f>_xll.SNL.Clients.Office.Excel.Functions.SPG(M90, "IQ_DILUT_EPS_NORM", "CY2022")</f>
        <v>11.593</v>
      </c>
      <c r="Q90">
        <f t="shared" si="10"/>
        <v>6148927.2000000002</v>
      </c>
      <c r="R90">
        <f t="shared" si="11"/>
        <v>0.10347026099247816</v>
      </c>
    </row>
    <row r="91" spans="1:18">
      <c r="A91" t="s">
        <v>603</v>
      </c>
      <c r="B91" s="4" cm="1">
        <f t="array" ref="B91">_xll.SNL.Clients.Office.Excel.Functions.SPG(A91, "SP_TOTAL_REV", "CY2023")</f>
        <v>21593000</v>
      </c>
      <c r="C91" s="4">
        <f>_xll.SNL.Clients.Office.Excel.Functions.SPG(A91,"IQ_AVG_DILUT_SHARES_OUT","CY2023")</f>
        <v>1262000000</v>
      </c>
      <c r="D91" s="5">
        <f>_xll.SNL.Clients.Office.Excel.Functions.SPG(A91, "IQ_DILUT_EPS_NORM", "CY2023")</f>
        <v>-8.0000000000000002E-3</v>
      </c>
      <c r="E91">
        <f t="shared" si="6"/>
        <v>-10096</v>
      </c>
      <c r="F91">
        <f t="shared" si="7"/>
        <v>-4.6755893113509006E-4</v>
      </c>
      <c r="G91" t="s">
        <v>603</v>
      </c>
      <c r="H91" s="4" cm="1">
        <f t="array" ref="H91">_xll.SNL.Clients.Office.Excel.Functions.SPG(G91, "SP_TOTAL_REV", "CY2022")</f>
        <v>12169000</v>
      </c>
      <c r="I91" s="4">
        <f>_xll.SNL.Clients.Office.Excel.Functions.SPG(G91,"IQ_AVG_DILUT_SHARES_OUT","CY2022")</f>
        <v>1180000000</v>
      </c>
      <c r="J91" s="5">
        <f>_xll.SNL.Clients.Office.Excel.Functions.SPG(G91, "IQ_DILUT_EPS_NORM", "CY2022")</f>
        <v>-2.9740000000000002</v>
      </c>
      <c r="K91">
        <f t="shared" si="8"/>
        <v>-3509320</v>
      </c>
      <c r="L91">
        <f t="shared" si="9"/>
        <v>-0.28838195414578027</v>
      </c>
      <c r="M91" t="s">
        <v>607</v>
      </c>
      <c r="N91" s="4" cm="1">
        <f t="array" ref="N91">_xll.SNL.Clients.Office.Excel.Functions.SPG(M91, "SP_TOTAL_REV", "CY2022")</f>
        <v>3958500</v>
      </c>
      <c r="O91" s="4">
        <f>_xll.SNL.Clients.Office.Excel.Functions.SPG(M91,"IQ_AVG_DILUT_SHARES_OUT","CY2022")</f>
        <v>106700000</v>
      </c>
      <c r="P91" s="5">
        <f>_xll.SNL.Clients.Office.Excel.Functions.SPG(M91, "IQ_DILUT_EPS_NORM", "CY2022")</f>
        <v>5.3760000000000003</v>
      </c>
      <c r="Q91">
        <f t="shared" si="10"/>
        <v>573619.19999999995</v>
      </c>
      <c r="R91">
        <f t="shared" si="11"/>
        <v>0.14490822281167107</v>
      </c>
    </row>
    <row r="92" spans="1:18">
      <c r="A92" t="s">
        <v>604</v>
      </c>
      <c r="B92" s="4" cm="1">
        <f t="array" ref="B92">_xll.SNL.Clients.Office.Excel.Functions.SPG(A92, "SP_TOTAL_REV", "CY2023")</f>
        <v>22098000</v>
      </c>
      <c r="C92" s="4">
        <f>_xll.SNL.Clients.Office.Excel.Functions.SPG(A92,"IQ_AVG_DILUT_SHARES_OUT","CY2023")</f>
        <v>853000000</v>
      </c>
      <c r="D92" s="5">
        <f>_xll.SNL.Clients.Office.Excel.Functions.SPG(A92, "IQ_DILUT_EPS_NORM", "CY2023")</f>
        <v>1.556</v>
      </c>
      <c r="E92">
        <f t="shared" si="6"/>
        <v>1327268</v>
      </c>
      <c r="F92">
        <f t="shared" si="7"/>
        <v>6.0062811114127979E-2</v>
      </c>
      <c r="G92" t="s">
        <v>604</v>
      </c>
      <c r="H92" s="4" cm="1">
        <f t="array" ref="H92">_xll.SNL.Clients.Office.Excel.Functions.SPG(G92, "SP_TOTAL_REV", "CY2022")</f>
        <v>20421000</v>
      </c>
      <c r="I92" s="4">
        <f>_xll.SNL.Clients.Office.Excel.Functions.SPG(G92,"IQ_AVG_DILUT_SHARES_OUT","CY2022")</f>
        <v>861200000</v>
      </c>
      <c r="J92" s="5">
        <f>_xll.SNL.Clients.Office.Excel.Functions.SPG(G92, "IQ_DILUT_EPS_NORM", "CY2022")</f>
        <v>1.8029999999999999</v>
      </c>
      <c r="K92">
        <f t="shared" si="8"/>
        <v>1552743.6</v>
      </c>
      <c r="L92">
        <f t="shared" si="9"/>
        <v>7.6036609372704567E-2</v>
      </c>
      <c r="M92" t="s">
        <v>608</v>
      </c>
      <c r="N92" s="4" cm="1">
        <f t="array" ref="N92">_xll.SNL.Clients.Office.Excel.Functions.SPG(M92, "SP_TOTAL_REV", "CY2022")</f>
        <v>31075862</v>
      </c>
      <c r="O92" s="4">
        <f>_xll.SNL.Clients.Office.Excel.Functions.SPG(M92,"IQ_AVG_DILUT_SHARES_OUT","CY2022")</f>
        <v>327696115</v>
      </c>
      <c r="P92" s="5">
        <f>_xll.SNL.Clients.Office.Excel.Functions.SPG(M92, "IQ_DILUT_EPS_NORM", "CY2022")</f>
        <v>3.0579999999999998</v>
      </c>
      <c r="Q92">
        <f t="shared" si="10"/>
        <v>1002094.7196699999</v>
      </c>
      <c r="R92">
        <f t="shared" si="11"/>
        <v>3.2246723185667382E-2</v>
      </c>
    </row>
    <row r="93" spans="1:18">
      <c r="A93" t="s">
        <v>605</v>
      </c>
      <c r="B93" s="4" cm="1">
        <f t="array" ref="B93">_xll.SNL.Clients.Office.Excel.Functions.SPG(A93, "SP_TOTAL_REV", "CY2023")</f>
        <v>4098000</v>
      </c>
      <c r="C93" s="4">
        <f>_xll.SNL.Clients.Office.Excel.Functions.SPG(A93,"IQ_AVG_DILUT_SHARES_OUT","CY2023")</f>
        <v>181750000</v>
      </c>
      <c r="D93" s="5">
        <f>_xll.SNL.Clients.Office.Excel.Functions.SPG(A93, "IQ_DILUT_EPS_NORM", "CY2023")</f>
        <v>-1.272</v>
      </c>
      <c r="E93">
        <f t="shared" si="6"/>
        <v>-231186</v>
      </c>
      <c r="F93">
        <f t="shared" si="7"/>
        <v>-5.6414348462664715E-2</v>
      </c>
      <c r="G93" t="s">
        <v>605</v>
      </c>
      <c r="H93" s="4" cm="1">
        <f t="array" ref="H93">_xll.SNL.Clients.Office.Excel.Functions.SPG(G93, "SP_TOTAL_REV", "CY2022")</f>
        <v>4731000</v>
      </c>
      <c r="I93" s="4">
        <f>_xll.SNL.Clients.Office.Excel.Functions.SPG(G93,"IQ_AVG_DILUT_SHARES_OUT","CY2022")</f>
        <v>181000000</v>
      </c>
      <c r="J93" s="5">
        <f>_xll.SNL.Clients.Office.Excel.Functions.SPG(G93, "IQ_DILUT_EPS_NORM", "CY2022")</f>
        <v>1.7749999999999999</v>
      </c>
      <c r="K93">
        <f t="shared" si="8"/>
        <v>321275</v>
      </c>
      <c r="L93">
        <f t="shared" si="9"/>
        <v>6.7908476009300361E-2</v>
      </c>
      <c r="M93" t="s">
        <v>609</v>
      </c>
      <c r="N93" s="4" cm="1">
        <f t="array" ref="N93">_xll.SNL.Clients.Office.Excel.Functions.SPG(M93, "SP_TOTAL_REV", "CY2022")</f>
        <v>23748700</v>
      </c>
      <c r="O93" s="4">
        <f>_xll.SNL.Clients.Office.Excel.Functions.SPG(M93,"IQ_AVG_DILUT_SHARES_OUT","CY2022")</f>
        <v>137000000</v>
      </c>
      <c r="P93" s="5">
        <f>_xll.SNL.Clients.Office.Excel.Functions.SPG(M93, "IQ_DILUT_EPS_NORM", "CY2022")</f>
        <v>7.0149999999999997</v>
      </c>
      <c r="Q93">
        <f t="shared" si="10"/>
        <v>961055</v>
      </c>
      <c r="R93">
        <f t="shared" si="11"/>
        <v>4.0467688757700425E-2</v>
      </c>
    </row>
    <row r="94" spans="1:18">
      <c r="A94" t="s">
        <v>606</v>
      </c>
      <c r="B94" s="4" cm="1">
        <f t="array" ref="B94">_xll.SNL.Clients.Office.Excel.Functions.SPG(A94, "SP_TOTAL_REV", "CY2023")</f>
        <v>67060000</v>
      </c>
      <c r="C94" s="4">
        <f>_xll.SNL.Clients.Office.Excel.Functions.SPG(A94,"IQ_AVG_DILUT_SHARES_OUT","CY2023")</f>
        <v>513600000</v>
      </c>
      <c r="D94" s="5">
        <f>_xll.SNL.Clients.Office.Excel.Functions.SPG(A94, "IQ_DILUT_EPS_NORM", "CY2023")</f>
        <v>16.765999999999998</v>
      </c>
      <c r="E94">
        <f t="shared" si="6"/>
        <v>8611017.5999999996</v>
      </c>
      <c r="F94">
        <f t="shared" si="7"/>
        <v>0.12840765881300328</v>
      </c>
      <c r="G94" t="s">
        <v>606</v>
      </c>
      <c r="H94" s="4" cm="1">
        <f t="array" ref="H94">_xll.SNL.Clients.Office.Excel.Functions.SPG(G94, "SP_TOTAL_REV", "CY2022")</f>
        <v>59427000</v>
      </c>
      <c r="I94" s="4">
        <f>_xll.SNL.Clients.Office.Excel.Functions.SPG(G94,"IQ_AVG_DILUT_SHARES_OUT","CY2022")</f>
        <v>530400000</v>
      </c>
      <c r="J94" s="5">
        <f>_xll.SNL.Clients.Office.Excel.Functions.SPG(G94, "IQ_DILUT_EPS_NORM", "CY2022")</f>
        <v>11.593</v>
      </c>
      <c r="K94">
        <f t="shared" si="8"/>
        <v>6148927.2000000002</v>
      </c>
      <c r="L94">
        <f t="shared" si="9"/>
        <v>0.10347026099247816</v>
      </c>
      <c r="M94" t="s">
        <v>610</v>
      </c>
      <c r="N94" s="4" cm="1">
        <f t="array" ref="N94">_xll.SNL.Clients.Office.Excel.Functions.SPG(M94, "SP_TOTAL_REV", "CY2022")</f>
        <v>9673000</v>
      </c>
      <c r="O94" s="4">
        <f>_xll.SNL.Clients.Office.Excel.Functions.SPG(M94,"IQ_AVG_DILUT_SHARES_OUT","CY2022")</f>
        <v>109235376</v>
      </c>
      <c r="P94" s="5">
        <f>_xll.SNL.Clients.Office.Excel.Functions.SPG(M94, "IQ_DILUT_EPS_NORM", "CY2022")</f>
        <v>8.7439999999999998</v>
      </c>
      <c r="Q94">
        <f t="shared" si="10"/>
        <v>955154.12774399994</v>
      </c>
      <c r="R94">
        <f t="shared" si="11"/>
        <v>9.8744353121472131E-2</v>
      </c>
    </row>
    <row r="95" spans="1:18">
      <c r="A95" t="s">
        <v>607</v>
      </c>
      <c r="B95" s="4" cm="1">
        <f t="array" ref="B95">_xll.SNL.Clients.Office.Excel.Functions.SPG(A95, "SP_TOTAL_REV", "CY2023")</f>
        <v>3773500</v>
      </c>
      <c r="C95" s="4">
        <f>_xll.SNL.Clients.Office.Excel.Functions.SPG(A95,"IQ_AVG_DILUT_SHARES_OUT","CY2023")</f>
        <v>106200000</v>
      </c>
      <c r="D95" s="5">
        <f>_xll.SNL.Clients.Office.Excel.Functions.SPG(A95, "IQ_DILUT_EPS_NORM", "CY2023")</f>
        <v>6.1349999999999998</v>
      </c>
      <c r="E95">
        <f t="shared" si="6"/>
        <v>651537</v>
      </c>
      <c r="F95">
        <f t="shared" si="7"/>
        <v>0.17266118987677223</v>
      </c>
      <c r="G95" t="s">
        <v>607</v>
      </c>
      <c r="H95" s="4" cm="1">
        <f t="array" ref="H95">_xll.SNL.Clients.Office.Excel.Functions.SPG(G95, "SP_TOTAL_REV", "CY2022")</f>
        <v>3958500</v>
      </c>
      <c r="I95" s="4">
        <f>_xll.SNL.Clients.Office.Excel.Functions.SPG(G95,"IQ_AVG_DILUT_SHARES_OUT","CY2022")</f>
        <v>106700000</v>
      </c>
      <c r="J95" s="5">
        <f>_xll.SNL.Clients.Office.Excel.Functions.SPG(G95, "IQ_DILUT_EPS_NORM", "CY2022")</f>
        <v>5.3760000000000003</v>
      </c>
      <c r="K95">
        <f t="shared" si="8"/>
        <v>573619.19999999995</v>
      </c>
      <c r="L95">
        <f t="shared" si="9"/>
        <v>0.14490822281167107</v>
      </c>
      <c r="M95" t="s">
        <v>611</v>
      </c>
      <c r="N95" s="4" cm="1">
        <f t="array" ref="N95">_xll.SNL.Clients.Office.Excel.Functions.SPG(M95, "SP_TOTAL_REV", "CY2022")</f>
        <v>241805028</v>
      </c>
      <c r="O95" s="4">
        <f>_xll.SNL.Clients.Office.Excel.Functions.SPG(M95,"IQ_AVG_DILUT_SHARES_OUT","CY2022")</f>
        <v>209999750</v>
      </c>
      <c r="P95" s="5">
        <f>_xll.SNL.Clients.Office.Excel.Functions.SPG(M95, "IQ_DILUT_EPS_NORM", "CY2022")</f>
        <v>7.548</v>
      </c>
      <c r="Q95">
        <f t="shared" si="10"/>
        <v>1585078.1129999999</v>
      </c>
      <c r="R95">
        <f t="shared" si="11"/>
        <v>6.5551908746909922E-3</v>
      </c>
    </row>
    <row r="96" spans="1:18">
      <c r="A96" t="s">
        <v>608</v>
      </c>
      <c r="B96" s="4" cm="1">
        <f t="array" ref="B96">_xll.SNL.Clients.Office.Excel.Functions.SPG(A96, "SP_TOTAL_REV", "CY2023")</f>
        <v>32252000</v>
      </c>
      <c r="C96" s="4">
        <f>_xll.SNL.Clients.Office.Excel.Functions.SPG(A96,"IQ_AVG_DILUT_SHARES_OUT","CY2023")</f>
        <v>312550942</v>
      </c>
      <c r="D96" s="5">
        <f>_xll.SNL.Clients.Office.Excel.Functions.SPG(A96, "IQ_DILUT_EPS_NORM", "CY2023")</f>
        <v>2.6070000000000002</v>
      </c>
      <c r="E96">
        <f t="shared" si="6"/>
        <v>814820.30579400004</v>
      </c>
      <c r="F96">
        <f t="shared" si="7"/>
        <v>2.5264179145293317E-2</v>
      </c>
      <c r="G96" t="s">
        <v>608</v>
      </c>
      <c r="H96" s="4" cm="1">
        <f t="array" ref="H96">_xll.SNL.Clients.Office.Excel.Functions.SPG(G96, "SP_TOTAL_REV", "CY2022")</f>
        <v>31075862</v>
      </c>
      <c r="I96" s="4">
        <f>_xll.SNL.Clients.Office.Excel.Functions.SPG(G96,"IQ_AVG_DILUT_SHARES_OUT","CY2022")</f>
        <v>327696115</v>
      </c>
      <c r="J96" s="5">
        <f>_xll.SNL.Clients.Office.Excel.Functions.SPG(G96, "IQ_DILUT_EPS_NORM", "CY2022")</f>
        <v>3.0579999999999998</v>
      </c>
      <c r="K96">
        <f t="shared" si="8"/>
        <v>1002094.7196699999</v>
      </c>
      <c r="L96">
        <f t="shared" si="9"/>
        <v>3.2246723185667382E-2</v>
      </c>
      <c r="M96" t="s">
        <v>612</v>
      </c>
      <c r="N96" s="4" cm="1">
        <f t="array" ref="N96">_xll.SNL.Clients.Office.Excel.Functions.SPG(M96, "SP_TOTAL_REV", "CY2022")</f>
        <v>145826000</v>
      </c>
      <c r="O96" s="4">
        <f>_xll.SNL.Clients.Office.Excel.Functions.SPG(M96,"IQ_AVG_DILUT_SHARES_OUT","CY2022")</f>
        <v>582040000</v>
      </c>
      <c r="P96" s="5">
        <f>_xll.SNL.Clients.Office.Excel.Functions.SPG(M96, "IQ_DILUT_EPS_NORM", "CY2022")</f>
        <v>3.988</v>
      </c>
      <c r="Q96">
        <f t="shared" si="10"/>
        <v>2321175.52</v>
      </c>
      <c r="R96">
        <f t="shared" si="11"/>
        <v>1.591743255660856E-2</v>
      </c>
    </row>
    <row r="97" spans="1:18">
      <c r="A97" t="s">
        <v>609</v>
      </c>
      <c r="B97" s="4" cm="1">
        <f t="array" ref="B97">_xll.SNL.Clients.Office.Excel.Functions.SPG(A97, "SP_TOTAL_REV", "CY2023")</f>
        <v>21376000</v>
      </c>
      <c r="C97" s="4">
        <f>_xll.SNL.Clients.Office.Excel.Functions.SPG(A97,"IQ_AVG_DILUT_SHARES_OUT","CY2023")</f>
        <v>136300000</v>
      </c>
      <c r="D97" s="5">
        <f>_xll.SNL.Clients.Office.Excel.Functions.SPG(A97, "IQ_DILUT_EPS_NORM", "CY2023")</f>
        <v>7.0060000000000002</v>
      </c>
      <c r="E97">
        <f t="shared" si="6"/>
        <v>954917.8</v>
      </c>
      <c r="F97">
        <f t="shared" si="7"/>
        <v>4.4672427020958083E-2</v>
      </c>
      <c r="G97" t="s">
        <v>609</v>
      </c>
      <c r="H97" s="4" cm="1">
        <f t="array" ref="H97">_xll.SNL.Clients.Office.Excel.Functions.SPG(G97, "SP_TOTAL_REV", "CY2022")</f>
        <v>23748700</v>
      </c>
      <c r="I97" s="4">
        <f>_xll.SNL.Clients.Office.Excel.Functions.SPG(G97,"IQ_AVG_DILUT_SHARES_OUT","CY2022")</f>
        <v>137000000</v>
      </c>
      <c r="J97" s="5">
        <f>_xll.SNL.Clients.Office.Excel.Functions.SPG(G97, "IQ_DILUT_EPS_NORM", "CY2022")</f>
        <v>7.0149999999999997</v>
      </c>
      <c r="K97">
        <f t="shared" si="8"/>
        <v>961055</v>
      </c>
      <c r="L97">
        <f t="shared" si="9"/>
        <v>4.0467688757700425E-2</v>
      </c>
      <c r="M97" t="s">
        <v>613</v>
      </c>
      <c r="N97" s="4" cm="1">
        <f t="array" ref="N97">_xll.SNL.Clients.Office.Excel.Functions.SPG(M97, "SP_TOTAL_REV", "CY2022")</f>
        <v>9321000</v>
      </c>
      <c r="O97" s="4">
        <f>_xll.SNL.Clients.Office.Excel.Functions.SPG(M97,"IQ_AVG_DILUT_SHARES_OUT","CY2022")</f>
        <v>632346000</v>
      </c>
      <c r="P97" s="5">
        <f>_xll.SNL.Clients.Office.Excel.Functions.SPG(M97, "IQ_DILUT_EPS_NORM", "CY2022")</f>
        <v>1.129</v>
      </c>
      <c r="Q97">
        <f t="shared" si="10"/>
        <v>713918.63399999996</v>
      </c>
      <c r="R97">
        <f t="shared" si="11"/>
        <v>7.6592493723849367E-2</v>
      </c>
    </row>
    <row r="98" spans="1:18">
      <c r="A98" t="s">
        <v>610</v>
      </c>
      <c r="B98" s="4" cm="1">
        <f t="array" ref="B98">_xll.SNL.Clients.Office.Excel.Functions.SPG(A98, "SP_TOTAL_REV", "CY2023")</f>
        <v>10940000</v>
      </c>
      <c r="C98" s="4">
        <f>_xll.SNL.Clients.Office.Excel.Functions.SPG(A98,"IQ_AVG_DILUT_SHARES_OUT","CY2023")</f>
        <v>109379664</v>
      </c>
      <c r="D98" s="5">
        <f>_xll.SNL.Clients.Office.Excel.Functions.SPG(A98, "IQ_DILUT_EPS_NORM", "CY2023")</f>
        <v>4.266</v>
      </c>
      <c r="E98">
        <f t="shared" si="6"/>
        <v>466613.64662399999</v>
      </c>
      <c r="F98">
        <f t="shared" si="7"/>
        <v>4.2652070075319924E-2</v>
      </c>
      <c r="G98" t="s">
        <v>610</v>
      </c>
      <c r="H98" s="4" cm="1">
        <f t="array" ref="H98">_xll.SNL.Clients.Office.Excel.Functions.SPG(G98, "SP_TOTAL_REV", "CY2022")</f>
        <v>9673000</v>
      </c>
      <c r="I98" s="4">
        <f>_xll.SNL.Clients.Office.Excel.Functions.SPG(G98,"IQ_AVG_DILUT_SHARES_OUT","CY2022")</f>
        <v>109235376</v>
      </c>
      <c r="J98" s="5">
        <f>_xll.SNL.Clients.Office.Excel.Functions.SPG(G98, "IQ_DILUT_EPS_NORM", "CY2022")</f>
        <v>8.7439999999999998</v>
      </c>
      <c r="K98">
        <f t="shared" si="8"/>
        <v>955154.12774399994</v>
      </c>
      <c r="L98">
        <f t="shared" si="9"/>
        <v>9.8744353121472131E-2</v>
      </c>
      <c r="M98" t="s">
        <v>614</v>
      </c>
      <c r="N98" s="4" cm="1">
        <f t="array" ref="N98">_xll.SNL.Clients.Office.Excel.Functions.SPG(M98, "SP_TOTAL_REV", "CY2022")</f>
        <v>11186000</v>
      </c>
      <c r="O98" s="4">
        <f>_xll.SNL.Clients.Office.Excel.Functions.SPG(M98,"IQ_AVG_DILUT_SHARES_OUT","CY2022")</f>
        <v>204200000</v>
      </c>
      <c r="P98" s="5">
        <f>_xll.SNL.Clients.Office.Excel.Functions.SPG(M98, "IQ_DILUT_EPS_NORM", "CY2022")</f>
        <v>13.502000000000001</v>
      </c>
      <c r="Q98">
        <f t="shared" si="10"/>
        <v>2757108.4</v>
      </c>
      <c r="R98">
        <f t="shared" si="11"/>
        <v>0.24647849097085642</v>
      </c>
    </row>
    <row r="99" spans="1:18">
      <c r="A99" t="s">
        <v>611</v>
      </c>
      <c r="B99" s="4" cm="1">
        <f t="array" ref="B99">_xll.SNL.Clients.Office.Excel.Functions.SPG(A99, "SP_TOTAL_REV", "CY2023")</f>
        <v>271579412</v>
      </c>
      <c r="C99" s="4">
        <f>_xll.SNL.Clients.Office.Excel.Functions.SPG(A99,"IQ_AVG_DILUT_SHARES_OUT","CY2023")</f>
        <v>203468500</v>
      </c>
      <c r="D99" s="5">
        <f>_xll.SNL.Clients.Office.Excel.Functions.SPG(A99, "IQ_DILUT_EPS_NORM", "CY2023")</f>
        <v>7.5510000000000002</v>
      </c>
      <c r="E99">
        <f t="shared" si="6"/>
        <v>1536390.6435</v>
      </c>
      <c r="F99">
        <f t="shared" si="7"/>
        <v>5.657242690767738E-3</v>
      </c>
      <c r="G99" t="s">
        <v>611</v>
      </c>
      <c r="H99" s="4" cm="1">
        <f t="array" ref="H99">_xll.SNL.Clients.Office.Excel.Functions.SPG(G99, "SP_TOTAL_REV", "CY2022")</f>
        <v>241805028</v>
      </c>
      <c r="I99" s="4">
        <f>_xll.SNL.Clients.Office.Excel.Functions.SPG(G99,"IQ_AVG_DILUT_SHARES_OUT","CY2022")</f>
        <v>209999750</v>
      </c>
      <c r="J99" s="5">
        <f>_xll.SNL.Clients.Office.Excel.Functions.SPG(G99, "IQ_DILUT_EPS_NORM", "CY2022")</f>
        <v>7.548</v>
      </c>
      <c r="K99">
        <f t="shared" si="8"/>
        <v>1585078.1129999999</v>
      </c>
      <c r="L99">
        <f t="shared" si="9"/>
        <v>6.5551908746909922E-3</v>
      </c>
      <c r="M99" t="s">
        <v>615</v>
      </c>
      <c r="N99" s="4" cm="1">
        <f t="array" ref="N99">_xll.SNL.Clients.Office.Excel.Functions.SPG(M99, "SP_TOTAL_REV", "CY2022")</f>
        <v>24696625</v>
      </c>
      <c r="O99" s="4">
        <f>_xll.SNL.Clients.Office.Excel.Functions.SPG(M99,"IQ_AVG_DILUT_SHARES_OUT","CY2022")</f>
        <v>127150000</v>
      </c>
      <c r="P99" s="5">
        <f>_xll.SNL.Clients.Office.Excel.Functions.SPG(M99, "IQ_DILUT_EPS_NORM", "CY2022")</f>
        <v>5.915</v>
      </c>
      <c r="Q99">
        <f t="shared" si="10"/>
        <v>752092.25</v>
      </c>
      <c r="R99">
        <f t="shared" si="11"/>
        <v>3.0453240068227947E-2</v>
      </c>
    </row>
    <row r="100" spans="1:18">
      <c r="A100" t="s">
        <v>612</v>
      </c>
      <c r="B100" s="4" cm="1">
        <f t="array" ref="B100">_xll.SNL.Clients.Office.Excel.Functions.SPG(A100, "SP_TOTAL_REV", "CY2023")</f>
        <v>155392000</v>
      </c>
      <c r="C100" s="4">
        <f>_xll.SNL.Clients.Office.Excel.Functions.SPG(A100,"IQ_AVG_DILUT_SHARES_OUT","CY2023")</f>
        <v>545704000</v>
      </c>
      <c r="D100" s="5">
        <f>_xll.SNL.Clients.Office.Excel.Functions.SPG(A100, "IQ_DILUT_EPS_NORM", "CY2023")</f>
        <v>4.657</v>
      </c>
      <c r="E100">
        <f t="shared" si="6"/>
        <v>2541343.5279999999</v>
      </c>
      <c r="F100">
        <f t="shared" si="7"/>
        <v>1.6354403881795716E-2</v>
      </c>
      <c r="G100" t="s">
        <v>612</v>
      </c>
      <c r="H100" s="4" cm="1">
        <f t="array" ref="H100">_xll.SNL.Clients.Office.Excel.Functions.SPG(G100, "SP_TOTAL_REV", "CY2022")</f>
        <v>145826000</v>
      </c>
      <c r="I100" s="4">
        <f>_xll.SNL.Clients.Office.Excel.Functions.SPG(G100,"IQ_AVG_DILUT_SHARES_OUT","CY2022")</f>
        <v>582040000</v>
      </c>
      <c r="J100" s="5">
        <f>_xll.SNL.Clients.Office.Excel.Functions.SPG(G100, "IQ_DILUT_EPS_NORM", "CY2022")</f>
        <v>3.988</v>
      </c>
      <c r="K100">
        <f t="shared" si="8"/>
        <v>2321175.52</v>
      </c>
      <c r="L100">
        <f t="shared" si="9"/>
        <v>1.591743255660856E-2</v>
      </c>
      <c r="M100" t="s">
        <v>616</v>
      </c>
      <c r="N100" s="4" cm="1">
        <f t="array" ref="N100">_xll.SNL.Clients.Office.Excel.Functions.SPG(M100, "SP_TOTAL_REV", "CY2022")</f>
        <v>3976060</v>
      </c>
      <c r="O100" s="4">
        <f>_xll.SNL.Clients.Office.Excel.Functions.SPG(M100,"IQ_AVG_DILUT_SHARES_OUT","CY2022")</f>
        <v>51301000</v>
      </c>
      <c r="P100" s="5">
        <f>_xll.SNL.Clients.Office.Excel.Functions.SPG(M100, "IQ_DILUT_EPS_NORM", "CY2022")</f>
        <v>6.165</v>
      </c>
      <c r="Q100">
        <f t="shared" si="10"/>
        <v>316270.66499999998</v>
      </c>
      <c r="R100">
        <f t="shared" si="11"/>
        <v>7.9543735507009453E-2</v>
      </c>
    </row>
    <row r="101" spans="1:18">
      <c r="A101" t="s">
        <v>613</v>
      </c>
      <c r="B101" s="4" cm="1">
        <f t="array" ref="B101">_xll.SNL.Clients.Office.Excel.Functions.SPG(A101, "SP_TOTAL_REV", "CY2023")</f>
        <v>8696000</v>
      </c>
      <c r="C101" s="4">
        <f>_xll.SNL.Clients.Office.Excel.Functions.SPG(A101,"IQ_AVG_DILUT_SHARES_OUT","CY2023")</f>
        <v>633179000</v>
      </c>
      <c r="D101" s="5">
        <f>_xll.SNL.Clients.Office.Excel.Functions.SPG(A101, "IQ_DILUT_EPS_NORM", "CY2023")</f>
        <v>1.0820000000000001</v>
      </c>
      <c r="E101">
        <f t="shared" si="6"/>
        <v>685099.67799999996</v>
      </c>
      <c r="F101">
        <f t="shared" si="7"/>
        <v>7.8783311637534492E-2</v>
      </c>
      <c r="G101" t="s">
        <v>613</v>
      </c>
      <c r="H101" s="4" cm="1">
        <f t="array" ref="H101">_xll.SNL.Clients.Office.Excel.Functions.SPG(G101, "SP_TOTAL_REV", "CY2022")</f>
        <v>9321000</v>
      </c>
      <c r="I101" s="4">
        <f>_xll.SNL.Clients.Office.Excel.Functions.SPG(G101,"IQ_AVG_DILUT_SHARES_OUT","CY2022")</f>
        <v>632346000</v>
      </c>
      <c r="J101" s="5">
        <f>_xll.SNL.Clients.Office.Excel.Functions.SPG(G101, "IQ_DILUT_EPS_NORM", "CY2022")</f>
        <v>1.129</v>
      </c>
      <c r="K101">
        <f t="shared" si="8"/>
        <v>713918.63399999996</v>
      </c>
      <c r="L101">
        <f t="shared" si="9"/>
        <v>7.6592493723849367E-2</v>
      </c>
      <c r="M101" t="s">
        <v>617</v>
      </c>
      <c r="N101" s="4" cm="1">
        <f t="array" ref="N101">_xll.SNL.Clients.Office.Excel.Functions.SPG(M101, "SP_TOTAL_REV", "CY2022")</f>
        <v>20762000</v>
      </c>
      <c r="O101" s="4">
        <f>_xll.SNL.Clients.Office.Excel.Functions.SPG(M101,"IQ_AVG_DILUT_SHARES_OUT","CY2022")</f>
        <v>1894000000</v>
      </c>
      <c r="P101" s="5">
        <f>_xll.SNL.Clients.Office.Excel.Functions.SPG(M101, "IQ_DILUT_EPS_NORM", "CY2022")</f>
        <v>3.2240000000000002</v>
      </c>
      <c r="Q101">
        <f t="shared" si="10"/>
        <v>6106256</v>
      </c>
      <c r="R101">
        <f t="shared" si="11"/>
        <v>0.2941073114343512</v>
      </c>
    </row>
    <row r="102" spans="1:18">
      <c r="A102" t="s">
        <v>614</v>
      </c>
      <c r="B102" s="4" cm="1">
        <f t="array" ref="B102">_xll.SNL.Clients.Office.Excel.Functions.SPG(A102, "SP_TOTAL_REV", "CY2023")</f>
        <v>6631000</v>
      </c>
      <c r="C102" s="4">
        <f>_xll.SNL.Clients.Office.Excel.Functions.SPG(A102,"IQ_AVG_DILUT_SHARES_OUT","CY2023")</f>
        <v>193800000</v>
      </c>
      <c r="D102" s="5">
        <f>_xll.SNL.Clients.Office.Excel.Functions.SPG(A102, "IQ_DILUT_EPS_NORM", "CY2023")</f>
        <v>5.68</v>
      </c>
      <c r="E102">
        <f t="shared" si="6"/>
        <v>1100784</v>
      </c>
      <c r="F102">
        <f t="shared" si="7"/>
        <v>0.1660057306590258</v>
      </c>
      <c r="G102" t="s">
        <v>614</v>
      </c>
      <c r="H102" s="4" cm="1">
        <f t="array" ref="H102">_xll.SNL.Clients.Office.Excel.Functions.SPG(G102, "SP_TOTAL_REV", "CY2022")</f>
        <v>11186000</v>
      </c>
      <c r="I102" s="4">
        <f>_xll.SNL.Clients.Office.Excel.Functions.SPG(G102,"IQ_AVG_DILUT_SHARES_OUT","CY2022")</f>
        <v>204200000</v>
      </c>
      <c r="J102" s="5">
        <f>_xll.SNL.Clients.Office.Excel.Functions.SPG(G102, "IQ_DILUT_EPS_NORM", "CY2022")</f>
        <v>13.502000000000001</v>
      </c>
      <c r="K102">
        <f t="shared" si="8"/>
        <v>2757108.4</v>
      </c>
      <c r="L102">
        <f t="shared" si="9"/>
        <v>0.24647849097085642</v>
      </c>
      <c r="M102" t="s">
        <v>618</v>
      </c>
      <c r="N102" s="4" cm="1">
        <f t="array" ref="N102">_xll.SNL.Clients.Office.Excel.Functions.SPG(M102, "SP_TOTAL_REV", "CY2022")</f>
        <v>54022000</v>
      </c>
      <c r="O102" s="4">
        <f>_xll.SNL.Clients.Office.Excel.Functions.SPG(M102,"IQ_AVG_DILUT_SHARES_OUT","CY2022")</f>
        <v>164433596</v>
      </c>
      <c r="P102" s="5">
        <f>_xll.SNL.Clients.Office.Excel.Functions.SPG(M102, "IQ_DILUT_EPS_NORM", "CY2022")</f>
        <v>24.613</v>
      </c>
      <c r="Q102">
        <f t="shared" si="10"/>
        <v>4047204.0983480001</v>
      </c>
      <c r="R102">
        <f t="shared" si="11"/>
        <v>7.4917702016733922E-2</v>
      </c>
    </row>
    <row r="103" spans="1:18">
      <c r="A103" t="s">
        <v>615</v>
      </c>
      <c r="B103" s="4" cm="1">
        <f t="array" ref="B103">_xll.SNL.Clients.Office.Excel.Functions.SPG(A103, "SP_TOTAL_REV", "CY2023")</f>
        <v>17596443</v>
      </c>
      <c r="C103" s="4">
        <f>_xll.SNL.Clients.Office.Excel.Functions.SPG(A103,"IQ_AVG_DILUT_SHARES_OUT","CY2023")</f>
        <v>119677000</v>
      </c>
      <c r="D103" s="5">
        <f>_xll.SNL.Clients.Office.Excel.Functions.SPG(A103, "IQ_DILUT_EPS_NORM", "CY2023")</f>
        <v>2.2280000000000002</v>
      </c>
      <c r="E103">
        <f t="shared" si="6"/>
        <v>266640.35600000003</v>
      </c>
      <c r="F103">
        <f t="shared" si="7"/>
        <v>1.5153082699725168E-2</v>
      </c>
      <c r="G103" t="s">
        <v>615</v>
      </c>
      <c r="H103" s="4" cm="1">
        <f t="array" ref="H103">_xll.SNL.Clients.Office.Excel.Functions.SPG(G103, "SP_TOTAL_REV", "CY2022")</f>
        <v>24696625</v>
      </c>
      <c r="I103" s="4">
        <f>_xll.SNL.Clients.Office.Excel.Functions.SPG(G103,"IQ_AVG_DILUT_SHARES_OUT","CY2022")</f>
        <v>127150000</v>
      </c>
      <c r="J103" s="5">
        <f>_xll.SNL.Clients.Office.Excel.Functions.SPG(G103, "IQ_DILUT_EPS_NORM", "CY2022")</f>
        <v>5.915</v>
      </c>
      <c r="K103">
        <f t="shared" si="8"/>
        <v>752092.25</v>
      </c>
      <c r="L103">
        <f t="shared" si="9"/>
        <v>3.0453240068227947E-2</v>
      </c>
      <c r="M103" t="s">
        <v>619</v>
      </c>
      <c r="N103" s="4" cm="1">
        <f t="array" ref="N103">_xll.SNL.Clients.Office.Excel.Functions.SPG(M103, "SP_TOTAL_REV", "CY2022")</f>
        <v>235916000</v>
      </c>
      <c r="O103" s="4">
        <f>_xll.SNL.Clients.Office.Excel.Functions.SPG(M103,"IQ_AVG_DILUT_SHARES_OUT","CY2022")</f>
        <v>1940000000</v>
      </c>
      <c r="P103" s="5">
        <f>_xll.SNL.Clients.Office.Excel.Functions.SPG(M103, "IQ_DILUT_EPS_NORM", "CY2022")</f>
        <v>16.058</v>
      </c>
      <c r="Q103">
        <f t="shared" si="10"/>
        <v>31152520</v>
      </c>
      <c r="R103">
        <f t="shared" si="11"/>
        <v>0.1320492039539497</v>
      </c>
    </row>
    <row r="104" spans="1:18">
      <c r="A104" t="s">
        <v>616</v>
      </c>
      <c r="B104" s="4" cm="1">
        <f t="array" ref="B104">_xll.SNL.Clients.Office.Excel.Functions.SPG(A104, "SP_TOTAL_REV", "CY2023")</f>
        <v>4129409</v>
      </c>
      <c r="C104" s="4">
        <f>_xll.SNL.Clients.Office.Excel.Functions.SPG(A104,"IQ_AVG_DILUT_SHARES_OUT","CY2023")</f>
        <v>51451000</v>
      </c>
      <c r="D104" s="5">
        <f>_xll.SNL.Clients.Office.Excel.Functions.SPG(A104, "IQ_DILUT_EPS_NORM", "CY2023")</f>
        <v>6.2759999999999998</v>
      </c>
      <c r="E104">
        <f t="shared" si="6"/>
        <v>322906.47600000002</v>
      </c>
      <c r="F104">
        <f t="shared" si="7"/>
        <v>7.8196777311232674E-2</v>
      </c>
      <c r="G104" t="s">
        <v>616</v>
      </c>
      <c r="H104" s="4" cm="1">
        <f t="array" ref="H104">_xll.SNL.Clients.Office.Excel.Functions.SPG(G104, "SP_TOTAL_REV", "CY2022")</f>
        <v>3976060</v>
      </c>
      <c r="I104" s="4">
        <f>_xll.SNL.Clients.Office.Excel.Functions.SPG(G104,"IQ_AVG_DILUT_SHARES_OUT","CY2022")</f>
        <v>51301000</v>
      </c>
      <c r="J104" s="5">
        <f>_xll.SNL.Clients.Office.Excel.Functions.SPG(G104, "IQ_DILUT_EPS_NORM", "CY2022")</f>
        <v>6.165</v>
      </c>
      <c r="K104">
        <f t="shared" si="8"/>
        <v>316270.66499999998</v>
      </c>
      <c r="L104">
        <f t="shared" si="9"/>
        <v>7.9543735507009453E-2</v>
      </c>
      <c r="M104" t="s">
        <v>620</v>
      </c>
      <c r="N104" s="4" cm="1">
        <f t="array" ref="N104">_xll.SNL.Clients.Office.Excel.Functions.SPG(M104, "SP_TOTAL_REV", "CY2022")</f>
        <v>8634652</v>
      </c>
      <c r="O104" s="4">
        <f>_xll.SNL.Clients.Office.Excel.Functions.SPG(M104,"IQ_AVG_DILUT_SHARES_OUT","CY2022")</f>
        <v>1403077000</v>
      </c>
      <c r="P104" s="5">
        <f>_xll.SNL.Clients.Office.Excel.Functions.SPG(M104, "IQ_DILUT_EPS_NORM", "CY2022")</f>
        <v>0.53600000000000003</v>
      </c>
      <c r="Q104">
        <f t="shared" si="10"/>
        <v>752049.272</v>
      </c>
      <c r="R104">
        <f t="shared" si="11"/>
        <v>8.7096651028900754E-2</v>
      </c>
    </row>
    <row r="105" spans="1:18">
      <c r="A105" t="s">
        <v>617</v>
      </c>
      <c r="B105" s="4" cm="1">
        <f t="array" ref="B105">_xll.SNL.Clients.Office.Excel.Functions.SPG(A105, "SP_TOTAL_REV", "CY2023")</f>
        <v>18837000</v>
      </c>
      <c r="C105" s="4">
        <f>_xll.SNL.Clients.Office.Excel.Functions.SPG(A105,"IQ_AVG_DILUT_SHARES_OUT","CY2023")</f>
        <v>1831000000</v>
      </c>
      <c r="D105" s="5">
        <f>_xll.SNL.Clients.Office.Excel.Functions.SPG(A105, "IQ_DILUT_EPS_NORM", "CY2023")</f>
        <v>2.4729999999999999</v>
      </c>
      <c r="E105">
        <f t="shared" si="6"/>
        <v>4528063</v>
      </c>
      <c r="F105">
        <f t="shared" si="7"/>
        <v>0.24038132399001963</v>
      </c>
      <c r="G105" t="s">
        <v>617</v>
      </c>
      <c r="H105" s="4" cm="1">
        <f t="array" ref="H105">_xll.SNL.Clients.Office.Excel.Functions.SPG(G105, "SP_TOTAL_REV", "CY2022")</f>
        <v>20762000</v>
      </c>
      <c r="I105" s="4">
        <f>_xll.SNL.Clients.Office.Excel.Functions.SPG(G105,"IQ_AVG_DILUT_SHARES_OUT","CY2022")</f>
        <v>1894000000</v>
      </c>
      <c r="J105" s="5">
        <f>_xll.SNL.Clients.Office.Excel.Functions.SPG(G105, "IQ_DILUT_EPS_NORM", "CY2022")</f>
        <v>3.2240000000000002</v>
      </c>
      <c r="K105">
        <f t="shared" si="8"/>
        <v>6106256</v>
      </c>
      <c r="L105">
        <f t="shared" si="9"/>
        <v>0.2941073114343512</v>
      </c>
      <c r="M105" t="s">
        <v>621</v>
      </c>
      <c r="N105" s="4" cm="1">
        <f t="array" ref="N105">_xll.SNL.Clients.Office.Excel.Functions.SPG(M105, "SP_TOTAL_REV", "CY2022")</f>
        <v>42976000</v>
      </c>
      <c r="O105" s="4">
        <f>_xll.SNL.Clients.Office.Excel.Functions.SPG(M105,"IQ_AVG_DILUT_SHARES_OUT","CY2022")</f>
        <v>423527444</v>
      </c>
      <c r="P105" s="5">
        <f>_xll.SNL.Clients.Office.Excel.Functions.SPG(M105, "IQ_DILUT_EPS_NORM", "CY2022")</f>
        <v>9.641</v>
      </c>
      <c r="Q105">
        <f t="shared" si="10"/>
        <v>4083228.0876040002</v>
      </c>
      <c r="R105">
        <f t="shared" si="11"/>
        <v>9.501182258944528E-2</v>
      </c>
    </row>
    <row r="106" spans="1:18">
      <c r="A106" t="s">
        <v>618</v>
      </c>
      <c r="B106" s="4" cm="1">
        <f t="array" ref="B106">_xll.SNL.Clients.Office.Excel.Functions.SPG(A106, "SP_TOTAL_REV", "CY2023")</f>
        <v>54607000</v>
      </c>
      <c r="C106" s="4">
        <f>_xll.SNL.Clients.Office.Excel.Functions.SPG(A106,"IQ_AVG_DILUT_SHARES_OUT","CY2023")</f>
        <v>151966313</v>
      </c>
      <c r="D106" s="5">
        <f>_xll.SNL.Clients.Office.Excel.Functions.SPG(A106, "IQ_DILUT_EPS_NORM", "CY2023")</f>
        <v>23.350999999999999</v>
      </c>
      <c r="E106">
        <f t="shared" si="6"/>
        <v>3548565.3748630001</v>
      </c>
      <c r="F106">
        <f t="shared" si="7"/>
        <v>6.4983708587964914E-2</v>
      </c>
      <c r="G106" t="s">
        <v>618</v>
      </c>
      <c r="H106" s="4" cm="1">
        <f t="array" ref="H106">_xll.SNL.Clients.Office.Excel.Functions.SPG(G106, "SP_TOTAL_REV", "CY2022")</f>
        <v>54022000</v>
      </c>
      <c r="I106" s="4">
        <f>_xll.SNL.Clients.Office.Excel.Functions.SPG(G106,"IQ_AVG_DILUT_SHARES_OUT","CY2022")</f>
        <v>164433596</v>
      </c>
      <c r="J106" s="5">
        <f>_xll.SNL.Clients.Office.Excel.Functions.SPG(G106, "IQ_DILUT_EPS_NORM", "CY2022")</f>
        <v>24.613</v>
      </c>
      <c r="K106">
        <f t="shared" si="8"/>
        <v>4047204.0983480001</v>
      </c>
      <c r="L106">
        <f t="shared" si="9"/>
        <v>7.4917702016733922E-2</v>
      </c>
      <c r="M106" t="s">
        <v>622</v>
      </c>
      <c r="N106" s="4" cm="1">
        <f t="array" ref="N106">_xll.SNL.Clients.Office.Excel.Functions.SPG(M106, "SP_TOTAL_REV", "CY2022")</f>
        <v>5375600</v>
      </c>
      <c r="O106" s="4">
        <f>_xll.SNL.Clients.Office.Excel.Functions.SPG(M106,"IQ_AVG_DILUT_SHARES_OUT","CY2022")</f>
        <v>246300000</v>
      </c>
      <c r="P106" s="5">
        <f>_xll.SNL.Clients.Office.Excel.Functions.SPG(M106, "IQ_DILUT_EPS_NORM", "CY2022")</f>
        <v>2.371</v>
      </c>
      <c r="Q106">
        <f t="shared" si="10"/>
        <v>583977.30000000005</v>
      </c>
      <c r="R106">
        <f t="shared" si="11"/>
        <v>0.10863481285809957</v>
      </c>
    </row>
    <row r="107" spans="1:18">
      <c r="A107" t="s">
        <v>619</v>
      </c>
      <c r="B107" s="4" cm="1">
        <f t="array" ref="B107">_xll.SNL.Clients.Office.Excel.Functions.SPG(A107, "SP_TOTAL_REV", "CY2023")</f>
        <v>194799000</v>
      </c>
      <c r="C107" s="4">
        <f>_xll.SNL.Clients.Office.Excel.Functions.SPG(A107,"IQ_AVG_DILUT_SHARES_OUT","CY2023")</f>
        <v>1880000000</v>
      </c>
      <c r="D107" s="5">
        <f>_xll.SNL.Clients.Office.Excel.Functions.SPG(A107, "IQ_DILUT_EPS_NORM", "CY2023")</f>
        <v>10.492000000000001</v>
      </c>
      <c r="E107">
        <f t="shared" si="6"/>
        <v>19724960</v>
      </c>
      <c r="F107">
        <f t="shared" si="7"/>
        <v>0.10125801467153323</v>
      </c>
      <c r="G107" t="s">
        <v>619</v>
      </c>
      <c r="H107" s="4" cm="1">
        <f t="array" ref="H107">_xll.SNL.Clients.Office.Excel.Functions.SPG(G107, "SP_TOTAL_REV", "CY2022")</f>
        <v>235916000</v>
      </c>
      <c r="I107" s="4">
        <f>_xll.SNL.Clients.Office.Excel.Functions.SPG(G107,"IQ_AVG_DILUT_SHARES_OUT","CY2022")</f>
        <v>1940000000</v>
      </c>
      <c r="J107" s="5">
        <f>_xll.SNL.Clients.Office.Excel.Functions.SPG(G107, "IQ_DILUT_EPS_NORM", "CY2022")</f>
        <v>16.058</v>
      </c>
      <c r="K107">
        <f t="shared" si="8"/>
        <v>31152520</v>
      </c>
      <c r="L107">
        <f t="shared" si="9"/>
        <v>0.1320492039539497</v>
      </c>
      <c r="M107" t="s">
        <v>623</v>
      </c>
      <c r="N107" s="4" cm="1">
        <f t="array" ref="N107">_xll.SNL.Clients.Office.Excel.Functions.SPG(M107, "SP_TOTAL_REV", "CY2022")</f>
        <v>180031000</v>
      </c>
      <c r="O107" s="4">
        <f>_xll.SNL.Clients.Office.Excel.Functions.SPG(M107,"IQ_AVG_DILUT_SHARES_OUT","CY2022")</f>
        <v>313065000</v>
      </c>
      <c r="P107" s="5">
        <f>_xll.SNL.Clients.Office.Excel.Functions.SPG(M107, "IQ_DILUT_EPS_NORM", "CY2022")</f>
        <v>14.426</v>
      </c>
      <c r="Q107">
        <f t="shared" si="10"/>
        <v>4516275.6900000004</v>
      </c>
      <c r="R107">
        <f t="shared" si="11"/>
        <v>2.5086100116091119E-2</v>
      </c>
    </row>
    <row r="108" spans="1:18">
      <c r="A108" t="s">
        <v>620</v>
      </c>
      <c r="B108" s="4" cm="1">
        <f t="array" ref="B108">_xll.SNL.Clients.Office.Excel.Functions.SPG(A108, "SP_TOTAL_REV", "CY2023")</f>
        <v>9871649</v>
      </c>
      <c r="C108" s="4">
        <f>_xll.SNL.Clients.Office.Excel.Functions.SPG(A108,"IQ_AVG_DILUT_SHARES_OUT","CY2023")</f>
        <v>1385500000</v>
      </c>
      <c r="D108" s="5">
        <f>_xll.SNL.Clients.Office.Excel.Functions.SPG(A108, "IQ_DILUT_EPS_NORM", "CY2023")</f>
        <v>0.748</v>
      </c>
      <c r="E108">
        <f t="shared" si="6"/>
        <v>1036354</v>
      </c>
      <c r="F108">
        <f t="shared" si="7"/>
        <v>0.10498286557797994</v>
      </c>
      <c r="G108" t="s">
        <v>620</v>
      </c>
      <c r="H108" s="4" cm="1">
        <f t="array" ref="H108">_xll.SNL.Clients.Office.Excel.Functions.SPG(G108, "SP_TOTAL_REV", "CY2022")</f>
        <v>8634652</v>
      </c>
      <c r="I108" s="4">
        <f>_xll.SNL.Clients.Office.Excel.Functions.SPG(G108,"IQ_AVG_DILUT_SHARES_OUT","CY2022")</f>
        <v>1403077000</v>
      </c>
      <c r="J108" s="5">
        <f>_xll.SNL.Clients.Office.Excel.Functions.SPG(G108, "IQ_DILUT_EPS_NORM", "CY2022")</f>
        <v>0.53600000000000003</v>
      </c>
      <c r="K108">
        <f t="shared" si="8"/>
        <v>752049.272</v>
      </c>
      <c r="L108">
        <f t="shared" si="9"/>
        <v>8.7096651028900754E-2</v>
      </c>
      <c r="M108" t="s">
        <v>624</v>
      </c>
      <c r="N108" s="4" cm="1">
        <f t="array" ref="N108">_xll.SNL.Clients.Office.Excel.Functions.SPG(M108, "SP_TOTAL_REV", "CY2022")</f>
        <v>6563000</v>
      </c>
      <c r="O108" s="4">
        <f>_xll.SNL.Clients.Office.Excel.Functions.SPG(M108,"IQ_AVG_DILUT_SHARES_OUT","CY2022")</f>
        <v>158800000</v>
      </c>
      <c r="P108" s="5">
        <f>_xll.SNL.Clients.Office.Excel.Functions.SPG(M108, "IQ_DILUT_EPS_NORM", "CY2022")</f>
        <v>-2.7309999999999999</v>
      </c>
      <c r="Q108">
        <f t="shared" si="10"/>
        <v>-433682.8</v>
      </c>
      <c r="R108">
        <f t="shared" si="11"/>
        <v>-6.6079963431357608E-2</v>
      </c>
    </row>
    <row r="109" spans="1:18">
      <c r="A109" t="s">
        <v>621</v>
      </c>
      <c r="B109" s="4" cm="1">
        <f t="array" ref="B109">_xll.SNL.Clients.Office.Excel.Functions.SPG(A109, "SP_TOTAL_REV", "CY2023")</f>
        <v>51000000</v>
      </c>
      <c r="C109" s="4">
        <f>_xll.SNL.Clients.Office.Excel.Functions.SPG(A109,"IQ_AVG_DILUT_SHARES_OUT","CY2023")</f>
        <v>414202568</v>
      </c>
      <c r="D109" s="5">
        <f>_xll.SNL.Clients.Office.Excel.Functions.SPG(A109, "IQ_DILUT_EPS_NORM", "CY2023")</f>
        <v>14.305999999999999</v>
      </c>
      <c r="E109">
        <f t="shared" si="6"/>
        <v>5925581.9378079996</v>
      </c>
      <c r="F109">
        <f t="shared" si="7"/>
        <v>0.11618788113349018</v>
      </c>
      <c r="G109" t="s">
        <v>621</v>
      </c>
      <c r="H109" s="4" cm="1">
        <f t="array" ref="H109">_xll.SNL.Clients.Office.Excel.Functions.SPG(G109, "SP_TOTAL_REV", "CY2022")</f>
        <v>42976000</v>
      </c>
      <c r="I109" s="4">
        <f>_xll.SNL.Clients.Office.Excel.Functions.SPG(G109,"IQ_AVG_DILUT_SHARES_OUT","CY2022")</f>
        <v>423527444</v>
      </c>
      <c r="J109" s="5">
        <f>_xll.SNL.Clients.Office.Excel.Functions.SPG(G109, "IQ_DILUT_EPS_NORM", "CY2022")</f>
        <v>9.641</v>
      </c>
      <c r="K109">
        <f t="shared" si="8"/>
        <v>4083228.0876040002</v>
      </c>
      <c r="L109">
        <f t="shared" si="9"/>
        <v>9.501182258944528E-2</v>
      </c>
      <c r="M109" t="s">
        <v>625</v>
      </c>
      <c r="N109" s="4" cm="1">
        <f t="array" ref="N109">_xll.SNL.Clients.Office.Excel.Functions.SPG(M109, "SP_TOTAL_REV", "CY2022")</f>
        <v>8376540</v>
      </c>
      <c r="O109" s="4">
        <f>_xll.SNL.Clients.Office.Excel.Functions.SPG(M109,"IQ_AVG_DILUT_SHARES_OUT","CY2022")</f>
        <v>416726000</v>
      </c>
      <c r="P109" s="5">
        <f>_xll.SNL.Clients.Office.Excel.Functions.SPG(M109, "IQ_DILUT_EPS_NORM", "CY2022")</f>
        <v>2.3940000000000001</v>
      </c>
      <c r="Q109">
        <f t="shared" si="10"/>
        <v>997642.04399999999</v>
      </c>
      <c r="R109">
        <f t="shared" si="11"/>
        <v>0.11909953799540145</v>
      </c>
    </row>
    <row r="110" spans="1:18">
      <c r="A110" t="s">
        <v>622</v>
      </c>
      <c r="B110" s="4" cm="1">
        <f t="array" ref="B110">_xll.SNL.Clients.Office.Excel.Functions.SPG(A110, "SP_TOTAL_REV", "CY2023")</f>
        <v>5867900</v>
      </c>
      <c r="C110" s="4">
        <f>_xll.SNL.Clients.Office.Excel.Functions.SPG(A110,"IQ_AVG_DILUT_SHARES_OUT","CY2023")</f>
        <v>247600000</v>
      </c>
      <c r="D110" s="5">
        <f>_xll.SNL.Clients.Office.Excel.Functions.SPG(A110, "IQ_DILUT_EPS_NORM", "CY2023")</f>
        <v>2.4420000000000002</v>
      </c>
      <c r="E110">
        <f t="shared" si="6"/>
        <v>604639.19999999995</v>
      </c>
      <c r="F110">
        <f t="shared" si="7"/>
        <v>0.10304183779546344</v>
      </c>
      <c r="G110" t="s">
        <v>622</v>
      </c>
      <c r="H110" s="4" cm="1">
        <f t="array" ref="H110">_xll.SNL.Clients.Office.Excel.Functions.SPG(G110, "SP_TOTAL_REV", "CY2022")</f>
        <v>5375600</v>
      </c>
      <c r="I110" s="4">
        <f>_xll.SNL.Clients.Office.Excel.Functions.SPG(G110,"IQ_AVG_DILUT_SHARES_OUT","CY2022")</f>
        <v>246300000</v>
      </c>
      <c r="J110" s="5">
        <f>_xll.SNL.Clients.Office.Excel.Functions.SPG(G110, "IQ_DILUT_EPS_NORM", "CY2022")</f>
        <v>2.371</v>
      </c>
      <c r="K110">
        <f t="shared" si="8"/>
        <v>583977.30000000005</v>
      </c>
      <c r="L110">
        <f t="shared" si="9"/>
        <v>0.10863481285809957</v>
      </c>
      <c r="M110" t="s">
        <v>626</v>
      </c>
      <c r="N110" s="4" cm="1">
        <f t="array" ref="N110">_xll.SNL.Clients.Office.Excel.Functions.SPG(M110, "SP_TOTAL_REV", "CY2022")</f>
        <v>53161000</v>
      </c>
      <c r="O110" s="4">
        <f>_xll.SNL.Clients.Office.Excel.Functions.SPG(M110,"IQ_AVG_DILUT_SHARES_OUT","CY2022")</f>
        <v>4138500000</v>
      </c>
      <c r="P110" s="5">
        <f>_xll.SNL.Clients.Office.Excel.Functions.SPG(M110, "IQ_DILUT_EPS_NORM", "CY2022")</f>
        <v>2.16</v>
      </c>
      <c r="Q110">
        <f t="shared" si="10"/>
        <v>8939160</v>
      </c>
      <c r="R110">
        <f t="shared" si="11"/>
        <v>0.16815259306634564</v>
      </c>
    </row>
    <row r="111" spans="1:18">
      <c r="A111" t="s">
        <v>623</v>
      </c>
      <c r="B111" s="4" cm="1">
        <f t="array" ref="B111">_xll.SNL.Clients.Office.Excel.Functions.SPG(A111, "SP_TOTAL_REV", "CY2023")</f>
        <v>195187000</v>
      </c>
      <c r="C111" s="4">
        <f>_xll.SNL.Clients.Office.Excel.Functions.SPG(A111,"IQ_AVG_DILUT_SHARES_OUT","CY2023")</f>
        <v>296882000</v>
      </c>
      <c r="D111" s="5">
        <f>_xll.SNL.Clients.Office.Excel.Functions.SPG(A111, "IQ_DILUT_EPS_NORM", "CY2023")</f>
        <v>15.273999999999999</v>
      </c>
      <c r="E111">
        <f t="shared" si="6"/>
        <v>4534575.6679999996</v>
      </c>
      <c r="F111">
        <f t="shared" si="7"/>
        <v>2.3231955345386728E-2</v>
      </c>
      <c r="G111" t="s">
        <v>623</v>
      </c>
      <c r="H111" s="4" cm="1">
        <f t="array" ref="H111">_xll.SNL.Clients.Office.Excel.Functions.SPG(G111, "SP_TOTAL_REV", "CY2022")</f>
        <v>180031000</v>
      </c>
      <c r="I111" s="4">
        <f>_xll.SNL.Clients.Office.Excel.Functions.SPG(G111,"IQ_AVG_DILUT_SHARES_OUT","CY2022")</f>
        <v>313065000</v>
      </c>
      <c r="J111" s="5">
        <f>_xll.SNL.Clients.Office.Excel.Functions.SPG(G111, "IQ_DILUT_EPS_NORM", "CY2022")</f>
        <v>14.426</v>
      </c>
      <c r="K111">
        <f t="shared" si="8"/>
        <v>4516275.6900000004</v>
      </c>
      <c r="L111">
        <f t="shared" si="9"/>
        <v>2.5086100116091119E-2</v>
      </c>
      <c r="M111" t="s">
        <v>627</v>
      </c>
      <c r="N111" s="4" cm="1">
        <f t="array" ref="N111">_xll.SNL.Clients.Office.Excel.Functions.SPG(M111, "SP_TOTAL_REV", "CY2022")</f>
        <v>74484000</v>
      </c>
      <c r="O111" s="4">
        <f>_xll.SNL.Clients.Office.Excel.Functions.SPG(M111,"IQ_AVG_DILUT_SHARES_OUT","CY2022")</f>
        <v>1964300000</v>
      </c>
      <c r="P111" s="5">
        <f>_xll.SNL.Clients.Office.Excel.Functions.SPG(M111, "IQ_DILUT_EPS_NORM", "CY2022")</f>
        <v>5.9390000000000001</v>
      </c>
      <c r="Q111">
        <f t="shared" si="10"/>
        <v>11665977.699999999</v>
      </c>
      <c r="R111">
        <f t="shared" si="11"/>
        <v>0.15662394205466945</v>
      </c>
    </row>
    <row r="112" spans="1:18">
      <c r="A112" t="s">
        <v>624</v>
      </c>
      <c r="B112" s="4" cm="1">
        <f t="array" ref="B112">_xll.SNL.Clients.Office.Excel.Functions.SPG(A112, "SP_TOTAL_REV", "CY2023")</f>
        <v>10013000</v>
      </c>
      <c r="C112" s="4">
        <f>_xll.SNL.Clients.Office.Excel.Functions.SPG(A112,"IQ_AVG_DILUT_SHARES_OUT","CY2023")</f>
        <v>158100000</v>
      </c>
      <c r="D112" s="5">
        <f>_xll.SNL.Clients.Office.Excel.Functions.SPG(A112, "IQ_DILUT_EPS_NORM", "CY2023")</f>
        <v>8.9969999999999999</v>
      </c>
      <c r="E112">
        <f t="shared" si="6"/>
        <v>1422425.7</v>
      </c>
      <c r="F112">
        <f t="shared" si="7"/>
        <v>0.14205789473684211</v>
      </c>
      <c r="G112" t="s">
        <v>624</v>
      </c>
      <c r="H112" s="4" cm="1">
        <f t="array" ref="H112">_xll.SNL.Clients.Office.Excel.Functions.SPG(G112, "SP_TOTAL_REV", "CY2022")</f>
        <v>6563000</v>
      </c>
      <c r="I112" s="4">
        <f>_xll.SNL.Clients.Office.Excel.Functions.SPG(G112,"IQ_AVG_DILUT_SHARES_OUT","CY2022")</f>
        <v>158800000</v>
      </c>
      <c r="J112" s="5">
        <f>_xll.SNL.Clients.Office.Excel.Functions.SPG(G112, "IQ_DILUT_EPS_NORM", "CY2022")</f>
        <v>-2.7309999999999999</v>
      </c>
      <c r="K112">
        <f t="shared" si="8"/>
        <v>-433682.8</v>
      </c>
      <c r="L112">
        <f t="shared" si="9"/>
        <v>-6.6079963431357608E-2</v>
      </c>
      <c r="M112" t="s">
        <v>628</v>
      </c>
      <c r="N112" s="4" cm="1">
        <f t="array" ref="N112">_xll.SNL.Clients.Office.Excel.Functions.SPG(M112, "SP_TOTAL_REV", "CY2022")</f>
        <v>8052000</v>
      </c>
      <c r="O112" s="4">
        <f>_xll.SNL.Clients.Office.Excel.Functions.SPG(M112,"IQ_AVG_DILUT_SHARES_OUT","CY2022")</f>
        <v>477803142</v>
      </c>
      <c r="P112" s="5">
        <f>_xll.SNL.Clients.Office.Excel.Functions.SPG(M112, "IQ_DILUT_EPS_NORM", "CY2022")</f>
        <v>3.4729999999999999</v>
      </c>
      <c r="Q112">
        <f t="shared" si="10"/>
        <v>1659410.3121659998</v>
      </c>
      <c r="R112">
        <f t="shared" si="11"/>
        <v>0.20608672530625929</v>
      </c>
    </row>
    <row r="113" spans="1:18">
      <c r="A113" t="s">
        <v>625</v>
      </c>
      <c r="B113" s="4" cm="1">
        <f t="array" ref="B113">_xll.SNL.Clients.Office.Excel.Functions.SPG(A113, "SP_TOTAL_REV", "CY2023")</f>
        <v>9193964</v>
      </c>
      <c r="C113" s="4">
        <f>_xll.SNL.Clients.Office.Excel.Functions.SPG(A113,"IQ_AVG_DILUT_SHARES_OUT","CY2023")</f>
        <v>413658500</v>
      </c>
      <c r="D113" s="5">
        <f>_xll.SNL.Clients.Office.Excel.Functions.SPG(A113, "IQ_DILUT_EPS_NORM", "CY2023")</f>
        <v>2.742</v>
      </c>
      <c r="E113">
        <f t="shared" si="6"/>
        <v>1134251.6070000001</v>
      </c>
      <c r="F113">
        <f t="shared" si="7"/>
        <v>0.12336915904826254</v>
      </c>
      <c r="G113" t="s">
        <v>625</v>
      </c>
      <c r="H113" s="4" cm="1">
        <f t="array" ref="H113">_xll.SNL.Clients.Office.Excel.Functions.SPG(G113, "SP_TOTAL_REV", "CY2022")</f>
        <v>8376540</v>
      </c>
      <c r="I113" s="4">
        <f>_xll.SNL.Clients.Office.Excel.Functions.SPG(G113,"IQ_AVG_DILUT_SHARES_OUT","CY2022")</f>
        <v>416726000</v>
      </c>
      <c r="J113" s="5">
        <f>_xll.SNL.Clients.Office.Excel.Functions.SPG(G113, "IQ_DILUT_EPS_NORM", "CY2022")</f>
        <v>2.3940000000000001</v>
      </c>
      <c r="K113">
        <f t="shared" si="8"/>
        <v>997642.04399999999</v>
      </c>
      <c r="L113">
        <f t="shared" si="9"/>
        <v>0.11909953799540145</v>
      </c>
      <c r="M113" t="s">
        <v>629</v>
      </c>
      <c r="N113" s="4" cm="1">
        <f t="array" ref="N113">_xll.SNL.Clients.Office.Excel.Functions.SPG(M113, "SP_TOTAL_REV", "CY2022")</f>
        <v>7065000</v>
      </c>
      <c r="O113" s="4">
        <f>_xll.SNL.Clients.Office.Excel.Functions.SPG(M113,"IQ_AVG_DILUT_SHARES_OUT","CY2022")</f>
        <v>123893500</v>
      </c>
      <c r="P113" s="5">
        <f>_xll.SNL.Clients.Office.Excel.Functions.SPG(M113, "IQ_DILUT_EPS_NORM", "CY2022")</f>
        <v>3.218</v>
      </c>
      <c r="Q113">
        <f t="shared" si="10"/>
        <v>398689.283</v>
      </c>
      <c r="R113">
        <f t="shared" si="11"/>
        <v>5.6431604104741684E-2</v>
      </c>
    </row>
    <row r="114" spans="1:18">
      <c r="A114" t="s">
        <v>626</v>
      </c>
      <c r="B114" s="4" cm="1">
        <f t="array" ref="B114">_xll.SNL.Clients.Office.Excel.Functions.SPG(A114, "SP_TOTAL_REV", "CY2023")</f>
        <v>57233000</v>
      </c>
      <c r="C114" s="4">
        <f>_xll.SNL.Clients.Office.Excel.Functions.SPG(A114,"IQ_AVG_DILUT_SHARES_OUT","CY2023")</f>
        <v>4087000000</v>
      </c>
      <c r="D114" s="5">
        <f>_xll.SNL.Clients.Office.Excel.Functions.SPG(A114, "IQ_DILUT_EPS_NORM", "CY2023")</f>
        <v>2.5680000000000001</v>
      </c>
      <c r="E114">
        <f t="shared" si="6"/>
        <v>10495416</v>
      </c>
      <c r="F114">
        <f t="shared" si="7"/>
        <v>0.18338049726556357</v>
      </c>
      <c r="G114" t="s">
        <v>626</v>
      </c>
      <c r="H114" s="4" cm="1">
        <f t="array" ref="H114">_xll.SNL.Clients.Office.Excel.Functions.SPG(G114, "SP_TOTAL_REV", "CY2022")</f>
        <v>53161000</v>
      </c>
      <c r="I114" s="4">
        <f>_xll.SNL.Clients.Office.Excel.Functions.SPG(G114,"IQ_AVG_DILUT_SHARES_OUT","CY2022")</f>
        <v>4138500000</v>
      </c>
      <c r="J114" s="5">
        <f>_xll.SNL.Clients.Office.Excel.Functions.SPG(G114, "IQ_DILUT_EPS_NORM", "CY2022")</f>
        <v>2.16</v>
      </c>
      <c r="K114">
        <f t="shared" si="8"/>
        <v>8939160</v>
      </c>
      <c r="L114">
        <f t="shared" si="9"/>
        <v>0.16815259306634564</v>
      </c>
      <c r="M114" t="s">
        <v>630</v>
      </c>
      <c r="N114" s="4" cm="1">
        <f t="array" ref="N114">_xll.SNL.Clients.Office.Excel.Functions.SPG(M114, "SP_TOTAL_REV", "CY2022")</f>
        <v>5008800</v>
      </c>
      <c r="O114" s="4">
        <f>_xll.SNL.Clients.Office.Excel.Functions.SPG(M114,"IQ_AVG_DILUT_SHARES_OUT","CY2022")</f>
        <v>359181000</v>
      </c>
      <c r="P114" s="5">
        <f>_xll.SNL.Clients.Office.Excel.Functions.SPG(M114, "IQ_DILUT_EPS_NORM", "CY2022")</f>
        <v>6.0730000000000004</v>
      </c>
      <c r="Q114">
        <f t="shared" si="10"/>
        <v>2181306.213</v>
      </c>
      <c r="R114">
        <f t="shared" si="11"/>
        <v>0.43549477180162915</v>
      </c>
    </row>
    <row r="115" spans="1:18">
      <c r="A115" t="s">
        <v>627</v>
      </c>
      <c r="B115" s="4" cm="1">
        <f t="array" ref="B115">_xll.SNL.Clients.Office.Excel.Functions.SPG(A115, "SP_TOTAL_REV", "CY2023")</f>
        <v>77116000</v>
      </c>
      <c r="C115" s="4">
        <f>_xll.SNL.Clients.Office.Excel.Functions.SPG(A115,"IQ_AVG_DILUT_SHARES_OUT","CY2023")</f>
        <v>1955800000</v>
      </c>
      <c r="D115" s="5">
        <f>_xll.SNL.Clients.Office.Excel.Functions.SPG(A115, "IQ_DILUT_EPS_NORM", "CY2023")</f>
        <v>4.2969999999999997</v>
      </c>
      <c r="E115">
        <f t="shared" si="6"/>
        <v>8404072.5999999996</v>
      </c>
      <c r="F115">
        <f t="shared" si="7"/>
        <v>0.10897962290575237</v>
      </c>
      <c r="G115" t="s">
        <v>627</v>
      </c>
      <c r="H115" s="4" cm="1">
        <f t="array" ref="H115">_xll.SNL.Clients.Office.Excel.Functions.SPG(G115, "SP_TOTAL_REV", "CY2022")</f>
        <v>74484000</v>
      </c>
      <c r="I115" s="4">
        <f>_xll.SNL.Clients.Office.Excel.Functions.SPG(G115,"IQ_AVG_DILUT_SHARES_OUT","CY2022")</f>
        <v>1964300000</v>
      </c>
      <c r="J115" s="5">
        <f>_xll.SNL.Clients.Office.Excel.Functions.SPG(G115, "IQ_DILUT_EPS_NORM", "CY2022")</f>
        <v>5.9390000000000001</v>
      </c>
      <c r="K115">
        <f t="shared" si="8"/>
        <v>11665977.699999999</v>
      </c>
      <c r="L115">
        <f t="shared" si="9"/>
        <v>0.15662394205466945</v>
      </c>
      <c r="M115" t="s">
        <v>631</v>
      </c>
      <c r="N115" s="4" cm="1">
        <f t="array" ref="N115">_xll.SNL.Clients.Office.Excel.Functions.SPG(M115, "SP_TOTAL_REV", "CY2022")</f>
        <v>8596000</v>
      </c>
      <c r="O115" s="4">
        <f>_xll.SNL.Clients.Office.Excel.Functions.SPG(M115,"IQ_AVG_DILUT_SHARES_OUT","CY2022")</f>
        <v>290000000</v>
      </c>
      <c r="P115" s="5">
        <f>_xll.SNL.Clients.Office.Excel.Functions.SPG(M115, "IQ_DILUT_EPS_NORM", "CY2022")</f>
        <v>2.0270000000000001</v>
      </c>
      <c r="Q115">
        <f t="shared" si="10"/>
        <v>587830</v>
      </c>
      <c r="R115">
        <f t="shared" si="11"/>
        <v>6.8384132154490462E-2</v>
      </c>
    </row>
    <row r="116" spans="1:18">
      <c r="A116" t="s">
        <v>628</v>
      </c>
      <c r="B116" s="4" cm="1">
        <f t="array" ref="B116">_xll.SNL.Clients.Office.Excel.Functions.SPG(A116, "SP_TOTAL_REV", "CY2023")</f>
        <v>8224000</v>
      </c>
      <c r="C116" s="4">
        <f>_xll.SNL.Clients.Office.Excel.Functions.SPG(A116,"IQ_AVG_DILUT_SHARES_OUT","CY2023")</f>
        <v>476693148</v>
      </c>
      <c r="D116" s="5">
        <f>_xll.SNL.Clients.Office.Excel.Functions.SPG(A116, "IQ_DILUT_EPS_NORM", "CY2023")</f>
        <v>2.6619999999999999</v>
      </c>
      <c r="E116">
        <f t="shared" si="6"/>
        <v>1268957.159976</v>
      </c>
      <c r="F116">
        <f t="shared" si="7"/>
        <v>0.15429926556128404</v>
      </c>
      <c r="G116" t="s">
        <v>628</v>
      </c>
      <c r="H116" s="4" cm="1">
        <f t="array" ref="H116">_xll.SNL.Clients.Office.Excel.Functions.SPG(G116, "SP_TOTAL_REV", "CY2022")</f>
        <v>8052000</v>
      </c>
      <c r="I116" s="4">
        <f>_xll.SNL.Clients.Office.Excel.Functions.SPG(G116,"IQ_AVG_DILUT_SHARES_OUT","CY2022")</f>
        <v>477803142</v>
      </c>
      <c r="J116" s="5">
        <f>_xll.SNL.Clients.Office.Excel.Functions.SPG(G116, "IQ_DILUT_EPS_NORM", "CY2022")</f>
        <v>3.4729999999999999</v>
      </c>
      <c r="K116">
        <f t="shared" si="8"/>
        <v>1659410.3121659998</v>
      </c>
      <c r="L116">
        <f t="shared" si="9"/>
        <v>0.20608672530625929</v>
      </c>
      <c r="M116" t="s">
        <v>632</v>
      </c>
      <c r="N116" s="4" cm="1">
        <f t="array" ref="N116">_xll.SNL.Clients.Office.Excel.Functions.SPG(M116, "SP_TOTAL_REV", "CY2022")</f>
        <v>43004000</v>
      </c>
      <c r="O116" s="4">
        <f>_xll.SNL.Clients.Office.Excel.Functions.SPG(M116,"IQ_AVG_DILUT_SHARES_OUT","CY2022")</f>
        <v>4350000000</v>
      </c>
      <c r="P116" s="5">
        <f>_xll.SNL.Clients.Office.Excel.Functions.SPG(M116, "IQ_DILUT_EPS_NORM", "CY2022")</f>
        <v>1.917</v>
      </c>
      <c r="Q116">
        <f t="shared" si="10"/>
        <v>8338950</v>
      </c>
      <c r="R116">
        <f t="shared" si="11"/>
        <v>0.19391103153195052</v>
      </c>
    </row>
    <row r="117" spans="1:18">
      <c r="A117" t="s">
        <v>629</v>
      </c>
      <c r="B117" s="4" cm="1">
        <f t="array" ref="B117">_xll.SNL.Clients.Office.Excel.Functions.SPG(A117, "SP_TOTAL_REV", "CY2023")</f>
        <v>7310000</v>
      </c>
      <c r="C117" s="4">
        <f>_xll.SNL.Clients.Office.Excel.Functions.SPG(A117,"IQ_AVG_DILUT_SHARES_OUT","CY2023")</f>
        <v>124523000</v>
      </c>
      <c r="D117" s="5">
        <f>_xll.SNL.Clients.Office.Excel.Functions.SPG(A117, "IQ_DILUT_EPS_NORM", "CY2023")</f>
        <v>3.9060000000000001</v>
      </c>
      <c r="E117">
        <f t="shared" si="6"/>
        <v>486386.83799999999</v>
      </c>
      <c r="F117">
        <f t="shared" si="7"/>
        <v>6.653718714090287E-2</v>
      </c>
      <c r="G117" t="s">
        <v>629</v>
      </c>
      <c r="H117" s="4" cm="1">
        <f t="array" ref="H117">_xll.SNL.Clients.Office.Excel.Functions.SPG(G117, "SP_TOTAL_REV", "CY2022")</f>
        <v>7065000</v>
      </c>
      <c r="I117" s="4">
        <f>_xll.SNL.Clients.Office.Excel.Functions.SPG(G117,"IQ_AVG_DILUT_SHARES_OUT","CY2022")</f>
        <v>123893500</v>
      </c>
      <c r="J117" s="5">
        <f>_xll.SNL.Clients.Office.Excel.Functions.SPG(G117, "IQ_DILUT_EPS_NORM", "CY2022")</f>
        <v>3.218</v>
      </c>
      <c r="K117">
        <f t="shared" si="8"/>
        <v>398689.283</v>
      </c>
      <c r="L117">
        <f t="shared" si="9"/>
        <v>5.6431604104741684E-2</v>
      </c>
      <c r="M117" t="s">
        <v>633</v>
      </c>
      <c r="N117" s="4" cm="1">
        <f t="array" ref="N117">_xll.SNL.Clients.Office.Excel.Functions.SPG(M117, "SP_TOTAL_REV", "CY2022")</f>
        <v>19428000</v>
      </c>
      <c r="O117" s="4">
        <f>_xll.SNL.Clients.Office.Excel.Functions.SPG(M117,"IQ_AVG_DILUT_SHARES_OUT","CY2022")</f>
        <v>519000000</v>
      </c>
      <c r="P117" s="5">
        <f>_xll.SNL.Clients.Office.Excel.Functions.SPG(M117, "IQ_DILUT_EPS_NORM", "CY2022")</f>
        <v>3.7069999999999999</v>
      </c>
      <c r="Q117">
        <f t="shared" si="10"/>
        <v>1923933</v>
      </c>
      <c r="R117">
        <f t="shared" si="11"/>
        <v>9.9028875849289683E-2</v>
      </c>
    </row>
    <row r="118" spans="1:18">
      <c r="A118" t="s">
        <v>630</v>
      </c>
      <c r="B118" s="4" cm="1">
        <f t="array" ref="B118">_xll.SNL.Clients.Office.Excel.Functions.SPG(A118, "SP_TOTAL_REV", "CY2023")</f>
        <v>5569100</v>
      </c>
      <c r="C118" s="4">
        <f>_xll.SNL.Clients.Office.Excel.Functions.SPG(A118,"IQ_AVG_DILUT_SHARES_OUT","CY2023")</f>
        <v>359500000</v>
      </c>
      <c r="D118" s="5">
        <f>_xll.SNL.Clients.Office.Excel.Functions.SPG(A118, "IQ_DILUT_EPS_NORM", "CY2023")</f>
        <v>7.2210000000000001</v>
      </c>
      <c r="E118">
        <f t="shared" si="6"/>
        <v>2595949.5</v>
      </c>
      <c r="F118">
        <f t="shared" si="7"/>
        <v>0.46613447415201736</v>
      </c>
      <c r="G118" t="s">
        <v>630</v>
      </c>
      <c r="H118" s="4" cm="1">
        <f t="array" ref="H118">_xll.SNL.Clients.Office.Excel.Functions.SPG(G118, "SP_TOTAL_REV", "CY2022")</f>
        <v>5008800</v>
      </c>
      <c r="I118" s="4">
        <f>_xll.SNL.Clients.Office.Excel.Functions.SPG(G118,"IQ_AVG_DILUT_SHARES_OUT","CY2022")</f>
        <v>359181000</v>
      </c>
      <c r="J118" s="5">
        <f>_xll.SNL.Clients.Office.Excel.Functions.SPG(G118, "IQ_DILUT_EPS_NORM", "CY2022")</f>
        <v>6.0730000000000004</v>
      </c>
      <c r="K118">
        <f t="shared" si="8"/>
        <v>2181306.213</v>
      </c>
      <c r="L118">
        <f t="shared" si="9"/>
        <v>0.43549477180162915</v>
      </c>
      <c r="M118" t="s">
        <v>634</v>
      </c>
      <c r="N118" s="4" cm="1">
        <f t="array" ref="N118">_xll.SNL.Clients.Office.Excel.Functions.SPG(M118, "SP_TOTAL_REV", "CY2022")</f>
        <v>17967000</v>
      </c>
      <c r="O118" s="4">
        <f>_xll.SNL.Clients.Office.Excel.Functions.SPG(M118,"IQ_AVG_DILUT_SHARES_OUT","CY2022")</f>
        <v>838800000</v>
      </c>
      <c r="P118" s="5">
        <f>_xll.SNL.Clients.Office.Excel.Functions.SPG(M118, "IQ_DILUT_EPS_NORM", "CY2022")</f>
        <v>2.347</v>
      </c>
      <c r="Q118">
        <f t="shared" si="10"/>
        <v>1968663.6</v>
      </c>
      <c r="R118">
        <f t="shared" si="11"/>
        <v>0.10957108031390884</v>
      </c>
    </row>
    <row r="119" spans="1:18">
      <c r="A119" t="s">
        <v>631</v>
      </c>
      <c r="B119" s="4" cm="1">
        <f t="array" ref="B119">_xll.SNL.Clients.Office.Excel.Functions.SPG(A119, "SP_TOTAL_REV", "CY2023")</f>
        <v>7462000</v>
      </c>
      <c r="C119" s="4">
        <f>_xll.SNL.Clients.Office.Excel.Functions.SPG(A119,"IQ_AVG_DILUT_SHARES_OUT","CY2023")</f>
        <v>291700000</v>
      </c>
      <c r="D119" s="5">
        <f>_xll.SNL.Clients.Office.Excel.Functions.SPG(A119, "IQ_DILUT_EPS_NORM", "CY2023")</f>
        <v>2.0339999999999998</v>
      </c>
      <c r="E119">
        <f t="shared" si="6"/>
        <v>593317.80000000005</v>
      </c>
      <c r="F119">
        <f t="shared" si="7"/>
        <v>7.9511900294827131E-2</v>
      </c>
      <c r="G119" t="s">
        <v>631</v>
      </c>
      <c r="H119" s="4" cm="1">
        <f t="array" ref="H119">_xll.SNL.Clients.Office.Excel.Functions.SPG(G119, "SP_TOTAL_REV", "CY2022")</f>
        <v>8596000</v>
      </c>
      <c r="I119" s="4">
        <f>_xll.SNL.Clients.Office.Excel.Functions.SPG(G119,"IQ_AVG_DILUT_SHARES_OUT","CY2022")</f>
        <v>290000000</v>
      </c>
      <c r="J119" s="5">
        <f>_xll.SNL.Clients.Office.Excel.Functions.SPG(G119, "IQ_DILUT_EPS_NORM", "CY2022")</f>
        <v>2.0270000000000001</v>
      </c>
      <c r="K119">
        <f t="shared" si="8"/>
        <v>587830</v>
      </c>
      <c r="L119">
        <f t="shared" si="9"/>
        <v>6.8384132154490462E-2</v>
      </c>
      <c r="M119" t="s">
        <v>635</v>
      </c>
      <c r="N119" s="4" cm="1">
        <f t="array" ref="N119">_xll.SNL.Clients.Office.Excel.Functions.SPG(M119, "SP_TOTAL_REV", "CY2022")</f>
        <v>121427000</v>
      </c>
      <c r="O119" s="4">
        <f>_xll.SNL.Clients.Office.Excel.Functions.SPG(M119,"IQ_AVG_DILUT_SHARES_OUT","CY2022")</f>
        <v>4430000000</v>
      </c>
      <c r="P119" s="5">
        <f>_xll.SNL.Clients.Office.Excel.Functions.SPG(M119, "IQ_DILUT_EPS_NORM", "CY2022")</f>
        <v>2.6659999999999999</v>
      </c>
      <c r="Q119">
        <f t="shared" si="10"/>
        <v>11810380</v>
      </c>
      <c r="R119">
        <f t="shared" si="11"/>
        <v>9.7263211641562416E-2</v>
      </c>
    </row>
    <row r="120" spans="1:18">
      <c r="A120" t="s">
        <v>632</v>
      </c>
      <c r="B120" s="4" cm="1">
        <f t="array" ref="B120">_xll.SNL.Clients.Office.Excel.Functions.SPG(A120, "SP_TOTAL_REV", "CY2023")</f>
        <v>45754000</v>
      </c>
      <c r="C120" s="4">
        <f>_xll.SNL.Clients.Office.Excel.Functions.SPG(A120,"IQ_AVG_DILUT_SHARES_OUT","CY2023")</f>
        <v>4339000000</v>
      </c>
      <c r="D120" s="5">
        <f>_xll.SNL.Clients.Office.Excel.Functions.SPG(A120, "IQ_DILUT_EPS_NORM", "CY2023")</f>
        <v>2.0510000000000002</v>
      </c>
      <c r="E120">
        <f t="shared" si="6"/>
        <v>8899289</v>
      </c>
      <c r="F120">
        <f t="shared" si="7"/>
        <v>0.19450297241771211</v>
      </c>
      <c r="G120" t="s">
        <v>632</v>
      </c>
      <c r="H120" s="4" cm="1">
        <f t="array" ref="H120">_xll.SNL.Clients.Office.Excel.Functions.SPG(G120, "SP_TOTAL_REV", "CY2022")</f>
        <v>43004000</v>
      </c>
      <c r="I120" s="4">
        <f>_xll.SNL.Clients.Office.Excel.Functions.SPG(G120,"IQ_AVG_DILUT_SHARES_OUT","CY2022")</f>
        <v>4350000000</v>
      </c>
      <c r="J120" s="5">
        <f>_xll.SNL.Clients.Office.Excel.Functions.SPG(G120, "IQ_DILUT_EPS_NORM", "CY2022")</f>
        <v>1.917</v>
      </c>
      <c r="K120">
        <f t="shared" si="8"/>
        <v>8338950</v>
      </c>
      <c r="L120">
        <f t="shared" si="9"/>
        <v>0.19391103153195052</v>
      </c>
      <c r="M120" t="s">
        <v>636</v>
      </c>
      <c r="N120" s="4" cm="1">
        <f t="array" ref="N120">_xll.SNL.Clients.Office.Excel.Functions.SPG(M120, "SP_TOTAL_REV", "CY2022")</f>
        <v>3534000</v>
      </c>
      <c r="O120" s="4">
        <f>_xll.SNL.Clients.Office.Excel.Functions.SPG(M120,"IQ_AVG_DILUT_SHARES_OUT","CY2022")</f>
        <v>133000000</v>
      </c>
      <c r="P120" s="5">
        <f>_xll.SNL.Clients.Office.Excel.Functions.SPG(M120, "IQ_DILUT_EPS_NORM", "CY2022")</f>
        <v>7.016</v>
      </c>
      <c r="Q120">
        <f t="shared" si="10"/>
        <v>933128</v>
      </c>
      <c r="R120">
        <f t="shared" si="11"/>
        <v>0.26404301075268816</v>
      </c>
    </row>
    <row r="121" spans="1:18">
      <c r="A121" t="s">
        <v>633</v>
      </c>
      <c r="B121" s="4" cm="1">
        <f t="array" ref="B121">_xll.SNL.Clients.Office.Excel.Functions.SPG(A121, "SP_TOTAL_REV", "CY2023")</f>
        <v>19353000</v>
      </c>
      <c r="C121" s="4">
        <f>_xll.SNL.Clients.Office.Excel.Functions.SPG(A121,"IQ_AVG_DILUT_SHARES_OUT","CY2023")</f>
        <v>505000000</v>
      </c>
      <c r="D121" s="5">
        <f>_xll.SNL.Clients.Office.Excel.Functions.SPG(A121, "IQ_DILUT_EPS_NORM", "CY2023")</f>
        <v>3.762</v>
      </c>
      <c r="E121">
        <f t="shared" si="6"/>
        <v>1899810</v>
      </c>
      <c r="F121">
        <f t="shared" si="7"/>
        <v>9.8166175786699741E-2</v>
      </c>
      <c r="G121" t="s">
        <v>633</v>
      </c>
      <c r="H121" s="4" cm="1">
        <f t="array" ref="H121">_xll.SNL.Clients.Office.Excel.Functions.SPG(G121, "SP_TOTAL_REV", "CY2022")</f>
        <v>19428000</v>
      </c>
      <c r="I121" s="4">
        <f>_xll.SNL.Clients.Office.Excel.Functions.SPG(G121,"IQ_AVG_DILUT_SHARES_OUT","CY2022")</f>
        <v>519000000</v>
      </c>
      <c r="J121" s="5">
        <f>_xll.SNL.Clients.Office.Excel.Functions.SPG(G121, "IQ_DILUT_EPS_NORM", "CY2022")</f>
        <v>3.7069999999999999</v>
      </c>
      <c r="K121">
        <f t="shared" si="8"/>
        <v>1923933</v>
      </c>
      <c r="L121">
        <f t="shared" si="9"/>
        <v>9.9028875849289683E-2</v>
      </c>
      <c r="M121" t="s">
        <v>637</v>
      </c>
      <c r="N121" s="4" cm="1">
        <f t="array" ref="N121">_xll.SNL.Clients.Office.Excel.Functions.SPG(M121, "SP_TOTAL_REV", "CY2022")</f>
        <v>12040900</v>
      </c>
      <c r="O121" s="4">
        <f>_xll.SNL.Clients.Office.Excel.Functions.SPG(M121,"IQ_AVG_DILUT_SHARES_OUT","CY2022")</f>
        <v>481950000</v>
      </c>
      <c r="P121" s="5">
        <f>_xll.SNL.Clients.Office.Excel.Functions.SPG(M121, "IQ_DILUT_EPS_NORM", "CY2022")</f>
        <v>2.1280000000000001</v>
      </c>
      <c r="Q121">
        <f t="shared" si="10"/>
        <v>1025589.6</v>
      </c>
      <c r="R121">
        <f t="shared" si="11"/>
        <v>8.5175493526231424E-2</v>
      </c>
    </row>
    <row r="122" spans="1:18">
      <c r="A122" t="s">
        <v>634</v>
      </c>
      <c r="B122" s="4" cm="1">
        <f t="array" ref="B122">_xll.SNL.Clients.Office.Excel.Functions.SPG(A122, "SP_TOTAL_REV", "CY2023")</f>
        <v>19457000</v>
      </c>
      <c r="C122" s="4">
        <f>_xll.SNL.Clients.Office.Excel.Functions.SPG(A122,"IQ_AVG_DILUT_SHARES_OUT","CY2023")</f>
        <v>829200000</v>
      </c>
      <c r="D122" s="5">
        <f>_xll.SNL.Clients.Office.Excel.Functions.SPG(A122, "IQ_DILUT_EPS_NORM", "CY2023")</f>
        <v>2.6219999999999999</v>
      </c>
      <c r="E122">
        <f t="shared" si="6"/>
        <v>2174162.4</v>
      </c>
      <c r="F122">
        <f t="shared" si="7"/>
        <v>0.11174191293621832</v>
      </c>
      <c r="G122" t="s">
        <v>634</v>
      </c>
      <c r="H122" s="4" cm="1">
        <f t="array" ref="H122">_xll.SNL.Clients.Office.Excel.Functions.SPG(G122, "SP_TOTAL_REV", "CY2022")</f>
        <v>17967000</v>
      </c>
      <c r="I122" s="4">
        <f>_xll.SNL.Clients.Office.Excel.Functions.SPG(G122,"IQ_AVG_DILUT_SHARES_OUT","CY2022")</f>
        <v>838800000</v>
      </c>
      <c r="J122" s="5">
        <f>_xll.SNL.Clients.Office.Excel.Functions.SPG(G122, "IQ_DILUT_EPS_NORM", "CY2022")</f>
        <v>2.347</v>
      </c>
      <c r="K122">
        <f t="shared" si="8"/>
        <v>1968663.6</v>
      </c>
      <c r="L122">
        <f t="shared" si="9"/>
        <v>0.10957108031390884</v>
      </c>
      <c r="M122" t="s">
        <v>638</v>
      </c>
      <c r="N122" s="4" cm="1">
        <f t="array" ref="N122">_xll.SNL.Clients.Office.Excel.Functions.SPG(M122, "SP_TOTAL_REV", "CY2022")</f>
        <v>80575000</v>
      </c>
      <c r="O122" s="4">
        <f>_xll.SNL.Clients.Office.Excel.Functions.SPG(M122,"IQ_AVG_DILUT_SHARES_OUT","CY2022")</f>
        <v>1278163000</v>
      </c>
      <c r="P122" s="5">
        <f>_xll.SNL.Clients.Office.Excel.Functions.SPG(M122, "IQ_DILUT_EPS_NORM", "CY2022")</f>
        <v>13.166</v>
      </c>
      <c r="Q122">
        <f t="shared" si="10"/>
        <v>16828294.057999998</v>
      </c>
      <c r="R122">
        <f t="shared" si="11"/>
        <v>0.20885254803599129</v>
      </c>
    </row>
    <row r="123" spans="1:18">
      <c r="A123" t="s">
        <v>635</v>
      </c>
      <c r="B123" s="4" cm="1">
        <f t="array" ref="B123">_xll.SNL.Clients.Office.Excel.Functions.SPG(A123, "SP_TOTAL_REV", "CY2023")</f>
        <v>121572000</v>
      </c>
      <c r="C123" s="4">
        <f>_xll.SNL.Clients.Office.Excel.Functions.SPG(A123,"IQ_AVG_DILUT_SHARES_OUT","CY2023")</f>
        <v>4148000000</v>
      </c>
      <c r="D123" s="5">
        <f>_xll.SNL.Clients.Office.Excel.Functions.SPG(A123, "IQ_DILUT_EPS_NORM", "CY2023")</f>
        <v>3.173</v>
      </c>
      <c r="E123">
        <f t="shared" si="6"/>
        <v>13161604</v>
      </c>
      <c r="F123">
        <f t="shared" si="7"/>
        <v>0.10826180370480044</v>
      </c>
      <c r="G123" t="s">
        <v>635</v>
      </c>
      <c r="H123" s="4" cm="1">
        <f t="array" ref="H123">_xll.SNL.Clients.Office.Excel.Functions.SPG(G123, "SP_TOTAL_REV", "CY2022")</f>
        <v>121427000</v>
      </c>
      <c r="I123" s="4">
        <f>_xll.SNL.Clients.Office.Excel.Functions.SPG(G123,"IQ_AVG_DILUT_SHARES_OUT","CY2022")</f>
        <v>4430000000</v>
      </c>
      <c r="J123" s="5">
        <f>_xll.SNL.Clients.Office.Excel.Functions.SPG(G123, "IQ_DILUT_EPS_NORM", "CY2022")</f>
        <v>2.6659999999999999</v>
      </c>
      <c r="K123">
        <f t="shared" si="8"/>
        <v>11810380</v>
      </c>
      <c r="L123">
        <f t="shared" si="9"/>
        <v>9.7263211641562416E-2</v>
      </c>
      <c r="M123" t="s">
        <v>639</v>
      </c>
      <c r="N123" s="4" cm="1">
        <f t="array" ref="N123">_xll.SNL.Clients.Office.Excel.Functions.SPG(M123, "SP_TOTAL_REV", "CY2022")</f>
        <v>15670000</v>
      </c>
      <c r="O123" s="4">
        <f>_xll.SNL.Clients.Office.Excel.Functions.SPG(M123,"IQ_AVG_DILUT_SHARES_OUT","CY2022")</f>
        <v>355800000</v>
      </c>
      <c r="P123" s="5">
        <f>_xll.SNL.Clients.Office.Excel.Functions.SPG(M123, "IQ_DILUT_EPS_NORM", "CY2022")</f>
        <v>3.8540000000000001</v>
      </c>
      <c r="Q123">
        <f t="shared" si="10"/>
        <v>1371253.2</v>
      </c>
      <c r="R123">
        <f t="shared" si="11"/>
        <v>8.7508181238034458E-2</v>
      </c>
    </row>
    <row r="124" spans="1:18">
      <c r="A124" t="s">
        <v>636</v>
      </c>
      <c r="B124" s="4" cm="1">
        <f t="array" ref="B124">_xll.SNL.Clients.Office.Excel.Functions.SPG(A124, "SP_TOTAL_REV", "CY2023")</f>
        <v>3592000</v>
      </c>
      <c r="C124" s="4">
        <f>_xll.SNL.Clients.Office.Excel.Functions.SPG(A124,"IQ_AVG_DILUT_SHARES_OUT","CY2023")</f>
        <v>133000000</v>
      </c>
      <c r="D124" s="5">
        <f>_xll.SNL.Clients.Office.Excel.Functions.SPG(A124, "IQ_DILUT_EPS_NORM", "CY2023")</f>
        <v>5.4980000000000002</v>
      </c>
      <c r="E124">
        <f t="shared" si="6"/>
        <v>731234</v>
      </c>
      <c r="F124">
        <f t="shared" si="7"/>
        <v>0.20357293986636971</v>
      </c>
      <c r="G124" t="s">
        <v>636</v>
      </c>
      <c r="H124" s="4" cm="1">
        <f t="array" ref="H124">_xll.SNL.Clients.Office.Excel.Functions.SPG(G124, "SP_TOTAL_REV", "CY2022")</f>
        <v>3534000</v>
      </c>
      <c r="I124" s="4">
        <f>_xll.SNL.Clients.Office.Excel.Functions.SPG(G124,"IQ_AVG_DILUT_SHARES_OUT","CY2022")</f>
        <v>133000000</v>
      </c>
      <c r="J124" s="5">
        <f>_xll.SNL.Clients.Office.Excel.Functions.SPG(G124, "IQ_DILUT_EPS_NORM", "CY2022")</f>
        <v>7.016</v>
      </c>
      <c r="K124">
        <f t="shared" si="8"/>
        <v>933128</v>
      </c>
      <c r="L124">
        <f t="shared" si="9"/>
        <v>0.26404301075268816</v>
      </c>
      <c r="M124" t="s">
        <v>640</v>
      </c>
      <c r="N124" s="4" cm="1">
        <f t="array" ref="N124">_xll.SNL.Clients.Office.Excel.Functions.SPG(M124, "SP_TOTAL_REV", "CY2022")</f>
        <v>9557300</v>
      </c>
      <c r="O124" s="4">
        <f>_xll.SNL.Clients.Office.Excel.Functions.SPG(M124,"IQ_AVG_DILUT_SHARES_OUT","CY2022")</f>
        <v>188298750</v>
      </c>
      <c r="P124" s="5">
        <f>_xll.SNL.Clients.Office.Excel.Functions.SPG(M124, "IQ_DILUT_EPS_NORM", "CY2022")</f>
        <v>1.9610000000000001</v>
      </c>
      <c r="Q124">
        <f t="shared" si="10"/>
        <v>369253.84875</v>
      </c>
      <c r="R124">
        <f t="shared" si="11"/>
        <v>3.8635791358438053E-2</v>
      </c>
    </row>
    <row r="125" spans="1:18">
      <c r="A125" t="s">
        <v>637</v>
      </c>
      <c r="B125" s="4" cm="1">
        <f t="array" ref="B125">_xll.SNL.Clients.Office.Excel.Functions.SPG(A125, "SP_TOTAL_REV", "CY2023")</f>
        <v>12171900</v>
      </c>
      <c r="C125" s="4">
        <f>_xll.SNL.Clients.Office.Excel.Functions.SPG(A125,"IQ_AVG_DILUT_SHARES_OUT","CY2023")</f>
        <v>479800000</v>
      </c>
      <c r="D125" s="5">
        <f>_xll.SNL.Clients.Office.Excel.Functions.SPG(A125, "IQ_DILUT_EPS_NORM", "CY2023")</f>
        <v>2.1760000000000002</v>
      </c>
      <c r="E125">
        <f t="shared" si="6"/>
        <v>1044044.8000000002</v>
      </c>
      <c r="F125">
        <f t="shared" si="7"/>
        <v>8.577500636712429E-2</v>
      </c>
      <c r="G125" t="s">
        <v>637</v>
      </c>
      <c r="H125" s="4" cm="1">
        <f t="array" ref="H125">_xll.SNL.Clients.Office.Excel.Functions.SPG(G125, "SP_TOTAL_REV", "CY2022")</f>
        <v>12040900</v>
      </c>
      <c r="I125" s="4">
        <f>_xll.SNL.Clients.Office.Excel.Functions.SPG(G125,"IQ_AVG_DILUT_SHARES_OUT","CY2022")</f>
        <v>481950000</v>
      </c>
      <c r="J125" s="5">
        <f>_xll.SNL.Clients.Office.Excel.Functions.SPG(G125, "IQ_DILUT_EPS_NORM", "CY2022")</f>
        <v>2.1280000000000001</v>
      </c>
      <c r="K125">
        <f t="shared" si="8"/>
        <v>1025589.6</v>
      </c>
      <c r="L125">
        <f t="shared" si="9"/>
        <v>8.5175493526231424E-2</v>
      </c>
      <c r="M125" t="s">
        <v>641</v>
      </c>
      <c r="N125" s="4" cm="1">
        <f t="array" ref="N125">_xll.SNL.Clients.Office.Excel.Functions.SPG(M125, "SP_TOTAL_REV", "CY2022")</f>
        <v>24440000</v>
      </c>
      <c r="O125" s="4">
        <f>_xll.SNL.Clients.Office.Excel.Functions.SPG(M125,"IQ_AVG_DILUT_SHARES_OUT","CY2022")</f>
        <v>329000000</v>
      </c>
      <c r="P125" s="5">
        <f>_xll.SNL.Clients.Office.Excel.Functions.SPG(M125, "IQ_DILUT_EPS_NORM", "CY2022")</f>
        <v>-0.83899999999999997</v>
      </c>
      <c r="Q125">
        <f t="shared" si="10"/>
        <v>-276031</v>
      </c>
      <c r="R125">
        <f t="shared" si="11"/>
        <v>-1.129423076923077E-2</v>
      </c>
    </row>
    <row r="126" spans="1:18">
      <c r="A126" t="s">
        <v>638</v>
      </c>
      <c r="B126" s="4" cm="1">
        <f t="array" ref="B126">_xll.SNL.Clients.Office.Excel.Functions.SPG(A126, "SP_TOTAL_REV", "CY2023")</f>
        <v>57861000</v>
      </c>
      <c r="C126" s="4">
        <f>_xll.SNL.Clients.Office.Excel.Functions.SPG(A126,"IQ_AVG_DILUT_SHARES_OUT","CY2023")</f>
        <v>1205675000</v>
      </c>
      <c r="D126" s="5">
        <f>_xll.SNL.Clients.Office.Excel.Functions.SPG(A126, "IQ_DILUT_EPS_NORM", "CY2023")</f>
        <v>8.3360000000000003</v>
      </c>
      <c r="E126">
        <f t="shared" si="6"/>
        <v>10050506.800000001</v>
      </c>
      <c r="F126">
        <f t="shared" si="7"/>
        <v>0.17370088315099982</v>
      </c>
      <c r="G126" t="s">
        <v>638</v>
      </c>
      <c r="H126" s="4" cm="1">
        <f t="array" ref="H126">_xll.SNL.Clients.Office.Excel.Functions.SPG(G126, "SP_TOTAL_REV", "CY2022")</f>
        <v>80575000</v>
      </c>
      <c r="I126" s="4">
        <f>_xll.SNL.Clients.Office.Excel.Functions.SPG(G126,"IQ_AVG_DILUT_SHARES_OUT","CY2022")</f>
        <v>1278163000</v>
      </c>
      <c r="J126" s="5">
        <f>_xll.SNL.Clients.Office.Excel.Functions.SPG(G126, "IQ_DILUT_EPS_NORM", "CY2022")</f>
        <v>13.166</v>
      </c>
      <c r="K126">
        <f t="shared" si="8"/>
        <v>16828294.057999998</v>
      </c>
      <c r="L126">
        <f t="shared" si="9"/>
        <v>0.20885254803599129</v>
      </c>
      <c r="M126" t="s">
        <v>642</v>
      </c>
      <c r="N126" s="4" cm="1">
        <f t="array" ref="N126">_xll.SNL.Clients.Office.Excel.Functions.SPG(M126, "SP_TOTAL_REV", "CY2022")</f>
        <v>3379700</v>
      </c>
      <c r="O126" s="4">
        <f>_xll.SNL.Clients.Office.Excel.Functions.SPG(M126,"IQ_AVG_DILUT_SHARES_OUT","CY2022")</f>
        <v>198575000</v>
      </c>
      <c r="P126" s="5">
        <f>_xll.SNL.Clients.Office.Excel.Functions.SPG(M126, "IQ_DILUT_EPS_NORM", "CY2022")</f>
        <v>1.419</v>
      </c>
      <c r="Q126">
        <f t="shared" si="10"/>
        <v>281777.92499999999</v>
      </c>
      <c r="R126">
        <f t="shared" si="11"/>
        <v>8.3373650028108995E-2</v>
      </c>
    </row>
    <row r="127" spans="1:18">
      <c r="A127" t="s">
        <v>639</v>
      </c>
      <c r="B127" s="4" cm="1">
        <f t="array" ref="B127">_xll.SNL.Clients.Office.Excel.Functions.SPG(A127, "SP_TOTAL_REV", "CY2023")</f>
        <v>14663000</v>
      </c>
      <c r="C127" s="4">
        <f>_xll.SNL.Clients.Office.Excel.Functions.SPG(A127,"IQ_AVG_DILUT_SHARES_OUT","CY2023")</f>
        <v>349300000</v>
      </c>
      <c r="D127" s="5">
        <f>_xll.SNL.Clients.Office.Excel.Functions.SPG(A127, "IQ_DILUT_EPS_NORM", "CY2023")</f>
        <v>3.8340000000000001</v>
      </c>
      <c r="E127">
        <f t="shared" si="6"/>
        <v>1339216.2</v>
      </c>
      <c r="F127">
        <f t="shared" si="7"/>
        <v>9.1333028711723385E-2</v>
      </c>
      <c r="G127" t="s">
        <v>639</v>
      </c>
      <c r="H127" s="4" cm="1">
        <f t="array" ref="H127">_xll.SNL.Clients.Office.Excel.Functions.SPG(G127, "SP_TOTAL_REV", "CY2022")</f>
        <v>15670000</v>
      </c>
      <c r="I127" s="4">
        <f>_xll.SNL.Clients.Office.Excel.Functions.SPG(G127,"IQ_AVG_DILUT_SHARES_OUT","CY2022")</f>
        <v>355800000</v>
      </c>
      <c r="J127" s="5">
        <f>_xll.SNL.Clients.Office.Excel.Functions.SPG(G127, "IQ_DILUT_EPS_NORM", "CY2022")</f>
        <v>3.8540000000000001</v>
      </c>
      <c r="K127">
        <f t="shared" si="8"/>
        <v>1371253.2</v>
      </c>
      <c r="L127">
        <f t="shared" si="9"/>
        <v>8.7508181238034458E-2</v>
      </c>
      <c r="M127" t="s">
        <v>643</v>
      </c>
      <c r="N127" s="4" cm="1">
        <f t="array" ref="N127">_xll.SNL.Clients.Office.Excel.Functions.SPG(M127, "SP_TOTAL_REV", "CY2022")</f>
        <v>3673425</v>
      </c>
      <c r="O127" s="4">
        <f>_xll.SNL.Clients.Office.Excel.Functions.SPG(M127,"IQ_AVG_DILUT_SHARES_OUT","CY2022")</f>
        <v>964354000</v>
      </c>
      <c r="P127" s="5">
        <f>_xll.SNL.Clients.Office.Excel.Functions.SPG(M127, "IQ_DILUT_EPS_NORM", "CY2022")</f>
        <v>0.89400000000000002</v>
      </c>
      <c r="Q127">
        <f t="shared" si="10"/>
        <v>862132.47600000002</v>
      </c>
      <c r="R127">
        <f t="shared" si="11"/>
        <v>0.23469445435799016</v>
      </c>
    </row>
    <row r="128" spans="1:18">
      <c r="A128" t="s">
        <v>640</v>
      </c>
      <c r="B128" s="4" cm="1">
        <f t="array" ref="B128">_xll.SNL.Clients.Office.Excel.Functions.SPG(A128, "SP_TOTAL_REV", "CY2023")</f>
        <v>9820400</v>
      </c>
      <c r="C128" s="4">
        <f>_xll.SNL.Clients.Office.Excel.Functions.SPG(A128,"IQ_AVG_DILUT_SHARES_OUT","CY2023")</f>
        <v>166574750</v>
      </c>
      <c r="D128" s="5">
        <f>_xll.SNL.Clients.Office.Excel.Functions.SPG(A128, "IQ_DILUT_EPS_NORM", "CY2023")</f>
        <v>7.8440000000000003</v>
      </c>
      <c r="E128">
        <f t="shared" si="6"/>
        <v>1306612.3389999999</v>
      </c>
      <c r="F128">
        <f t="shared" si="7"/>
        <v>0.13305082674840127</v>
      </c>
      <c r="G128" t="s">
        <v>640</v>
      </c>
      <c r="H128" s="4" cm="1">
        <f t="array" ref="H128">_xll.SNL.Clients.Office.Excel.Functions.SPG(G128, "SP_TOTAL_REV", "CY2022")</f>
        <v>9557300</v>
      </c>
      <c r="I128" s="4">
        <f>_xll.SNL.Clients.Office.Excel.Functions.SPG(G128,"IQ_AVG_DILUT_SHARES_OUT","CY2022")</f>
        <v>188298750</v>
      </c>
      <c r="J128" s="5">
        <f>_xll.SNL.Clients.Office.Excel.Functions.SPG(G128, "IQ_DILUT_EPS_NORM", "CY2022")</f>
        <v>1.9610000000000001</v>
      </c>
      <c r="K128">
        <f t="shared" si="8"/>
        <v>369253.84875</v>
      </c>
      <c r="L128">
        <f t="shared" si="9"/>
        <v>3.8635791358438053E-2</v>
      </c>
      <c r="M128" t="s">
        <v>644</v>
      </c>
      <c r="N128" s="4" cm="1">
        <f t="array" ref="N128">_xll.SNL.Clients.Office.Excel.Functions.SPG(M128, "SP_TOTAL_REV", "CY2022")</f>
        <v>14189000</v>
      </c>
      <c r="O128" s="4">
        <f>_xll.SNL.Clients.Office.Excel.Functions.SPG(M128,"IQ_AVG_DILUT_SHARES_OUT","CY2022")</f>
        <v>857000000</v>
      </c>
      <c r="P128" s="5">
        <f>_xll.SNL.Clients.Office.Excel.Functions.SPG(M128, "IQ_DILUT_EPS_NORM", "CY2022")</f>
        <v>1.5309999999999999</v>
      </c>
      <c r="Q128">
        <f t="shared" si="10"/>
        <v>1312067</v>
      </c>
      <c r="R128">
        <f t="shared" si="11"/>
        <v>9.2470716752413848E-2</v>
      </c>
    </row>
    <row r="129" spans="1:18">
      <c r="A129" t="s">
        <v>641</v>
      </c>
      <c r="B129" s="4" cm="1">
        <f t="array" ref="B129">_xll.SNL.Clients.Office.Excel.Functions.SPG(A129, "SP_TOTAL_REV", "CY2023")</f>
        <v>24918000</v>
      </c>
      <c r="C129" s="4">
        <f>_xll.SNL.Clients.Office.Excel.Functions.SPG(A129,"IQ_AVG_DILUT_SHARES_OUT","CY2023")</f>
        <v>324000000</v>
      </c>
      <c r="D129" s="5">
        <f>_xll.SNL.Clients.Office.Excel.Functions.SPG(A129, "IQ_DILUT_EPS_NORM", "CY2023")</f>
        <v>4.3920000000000003</v>
      </c>
      <c r="E129">
        <f t="shared" si="6"/>
        <v>1423008</v>
      </c>
      <c r="F129">
        <f t="shared" si="7"/>
        <v>5.7107633036359261E-2</v>
      </c>
      <c r="G129" t="s">
        <v>641</v>
      </c>
      <c r="H129" s="4" cm="1">
        <f t="array" ref="H129">_xll.SNL.Clients.Office.Excel.Functions.SPG(G129, "SP_TOTAL_REV", "CY2022")</f>
        <v>24440000</v>
      </c>
      <c r="I129" s="4">
        <f>_xll.SNL.Clients.Office.Excel.Functions.SPG(G129,"IQ_AVG_DILUT_SHARES_OUT","CY2022")</f>
        <v>329000000</v>
      </c>
      <c r="J129" s="5">
        <f>_xll.SNL.Clients.Office.Excel.Functions.SPG(G129, "IQ_DILUT_EPS_NORM", "CY2022")</f>
        <v>-0.83899999999999997</v>
      </c>
      <c r="K129">
        <f t="shared" si="8"/>
        <v>-276031</v>
      </c>
      <c r="L129">
        <f t="shared" si="9"/>
        <v>-1.129423076923077E-2</v>
      </c>
      <c r="M129" t="s">
        <v>645</v>
      </c>
      <c r="N129" s="4" cm="1">
        <f t="array" ref="N129">_xll.SNL.Clients.Office.Excel.Functions.SPG(M129, "SP_TOTAL_REV", "CY2022")</f>
        <v>3427129</v>
      </c>
      <c r="O129" s="4">
        <f>_xll.SNL.Clients.Office.Excel.Functions.SPG(M129,"IQ_AVG_DILUT_SHARES_OUT","CY2022")</f>
        <v>76862000</v>
      </c>
      <c r="P129" s="5">
        <f>_xll.SNL.Clients.Office.Excel.Functions.SPG(M129, "IQ_DILUT_EPS_NORM", "CY2022")</f>
        <v>10.4</v>
      </c>
      <c r="Q129">
        <f t="shared" si="10"/>
        <v>799364.8</v>
      </c>
      <c r="R129">
        <f t="shared" si="11"/>
        <v>0.23324619528474128</v>
      </c>
    </row>
    <row r="130" spans="1:18">
      <c r="A130" t="s">
        <v>642</v>
      </c>
      <c r="B130" s="4" cm="1">
        <f t="array" ref="B130">_xll.SNL.Clients.Office.Excel.Functions.SPG(A130, "SP_TOTAL_REV", "CY2023")</f>
        <v>3666300</v>
      </c>
      <c r="C130" s="4">
        <f>_xll.SNL.Clients.Office.Excel.Functions.SPG(A130,"IQ_AVG_DILUT_SHARES_OUT","CY2023")</f>
        <v>199500000</v>
      </c>
      <c r="D130" s="5">
        <f>_xll.SNL.Clients.Office.Excel.Functions.SPG(A130, "IQ_DILUT_EPS_NORM", "CY2023")</f>
        <v>1.1870000000000001</v>
      </c>
      <c r="E130">
        <f t="shared" si="6"/>
        <v>236806.5</v>
      </c>
      <c r="F130">
        <f t="shared" si="7"/>
        <v>6.459004991408232E-2</v>
      </c>
      <c r="G130" t="s">
        <v>642</v>
      </c>
      <c r="H130" s="4" cm="1">
        <f t="array" ref="H130">_xll.SNL.Clients.Office.Excel.Functions.SPG(G130, "SP_TOTAL_REV", "CY2022")</f>
        <v>3379700</v>
      </c>
      <c r="I130" s="4">
        <f>_xll.SNL.Clients.Office.Excel.Functions.SPG(G130,"IQ_AVG_DILUT_SHARES_OUT","CY2022")</f>
        <v>198575000</v>
      </c>
      <c r="J130" s="5">
        <f>_xll.SNL.Clients.Office.Excel.Functions.SPG(G130, "IQ_DILUT_EPS_NORM", "CY2022")</f>
        <v>1.419</v>
      </c>
      <c r="K130">
        <f t="shared" si="8"/>
        <v>281777.92499999999</v>
      </c>
      <c r="L130">
        <f t="shared" si="9"/>
        <v>8.3373650028108995E-2</v>
      </c>
      <c r="M130" t="s">
        <v>646</v>
      </c>
      <c r="N130" s="4" cm="1">
        <f t="array" ref="N130">_xll.SNL.Clients.Office.Excel.Functions.SPG(M130, "SP_TOTAL_REV", "CY2022")</f>
        <v>17455000</v>
      </c>
      <c r="O130" s="4">
        <f>_xll.SNL.Clients.Office.Excel.Functions.SPG(M130,"IQ_AVG_DILUT_SHARES_OUT","CY2022")</f>
        <v>724500000</v>
      </c>
      <c r="P130" s="5">
        <f>_xll.SNL.Clients.Office.Excel.Functions.SPG(M130, "IQ_DILUT_EPS_NORM", "CY2022")</f>
        <v>1.587</v>
      </c>
      <c r="Q130">
        <f t="shared" si="10"/>
        <v>1149781.5</v>
      </c>
      <c r="R130">
        <f t="shared" si="11"/>
        <v>6.5871183042108275E-2</v>
      </c>
    </row>
    <row r="131" spans="1:18">
      <c r="A131" t="s">
        <v>643</v>
      </c>
      <c r="B131" s="4" cm="1">
        <f t="array" ref="B131">_xll.SNL.Clients.Office.Excel.Functions.SPG(A131, "SP_TOTAL_REV", "CY2023")</f>
        <v>4059987</v>
      </c>
      <c r="C131" s="4">
        <f>_xll.SNL.Clients.Office.Excel.Functions.SPG(A131,"IQ_AVG_DILUT_SHARES_OUT","CY2023")</f>
        <v>970976500</v>
      </c>
      <c r="D131" s="5">
        <f>_xll.SNL.Clients.Office.Excel.Functions.SPG(A131, "IQ_DILUT_EPS_NORM", "CY2023")</f>
        <v>1.093</v>
      </c>
      <c r="E131">
        <f t="shared" si="6"/>
        <v>1061277.3145000001</v>
      </c>
      <c r="F131">
        <f t="shared" si="7"/>
        <v>0.2613991903176045</v>
      </c>
      <c r="G131" t="s">
        <v>643</v>
      </c>
      <c r="H131" s="4" cm="1">
        <f t="array" ref="H131">_xll.SNL.Clients.Office.Excel.Functions.SPG(G131, "SP_TOTAL_REV", "CY2022")</f>
        <v>3673425</v>
      </c>
      <c r="I131" s="4">
        <f>_xll.SNL.Clients.Office.Excel.Functions.SPG(G131,"IQ_AVG_DILUT_SHARES_OUT","CY2022")</f>
        <v>964354000</v>
      </c>
      <c r="J131" s="5">
        <f>_xll.SNL.Clients.Office.Excel.Functions.SPG(G131, "IQ_DILUT_EPS_NORM", "CY2022")</f>
        <v>0.89400000000000002</v>
      </c>
      <c r="K131">
        <f t="shared" si="8"/>
        <v>862132.47600000002</v>
      </c>
      <c r="L131">
        <f t="shared" si="9"/>
        <v>0.23469445435799016</v>
      </c>
      <c r="M131" t="s">
        <v>647</v>
      </c>
      <c r="N131" s="4" cm="1">
        <f t="array" ref="N131">_xll.SNL.Clients.Office.Excel.Functions.SPG(M131, "SP_TOTAL_REV", "CY2022")</f>
        <v>2182400</v>
      </c>
      <c r="O131" s="4">
        <f>_xll.SNL.Clients.Office.Excel.Functions.SPG(M131,"IQ_AVG_DILUT_SHARES_OUT","CY2022")</f>
        <v>397800000</v>
      </c>
      <c r="P131" s="5">
        <f>_xll.SNL.Clients.Office.Excel.Functions.SPG(M131, "IQ_DILUT_EPS_NORM", "CY2022")</f>
        <v>0.76400000000000001</v>
      </c>
      <c r="Q131">
        <f t="shared" si="10"/>
        <v>303919.2</v>
      </c>
      <c r="R131">
        <f t="shared" si="11"/>
        <v>0.1392591642228739</v>
      </c>
    </row>
    <row r="132" spans="1:18">
      <c r="A132" t="s">
        <v>644</v>
      </c>
      <c r="B132" s="4" cm="1">
        <f t="array" ref="B132">_xll.SNL.Clients.Office.Excel.Functions.SPG(A132, "SP_TOTAL_REV", "CY2023")</f>
        <v>12588000</v>
      </c>
      <c r="C132" s="4">
        <f>_xll.SNL.Clients.Office.Excel.Functions.SPG(A132,"IQ_AVG_DILUT_SHARES_OUT","CY2023")</f>
        <v>859000000</v>
      </c>
      <c r="D132" s="5">
        <f>_xll.SNL.Clients.Office.Excel.Functions.SPG(A132, "IQ_DILUT_EPS_NORM", "CY2023")</f>
        <v>0.85899999999999999</v>
      </c>
      <c r="E132">
        <f t="shared" si="6"/>
        <v>737881</v>
      </c>
      <c r="F132">
        <f t="shared" si="7"/>
        <v>5.8617810613282494E-2</v>
      </c>
      <c r="G132" t="s">
        <v>644</v>
      </c>
      <c r="H132" s="4" cm="1">
        <f t="array" ref="H132">_xll.SNL.Clients.Office.Excel.Functions.SPG(G132, "SP_TOTAL_REV", "CY2022")</f>
        <v>14189000</v>
      </c>
      <c r="I132" s="4">
        <f>_xll.SNL.Clients.Office.Excel.Functions.SPG(G132,"IQ_AVG_DILUT_SHARES_OUT","CY2022")</f>
        <v>857000000</v>
      </c>
      <c r="J132" s="5">
        <f>_xll.SNL.Clients.Office.Excel.Functions.SPG(G132, "IQ_DILUT_EPS_NORM", "CY2022")</f>
        <v>1.5309999999999999</v>
      </c>
      <c r="K132">
        <f t="shared" si="8"/>
        <v>1312067</v>
      </c>
      <c r="L132">
        <f t="shared" si="9"/>
        <v>9.2470716752413848E-2</v>
      </c>
      <c r="M132" t="s">
        <v>648</v>
      </c>
      <c r="N132" s="4" cm="1">
        <f t="array" ref="N132">_xll.SNL.Clients.Office.Excel.Functions.SPG(M132, "SP_TOTAL_REV", "CY2022")</f>
        <v>234390000</v>
      </c>
      <c r="O132" s="4">
        <f>_xll.SNL.Clients.Office.Excel.Functions.SPG(M132,"IQ_AVG_DILUT_SHARES_OUT","CY2022")</f>
        <v>444628500</v>
      </c>
      <c r="P132" s="5">
        <f>_xll.SNL.Clients.Office.Excel.Functions.SPG(M132, "IQ_DILUT_EPS_NORM", "CY2022")</f>
        <v>11.481</v>
      </c>
      <c r="Q132">
        <f t="shared" si="10"/>
        <v>5104779.8085000003</v>
      </c>
      <c r="R132">
        <f t="shared" si="11"/>
        <v>2.1778999993600411E-2</v>
      </c>
    </row>
    <row r="133" spans="1:18">
      <c r="A133" t="s">
        <v>645</v>
      </c>
      <c r="B133" s="4" cm="1">
        <f t="array" ref="B133">_xll.SNL.Clients.Office.Excel.Functions.SPG(A133, "SP_TOTAL_REV", "CY2023")</f>
        <v>3757719</v>
      </c>
      <c r="C133" s="4">
        <f>_xll.SNL.Clients.Office.Excel.Functions.SPG(A133,"IQ_AVG_DILUT_SHARES_OUT","CY2023")</f>
        <v>74387000</v>
      </c>
      <c r="D133" s="5">
        <f>_xll.SNL.Clients.Office.Excel.Functions.SPG(A133, "IQ_DILUT_EPS_NORM", "CY2023")</f>
        <v>11.016999999999999</v>
      </c>
      <c r="E133">
        <f t="shared" ref="E133:E196" si="12">C133*D133/1000</f>
        <v>819521.57900000003</v>
      </c>
      <c r="F133">
        <f t="shared" ref="F133:F196" si="13">E133/B133</f>
        <v>0.21809017092550029</v>
      </c>
      <c r="G133" t="s">
        <v>645</v>
      </c>
      <c r="H133" s="4" cm="1">
        <f t="array" ref="H133">_xll.SNL.Clients.Office.Excel.Functions.SPG(G133, "SP_TOTAL_REV", "CY2022")</f>
        <v>3427129</v>
      </c>
      <c r="I133" s="4">
        <f>_xll.SNL.Clients.Office.Excel.Functions.SPG(G133,"IQ_AVG_DILUT_SHARES_OUT","CY2022")</f>
        <v>76862000</v>
      </c>
      <c r="J133" s="5">
        <f>_xll.SNL.Clients.Office.Excel.Functions.SPG(G133, "IQ_DILUT_EPS_NORM", "CY2022")</f>
        <v>10.4</v>
      </c>
      <c r="K133">
        <f t="shared" ref="K133:K196" si="14">I133*J133/1000</f>
        <v>799364.8</v>
      </c>
      <c r="L133">
        <f t="shared" ref="L133:L196" si="15">K133/H133</f>
        <v>0.23324619528474128</v>
      </c>
      <c r="M133" t="s">
        <v>649</v>
      </c>
      <c r="N133" s="4" cm="1">
        <f t="array" ref="N133">_xll.SNL.Clients.Office.Excel.Functions.SPG(M133, "SP_TOTAL_REV", "CY2022")</f>
        <v>9514000</v>
      </c>
      <c r="O133" s="4">
        <f>_xll.SNL.Clients.Office.Excel.Functions.SPG(M133,"IQ_AVG_DILUT_SHARES_OUT","CY2022")</f>
        <v>799000000</v>
      </c>
      <c r="P133" s="5">
        <f>_xll.SNL.Clients.Office.Excel.Functions.SPG(M133, "IQ_DILUT_EPS_NORM", "CY2022")</f>
        <v>4.0759999999999996</v>
      </c>
      <c r="Q133">
        <f t="shared" ref="Q133:Q196" si="16">O133*P133/1000</f>
        <v>3256723.9999999995</v>
      </c>
      <c r="R133">
        <f t="shared" ref="R133:R196" si="17">Q133/N133</f>
        <v>0.34230859785579143</v>
      </c>
    </row>
    <row r="134" spans="1:18">
      <c r="A134" t="s">
        <v>646</v>
      </c>
      <c r="B134" s="4" cm="1">
        <f t="array" ref="B134">_xll.SNL.Clients.Office.Excel.Functions.SPG(A134, "SP_TOTAL_REV", "CY2023")</f>
        <v>17226000</v>
      </c>
      <c r="C134" s="4">
        <f>_xll.SNL.Clients.Office.Excel.Functions.SPG(A134,"IQ_AVG_DILUT_SHARES_OUT","CY2023")</f>
        <v>711900000</v>
      </c>
      <c r="D134" s="5">
        <f>_xll.SNL.Clients.Office.Excel.Functions.SPG(A134, "IQ_DILUT_EPS_NORM", "CY2023")</f>
        <v>1.4119999999999999</v>
      </c>
      <c r="E134">
        <f t="shared" si="12"/>
        <v>1005202.8</v>
      </c>
      <c r="F134">
        <f t="shared" si="13"/>
        <v>5.8353814002089867E-2</v>
      </c>
      <c r="G134" t="s">
        <v>646</v>
      </c>
      <c r="H134" s="4" cm="1">
        <f t="array" ref="H134">_xll.SNL.Clients.Office.Excel.Functions.SPG(G134, "SP_TOTAL_REV", "CY2022")</f>
        <v>17455000</v>
      </c>
      <c r="I134" s="4">
        <f>_xll.SNL.Clients.Office.Excel.Functions.SPG(G134,"IQ_AVG_DILUT_SHARES_OUT","CY2022")</f>
        <v>724500000</v>
      </c>
      <c r="J134" s="5">
        <f>_xll.SNL.Clients.Office.Excel.Functions.SPG(G134, "IQ_DILUT_EPS_NORM", "CY2022")</f>
        <v>1.587</v>
      </c>
      <c r="K134">
        <f t="shared" si="14"/>
        <v>1149781.5</v>
      </c>
      <c r="L134">
        <f t="shared" si="15"/>
        <v>6.5871183042108275E-2</v>
      </c>
      <c r="M134" t="s">
        <v>650</v>
      </c>
      <c r="N134" s="4" cm="1">
        <f t="array" ref="N134">_xll.SNL.Clients.Office.Excel.Functions.SPG(M134, "SP_TOTAL_REV", "CY2022")</f>
        <v>6989000</v>
      </c>
      <c r="O134" s="4">
        <f>_xll.SNL.Clients.Office.Excel.Functions.SPG(M134,"IQ_AVG_DILUT_SHARES_OUT","CY2022")</f>
        <v>434000000</v>
      </c>
      <c r="P134" s="5">
        <f>_xll.SNL.Clients.Office.Excel.Functions.SPG(M134, "IQ_DILUT_EPS_NORM", "CY2022")</f>
        <v>2.5270000000000001</v>
      </c>
      <c r="Q134">
        <f t="shared" si="16"/>
        <v>1096718</v>
      </c>
      <c r="R134">
        <f t="shared" si="17"/>
        <v>0.15692058949778223</v>
      </c>
    </row>
    <row r="135" spans="1:18">
      <c r="A135" t="s">
        <v>647</v>
      </c>
      <c r="B135" s="4" cm="1">
        <f t="array" ref="B135">_xll.SNL.Clients.Office.Excel.Functions.SPG(A135, "SP_TOTAL_REV", "CY2023")</f>
        <v>2455000</v>
      </c>
      <c r="C135" s="4">
        <f>_xll.SNL.Clients.Office.Excel.Functions.SPG(A135,"IQ_AVG_DILUT_SHARES_OUT","CY2023")</f>
        <v>406900000</v>
      </c>
      <c r="D135" s="5">
        <f>_xll.SNL.Clients.Office.Excel.Functions.SPG(A135, "IQ_DILUT_EPS_NORM", "CY2023")</f>
        <v>0.77</v>
      </c>
      <c r="E135">
        <f t="shared" si="12"/>
        <v>313313</v>
      </c>
      <c r="F135">
        <f t="shared" si="13"/>
        <v>0.12762240325865581</v>
      </c>
      <c r="G135" t="s">
        <v>647</v>
      </c>
      <c r="H135" s="4" cm="1">
        <f t="array" ref="H135">_xll.SNL.Clients.Office.Excel.Functions.SPG(G135, "SP_TOTAL_REV", "CY2022")</f>
        <v>2182400</v>
      </c>
      <c r="I135" s="4">
        <f>_xll.SNL.Clients.Office.Excel.Functions.SPG(G135,"IQ_AVG_DILUT_SHARES_OUT","CY2022")</f>
        <v>397800000</v>
      </c>
      <c r="J135" s="5">
        <f>_xll.SNL.Clients.Office.Excel.Functions.SPG(G135, "IQ_DILUT_EPS_NORM", "CY2022")</f>
        <v>0.76400000000000001</v>
      </c>
      <c r="K135">
        <f t="shared" si="14"/>
        <v>303919.2</v>
      </c>
      <c r="L135">
        <f t="shared" si="15"/>
        <v>0.1392591642228739</v>
      </c>
      <c r="M135" t="s">
        <v>651</v>
      </c>
      <c r="N135" s="4" cm="1">
        <f t="array" ref="N135">_xll.SNL.Clients.Office.Excel.Functions.SPG(M135, "SP_TOTAL_REV", "CY2022")</f>
        <v>14853000</v>
      </c>
      <c r="O135" s="4">
        <f>_xll.SNL.Clients.Office.Excel.Functions.SPG(M135,"IQ_AVG_DILUT_SHARES_OUT","CY2022")</f>
        <v>2141000000</v>
      </c>
      <c r="P135" s="5">
        <f>_xll.SNL.Clients.Office.Excel.Functions.SPG(M135, "IQ_DILUT_EPS_NORM", "CY2022")</f>
        <v>1.5189999999999999</v>
      </c>
      <c r="Q135">
        <f t="shared" si="16"/>
        <v>3252179</v>
      </c>
      <c r="R135">
        <f t="shared" si="17"/>
        <v>0.21895771897933078</v>
      </c>
    </row>
    <row r="136" spans="1:18">
      <c r="A136" t="s">
        <v>648</v>
      </c>
      <c r="B136" s="4" cm="1">
        <f t="array" ref="B136">_xll.SNL.Clients.Office.Excel.Functions.SPG(A136, "SP_TOTAL_REV", "CY2023")</f>
        <v>245652000</v>
      </c>
      <c r="C136" s="4">
        <f>_xll.SNL.Clients.Office.Excel.Functions.SPG(A136,"IQ_AVG_DILUT_SHARES_OUT","CY2023")</f>
        <v>444420000</v>
      </c>
      <c r="D136" s="5">
        <f>_xll.SNL.Clients.Office.Excel.Functions.SPG(A136, "IQ_DILUT_EPS_NORM", "CY2023")</f>
        <v>12.958</v>
      </c>
      <c r="E136">
        <f t="shared" si="12"/>
        <v>5758794.3600000003</v>
      </c>
      <c r="F136">
        <f t="shared" si="13"/>
        <v>2.3442896292315961E-2</v>
      </c>
      <c r="G136" t="s">
        <v>648</v>
      </c>
      <c r="H136" s="4" cm="1">
        <f t="array" ref="H136">_xll.SNL.Clients.Office.Excel.Functions.SPG(G136, "SP_TOTAL_REV", "CY2022")</f>
        <v>234390000</v>
      </c>
      <c r="I136" s="4">
        <f>_xll.SNL.Clients.Office.Excel.Functions.SPG(G136,"IQ_AVG_DILUT_SHARES_OUT","CY2022")</f>
        <v>444628500</v>
      </c>
      <c r="J136" s="5">
        <f>_xll.SNL.Clients.Office.Excel.Functions.SPG(G136, "IQ_DILUT_EPS_NORM", "CY2022")</f>
        <v>11.481</v>
      </c>
      <c r="K136">
        <f t="shared" si="14"/>
        <v>5104779.8085000003</v>
      </c>
      <c r="L136">
        <f t="shared" si="15"/>
        <v>2.1778999993600411E-2</v>
      </c>
      <c r="M136" t="s">
        <v>652</v>
      </c>
      <c r="N136" s="4" cm="1">
        <f t="array" ref="N136">_xll.SNL.Clients.Office.Excel.Functions.SPG(M136, "SP_TOTAL_REV", "CY2022")</f>
        <v>28074000</v>
      </c>
      <c r="O136" s="4">
        <f>_xll.SNL.Clients.Office.Excel.Functions.SPG(M136,"IQ_AVG_DILUT_SHARES_OUT","CY2022")</f>
        <v>142300000</v>
      </c>
      <c r="P136" s="5">
        <f>_xll.SNL.Clients.Office.Excel.Functions.SPG(M136, "IQ_DILUT_EPS_NORM", "CY2022")</f>
        <v>12.859</v>
      </c>
      <c r="Q136">
        <f t="shared" si="16"/>
        <v>1829835.7</v>
      </c>
      <c r="R136">
        <f t="shared" si="17"/>
        <v>6.517901617154663E-2</v>
      </c>
    </row>
    <row r="137" spans="1:18">
      <c r="A137" t="s">
        <v>649</v>
      </c>
      <c r="B137" s="4" cm="1">
        <f t="array" ref="B137">_xll.SNL.Clients.Office.Excel.Functions.SPG(A137, "SP_TOTAL_REV", "CY2023")</f>
        <v>5684000</v>
      </c>
      <c r="C137" s="4">
        <f>_xll.SNL.Clients.Office.Excel.Functions.SPG(A137,"IQ_AVG_DILUT_SHARES_OUT","CY2023")</f>
        <v>760000000</v>
      </c>
      <c r="D137" s="5">
        <f>_xll.SNL.Clients.Office.Excel.Functions.SPG(A137, "IQ_DILUT_EPS_NORM", "CY2023")</f>
        <v>1.75</v>
      </c>
      <c r="E137">
        <f t="shared" si="12"/>
        <v>1330000</v>
      </c>
      <c r="F137">
        <f t="shared" si="13"/>
        <v>0.23399014778325122</v>
      </c>
      <c r="G137" t="s">
        <v>649</v>
      </c>
      <c r="H137" s="4" cm="1">
        <f t="array" ref="H137">_xll.SNL.Clients.Office.Excel.Functions.SPG(G137, "SP_TOTAL_REV", "CY2022")</f>
        <v>9514000</v>
      </c>
      <c r="I137" s="4">
        <f>_xll.SNL.Clients.Office.Excel.Functions.SPG(G137,"IQ_AVG_DILUT_SHARES_OUT","CY2022")</f>
        <v>799000000</v>
      </c>
      <c r="J137" s="5">
        <f>_xll.SNL.Clients.Office.Excel.Functions.SPG(G137, "IQ_DILUT_EPS_NORM", "CY2022")</f>
        <v>4.0759999999999996</v>
      </c>
      <c r="K137">
        <f t="shared" si="14"/>
        <v>3256723.9999999995</v>
      </c>
      <c r="L137">
        <f t="shared" si="15"/>
        <v>0.34230859785579143</v>
      </c>
      <c r="M137" t="s">
        <v>653</v>
      </c>
      <c r="N137" s="4" cm="1">
        <f t="array" ref="N137">_xll.SNL.Clients.Office.Excel.Functions.SPG(M137, "SP_TOTAL_REV", "CY2022")</f>
        <v>321629000</v>
      </c>
      <c r="O137" s="4">
        <f>_xll.SNL.Clients.Office.Excel.Functions.SPG(M137,"IQ_AVG_DILUT_SHARES_OUT","CY2022")</f>
        <v>1323000000</v>
      </c>
      <c r="P137" s="5">
        <f>_xll.SNL.Clients.Office.Excel.Functions.SPG(M137, "IQ_DILUT_EPS_NORM", "CY2022")</f>
        <v>6.7380000000000004</v>
      </c>
      <c r="Q137">
        <f t="shared" si="16"/>
        <v>8914374</v>
      </c>
      <c r="R137">
        <f t="shared" si="17"/>
        <v>2.7716325331360044E-2</v>
      </c>
    </row>
    <row r="138" spans="1:18">
      <c r="A138" t="s">
        <v>650</v>
      </c>
      <c r="B138" s="4" cm="1">
        <f t="array" ref="B138">_xll.SNL.Clients.Office.Excel.Functions.SPG(A138, "SP_TOTAL_REV", "CY2023")</f>
        <v>6996000</v>
      </c>
      <c r="C138" s="4">
        <f>_xll.SNL.Clients.Office.Excel.Functions.SPG(A138,"IQ_AVG_DILUT_SHARES_OUT","CY2023")</f>
        <v>434000000</v>
      </c>
      <c r="D138" s="5">
        <f>_xll.SNL.Clients.Office.Excel.Functions.SPG(A138, "IQ_DILUT_EPS_NORM", "CY2023")</f>
        <v>2.3719999999999999</v>
      </c>
      <c r="E138">
        <f t="shared" si="12"/>
        <v>1029448</v>
      </c>
      <c r="F138">
        <f t="shared" si="13"/>
        <v>0.14714808461978274</v>
      </c>
      <c r="G138" t="s">
        <v>650</v>
      </c>
      <c r="H138" s="4" cm="1">
        <f t="array" ref="H138">_xll.SNL.Clients.Office.Excel.Functions.SPG(G138, "SP_TOTAL_REV", "CY2022")</f>
        <v>6989000</v>
      </c>
      <c r="I138" s="4">
        <f>_xll.SNL.Clients.Office.Excel.Functions.SPG(G138,"IQ_AVG_DILUT_SHARES_OUT","CY2022")</f>
        <v>434000000</v>
      </c>
      <c r="J138" s="5">
        <f>_xll.SNL.Clients.Office.Excel.Functions.SPG(G138, "IQ_DILUT_EPS_NORM", "CY2022")</f>
        <v>2.5270000000000001</v>
      </c>
      <c r="K138">
        <f t="shared" si="14"/>
        <v>1096718</v>
      </c>
      <c r="L138">
        <f t="shared" si="15"/>
        <v>0.15692058949778223</v>
      </c>
      <c r="M138" t="s">
        <v>654</v>
      </c>
      <c r="N138" s="4" cm="1">
        <f t="array" ref="N138">_xll.SNL.Clients.Office.Excel.Functions.SPG(M138, "SP_TOTAL_REV", "CY2022")</f>
        <v>26643000</v>
      </c>
      <c r="O138" s="4">
        <f>_xll.SNL.Clients.Office.Excel.Functions.SPG(M138,"IQ_AVG_DILUT_SHARES_OUT","CY2022")</f>
        <v>737100000</v>
      </c>
      <c r="P138" s="5">
        <f>_xll.SNL.Clients.Office.Excel.Functions.SPG(M138, "IQ_DILUT_EPS_NORM", "CY2022")</f>
        <v>6.2889999999999997</v>
      </c>
      <c r="Q138">
        <f t="shared" si="16"/>
        <v>4635621.9000000004</v>
      </c>
      <c r="R138">
        <f t="shared" si="17"/>
        <v>0.17399023758585747</v>
      </c>
    </row>
    <row r="139" spans="1:18">
      <c r="A139" t="s">
        <v>651</v>
      </c>
      <c r="B139" s="4" cm="1">
        <f t="array" ref="B139">_xll.SNL.Clients.Office.Excel.Functions.SPG(A139, "SP_TOTAL_REV", "CY2023")</f>
        <v>14657000</v>
      </c>
      <c r="C139" s="4">
        <f>_xll.SNL.Clients.Office.Excel.Functions.SPG(A139,"IQ_AVG_DILUT_SHARES_OUT","CY2023")</f>
        <v>2013000000</v>
      </c>
      <c r="D139" s="5">
        <f>_xll.SNL.Clients.Office.Excel.Functions.SPG(A139, "IQ_DILUT_EPS_NORM", "CY2023")</f>
        <v>1.5089999999999999</v>
      </c>
      <c r="E139">
        <f t="shared" si="12"/>
        <v>3037617</v>
      </c>
      <c r="F139">
        <f t="shared" si="13"/>
        <v>0.20724684451115508</v>
      </c>
      <c r="G139" t="s">
        <v>651</v>
      </c>
      <c r="H139" s="4" cm="1">
        <f t="array" ref="H139">_xll.SNL.Clients.Office.Excel.Functions.SPG(G139, "SP_TOTAL_REV", "CY2022")</f>
        <v>14853000</v>
      </c>
      <c r="I139" s="4">
        <f>_xll.SNL.Clients.Office.Excel.Functions.SPG(G139,"IQ_AVG_DILUT_SHARES_OUT","CY2022")</f>
        <v>2141000000</v>
      </c>
      <c r="J139" s="5">
        <f>_xll.SNL.Clients.Office.Excel.Functions.SPG(G139, "IQ_DILUT_EPS_NORM", "CY2022")</f>
        <v>1.5189999999999999</v>
      </c>
      <c r="K139">
        <f t="shared" si="14"/>
        <v>3252179</v>
      </c>
      <c r="L139">
        <f t="shared" si="15"/>
        <v>0.21895771897933078</v>
      </c>
      <c r="M139" t="s">
        <v>655</v>
      </c>
      <c r="N139" s="4" cm="1">
        <f t="array" ref="N139">_xll.SNL.Clients.Office.Excel.Functions.SPG(M139, "SP_TOTAL_REV", "CY2022")</f>
        <v>9984400</v>
      </c>
      <c r="O139" s="4">
        <f>_xll.SNL.Clients.Office.Excel.Functions.SPG(M139,"IQ_AVG_DILUT_SHARES_OUT","CY2022")</f>
        <v>125200000</v>
      </c>
      <c r="P139" s="5">
        <f>_xll.SNL.Clients.Office.Excel.Functions.SPG(M139, "IQ_DILUT_EPS_NORM", "CY2022")</f>
        <v>5.1150000000000002</v>
      </c>
      <c r="Q139">
        <f t="shared" si="16"/>
        <v>640398</v>
      </c>
      <c r="R139">
        <f t="shared" si="17"/>
        <v>6.4139858178758863E-2</v>
      </c>
    </row>
    <row r="140" spans="1:18">
      <c r="A140" t="s">
        <v>652</v>
      </c>
      <c r="B140" s="4" cm="1">
        <f t="array" ref="B140">_xll.SNL.Clients.Office.Excel.Functions.SPG(A140, "SP_TOTAL_REV", "CY2023")</f>
        <v>34065000</v>
      </c>
      <c r="C140" s="4">
        <f>_xll.SNL.Clients.Office.Excel.Functions.SPG(A140,"IQ_AVG_DILUT_SHARES_OUT","CY2023")</f>
        <v>142700000</v>
      </c>
      <c r="D140" s="5">
        <f>_xll.SNL.Clients.Office.Excel.Functions.SPG(A140, "IQ_DILUT_EPS_NORM", "CY2023")</f>
        <v>15.276999999999999</v>
      </c>
      <c r="E140">
        <f t="shared" si="12"/>
        <v>2180027.9</v>
      </c>
      <c r="F140">
        <f t="shared" si="13"/>
        <v>6.3996122119477472E-2</v>
      </c>
      <c r="G140" t="s">
        <v>652</v>
      </c>
      <c r="H140" s="4" cm="1">
        <f t="array" ref="H140">_xll.SNL.Clients.Office.Excel.Functions.SPG(G140, "SP_TOTAL_REV", "CY2022")</f>
        <v>28074000</v>
      </c>
      <c r="I140" s="4">
        <f>_xll.SNL.Clients.Office.Excel.Functions.SPG(G140,"IQ_AVG_DILUT_SHARES_OUT","CY2022")</f>
        <v>142300000</v>
      </c>
      <c r="J140" s="5">
        <f>_xll.SNL.Clients.Office.Excel.Functions.SPG(G140, "IQ_DILUT_EPS_NORM", "CY2022")</f>
        <v>12.859</v>
      </c>
      <c r="K140">
        <f t="shared" si="14"/>
        <v>1829835.7</v>
      </c>
      <c r="L140">
        <f t="shared" si="15"/>
        <v>6.517901617154663E-2</v>
      </c>
      <c r="M140" t="s">
        <v>656</v>
      </c>
      <c r="N140" s="4" cm="1">
        <f t="array" ref="N140">_xll.SNL.Clients.Office.Excel.Functions.SPG(M140, "SP_TOTAL_REV", "CY2022")</f>
        <v>11609894</v>
      </c>
      <c r="O140" s="4">
        <f>_xll.SNL.Clients.Office.Excel.Functions.SPG(M140,"IQ_AVG_DILUT_SHARES_OUT","CY2022")</f>
        <v>95834000</v>
      </c>
      <c r="P140" s="5">
        <f>_xll.SNL.Clients.Office.Excel.Functions.SPG(M140, "IQ_DILUT_EPS_NORM", "CY2022")</f>
        <v>4.125</v>
      </c>
      <c r="Q140">
        <f t="shared" si="16"/>
        <v>395315.25</v>
      </c>
      <c r="R140">
        <f t="shared" si="17"/>
        <v>3.4049858680880292E-2</v>
      </c>
    </row>
    <row r="141" spans="1:18">
      <c r="A141" t="s">
        <v>653</v>
      </c>
      <c r="B141" s="4" cm="1">
        <f t="array" ref="B141">_xll.SNL.Clients.Office.Excel.Functions.SPG(A141, "SP_TOTAL_REV", "CY2023")</f>
        <v>356623000</v>
      </c>
      <c r="C141" s="4">
        <f>_xll.SNL.Clients.Office.Excel.Functions.SPG(A141,"IQ_AVG_DILUT_SHARES_OUT","CY2023")</f>
        <v>1290000000</v>
      </c>
      <c r="D141" s="5">
        <f>_xll.SNL.Clients.Office.Excel.Functions.SPG(A141, "IQ_DILUT_EPS_NORM", "CY2023")</f>
        <v>6.0679999999999996</v>
      </c>
      <c r="E141">
        <f t="shared" si="12"/>
        <v>7827719.9999999991</v>
      </c>
      <c r="F141">
        <f t="shared" si="13"/>
        <v>2.1949565787960954E-2</v>
      </c>
      <c r="G141" t="s">
        <v>653</v>
      </c>
      <c r="H141" s="4" cm="1">
        <f t="array" ref="H141">_xll.SNL.Clients.Office.Excel.Functions.SPG(G141, "SP_TOTAL_REV", "CY2022")</f>
        <v>321629000</v>
      </c>
      <c r="I141" s="4">
        <f>_xll.SNL.Clients.Office.Excel.Functions.SPG(G141,"IQ_AVG_DILUT_SHARES_OUT","CY2022")</f>
        <v>1323000000</v>
      </c>
      <c r="J141" s="5">
        <f>_xll.SNL.Clients.Office.Excel.Functions.SPG(G141, "IQ_DILUT_EPS_NORM", "CY2022")</f>
        <v>6.7380000000000004</v>
      </c>
      <c r="K141">
        <f t="shared" si="14"/>
        <v>8914374</v>
      </c>
      <c r="L141">
        <f t="shared" si="15"/>
        <v>2.7716325331360044E-2</v>
      </c>
      <c r="M141" t="s">
        <v>657</v>
      </c>
      <c r="N141" s="4" cm="1">
        <f t="array" ref="N141">_xll.SNL.Clients.Office.Excel.Functions.SPG(M141, "SP_TOTAL_REV", "CY2022")</f>
        <v>1246200</v>
      </c>
      <c r="O141" s="4">
        <f>_xll.SNL.Clients.Office.Excel.Functions.SPG(M141,"IQ_AVG_DILUT_SHARES_OUT","CY2022")</f>
        <v>152900000</v>
      </c>
      <c r="P141" s="5">
        <f>_xll.SNL.Clients.Office.Excel.Functions.SPG(M141, "IQ_DILUT_EPS_NORM", "CY2022")</f>
        <v>-0.159</v>
      </c>
      <c r="Q141">
        <f t="shared" si="16"/>
        <v>-24311.1</v>
      </c>
      <c r="R141">
        <f t="shared" si="17"/>
        <v>-1.9508184882041403E-2</v>
      </c>
    </row>
    <row r="142" spans="1:18">
      <c r="A142" t="s">
        <v>654</v>
      </c>
      <c r="B142" s="4" cm="1">
        <f t="array" ref="B142">_xll.SNL.Clients.Office.Excel.Functions.SPG(A142, "SP_TOTAL_REV", "CY2023")</f>
        <v>23890000</v>
      </c>
      <c r="C142" s="4">
        <f>_xll.SNL.Clients.Office.Excel.Functions.SPG(A142,"IQ_AVG_DILUT_SHARES_OUT","CY2023")</f>
        <v>743100000</v>
      </c>
      <c r="D142" s="5">
        <f>_xll.SNL.Clients.Office.Excel.Functions.SPG(A142, "IQ_DILUT_EPS_NORM", "CY2023")</f>
        <v>4.54</v>
      </c>
      <c r="E142">
        <f t="shared" si="12"/>
        <v>3373674</v>
      </c>
      <c r="F142">
        <f t="shared" si="13"/>
        <v>0.14121699455839262</v>
      </c>
      <c r="G142" t="s">
        <v>654</v>
      </c>
      <c r="H142" s="4" cm="1">
        <f t="array" ref="H142">_xll.SNL.Clients.Office.Excel.Functions.SPG(G142, "SP_TOTAL_REV", "CY2022")</f>
        <v>26643000</v>
      </c>
      <c r="I142" s="4">
        <f>_xll.SNL.Clients.Office.Excel.Functions.SPG(G142,"IQ_AVG_DILUT_SHARES_OUT","CY2022")</f>
        <v>737100000</v>
      </c>
      <c r="J142" s="5">
        <f>_xll.SNL.Clients.Office.Excel.Functions.SPG(G142, "IQ_DILUT_EPS_NORM", "CY2022")</f>
        <v>6.2889999999999997</v>
      </c>
      <c r="K142">
        <f t="shared" si="14"/>
        <v>4635621.9000000004</v>
      </c>
      <c r="L142">
        <f t="shared" si="15"/>
        <v>0.17399023758585747</v>
      </c>
      <c r="M142" t="s">
        <v>658</v>
      </c>
      <c r="N142" s="4" cm="1">
        <f t="array" ref="N142">_xll.SNL.Clients.Office.Excel.Functions.SPG(M142, "SP_TOTAL_REV", "CY2022")</f>
        <v>55646000</v>
      </c>
      <c r="O142" s="4">
        <f>_xll.SNL.Clients.Office.Excel.Functions.SPG(M142,"IQ_AVG_DILUT_SHARES_OUT","CY2022")</f>
        <v>303725000</v>
      </c>
      <c r="P142" s="5">
        <f>_xll.SNL.Clients.Office.Excel.Functions.SPG(M142, "IQ_DILUT_EPS_NORM", "CY2022")</f>
        <v>22.282</v>
      </c>
      <c r="Q142">
        <f t="shared" si="16"/>
        <v>6767600.4500000002</v>
      </c>
      <c r="R142">
        <f t="shared" si="17"/>
        <v>0.12161881267296841</v>
      </c>
    </row>
    <row r="143" spans="1:18">
      <c r="A143" t="s">
        <v>655</v>
      </c>
      <c r="B143" s="4" cm="1">
        <f t="array" ref="B143">_xll.SNL.Clients.Office.Excel.Functions.SPG(A143, "SP_TOTAL_REV", "CY2023")</f>
        <v>11013100</v>
      </c>
      <c r="C143" s="4">
        <f>_xll.SNL.Clients.Office.Excel.Functions.SPG(A143,"IQ_AVG_DILUT_SHARES_OUT","CY2023")</f>
        <v>121850000</v>
      </c>
      <c r="D143" s="5">
        <f>_xll.SNL.Clients.Office.Excel.Functions.SPG(A143, "IQ_DILUT_EPS_NORM", "CY2023")</f>
        <v>5.9550000000000001</v>
      </c>
      <c r="E143">
        <f t="shared" si="12"/>
        <v>725616.75</v>
      </c>
      <c r="F143">
        <f t="shared" si="13"/>
        <v>6.5886694028021178E-2</v>
      </c>
      <c r="G143" t="s">
        <v>655</v>
      </c>
      <c r="H143" s="4" cm="1">
        <f t="array" ref="H143">_xll.SNL.Clients.Office.Excel.Functions.SPG(G143, "SP_TOTAL_REV", "CY2022")</f>
        <v>9984400</v>
      </c>
      <c r="I143" s="4">
        <f>_xll.SNL.Clients.Office.Excel.Functions.SPG(G143,"IQ_AVG_DILUT_SHARES_OUT","CY2022")</f>
        <v>125200000</v>
      </c>
      <c r="J143" s="5">
        <f>_xll.SNL.Clients.Office.Excel.Functions.SPG(G143, "IQ_DILUT_EPS_NORM", "CY2022")</f>
        <v>5.1150000000000002</v>
      </c>
      <c r="K143">
        <f t="shared" si="14"/>
        <v>640398</v>
      </c>
      <c r="L143">
        <f t="shared" si="15"/>
        <v>6.4139858178758863E-2</v>
      </c>
      <c r="M143" t="s">
        <v>659</v>
      </c>
      <c r="N143" s="4" cm="1">
        <f t="array" ref="N143">_xll.SNL.Clients.Office.Excel.Functions.SPG(M143, "SP_TOTAL_REV", "CY2022")</f>
        <v>50582000</v>
      </c>
      <c r="O143" s="4">
        <f>_xll.SNL.Clients.Office.Excel.Functions.SPG(M143,"IQ_AVG_DILUT_SHARES_OUT","CY2022")</f>
        <v>641000000</v>
      </c>
      <c r="P143" s="5">
        <f>_xll.SNL.Clients.Office.Excel.Functions.SPG(M143, "IQ_DILUT_EPS_NORM", "CY2022")</f>
        <v>2.7549999999999999</v>
      </c>
      <c r="Q143">
        <f t="shared" si="16"/>
        <v>1765955</v>
      </c>
      <c r="R143">
        <f t="shared" si="17"/>
        <v>3.4912715985923846E-2</v>
      </c>
    </row>
    <row r="144" spans="1:18">
      <c r="A144" t="s">
        <v>656</v>
      </c>
      <c r="B144" s="4" cm="1">
        <f t="array" ref="B144">_xll.SNL.Clients.Office.Excel.Functions.SPG(A144, "SP_TOTAL_REV", "CY2023")</f>
        <v>12140147</v>
      </c>
      <c r="C144" s="4">
        <f>_xll.SNL.Clients.Office.Excel.Functions.SPG(A144,"IQ_AVG_DILUT_SHARES_OUT","CY2023")</f>
        <v>93182000</v>
      </c>
      <c r="D144" s="5">
        <f>_xll.SNL.Clients.Office.Excel.Functions.SPG(A144, "IQ_DILUT_EPS_NORM", "CY2023")</f>
        <v>5.2750000000000004</v>
      </c>
      <c r="E144">
        <f t="shared" si="12"/>
        <v>491535.05000000005</v>
      </c>
      <c r="F144">
        <f t="shared" si="13"/>
        <v>4.048839359193921E-2</v>
      </c>
      <c r="G144" t="s">
        <v>656</v>
      </c>
      <c r="H144" s="4" cm="1">
        <f t="array" ref="H144">_xll.SNL.Clients.Office.Excel.Functions.SPG(G144, "SP_TOTAL_REV", "CY2022")</f>
        <v>11609894</v>
      </c>
      <c r="I144" s="4">
        <f>_xll.SNL.Clients.Office.Excel.Functions.SPG(G144,"IQ_AVG_DILUT_SHARES_OUT","CY2022")</f>
        <v>95834000</v>
      </c>
      <c r="J144" s="5">
        <f>_xll.SNL.Clients.Office.Excel.Functions.SPG(G144, "IQ_DILUT_EPS_NORM", "CY2022")</f>
        <v>4.125</v>
      </c>
      <c r="K144">
        <f t="shared" si="14"/>
        <v>395315.25</v>
      </c>
      <c r="L144">
        <f t="shared" si="15"/>
        <v>3.4049858680880292E-2</v>
      </c>
      <c r="M144" t="s">
        <v>660</v>
      </c>
      <c r="N144" s="4" cm="1">
        <f t="array" ref="N144">_xll.SNL.Clients.Office.Excel.Functions.SPG(M144, "SP_TOTAL_REV", "CY2022")</f>
        <v>18873000</v>
      </c>
      <c r="O144" s="4">
        <f>_xll.SNL.Clients.Office.Excel.Functions.SPG(M144,"IQ_AVG_DILUT_SHARES_OUT","CY2022")</f>
        <v>653000000</v>
      </c>
      <c r="P144" s="5">
        <f>_xll.SNL.Clients.Office.Excel.Functions.SPG(M144, "IQ_DILUT_EPS_NORM", "CY2022")</f>
        <v>7.3470000000000004</v>
      </c>
      <c r="Q144">
        <f t="shared" si="16"/>
        <v>4797591</v>
      </c>
      <c r="R144">
        <f t="shared" si="17"/>
        <v>0.25420394213956443</v>
      </c>
    </row>
    <row r="145" spans="1:18">
      <c r="A145" t="s">
        <v>657</v>
      </c>
      <c r="B145" s="4" cm="1">
        <f t="array" ref="B145">_xll.SNL.Clients.Office.Excel.Functions.SPG(A145, "SP_TOTAL_REV", "CY2023")</f>
        <v>1513700</v>
      </c>
      <c r="C145" s="4">
        <f>_xll.SNL.Clients.Office.Excel.Functions.SPG(A145,"IQ_AVG_DILUT_SHARES_OUT","CY2023")</f>
        <v>158500000</v>
      </c>
      <c r="D145" s="5">
        <f>_xll.SNL.Clients.Office.Excel.Functions.SPG(A145, "IQ_DILUT_EPS_NORM", "CY2023")</f>
        <v>0.39600000000000002</v>
      </c>
      <c r="E145">
        <f t="shared" si="12"/>
        <v>62766</v>
      </c>
      <c r="F145">
        <f t="shared" si="13"/>
        <v>4.146528374182467E-2</v>
      </c>
      <c r="G145" t="s">
        <v>657</v>
      </c>
      <c r="H145" s="4" cm="1">
        <f t="array" ref="H145">_xll.SNL.Clients.Office.Excel.Functions.SPG(G145, "SP_TOTAL_REV", "CY2022")</f>
        <v>1246200</v>
      </c>
      <c r="I145" s="4">
        <f>_xll.SNL.Clients.Office.Excel.Functions.SPG(G145,"IQ_AVG_DILUT_SHARES_OUT","CY2022")</f>
        <v>152900000</v>
      </c>
      <c r="J145" s="5">
        <f>_xll.SNL.Clients.Office.Excel.Functions.SPG(G145, "IQ_DILUT_EPS_NORM", "CY2022")</f>
        <v>-0.159</v>
      </c>
      <c r="K145">
        <f t="shared" si="14"/>
        <v>-24311.1</v>
      </c>
      <c r="L145">
        <f t="shared" si="15"/>
        <v>-1.9508184882041403E-2</v>
      </c>
      <c r="M145" t="s">
        <v>661</v>
      </c>
      <c r="N145" s="4" cm="1">
        <f t="array" ref="N145">_xll.SNL.Clients.Office.Excel.Functions.SPG(M145, "SP_TOTAL_REV", "CY2022")</f>
        <v>2909800</v>
      </c>
      <c r="O145" s="4">
        <f>_xll.SNL.Clients.Office.Excel.Functions.SPG(M145,"IQ_AVG_DILUT_SHARES_OUT","CY2022")</f>
        <v>427500000</v>
      </c>
      <c r="P145" s="5">
        <f>_xll.SNL.Clients.Office.Excel.Functions.SPG(M145, "IQ_DILUT_EPS_NORM", "CY2022")</f>
        <v>0.57099999999999995</v>
      </c>
      <c r="Q145">
        <f t="shared" si="16"/>
        <v>244102.49999999997</v>
      </c>
      <c r="R145">
        <f t="shared" si="17"/>
        <v>8.3889786239604081E-2</v>
      </c>
    </row>
    <row r="146" spans="1:18">
      <c r="A146" t="s">
        <v>658</v>
      </c>
      <c r="B146" s="4" cm="1">
        <f t="array" ref="B146">_xll.SNL.Clients.Office.Excel.Functions.SPG(A146, "SP_TOTAL_REV", "CY2023")</f>
        <v>60755000</v>
      </c>
      <c r="C146" s="4">
        <f>_xll.SNL.Clients.Office.Excel.Functions.SPG(A146,"IQ_AVG_DILUT_SHARES_OUT","CY2023")</f>
        <v>289100000</v>
      </c>
      <c r="D146" s="5">
        <f>_xll.SNL.Clients.Office.Excel.Functions.SPG(A146, "IQ_DILUT_EPS_NORM", "CY2023")</f>
        <v>27.603000000000002</v>
      </c>
      <c r="E146">
        <f t="shared" si="12"/>
        <v>7980027.2999999998</v>
      </c>
      <c r="F146">
        <f t="shared" si="13"/>
        <v>0.13134766356678462</v>
      </c>
      <c r="G146" t="s">
        <v>658</v>
      </c>
      <c r="H146" s="4" cm="1">
        <f t="array" ref="H146">_xll.SNL.Clients.Office.Excel.Functions.SPG(G146, "SP_TOTAL_REV", "CY2022")</f>
        <v>55646000</v>
      </c>
      <c r="I146" s="4">
        <f>_xll.SNL.Clients.Office.Excel.Functions.SPG(G146,"IQ_AVG_DILUT_SHARES_OUT","CY2022")</f>
        <v>303725000</v>
      </c>
      <c r="J146" s="5">
        <f>_xll.SNL.Clients.Office.Excel.Functions.SPG(G146, "IQ_DILUT_EPS_NORM", "CY2022")</f>
        <v>22.282</v>
      </c>
      <c r="K146">
        <f t="shared" si="14"/>
        <v>6767600.4500000002</v>
      </c>
      <c r="L146">
        <f t="shared" si="15"/>
        <v>0.12161881267296841</v>
      </c>
      <c r="M146" t="s">
        <v>662</v>
      </c>
      <c r="N146" s="4" cm="1">
        <f t="array" ref="N146">_xll.SNL.Clients.Office.Excel.Functions.SPG(M146, "SP_TOTAL_REV", "CY2022")</f>
        <v>9083000</v>
      </c>
      <c r="O146" s="4">
        <f>_xll.SNL.Clients.Office.Excel.Functions.SPG(M146,"IQ_AVG_DILUT_SHARES_OUT","CY2022")</f>
        <v>176539000</v>
      </c>
      <c r="P146" s="5">
        <f>_xll.SNL.Clients.Office.Excel.Functions.SPG(M146, "IQ_DILUT_EPS_NORM", "CY2022")</f>
        <v>19.71</v>
      </c>
      <c r="Q146">
        <f t="shared" si="16"/>
        <v>3479583.69</v>
      </c>
      <c r="R146">
        <f t="shared" si="17"/>
        <v>0.3830874920180557</v>
      </c>
    </row>
    <row r="147" spans="1:18">
      <c r="A147" t="s">
        <v>659</v>
      </c>
      <c r="B147" s="4" cm="1">
        <f t="array" ref="B147">_xll.SNL.Clients.Office.Excel.Functions.SPG(A147, "SP_TOTAL_REV", "CY2023")</f>
        <v>58048000</v>
      </c>
      <c r="C147" s="4">
        <f>_xll.SNL.Clients.Office.Excel.Functions.SPG(A147,"IQ_AVG_DILUT_SHARES_OUT","CY2023")</f>
        <v>643000000</v>
      </c>
      <c r="D147" s="5">
        <f>_xll.SNL.Clients.Office.Excel.Functions.SPG(A147, "IQ_DILUT_EPS_NORM", "CY2023")</f>
        <v>5.0739999999999998</v>
      </c>
      <c r="E147">
        <f t="shared" si="12"/>
        <v>3262582</v>
      </c>
      <c r="F147">
        <f t="shared" si="13"/>
        <v>5.620489939360529E-2</v>
      </c>
      <c r="G147" t="s">
        <v>659</v>
      </c>
      <c r="H147" s="4" cm="1">
        <f t="array" ref="H147">_xll.SNL.Clients.Office.Excel.Functions.SPG(G147, "SP_TOTAL_REV", "CY2022")</f>
        <v>50582000</v>
      </c>
      <c r="I147" s="4">
        <f>_xll.SNL.Clients.Office.Excel.Functions.SPG(G147,"IQ_AVG_DILUT_SHARES_OUT","CY2022")</f>
        <v>641000000</v>
      </c>
      <c r="J147" s="5">
        <f>_xll.SNL.Clients.Office.Excel.Functions.SPG(G147, "IQ_DILUT_EPS_NORM", "CY2022")</f>
        <v>2.7549999999999999</v>
      </c>
      <c r="K147">
        <f t="shared" si="14"/>
        <v>1765955</v>
      </c>
      <c r="L147">
        <f t="shared" si="15"/>
        <v>3.4912715985923846E-2</v>
      </c>
      <c r="M147" t="s">
        <v>663</v>
      </c>
      <c r="N147" s="4" cm="1">
        <f t="array" ref="N147">_xll.SNL.Clients.Office.Excel.Functions.SPG(M147, "SP_TOTAL_REV", "CY2022")</f>
        <v>4687254</v>
      </c>
      <c r="O147" s="4">
        <f>_xll.SNL.Clients.Office.Excel.Functions.SPG(M147,"IQ_AVG_DILUT_SHARES_OUT","CY2022")</f>
        <v>297919000</v>
      </c>
      <c r="P147" s="5">
        <f>_xll.SNL.Clients.Office.Excel.Functions.SPG(M147, "IQ_DILUT_EPS_NORM", "CY2022")</f>
        <v>0.74199999999999999</v>
      </c>
      <c r="Q147">
        <f t="shared" si="16"/>
        <v>221055.89799999999</v>
      </c>
      <c r="R147">
        <f t="shared" si="17"/>
        <v>4.7161066586107768E-2</v>
      </c>
    </row>
    <row r="148" spans="1:18">
      <c r="A148" t="s">
        <v>660</v>
      </c>
      <c r="B148" s="4" cm="1">
        <f t="array" ref="B148">_xll.SNL.Clients.Office.Excel.Functions.SPG(A148, "SP_TOTAL_REV", "CY2023")</f>
        <v>14427000</v>
      </c>
      <c r="C148" s="4">
        <f>_xll.SNL.Clients.Office.Excel.Functions.SPG(A148,"IQ_AVG_DILUT_SHARES_OUT","CY2023")</f>
        <v>642000000</v>
      </c>
      <c r="D148" s="5">
        <f>_xll.SNL.Clients.Office.Excel.Functions.SPG(A148, "IQ_DILUT_EPS_NORM", "CY2023")</f>
        <v>4.4169999999999998</v>
      </c>
      <c r="E148">
        <f t="shared" si="12"/>
        <v>2835714</v>
      </c>
      <c r="F148">
        <f t="shared" si="13"/>
        <v>0.19655604075691413</v>
      </c>
      <c r="G148" t="s">
        <v>660</v>
      </c>
      <c r="H148" s="4" cm="1">
        <f t="array" ref="H148">_xll.SNL.Clients.Office.Excel.Functions.SPG(G148, "SP_TOTAL_REV", "CY2022")</f>
        <v>18873000</v>
      </c>
      <c r="I148" s="4">
        <f>_xll.SNL.Clients.Office.Excel.Functions.SPG(G148,"IQ_AVG_DILUT_SHARES_OUT","CY2022")</f>
        <v>653000000</v>
      </c>
      <c r="J148" s="5">
        <f>_xll.SNL.Clients.Office.Excel.Functions.SPG(G148, "IQ_DILUT_EPS_NORM", "CY2022")</f>
        <v>7.3470000000000004</v>
      </c>
      <c r="K148">
        <f t="shared" si="14"/>
        <v>4797591</v>
      </c>
      <c r="L148">
        <f t="shared" si="15"/>
        <v>0.25420394213956443</v>
      </c>
      <c r="M148" t="s">
        <v>664</v>
      </c>
      <c r="N148" s="4" cm="1">
        <f t="array" ref="N148">_xll.SNL.Clients.Office.Excel.Functions.SPG(M148, "SP_TOTAL_REV", "CY2022")</f>
        <v>10857000</v>
      </c>
      <c r="O148" s="4">
        <f>_xll.SNL.Clients.Office.Excel.Functions.SPG(M148,"IQ_AVG_DILUT_SHARES_OUT","CY2022")</f>
        <v>278000000</v>
      </c>
      <c r="P148" s="5">
        <f>_xll.SNL.Clients.Office.Excel.Functions.SPG(M148, "IQ_DILUT_EPS_NORM", "CY2022")</f>
        <v>13.016999999999999</v>
      </c>
      <c r="Q148">
        <f t="shared" si="16"/>
        <v>3618726</v>
      </c>
      <c r="R148">
        <f t="shared" si="17"/>
        <v>0.33330809615916002</v>
      </c>
    </row>
    <row r="149" spans="1:18">
      <c r="A149" t="s">
        <v>661</v>
      </c>
      <c r="B149" s="4" cm="1">
        <f t="array" ref="B149">_xll.SNL.Clients.Office.Excel.Functions.SPG(A149, "SP_TOTAL_REV", "CY2023")</f>
        <v>3622300</v>
      </c>
      <c r="C149" s="4">
        <f>_xll.SNL.Clients.Office.Excel.Functions.SPG(A149,"IQ_AVG_DILUT_SHARES_OUT","CY2023")</f>
        <v>425500000</v>
      </c>
      <c r="D149" s="5">
        <f>_xll.SNL.Clients.Office.Excel.Functions.SPG(A149, "IQ_DILUT_EPS_NORM", "CY2023")</f>
        <v>1.0409999999999999</v>
      </c>
      <c r="E149">
        <f t="shared" si="12"/>
        <v>442945.49999999994</v>
      </c>
      <c r="F149">
        <f t="shared" si="13"/>
        <v>0.12228294177732378</v>
      </c>
      <c r="G149" t="s">
        <v>661</v>
      </c>
      <c r="H149" s="4" cm="1">
        <f t="array" ref="H149">_xll.SNL.Clients.Office.Excel.Functions.SPG(G149, "SP_TOTAL_REV", "CY2022")</f>
        <v>2909800</v>
      </c>
      <c r="I149" s="4">
        <f>_xll.SNL.Clients.Office.Excel.Functions.SPG(G149,"IQ_AVG_DILUT_SHARES_OUT","CY2022")</f>
        <v>427500000</v>
      </c>
      <c r="J149" s="5">
        <f>_xll.SNL.Clients.Office.Excel.Functions.SPG(G149, "IQ_DILUT_EPS_NORM", "CY2022")</f>
        <v>0.57099999999999995</v>
      </c>
      <c r="K149">
        <f t="shared" si="14"/>
        <v>244102.49999999997</v>
      </c>
      <c r="L149">
        <f t="shared" si="15"/>
        <v>8.3889786239604081E-2</v>
      </c>
      <c r="M149" t="s">
        <v>665</v>
      </c>
      <c r="N149" s="4" cm="1">
        <f t="array" ref="N149">_xll.SNL.Clients.Office.Excel.Functions.SPG(M149, "SP_TOTAL_REV", "CY2022")</f>
        <v>37844863</v>
      </c>
      <c r="O149" s="4">
        <f>_xll.SNL.Clients.Office.Excel.Functions.SPG(M149,"IQ_AVG_DILUT_SHARES_OUT","CY2022")</f>
        <v>226297000</v>
      </c>
      <c r="P149" s="5">
        <f>_xll.SNL.Clients.Office.Excel.Functions.SPG(M149, "IQ_DILUT_EPS_NORM", "CY2022")</f>
        <v>8.6129999999999995</v>
      </c>
      <c r="Q149">
        <f t="shared" si="16"/>
        <v>1949096.061</v>
      </c>
      <c r="R149">
        <f t="shared" si="17"/>
        <v>5.1502262301755461E-2</v>
      </c>
    </row>
    <row r="150" spans="1:18">
      <c r="A150" t="s">
        <v>662</v>
      </c>
      <c r="B150" s="4" cm="1">
        <f t="array" ref="B150">_xll.SNL.Clients.Office.Excel.Functions.SPG(A150, "SP_TOTAL_REV", "CY2023")</f>
        <v>7959000</v>
      </c>
      <c r="C150" s="4">
        <f>_xll.SNL.Clients.Office.Excel.Functions.SPG(A150,"IQ_AVG_DILUT_SHARES_OUT","CY2023")</f>
        <v>179999000</v>
      </c>
      <c r="D150" s="5">
        <f>_xll.SNL.Clients.Office.Excel.Functions.SPG(A150, "IQ_DILUT_EPS_NORM", "CY2023")</f>
        <v>13.423999999999999</v>
      </c>
      <c r="E150">
        <f t="shared" si="12"/>
        <v>2416306.5759999999</v>
      </c>
      <c r="F150">
        <f t="shared" si="13"/>
        <v>0.30359424249277545</v>
      </c>
      <c r="G150" t="s">
        <v>662</v>
      </c>
      <c r="H150" s="4" cm="1">
        <f t="array" ref="H150">_xll.SNL.Clients.Office.Excel.Functions.SPG(G150, "SP_TOTAL_REV", "CY2022")</f>
        <v>9083000</v>
      </c>
      <c r="I150" s="4">
        <f>_xll.SNL.Clients.Office.Excel.Functions.SPG(G150,"IQ_AVG_DILUT_SHARES_OUT","CY2022")</f>
        <v>176539000</v>
      </c>
      <c r="J150" s="5">
        <f>_xll.SNL.Clients.Office.Excel.Functions.SPG(G150, "IQ_DILUT_EPS_NORM", "CY2022")</f>
        <v>19.71</v>
      </c>
      <c r="K150">
        <f t="shared" si="14"/>
        <v>3479583.69</v>
      </c>
      <c r="L150">
        <f t="shared" si="15"/>
        <v>0.3830874920180557</v>
      </c>
      <c r="M150" t="s">
        <v>666</v>
      </c>
      <c r="N150" s="4" cm="1">
        <f t="array" ref="N150">_xll.SNL.Clients.Office.Excel.Functions.SPG(M150, "SP_TOTAL_REV", "CY2022")</f>
        <v>28331700</v>
      </c>
      <c r="O150" s="4">
        <f>_xll.SNL.Clients.Office.Excel.Functions.SPG(M150,"IQ_AVG_DILUT_SHARES_OUT","CY2022")</f>
        <v>224100000</v>
      </c>
      <c r="P150" s="5">
        <f>_xll.SNL.Clients.Office.Excel.Functions.SPG(M150, "IQ_DILUT_EPS_NORM", "CY2022")</f>
        <v>5.9980000000000002</v>
      </c>
      <c r="Q150">
        <f t="shared" si="16"/>
        <v>1344151.8</v>
      </c>
      <c r="R150">
        <f t="shared" si="17"/>
        <v>4.7443386736411866E-2</v>
      </c>
    </row>
    <row r="151" spans="1:18">
      <c r="A151" t="s">
        <v>663</v>
      </c>
      <c r="B151" s="4" cm="1">
        <f t="array" ref="B151">_xll.SNL.Clients.Office.Excel.Functions.SPG(A151, "SP_TOTAL_REV", "CY2023")</f>
        <v>5515702</v>
      </c>
      <c r="C151" s="4">
        <f>_xll.SNL.Clients.Office.Excel.Functions.SPG(A151,"IQ_AVG_DILUT_SHARES_OUT","CY2023")</f>
        <v>309065000</v>
      </c>
      <c r="D151" s="5">
        <f>_xll.SNL.Clients.Office.Excel.Functions.SPG(A151, "IQ_DILUT_EPS_NORM", "CY2023")</f>
        <v>0.65900000000000003</v>
      </c>
      <c r="E151">
        <f t="shared" si="12"/>
        <v>203673.83499999999</v>
      </c>
      <c r="F151">
        <f t="shared" si="13"/>
        <v>3.6926185461070953E-2</v>
      </c>
      <c r="G151" t="s">
        <v>663</v>
      </c>
      <c r="H151" s="4" cm="1">
        <f t="array" ref="H151">_xll.SNL.Clients.Office.Excel.Functions.SPG(G151, "SP_TOTAL_REV", "CY2022")</f>
        <v>4687254</v>
      </c>
      <c r="I151" s="4">
        <f>_xll.SNL.Clients.Office.Excel.Functions.SPG(G151,"IQ_AVG_DILUT_SHARES_OUT","CY2022")</f>
        <v>297919000</v>
      </c>
      <c r="J151" s="5">
        <f>_xll.SNL.Clients.Office.Excel.Functions.SPG(G151, "IQ_DILUT_EPS_NORM", "CY2022")</f>
        <v>0.74199999999999999</v>
      </c>
      <c r="K151">
        <f t="shared" si="14"/>
        <v>221055.89799999999</v>
      </c>
      <c r="L151">
        <f t="shared" si="15"/>
        <v>4.7161066586107768E-2</v>
      </c>
      <c r="M151" t="s">
        <v>667</v>
      </c>
      <c r="N151" s="4" cm="1">
        <f t="array" ref="N151">_xll.SNL.Clients.Office.Excel.Functions.SPG(M151, "SP_TOTAL_REV", "CY2022")</f>
        <v>13938000</v>
      </c>
      <c r="O151" s="4">
        <f>_xll.SNL.Clients.Office.Excel.Functions.SPG(M151,"IQ_AVG_DILUT_SHARES_OUT","CY2022")</f>
        <v>824800000</v>
      </c>
      <c r="P151" s="5">
        <f>_xll.SNL.Clients.Office.Excel.Functions.SPG(M151, "IQ_DILUT_EPS_NORM", "CY2022")</f>
        <v>2.27</v>
      </c>
      <c r="Q151">
        <f t="shared" si="16"/>
        <v>1872296</v>
      </c>
      <c r="R151">
        <f t="shared" si="17"/>
        <v>0.1343303199885206</v>
      </c>
    </row>
    <row r="152" spans="1:18">
      <c r="A152" t="s">
        <v>664</v>
      </c>
      <c r="B152" s="4" cm="1">
        <f t="array" ref="B152">_xll.SNL.Clients.Office.Excel.Functions.SPG(A152, "SP_TOTAL_REV", "CY2023")</f>
        <v>9776000</v>
      </c>
      <c r="C152" s="4">
        <f>_xll.SNL.Clients.Office.Excel.Functions.SPG(A152,"IQ_AVG_DILUT_SHARES_OUT","CY2023")</f>
        <v>254000000</v>
      </c>
      <c r="D152" s="5">
        <f>_xll.SNL.Clients.Office.Excel.Functions.SPG(A152, "IQ_DILUT_EPS_NORM", "CY2023")</f>
        <v>9.2720000000000002</v>
      </c>
      <c r="E152">
        <f t="shared" si="12"/>
        <v>2355088</v>
      </c>
      <c r="F152">
        <f t="shared" si="13"/>
        <v>0.2409050736497545</v>
      </c>
      <c r="G152" t="s">
        <v>664</v>
      </c>
      <c r="H152" s="4" cm="1">
        <f t="array" ref="H152">_xll.SNL.Clients.Office.Excel.Functions.SPG(G152, "SP_TOTAL_REV", "CY2022")</f>
        <v>10857000</v>
      </c>
      <c r="I152" s="4">
        <f>_xll.SNL.Clients.Office.Excel.Functions.SPG(G152,"IQ_AVG_DILUT_SHARES_OUT","CY2022")</f>
        <v>278000000</v>
      </c>
      <c r="J152" s="5">
        <f>_xll.SNL.Clients.Office.Excel.Functions.SPG(G152, "IQ_DILUT_EPS_NORM", "CY2022")</f>
        <v>13.016999999999999</v>
      </c>
      <c r="K152">
        <f t="shared" si="14"/>
        <v>3618726</v>
      </c>
      <c r="L152">
        <f t="shared" si="15"/>
        <v>0.33330809615916002</v>
      </c>
      <c r="M152" t="s">
        <v>668</v>
      </c>
      <c r="N152" s="4" cm="1">
        <f t="array" ref="N152">_xll.SNL.Clients.Office.Excel.Functions.SPG(M152, "SP_TOTAL_REV", "CY2022")</f>
        <v>4537158</v>
      </c>
      <c r="O152" s="4">
        <f>_xll.SNL.Clients.Office.Excel.Functions.SPG(M152,"IQ_AVG_DILUT_SHARES_OUT","CY2022")</f>
        <v>36093754</v>
      </c>
      <c r="P152" s="5">
        <f>_xll.SNL.Clients.Office.Excel.Functions.SPG(M152, "IQ_DILUT_EPS_NORM", "CY2022")</f>
        <v>9.5530000000000008</v>
      </c>
      <c r="Q152">
        <f t="shared" si="16"/>
        <v>344803.63196199998</v>
      </c>
      <c r="R152">
        <f t="shared" si="17"/>
        <v>7.5995509074623366E-2</v>
      </c>
    </row>
    <row r="153" spans="1:18">
      <c r="A153" t="s">
        <v>665</v>
      </c>
      <c r="B153" s="4" cm="1">
        <f t="array" ref="B153">_xll.SNL.Clients.Office.Excel.Functions.SPG(A153, "SP_TOTAL_REV", "CY2023")</f>
        <v>38691609</v>
      </c>
      <c r="C153" s="4">
        <f>_xll.SNL.Clients.Office.Excel.Functions.SPG(A153,"IQ_AVG_DILUT_SHARES_OUT","CY2023")</f>
        <v>219938000</v>
      </c>
      <c r="D153" s="5">
        <f>_xll.SNL.Clients.Office.Excel.Functions.SPG(A153, "IQ_DILUT_EPS_NORM", "CY2023")</f>
        <v>6.0419999999999998</v>
      </c>
      <c r="E153">
        <f t="shared" si="12"/>
        <v>1328865.3959999999</v>
      </c>
      <c r="F153">
        <f t="shared" si="13"/>
        <v>3.434505388493924E-2</v>
      </c>
      <c r="G153" t="s">
        <v>665</v>
      </c>
      <c r="H153" s="4" cm="1">
        <f t="array" ref="H153">_xll.SNL.Clients.Office.Excel.Functions.SPG(G153, "SP_TOTAL_REV", "CY2022")</f>
        <v>37844863</v>
      </c>
      <c r="I153" s="4">
        <f>_xll.SNL.Clients.Office.Excel.Functions.SPG(G153,"IQ_AVG_DILUT_SHARES_OUT","CY2022")</f>
        <v>226297000</v>
      </c>
      <c r="J153" s="5">
        <f>_xll.SNL.Clients.Office.Excel.Functions.SPG(G153, "IQ_DILUT_EPS_NORM", "CY2022")</f>
        <v>8.6129999999999995</v>
      </c>
      <c r="K153">
        <f t="shared" si="14"/>
        <v>1949096.061</v>
      </c>
      <c r="L153">
        <f t="shared" si="15"/>
        <v>5.1502262301755461E-2</v>
      </c>
      <c r="M153" t="s">
        <v>669</v>
      </c>
      <c r="N153" s="4" cm="1">
        <f t="array" ref="N153">_xll.SNL.Clients.Office.Excel.Functions.SPG(M153, "SP_TOTAL_REV", "CY2022")</f>
        <v>8508088</v>
      </c>
      <c r="O153" s="4">
        <f>_xll.SNL.Clients.Office.Excel.Functions.SPG(M153,"IQ_AVG_DILUT_SHARES_OUT","CY2022")</f>
        <v>143595000</v>
      </c>
      <c r="P153" s="5">
        <f>_xll.SNL.Clients.Office.Excel.Functions.SPG(M153, "IQ_DILUT_EPS_NORM", "CY2022")</f>
        <v>5.7370000000000001</v>
      </c>
      <c r="Q153">
        <f t="shared" si="16"/>
        <v>823804.51500000001</v>
      </c>
      <c r="R153">
        <f t="shared" si="17"/>
        <v>9.682604540526614E-2</v>
      </c>
    </row>
    <row r="154" spans="1:18">
      <c r="A154" t="s">
        <v>666</v>
      </c>
      <c r="B154" s="4" cm="1">
        <f t="array" ref="B154">_xll.SNL.Clients.Office.Excel.Functions.SPG(A154, "SP_TOTAL_REV", "CY2023")</f>
        <v>30603800</v>
      </c>
      <c r="C154" s="4">
        <f>_xll.SNL.Clients.Office.Excel.Functions.SPG(A154,"IQ_AVG_DILUT_SHARES_OUT","CY2023")</f>
        <v>219500000</v>
      </c>
      <c r="D154" s="5">
        <f>_xll.SNL.Clients.Office.Excel.Functions.SPG(A154, "IQ_DILUT_EPS_NORM", "CY2023")</f>
        <v>4.8090000000000002</v>
      </c>
      <c r="E154">
        <f t="shared" si="12"/>
        <v>1055575.5</v>
      </c>
      <c r="F154">
        <f t="shared" si="13"/>
        <v>3.4491648095988078E-2</v>
      </c>
      <c r="G154" t="s">
        <v>666</v>
      </c>
      <c r="H154" s="4" cm="1">
        <f t="array" ref="H154">_xll.SNL.Clients.Office.Excel.Functions.SPG(G154, "SP_TOTAL_REV", "CY2022")</f>
        <v>28331700</v>
      </c>
      <c r="I154" s="4">
        <f>_xll.SNL.Clients.Office.Excel.Functions.SPG(G154,"IQ_AVG_DILUT_SHARES_OUT","CY2022")</f>
        <v>224100000</v>
      </c>
      <c r="J154" s="5">
        <f>_xll.SNL.Clients.Office.Excel.Functions.SPG(G154, "IQ_DILUT_EPS_NORM", "CY2022")</f>
        <v>5.9980000000000002</v>
      </c>
      <c r="K154">
        <f t="shared" si="14"/>
        <v>1344151.8</v>
      </c>
      <c r="L154">
        <f t="shared" si="15"/>
        <v>4.7443386736411866E-2</v>
      </c>
      <c r="M154" t="s">
        <v>670</v>
      </c>
      <c r="N154" s="4" cm="1">
        <f t="array" ref="N154">_xll.SNL.Clients.Office.Excel.Functions.SPG(M154, "SP_TOTAL_REV", "CY2022")</f>
        <v>56902000</v>
      </c>
      <c r="O154" s="4">
        <f>_xll.SNL.Clients.Office.Excel.Functions.SPG(M154,"IQ_AVG_DILUT_SHARES_OUT","CY2022")</f>
        <v>725600000</v>
      </c>
      <c r="P154" s="5">
        <f>_xll.SNL.Clients.Office.Excel.Functions.SPG(M154, "IQ_DILUT_EPS_NORM", "CY2022")</f>
        <v>4.8579999999999997</v>
      </c>
      <c r="Q154">
        <f t="shared" si="16"/>
        <v>3524964.7999999993</v>
      </c>
      <c r="R154">
        <f t="shared" si="17"/>
        <v>6.194799479807387E-2</v>
      </c>
    </row>
    <row r="155" spans="1:18">
      <c r="A155" t="s">
        <v>667</v>
      </c>
      <c r="B155" s="4" cm="1">
        <f t="array" ref="B155">_xll.SNL.Clients.Office.Excel.Functions.SPG(A155, "SP_TOTAL_REV", "CY2023")</f>
        <v>14393000</v>
      </c>
      <c r="C155" s="4">
        <f>_xll.SNL.Clients.Office.Excel.Functions.SPG(A155,"IQ_AVG_DILUT_SHARES_OUT","CY2023")</f>
        <v>836500000</v>
      </c>
      <c r="D155" s="5">
        <f>_xll.SNL.Clients.Office.Excel.Functions.SPG(A155, "IQ_DILUT_EPS_NORM", "CY2023")</f>
        <v>1.782</v>
      </c>
      <c r="E155">
        <f t="shared" si="12"/>
        <v>1490643</v>
      </c>
      <c r="F155">
        <f t="shared" si="13"/>
        <v>0.10356722017647467</v>
      </c>
      <c r="G155" t="s">
        <v>667</v>
      </c>
      <c r="H155" s="4" cm="1">
        <f t="array" ref="H155">_xll.SNL.Clients.Office.Excel.Functions.SPG(G155, "SP_TOTAL_REV", "CY2022")</f>
        <v>13938000</v>
      </c>
      <c r="I155" s="4">
        <f>_xll.SNL.Clients.Office.Excel.Functions.SPG(G155,"IQ_AVG_DILUT_SHARES_OUT","CY2022")</f>
        <v>824800000</v>
      </c>
      <c r="J155" s="5">
        <f>_xll.SNL.Clients.Office.Excel.Functions.SPG(G155, "IQ_DILUT_EPS_NORM", "CY2022")</f>
        <v>2.27</v>
      </c>
      <c r="K155">
        <f t="shared" si="14"/>
        <v>1872296</v>
      </c>
      <c r="L155">
        <f t="shared" si="15"/>
        <v>0.1343303199885206</v>
      </c>
      <c r="M155" t="s">
        <v>671</v>
      </c>
      <c r="N155" s="4" cm="1">
        <f t="array" ref="N155">_xll.SNL.Clients.Office.Excel.Functions.SPG(M155, "SP_TOTAL_REV", "CY2022")</f>
        <v>33684400</v>
      </c>
      <c r="O155" s="4">
        <f>_xll.SNL.Clients.Office.Excel.Functions.SPG(M155,"IQ_AVG_DILUT_SHARES_OUT","CY2022")</f>
        <v>351500000</v>
      </c>
      <c r="P155" s="5">
        <f>_xll.SNL.Clients.Office.Excel.Functions.SPG(M155, "IQ_DILUT_EPS_NORM", "CY2022")</f>
        <v>13.19</v>
      </c>
      <c r="Q155">
        <f t="shared" si="16"/>
        <v>4636285</v>
      </c>
      <c r="R155">
        <f t="shared" si="17"/>
        <v>0.13763893671848096</v>
      </c>
    </row>
    <row r="156" spans="1:18">
      <c r="A156" t="s">
        <v>668</v>
      </c>
      <c r="B156" s="4" cm="1">
        <f t="array" ref="B156">_xll.SNL.Clients.Office.Excel.Functions.SPG(A156, "SP_TOTAL_REV", "CY2023")</f>
        <v>4479358</v>
      </c>
      <c r="C156" s="4">
        <f>_xll.SNL.Clients.Office.Excel.Functions.SPG(A156,"IQ_AVG_DILUT_SHARES_OUT","CY2023")</f>
        <v>35401313</v>
      </c>
      <c r="D156" s="5">
        <f>_xll.SNL.Clients.Office.Excel.Functions.SPG(A156, "IQ_DILUT_EPS_NORM", "CY2023")</f>
        <v>11.209</v>
      </c>
      <c r="E156">
        <f t="shared" si="12"/>
        <v>396813.31741700001</v>
      </c>
      <c r="F156">
        <f t="shared" si="13"/>
        <v>8.8587096056399153E-2</v>
      </c>
      <c r="G156" t="s">
        <v>668</v>
      </c>
      <c r="H156" s="4" cm="1">
        <f t="array" ref="H156">_xll.SNL.Clients.Office.Excel.Functions.SPG(G156, "SP_TOTAL_REV", "CY2022")</f>
        <v>4537158</v>
      </c>
      <c r="I156" s="4">
        <f>_xll.SNL.Clients.Office.Excel.Functions.SPG(G156,"IQ_AVG_DILUT_SHARES_OUT","CY2022")</f>
        <v>36093754</v>
      </c>
      <c r="J156" s="5">
        <f>_xll.SNL.Clients.Office.Excel.Functions.SPG(G156, "IQ_DILUT_EPS_NORM", "CY2022")</f>
        <v>9.5530000000000008</v>
      </c>
      <c r="K156">
        <f t="shared" si="14"/>
        <v>344803.63196199998</v>
      </c>
      <c r="L156">
        <f t="shared" si="15"/>
        <v>7.5995509074623366E-2</v>
      </c>
      <c r="M156" t="s">
        <v>672</v>
      </c>
      <c r="N156" s="4" cm="1">
        <f t="array" ref="N156">_xll.SNL.Clients.Office.Excel.Functions.SPG(M156, "SP_TOTAL_REV", "CY2022")</f>
        <v>19228000</v>
      </c>
      <c r="O156" s="4">
        <f>_xll.SNL.Clients.Office.Excel.Functions.SPG(M156,"IQ_AVG_DILUT_SHARES_OUT","CY2022")</f>
        <v>196000000</v>
      </c>
      <c r="P156" s="5">
        <f>_xll.SNL.Clients.Office.Excel.Functions.SPG(M156, "IQ_DILUT_EPS_NORM", "CY2022")</f>
        <v>3.53</v>
      </c>
      <c r="Q156">
        <f t="shared" si="16"/>
        <v>691880</v>
      </c>
      <c r="R156">
        <f t="shared" si="17"/>
        <v>3.5982941543582274E-2</v>
      </c>
    </row>
    <row r="157" spans="1:18">
      <c r="A157" t="s">
        <v>669</v>
      </c>
      <c r="B157" s="4" cm="1">
        <f t="array" ref="B157">_xll.SNL.Clients.Office.Excel.Functions.SPG(A157, "SP_TOTAL_REV", "CY2023")</f>
        <v>8438134</v>
      </c>
      <c r="C157" s="4">
        <f>_xll.SNL.Clients.Office.Excel.Functions.SPG(A157,"IQ_AVG_DILUT_SHARES_OUT","CY2023")</f>
        <v>140599000</v>
      </c>
      <c r="D157" s="5">
        <f>_xll.SNL.Clients.Office.Excel.Functions.SPG(A157, "IQ_DILUT_EPS_NORM", "CY2023")</f>
        <v>5.87</v>
      </c>
      <c r="E157">
        <f t="shared" si="12"/>
        <v>825316.13</v>
      </c>
      <c r="F157">
        <f t="shared" si="13"/>
        <v>9.7807895679305396E-2</v>
      </c>
      <c r="G157" t="s">
        <v>669</v>
      </c>
      <c r="H157" s="4" cm="1">
        <f t="array" ref="H157">_xll.SNL.Clients.Office.Excel.Functions.SPG(G157, "SP_TOTAL_REV", "CY2022")</f>
        <v>8508088</v>
      </c>
      <c r="I157" s="4">
        <f>_xll.SNL.Clients.Office.Excel.Functions.SPG(G157,"IQ_AVG_DILUT_SHARES_OUT","CY2022")</f>
        <v>143595000</v>
      </c>
      <c r="J157" s="5">
        <f>_xll.SNL.Clients.Office.Excel.Functions.SPG(G157, "IQ_DILUT_EPS_NORM", "CY2022")</f>
        <v>5.7370000000000001</v>
      </c>
      <c r="K157">
        <f t="shared" si="14"/>
        <v>823804.51500000001</v>
      </c>
      <c r="L157">
        <f t="shared" si="15"/>
        <v>9.682604540526614E-2</v>
      </c>
      <c r="M157" t="s">
        <v>673</v>
      </c>
      <c r="N157" s="4" cm="1">
        <f t="array" ref="N157">_xll.SNL.Clients.Office.Excel.Functions.SPG(M157, "SP_TOTAL_REV", "CY2022")</f>
        <v>28319000</v>
      </c>
      <c r="O157" s="4">
        <f>_xll.SNL.Clients.Office.Excel.Functions.SPG(M157,"IQ_AVG_DILUT_SHARES_OUT","CY2022")</f>
        <v>770000000</v>
      </c>
      <c r="P157" s="5">
        <f>_xll.SNL.Clients.Office.Excel.Functions.SPG(M157, "IQ_DILUT_EPS_NORM", "CY2022")</f>
        <v>3.8780000000000001</v>
      </c>
      <c r="Q157">
        <f t="shared" si="16"/>
        <v>2986060</v>
      </c>
      <c r="R157">
        <f t="shared" si="17"/>
        <v>0.10544369504572902</v>
      </c>
    </row>
    <row r="158" spans="1:18">
      <c r="A158" t="s">
        <v>670</v>
      </c>
      <c r="B158" s="4" cm="1">
        <f t="array" ref="B158">_xll.SNL.Clients.Office.Excel.Functions.SPG(A158, "SP_TOTAL_REV", "CY2023")</f>
        <v>44622000</v>
      </c>
      <c r="C158" s="4">
        <f>_xll.SNL.Clients.Office.Excel.Functions.SPG(A158,"IQ_AVG_DILUT_SHARES_OUT","CY2023")</f>
        <v>709000000</v>
      </c>
      <c r="D158" s="5">
        <f>_xll.SNL.Clients.Office.Excel.Functions.SPG(A158, "IQ_DILUT_EPS_NORM", "CY2023")</f>
        <v>1.476</v>
      </c>
      <c r="E158">
        <f t="shared" si="12"/>
        <v>1046484</v>
      </c>
      <c r="F158">
        <f t="shared" si="13"/>
        <v>2.345219846712384E-2</v>
      </c>
      <c r="G158" t="s">
        <v>670</v>
      </c>
      <c r="H158" s="4" cm="1">
        <f t="array" ref="H158">_xll.SNL.Clients.Office.Excel.Functions.SPG(G158, "SP_TOTAL_REV", "CY2022")</f>
        <v>56902000</v>
      </c>
      <c r="I158" s="4">
        <f>_xll.SNL.Clients.Office.Excel.Functions.SPG(G158,"IQ_AVG_DILUT_SHARES_OUT","CY2022")</f>
        <v>725600000</v>
      </c>
      <c r="J158" s="5">
        <f>_xll.SNL.Clients.Office.Excel.Functions.SPG(G158, "IQ_DILUT_EPS_NORM", "CY2022")</f>
        <v>4.8579999999999997</v>
      </c>
      <c r="K158">
        <f t="shared" si="14"/>
        <v>3524964.7999999993</v>
      </c>
      <c r="L158">
        <f t="shared" si="15"/>
        <v>6.194799479807387E-2</v>
      </c>
      <c r="M158" t="s">
        <v>674</v>
      </c>
      <c r="N158" s="4" cm="1">
        <f t="array" ref="N158">_xll.SNL.Clients.Office.Excel.Functions.SPG(M158, "SP_TOTAL_REV", "CY2022")</f>
        <v>13017000</v>
      </c>
      <c r="O158" s="4">
        <f>_xll.SNL.Clients.Office.Excel.Functions.SPG(M158,"IQ_AVG_DILUT_SHARES_OUT","CY2022")</f>
        <v>499400000</v>
      </c>
      <c r="P158" s="5">
        <f>_xll.SNL.Clients.Office.Excel.Functions.SPG(M158, "IQ_DILUT_EPS_NORM", "CY2022")</f>
        <v>2.052</v>
      </c>
      <c r="Q158">
        <f t="shared" si="16"/>
        <v>1024768.8</v>
      </c>
      <c r="R158">
        <f t="shared" si="17"/>
        <v>7.8725420603825771E-2</v>
      </c>
    </row>
    <row r="159" spans="1:18">
      <c r="A159" t="s">
        <v>671</v>
      </c>
      <c r="B159" s="4" cm="1">
        <f t="array" ref="B159">_xll.SNL.Clients.Office.Excel.Functions.SPG(A159, "SP_TOTAL_REV", "CY2023")</f>
        <v>35928600</v>
      </c>
      <c r="C159" s="4">
        <f>_xll.SNL.Clients.Office.Excel.Functions.SPG(A159,"IQ_AVG_DILUT_SHARES_OUT","CY2023")</f>
        <v>340500000</v>
      </c>
      <c r="D159" s="5">
        <f>_xll.SNL.Clients.Office.Excel.Functions.SPG(A159, "IQ_DILUT_EPS_NORM", "CY2023")</f>
        <v>11.53</v>
      </c>
      <c r="E159">
        <f t="shared" si="12"/>
        <v>3925965</v>
      </c>
      <c r="F159">
        <f t="shared" si="13"/>
        <v>0.10927130475442962</v>
      </c>
      <c r="G159" t="s">
        <v>671</v>
      </c>
      <c r="H159" s="4" cm="1">
        <f t="array" ref="H159">_xll.SNL.Clients.Office.Excel.Functions.SPG(G159, "SP_TOTAL_REV", "CY2022")</f>
        <v>33684400</v>
      </c>
      <c r="I159" s="4">
        <f>_xll.SNL.Clients.Office.Excel.Functions.SPG(G159,"IQ_AVG_DILUT_SHARES_OUT","CY2022")</f>
        <v>351500000</v>
      </c>
      <c r="J159" s="5">
        <f>_xll.SNL.Clients.Office.Excel.Functions.SPG(G159, "IQ_DILUT_EPS_NORM", "CY2022")</f>
        <v>13.19</v>
      </c>
      <c r="K159">
        <f t="shared" si="14"/>
        <v>4636285</v>
      </c>
      <c r="L159">
        <f t="shared" si="15"/>
        <v>0.13763893671848096</v>
      </c>
      <c r="M159" t="s">
        <v>675</v>
      </c>
      <c r="N159" s="4" cm="1">
        <f t="array" ref="N159">_xll.SNL.Clients.Office.Excel.Functions.SPG(M159, "SP_TOTAL_REV", "CY2022")</f>
        <v>10580000</v>
      </c>
      <c r="O159" s="4">
        <f>_xll.SNL.Clients.Office.Excel.Functions.SPG(M159,"IQ_AVG_DILUT_SHARES_OUT","CY2022")</f>
        <v>124900000</v>
      </c>
      <c r="P159" s="5">
        <f>_xll.SNL.Clients.Office.Excel.Functions.SPG(M159, "IQ_DILUT_EPS_NORM", "CY2022")</f>
        <v>5.5049999999999999</v>
      </c>
      <c r="Q159">
        <f t="shared" si="16"/>
        <v>687574.5</v>
      </c>
      <c r="R159">
        <f t="shared" si="17"/>
        <v>6.4988137996219275E-2</v>
      </c>
    </row>
    <row r="160" spans="1:18">
      <c r="A160" t="s">
        <v>672</v>
      </c>
      <c r="B160" s="4" cm="1">
        <f t="array" ref="B160">_xll.SNL.Clients.Office.Excel.Functions.SPG(A160, "SP_TOTAL_REV", "CY2023")</f>
        <v>12745000</v>
      </c>
      <c r="C160" s="4">
        <f>_xll.SNL.Clients.Office.Excel.Functions.SPG(A160,"IQ_AVG_DILUT_SHARES_OUT","CY2023")</f>
        <v>206000000</v>
      </c>
      <c r="D160" s="5">
        <f>_xll.SNL.Clients.Office.Excel.Functions.SPG(A160, "IQ_DILUT_EPS_NORM", "CY2023")</f>
        <v>4.8</v>
      </c>
      <c r="E160">
        <f t="shared" si="12"/>
        <v>988800</v>
      </c>
      <c r="F160">
        <f t="shared" si="13"/>
        <v>7.7583366025892511E-2</v>
      </c>
      <c r="G160" t="s">
        <v>672</v>
      </c>
      <c r="H160" s="4" cm="1">
        <f t="array" ref="H160">_xll.SNL.Clients.Office.Excel.Functions.SPG(G160, "SP_TOTAL_REV", "CY2022")</f>
        <v>19228000</v>
      </c>
      <c r="I160" s="4">
        <f>_xll.SNL.Clients.Office.Excel.Functions.SPG(G160,"IQ_AVG_DILUT_SHARES_OUT","CY2022")</f>
        <v>196000000</v>
      </c>
      <c r="J160" s="5">
        <f>_xll.SNL.Clients.Office.Excel.Functions.SPG(G160, "IQ_DILUT_EPS_NORM", "CY2022")</f>
        <v>3.53</v>
      </c>
      <c r="K160">
        <f t="shared" si="14"/>
        <v>691880</v>
      </c>
      <c r="L160">
        <f t="shared" si="15"/>
        <v>3.5982941543582274E-2</v>
      </c>
      <c r="M160" t="s">
        <v>676</v>
      </c>
      <c r="N160" s="4" cm="1">
        <f t="array" ref="N160">_xll.SNL.Clients.Office.Excel.Functions.SPG(M160, "SP_TOTAL_REV", "CY2022")</f>
        <v>20752000</v>
      </c>
      <c r="O160" s="4">
        <f>_xll.SNL.Clients.Office.Excel.Functions.SPG(M160,"IQ_AVG_DILUT_SHARES_OUT","CY2022")</f>
        <v>400800000</v>
      </c>
      <c r="P160" s="5">
        <f>_xll.SNL.Clients.Office.Excel.Functions.SPG(M160, "IQ_DILUT_EPS_NORM", "CY2022")</f>
        <v>4.5369999999999999</v>
      </c>
      <c r="Q160">
        <f t="shared" si="16"/>
        <v>1818429.6</v>
      </c>
      <c r="R160">
        <f t="shared" si="17"/>
        <v>8.7626715497301472E-2</v>
      </c>
    </row>
    <row r="161" spans="1:18">
      <c r="A161" t="s">
        <v>673</v>
      </c>
      <c r="B161" s="4" cm="1">
        <f t="array" ref="B161">_xll.SNL.Clients.Office.Excel.Functions.SPG(A161, "SP_TOTAL_REV", "CY2023")</f>
        <v>28602000</v>
      </c>
      <c r="C161" s="4">
        <f>_xll.SNL.Clients.Office.Excel.Functions.SPG(A161,"IQ_AVG_DILUT_SHARES_OUT","CY2023")</f>
        <v>771000000</v>
      </c>
      <c r="D161" s="5">
        <f>_xll.SNL.Clients.Office.Excel.Functions.SPG(A161, "IQ_DILUT_EPS_NORM", "CY2023")</f>
        <v>3.931</v>
      </c>
      <c r="E161">
        <f t="shared" si="12"/>
        <v>3030801</v>
      </c>
      <c r="F161">
        <f t="shared" si="13"/>
        <v>0.10596465282148101</v>
      </c>
      <c r="G161" t="s">
        <v>673</v>
      </c>
      <c r="H161" s="4" cm="1">
        <f t="array" ref="H161">_xll.SNL.Clients.Office.Excel.Functions.SPG(G161, "SP_TOTAL_REV", "CY2022")</f>
        <v>28319000</v>
      </c>
      <c r="I161" s="4">
        <f>_xll.SNL.Clients.Office.Excel.Functions.SPG(G161,"IQ_AVG_DILUT_SHARES_OUT","CY2022")</f>
        <v>770000000</v>
      </c>
      <c r="J161" s="5">
        <f>_xll.SNL.Clients.Office.Excel.Functions.SPG(G161, "IQ_DILUT_EPS_NORM", "CY2022")</f>
        <v>3.8780000000000001</v>
      </c>
      <c r="K161">
        <f t="shared" si="14"/>
        <v>2986060</v>
      </c>
      <c r="L161">
        <f t="shared" si="15"/>
        <v>0.10544369504572902</v>
      </c>
      <c r="M161" t="s">
        <v>677</v>
      </c>
      <c r="N161" s="4" cm="1">
        <f t="array" ref="N161">_xll.SNL.Clients.Office.Excel.Functions.SPG(M161, "SP_TOTAL_REV", "CY2022")</f>
        <v>9795000</v>
      </c>
      <c r="O161" s="4">
        <f>_xll.SNL.Clients.Office.Excel.Functions.SPG(M161,"IQ_AVG_DILUT_SHARES_OUT","CY2022")</f>
        <v>558000000</v>
      </c>
      <c r="P161" s="5">
        <f>_xll.SNL.Clients.Office.Excel.Functions.SPG(M161, "IQ_DILUT_EPS_NORM", "CY2022")</f>
        <v>2.4470000000000001</v>
      </c>
      <c r="Q161">
        <f t="shared" si="16"/>
        <v>1365426</v>
      </c>
      <c r="R161">
        <f t="shared" si="17"/>
        <v>0.13940030627871364</v>
      </c>
    </row>
    <row r="162" spans="1:18">
      <c r="A162" t="s">
        <v>674</v>
      </c>
      <c r="B162" s="4" cm="1">
        <f t="array" ref="B162">_xll.SNL.Clients.Office.Excel.Functions.SPG(A162, "SP_TOTAL_REV", "CY2023")</f>
        <v>12068000</v>
      </c>
      <c r="C162" s="4">
        <f>_xll.SNL.Clients.Office.Excel.Functions.SPG(A162,"IQ_AVG_DILUT_SHARES_OUT","CY2023")</f>
        <v>451200000</v>
      </c>
      <c r="D162" s="5">
        <f>_xll.SNL.Clients.Office.Excel.Functions.SPG(A162, "IQ_DILUT_EPS_NORM", "CY2023")</f>
        <v>1.929</v>
      </c>
      <c r="E162">
        <f t="shared" si="12"/>
        <v>870364.8</v>
      </c>
      <c r="F162">
        <f t="shared" si="13"/>
        <v>7.2121710308253234E-2</v>
      </c>
      <c r="G162" t="s">
        <v>674</v>
      </c>
      <c r="H162" s="4" cm="1">
        <f t="array" ref="H162">_xll.SNL.Clients.Office.Excel.Functions.SPG(G162, "SP_TOTAL_REV", "CY2022")</f>
        <v>13017000</v>
      </c>
      <c r="I162" s="4">
        <f>_xll.SNL.Clients.Office.Excel.Functions.SPG(G162,"IQ_AVG_DILUT_SHARES_OUT","CY2022")</f>
        <v>499400000</v>
      </c>
      <c r="J162" s="5">
        <f>_xll.SNL.Clients.Office.Excel.Functions.SPG(G162, "IQ_DILUT_EPS_NORM", "CY2022")</f>
        <v>2.052</v>
      </c>
      <c r="K162">
        <f t="shared" si="14"/>
        <v>1024768.8</v>
      </c>
      <c r="L162">
        <f t="shared" si="15"/>
        <v>7.8725420603825771E-2</v>
      </c>
      <c r="M162" t="s">
        <v>678</v>
      </c>
      <c r="N162" s="4" cm="1">
        <f t="array" ref="N162">_xll.SNL.Clients.Office.Excel.Functions.SPG(M162, "SP_TOTAL_REV", "CY2022")</f>
        <v>14187800</v>
      </c>
      <c r="O162" s="4">
        <f>_xll.SNL.Clients.Office.Excel.Functions.SPG(M162,"IQ_AVG_DILUT_SHARES_OUT","CY2022")</f>
        <v>286600000</v>
      </c>
      <c r="P162" s="5">
        <f>_xll.SNL.Clients.Office.Excel.Functions.SPG(M162, "IQ_DILUT_EPS_NORM", "CY2022")</f>
        <v>3.4390000000000001</v>
      </c>
      <c r="Q162">
        <f t="shared" si="16"/>
        <v>985617.4</v>
      </c>
      <c r="R162">
        <f t="shared" si="17"/>
        <v>6.9469361000296034E-2</v>
      </c>
    </row>
    <row r="163" spans="1:18">
      <c r="A163" t="s">
        <v>675</v>
      </c>
      <c r="B163" s="4" cm="1">
        <f t="array" ref="B163">_xll.SNL.Clients.Office.Excel.Functions.SPG(A163, "SP_TOTAL_REV", "CY2023")</f>
        <v>9210000</v>
      </c>
      <c r="C163" s="4">
        <f>_xll.SNL.Clients.Office.Excel.Functions.SPG(A163,"IQ_AVG_DILUT_SHARES_OUT","CY2023")</f>
        <v>119400000</v>
      </c>
      <c r="D163" s="5">
        <f>_xll.SNL.Clients.Office.Excel.Functions.SPG(A163, "IQ_DILUT_EPS_NORM", "CY2023")</f>
        <v>4.2549999999999999</v>
      </c>
      <c r="E163">
        <f t="shared" si="12"/>
        <v>508047</v>
      </c>
      <c r="F163">
        <f t="shared" si="13"/>
        <v>5.5162540716612377E-2</v>
      </c>
      <c r="G163" t="s">
        <v>675</v>
      </c>
      <c r="H163" s="4" cm="1">
        <f t="array" ref="H163">_xll.SNL.Clients.Office.Excel.Functions.SPG(G163, "SP_TOTAL_REV", "CY2022")</f>
        <v>10580000</v>
      </c>
      <c r="I163" s="4">
        <f>_xll.SNL.Clients.Office.Excel.Functions.SPG(G163,"IQ_AVG_DILUT_SHARES_OUT","CY2022")</f>
        <v>124900000</v>
      </c>
      <c r="J163" s="5">
        <f>_xll.SNL.Clients.Office.Excel.Functions.SPG(G163, "IQ_DILUT_EPS_NORM", "CY2022")</f>
        <v>5.5049999999999999</v>
      </c>
      <c r="K163">
        <f t="shared" si="14"/>
        <v>687574.5</v>
      </c>
      <c r="L163">
        <f t="shared" si="15"/>
        <v>6.4988137996219275E-2</v>
      </c>
      <c r="M163" t="s">
        <v>679</v>
      </c>
      <c r="N163" s="4" cm="1">
        <f t="array" ref="N163">_xll.SNL.Clients.Office.Excel.Functions.SPG(M163, "SP_TOTAL_REV", "CY2022")</f>
        <v>17220000</v>
      </c>
      <c r="O163" s="4">
        <f>_xll.SNL.Clients.Office.Excel.Functions.SPG(M163,"IQ_AVG_DILUT_SHARES_OUT","CY2022")</f>
        <v>383000000</v>
      </c>
      <c r="P163" s="5">
        <f>_xll.SNL.Clients.Office.Excel.Functions.SPG(M163, "IQ_DILUT_EPS_NORM", "CY2022")</f>
        <v>3.3029999999999999</v>
      </c>
      <c r="Q163">
        <f t="shared" si="16"/>
        <v>1265049</v>
      </c>
      <c r="R163">
        <f t="shared" si="17"/>
        <v>7.3463937282229969E-2</v>
      </c>
    </row>
    <row r="164" spans="1:18">
      <c r="A164" t="s">
        <v>676</v>
      </c>
      <c r="B164" s="4" cm="1">
        <f t="array" ref="B164">_xll.SNL.Clients.Office.Excel.Functions.SPG(A164, "SP_TOTAL_REV", "CY2023")</f>
        <v>23196000</v>
      </c>
      <c r="C164" s="4">
        <f>_xll.SNL.Clients.Office.Excel.Functions.SPG(A164,"IQ_AVG_DILUT_SHARES_OUT","CY2023")</f>
        <v>401100000</v>
      </c>
      <c r="D164" s="5">
        <f>_xll.SNL.Clients.Office.Excel.Functions.SPG(A164, "IQ_DILUT_EPS_NORM", "CY2023")</f>
        <v>5.9509999999999996</v>
      </c>
      <c r="E164">
        <f t="shared" si="12"/>
        <v>2386946.1</v>
      </c>
      <c r="F164">
        <f t="shared" si="13"/>
        <v>0.10290334971546819</v>
      </c>
      <c r="G164" t="s">
        <v>676</v>
      </c>
      <c r="H164" s="4" cm="1">
        <f t="array" ref="H164">_xll.SNL.Clients.Office.Excel.Functions.SPG(G164, "SP_TOTAL_REV", "CY2022")</f>
        <v>20752000</v>
      </c>
      <c r="I164" s="4">
        <f>_xll.SNL.Clients.Office.Excel.Functions.SPG(G164,"IQ_AVG_DILUT_SHARES_OUT","CY2022")</f>
        <v>400800000</v>
      </c>
      <c r="J164" s="5">
        <f>_xll.SNL.Clients.Office.Excel.Functions.SPG(G164, "IQ_DILUT_EPS_NORM", "CY2022")</f>
        <v>4.5369999999999999</v>
      </c>
      <c r="K164">
        <f t="shared" si="14"/>
        <v>1818429.6</v>
      </c>
      <c r="L164">
        <f t="shared" si="15"/>
        <v>8.7626715497301472E-2</v>
      </c>
      <c r="M164" t="s">
        <v>680</v>
      </c>
      <c r="N164" s="4" cm="1">
        <f t="array" ref="N164">_xll.SNL.Clients.Office.Excel.Functions.SPG(M164, "SP_TOTAL_REV", "CY2022")</f>
        <v>5382400</v>
      </c>
      <c r="O164" s="4">
        <f>_xll.SNL.Clients.Office.Excel.Functions.SPG(M164,"IQ_AVG_DILUT_SHARES_OUT","CY2022")</f>
        <v>624200000</v>
      </c>
      <c r="P164" s="5">
        <f>_xll.SNL.Clients.Office.Excel.Functions.SPG(M164, "IQ_DILUT_EPS_NORM", "CY2022")</f>
        <v>1.8280000000000001</v>
      </c>
      <c r="Q164">
        <f t="shared" si="16"/>
        <v>1141037.6000000001</v>
      </c>
      <c r="R164">
        <f t="shared" si="17"/>
        <v>0.2119942033293698</v>
      </c>
    </row>
    <row r="165" spans="1:18">
      <c r="A165" t="s">
        <v>677</v>
      </c>
      <c r="B165" s="4" cm="1">
        <f t="array" ref="B165">_xll.SNL.Clients.Office.Excel.Functions.SPG(A165, "SP_TOTAL_REV", "CY2023")</f>
        <v>10112000</v>
      </c>
      <c r="C165" s="4">
        <f>_xll.SNL.Clients.Office.Excel.Functions.SPG(A165,"IQ_AVG_DILUT_SHARES_OUT","CY2023")</f>
        <v>533000000</v>
      </c>
      <c r="D165" s="5">
        <f>_xll.SNL.Clients.Office.Excel.Functions.SPG(A165, "IQ_DILUT_EPS_NORM", "CY2023")</f>
        <v>2.3639999999999999</v>
      </c>
      <c r="E165">
        <f t="shared" si="12"/>
        <v>1260012</v>
      </c>
      <c r="F165">
        <f t="shared" si="13"/>
        <v>0.1246056170886076</v>
      </c>
      <c r="G165" t="s">
        <v>677</v>
      </c>
      <c r="H165" s="4" cm="1">
        <f t="array" ref="H165">_xll.SNL.Clients.Office.Excel.Functions.SPG(G165, "SP_TOTAL_REV", "CY2022")</f>
        <v>9795000</v>
      </c>
      <c r="I165" s="4">
        <f>_xll.SNL.Clients.Office.Excel.Functions.SPG(G165,"IQ_AVG_DILUT_SHARES_OUT","CY2022")</f>
        <v>558000000</v>
      </c>
      <c r="J165" s="5">
        <f>_xll.SNL.Clients.Office.Excel.Functions.SPG(G165, "IQ_DILUT_EPS_NORM", "CY2022")</f>
        <v>2.4470000000000001</v>
      </c>
      <c r="K165">
        <f t="shared" si="14"/>
        <v>1365426</v>
      </c>
      <c r="L165">
        <f t="shared" si="15"/>
        <v>0.13940030627871364</v>
      </c>
      <c r="M165" t="s">
        <v>681</v>
      </c>
      <c r="N165" s="4" cm="1">
        <f t="array" ref="N165">_xll.SNL.Clients.Office.Excel.Functions.SPG(M165, "SP_TOTAL_REV", "CY2022")</f>
        <v>7377000</v>
      </c>
      <c r="O165" s="4">
        <f>_xll.SNL.Clients.Office.Excel.Functions.SPG(M165,"IQ_AVG_DILUT_SHARES_OUT","CY2022")</f>
        <v>280000000</v>
      </c>
      <c r="P165" s="5">
        <f>_xll.SNL.Clients.Office.Excel.Functions.SPG(M165, "IQ_DILUT_EPS_NORM", "CY2022")</f>
        <v>3.4820000000000002</v>
      </c>
      <c r="Q165">
        <f t="shared" si="16"/>
        <v>974960</v>
      </c>
      <c r="R165">
        <f t="shared" si="17"/>
        <v>0.13216212552528128</v>
      </c>
    </row>
    <row r="166" spans="1:18">
      <c r="A166" t="s">
        <v>678</v>
      </c>
      <c r="B166" s="4" cm="1">
        <f t="array" ref="B166">_xll.SNL.Clients.Office.Excel.Functions.SPG(A166, "SP_TOTAL_REV", "CY2023")</f>
        <v>15320200</v>
      </c>
      <c r="C166" s="4">
        <f>_xll.SNL.Clients.Office.Excel.Functions.SPG(A166,"IQ_AVG_DILUT_SHARES_OUT","CY2023")</f>
        <v>286500000</v>
      </c>
      <c r="D166" s="5">
        <f>_xll.SNL.Clients.Office.Excel.Functions.SPG(A166, "IQ_DILUT_EPS_NORM", "CY2023")</f>
        <v>4.0490000000000004</v>
      </c>
      <c r="E166">
        <f t="shared" si="12"/>
        <v>1160038.5</v>
      </c>
      <c r="F166">
        <f t="shared" si="13"/>
        <v>7.5719540214879699E-2</v>
      </c>
      <c r="G166" t="s">
        <v>678</v>
      </c>
      <c r="H166" s="4" cm="1">
        <f t="array" ref="H166">_xll.SNL.Clients.Office.Excel.Functions.SPG(G166, "SP_TOTAL_REV", "CY2022")</f>
        <v>14187800</v>
      </c>
      <c r="I166" s="4">
        <f>_xll.SNL.Clients.Office.Excel.Functions.SPG(G166,"IQ_AVG_DILUT_SHARES_OUT","CY2022")</f>
        <v>286600000</v>
      </c>
      <c r="J166" s="5">
        <f>_xll.SNL.Clients.Office.Excel.Functions.SPG(G166, "IQ_DILUT_EPS_NORM", "CY2022")</f>
        <v>3.4390000000000001</v>
      </c>
      <c r="K166">
        <f t="shared" si="14"/>
        <v>985617.4</v>
      </c>
      <c r="L166">
        <f t="shared" si="15"/>
        <v>6.9469361000296034E-2</v>
      </c>
      <c r="M166" t="s">
        <v>682</v>
      </c>
      <c r="N166" s="4" cm="1">
        <f t="array" ref="N166">_xll.SNL.Clients.Office.Excel.Functions.SPG(M166, "SP_TOTAL_REV", "CY2022")</f>
        <v>156595000</v>
      </c>
      <c r="O166" s="4">
        <f>_xll.SNL.Clients.Office.Excel.Functions.SPG(M166,"IQ_AVG_DILUT_SHARES_OUT","CY2022")</f>
        <v>242800000</v>
      </c>
      <c r="P166" s="5">
        <f>_xll.SNL.Clients.Office.Excel.Functions.SPG(M166, "IQ_DILUT_EPS_NORM", "CY2022")</f>
        <v>19.689</v>
      </c>
      <c r="Q166">
        <f t="shared" si="16"/>
        <v>4780489.2</v>
      </c>
      <c r="R166">
        <f t="shared" si="17"/>
        <v>3.0527725661738881E-2</v>
      </c>
    </row>
    <row r="167" spans="1:18">
      <c r="A167" t="s">
        <v>679</v>
      </c>
      <c r="B167" s="4" cm="1">
        <f t="array" ref="B167">_xll.SNL.Clients.Office.Excel.Functions.SPG(A167, "SP_TOTAL_REV", "CY2023")</f>
        <v>16338000</v>
      </c>
      <c r="C167" s="4">
        <f>_xll.SNL.Clients.Office.Excel.Functions.SPG(A167,"IQ_AVG_DILUT_SHARES_OUT","CY2023")</f>
        <v>385000000</v>
      </c>
      <c r="D167" s="5">
        <f>_xll.SNL.Clients.Office.Excel.Functions.SPG(A167, "IQ_DILUT_EPS_NORM", "CY2023")</f>
        <v>3.5470000000000002</v>
      </c>
      <c r="E167">
        <f t="shared" si="12"/>
        <v>1365595</v>
      </c>
      <c r="F167">
        <f t="shared" si="13"/>
        <v>8.3583976006855187E-2</v>
      </c>
      <c r="G167" t="s">
        <v>679</v>
      </c>
      <c r="H167" s="4" cm="1">
        <f t="array" ref="H167">_xll.SNL.Clients.Office.Excel.Functions.SPG(G167, "SP_TOTAL_REV", "CY2022")</f>
        <v>17220000</v>
      </c>
      <c r="I167" s="4">
        <f>_xll.SNL.Clients.Office.Excel.Functions.SPG(G167,"IQ_AVG_DILUT_SHARES_OUT","CY2022")</f>
        <v>383000000</v>
      </c>
      <c r="J167" s="5">
        <f>_xll.SNL.Clients.Office.Excel.Functions.SPG(G167, "IQ_DILUT_EPS_NORM", "CY2022")</f>
        <v>3.3029999999999999</v>
      </c>
      <c r="K167">
        <f t="shared" si="14"/>
        <v>1265049</v>
      </c>
      <c r="L167">
        <f t="shared" si="15"/>
        <v>7.3463937282229969E-2</v>
      </c>
      <c r="M167" t="s">
        <v>683</v>
      </c>
      <c r="N167" s="4" cm="1">
        <f t="array" ref="N167">_xll.SNL.Clients.Office.Excel.Functions.SPG(M167, "SP_TOTAL_REV", "CY2022")</f>
        <v>28541400</v>
      </c>
      <c r="O167" s="4">
        <f>_xll.SNL.Clients.Office.Excel.Functions.SPG(M167,"IQ_AVG_DILUT_SHARES_OUT","CY2022")</f>
        <v>904619000</v>
      </c>
      <c r="P167" s="5">
        <f>_xll.SNL.Clients.Office.Excel.Functions.SPG(M167, "IQ_DILUT_EPS_NORM", "CY2022")</f>
        <v>5.7830000000000004</v>
      </c>
      <c r="Q167">
        <f t="shared" si="16"/>
        <v>5231411.6770000001</v>
      </c>
      <c r="R167">
        <f t="shared" si="17"/>
        <v>0.18329204863811865</v>
      </c>
    </row>
    <row r="168" spans="1:18">
      <c r="A168" t="s">
        <v>680</v>
      </c>
      <c r="B168" s="4" cm="1">
        <f t="array" ref="B168">_xll.SNL.Clients.Office.Excel.Functions.SPG(A168, "SP_TOTAL_REV", "CY2023")</f>
        <v>6004800</v>
      </c>
      <c r="C168" s="4">
        <f>_xll.SNL.Clients.Office.Excel.Functions.SPG(A168,"IQ_AVG_DILUT_SHARES_OUT","CY2023")</f>
        <v>609400000</v>
      </c>
      <c r="D168" s="5">
        <f>_xll.SNL.Clients.Office.Excel.Functions.SPG(A168, "IQ_DILUT_EPS_NORM", "CY2023")</f>
        <v>1.8520000000000001</v>
      </c>
      <c r="E168">
        <f t="shared" si="12"/>
        <v>1128608.8</v>
      </c>
      <c r="F168">
        <f t="shared" si="13"/>
        <v>0.18795110578204105</v>
      </c>
      <c r="G168" t="s">
        <v>680</v>
      </c>
      <c r="H168" s="4" cm="1">
        <f t="array" ref="H168">_xll.SNL.Clients.Office.Excel.Functions.SPG(G168, "SP_TOTAL_REV", "CY2022")</f>
        <v>5382400</v>
      </c>
      <c r="I168" s="4">
        <f>_xll.SNL.Clients.Office.Excel.Functions.SPG(G168,"IQ_AVG_DILUT_SHARES_OUT","CY2022")</f>
        <v>624200000</v>
      </c>
      <c r="J168" s="5">
        <f>_xll.SNL.Clients.Office.Excel.Functions.SPG(G168, "IQ_DILUT_EPS_NORM", "CY2022")</f>
        <v>1.8280000000000001</v>
      </c>
      <c r="K168">
        <f t="shared" si="14"/>
        <v>1141037.6000000001</v>
      </c>
      <c r="L168">
        <f t="shared" si="15"/>
        <v>0.2119942033293698</v>
      </c>
      <c r="M168" t="s">
        <v>684</v>
      </c>
      <c r="N168" s="4" cm="1">
        <f t="array" ref="N168">_xll.SNL.Clients.Office.Excel.Functions.SPG(M168, "SP_TOTAL_REV", "CY2022")</f>
        <v>14021000</v>
      </c>
      <c r="O168" s="4">
        <f>_xll.SNL.Clients.Office.Excel.Functions.SPG(M168,"IQ_AVG_DILUT_SHARES_OUT","CY2022")</f>
        <v>593450000</v>
      </c>
      <c r="P168" s="5">
        <f>_xll.SNL.Clients.Office.Excel.Functions.SPG(M168, "IQ_DILUT_EPS_NORM", "CY2022")</f>
        <v>2.3540000000000001</v>
      </c>
      <c r="Q168">
        <f t="shared" si="16"/>
        <v>1396981.3</v>
      </c>
      <c r="R168">
        <f t="shared" si="17"/>
        <v>9.9634926182155345E-2</v>
      </c>
    </row>
    <row r="169" spans="1:18">
      <c r="A169" t="s">
        <v>681</v>
      </c>
      <c r="B169" s="4" cm="1">
        <f t="array" ref="B169">_xll.SNL.Clients.Office.Excel.Functions.SPG(A169, "SP_TOTAL_REV", "CY2023")</f>
        <v>7657000</v>
      </c>
      <c r="C169" s="4">
        <f>_xll.SNL.Clients.Office.Excel.Functions.SPG(A169,"IQ_AVG_DILUT_SHARES_OUT","CY2023")</f>
        <v>272750000</v>
      </c>
      <c r="D169" s="5">
        <f>_xll.SNL.Clients.Office.Excel.Functions.SPG(A169, "IQ_DILUT_EPS_NORM", "CY2023")</f>
        <v>3.8220000000000001</v>
      </c>
      <c r="E169">
        <f t="shared" si="12"/>
        <v>1042450.5</v>
      </c>
      <c r="F169">
        <f t="shared" si="13"/>
        <v>0.13614346349745332</v>
      </c>
      <c r="G169" t="s">
        <v>681</v>
      </c>
      <c r="H169" s="4" cm="1">
        <f t="array" ref="H169">_xll.SNL.Clients.Office.Excel.Functions.SPG(G169, "SP_TOTAL_REV", "CY2022")</f>
        <v>7377000</v>
      </c>
      <c r="I169" s="4">
        <f>_xll.SNL.Clients.Office.Excel.Functions.SPG(G169,"IQ_AVG_DILUT_SHARES_OUT","CY2022")</f>
        <v>280000000</v>
      </c>
      <c r="J169" s="5">
        <f>_xll.SNL.Clients.Office.Excel.Functions.SPG(G169, "IQ_DILUT_EPS_NORM", "CY2022")</f>
        <v>3.4820000000000002</v>
      </c>
      <c r="K169">
        <f t="shared" si="14"/>
        <v>974960</v>
      </c>
      <c r="L169">
        <f t="shared" si="15"/>
        <v>0.13216212552528128</v>
      </c>
      <c r="M169" t="s">
        <v>685</v>
      </c>
      <c r="N169" s="4" cm="1">
        <f t="array" ref="N169">_xll.SNL.Clients.Office.Excel.Functions.SPG(M169, "SP_TOTAL_REV", "CY2022")</f>
        <v>2330853</v>
      </c>
      <c r="O169" s="4">
        <f>_xll.SNL.Clients.Office.Excel.Functions.SPG(M169,"IQ_AVG_DILUT_SHARES_OUT","CY2022")</f>
        <v>144390000</v>
      </c>
      <c r="P169" s="5">
        <f>_xll.SNL.Clients.Office.Excel.Functions.SPG(M169, "IQ_DILUT_EPS_NORM", "CY2022")</f>
        <v>1.976</v>
      </c>
      <c r="Q169">
        <f t="shared" si="16"/>
        <v>285314.64</v>
      </c>
      <c r="R169">
        <f t="shared" si="17"/>
        <v>0.12240782237232464</v>
      </c>
    </row>
    <row r="170" spans="1:18">
      <c r="A170" t="s">
        <v>682</v>
      </c>
      <c r="B170" s="4" cm="1">
        <f t="array" ref="B170">_xll.SNL.Clients.Office.Excel.Functions.SPG(A170, "SP_TOTAL_REV", "CY2023")</f>
        <v>171340000</v>
      </c>
      <c r="C170" s="4">
        <f>_xll.SNL.Clients.Office.Excel.Functions.SPG(A170,"IQ_AVG_DILUT_SHARES_OUT","CY2023")</f>
        <v>237400000</v>
      </c>
      <c r="D170" s="5">
        <f>_xll.SNL.Clients.Office.Excel.Functions.SPG(A170, "IQ_DILUT_EPS_NORM", "CY2023")</f>
        <v>23.306000000000001</v>
      </c>
      <c r="E170">
        <f t="shared" si="12"/>
        <v>5532844.4000000004</v>
      </c>
      <c r="F170">
        <f t="shared" si="13"/>
        <v>3.229160966499358E-2</v>
      </c>
      <c r="G170" t="s">
        <v>682</v>
      </c>
      <c r="H170" s="4" cm="1">
        <f t="array" ref="H170">_xll.SNL.Clients.Office.Excel.Functions.SPG(G170, "SP_TOTAL_REV", "CY2022")</f>
        <v>156595000</v>
      </c>
      <c r="I170" s="4">
        <f>_xll.SNL.Clients.Office.Excel.Functions.SPG(G170,"IQ_AVG_DILUT_SHARES_OUT","CY2022")</f>
        <v>242800000</v>
      </c>
      <c r="J170" s="5">
        <f>_xll.SNL.Clients.Office.Excel.Functions.SPG(G170, "IQ_DILUT_EPS_NORM", "CY2022")</f>
        <v>19.689</v>
      </c>
      <c r="K170">
        <f t="shared" si="14"/>
        <v>4780489.2</v>
      </c>
      <c r="L170">
        <f t="shared" si="15"/>
        <v>3.0527725661738881E-2</v>
      </c>
      <c r="M170" t="s">
        <v>686</v>
      </c>
      <c r="N170" s="4" cm="1">
        <f t="array" ref="N170">_xll.SNL.Clients.Office.Excel.Functions.SPG(M170, "SP_TOTAL_REV", "CY2022")</f>
        <v>13764237</v>
      </c>
      <c r="O170" s="4">
        <f>_xll.SNL.Clients.Office.Excel.Functions.SPG(M170,"IQ_AVG_DILUT_SHARES_OUT","CY2022")</f>
        <v>205547578</v>
      </c>
      <c r="P170" s="5">
        <f>_xll.SNL.Clients.Office.Excel.Functions.SPG(M170, "IQ_DILUT_EPS_NORM", "CY2022")</f>
        <v>3.7090000000000001</v>
      </c>
      <c r="Q170">
        <f t="shared" si="16"/>
        <v>762375.96680200007</v>
      </c>
      <c r="R170">
        <f t="shared" si="17"/>
        <v>5.5388174934941914E-2</v>
      </c>
    </row>
    <row r="171" spans="1:18">
      <c r="A171" t="s">
        <v>683</v>
      </c>
      <c r="B171" s="4" cm="1">
        <f t="array" ref="B171">_xll.SNL.Clients.Office.Excel.Functions.SPG(A171, "SP_TOTAL_REV", "CY2023")</f>
        <v>34124100</v>
      </c>
      <c r="C171" s="4">
        <f>_xll.SNL.Clients.Office.Excel.Functions.SPG(A171,"IQ_AVG_DILUT_SHARES_OUT","CY2023")</f>
        <v>903284000</v>
      </c>
      <c r="D171" s="5">
        <f>_xll.SNL.Clients.Office.Excel.Functions.SPG(A171, "IQ_DILUT_EPS_NORM", "CY2023")</f>
        <v>7.2249999999999996</v>
      </c>
      <c r="E171">
        <f t="shared" si="12"/>
        <v>6526226.9000000004</v>
      </c>
      <c r="F171">
        <f t="shared" si="13"/>
        <v>0.19124978827280428</v>
      </c>
      <c r="G171" t="s">
        <v>683</v>
      </c>
      <c r="H171" s="4" cm="1">
        <f t="array" ref="H171">_xll.SNL.Clients.Office.Excel.Functions.SPG(G171, "SP_TOTAL_REV", "CY2022")</f>
        <v>28541400</v>
      </c>
      <c r="I171" s="4">
        <f>_xll.SNL.Clients.Office.Excel.Functions.SPG(G171,"IQ_AVG_DILUT_SHARES_OUT","CY2022")</f>
        <v>904619000</v>
      </c>
      <c r="J171" s="5">
        <f>_xll.SNL.Clients.Office.Excel.Functions.SPG(G171, "IQ_DILUT_EPS_NORM", "CY2022")</f>
        <v>5.7830000000000004</v>
      </c>
      <c r="K171">
        <f t="shared" si="14"/>
        <v>5231411.6770000001</v>
      </c>
      <c r="L171">
        <f t="shared" si="15"/>
        <v>0.18329204863811865</v>
      </c>
      <c r="M171" t="s">
        <v>687</v>
      </c>
      <c r="N171" s="4" cm="1">
        <f t="array" ref="N171">_xll.SNL.Clients.Office.Excel.Functions.SPG(M171, "SP_TOTAL_REV", "CY2022")</f>
        <v>29610000</v>
      </c>
      <c r="O171" s="4">
        <f>_xll.SNL.Clients.Office.Excel.Functions.SPG(M171,"IQ_AVG_DILUT_SHARES_OUT","CY2022")</f>
        <v>587000000</v>
      </c>
      <c r="P171" s="5">
        <f>_xll.SNL.Clients.Office.Excel.Functions.SPG(M171, "IQ_DILUT_EPS_NORM", "CY2022")</f>
        <v>10.496</v>
      </c>
      <c r="Q171">
        <f t="shared" si="16"/>
        <v>6161152</v>
      </c>
      <c r="R171">
        <f t="shared" si="17"/>
        <v>0.20807673083417763</v>
      </c>
    </row>
    <row r="172" spans="1:18">
      <c r="A172" t="s">
        <v>684</v>
      </c>
      <c r="B172" s="4" cm="1">
        <f t="array" ref="B172">_xll.SNL.Clients.Office.Excel.Functions.SPG(A172, "SP_TOTAL_REV", "CY2023")</f>
        <v>15909000</v>
      </c>
      <c r="C172" s="4">
        <f>_xll.SNL.Clients.Office.Excel.Functions.SPG(A172,"IQ_AVG_DILUT_SHARES_OUT","CY2023")</f>
        <v>573950000</v>
      </c>
      <c r="D172" s="5">
        <f>_xll.SNL.Clients.Office.Excel.Functions.SPG(A172, "IQ_DILUT_EPS_NORM", "CY2023")</f>
        <v>3.2589999999999999</v>
      </c>
      <c r="E172">
        <f t="shared" si="12"/>
        <v>1870503.05</v>
      </c>
      <c r="F172">
        <f t="shared" si="13"/>
        <v>0.11757514928656736</v>
      </c>
      <c r="G172" t="s">
        <v>684</v>
      </c>
      <c r="H172" s="4" cm="1">
        <f t="array" ref="H172">_xll.SNL.Clients.Office.Excel.Functions.SPG(G172, "SP_TOTAL_REV", "CY2022")</f>
        <v>14021000</v>
      </c>
      <c r="I172" s="4">
        <f>_xll.SNL.Clients.Office.Excel.Functions.SPG(G172,"IQ_AVG_DILUT_SHARES_OUT","CY2022")</f>
        <v>593450000</v>
      </c>
      <c r="J172" s="5">
        <f>_xll.SNL.Clients.Office.Excel.Functions.SPG(G172, "IQ_DILUT_EPS_NORM", "CY2022")</f>
        <v>2.3540000000000001</v>
      </c>
      <c r="K172">
        <f t="shared" si="14"/>
        <v>1396981.3</v>
      </c>
      <c r="L172">
        <f t="shared" si="15"/>
        <v>9.9634926182155345E-2</v>
      </c>
      <c r="M172" t="s">
        <v>688</v>
      </c>
      <c r="N172" s="4" cm="1">
        <f t="array" ref="N172">_xll.SNL.Clients.Office.Excel.Functions.SPG(M172, "SP_TOTAL_REV", "CY2022")</f>
        <v>4824698</v>
      </c>
      <c r="O172" s="4">
        <f>_xll.SNL.Clients.Office.Excel.Functions.SPG(M172,"IQ_AVG_DILUT_SHARES_OUT","CY2022")</f>
        <v>59169000</v>
      </c>
      <c r="P172" s="5">
        <f>_xll.SNL.Clients.Office.Excel.Functions.SPG(M172, "IQ_DILUT_EPS_NORM", "CY2022")</f>
        <v>6.968</v>
      </c>
      <c r="Q172">
        <f t="shared" si="16"/>
        <v>412289.592</v>
      </c>
      <c r="R172">
        <f t="shared" si="17"/>
        <v>8.5453968725089119E-2</v>
      </c>
    </row>
    <row r="173" spans="1:18">
      <c r="A173" t="s">
        <v>685</v>
      </c>
      <c r="B173" s="4" cm="1">
        <f t="array" ref="B173">_xll.SNL.Clients.Office.Excel.Functions.SPG(A173, "SP_TOTAL_REV", "CY2023")</f>
        <v>2290786</v>
      </c>
      <c r="C173" s="4">
        <f>_xll.SNL.Clients.Office.Excel.Functions.SPG(A173,"IQ_AVG_DILUT_SHARES_OUT","CY2023")</f>
        <v>143290000</v>
      </c>
      <c r="D173" s="5">
        <f>_xll.SNL.Clients.Office.Excel.Functions.SPG(A173, "IQ_DILUT_EPS_NORM", "CY2023")</f>
        <v>2.2719999999999998</v>
      </c>
      <c r="E173">
        <f t="shared" si="12"/>
        <v>325554.88</v>
      </c>
      <c r="F173">
        <f t="shared" si="13"/>
        <v>0.14211492474635343</v>
      </c>
      <c r="G173" t="s">
        <v>685</v>
      </c>
      <c r="H173" s="4" cm="1">
        <f t="array" ref="H173">_xll.SNL.Clients.Office.Excel.Functions.SPG(G173, "SP_TOTAL_REV", "CY2022")</f>
        <v>2330853</v>
      </c>
      <c r="I173" s="4">
        <f>_xll.SNL.Clients.Office.Excel.Functions.SPG(G173,"IQ_AVG_DILUT_SHARES_OUT","CY2022")</f>
        <v>144390000</v>
      </c>
      <c r="J173" s="5">
        <f>_xll.SNL.Clients.Office.Excel.Functions.SPG(G173, "IQ_DILUT_EPS_NORM", "CY2022")</f>
        <v>1.976</v>
      </c>
      <c r="K173">
        <f t="shared" si="14"/>
        <v>285314.64</v>
      </c>
      <c r="L173">
        <f t="shared" si="15"/>
        <v>0.12240782237232464</v>
      </c>
      <c r="M173" t="s">
        <v>689</v>
      </c>
      <c r="N173" s="4" cm="1">
        <f t="array" ref="N173">_xll.SNL.Clients.Office.Excel.Functions.SPG(M173, "SP_TOTAL_REV", "CY2022")</f>
        <v>11996159</v>
      </c>
      <c r="O173" s="4">
        <f>_xll.SNL.Clients.Office.Excel.Functions.SPG(M173,"IQ_AVG_DILUT_SHARES_OUT","CY2022")</f>
        <v>406495000</v>
      </c>
      <c r="P173" s="5">
        <f>_xll.SNL.Clients.Office.Excel.Functions.SPG(M173, "IQ_DILUT_EPS_NORM", "CY2022")</f>
        <v>4.133</v>
      </c>
      <c r="Q173">
        <f t="shared" si="16"/>
        <v>1680043.835</v>
      </c>
      <c r="R173">
        <f t="shared" si="17"/>
        <v>0.14004848010100565</v>
      </c>
    </row>
    <row r="174" spans="1:18">
      <c r="A174" t="s">
        <v>686</v>
      </c>
      <c r="B174" s="4" cm="1">
        <f t="array" ref="B174">_xll.SNL.Clients.Office.Excel.Functions.SPG(A174, "SP_TOTAL_REV", "CY2023")</f>
        <v>12147412</v>
      </c>
      <c r="C174" s="4">
        <f>_xll.SNL.Clients.Office.Excel.Functions.SPG(A174,"IQ_AVG_DILUT_SHARES_OUT","CY2023")</f>
        <v>212376495</v>
      </c>
      <c r="D174" s="5">
        <f>_xll.SNL.Clients.Office.Excel.Functions.SPG(A174, "IQ_DILUT_EPS_NORM", "CY2023")</f>
        <v>5.5</v>
      </c>
      <c r="E174">
        <f t="shared" si="12"/>
        <v>1168070.7224999999</v>
      </c>
      <c r="F174">
        <f t="shared" si="13"/>
        <v>9.6157990072288646E-2</v>
      </c>
      <c r="G174" t="s">
        <v>686</v>
      </c>
      <c r="H174" s="4" cm="1">
        <f t="array" ref="H174">_xll.SNL.Clients.Office.Excel.Functions.SPG(G174, "SP_TOTAL_REV", "CY2022")</f>
        <v>13764237</v>
      </c>
      <c r="I174" s="4">
        <f>_xll.SNL.Clients.Office.Excel.Functions.SPG(G174,"IQ_AVG_DILUT_SHARES_OUT","CY2022")</f>
        <v>205547578</v>
      </c>
      <c r="J174" s="5">
        <f>_xll.SNL.Clients.Office.Excel.Functions.SPG(G174, "IQ_DILUT_EPS_NORM", "CY2022")</f>
        <v>3.7090000000000001</v>
      </c>
      <c r="K174">
        <f t="shared" si="14"/>
        <v>762375.96680200007</v>
      </c>
      <c r="L174">
        <f t="shared" si="15"/>
        <v>5.5388174934941914E-2</v>
      </c>
      <c r="M174" t="s">
        <v>690</v>
      </c>
      <c r="N174" s="4" cm="1">
        <f t="array" ref="N174">_xll.SNL.Clients.Office.Excel.Functions.SPG(M174, "SP_TOTAL_REV", "CY2022")</f>
        <v>5122200</v>
      </c>
      <c r="O174" s="4">
        <f>_xll.SNL.Clients.Office.Excel.Functions.SPG(M174,"IQ_AVG_DILUT_SHARES_OUT","CY2022")</f>
        <v>123300000</v>
      </c>
      <c r="P174" s="5">
        <f>_xll.SNL.Clients.Office.Excel.Functions.SPG(M174, "IQ_DILUT_EPS_NORM", "CY2022")</f>
        <v>4.6369999999999996</v>
      </c>
      <c r="Q174">
        <f t="shared" si="16"/>
        <v>571742.1</v>
      </c>
      <c r="R174">
        <f t="shared" si="17"/>
        <v>0.11162041700831674</v>
      </c>
    </row>
    <row r="175" spans="1:18">
      <c r="A175" t="s">
        <v>687</v>
      </c>
      <c r="B175" s="4" cm="1">
        <f t="array" ref="B175">_xll.SNL.Clients.Office.Excel.Functions.SPG(A175, "SP_TOTAL_REV", "CY2023")</f>
        <v>23273000</v>
      </c>
      <c r="C175" s="4">
        <f>_xll.SNL.Clients.Office.Excel.Functions.SPG(A175,"IQ_AVG_DILUT_SHARES_OUT","CY2023")</f>
        <v>584000000</v>
      </c>
      <c r="D175" s="5">
        <f>_xll.SNL.Clients.Office.Excel.Functions.SPG(A175, "IQ_DILUT_EPS_NORM", "CY2023")</f>
        <v>10.303000000000001</v>
      </c>
      <c r="E175">
        <f t="shared" si="12"/>
        <v>6016952.0000000009</v>
      </c>
      <c r="F175">
        <f t="shared" si="13"/>
        <v>0.25853787650925969</v>
      </c>
      <c r="G175" t="s">
        <v>687</v>
      </c>
      <c r="H175" s="4" cm="1">
        <f t="array" ref="H175">_xll.SNL.Clients.Office.Excel.Functions.SPG(G175, "SP_TOTAL_REV", "CY2022")</f>
        <v>29610000</v>
      </c>
      <c r="I175" s="4">
        <f>_xll.SNL.Clients.Office.Excel.Functions.SPG(G175,"IQ_AVG_DILUT_SHARES_OUT","CY2022")</f>
        <v>587000000</v>
      </c>
      <c r="J175" s="5">
        <f>_xll.SNL.Clients.Office.Excel.Functions.SPG(G175, "IQ_DILUT_EPS_NORM", "CY2022")</f>
        <v>10.496</v>
      </c>
      <c r="K175">
        <f t="shared" si="14"/>
        <v>6161152</v>
      </c>
      <c r="L175">
        <f t="shared" si="15"/>
        <v>0.20807673083417763</v>
      </c>
      <c r="M175" t="s">
        <v>691</v>
      </c>
      <c r="N175" s="4" cm="1">
        <f t="array" ref="N175">_xll.SNL.Clients.Office.Excel.Functions.SPG(M175, "SP_TOTAL_REV", "CY2022")</f>
        <v>7249771</v>
      </c>
      <c r="O175" s="4">
        <f>_xll.SNL.Clients.Office.Excel.Functions.SPG(M175,"IQ_AVG_DILUT_SHARES_OUT","CY2022")</f>
        <v>91828000</v>
      </c>
      <c r="P175" s="5">
        <f>_xll.SNL.Clients.Office.Excel.Functions.SPG(M175, "IQ_DILUT_EPS_NORM", "CY2022")</f>
        <v>3.149</v>
      </c>
      <c r="Q175">
        <f t="shared" si="16"/>
        <v>289166.37199999997</v>
      </c>
      <c r="R175">
        <f t="shared" si="17"/>
        <v>3.9886276683773869E-2</v>
      </c>
    </row>
    <row r="176" spans="1:18">
      <c r="A176" t="s">
        <v>688</v>
      </c>
      <c r="B176" s="4" cm="1">
        <f t="array" ref="B176">_xll.SNL.Clients.Office.Excel.Functions.SPG(A176, "SP_TOTAL_REV", "CY2023")</f>
        <v>4690540</v>
      </c>
      <c r="C176" s="4">
        <f>_xll.SNL.Clients.Office.Excel.Functions.SPG(A176,"IQ_AVG_DILUT_SHARES_OUT","CY2023")</f>
        <v>59085000</v>
      </c>
      <c r="D176" s="5">
        <f>_xll.SNL.Clients.Office.Excel.Functions.SPG(A176, "IQ_DILUT_EPS_NORM", "CY2023")</f>
        <v>6.5890000000000004</v>
      </c>
      <c r="E176">
        <f t="shared" si="12"/>
        <v>389311.065</v>
      </c>
      <c r="F176">
        <f t="shared" si="13"/>
        <v>8.2999199452515063E-2</v>
      </c>
      <c r="G176" t="s">
        <v>688</v>
      </c>
      <c r="H176" s="4" cm="1">
        <f t="array" ref="H176">_xll.SNL.Clients.Office.Excel.Functions.SPG(G176, "SP_TOTAL_REV", "CY2022")</f>
        <v>4824698</v>
      </c>
      <c r="I176" s="4">
        <f>_xll.SNL.Clients.Office.Excel.Functions.SPG(G176,"IQ_AVG_DILUT_SHARES_OUT","CY2022")</f>
        <v>59169000</v>
      </c>
      <c r="J176" s="5">
        <f>_xll.SNL.Clients.Office.Excel.Functions.SPG(G176, "IQ_DILUT_EPS_NORM", "CY2022")</f>
        <v>6.968</v>
      </c>
      <c r="K176">
        <f t="shared" si="14"/>
        <v>412289.592</v>
      </c>
      <c r="L176">
        <f t="shared" si="15"/>
        <v>8.5453968725089119E-2</v>
      </c>
      <c r="M176" t="s">
        <v>692</v>
      </c>
      <c r="N176" s="4" cm="1">
        <f t="array" ref="N176">_xll.SNL.Clients.Office.Excel.Functions.SPG(M176, "SP_TOTAL_REV", "CY2022")</f>
        <v>2731847</v>
      </c>
      <c r="O176" s="4">
        <f>_xll.SNL.Clients.Office.Excel.Functions.SPG(M176,"IQ_AVG_DILUT_SHARES_OUT","CY2022")</f>
        <v>389450000</v>
      </c>
      <c r="P176" s="5">
        <f>_xll.SNL.Clients.Office.Excel.Functions.SPG(M176, "IQ_DILUT_EPS_NORM", "CY2022")</f>
        <v>0.72799999999999998</v>
      </c>
      <c r="Q176">
        <f t="shared" si="16"/>
        <v>283519.59999999998</v>
      </c>
      <c r="R176">
        <f t="shared" si="17"/>
        <v>0.103783118161449</v>
      </c>
    </row>
    <row r="177" spans="1:18">
      <c r="A177" t="s">
        <v>689</v>
      </c>
      <c r="B177" s="4" cm="1">
        <f t="array" ref="B177">_xll.SNL.Clients.Office.Excel.Functions.SPG(A177, "SP_TOTAL_REV", "CY2023")</f>
        <v>4974255</v>
      </c>
      <c r="C177" s="4">
        <f>_xll.SNL.Clients.Office.Excel.Functions.SPG(A177,"IQ_AVG_DILUT_SHARES_OUT","CY2023")</f>
        <v>413224000</v>
      </c>
      <c r="D177" s="5">
        <f>_xll.SNL.Clients.Office.Excel.Functions.SPG(A177, "IQ_DILUT_EPS_NORM", "CY2023")</f>
        <v>3.4929999999999999</v>
      </c>
      <c r="E177">
        <f t="shared" si="12"/>
        <v>1443391.432</v>
      </c>
      <c r="F177">
        <f t="shared" si="13"/>
        <v>0.29017238400524298</v>
      </c>
      <c r="G177" t="s">
        <v>689</v>
      </c>
      <c r="H177" s="4" cm="1">
        <f t="array" ref="H177">_xll.SNL.Clients.Office.Excel.Functions.SPG(G177, "SP_TOTAL_REV", "CY2022")</f>
        <v>11996159</v>
      </c>
      <c r="I177" s="4">
        <f>_xll.SNL.Clients.Office.Excel.Functions.SPG(G177,"IQ_AVG_DILUT_SHARES_OUT","CY2022")</f>
        <v>406495000</v>
      </c>
      <c r="J177" s="5">
        <f>_xll.SNL.Clients.Office.Excel.Functions.SPG(G177, "IQ_DILUT_EPS_NORM", "CY2022")</f>
        <v>4.133</v>
      </c>
      <c r="K177">
        <f t="shared" si="14"/>
        <v>1680043.835</v>
      </c>
      <c r="L177">
        <f t="shared" si="15"/>
        <v>0.14004848010100565</v>
      </c>
      <c r="M177" t="s">
        <v>693</v>
      </c>
      <c r="N177" s="4" cm="1">
        <f t="array" ref="N177">_xll.SNL.Clients.Office.Excel.Functions.SPG(M177, "SP_TOTAL_REV", "CY2022")</f>
        <v>1662779</v>
      </c>
      <c r="O177" s="4">
        <f>_xll.SNL.Clients.Office.Excel.Functions.SPG(M177,"IQ_AVG_DILUT_SHARES_OUT","CY2022")</f>
        <v>65098186</v>
      </c>
      <c r="P177" s="5">
        <f>_xll.SNL.Clients.Office.Excel.Functions.SPG(M177, "IQ_DILUT_EPS_NORM", "CY2022")</f>
        <v>3.036</v>
      </c>
      <c r="Q177">
        <f t="shared" si="16"/>
        <v>197638.09269600001</v>
      </c>
      <c r="R177">
        <f t="shared" si="17"/>
        <v>0.11886010870717036</v>
      </c>
    </row>
    <row r="178" spans="1:18">
      <c r="A178" t="s">
        <v>690</v>
      </c>
      <c r="B178" s="4" cm="1">
        <f t="array" ref="B178">_xll.SNL.Clients.Office.Excel.Functions.SPG(A178, "SP_TOTAL_REV", "CY2023")</f>
        <v>5265200</v>
      </c>
      <c r="C178" s="4">
        <f>_xll.SNL.Clients.Office.Excel.Functions.SPG(A178,"IQ_AVG_DILUT_SHARES_OUT","CY2023")</f>
        <v>123900000</v>
      </c>
      <c r="D178" s="5">
        <f>_xll.SNL.Clients.Office.Excel.Functions.SPG(A178, "IQ_DILUT_EPS_NORM", "CY2023")</f>
        <v>3.7429999999999999</v>
      </c>
      <c r="E178">
        <f t="shared" si="12"/>
        <v>463757.7</v>
      </c>
      <c r="F178">
        <f t="shared" si="13"/>
        <v>8.8079788042239607E-2</v>
      </c>
      <c r="G178" t="s">
        <v>690</v>
      </c>
      <c r="H178" s="4" cm="1">
        <f t="array" ref="H178">_xll.SNL.Clients.Office.Excel.Functions.SPG(G178, "SP_TOTAL_REV", "CY2022")</f>
        <v>5122200</v>
      </c>
      <c r="I178" s="4">
        <f>_xll.SNL.Clients.Office.Excel.Functions.SPG(G178,"IQ_AVG_DILUT_SHARES_OUT","CY2022")</f>
        <v>123300000</v>
      </c>
      <c r="J178" s="5">
        <f>_xll.SNL.Clients.Office.Excel.Functions.SPG(G178, "IQ_DILUT_EPS_NORM", "CY2022")</f>
        <v>4.6369999999999996</v>
      </c>
      <c r="K178">
        <f t="shared" si="14"/>
        <v>571742.1</v>
      </c>
      <c r="L178">
        <f t="shared" si="15"/>
        <v>0.11162041700831674</v>
      </c>
      <c r="M178" t="s">
        <v>694</v>
      </c>
      <c r="N178" s="4" cm="1">
        <f t="array" ref="N178">_xll.SNL.Clients.Office.Excel.Functions.SPG(M178, "SP_TOTAL_REV", "CY2022")</f>
        <v>16356000</v>
      </c>
      <c r="O178" s="4">
        <f>_xll.SNL.Clients.Office.Excel.Functions.SPG(M178,"IQ_AVG_DILUT_SHARES_OUT","CY2022")</f>
        <v>361850000</v>
      </c>
      <c r="P178" s="5">
        <f>_xll.SNL.Clients.Office.Excel.Functions.SPG(M178, "IQ_DILUT_EPS_NORM", "CY2022")</f>
        <v>4.1159999999999997</v>
      </c>
      <c r="Q178">
        <f t="shared" si="16"/>
        <v>1489374.5999999999</v>
      </c>
      <c r="R178">
        <f t="shared" si="17"/>
        <v>9.1059831254585472E-2</v>
      </c>
    </row>
    <row r="179" spans="1:18">
      <c r="A179" t="s">
        <v>691</v>
      </c>
      <c r="B179" s="4" cm="1">
        <f t="array" ref="B179">_xll.SNL.Clients.Office.Excel.Functions.SPG(A179, "SP_TOTAL_REV", "CY2023")</f>
        <v>8272667</v>
      </c>
      <c r="C179" s="4">
        <f>_xll.SNL.Clients.Office.Excel.Functions.SPG(A179,"IQ_AVG_DILUT_SHARES_OUT","CY2023")</f>
        <v>94009000</v>
      </c>
      <c r="D179" s="5">
        <f>_xll.SNL.Clients.Office.Excel.Functions.SPG(A179, "IQ_DILUT_EPS_NORM", "CY2023")</f>
        <v>4.5780000000000003</v>
      </c>
      <c r="E179">
        <f t="shared" si="12"/>
        <v>430373.20199999999</v>
      </c>
      <c r="F179">
        <f t="shared" si="13"/>
        <v>5.2023513336146611E-2</v>
      </c>
      <c r="G179" t="s">
        <v>691</v>
      </c>
      <c r="H179" s="4" cm="1">
        <f t="array" ref="H179">_xll.SNL.Clients.Office.Excel.Functions.SPG(G179, "SP_TOTAL_REV", "CY2022")</f>
        <v>7249771</v>
      </c>
      <c r="I179" s="4">
        <f>_xll.SNL.Clients.Office.Excel.Functions.SPG(G179,"IQ_AVG_DILUT_SHARES_OUT","CY2022")</f>
        <v>91828000</v>
      </c>
      <c r="J179" s="5">
        <f>_xll.SNL.Clients.Office.Excel.Functions.SPG(G179, "IQ_DILUT_EPS_NORM", "CY2022")</f>
        <v>3.149</v>
      </c>
      <c r="K179">
        <f t="shared" si="14"/>
        <v>289166.37199999997</v>
      </c>
      <c r="L179">
        <f t="shared" si="15"/>
        <v>3.9886276683773869E-2</v>
      </c>
      <c r="M179" t="s">
        <v>695</v>
      </c>
      <c r="N179" s="4" cm="1">
        <f t="array" ref="N179">_xll.SNL.Clients.Office.Excel.Functions.SPG(M179, "SP_TOTAL_REV", "CY2022")</f>
        <v>2566111</v>
      </c>
      <c r="O179" s="4">
        <f>_xll.SNL.Clients.Office.Excel.Functions.SPG(M179,"IQ_AVG_DILUT_SHARES_OUT","CY2022")</f>
        <v>126778626</v>
      </c>
      <c r="P179" s="5">
        <f>_xll.SNL.Clients.Office.Excel.Functions.SPG(M179, "IQ_DILUT_EPS_NORM", "CY2022")</f>
        <v>1.9019999999999999</v>
      </c>
      <c r="Q179">
        <f t="shared" si="16"/>
        <v>241132.94665199998</v>
      </c>
      <c r="R179">
        <f t="shared" si="17"/>
        <v>9.3968244807804482E-2</v>
      </c>
    </row>
    <row r="180" spans="1:18">
      <c r="A180" t="s">
        <v>692</v>
      </c>
      <c r="B180" s="4" cm="1">
        <f t="array" ref="B180">_xll.SNL.Clients.Office.Excel.Functions.SPG(A180, "SP_TOTAL_REV", "CY2023")</f>
        <v>2874906</v>
      </c>
      <c r="C180" s="4">
        <f>_xll.SNL.Clients.Office.Excel.Functions.SPG(A180,"IQ_AVG_DILUT_SHARES_OUT","CY2023")</f>
        <v>390897000</v>
      </c>
      <c r="D180" s="5">
        <f>_xll.SNL.Clients.Office.Excel.Functions.SPG(A180, "IQ_DILUT_EPS_NORM", "CY2023")</f>
        <v>0.83</v>
      </c>
      <c r="E180">
        <f t="shared" si="12"/>
        <v>324444.51</v>
      </c>
      <c r="F180">
        <f t="shared" si="13"/>
        <v>0.11285395418145845</v>
      </c>
      <c r="G180" t="s">
        <v>692</v>
      </c>
      <c r="H180" s="4" cm="1">
        <f t="array" ref="H180">_xll.SNL.Clients.Office.Excel.Functions.SPG(G180, "SP_TOTAL_REV", "CY2022")</f>
        <v>2731847</v>
      </c>
      <c r="I180" s="4">
        <f>_xll.SNL.Clients.Office.Excel.Functions.SPG(G180,"IQ_AVG_DILUT_SHARES_OUT","CY2022")</f>
        <v>389450000</v>
      </c>
      <c r="J180" s="5">
        <f>_xll.SNL.Clients.Office.Excel.Functions.SPG(G180, "IQ_DILUT_EPS_NORM", "CY2022")</f>
        <v>0.72799999999999998</v>
      </c>
      <c r="K180">
        <f t="shared" si="14"/>
        <v>283519.59999999998</v>
      </c>
      <c r="L180">
        <f t="shared" si="15"/>
        <v>0.103783118161449</v>
      </c>
      <c r="M180" t="s">
        <v>696</v>
      </c>
      <c r="N180" s="4" cm="1">
        <f t="array" ref="N180">_xll.SNL.Clients.Office.Excel.Functions.SPG(M180, "SP_TOTAL_REV", "CY2022")</f>
        <v>12060000</v>
      </c>
      <c r="O180" s="4">
        <f>_xll.SNL.Clients.Office.Excel.Functions.SPG(M180,"IQ_AVG_DILUT_SHARES_OUT","CY2022")</f>
        <v>38800000</v>
      </c>
      <c r="P180" s="5">
        <f>_xll.SNL.Clients.Office.Excel.Functions.SPG(M180, "IQ_DILUT_EPS_NORM", "CY2022")</f>
        <v>9.4719999999999995</v>
      </c>
      <c r="Q180">
        <f t="shared" si="16"/>
        <v>367513.59999999998</v>
      </c>
      <c r="R180">
        <f t="shared" si="17"/>
        <v>3.0473764510779433E-2</v>
      </c>
    </row>
    <row r="181" spans="1:18">
      <c r="A181" t="s">
        <v>693</v>
      </c>
      <c r="B181" s="4" cm="1">
        <f t="array" ref="B181">_xll.SNL.Clients.Office.Excel.Functions.SPG(A181, "SP_TOTAL_REV", "CY2023")</f>
        <v>1744220</v>
      </c>
      <c r="C181" s="4">
        <f>_xll.SNL.Clients.Office.Excel.Functions.SPG(A181,"IQ_AVG_DILUT_SHARES_OUT","CY2023")</f>
        <v>64253385</v>
      </c>
      <c r="D181" s="5">
        <f>_xll.SNL.Clients.Office.Excel.Functions.SPG(A181, "IQ_DILUT_EPS_NORM", "CY2023")</f>
        <v>3.14</v>
      </c>
      <c r="E181">
        <f t="shared" si="12"/>
        <v>201755.62890000001</v>
      </c>
      <c r="F181">
        <f t="shared" si="13"/>
        <v>0.11567097550767678</v>
      </c>
      <c r="G181" t="s">
        <v>693</v>
      </c>
      <c r="H181" s="4" cm="1">
        <f t="array" ref="H181">_xll.SNL.Clients.Office.Excel.Functions.SPG(G181, "SP_TOTAL_REV", "CY2022")</f>
        <v>1662779</v>
      </c>
      <c r="I181" s="4">
        <f>_xll.SNL.Clients.Office.Excel.Functions.SPG(G181,"IQ_AVG_DILUT_SHARES_OUT","CY2022")</f>
        <v>65098186</v>
      </c>
      <c r="J181" s="5">
        <f>_xll.SNL.Clients.Office.Excel.Functions.SPG(G181, "IQ_DILUT_EPS_NORM", "CY2022")</f>
        <v>3.036</v>
      </c>
      <c r="K181">
        <f t="shared" si="14"/>
        <v>197638.09269600001</v>
      </c>
      <c r="L181">
        <f t="shared" si="15"/>
        <v>0.11886010870717036</v>
      </c>
      <c r="M181" t="s">
        <v>697</v>
      </c>
      <c r="N181" s="4" cm="1">
        <f t="array" ref="N181">_xll.SNL.Clients.Office.Excel.Functions.SPG(M181, "SP_TOTAL_REV", "CY2022")</f>
        <v>5859100</v>
      </c>
      <c r="O181" s="4">
        <f>_xll.SNL.Clients.Office.Excel.Functions.SPG(M181,"IQ_AVG_DILUT_SHARES_OUT","CY2022")</f>
        <v>230300000</v>
      </c>
      <c r="P181" s="5">
        <f>_xll.SNL.Clients.Office.Excel.Functions.SPG(M181, "IQ_DILUT_EPS_NORM", "CY2022")</f>
        <v>2.2589999999999999</v>
      </c>
      <c r="Q181">
        <f t="shared" si="16"/>
        <v>520247.7</v>
      </c>
      <c r="R181">
        <f t="shared" si="17"/>
        <v>8.8793108156542816E-2</v>
      </c>
    </row>
    <row r="182" spans="1:18">
      <c r="A182" t="s">
        <v>694</v>
      </c>
      <c r="B182" s="4" cm="1">
        <f t="array" ref="B182">_xll.SNL.Clients.Office.Excel.Functions.SPG(A182, "SP_TOTAL_REV", "CY2023")</f>
        <v>15157000</v>
      </c>
      <c r="C182" s="4">
        <f>_xll.SNL.Clients.Office.Excel.Functions.SPG(A182,"IQ_AVG_DILUT_SHARES_OUT","CY2023")</f>
        <v>360600000</v>
      </c>
      <c r="D182" s="5">
        <f>_xll.SNL.Clients.Office.Excel.Functions.SPG(A182, "IQ_DILUT_EPS_NORM", "CY2023")</f>
        <v>1.4339999999999999</v>
      </c>
      <c r="E182">
        <f t="shared" si="12"/>
        <v>517100.4</v>
      </c>
      <c r="F182">
        <f t="shared" si="13"/>
        <v>3.4116276307976513E-2</v>
      </c>
      <c r="G182" t="s">
        <v>694</v>
      </c>
      <c r="H182" s="4" cm="1">
        <f t="array" ref="H182">_xll.SNL.Clients.Office.Excel.Functions.SPG(G182, "SP_TOTAL_REV", "CY2022")</f>
        <v>16356000</v>
      </c>
      <c r="I182" s="4">
        <f>_xll.SNL.Clients.Office.Excel.Functions.SPG(G182,"IQ_AVG_DILUT_SHARES_OUT","CY2022")</f>
        <v>361850000</v>
      </c>
      <c r="J182" s="5">
        <f>_xll.SNL.Clients.Office.Excel.Functions.SPG(G182, "IQ_DILUT_EPS_NORM", "CY2022")</f>
        <v>4.1159999999999997</v>
      </c>
      <c r="K182">
        <f t="shared" si="14"/>
        <v>1489374.5999999999</v>
      </c>
      <c r="L182">
        <f t="shared" si="15"/>
        <v>9.1059831254585472E-2</v>
      </c>
      <c r="M182" t="s">
        <v>698</v>
      </c>
      <c r="N182" s="4" cm="1">
        <f t="array" ref="N182">_xll.SNL.Clients.Office.Excel.Functions.SPG(M182, "SP_TOTAL_REV", "CY2022")</f>
        <v>12289336</v>
      </c>
      <c r="O182" s="4">
        <f>_xll.SNL.Clients.Office.Excel.Functions.SPG(M182,"IQ_AVG_DILUT_SHARES_OUT","CY2022")</f>
        <v>347246768</v>
      </c>
      <c r="P182" s="5">
        <f>_xll.SNL.Clients.Office.Excel.Functions.SPG(M182, "IQ_DILUT_EPS_NORM", "CY2022")</f>
        <v>3.3330000000000002</v>
      </c>
      <c r="Q182">
        <f t="shared" si="16"/>
        <v>1157373.477744</v>
      </c>
      <c r="R182">
        <f t="shared" si="17"/>
        <v>9.4177055436030069E-2</v>
      </c>
    </row>
    <row r="183" spans="1:18">
      <c r="A183" t="s">
        <v>695</v>
      </c>
      <c r="B183" s="4" cm="1">
        <f t="array" ref="B183">_xll.SNL.Clients.Office.Excel.Functions.SPG(A183, "SP_TOTAL_REV", "CY2023")</f>
        <v>2748377</v>
      </c>
      <c r="C183" s="4">
        <f>_xll.SNL.Clients.Office.Excel.Functions.SPG(A183,"IQ_AVG_DILUT_SHARES_OUT","CY2023")</f>
        <v>140145406</v>
      </c>
      <c r="D183" s="5">
        <f>_xll.SNL.Clients.Office.Excel.Functions.SPG(A183, "IQ_DILUT_EPS_NORM", "CY2023")</f>
        <v>1.7450000000000001</v>
      </c>
      <c r="E183">
        <f t="shared" si="12"/>
        <v>244553.73347000004</v>
      </c>
      <c r="F183">
        <f t="shared" si="13"/>
        <v>8.8981145406907436E-2</v>
      </c>
      <c r="G183" t="s">
        <v>695</v>
      </c>
      <c r="H183" s="4" cm="1">
        <f t="array" ref="H183">_xll.SNL.Clients.Office.Excel.Functions.SPG(G183, "SP_TOTAL_REV", "CY2022")</f>
        <v>2566111</v>
      </c>
      <c r="I183" s="4">
        <f>_xll.SNL.Clients.Office.Excel.Functions.SPG(G183,"IQ_AVG_DILUT_SHARES_OUT","CY2022")</f>
        <v>126778626</v>
      </c>
      <c r="J183" s="5">
        <f>_xll.SNL.Clients.Office.Excel.Functions.SPG(G183, "IQ_DILUT_EPS_NORM", "CY2022")</f>
        <v>1.9019999999999999</v>
      </c>
      <c r="K183">
        <f t="shared" si="14"/>
        <v>241132.94665199998</v>
      </c>
      <c r="L183">
        <f t="shared" si="15"/>
        <v>9.3968244807804482E-2</v>
      </c>
      <c r="M183" t="s">
        <v>699</v>
      </c>
      <c r="N183" s="4" cm="1">
        <f t="array" ref="N183">_xll.SNL.Clients.Office.Excel.Functions.SPG(M183, "SP_TOTAL_REV", "CY2022")</f>
        <v>19078000</v>
      </c>
      <c r="O183" s="4">
        <f>_xll.SNL.Clients.Office.Excel.Functions.SPG(M183,"IQ_AVG_DILUT_SHARES_OUT","CY2022")</f>
        <v>987000000</v>
      </c>
      <c r="P183" s="5">
        <f>_xll.SNL.Clients.Office.Excel.Functions.SPG(M183, "IQ_DILUT_EPS_NORM", "CY2022")</f>
        <v>1.5740000000000001</v>
      </c>
      <c r="Q183">
        <f t="shared" si="16"/>
        <v>1553538</v>
      </c>
      <c r="R183">
        <f t="shared" si="17"/>
        <v>8.1430862773875665E-2</v>
      </c>
    </row>
    <row r="184" spans="1:18">
      <c r="A184" t="s">
        <v>696</v>
      </c>
      <c r="B184" s="4" cm="1">
        <f t="array" ref="B184">_xll.SNL.Clients.Office.Excel.Functions.SPG(A184, "SP_TOTAL_REV", "CY2023")</f>
        <v>14586000</v>
      </c>
      <c r="C184" s="4">
        <f>_xll.SNL.Clients.Office.Excel.Functions.SPG(A184,"IQ_AVG_DILUT_SHARES_OUT","CY2023")</f>
        <v>41300000</v>
      </c>
      <c r="D184" s="5">
        <f>_xll.SNL.Clients.Office.Excel.Functions.SPG(A184, "IQ_DILUT_EPS_NORM", "CY2023")</f>
        <v>32.597000000000001</v>
      </c>
      <c r="E184">
        <f t="shared" si="12"/>
        <v>1346256.1</v>
      </c>
      <c r="F184">
        <f t="shared" si="13"/>
        <v>9.2297826683120809E-2</v>
      </c>
      <c r="G184" t="s">
        <v>696</v>
      </c>
      <c r="H184" s="4" cm="1">
        <f t="array" ref="H184">_xll.SNL.Clients.Office.Excel.Functions.SPG(G184, "SP_TOTAL_REV", "CY2022")</f>
        <v>12060000</v>
      </c>
      <c r="I184" s="4">
        <f>_xll.SNL.Clients.Office.Excel.Functions.SPG(G184,"IQ_AVG_DILUT_SHARES_OUT","CY2022")</f>
        <v>38800000</v>
      </c>
      <c r="J184" s="5">
        <f>_xll.SNL.Clients.Office.Excel.Functions.SPG(G184, "IQ_DILUT_EPS_NORM", "CY2022")</f>
        <v>9.4719999999999995</v>
      </c>
      <c r="K184">
        <f t="shared" si="14"/>
        <v>367513.59999999998</v>
      </c>
      <c r="L184">
        <f t="shared" si="15"/>
        <v>3.0473764510779433E-2</v>
      </c>
      <c r="M184" t="s">
        <v>700</v>
      </c>
      <c r="N184" s="4" cm="1">
        <f t="array" ref="N184">_xll.SNL.Clients.Office.Excel.Functions.SPG(M184, "SP_TOTAL_REV", "CY2022")</f>
        <v>11667000</v>
      </c>
      <c r="O184" s="4">
        <f>_xll.SNL.Clients.Office.Excel.Functions.SPG(M184,"IQ_AVG_DILUT_SHARES_OUT","CY2022")</f>
        <v>161751000</v>
      </c>
      <c r="P184" s="5">
        <f>_xll.SNL.Clients.Office.Excel.Functions.SPG(M184, "IQ_DILUT_EPS_NORM", "CY2022")</f>
        <v>3.657</v>
      </c>
      <c r="Q184">
        <f t="shared" si="16"/>
        <v>591523.40700000001</v>
      </c>
      <c r="R184">
        <f t="shared" si="17"/>
        <v>5.0700557726922085E-2</v>
      </c>
    </row>
    <row r="185" spans="1:18">
      <c r="A185" t="s">
        <v>697</v>
      </c>
      <c r="B185" s="4" cm="1">
        <f t="array" ref="B185">_xll.SNL.Clients.Office.Excel.Functions.SPG(A185, "SP_TOTAL_REV", "CY2023")</f>
        <v>5508200</v>
      </c>
      <c r="C185" s="4">
        <f>_xll.SNL.Clients.Office.Excel.Functions.SPG(A185,"IQ_AVG_DILUT_SHARES_OUT","CY2023")</f>
        <v>230500000</v>
      </c>
      <c r="D185" s="5">
        <f>_xll.SNL.Clients.Office.Excel.Functions.SPG(A185, "IQ_DILUT_EPS_NORM", "CY2023")</f>
        <v>2.0049999999999999</v>
      </c>
      <c r="E185">
        <f t="shared" si="12"/>
        <v>462152.5</v>
      </c>
      <c r="F185">
        <f t="shared" si="13"/>
        <v>8.3902636069859482E-2</v>
      </c>
      <c r="G185" t="s">
        <v>697</v>
      </c>
      <c r="H185" s="4" cm="1">
        <f t="array" ref="H185">_xll.SNL.Clients.Office.Excel.Functions.SPG(G185, "SP_TOTAL_REV", "CY2022")</f>
        <v>5859100</v>
      </c>
      <c r="I185" s="4">
        <f>_xll.SNL.Clients.Office.Excel.Functions.SPG(G185,"IQ_AVG_DILUT_SHARES_OUT","CY2022")</f>
        <v>230300000</v>
      </c>
      <c r="J185" s="5">
        <f>_xll.SNL.Clients.Office.Excel.Functions.SPG(G185, "IQ_DILUT_EPS_NORM", "CY2022")</f>
        <v>2.2589999999999999</v>
      </c>
      <c r="K185">
        <f t="shared" si="14"/>
        <v>520247.7</v>
      </c>
      <c r="L185">
        <f t="shared" si="15"/>
        <v>8.8793108156542816E-2</v>
      </c>
      <c r="M185" t="s">
        <v>701</v>
      </c>
      <c r="N185" s="4" cm="1">
        <f t="array" ref="N185">_xll.SNL.Clients.Office.Excel.Functions.SPG(M185, "SP_TOTAL_REV", "CY2022")</f>
        <v>17071284</v>
      </c>
      <c r="O185" s="4">
        <f>_xll.SNL.Clients.Office.Excel.Functions.SPG(M185,"IQ_AVG_DILUT_SHARES_OUT","CY2022")</f>
        <v>164427000</v>
      </c>
      <c r="P185" s="5">
        <f>_xll.SNL.Clients.Office.Excel.Functions.SPG(M185, "IQ_DILUT_EPS_NORM", "CY2022")</f>
        <v>7.2060000000000004</v>
      </c>
      <c r="Q185">
        <f t="shared" si="16"/>
        <v>1184860.9620000001</v>
      </c>
      <c r="R185">
        <f t="shared" si="17"/>
        <v>6.9406669234721885E-2</v>
      </c>
    </row>
    <row r="186" spans="1:18">
      <c r="A186" t="s">
        <v>698</v>
      </c>
      <c r="B186" s="4" cm="1">
        <f t="array" ref="B186">_xll.SNL.Clients.Office.Excel.Functions.SPG(A186, "SP_TOTAL_REV", "CY2023")</f>
        <v>11910705</v>
      </c>
      <c r="C186" s="4">
        <f>_xll.SNL.Clients.Office.Excel.Functions.SPG(A186,"IQ_AVG_DILUT_SHARES_OUT","CY2023")</f>
        <v>349580638</v>
      </c>
      <c r="D186" s="5">
        <f>_xll.SNL.Clients.Office.Excel.Functions.SPG(A186, "IQ_DILUT_EPS_NORM", "CY2023")</f>
        <v>3.37</v>
      </c>
      <c r="E186">
        <f t="shared" si="12"/>
        <v>1178086.75006</v>
      </c>
      <c r="F186">
        <f t="shared" si="13"/>
        <v>9.8909909200169094E-2</v>
      </c>
      <c r="G186" t="s">
        <v>698</v>
      </c>
      <c r="H186" s="4" cm="1">
        <f t="array" ref="H186">_xll.SNL.Clients.Office.Excel.Functions.SPG(G186, "SP_TOTAL_REV", "CY2022")</f>
        <v>12289336</v>
      </c>
      <c r="I186" s="4">
        <f>_xll.SNL.Clients.Office.Excel.Functions.SPG(G186,"IQ_AVG_DILUT_SHARES_OUT","CY2022")</f>
        <v>347246768</v>
      </c>
      <c r="J186" s="5">
        <f>_xll.SNL.Clients.Office.Excel.Functions.SPG(G186, "IQ_DILUT_EPS_NORM", "CY2022")</f>
        <v>3.3330000000000002</v>
      </c>
      <c r="K186">
        <f t="shared" si="14"/>
        <v>1157373.477744</v>
      </c>
      <c r="L186">
        <f t="shared" si="15"/>
        <v>9.4177055436030069E-2</v>
      </c>
      <c r="M186" t="s">
        <v>702</v>
      </c>
      <c r="N186" s="4" cm="1">
        <f t="array" ref="N186">_xll.SNL.Clients.Office.Excel.Functions.SPG(M186, "SP_TOTAL_REV", "CY2022")</f>
        <v>2035020</v>
      </c>
      <c r="O186" s="4">
        <f>_xll.SNL.Clients.Office.Excel.Functions.SPG(M186,"IQ_AVG_DILUT_SHARES_OUT","CY2022")</f>
        <v>141681388</v>
      </c>
      <c r="P186" s="5">
        <f>_xll.SNL.Clients.Office.Excel.Functions.SPG(M186, "IQ_DILUT_EPS_NORM", "CY2022")</f>
        <v>3.673</v>
      </c>
      <c r="Q186">
        <f t="shared" si="16"/>
        <v>520395.73812400002</v>
      </c>
      <c r="R186">
        <f t="shared" si="17"/>
        <v>0.2557202082161355</v>
      </c>
    </row>
    <row r="187" spans="1:18">
      <c r="A187" t="s">
        <v>699</v>
      </c>
      <c r="B187" s="4" cm="1">
        <f t="array" ref="B187">_xll.SNL.Clients.Office.Excel.Functions.SPG(A187, "SP_TOTAL_REV", "CY2023")</f>
        <v>21727000</v>
      </c>
      <c r="C187" s="4">
        <f>_xll.SNL.Clients.Office.Excel.Functions.SPG(A187,"IQ_AVG_DILUT_SHARES_OUT","CY2023")</f>
        <v>997000000</v>
      </c>
      <c r="D187" s="5">
        <f>_xll.SNL.Clients.Office.Excel.Functions.SPG(A187, "IQ_DILUT_EPS_NORM", "CY2023")</f>
        <v>1.706</v>
      </c>
      <c r="E187">
        <f t="shared" si="12"/>
        <v>1700882</v>
      </c>
      <c r="F187">
        <f t="shared" si="13"/>
        <v>7.828425461407465E-2</v>
      </c>
      <c r="G187" t="s">
        <v>699</v>
      </c>
      <c r="H187" s="4" cm="1">
        <f t="array" ref="H187">_xll.SNL.Clients.Office.Excel.Functions.SPG(G187, "SP_TOTAL_REV", "CY2022")</f>
        <v>19078000</v>
      </c>
      <c r="I187" s="4">
        <f>_xll.SNL.Clients.Office.Excel.Functions.SPG(G187,"IQ_AVG_DILUT_SHARES_OUT","CY2022")</f>
        <v>987000000</v>
      </c>
      <c r="J187" s="5">
        <f>_xll.SNL.Clients.Office.Excel.Functions.SPG(G187, "IQ_DILUT_EPS_NORM", "CY2022")</f>
        <v>1.5740000000000001</v>
      </c>
      <c r="K187">
        <f t="shared" si="14"/>
        <v>1553538</v>
      </c>
      <c r="L187">
        <f t="shared" si="15"/>
        <v>8.1430862773875665E-2</v>
      </c>
      <c r="M187" t="s">
        <v>703</v>
      </c>
      <c r="N187" s="4" cm="1">
        <f t="array" ref="N187">_xll.SNL.Clients.Office.Excel.Functions.SPG(M187, "SP_TOTAL_REV", "CY2022")</f>
        <v>401183000</v>
      </c>
      <c r="O187" s="4">
        <f>_xll.SNL.Clients.Office.Excel.Functions.SPG(M187,"IQ_AVG_DILUT_SHARES_OUT","CY2022")</f>
        <v>4205000000</v>
      </c>
      <c r="P187" s="5">
        <f>_xll.SNL.Clients.Office.Excel.Functions.SPG(M187, "IQ_DILUT_EPS_NORM", "CY2022")</f>
        <v>11.65</v>
      </c>
      <c r="Q187">
        <f t="shared" si="16"/>
        <v>48988250</v>
      </c>
      <c r="R187">
        <f t="shared" si="17"/>
        <v>0.12210948619457954</v>
      </c>
    </row>
    <row r="188" spans="1:18">
      <c r="A188" t="s">
        <v>700</v>
      </c>
      <c r="B188" s="4" cm="1">
        <f t="array" ref="B188">_xll.SNL.Clients.Office.Excel.Functions.SPG(A188, "SP_TOTAL_REV", "CY2023")</f>
        <v>12839000</v>
      </c>
      <c r="C188" s="4">
        <f>_xll.SNL.Clients.Office.Excel.Functions.SPG(A188,"IQ_AVG_DILUT_SHARES_OUT","CY2023")</f>
        <v>150228000</v>
      </c>
      <c r="D188" s="5">
        <f>_xll.SNL.Clients.Office.Excel.Functions.SPG(A188, "IQ_DILUT_EPS_NORM", "CY2023")</f>
        <v>6.5960000000000001</v>
      </c>
      <c r="E188">
        <f t="shared" si="12"/>
        <v>990903.88800000004</v>
      </c>
      <c r="F188">
        <f t="shared" si="13"/>
        <v>7.7179210841965884E-2</v>
      </c>
      <c r="G188" t="s">
        <v>700</v>
      </c>
      <c r="H188" s="4" cm="1">
        <f t="array" ref="H188">_xll.SNL.Clients.Office.Excel.Functions.SPG(G188, "SP_TOTAL_REV", "CY2022")</f>
        <v>11667000</v>
      </c>
      <c r="I188" s="4">
        <f>_xll.SNL.Clients.Office.Excel.Functions.SPG(G188,"IQ_AVG_DILUT_SHARES_OUT","CY2022")</f>
        <v>161751000</v>
      </c>
      <c r="J188" s="5">
        <f>_xll.SNL.Clients.Office.Excel.Functions.SPG(G188, "IQ_DILUT_EPS_NORM", "CY2022")</f>
        <v>3.657</v>
      </c>
      <c r="K188">
        <f t="shared" si="14"/>
        <v>591523.40700000001</v>
      </c>
      <c r="L188">
        <f t="shared" si="15"/>
        <v>5.0700557726922085E-2</v>
      </c>
      <c r="M188" t="s">
        <v>704</v>
      </c>
      <c r="N188" s="4" cm="1">
        <f t="array" ref="N188">_xll.SNL.Clients.Office.Excel.Functions.SPG(M188, "SP_TOTAL_REV", "CY2022")</f>
        <v>2709123</v>
      </c>
      <c r="O188" s="4">
        <f>_xll.SNL.Clients.Office.Excel.Functions.SPG(M188,"IQ_AVG_DILUT_SHARES_OUT","CY2022")</f>
        <v>60723250</v>
      </c>
      <c r="P188" s="5">
        <f>_xll.SNL.Clients.Office.Excel.Functions.SPG(M188, "IQ_DILUT_EPS_NORM", "CY2022")</f>
        <v>3.8940000000000001</v>
      </c>
      <c r="Q188">
        <f t="shared" si="16"/>
        <v>236456.33549999999</v>
      </c>
      <c r="R188">
        <f t="shared" si="17"/>
        <v>8.7281506044576046E-2</v>
      </c>
    </row>
    <row r="189" spans="1:18">
      <c r="A189" t="s">
        <v>701</v>
      </c>
      <c r="B189" s="4" cm="1">
        <f t="array" ref="B189">_xll.SNL.Clients.Office.Excel.Functions.SPG(A189, "SP_TOTAL_REV", "CY2023")</f>
        <v>9300110</v>
      </c>
      <c r="C189" s="4">
        <f>_xll.SNL.Clients.Office.Excel.Functions.SPG(A189,"IQ_AVG_DILUT_SHARES_OUT","CY2023")</f>
        <v>150186000</v>
      </c>
      <c r="D189" s="5">
        <f>_xll.SNL.Clients.Office.Excel.Functions.SPG(A189, "IQ_DILUT_EPS_NORM", "CY2023")</f>
        <v>4.2309999999999999</v>
      </c>
      <c r="E189">
        <f t="shared" si="12"/>
        <v>635436.96600000001</v>
      </c>
      <c r="F189">
        <f t="shared" si="13"/>
        <v>6.832574732987029E-2</v>
      </c>
      <c r="G189" t="s">
        <v>701</v>
      </c>
      <c r="H189" s="4" cm="1">
        <f t="array" ref="H189">_xll.SNL.Clients.Office.Excel.Functions.SPG(G189, "SP_TOTAL_REV", "CY2022")</f>
        <v>17071284</v>
      </c>
      <c r="I189" s="4">
        <f>_xll.SNL.Clients.Office.Excel.Functions.SPG(G189,"IQ_AVG_DILUT_SHARES_OUT","CY2022")</f>
        <v>164427000</v>
      </c>
      <c r="J189" s="5">
        <f>_xll.SNL.Clients.Office.Excel.Functions.SPG(G189, "IQ_DILUT_EPS_NORM", "CY2022")</f>
        <v>7.2060000000000004</v>
      </c>
      <c r="K189">
        <f t="shared" si="14"/>
        <v>1184860.9620000001</v>
      </c>
      <c r="L189">
        <f t="shared" si="15"/>
        <v>6.9406669234721885E-2</v>
      </c>
      <c r="M189" t="s">
        <v>705</v>
      </c>
      <c r="N189" s="4" cm="1">
        <f t="array" ref="N189">_xll.SNL.Clients.Office.Excel.Functions.SPG(M189, "SP_TOTAL_REV", "CY2022")</f>
        <v>1923982</v>
      </c>
      <c r="O189" s="4">
        <f>_xll.SNL.Clients.Office.Excel.Functions.SPG(M189,"IQ_AVG_DILUT_SHARES_OUT","CY2022")</f>
        <v>38804250</v>
      </c>
      <c r="P189" s="5">
        <f>_xll.SNL.Clients.Office.Excel.Functions.SPG(M189, "IQ_DILUT_EPS_NORM", "CY2022")</f>
        <v>8.7360000000000007</v>
      </c>
      <c r="Q189">
        <f t="shared" si="16"/>
        <v>338993.92800000001</v>
      </c>
      <c r="R189">
        <f t="shared" si="17"/>
        <v>0.17619391865412462</v>
      </c>
    </row>
    <row r="190" spans="1:18">
      <c r="A190" t="s">
        <v>702</v>
      </c>
      <c r="B190" s="4" cm="1">
        <f t="array" ref="B190">_xll.SNL.Clients.Office.Excel.Functions.SPG(A190, "SP_TOTAL_REV", "CY2023")</f>
        <v>2699936</v>
      </c>
      <c r="C190" s="4">
        <f>_xll.SNL.Clients.Office.Excel.Functions.SPG(A190,"IQ_AVG_DILUT_SHARES_OUT","CY2023")</f>
        <v>169220882</v>
      </c>
      <c r="D190" s="5">
        <f>_xll.SNL.Clients.Office.Excel.Functions.SPG(A190, "IQ_DILUT_EPS_NORM", "CY2023")</f>
        <v>3.1880000000000002</v>
      </c>
      <c r="E190">
        <f t="shared" si="12"/>
        <v>539476.17181600002</v>
      </c>
      <c r="F190">
        <f t="shared" si="13"/>
        <v>0.19981072581572304</v>
      </c>
      <c r="G190" t="s">
        <v>702</v>
      </c>
      <c r="H190" s="4" cm="1">
        <f t="array" ref="H190">_xll.SNL.Clients.Office.Excel.Functions.SPG(G190, "SP_TOTAL_REV", "CY2022")</f>
        <v>2035020</v>
      </c>
      <c r="I190" s="4">
        <f>_xll.SNL.Clients.Office.Excel.Functions.SPG(G190,"IQ_AVG_DILUT_SHARES_OUT","CY2022")</f>
        <v>141681388</v>
      </c>
      <c r="J190" s="5">
        <f>_xll.SNL.Clients.Office.Excel.Functions.SPG(G190, "IQ_DILUT_EPS_NORM", "CY2022")</f>
        <v>3.673</v>
      </c>
      <c r="K190">
        <f t="shared" si="14"/>
        <v>520395.73812400002</v>
      </c>
      <c r="L190">
        <f t="shared" si="15"/>
        <v>0.2557202082161355</v>
      </c>
      <c r="M190" t="s">
        <v>707</v>
      </c>
      <c r="N190" s="4" cm="1">
        <f t="array" ref="N190">_xll.SNL.Clients.Office.Excel.Functions.SPG(M190, "SP_TOTAL_REV", "CY2022")</f>
        <v>6980600</v>
      </c>
      <c r="O190" s="4">
        <f>_xll.SNL.Clients.Office.Excel.Functions.SPG(M190,"IQ_AVG_DILUT_SHARES_OUT","CY2022")</f>
        <v>575623114</v>
      </c>
      <c r="P190" s="5">
        <f>_xll.SNL.Clients.Office.Excel.Functions.SPG(M190, "IQ_DILUT_EPS_NORM", "CY2022")</f>
        <v>1.5640000000000001</v>
      </c>
      <c r="Q190">
        <f t="shared" si="16"/>
        <v>900274.55029599997</v>
      </c>
      <c r="R190">
        <f t="shared" si="17"/>
        <v>0.1289680758525055</v>
      </c>
    </row>
    <row r="191" spans="1:18">
      <c r="A191" t="s">
        <v>703</v>
      </c>
      <c r="B191" s="4" cm="1">
        <f t="array" ref="B191">_xll.SNL.Clients.Office.Excel.Functions.SPG(A191, "SP_TOTAL_REV", "CY2023")</f>
        <v>338293000</v>
      </c>
      <c r="C191" s="4">
        <f>_xll.SNL.Clients.Office.Excel.Functions.SPG(A191,"IQ_AVG_DILUT_SHARES_OUT","CY2023")</f>
        <v>4052000000</v>
      </c>
      <c r="D191" s="5">
        <f>_xll.SNL.Clients.Office.Excel.Functions.SPG(A191, "IQ_DILUT_EPS_NORM", "CY2023")</f>
        <v>8.24</v>
      </c>
      <c r="E191">
        <f t="shared" si="12"/>
        <v>33388480</v>
      </c>
      <c r="F191">
        <f t="shared" si="13"/>
        <v>9.8696928402302153E-2</v>
      </c>
      <c r="G191" t="s">
        <v>703</v>
      </c>
      <c r="H191" s="4" cm="1">
        <f t="array" ref="H191">_xll.SNL.Clients.Office.Excel.Functions.SPG(G191, "SP_TOTAL_REV", "CY2022")</f>
        <v>401183000</v>
      </c>
      <c r="I191" s="4">
        <f>_xll.SNL.Clients.Office.Excel.Functions.SPG(G191,"IQ_AVG_DILUT_SHARES_OUT","CY2022")</f>
        <v>4205000000</v>
      </c>
      <c r="J191" s="5">
        <f>_xll.SNL.Clients.Office.Excel.Functions.SPG(G191, "IQ_DILUT_EPS_NORM", "CY2022")</f>
        <v>11.65</v>
      </c>
      <c r="K191">
        <f t="shared" si="14"/>
        <v>48988250</v>
      </c>
      <c r="L191">
        <f t="shared" si="15"/>
        <v>0.12210948619457954</v>
      </c>
      <c r="M191" t="s">
        <v>708</v>
      </c>
      <c r="N191" s="4" cm="1">
        <f t="array" ref="N191">_xll.SNL.Clients.Office.Excel.Functions.SPG(M191, "SP_TOTAL_REV", "CY2022")</f>
        <v>1080620</v>
      </c>
      <c r="O191" s="4">
        <f>_xll.SNL.Clients.Office.Excel.Functions.SPG(M191,"IQ_AVG_DILUT_SHARES_OUT","CY2022")</f>
        <v>80508000</v>
      </c>
      <c r="P191" s="5">
        <f>_xll.SNL.Clients.Office.Excel.Functions.SPG(M191, "IQ_DILUT_EPS_NORM", "CY2022")</f>
        <v>1.673</v>
      </c>
      <c r="Q191">
        <f t="shared" si="16"/>
        <v>134689.88399999999</v>
      </c>
      <c r="R191">
        <f t="shared" si="17"/>
        <v>0.12464130221539486</v>
      </c>
    </row>
    <row r="192" spans="1:18">
      <c r="A192" t="s">
        <v>704</v>
      </c>
      <c r="B192" s="4" cm="1">
        <f t="array" ref="B192">_xll.SNL.Clients.Office.Excel.Functions.SPG(A192, "SP_TOTAL_REV", "CY2023")</f>
        <v>2805388</v>
      </c>
      <c r="C192" s="4">
        <f>_xll.SNL.Clients.Office.Excel.Functions.SPG(A192,"IQ_AVG_DILUT_SHARES_OUT","CY2023")</f>
        <v>60086500</v>
      </c>
      <c r="D192" s="5">
        <f>_xll.SNL.Clients.Office.Excel.Functions.SPG(A192, "IQ_DILUT_EPS_NORM", "CY2023")</f>
        <v>6.5490000000000004</v>
      </c>
      <c r="E192">
        <f t="shared" si="12"/>
        <v>393506.48849999998</v>
      </c>
      <c r="F192">
        <f t="shared" si="13"/>
        <v>0.1402681156759778</v>
      </c>
      <c r="G192" t="s">
        <v>704</v>
      </c>
      <c r="H192" s="4" cm="1">
        <f t="array" ref="H192">_xll.SNL.Clients.Office.Excel.Functions.SPG(G192, "SP_TOTAL_REV", "CY2022")</f>
        <v>2709123</v>
      </c>
      <c r="I192" s="4">
        <f>_xll.SNL.Clients.Office.Excel.Functions.SPG(G192,"IQ_AVG_DILUT_SHARES_OUT","CY2022")</f>
        <v>60723250</v>
      </c>
      <c r="J192" s="5">
        <f>_xll.SNL.Clients.Office.Excel.Functions.SPG(G192, "IQ_DILUT_EPS_NORM", "CY2022")</f>
        <v>3.8940000000000001</v>
      </c>
      <c r="K192">
        <f t="shared" si="14"/>
        <v>236456.33549999999</v>
      </c>
      <c r="L192">
        <f t="shared" si="15"/>
        <v>8.7281506044576046E-2</v>
      </c>
      <c r="M192" t="s">
        <v>709</v>
      </c>
      <c r="N192" s="4" cm="1">
        <f t="array" ref="N192">_xll.SNL.Clients.Office.Excel.Functions.SPG(M192, "SP_TOTAL_REV", "CY2022")</f>
        <v>94091000</v>
      </c>
      <c r="O192" s="4">
        <f>_xll.SNL.Clients.Office.Excel.Functions.SPG(M192,"IQ_AVG_DILUT_SHARES_OUT","CY2022")</f>
        <v>260500000</v>
      </c>
      <c r="P192" s="5">
        <f>_xll.SNL.Clients.Office.Excel.Functions.SPG(M192, "IQ_DILUT_EPS_NORM", "CY2022")</f>
        <v>11.332000000000001</v>
      </c>
      <c r="Q192">
        <f t="shared" si="16"/>
        <v>2951986</v>
      </c>
      <c r="R192">
        <f t="shared" si="17"/>
        <v>3.1373733938421314E-2</v>
      </c>
    </row>
    <row r="193" spans="1:18">
      <c r="A193" t="s">
        <v>705</v>
      </c>
      <c r="B193" s="4" cm="1">
        <f t="array" ref="B193">_xll.SNL.Clients.Office.Excel.Functions.SPG(A193, "SP_TOTAL_REV", "CY2023")</f>
        <v>2122909</v>
      </c>
      <c r="C193" s="4">
        <f>_xll.SNL.Clients.Office.Excel.Functions.SPG(A193,"IQ_AVG_DILUT_SHARES_OUT","CY2023")</f>
        <v>38830250</v>
      </c>
      <c r="D193" s="5">
        <f>_xll.SNL.Clients.Office.Excel.Functions.SPG(A193, "IQ_DILUT_EPS_NORM", "CY2023")</f>
        <v>9.9960000000000004</v>
      </c>
      <c r="E193">
        <f t="shared" si="12"/>
        <v>388147.179</v>
      </c>
      <c r="F193">
        <f t="shared" si="13"/>
        <v>0.18283740800948134</v>
      </c>
      <c r="G193" t="s">
        <v>705</v>
      </c>
      <c r="H193" s="4" cm="1">
        <f t="array" ref="H193">_xll.SNL.Clients.Office.Excel.Functions.SPG(G193, "SP_TOTAL_REV", "CY2022")</f>
        <v>1923982</v>
      </c>
      <c r="I193" s="4">
        <f>_xll.SNL.Clients.Office.Excel.Functions.SPG(G193,"IQ_AVG_DILUT_SHARES_OUT","CY2022")</f>
        <v>38804250</v>
      </c>
      <c r="J193" s="5">
        <f>_xll.SNL.Clients.Office.Excel.Functions.SPG(G193, "IQ_DILUT_EPS_NORM", "CY2022")</f>
        <v>8.7360000000000007</v>
      </c>
      <c r="K193">
        <f t="shared" si="14"/>
        <v>338993.92800000001</v>
      </c>
      <c r="L193">
        <f t="shared" si="15"/>
        <v>0.17619391865412462</v>
      </c>
      <c r="M193" t="s">
        <v>710</v>
      </c>
      <c r="N193" s="4" cm="1">
        <f t="array" ref="N193">_xll.SNL.Clients.Office.Excel.Functions.SPG(M193, "SP_TOTAL_REV", "CY2022")</f>
        <v>9719000</v>
      </c>
      <c r="O193" s="4">
        <f>_xll.SNL.Clients.Office.Excel.Functions.SPG(M193,"IQ_AVG_DILUT_SHARES_OUT","CY2022")</f>
        <v>604000000</v>
      </c>
      <c r="P193" s="5">
        <f>_xll.SNL.Clients.Office.Excel.Functions.SPG(M193, "IQ_DILUT_EPS_NORM", "CY2022")</f>
        <v>1.099</v>
      </c>
      <c r="Q193">
        <f t="shared" si="16"/>
        <v>663796</v>
      </c>
      <c r="R193">
        <f t="shared" si="17"/>
        <v>6.8298796172445719E-2</v>
      </c>
    </row>
    <row r="194" spans="1:18">
      <c r="A194" t="s">
        <v>706</v>
      </c>
      <c r="B194" s="4" cm="1">
        <f t="array" ref="B194">_xll.SNL.Clients.Office.Excel.Functions.SPG(A194, "SP_TOTAL_REV", "CY2023")</f>
        <v>1550746</v>
      </c>
      <c r="C194" s="4">
        <f>_xll.SNL.Clients.Office.Excel.Functions.SPG(A194,"IQ_AVG_DILUT_SHARES_OUT","CY2023")</f>
        <v>25311000</v>
      </c>
      <c r="D194" s="5">
        <f>_xll.SNL.Clients.Office.Excel.Functions.SPG(A194, "IQ_DILUT_EPS_NORM", "CY2023")</f>
        <v>13.832000000000001</v>
      </c>
      <c r="E194">
        <f t="shared" si="12"/>
        <v>350101.75199999998</v>
      </c>
      <c r="F194">
        <f t="shared" si="13"/>
        <v>0.22576344030550458</v>
      </c>
      <c r="G194" t="s">
        <v>706</v>
      </c>
      <c r="H194" s="4" cm="1">
        <f t="array" ref="H194">_xll.SNL.Clients.Office.Excel.Functions.SPG(G194, "SP_TOTAL_REV", "CY2022")</f>
        <v>1399779</v>
      </c>
      <c r="I194" s="4">
        <f>_xll.SNL.Clients.Office.Excel.Functions.SPG(G194,"IQ_AVG_DILUT_SHARES_OUT","CY2022")</f>
        <v>25826750</v>
      </c>
      <c r="J194" s="5">
        <f>_xll.SNL.Clients.Office.Excel.Functions.SPG(G194, "IQ_DILUT_EPS_NORM", "CY2022")</f>
        <v>11.894</v>
      </c>
      <c r="K194">
        <f t="shared" si="14"/>
        <v>307183.36450000003</v>
      </c>
      <c r="L194">
        <f t="shared" si="15"/>
        <v>0.21945133088866173</v>
      </c>
      <c r="M194" t="s">
        <v>711</v>
      </c>
      <c r="N194" s="4" cm="1">
        <f t="array" ref="N194">_xll.SNL.Clients.Office.Excel.Functions.SPG(M194, "SP_TOTAL_REV", "CY2022")</f>
        <v>8387000</v>
      </c>
      <c r="O194" s="4">
        <f>_xll.SNL.Clients.Office.Excel.Functions.SPG(M194,"IQ_AVG_DILUT_SHARES_OUT","CY2022")</f>
        <v>694952038</v>
      </c>
      <c r="P194" s="5">
        <f>_xll.SNL.Clients.Office.Excel.Functions.SPG(M194, "IQ_DILUT_EPS_NORM", "CY2022")</f>
        <v>2.7930000000000001</v>
      </c>
      <c r="Q194">
        <f t="shared" si="16"/>
        <v>1941001.042134</v>
      </c>
      <c r="R194">
        <f t="shared" si="17"/>
        <v>0.23142971767425777</v>
      </c>
    </row>
    <row r="195" spans="1:18">
      <c r="A195" t="s">
        <v>707</v>
      </c>
      <c r="B195" s="4" cm="1">
        <f t="array" ref="B195">_xll.SNL.Clients.Office.Excel.Functions.SPG(A195, "SP_TOTAL_REV", "CY2023")</f>
        <v>7346700</v>
      </c>
      <c r="C195" s="4">
        <f>_xll.SNL.Clients.Office.Excel.Functions.SPG(A195,"IQ_AVG_DILUT_SHARES_OUT","CY2023")</f>
        <v>573008608</v>
      </c>
      <c r="D195" s="5">
        <f>_xll.SNL.Clients.Office.Excel.Functions.SPG(A195, "IQ_DILUT_EPS_NORM", "CY2023")</f>
        <v>1.66</v>
      </c>
      <c r="E195">
        <f t="shared" si="12"/>
        <v>951194.28928000003</v>
      </c>
      <c r="F195">
        <f t="shared" si="13"/>
        <v>0.12947231944682647</v>
      </c>
      <c r="G195" t="s">
        <v>707</v>
      </c>
      <c r="H195" s="4" cm="1">
        <f t="array" ref="H195">_xll.SNL.Clients.Office.Excel.Functions.SPG(G195, "SP_TOTAL_REV", "CY2022")</f>
        <v>6980600</v>
      </c>
      <c r="I195" s="4">
        <f>_xll.SNL.Clients.Office.Excel.Functions.SPG(G195,"IQ_AVG_DILUT_SHARES_OUT","CY2022")</f>
        <v>575623114</v>
      </c>
      <c r="J195" s="5">
        <f>_xll.SNL.Clients.Office.Excel.Functions.SPG(G195, "IQ_DILUT_EPS_NORM", "CY2022")</f>
        <v>1.5640000000000001</v>
      </c>
      <c r="K195">
        <f t="shared" si="14"/>
        <v>900274.55029599997</v>
      </c>
      <c r="L195">
        <f t="shared" si="15"/>
        <v>0.1289680758525055</v>
      </c>
      <c r="M195" t="s">
        <v>713</v>
      </c>
      <c r="N195" s="4" cm="1">
        <f t="array" ref="N195">_xll.SNL.Clients.Office.Excel.Functions.SPG(M195, "SP_TOTAL_REV", "CY2022")</f>
        <v>12268000</v>
      </c>
      <c r="O195" s="4">
        <f>_xll.SNL.Clients.Office.Excel.Functions.SPG(M195,"IQ_AVG_DILUT_SHARES_OUT","CY2022")</f>
        <v>572000000</v>
      </c>
      <c r="P195" s="5">
        <f>_xll.SNL.Clients.Office.Excel.Functions.SPG(M195, "IQ_DILUT_EPS_NORM", "CY2022")</f>
        <v>1.7010000000000001</v>
      </c>
      <c r="Q195">
        <f t="shared" si="16"/>
        <v>972972</v>
      </c>
      <c r="R195">
        <f t="shared" si="17"/>
        <v>7.9309748940332575E-2</v>
      </c>
    </row>
    <row r="196" spans="1:18">
      <c r="A196" t="s">
        <v>708</v>
      </c>
      <c r="B196" s="4" cm="1">
        <f t="array" ref="B196">_xll.SNL.Clients.Office.Excel.Functions.SPG(A196, "SP_TOTAL_REV", "CY2023")</f>
        <v>1140710</v>
      </c>
      <c r="C196" s="4">
        <f>_xll.SNL.Clients.Office.Excel.Functions.SPG(A196,"IQ_AVG_DILUT_SHARES_OUT","CY2023")</f>
        <v>81313000</v>
      </c>
      <c r="D196" s="5">
        <f>_xll.SNL.Clients.Office.Excel.Functions.SPG(A196, "IQ_DILUT_EPS_NORM", "CY2023")</f>
        <v>1.698</v>
      </c>
      <c r="E196">
        <f t="shared" si="12"/>
        <v>138069.47399999999</v>
      </c>
      <c r="F196">
        <f t="shared" si="13"/>
        <v>0.12103819024993205</v>
      </c>
      <c r="G196" t="s">
        <v>708</v>
      </c>
      <c r="H196" s="4" cm="1">
        <f t="array" ref="H196">_xll.SNL.Clients.Office.Excel.Functions.SPG(G196, "SP_TOTAL_REV", "CY2022")</f>
        <v>1080620</v>
      </c>
      <c r="I196" s="4">
        <f>_xll.SNL.Clients.Office.Excel.Functions.SPG(G196,"IQ_AVG_DILUT_SHARES_OUT","CY2022")</f>
        <v>80508000</v>
      </c>
      <c r="J196" s="5">
        <f>_xll.SNL.Clients.Office.Excel.Functions.SPG(G196, "IQ_DILUT_EPS_NORM", "CY2022")</f>
        <v>1.673</v>
      </c>
      <c r="K196">
        <f t="shared" si="14"/>
        <v>134689.88399999999</v>
      </c>
      <c r="L196">
        <f t="shared" si="15"/>
        <v>0.12464130221539486</v>
      </c>
      <c r="M196" t="s">
        <v>714</v>
      </c>
      <c r="N196" s="4" cm="1">
        <f t="array" ref="N196">_xll.SNL.Clients.Office.Excel.Functions.SPG(M196, "SP_TOTAL_REV", "CY2022")</f>
        <v>17737000</v>
      </c>
      <c r="O196" s="4">
        <f>_xll.SNL.Clients.Office.Excel.Functions.SPG(M196,"IQ_AVG_DILUT_SHARES_OUT","CY2022")</f>
        <v>647900000</v>
      </c>
      <c r="P196" s="5">
        <f>_xll.SNL.Clients.Office.Excel.Functions.SPG(M196, "IQ_DILUT_EPS_NORM", "CY2022")</f>
        <v>2.903</v>
      </c>
      <c r="Q196">
        <f t="shared" si="16"/>
        <v>1880853.7</v>
      </c>
      <c r="R196">
        <f t="shared" si="17"/>
        <v>0.10604125274849185</v>
      </c>
    </row>
    <row r="197" spans="1:18">
      <c r="A197" t="s">
        <v>709</v>
      </c>
      <c r="B197" s="4" cm="1">
        <f t="array" ref="B197">_xll.SNL.Clients.Office.Excel.Functions.SPG(A197, "SP_TOTAL_REV", "CY2023")</f>
        <v>87945000</v>
      </c>
      <c r="C197" s="4">
        <f>_xll.SNL.Clients.Office.Excel.Functions.SPG(A197,"IQ_AVG_DILUT_SHARES_OUT","CY2023")</f>
        <v>253500000</v>
      </c>
      <c r="D197" s="5">
        <f>_xll.SNL.Clients.Office.Excel.Functions.SPG(A197, "IQ_DILUT_EPS_NORM", "CY2023")</f>
        <v>15.808999999999999</v>
      </c>
      <c r="E197">
        <f t="shared" ref="E197:E260" si="18">C197*D197/1000</f>
        <v>4007581.5</v>
      </c>
      <c r="F197">
        <f t="shared" ref="F197:F260" si="19">E197/B197</f>
        <v>4.5569179600886918E-2</v>
      </c>
      <c r="G197" t="s">
        <v>709</v>
      </c>
      <c r="H197" s="4" cm="1">
        <f t="array" ref="H197">_xll.SNL.Clients.Office.Excel.Functions.SPG(G197, "SP_TOTAL_REV", "CY2022")</f>
        <v>94091000</v>
      </c>
      <c r="I197" s="4">
        <f>_xll.SNL.Clients.Office.Excel.Functions.SPG(G197,"IQ_AVG_DILUT_SHARES_OUT","CY2022")</f>
        <v>260500000</v>
      </c>
      <c r="J197" s="5">
        <f>_xll.SNL.Clients.Office.Excel.Functions.SPG(G197, "IQ_DILUT_EPS_NORM", "CY2022")</f>
        <v>11.332000000000001</v>
      </c>
      <c r="K197">
        <f t="shared" ref="K197:K260" si="20">I197*J197/1000</f>
        <v>2951986</v>
      </c>
      <c r="L197">
        <f t="shared" ref="L197:L260" si="21">K197/H197</f>
        <v>3.1373733938421314E-2</v>
      </c>
      <c r="M197" t="s">
        <v>715</v>
      </c>
      <c r="N197" s="4" cm="1">
        <f t="array" ref="N197">_xll.SNL.Clients.Office.Excel.Functions.SPG(M197, "SP_TOTAL_REV", "CY2022")</f>
        <v>5802300</v>
      </c>
      <c r="O197" s="4">
        <f>_xll.SNL.Clients.Office.Excel.Functions.SPG(M197,"IQ_AVG_DILUT_SHARES_OUT","CY2022")</f>
        <v>126707000</v>
      </c>
      <c r="P197" s="5">
        <f>_xll.SNL.Clients.Office.Excel.Functions.SPG(M197, "IQ_DILUT_EPS_NORM", "CY2022")</f>
        <v>5.3150000000000004</v>
      </c>
      <c r="Q197">
        <f t="shared" ref="Q197:Q260" si="22">O197*P197/1000</f>
        <v>673447.70499999996</v>
      </c>
      <c r="R197">
        <f t="shared" ref="R197:R260" si="23">Q197/N197</f>
        <v>0.11606564724333453</v>
      </c>
    </row>
    <row r="198" spans="1:18">
      <c r="A198" t="s">
        <v>710</v>
      </c>
      <c r="B198" s="4" cm="1">
        <f t="array" ref="B198">_xll.SNL.Clients.Office.Excel.Functions.SPG(A198, "SP_TOTAL_REV", "CY2023")</f>
        <v>9821000</v>
      </c>
      <c r="C198" s="4">
        <f>_xll.SNL.Clients.Office.Excel.Functions.SPG(A198,"IQ_AVG_DILUT_SHARES_OUT","CY2023")</f>
        <v>591000000</v>
      </c>
      <c r="D198" s="5">
        <f>_xll.SNL.Clients.Office.Excel.Functions.SPG(A198, "IQ_DILUT_EPS_NORM", "CY2023")</f>
        <v>0.86599999999999999</v>
      </c>
      <c r="E198">
        <f t="shared" si="18"/>
        <v>511806</v>
      </c>
      <c r="F198">
        <f t="shared" si="19"/>
        <v>5.2113430404235821E-2</v>
      </c>
      <c r="G198" t="s">
        <v>710</v>
      </c>
      <c r="H198" s="4" cm="1">
        <f t="array" ref="H198">_xll.SNL.Clients.Office.Excel.Functions.SPG(G198, "SP_TOTAL_REV", "CY2022")</f>
        <v>9719000</v>
      </c>
      <c r="I198" s="4">
        <f>_xll.SNL.Clients.Office.Excel.Functions.SPG(G198,"IQ_AVG_DILUT_SHARES_OUT","CY2022")</f>
        <v>604000000</v>
      </c>
      <c r="J198" s="5">
        <f>_xll.SNL.Clients.Office.Excel.Functions.SPG(G198, "IQ_DILUT_EPS_NORM", "CY2022")</f>
        <v>1.099</v>
      </c>
      <c r="K198">
        <f t="shared" si="20"/>
        <v>663796</v>
      </c>
      <c r="L198">
        <f t="shared" si="21"/>
        <v>6.8298796172445719E-2</v>
      </c>
      <c r="M198" t="s">
        <v>716</v>
      </c>
      <c r="N198" s="4" cm="1">
        <f t="array" ref="N198">_xll.SNL.Clients.Office.Excel.Functions.SPG(M198, "SP_TOTAL_REV", "CY2022")</f>
        <v>158057000</v>
      </c>
      <c r="O198" s="4">
        <f>_xll.SNL.Clients.Office.Excel.Functions.SPG(M198,"IQ_AVG_DILUT_SHARES_OUT","CY2022")</f>
        <v>4014000000</v>
      </c>
      <c r="P198" s="5">
        <f>_xll.SNL.Clients.Office.Excel.Functions.SPG(M198, "IQ_DILUT_EPS_NORM", "CY2022")</f>
        <v>0.83499999999999996</v>
      </c>
      <c r="Q198">
        <f t="shared" si="22"/>
        <v>3351690</v>
      </c>
      <c r="R198">
        <f t="shared" si="23"/>
        <v>2.1205577734614726E-2</v>
      </c>
    </row>
    <row r="199" spans="1:18">
      <c r="A199" t="s">
        <v>711</v>
      </c>
      <c r="B199" s="4" cm="1">
        <f t="array" ref="B199">_xll.SNL.Clients.Office.Excel.Functions.SPG(A199, "SP_TOTAL_REV", "CY2023")</f>
        <v>8708000</v>
      </c>
      <c r="C199" s="4">
        <f>_xll.SNL.Clients.Office.Excel.Functions.SPG(A199,"IQ_AVG_DILUT_SHARES_OUT","CY2023")</f>
        <v>687678291</v>
      </c>
      <c r="D199" s="5">
        <f>_xll.SNL.Clients.Office.Excel.Functions.SPG(A199, "IQ_DILUT_EPS_NORM", "CY2023")</f>
        <v>2.7189999999999999</v>
      </c>
      <c r="E199">
        <f t="shared" si="18"/>
        <v>1869797.2732289999</v>
      </c>
      <c r="F199">
        <f t="shared" si="19"/>
        <v>0.21472178149161689</v>
      </c>
      <c r="G199" t="s">
        <v>711</v>
      </c>
      <c r="H199" s="4" cm="1">
        <f t="array" ref="H199">_xll.SNL.Clients.Office.Excel.Functions.SPG(G199, "SP_TOTAL_REV", "CY2022")</f>
        <v>8387000</v>
      </c>
      <c r="I199" s="4">
        <f>_xll.SNL.Clients.Office.Excel.Functions.SPG(G199,"IQ_AVG_DILUT_SHARES_OUT","CY2022")</f>
        <v>694952038</v>
      </c>
      <c r="J199" s="5">
        <f>_xll.SNL.Clients.Office.Excel.Functions.SPG(G199, "IQ_DILUT_EPS_NORM", "CY2022")</f>
        <v>2.7930000000000001</v>
      </c>
      <c r="K199">
        <f t="shared" si="20"/>
        <v>1941001.042134</v>
      </c>
      <c r="L199">
        <f t="shared" si="21"/>
        <v>0.23142971767425777</v>
      </c>
      <c r="M199" t="s">
        <v>717</v>
      </c>
      <c r="N199" s="4" cm="1">
        <f t="array" ref="N199">_xll.SNL.Clients.Office.Excel.Functions.SPG(M199, "SP_TOTAL_REV", "CY2022")</f>
        <v>4417400</v>
      </c>
      <c r="O199" s="4">
        <f>_xll.SNL.Clients.Office.Excel.Functions.SPG(M199,"IQ_AVG_DILUT_SHARES_OUT","CY2022")</f>
        <v>805300000</v>
      </c>
      <c r="P199" s="5">
        <f>_xll.SNL.Clients.Office.Excel.Functions.SPG(M199, "IQ_DILUT_EPS_NORM", "CY2022")</f>
        <v>0.69599999999999995</v>
      </c>
      <c r="Q199">
        <f t="shared" si="22"/>
        <v>560488.80000000005</v>
      </c>
      <c r="R199">
        <f t="shared" si="23"/>
        <v>0.12688205731878482</v>
      </c>
    </row>
    <row r="200" spans="1:18">
      <c r="A200" t="s">
        <v>712</v>
      </c>
      <c r="B200" s="4" cm="1">
        <f t="array" ref="B200">_xll.SNL.Clients.Office.Excel.Functions.SPG(A200, "SP_TOTAL_REV", "CY2023")</f>
        <v>3318602</v>
      </c>
      <c r="C200" s="4">
        <f>_xll.SNL.Clients.Office.Excel.Functions.SPG(A200,"IQ_AVG_DILUT_SHARES_OUT","CY2023")</f>
        <v>107372000</v>
      </c>
      <c r="D200" s="5">
        <f>_xll.SNL.Clients.Office.Excel.Functions.SPG(A200, "IQ_DILUT_EPS_NORM", "CY2023")</f>
        <v>5.3550000000000004</v>
      </c>
      <c r="E200">
        <f t="shared" si="18"/>
        <v>574977.06000000006</v>
      </c>
      <c r="F200">
        <f t="shared" si="19"/>
        <v>0.1732588180203592</v>
      </c>
      <c r="G200" t="s">
        <v>712</v>
      </c>
      <c r="H200" s="4" cm="1">
        <f t="array" ref="H200">_xll.SNL.Clients.Office.Excel.Functions.SPG(G200, "SP_TOTAL_REV", "CY2022")</f>
        <v>2619319</v>
      </c>
      <c r="I200" s="4">
        <f>_xll.SNL.Clients.Office.Excel.Functions.SPG(G200,"IQ_AVG_DILUT_SHARES_OUT","CY2022")</f>
        <v>106551000</v>
      </c>
      <c r="J200" s="5">
        <f>_xll.SNL.Clients.Office.Excel.Functions.SPG(G200, "IQ_DILUT_EPS_NORM", "CY2022")</f>
        <v>-1.0980000000000001</v>
      </c>
      <c r="K200">
        <f t="shared" si="20"/>
        <v>-116992.99800000002</v>
      </c>
      <c r="L200">
        <f t="shared" si="21"/>
        <v>-4.4665425631624109E-2</v>
      </c>
      <c r="M200" t="s">
        <v>718</v>
      </c>
      <c r="N200" s="4" cm="1">
        <f t="array" ref="N200">_xll.SNL.Clients.Office.Excel.Functions.SPG(M200, "SP_TOTAL_REV", "CY2022")</f>
        <v>5825700</v>
      </c>
      <c r="O200" s="4">
        <f>_xll.SNL.Clients.Office.Excel.Functions.SPG(M200,"IQ_AVG_DILUT_SHARES_OUT","CY2022")</f>
        <v>360800000</v>
      </c>
      <c r="P200" s="5">
        <f>_xll.SNL.Clients.Office.Excel.Functions.SPG(M200, "IQ_DILUT_EPS_NORM", "CY2022")</f>
        <v>1.5569999999999999</v>
      </c>
      <c r="Q200">
        <f t="shared" si="22"/>
        <v>561765.6</v>
      </c>
      <c r="R200">
        <f t="shared" si="23"/>
        <v>9.6428858334620726E-2</v>
      </c>
    </row>
    <row r="201" spans="1:18">
      <c r="A201" t="s">
        <v>713</v>
      </c>
      <c r="B201" s="4" cm="1">
        <f t="array" ref="B201">_xll.SNL.Clients.Office.Excel.Functions.SPG(A201, "SP_TOTAL_REV", "CY2023")</f>
        <v>12685000</v>
      </c>
      <c r="C201" s="4">
        <f>_xll.SNL.Clients.Office.Excel.Functions.SPG(A201,"IQ_AVG_DILUT_SHARES_OUT","CY2023")</f>
        <v>574000000</v>
      </c>
      <c r="D201" s="5">
        <f>_xll.SNL.Clients.Office.Excel.Functions.SPG(A201, "IQ_DILUT_EPS_NORM", "CY2023")</f>
        <v>1.504</v>
      </c>
      <c r="E201">
        <f t="shared" si="18"/>
        <v>863296</v>
      </c>
      <c r="F201">
        <f t="shared" si="19"/>
        <v>6.805644461962948E-2</v>
      </c>
      <c r="G201" t="s">
        <v>713</v>
      </c>
      <c r="H201" s="4" cm="1">
        <f t="array" ref="H201">_xll.SNL.Clients.Office.Excel.Functions.SPG(G201, "SP_TOTAL_REV", "CY2022")</f>
        <v>12268000</v>
      </c>
      <c r="I201" s="4">
        <f>_xll.SNL.Clients.Office.Excel.Functions.SPG(G201,"IQ_AVG_DILUT_SHARES_OUT","CY2022")</f>
        <v>572000000</v>
      </c>
      <c r="J201" s="5">
        <f>_xll.SNL.Clients.Office.Excel.Functions.SPG(G201, "IQ_DILUT_EPS_NORM", "CY2022")</f>
        <v>1.7010000000000001</v>
      </c>
      <c r="K201">
        <f t="shared" si="20"/>
        <v>972972</v>
      </c>
      <c r="L201">
        <f t="shared" si="21"/>
        <v>7.9309748940332575E-2</v>
      </c>
      <c r="M201" t="s">
        <v>719</v>
      </c>
      <c r="N201" s="4" cm="1">
        <f t="array" ref="N201">_xll.SNL.Clients.Office.Excel.Functions.SPG(M201, "SP_TOTAL_REV", "CY2022")</f>
        <v>14285000</v>
      </c>
      <c r="O201" s="4">
        <f>_xll.SNL.Clients.Office.Excel.Functions.SPG(M201,"IQ_AVG_DILUT_SHARES_OUT","CY2022")</f>
        <v>556000000</v>
      </c>
      <c r="P201" s="5">
        <f>_xll.SNL.Clients.Office.Excel.Functions.SPG(M201, "IQ_DILUT_EPS_NORM", "CY2022")</f>
        <v>2.633</v>
      </c>
      <c r="Q201">
        <f t="shared" si="22"/>
        <v>1463948</v>
      </c>
      <c r="R201">
        <f t="shared" si="23"/>
        <v>0.10248148407420371</v>
      </c>
    </row>
    <row r="202" spans="1:18">
      <c r="A202" t="s">
        <v>714</v>
      </c>
      <c r="B202" s="4" cm="1">
        <f t="array" ref="B202">_xll.SNL.Clients.Office.Excel.Functions.SPG(A202, "SP_TOTAL_REV", "CY2023")</f>
        <v>19093000</v>
      </c>
      <c r="C202" s="4">
        <f>_xll.SNL.Clients.Office.Excel.Functions.SPG(A202,"IQ_AVG_DILUT_SHARES_OUT","CY2023")</f>
        <v>615900000</v>
      </c>
      <c r="D202" s="5">
        <f>_xll.SNL.Clients.Office.Excel.Functions.SPG(A202, "IQ_DILUT_EPS_NORM", "CY2023")</f>
        <v>3.6720000000000002</v>
      </c>
      <c r="E202">
        <f t="shared" si="18"/>
        <v>2261584.7999999998</v>
      </c>
      <c r="F202">
        <f t="shared" si="19"/>
        <v>0.11845099251034409</v>
      </c>
      <c r="G202" t="s">
        <v>714</v>
      </c>
      <c r="H202" s="4" cm="1">
        <f t="array" ref="H202">_xll.SNL.Clients.Office.Excel.Functions.SPG(G202, "SP_TOTAL_REV", "CY2022")</f>
        <v>17737000</v>
      </c>
      <c r="I202" s="4">
        <f>_xll.SNL.Clients.Office.Excel.Functions.SPG(G202,"IQ_AVG_DILUT_SHARES_OUT","CY2022")</f>
        <v>647900000</v>
      </c>
      <c r="J202" s="5">
        <f>_xll.SNL.Clients.Office.Excel.Functions.SPG(G202, "IQ_DILUT_EPS_NORM", "CY2022")</f>
        <v>2.903</v>
      </c>
      <c r="K202">
        <f t="shared" si="20"/>
        <v>1880853.7</v>
      </c>
      <c r="L202">
        <f t="shared" si="21"/>
        <v>0.10604125274849185</v>
      </c>
      <c r="M202" t="s">
        <v>720</v>
      </c>
      <c r="N202" s="4" t="str" cm="1">
        <f t="array" ref="N202">_xll.SNL.Clients.Office.Excel.Functions.SPG(M202, "SP_TOTAL_REV", "CY2022")</f>
        <v>NA</v>
      </c>
      <c r="O202" s="4">
        <f>_xll.SNL.Clients.Office.Excel.Functions.SPG(M202,"IQ_AVG_DILUT_SHARES_OUT","CY2022")</f>
        <v>52391940</v>
      </c>
      <c r="P202" s="5">
        <f>_xll.SNL.Clients.Office.Excel.Functions.SPG(M202, "IQ_DILUT_EPS_NORM", "CY2022")</f>
        <v>-1.3003089835682781E-2</v>
      </c>
      <c r="Q202">
        <f t="shared" si="22"/>
        <v>-681.25710248570215</v>
      </c>
      <c r="R202" t="e">
        <f t="shared" si="23"/>
        <v>#VALUE!</v>
      </c>
    </row>
    <row r="203" spans="1:18">
      <c r="A203" t="s">
        <v>715</v>
      </c>
      <c r="B203" s="4" cm="1">
        <f t="array" ref="B203">_xll.SNL.Clients.Office.Excel.Functions.SPG(A203, "SP_TOTAL_REV", "CY2023")</f>
        <v>4486800</v>
      </c>
      <c r="C203" s="4">
        <f>_xll.SNL.Clients.Office.Excel.Functions.SPG(A203,"IQ_AVG_DILUT_SHARES_OUT","CY2023")</f>
        <v>125533000</v>
      </c>
      <c r="D203" s="5">
        <f>_xll.SNL.Clients.Office.Excel.Functions.SPG(A203, "IQ_DILUT_EPS_NORM", "CY2023")</f>
        <v>1.83</v>
      </c>
      <c r="E203">
        <f t="shared" si="18"/>
        <v>229725.39</v>
      </c>
      <c r="F203">
        <f t="shared" si="19"/>
        <v>5.1200274137469914E-2</v>
      </c>
      <c r="G203" t="s">
        <v>715</v>
      </c>
      <c r="H203" s="4" cm="1">
        <f t="array" ref="H203">_xll.SNL.Clients.Office.Excel.Functions.SPG(G203, "SP_TOTAL_REV", "CY2022")</f>
        <v>5802300</v>
      </c>
      <c r="I203" s="4">
        <f>_xll.SNL.Clients.Office.Excel.Functions.SPG(G203,"IQ_AVG_DILUT_SHARES_OUT","CY2022")</f>
        <v>126707000</v>
      </c>
      <c r="J203" s="5">
        <f>_xll.SNL.Clients.Office.Excel.Functions.SPG(G203, "IQ_DILUT_EPS_NORM", "CY2022")</f>
        <v>5.3150000000000004</v>
      </c>
      <c r="K203">
        <f t="shared" si="20"/>
        <v>673447.70499999996</v>
      </c>
      <c r="L203">
        <f t="shared" si="21"/>
        <v>0.11606564724333453</v>
      </c>
      <c r="M203" t="s">
        <v>721</v>
      </c>
      <c r="N203" s="4" cm="1">
        <f t="array" ref="N203">_xll.SNL.Clients.Office.Excel.Functions.SPG(M203, "SP_TOTAL_REV", "CY2022")</f>
        <v>8018400</v>
      </c>
      <c r="O203" s="4">
        <f>_xll.SNL.Clients.Office.Excel.Functions.SPG(M203,"IQ_AVG_DILUT_SHARES_OUT","CY2022")</f>
        <v>489200000</v>
      </c>
      <c r="P203" s="5">
        <f>_xll.SNL.Clients.Office.Excel.Functions.SPG(M203, "IQ_DILUT_EPS_NORM", "CY2022")</f>
        <v>2.343</v>
      </c>
      <c r="Q203">
        <f t="shared" si="22"/>
        <v>1146195.6000000001</v>
      </c>
      <c r="R203">
        <f t="shared" si="23"/>
        <v>0.14294567494762048</v>
      </c>
    </row>
    <row r="204" spans="1:18">
      <c r="A204" t="s">
        <v>716</v>
      </c>
      <c r="B204" s="4" cm="1">
        <f t="array" ref="B204">_xll.SNL.Clients.Office.Excel.Functions.SPG(A204, "SP_TOTAL_REV", "CY2023")</f>
        <v>176191000</v>
      </c>
      <c r="C204" s="4">
        <f>_xll.SNL.Clients.Office.Excel.Functions.SPG(A204,"IQ_AVG_DILUT_SHARES_OUT","CY2023")</f>
        <v>4041000000</v>
      </c>
      <c r="D204" s="5">
        <f>_xll.SNL.Clients.Office.Excel.Functions.SPG(A204, "IQ_DILUT_EPS_NORM", "CY2023")</f>
        <v>1.0189999999999999</v>
      </c>
      <c r="E204">
        <f t="shared" si="18"/>
        <v>4117778.9999999995</v>
      </c>
      <c r="F204">
        <f t="shared" si="19"/>
        <v>2.3371108626433809E-2</v>
      </c>
      <c r="G204" t="s">
        <v>716</v>
      </c>
      <c r="H204" s="4" cm="1">
        <f t="array" ref="H204">_xll.SNL.Clients.Office.Excel.Functions.SPG(G204, "SP_TOTAL_REV", "CY2022")</f>
        <v>158057000</v>
      </c>
      <c r="I204" s="4">
        <f>_xll.SNL.Clients.Office.Excel.Functions.SPG(G204,"IQ_AVG_DILUT_SHARES_OUT","CY2022")</f>
        <v>4014000000</v>
      </c>
      <c r="J204" s="5">
        <f>_xll.SNL.Clients.Office.Excel.Functions.SPG(G204, "IQ_DILUT_EPS_NORM", "CY2022")</f>
        <v>0.83499999999999996</v>
      </c>
      <c r="K204">
        <f t="shared" si="20"/>
        <v>3351690</v>
      </c>
      <c r="L204">
        <f t="shared" si="21"/>
        <v>2.1205577734614726E-2</v>
      </c>
      <c r="M204" t="s">
        <v>722</v>
      </c>
      <c r="N204" s="4" cm="1">
        <f t="array" ref="N204">_xll.SNL.Clients.Office.Excel.Functions.SPG(M204, "SP_TOTAL_REV", "CY2022")</f>
        <v>22780000</v>
      </c>
      <c r="O204" s="4">
        <f>_xll.SNL.Clients.Office.Excel.Functions.SPG(M204,"IQ_AVG_DILUT_SHARES_OUT","CY2022")</f>
        <v>1451000000</v>
      </c>
      <c r="P204" s="5">
        <f>_xll.SNL.Clients.Office.Excel.Functions.SPG(M204, "IQ_DILUT_EPS_NORM", "CY2022")</f>
        <v>2.1829999999999998</v>
      </c>
      <c r="Q204">
        <f t="shared" si="22"/>
        <v>3167532.9999999995</v>
      </c>
      <c r="R204">
        <f t="shared" si="23"/>
        <v>0.13904885864793676</v>
      </c>
    </row>
    <row r="205" spans="1:18">
      <c r="A205" t="s">
        <v>717</v>
      </c>
      <c r="B205" s="4" cm="1">
        <f t="array" ref="B205">_xll.SNL.Clients.Office.Excel.Functions.SPG(A205, "SP_TOTAL_REV", "CY2023")</f>
        <v>5304800</v>
      </c>
      <c r="C205" s="4">
        <f>_xll.SNL.Clients.Office.Excel.Functions.SPG(A205,"IQ_AVG_DILUT_SHARES_OUT","CY2023")</f>
        <v>788200000</v>
      </c>
      <c r="D205" s="5">
        <f>_xll.SNL.Clients.Office.Excel.Functions.SPG(A205, "IQ_DILUT_EPS_NORM", "CY2023")</f>
        <v>1.024</v>
      </c>
      <c r="E205">
        <f t="shared" si="18"/>
        <v>807116.80000000005</v>
      </c>
      <c r="F205">
        <f t="shared" si="19"/>
        <v>0.15214839390740462</v>
      </c>
      <c r="G205" t="s">
        <v>717</v>
      </c>
      <c r="H205" s="4" cm="1">
        <f t="array" ref="H205">_xll.SNL.Clients.Office.Excel.Functions.SPG(G205, "SP_TOTAL_REV", "CY2022")</f>
        <v>4417400</v>
      </c>
      <c r="I205" s="4">
        <f>_xll.SNL.Clients.Office.Excel.Functions.SPG(G205,"IQ_AVG_DILUT_SHARES_OUT","CY2022")</f>
        <v>805300000</v>
      </c>
      <c r="J205" s="5">
        <f>_xll.SNL.Clients.Office.Excel.Functions.SPG(G205, "IQ_DILUT_EPS_NORM", "CY2022")</f>
        <v>0.69599999999999995</v>
      </c>
      <c r="K205">
        <f t="shared" si="20"/>
        <v>560488.80000000005</v>
      </c>
      <c r="L205">
        <f t="shared" si="21"/>
        <v>0.12688205731878482</v>
      </c>
      <c r="M205" t="s">
        <v>723</v>
      </c>
      <c r="N205" s="4" cm="1">
        <f t="array" ref="N205">_xll.SNL.Clients.Office.Excel.Functions.SPG(M205, "SP_TOTAL_REV", "CY2022")</f>
        <v>4860286</v>
      </c>
      <c r="O205" s="4">
        <f>_xll.SNL.Clients.Office.Excel.Functions.SPG(M205,"IQ_AVG_DILUT_SHARES_OUT","CY2022")</f>
        <v>193042000</v>
      </c>
      <c r="P205" s="5">
        <f>_xll.SNL.Clients.Office.Excel.Functions.SPG(M205, "IQ_DILUT_EPS_NORM", "CY2022")</f>
        <v>3.4510000000000001</v>
      </c>
      <c r="Q205">
        <f t="shared" si="22"/>
        <v>666187.94200000004</v>
      </c>
      <c r="R205">
        <f t="shared" si="23"/>
        <v>0.13706764210994993</v>
      </c>
    </row>
    <row r="206" spans="1:18">
      <c r="A206" t="s">
        <v>718</v>
      </c>
      <c r="B206" s="4" cm="1">
        <f t="array" ref="B206">_xll.SNL.Clients.Office.Excel.Functions.SPG(A206, "SP_TOTAL_REV", "CY2023")</f>
        <v>6065300</v>
      </c>
      <c r="C206" s="4">
        <f>_xll.SNL.Clients.Office.Excel.Functions.SPG(A206,"IQ_AVG_DILUT_SHARES_OUT","CY2023")</f>
        <v>355600000</v>
      </c>
      <c r="D206" s="5">
        <f>_xll.SNL.Clients.Office.Excel.Functions.SPG(A206, "IQ_DILUT_EPS_NORM", "CY2023")</f>
        <v>1.7410000000000001</v>
      </c>
      <c r="E206">
        <f t="shared" si="18"/>
        <v>619099.6</v>
      </c>
      <c r="F206">
        <f t="shared" si="19"/>
        <v>0.10207237894250902</v>
      </c>
      <c r="G206" t="s">
        <v>718</v>
      </c>
      <c r="H206" s="4" cm="1">
        <f t="array" ref="H206">_xll.SNL.Clients.Office.Excel.Functions.SPG(G206, "SP_TOTAL_REV", "CY2022")</f>
        <v>5825700</v>
      </c>
      <c r="I206" s="4">
        <f>_xll.SNL.Clients.Office.Excel.Functions.SPG(G206,"IQ_AVG_DILUT_SHARES_OUT","CY2022")</f>
        <v>360800000</v>
      </c>
      <c r="J206" s="5">
        <f>_xll.SNL.Clients.Office.Excel.Functions.SPG(G206, "IQ_DILUT_EPS_NORM", "CY2022")</f>
        <v>1.5569999999999999</v>
      </c>
      <c r="K206">
        <f t="shared" si="20"/>
        <v>561765.6</v>
      </c>
      <c r="L206">
        <f t="shared" si="21"/>
        <v>9.6428858334620726E-2</v>
      </c>
      <c r="M206" t="s">
        <v>724</v>
      </c>
      <c r="N206" s="4" cm="1">
        <f t="array" ref="N206">_xll.SNL.Clients.Office.Excel.Functions.SPG(M206, "SP_TOTAL_REV", "CY2022")</f>
        <v>5475846</v>
      </c>
      <c r="O206" s="4">
        <f>_xll.SNL.Clients.Office.Excel.Functions.SPG(M206,"IQ_AVG_DILUT_SHARES_OUT","CY2022")</f>
        <v>81067000</v>
      </c>
      <c r="P206" s="5">
        <f>_xll.SNL.Clients.Office.Excel.Functions.SPG(M206, "IQ_DILUT_EPS_NORM", "CY2022")</f>
        <v>8.4049999999999994</v>
      </c>
      <c r="Q206">
        <f t="shared" si="22"/>
        <v>681368.13500000001</v>
      </c>
      <c r="R206">
        <f t="shared" si="23"/>
        <v>0.12443157367829556</v>
      </c>
    </row>
    <row r="207" spans="1:18">
      <c r="A207" t="s">
        <v>719</v>
      </c>
      <c r="B207" s="4" cm="1">
        <f t="array" ref="B207">_xll.SNL.Clients.Office.Excel.Functions.SPG(A207, "SP_TOTAL_REV", "CY2023")</f>
        <v>14557000</v>
      </c>
      <c r="C207" s="4">
        <f>_xll.SNL.Clients.Office.Excel.Functions.SPG(A207,"IQ_AVG_DILUT_SHARES_OUT","CY2023")</f>
        <v>501500000</v>
      </c>
      <c r="D207" s="5">
        <f>_xll.SNL.Clients.Office.Excel.Functions.SPG(A207, "IQ_DILUT_EPS_NORM", "CY2023")</f>
        <v>2.6179999999999999</v>
      </c>
      <c r="E207">
        <f t="shared" si="18"/>
        <v>1312927</v>
      </c>
      <c r="F207">
        <f t="shared" si="19"/>
        <v>9.0192141237892418E-2</v>
      </c>
      <c r="G207" t="s">
        <v>719</v>
      </c>
      <c r="H207" s="4" cm="1">
        <f t="array" ref="H207">_xll.SNL.Clients.Office.Excel.Functions.SPG(G207, "SP_TOTAL_REV", "CY2022")</f>
        <v>14285000</v>
      </c>
      <c r="I207" s="4">
        <f>_xll.SNL.Clients.Office.Excel.Functions.SPG(G207,"IQ_AVG_DILUT_SHARES_OUT","CY2022")</f>
        <v>556000000</v>
      </c>
      <c r="J207" s="5">
        <f>_xll.SNL.Clients.Office.Excel.Functions.SPG(G207, "IQ_DILUT_EPS_NORM", "CY2022")</f>
        <v>2.633</v>
      </c>
      <c r="K207">
        <f t="shared" si="20"/>
        <v>1463948</v>
      </c>
      <c r="L207">
        <f t="shared" si="21"/>
        <v>0.10248148407420371</v>
      </c>
      <c r="M207" t="s">
        <v>725</v>
      </c>
      <c r="N207" s="4" cm="1">
        <f t="array" ref="N207">_xll.SNL.Clients.Office.Excel.Functions.SPG(M207, "SP_TOTAL_REV", "CY2022")</f>
        <v>29139000</v>
      </c>
      <c r="O207" s="4">
        <f>_xll.SNL.Clients.Office.Excel.Functions.SPG(M207,"IQ_AVG_DILUT_SHARES_OUT","CY2022")</f>
        <v>1101000000</v>
      </c>
      <c r="P207" s="5">
        <f>_xll.SNL.Clients.Office.Excel.Functions.SPG(M207, "IQ_DILUT_EPS_NORM", "CY2022")</f>
        <v>1.675</v>
      </c>
      <c r="Q207">
        <f t="shared" si="22"/>
        <v>1844175</v>
      </c>
      <c r="R207">
        <f t="shared" si="23"/>
        <v>6.3288891176773401E-2</v>
      </c>
    </row>
    <row r="208" spans="1:18">
      <c r="A208" t="s">
        <v>720</v>
      </c>
      <c r="B208" s="4" t="str" cm="1">
        <f t="array" ref="B208">_xll.SNL.Clients.Office.Excel.Functions.SPG(A208, "SP_TOTAL_REV", "CY2023")</f>
        <v>NA</v>
      </c>
      <c r="C208" s="4">
        <f>_xll.SNL.Clients.Office.Excel.Functions.SPG(A208,"IQ_AVG_DILUT_SHARES_OUT","CY2023")</f>
        <v>63002849</v>
      </c>
      <c r="D208" s="5">
        <f>_xll.SNL.Clients.Office.Excel.Functions.SPG(A208, "IQ_DILUT_EPS_NORM", "CY2023")</f>
        <v>-1.1117274098971246E-2</v>
      </c>
      <c r="E208">
        <f t="shared" si="18"/>
        <v>-700.41994134909646</v>
      </c>
      <c r="F208" t="e">
        <f t="shared" si="19"/>
        <v>#VALUE!</v>
      </c>
      <c r="G208" t="s">
        <v>720</v>
      </c>
      <c r="H208" s="4" t="str" cm="1">
        <f t="array" ref="H208">_xll.SNL.Clients.Office.Excel.Functions.SPG(G208, "SP_TOTAL_REV", "CY2022")</f>
        <v>NA</v>
      </c>
      <c r="I208" s="4">
        <f>_xll.SNL.Clients.Office.Excel.Functions.SPG(G208,"IQ_AVG_DILUT_SHARES_OUT","CY2022")</f>
        <v>52391940</v>
      </c>
      <c r="J208" s="5">
        <f>_xll.SNL.Clients.Office.Excel.Functions.SPG(G208, "IQ_DILUT_EPS_NORM", "CY2022")</f>
        <v>-1.3003089835682781E-2</v>
      </c>
      <c r="K208">
        <f t="shared" si="20"/>
        <v>-681.25710248570215</v>
      </c>
      <c r="L208" t="e">
        <f t="shared" si="21"/>
        <v>#VALUE!</v>
      </c>
      <c r="M208" t="s">
        <v>727</v>
      </c>
      <c r="N208" s="4" cm="1">
        <f t="array" ref="N208">_xll.SNL.Clients.Office.Excel.Functions.SPG(M208, "SP_TOTAL_REV", "CY2022")</f>
        <v>3107000</v>
      </c>
      <c r="O208" s="4">
        <f>_xll.SNL.Clients.Office.Excel.Functions.SPG(M208,"IQ_AVG_DILUT_SHARES_OUT","CY2022")</f>
        <v>610500000</v>
      </c>
      <c r="P208" s="5">
        <f>_xll.SNL.Clients.Office.Excel.Functions.SPG(M208, "IQ_DILUT_EPS_NORM", "CY2022")</f>
        <v>0.97899999999999998</v>
      </c>
      <c r="Q208">
        <f t="shared" si="22"/>
        <v>597679.5</v>
      </c>
      <c r="R208">
        <f t="shared" si="23"/>
        <v>0.19236546507885419</v>
      </c>
    </row>
    <row r="209" spans="1:18">
      <c r="A209" t="s">
        <v>721</v>
      </c>
      <c r="B209" s="4" cm="1">
        <f t="array" ref="B209">_xll.SNL.Clients.Office.Excel.Functions.SPG(A209, "SP_TOTAL_REV", "CY2023")</f>
        <v>7873400</v>
      </c>
      <c r="C209" s="4">
        <f>_xll.SNL.Clients.Office.Excel.Functions.SPG(A209,"IQ_AVG_DILUT_SHARES_OUT","CY2023")</f>
        <v>490225000</v>
      </c>
      <c r="D209" s="5">
        <f>_xll.SNL.Clients.Office.Excel.Functions.SPG(A209, "IQ_DILUT_EPS_NORM", "CY2023")</f>
        <v>1.919</v>
      </c>
      <c r="E209">
        <f t="shared" si="18"/>
        <v>940741.77500000002</v>
      </c>
      <c r="F209">
        <f t="shared" si="19"/>
        <v>0.11948354903853482</v>
      </c>
      <c r="G209" t="s">
        <v>721</v>
      </c>
      <c r="H209" s="4" cm="1">
        <f t="array" ref="H209">_xll.SNL.Clients.Office.Excel.Functions.SPG(G209, "SP_TOTAL_REV", "CY2022")</f>
        <v>8018400</v>
      </c>
      <c r="I209" s="4">
        <f>_xll.SNL.Clients.Office.Excel.Functions.SPG(G209,"IQ_AVG_DILUT_SHARES_OUT","CY2022")</f>
        <v>489200000</v>
      </c>
      <c r="J209" s="5">
        <f>_xll.SNL.Clients.Office.Excel.Functions.SPG(G209, "IQ_DILUT_EPS_NORM", "CY2022")</f>
        <v>2.343</v>
      </c>
      <c r="K209">
        <f t="shared" si="20"/>
        <v>1146195.6000000001</v>
      </c>
      <c r="L209">
        <f t="shared" si="21"/>
        <v>0.14294567494762048</v>
      </c>
      <c r="M209" t="s">
        <v>728</v>
      </c>
      <c r="N209" s="4" cm="1">
        <f t="array" ref="N209">_xll.SNL.Clients.Office.Excel.Functions.SPG(M209, "SP_TOTAL_REV", "CY2022")</f>
        <v>4564737</v>
      </c>
      <c r="O209" s="4">
        <f>_xll.SNL.Clients.Office.Excel.Functions.SPG(M209,"IQ_AVG_DILUT_SHARES_OUT","CY2022")</f>
        <v>64681357</v>
      </c>
      <c r="P209" s="5">
        <f>_xll.SNL.Clients.Office.Excel.Functions.SPG(M209, "IQ_DILUT_EPS_NORM", "CY2022")</f>
        <v>4.819</v>
      </c>
      <c r="Q209">
        <f t="shared" si="22"/>
        <v>311699.45938300004</v>
      </c>
      <c r="R209">
        <f t="shared" si="23"/>
        <v>6.8284209886133651E-2</v>
      </c>
    </row>
    <row r="210" spans="1:18">
      <c r="A210" t="s">
        <v>722</v>
      </c>
      <c r="B210" s="4" cm="1">
        <f t="array" ref="B210">_xll.SNL.Clients.Office.Excel.Functions.SPG(A210, "SP_TOTAL_REV", "CY2023")</f>
        <v>22855000</v>
      </c>
      <c r="C210" s="4">
        <f>_xll.SNL.Clients.Office.Excel.Functions.SPG(A210,"IQ_AVG_DILUT_SHARES_OUT","CY2023")</f>
        <v>1443000000</v>
      </c>
      <c r="D210" s="5">
        <f>_xll.SNL.Clients.Office.Excel.Functions.SPG(A210, "IQ_DILUT_EPS_NORM", "CY2023")</f>
        <v>1.2849999999999999</v>
      </c>
      <c r="E210">
        <f t="shared" si="18"/>
        <v>1854255</v>
      </c>
      <c r="F210">
        <f t="shared" si="19"/>
        <v>8.1131262305841167E-2</v>
      </c>
      <c r="G210" t="s">
        <v>722</v>
      </c>
      <c r="H210" s="4" cm="1">
        <f t="array" ref="H210">_xll.SNL.Clients.Office.Excel.Functions.SPG(G210, "SP_TOTAL_REV", "CY2022")</f>
        <v>22780000</v>
      </c>
      <c r="I210" s="4">
        <f>_xll.SNL.Clients.Office.Excel.Functions.SPG(G210,"IQ_AVG_DILUT_SHARES_OUT","CY2022")</f>
        <v>1451000000</v>
      </c>
      <c r="J210" s="5">
        <f>_xll.SNL.Clients.Office.Excel.Functions.SPG(G210, "IQ_DILUT_EPS_NORM", "CY2022")</f>
        <v>2.1829999999999998</v>
      </c>
      <c r="K210">
        <f t="shared" si="20"/>
        <v>3167532.9999999995</v>
      </c>
      <c r="L210">
        <f t="shared" si="21"/>
        <v>0.13904885864793676</v>
      </c>
      <c r="M210" t="s">
        <v>729</v>
      </c>
      <c r="N210" s="4" cm="1">
        <f t="array" ref="N210">_xll.SNL.Clients.Office.Excel.Functions.SPG(M210, "SP_TOTAL_REV", "CY2022")</f>
        <v>39407000</v>
      </c>
      <c r="O210" s="4">
        <f>_xll.SNL.Clients.Office.Excel.Functions.SPG(M210,"IQ_AVG_DILUT_SHARES_OUT","CY2022")</f>
        <v>278169000</v>
      </c>
      <c r="P210" s="5">
        <f>_xll.SNL.Clients.Office.Excel.Functions.SPG(M210, "IQ_DILUT_EPS_NORM", "CY2022")</f>
        <v>9.0679999999999996</v>
      </c>
      <c r="Q210">
        <f t="shared" si="22"/>
        <v>2522436.4920000001</v>
      </c>
      <c r="R210">
        <f t="shared" si="23"/>
        <v>6.4009858451544138E-2</v>
      </c>
    </row>
    <row r="211" spans="1:18">
      <c r="A211" t="s">
        <v>723</v>
      </c>
      <c r="B211" s="4" cm="1">
        <f t="array" ref="B211">_xll.SNL.Clients.Office.Excel.Functions.SPG(A211, "SP_TOTAL_REV", "CY2023")</f>
        <v>5228252</v>
      </c>
      <c r="C211" s="4">
        <f>_xll.SNL.Clients.Office.Excel.Functions.SPG(A211,"IQ_AVG_DILUT_SHARES_OUT","CY2023")</f>
        <v>192058000</v>
      </c>
      <c r="D211" s="5">
        <f>_xll.SNL.Clients.Office.Excel.Functions.SPG(A211, "IQ_DILUT_EPS_NORM", "CY2023")</f>
        <v>3.9060000000000001</v>
      </c>
      <c r="E211">
        <f t="shared" si="18"/>
        <v>750178.54799999995</v>
      </c>
      <c r="F211">
        <f t="shared" si="19"/>
        <v>0.14348553742245018</v>
      </c>
      <c r="G211" t="s">
        <v>723</v>
      </c>
      <c r="H211" s="4" cm="1">
        <f t="array" ref="H211">_xll.SNL.Clients.Office.Excel.Functions.SPG(G211, "SP_TOTAL_REV", "CY2022")</f>
        <v>4860286</v>
      </c>
      <c r="I211" s="4">
        <f>_xll.SNL.Clients.Office.Excel.Functions.SPG(G211,"IQ_AVG_DILUT_SHARES_OUT","CY2022")</f>
        <v>193042000</v>
      </c>
      <c r="J211" s="5">
        <f>_xll.SNL.Clients.Office.Excel.Functions.SPG(G211, "IQ_DILUT_EPS_NORM", "CY2022")</f>
        <v>3.4510000000000001</v>
      </c>
      <c r="K211">
        <f t="shared" si="20"/>
        <v>666187.94200000004</v>
      </c>
      <c r="L211">
        <f t="shared" si="21"/>
        <v>0.13706764210994993</v>
      </c>
      <c r="M211" t="s">
        <v>730</v>
      </c>
      <c r="N211" s="4" cm="1">
        <f t="array" ref="N211">_xll.SNL.Clients.Office.Excel.Functions.SPG(M211, "SP_TOTAL_REV", "CY2022")</f>
        <v>19367200</v>
      </c>
      <c r="O211" s="4">
        <f>_xll.SNL.Clients.Office.Excel.Functions.SPG(M211,"IQ_AVG_DILUT_SHARES_OUT","CY2022")</f>
        <v>607700000</v>
      </c>
      <c r="P211" s="5">
        <f>_xll.SNL.Clients.Office.Excel.Functions.SPG(M211, "IQ_DILUT_EPS_NORM", "CY2022")</f>
        <v>3.0009999999999999</v>
      </c>
      <c r="Q211">
        <f t="shared" si="22"/>
        <v>1823707.7</v>
      </c>
      <c r="R211">
        <f t="shared" si="23"/>
        <v>9.4164757941261515E-2</v>
      </c>
    </row>
    <row r="212" spans="1:18">
      <c r="A212" t="s">
        <v>724</v>
      </c>
      <c r="B212" s="4" cm="1">
        <f t="array" ref="B212">_xll.SNL.Clients.Office.Excel.Functions.SPG(A212, "SP_TOTAL_REV", "CY2023")</f>
        <v>5906956</v>
      </c>
      <c r="C212" s="4">
        <f>_xll.SNL.Clients.Office.Excel.Functions.SPG(A212,"IQ_AVG_DILUT_SHARES_OUT","CY2023")</f>
        <v>79680000</v>
      </c>
      <c r="D212" s="5">
        <f>_xll.SNL.Clients.Office.Excel.Functions.SPG(A212, "IQ_DILUT_EPS_NORM", "CY2023")</f>
        <v>8.1470000000000002</v>
      </c>
      <c r="E212">
        <f t="shared" si="18"/>
        <v>649152.96</v>
      </c>
      <c r="F212">
        <f t="shared" si="19"/>
        <v>0.10989635947855375</v>
      </c>
      <c r="G212" t="s">
        <v>724</v>
      </c>
      <c r="H212" s="4" cm="1">
        <f t="array" ref="H212">_xll.SNL.Clients.Office.Excel.Functions.SPG(G212, "SP_TOTAL_REV", "CY2022")</f>
        <v>5475846</v>
      </c>
      <c r="I212" s="4">
        <f>_xll.SNL.Clients.Office.Excel.Functions.SPG(G212,"IQ_AVG_DILUT_SHARES_OUT","CY2022")</f>
        <v>81067000</v>
      </c>
      <c r="J212" s="5">
        <f>_xll.SNL.Clients.Office.Excel.Functions.SPG(G212, "IQ_DILUT_EPS_NORM", "CY2022")</f>
        <v>8.4049999999999994</v>
      </c>
      <c r="K212">
        <f t="shared" si="20"/>
        <v>681368.13500000001</v>
      </c>
      <c r="L212">
        <f t="shared" si="21"/>
        <v>0.12443157367829556</v>
      </c>
      <c r="M212" t="s">
        <v>731</v>
      </c>
      <c r="N212" s="4" cm="1">
        <f t="array" ref="N212">_xll.SNL.Clients.Office.Excel.Functions.SPG(M212, "SP_TOTAL_REV", "CY2022")</f>
        <v>156735000</v>
      </c>
      <c r="O212" s="4">
        <f>_xll.SNL.Clients.Office.Excel.Functions.SPG(M212,"IQ_AVG_DILUT_SHARES_OUT","CY2022")</f>
        <v>1454000000</v>
      </c>
      <c r="P212" s="5">
        <f>_xll.SNL.Clients.Office.Excel.Functions.SPG(M212, "IQ_DILUT_EPS_NORM", "CY2022")</f>
        <v>5.524</v>
      </c>
      <c r="Q212">
        <f t="shared" si="22"/>
        <v>8031896</v>
      </c>
      <c r="R212">
        <f t="shared" si="23"/>
        <v>5.1245069703639901E-2</v>
      </c>
    </row>
    <row r="213" spans="1:18">
      <c r="A213" t="s">
        <v>725</v>
      </c>
      <c r="B213" s="4" cm="1">
        <f t="array" ref="B213">_xll.SNL.Clients.Office.Excel.Functions.SPG(A213, "SP_TOTAL_REV", "CY2023")</f>
        <v>35348000</v>
      </c>
      <c r="C213" s="4">
        <f>_xll.SNL.Clients.Office.Excel.Functions.SPG(A213,"IQ_AVG_DILUT_SHARES_OUT","CY2023")</f>
        <v>1099000000</v>
      </c>
      <c r="D213" s="5">
        <f>_xll.SNL.Clients.Office.Excel.Functions.SPG(A213, "IQ_DILUT_EPS_NORM", "CY2023")</f>
        <v>3.2869999999999999</v>
      </c>
      <c r="E213">
        <f t="shared" si="18"/>
        <v>3612413</v>
      </c>
      <c r="F213">
        <f t="shared" si="19"/>
        <v>0.10219568292406925</v>
      </c>
      <c r="G213" t="s">
        <v>725</v>
      </c>
      <c r="H213" s="4" cm="1">
        <f t="array" ref="H213">_xll.SNL.Clients.Office.Excel.Functions.SPG(G213, "SP_TOTAL_REV", "CY2022")</f>
        <v>29139000</v>
      </c>
      <c r="I213" s="4">
        <f>_xll.SNL.Clients.Office.Excel.Functions.SPG(G213,"IQ_AVG_DILUT_SHARES_OUT","CY2022")</f>
        <v>1101000000</v>
      </c>
      <c r="J213" s="5">
        <f>_xll.SNL.Clients.Office.Excel.Functions.SPG(G213, "IQ_DILUT_EPS_NORM", "CY2022")</f>
        <v>1.675</v>
      </c>
      <c r="K213">
        <f t="shared" si="20"/>
        <v>1844175</v>
      </c>
      <c r="L213">
        <f t="shared" si="21"/>
        <v>6.3288891176773401E-2</v>
      </c>
      <c r="M213" t="s">
        <v>732</v>
      </c>
      <c r="N213" s="4" cm="1">
        <f t="array" ref="N213">_xll.SNL.Clients.Office.Excel.Functions.SPG(M213, "SP_TOTAL_REV", "CY2022")</f>
        <v>22095973</v>
      </c>
      <c r="O213" s="4">
        <f>_xll.SNL.Clients.Office.Excel.Functions.SPG(M213,"IQ_AVG_DILUT_SHARES_OUT","CY2022")</f>
        <v>142322000</v>
      </c>
      <c r="P213" s="5">
        <f>_xll.SNL.Clients.Office.Excel.Functions.SPG(M213, "IQ_DILUT_EPS_NORM", "CY2022")</f>
        <v>7.0259999999999998</v>
      </c>
      <c r="Q213">
        <f t="shared" si="22"/>
        <v>999954.37199999997</v>
      </c>
      <c r="R213">
        <f t="shared" si="23"/>
        <v>4.5255050411221992E-2</v>
      </c>
    </row>
    <row r="214" spans="1:18">
      <c r="A214" t="s">
        <v>726</v>
      </c>
      <c r="B214" s="4" cm="1">
        <f t="array" ref="B214">_xll.SNL.Clients.Office.Excel.Functions.SPG(A214, "SP_TOTAL_REV", "CY2023")</f>
        <v>19552000</v>
      </c>
      <c r="C214" s="4">
        <f>_xll.SNL.Clients.Office.Excel.Functions.SPG(A214,"IQ_AVG_DILUT_SHARES_OUT","CY2023")</f>
        <v>458000000</v>
      </c>
      <c r="D214" s="5">
        <f>_xll.SNL.Clients.Office.Excel.Functions.SPG(A214, "IQ_DILUT_EPS_NORM", "CY2023")</f>
        <v>2.722</v>
      </c>
      <c r="E214">
        <f t="shared" si="18"/>
        <v>1246676</v>
      </c>
      <c r="F214">
        <f t="shared" si="19"/>
        <v>6.3762070376432084E-2</v>
      </c>
      <c r="G214" t="s">
        <v>726</v>
      </c>
      <c r="H214" s="4" cm="1">
        <f t="array" ref="H214">_xll.SNL.Clients.Office.Excel.Functions.SPG(G214, "SP_TOTAL_REV", "CY2022")</f>
        <v>18341000</v>
      </c>
      <c r="I214" s="4">
        <f>_xll.SNL.Clients.Office.Excel.Functions.SPG(G214,"IQ_AVG_DILUT_SHARES_OUT","CY2022")</f>
        <v>454000000</v>
      </c>
      <c r="J214" s="5">
        <f>_xll.SNL.Clients.Office.Excel.Functions.SPG(G214, "IQ_DILUT_EPS_NORM", "CY2022")</f>
        <v>3.3460000000000001</v>
      </c>
      <c r="K214">
        <f t="shared" si="20"/>
        <v>1519084</v>
      </c>
      <c r="L214">
        <f t="shared" si="21"/>
        <v>8.2824491576249937E-2</v>
      </c>
      <c r="M214" t="s">
        <v>733</v>
      </c>
      <c r="N214" s="4" cm="1">
        <f t="array" ref="N214">_xll.SNL.Clients.Office.Excel.Functions.SPG(M214, "SP_TOTAL_REV", "CY2022")</f>
        <v>27281000</v>
      </c>
      <c r="O214" s="4">
        <f>_xll.SNL.Clients.Office.Excel.Functions.SPG(M214,"IQ_AVG_DILUT_SHARES_OUT","CY2022")</f>
        <v>1262000000</v>
      </c>
      <c r="P214" s="5">
        <f>_xll.SNL.Clients.Office.Excel.Functions.SPG(M214, "IQ_DILUT_EPS_NORM", "CY2022")</f>
        <v>5.0199999999999996</v>
      </c>
      <c r="Q214">
        <f t="shared" si="22"/>
        <v>6335239.9999999991</v>
      </c>
      <c r="R214">
        <f t="shared" si="23"/>
        <v>0.23222169275319815</v>
      </c>
    </row>
    <row r="215" spans="1:18">
      <c r="A215" t="s">
        <v>727</v>
      </c>
      <c r="B215" s="4" cm="1">
        <f t="array" ref="B215">_xll.SNL.Clients.Office.Excel.Functions.SPG(A215, "SP_TOTAL_REV", "CY2023")</f>
        <v>3783000</v>
      </c>
      <c r="C215" s="4">
        <f>_xll.SNL.Clients.Office.Excel.Functions.SPG(A215,"IQ_AVG_DILUT_SHARES_OUT","CY2023")</f>
        <v>644250000</v>
      </c>
      <c r="D215" s="5">
        <f>_xll.SNL.Clients.Office.Excel.Functions.SPG(A215, "IQ_DILUT_EPS_NORM", "CY2023")</f>
        <v>0.434</v>
      </c>
      <c r="E215">
        <f t="shared" si="18"/>
        <v>279604.5</v>
      </c>
      <c r="F215">
        <f t="shared" si="19"/>
        <v>7.3910785091197459E-2</v>
      </c>
      <c r="G215" t="s">
        <v>727</v>
      </c>
      <c r="H215" s="4" cm="1">
        <f t="array" ref="H215">_xll.SNL.Clients.Office.Excel.Functions.SPG(G215, "SP_TOTAL_REV", "CY2022")</f>
        <v>3107000</v>
      </c>
      <c r="I215" s="4">
        <f>_xll.SNL.Clients.Office.Excel.Functions.SPG(G215,"IQ_AVG_DILUT_SHARES_OUT","CY2022")</f>
        <v>610500000</v>
      </c>
      <c r="J215" s="5">
        <f>_xll.SNL.Clients.Office.Excel.Functions.SPG(G215, "IQ_DILUT_EPS_NORM", "CY2022")</f>
        <v>0.97899999999999998</v>
      </c>
      <c r="K215">
        <f t="shared" si="20"/>
        <v>597679.5</v>
      </c>
      <c r="L215">
        <f t="shared" si="21"/>
        <v>0.19236546507885419</v>
      </c>
      <c r="M215" t="s">
        <v>734</v>
      </c>
      <c r="N215" s="4" cm="1">
        <f t="array" ref="N215">_xll.SNL.Clients.Office.Excel.Functions.SPG(M215, "SP_TOTAL_REV", "CY2022")</f>
        <v>8975515</v>
      </c>
      <c r="O215" s="4">
        <f>_xll.SNL.Clients.Office.Excel.Functions.SPG(M215,"IQ_AVG_DILUT_SHARES_OUT","CY2022")</f>
        <v>275576000</v>
      </c>
      <c r="P215" s="5">
        <f>_xll.SNL.Clients.Office.Excel.Functions.SPG(M215, "IQ_DILUT_EPS_NORM", "CY2022")</f>
        <v>3.5910000000000002</v>
      </c>
      <c r="Q215">
        <f t="shared" si="22"/>
        <v>989593.41599999997</v>
      </c>
      <c r="R215">
        <f t="shared" si="23"/>
        <v>0.1102547782494932</v>
      </c>
    </row>
    <row r="216" spans="1:18">
      <c r="A216" t="s">
        <v>728</v>
      </c>
      <c r="B216" s="4" cm="1">
        <f t="array" ref="B216">_xll.SNL.Clients.Office.Excel.Functions.SPG(A216, "SP_TOTAL_REV", "CY2023")</f>
        <v>4022667</v>
      </c>
      <c r="C216" s="4">
        <f>_xll.SNL.Clients.Office.Excel.Functions.SPG(A216,"IQ_AVG_DILUT_SHARES_OUT","CY2023")</f>
        <v>62058387</v>
      </c>
      <c r="D216" s="5">
        <f>_xll.SNL.Clients.Office.Excel.Functions.SPG(A216, "IQ_DILUT_EPS_NORM", "CY2023")</f>
        <v>2.8879999999999999</v>
      </c>
      <c r="E216">
        <f t="shared" si="18"/>
        <v>179224.62165599997</v>
      </c>
      <c r="F216">
        <f t="shared" si="19"/>
        <v>4.4553680843082456E-2</v>
      </c>
      <c r="G216" t="s">
        <v>728</v>
      </c>
      <c r="H216" s="4" cm="1">
        <f t="array" ref="H216">_xll.SNL.Clients.Office.Excel.Functions.SPG(G216, "SP_TOTAL_REV", "CY2022")</f>
        <v>4564737</v>
      </c>
      <c r="I216" s="4">
        <f>_xll.SNL.Clients.Office.Excel.Functions.SPG(G216,"IQ_AVG_DILUT_SHARES_OUT","CY2022")</f>
        <v>64681357</v>
      </c>
      <c r="J216" s="5">
        <f>_xll.SNL.Clients.Office.Excel.Functions.SPG(G216, "IQ_DILUT_EPS_NORM", "CY2022")</f>
        <v>4.819</v>
      </c>
      <c r="K216">
        <f t="shared" si="20"/>
        <v>311699.45938300004</v>
      </c>
      <c r="L216">
        <f t="shared" si="21"/>
        <v>6.8284209886133651E-2</v>
      </c>
      <c r="M216" t="s">
        <v>735</v>
      </c>
      <c r="N216" s="4" cm="1">
        <f t="array" ref="N216">_xll.SNL.Clients.Office.Excel.Functions.SPG(M216, "SP_TOTAL_REV", "CY2022")</f>
        <v>5226740</v>
      </c>
      <c r="O216" s="4">
        <f>_xll.SNL.Clients.Office.Excel.Functions.SPG(M216,"IQ_AVG_DILUT_SHARES_OUT","CY2022")</f>
        <v>98984644</v>
      </c>
      <c r="P216" s="5">
        <f>_xll.SNL.Clients.Office.Excel.Functions.SPG(M216, "IQ_DILUT_EPS_NORM", "CY2022")</f>
        <v>6.9749999999999996</v>
      </c>
      <c r="Q216">
        <f t="shared" si="22"/>
        <v>690417.89189999993</v>
      </c>
      <c r="R216">
        <f t="shared" si="23"/>
        <v>0.13209340657847912</v>
      </c>
    </row>
    <row r="217" spans="1:18">
      <c r="A217" t="s">
        <v>729</v>
      </c>
      <c r="B217" s="4" cm="1">
        <f t="array" ref="B217">_xll.SNL.Clients.Office.Excel.Functions.SPG(A217, "SP_TOTAL_REV", "CY2023")</f>
        <v>42272000</v>
      </c>
      <c r="C217" s="4">
        <f>_xll.SNL.Clients.Office.Excel.Functions.SPG(A217,"IQ_AVG_DILUT_SHARES_OUT","CY2023")</f>
        <v>275725000</v>
      </c>
      <c r="D217" s="5">
        <f>_xll.SNL.Clients.Office.Excel.Functions.SPG(A217, "IQ_DILUT_EPS_NORM", "CY2023")</f>
        <v>9.0310000000000006</v>
      </c>
      <c r="E217">
        <f t="shared" si="18"/>
        <v>2490072.4750000001</v>
      </c>
      <c r="F217">
        <f t="shared" si="19"/>
        <v>5.8905953704579864E-2</v>
      </c>
      <c r="G217" t="s">
        <v>729</v>
      </c>
      <c r="H217" s="4" cm="1">
        <f t="array" ref="H217">_xll.SNL.Clients.Office.Excel.Functions.SPG(G217, "SP_TOTAL_REV", "CY2022")</f>
        <v>39407000</v>
      </c>
      <c r="I217" s="4">
        <f>_xll.SNL.Clients.Office.Excel.Functions.SPG(G217,"IQ_AVG_DILUT_SHARES_OUT","CY2022")</f>
        <v>278169000</v>
      </c>
      <c r="J217" s="5">
        <f>_xll.SNL.Clients.Office.Excel.Functions.SPG(G217, "IQ_DILUT_EPS_NORM", "CY2022")</f>
        <v>9.0679999999999996</v>
      </c>
      <c r="K217">
        <f t="shared" si="20"/>
        <v>2522436.4920000001</v>
      </c>
      <c r="L217">
        <f t="shared" si="21"/>
        <v>6.4009858451544138E-2</v>
      </c>
      <c r="M217" t="s">
        <v>736</v>
      </c>
      <c r="N217" s="4" cm="1">
        <f t="array" ref="N217">_xll.SNL.Clients.Office.Excel.Functions.SPG(M217, "SP_TOTAL_REV", "CY2022")</f>
        <v>47365000</v>
      </c>
      <c r="O217" s="4">
        <f>_xll.SNL.Clients.Office.Excel.Functions.SPG(M217,"IQ_AVG_DILUT_SHARES_OUT","CY2022")</f>
        <v>358100000</v>
      </c>
      <c r="P217" s="5">
        <f>_xll.SNL.Clients.Office.Excel.Functions.SPG(M217, "IQ_DILUT_EPS_NORM", "CY2022")</f>
        <v>25.091000000000001</v>
      </c>
      <c r="Q217">
        <f t="shared" si="22"/>
        <v>8985087.0999999996</v>
      </c>
      <c r="R217">
        <f t="shared" si="23"/>
        <v>0.18969887258524226</v>
      </c>
    </row>
    <row r="218" spans="1:18">
      <c r="A218" t="s">
        <v>730</v>
      </c>
      <c r="B218" s="4" cm="1">
        <f t="array" ref="B218">_xll.SNL.Clients.Office.Excel.Functions.SPG(A218, "SP_TOTAL_REV", "CY2023")</f>
        <v>20200000</v>
      </c>
      <c r="C218" s="4">
        <f>_xll.SNL.Clients.Office.Excel.Functions.SPG(A218,"IQ_AVG_DILUT_SHARES_OUT","CY2023")</f>
        <v>592900000</v>
      </c>
      <c r="D218" s="5">
        <f>_xll.SNL.Clients.Office.Excel.Functions.SPG(A218, "IQ_DILUT_EPS_NORM", "CY2023")</f>
        <v>3.3319999999999999</v>
      </c>
      <c r="E218">
        <f t="shared" si="18"/>
        <v>1975542.8</v>
      </c>
      <c r="F218">
        <f t="shared" si="19"/>
        <v>9.7799148514851483E-2</v>
      </c>
      <c r="G218" t="s">
        <v>730</v>
      </c>
      <c r="H218" s="4" cm="1">
        <f t="array" ref="H218">_xll.SNL.Clients.Office.Excel.Functions.SPG(G218, "SP_TOTAL_REV", "CY2022")</f>
        <v>19367200</v>
      </c>
      <c r="I218" s="4">
        <f>_xll.SNL.Clients.Office.Excel.Functions.SPG(G218,"IQ_AVG_DILUT_SHARES_OUT","CY2022")</f>
        <v>607700000</v>
      </c>
      <c r="J218" s="5">
        <f>_xll.SNL.Clients.Office.Excel.Functions.SPG(G218, "IQ_DILUT_EPS_NORM", "CY2022")</f>
        <v>3.0009999999999999</v>
      </c>
      <c r="K218">
        <f t="shared" si="20"/>
        <v>1823707.7</v>
      </c>
      <c r="L218">
        <f t="shared" si="21"/>
        <v>9.4164757941261515E-2</v>
      </c>
      <c r="M218" t="s">
        <v>737</v>
      </c>
      <c r="N218" s="4" cm="1">
        <f t="array" ref="N218">_xll.SNL.Clients.Office.Excel.Functions.SPG(M218, "SP_TOTAL_REV", "CY2022")</f>
        <v>20297000</v>
      </c>
      <c r="O218" s="4">
        <f>_xll.SNL.Clients.Office.Excel.Functions.SPG(M218,"IQ_AVG_DILUT_SHARES_OUT","CY2022")</f>
        <v>908000000</v>
      </c>
      <c r="P218" s="5">
        <f>_xll.SNL.Clients.Office.Excel.Functions.SPG(M218, "IQ_DILUT_EPS_NORM", "CY2022")</f>
        <v>1.66</v>
      </c>
      <c r="Q218">
        <f t="shared" si="22"/>
        <v>1507280</v>
      </c>
      <c r="R218">
        <f t="shared" si="23"/>
        <v>7.4261220870079317E-2</v>
      </c>
    </row>
    <row r="219" spans="1:18">
      <c r="A219" t="s">
        <v>731</v>
      </c>
      <c r="B219" s="4" cm="1">
        <f t="array" ref="B219">_xll.SNL.Clients.Office.Excel.Functions.SPG(A219, "SP_TOTAL_REV", "CY2023")</f>
        <v>171842000</v>
      </c>
      <c r="C219" s="4">
        <f>_xll.SNL.Clients.Office.Excel.Functions.SPG(A219,"IQ_AVG_DILUT_SHARES_OUT","CY2023")</f>
        <v>1369000000</v>
      </c>
      <c r="D219" s="5">
        <f>_xll.SNL.Clients.Office.Excel.Functions.SPG(A219, "IQ_DILUT_EPS_NORM", "CY2023")</f>
        <v>4.9939999999999998</v>
      </c>
      <c r="E219">
        <f t="shared" si="18"/>
        <v>6836786</v>
      </c>
      <c r="F219">
        <f t="shared" si="19"/>
        <v>3.97853027781334E-2</v>
      </c>
      <c r="G219" t="s">
        <v>731</v>
      </c>
      <c r="H219" s="4" cm="1">
        <f t="array" ref="H219">_xll.SNL.Clients.Office.Excel.Functions.SPG(G219, "SP_TOTAL_REV", "CY2022")</f>
        <v>156735000</v>
      </c>
      <c r="I219" s="4">
        <f>_xll.SNL.Clients.Office.Excel.Functions.SPG(G219,"IQ_AVG_DILUT_SHARES_OUT","CY2022")</f>
        <v>1454000000</v>
      </c>
      <c r="J219" s="5">
        <f>_xll.SNL.Clients.Office.Excel.Functions.SPG(G219, "IQ_DILUT_EPS_NORM", "CY2022")</f>
        <v>5.524</v>
      </c>
      <c r="K219">
        <f t="shared" si="20"/>
        <v>8031896</v>
      </c>
      <c r="L219">
        <f t="shared" si="21"/>
        <v>5.1245069703639901E-2</v>
      </c>
      <c r="M219" t="s">
        <v>738</v>
      </c>
      <c r="N219" s="4" cm="1">
        <f t="array" ref="N219">_xll.SNL.Clients.Office.Excel.Functions.SPG(M219, "SP_TOTAL_REV", "CY2022")</f>
        <v>22362000</v>
      </c>
      <c r="O219" s="4">
        <f>_xll.SNL.Clients.Office.Excel.Functions.SPG(M219,"IQ_AVG_DILUT_SHARES_OUT","CY2022")</f>
        <v>329500000</v>
      </c>
      <c r="P219" s="5">
        <f>_xll.SNL.Clients.Office.Excel.Functions.SPG(M219, "IQ_DILUT_EPS_NORM", "CY2022")</f>
        <v>4.2770000000000001</v>
      </c>
      <c r="Q219">
        <f t="shared" si="22"/>
        <v>1409271.5</v>
      </c>
      <c r="R219">
        <f t="shared" si="23"/>
        <v>6.3020816563813614E-2</v>
      </c>
    </row>
    <row r="220" spans="1:18">
      <c r="A220" t="s">
        <v>732</v>
      </c>
      <c r="B220" s="4" cm="1">
        <f t="array" ref="B220">_xll.SNL.Clients.Office.Excel.Functions.SPG(A220, "SP_TOTAL_REV", "CY2023")</f>
        <v>23090610</v>
      </c>
      <c r="C220" s="4">
        <f>_xll.SNL.Clients.Office.Excel.Functions.SPG(A220,"IQ_AVG_DILUT_SHARES_OUT","CY2023")</f>
        <v>141034000</v>
      </c>
      <c r="D220" s="5">
        <f>_xll.SNL.Clients.Office.Excel.Functions.SPG(A220, "IQ_DILUT_EPS_NORM", "CY2023")</f>
        <v>7.7210000000000001</v>
      </c>
      <c r="E220">
        <f t="shared" si="18"/>
        <v>1088923.514</v>
      </c>
      <c r="F220">
        <f t="shared" si="19"/>
        <v>4.715871577234209E-2</v>
      </c>
      <c r="G220" t="s">
        <v>732</v>
      </c>
      <c r="H220" s="4" cm="1">
        <f t="array" ref="H220">_xll.SNL.Clients.Office.Excel.Functions.SPG(G220, "SP_TOTAL_REV", "CY2022")</f>
        <v>22095973</v>
      </c>
      <c r="I220" s="4">
        <f>_xll.SNL.Clients.Office.Excel.Functions.SPG(G220,"IQ_AVG_DILUT_SHARES_OUT","CY2022")</f>
        <v>142322000</v>
      </c>
      <c r="J220" s="5">
        <f>_xll.SNL.Clients.Office.Excel.Functions.SPG(G220, "IQ_DILUT_EPS_NORM", "CY2022")</f>
        <v>7.0259999999999998</v>
      </c>
      <c r="K220">
        <f t="shared" si="20"/>
        <v>999954.37199999997</v>
      </c>
      <c r="L220">
        <f t="shared" si="21"/>
        <v>4.5255050411221992E-2</v>
      </c>
      <c r="M220" t="s">
        <v>739</v>
      </c>
      <c r="N220" s="4" cm="1">
        <f t="array" ref="N220">_xll.SNL.Clients.Office.Excel.Functions.SPG(M220, "SP_TOTAL_REV", "CY2022")</f>
        <v>5856700</v>
      </c>
      <c r="O220" s="4">
        <f>_xll.SNL.Clients.Office.Excel.Functions.SPG(M220,"IQ_AVG_DILUT_SHARES_OUT","CY2022")</f>
        <v>138900000</v>
      </c>
      <c r="P220" s="5">
        <f>_xll.SNL.Clients.Office.Excel.Functions.SPG(M220, "IQ_DILUT_EPS_NORM", "CY2022")</f>
        <v>3.1749999999999998</v>
      </c>
      <c r="Q220">
        <f t="shared" si="22"/>
        <v>441007.5</v>
      </c>
      <c r="R220">
        <f t="shared" si="23"/>
        <v>7.5299656803319279E-2</v>
      </c>
    </row>
    <row r="221" spans="1:18">
      <c r="A221" t="s">
        <v>733</v>
      </c>
      <c r="B221" s="4" cm="1">
        <f t="array" ref="B221">_xll.SNL.Clients.Office.Excel.Functions.SPG(A221, "SP_TOTAL_REV", "CY2023")</f>
        <v>27116000</v>
      </c>
      <c r="C221" s="4">
        <f>_xll.SNL.Clients.Office.Excel.Functions.SPG(A221,"IQ_AVG_DILUT_SHARES_OUT","CY2023")</f>
        <v>1258000000</v>
      </c>
      <c r="D221" s="5">
        <f>_xll.SNL.Clients.Office.Excel.Functions.SPG(A221, "IQ_DILUT_EPS_NORM", "CY2023")</f>
        <v>4.6239999999999997</v>
      </c>
      <c r="E221">
        <f t="shared" si="18"/>
        <v>5816992</v>
      </c>
      <c r="F221">
        <f t="shared" si="19"/>
        <v>0.21452249594335449</v>
      </c>
      <c r="G221" t="s">
        <v>733</v>
      </c>
      <c r="H221" s="4" cm="1">
        <f t="array" ref="H221">_xll.SNL.Clients.Office.Excel.Functions.SPG(G221, "SP_TOTAL_REV", "CY2022")</f>
        <v>27281000</v>
      </c>
      <c r="I221" s="4">
        <f>_xll.SNL.Clients.Office.Excel.Functions.SPG(G221,"IQ_AVG_DILUT_SHARES_OUT","CY2022")</f>
        <v>1262000000</v>
      </c>
      <c r="J221" s="5">
        <f>_xll.SNL.Clients.Office.Excel.Functions.SPG(G221, "IQ_DILUT_EPS_NORM", "CY2022")</f>
        <v>5.0199999999999996</v>
      </c>
      <c r="K221">
        <f t="shared" si="20"/>
        <v>6335239.9999999991</v>
      </c>
      <c r="L221">
        <f t="shared" si="21"/>
        <v>0.23222169275319815</v>
      </c>
      <c r="M221" t="s">
        <v>740</v>
      </c>
      <c r="N221" s="4" cm="1">
        <f t="array" ref="N221">_xll.SNL.Clients.Office.Excel.Functions.SPG(M221, "SP_TOTAL_REV", "CY2022")</f>
        <v>60233000</v>
      </c>
      <c r="O221" s="4">
        <f>_xll.SNL.Clients.Office.Excel.Functions.SPG(M221,"IQ_AVG_DILUT_SHARES_OUT","CY2022")</f>
        <v>294666000</v>
      </c>
      <c r="P221" s="5">
        <f>_xll.SNL.Clients.Office.Excel.Functions.SPG(M221, "IQ_DILUT_EPS_NORM", "CY2022")</f>
        <v>11.563000000000001</v>
      </c>
      <c r="Q221">
        <f t="shared" si="22"/>
        <v>3407222.9580000001</v>
      </c>
      <c r="R221">
        <f t="shared" si="23"/>
        <v>5.6567379310344827E-2</v>
      </c>
    </row>
    <row r="222" spans="1:18">
      <c r="A222" t="s">
        <v>734</v>
      </c>
      <c r="B222" s="4" cm="1">
        <f t="array" ref="B222">_xll.SNL.Clients.Office.Excel.Functions.SPG(A222, "SP_TOTAL_REV", "CY2023")</f>
        <v>9654419</v>
      </c>
      <c r="C222" s="4">
        <f>_xll.SNL.Clients.Office.Excel.Functions.SPG(A222,"IQ_AVG_DILUT_SHARES_OUT","CY2023")</f>
        <v>261698000</v>
      </c>
      <c r="D222" s="5">
        <f>_xll.SNL.Clients.Office.Excel.Functions.SPG(A222, "IQ_DILUT_EPS_NORM", "CY2023")</f>
        <v>3.98</v>
      </c>
      <c r="E222">
        <f t="shared" si="18"/>
        <v>1041558.04</v>
      </c>
      <c r="F222">
        <f t="shared" si="19"/>
        <v>0.1078840725682198</v>
      </c>
      <c r="G222" t="s">
        <v>734</v>
      </c>
      <c r="H222" s="4" cm="1">
        <f t="array" ref="H222">_xll.SNL.Clients.Office.Excel.Functions.SPG(G222, "SP_TOTAL_REV", "CY2022")</f>
        <v>8975515</v>
      </c>
      <c r="I222" s="4">
        <f>_xll.SNL.Clients.Office.Excel.Functions.SPG(G222,"IQ_AVG_DILUT_SHARES_OUT","CY2022")</f>
        <v>275576000</v>
      </c>
      <c r="J222" s="5">
        <f>_xll.SNL.Clients.Office.Excel.Functions.SPG(G222, "IQ_DILUT_EPS_NORM", "CY2022")</f>
        <v>3.5910000000000002</v>
      </c>
      <c r="K222">
        <f t="shared" si="20"/>
        <v>989593.41599999997</v>
      </c>
      <c r="L222">
        <f t="shared" si="21"/>
        <v>0.1102547782494932</v>
      </c>
      <c r="M222" t="s">
        <v>741</v>
      </c>
      <c r="N222" s="4" cm="1">
        <f t="array" ref="N222">_xll.SNL.Clients.Office.Excel.Functions.SPG(M222, "SP_TOTAL_REV", "CY2022")</f>
        <v>2079528</v>
      </c>
      <c r="O222" s="4">
        <f>_xll.SNL.Clients.Office.Excel.Functions.SPG(M222,"IQ_AVG_DILUT_SHARES_OUT","CY2022")</f>
        <v>539147000</v>
      </c>
      <c r="P222" s="5">
        <f>_xll.SNL.Clients.Office.Excel.Functions.SPG(M222, "IQ_DILUT_EPS_NORM", "CY2022")</f>
        <v>0.215</v>
      </c>
      <c r="Q222">
        <f t="shared" si="22"/>
        <v>115916.605</v>
      </c>
      <c r="R222">
        <f t="shared" si="23"/>
        <v>5.5741786116849594E-2</v>
      </c>
    </row>
    <row r="223" spans="1:18">
      <c r="A223" t="s">
        <v>735</v>
      </c>
      <c r="B223" s="4" cm="1">
        <f t="array" ref="B223">_xll.SNL.Clients.Office.Excel.Functions.SPG(A223, "SP_TOTAL_REV", "CY2023")</f>
        <v>5447533</v>
      </c>
      <c r="C223" s="4">
        <f>_xll.SNL.Clients.Office.Excel.Functions.SPG(A223,"IQ_AVG_DILUT_SHARES_OUT","CY2023")</f>
        <v>96363841</v>
      </c>
      <c r="D223" s="5">
        <f>_xll.SNL.Clients.Office.Excel.Functions.SPG(A223, "IQ_DILUT_EPS_NORM", "CY2023")</f>
        <v>7.7519999999999998</v>
      </c>
      <c r="E223">
        <f t="shared" si="18"/>
        <v>747012.49543199991</v>
      </c>
      <c r="F223">
        <f t="shared" si="19"/>
        <v>0.13712858562435509</v>
      </c>
      <c r="G223" t="s">
        <v>735</v>
      </c>
      <c r="H223" s="4" cm="1">
        <f t="array" ref="H223">_xll.SNL.Clients.Office.Excel.Functions.SPG(G223, "SP_TOTAL_REV", "CY2022")</f>
        <v>5226740</v>
      </c>
      <c r="I223" s="4">
        <f>_xll.SNL.Clients.Office.Excel.Functions.SPG(G223,"IQ_AVG_DILUT_SHARES_OUT","CY2022")</f>
        <v>98984644</v>
      </c>
      <c r="J223" s="5">
        <f>_xll.SNL.Clients.Office.Excel.Functions.SPG(G223, "IQ_DILUT_EPS_NORM", "CY2022")</f>
        <v>6.9749999999999996</v>
      </c>
      <c r="K223">
        <f t="shared" si="20"/>
        <v>690417.89189999993</v>
      </c>
      <c r="L223">
        <f t="shared" si="21"/>
        <v>0.13209340657847912</v>
      </c>
      <c r="M223" t="s">
        <v>742</v>
      </c>
      <c r="N223" s="4" cm="1">
        <f t="array" ref="N223">_xll.SNL.Clients.Office.Excel.Functions.SPG(M223, "SP_TOTAL_REV", "CY2022")</f>
        <v>12647000</v>
      </c>
      <c r="O223" s="4">
        <f>_xll.SNL.Clients.Office.Excel.Functions.SPG(M223,"IQ_AVG_DILUT_SHARES_OUT","CY2022")</f>
        <v>137755670</v>
      </c>
      <c r="P223" s="5">
        <f>_xll.SNL.Clients.Office.Excel.Functions.SPG(M223, "IQ_DILUT_EPS_NORM", "CY2022")</f>
        <v>3.73</v>
      </c>
      <c r="Q223">
        <f t="shared" si="22"/>
        <v>513828.64910000004</v>
      </c>
      <c r="R223">
        <f t="shared" si="23"/>
        <v>4.0628500759073302E-2</v>
      </c>
    </row>
    <row r="224" spans="1:18">
      <c r="A224" t="s">
        <v>736</v>
      </c>
      <c r="B224" s="4" cm="1">
        <f t="array" ref="B224">_xll.SNL.Clients.Office.Excel.Functions.SPG(A224, "SP_TOTAL_REV", "CY2023")</f>
        <v>46254000</v>
      </c>
      <c r="C224" s="4">
        <f>_xll.SNL.Clients.Office.Excel.Functions.SPG(A224,"IQ_AVG_DILUT_SHARES_OUT","CY2023")</f>
        <v>345800000</v>
      </c>
      <c r="D224" s="5">
        <f>_xll.SNL.Clients.Office.Excel.Functions.SPG(A224, "IQ_DILUT_EPS_NORM", "CY2023")</f>
        <v>22.47</v>
      </c>
      <c r="E224">
        <f t="shared" si="18"/>
        <v>7770126</v>
      </c>
      <c r="F224">
        <f t="shared" si="19"/>
        <v>0.16798819561551434</v>
      </c>
      <c r="G224" t="s">
        <v>736</v>
      </c>
      <c r="H224" s="4" cm="1">
        <f t="array" ref="H224">_xll.SNL.Clients.Office.Excel.Functions.SPG(G224, "SP_TOTAL_REV", "CY2022")</f>
        <v>47365000</v>
      </c>
      <c r="I224" s="4">
        <f>_xll.SNL.Clients.Office.Excel.Functions.SPG(G224,"IQ_AVG_DILUT_SHARES_OUT","CY2022")</f>
        <v>358100000</v>
      </c>
      <c r="J224" s="5">
        <f>_xll.SNL.Clients.Office.Excel.Functions.SPG(G224, "IQ_DILUT_EPS_NORM", "CY2022")</f>
        <v>25.091000000000001</v>
      </c>
      <c r="K224">
        <f t="shared" si="20"/>
        <v>8985087.0999999996</v>
      </c>
      <c r="L224">
        <f t="shared" si="21"/>
        <v>0.18969887258524226</v>
      </c>
      <c r="M224" t="s">
        <v>743</v>
      </c>
      <c r="N224" s="4" cm="1">
        <f t="array" ref="N224">_xll.SNL.Clients.Office.Excel.Functions.SPG(M224, "SP_TOTAL_REV", "CY2022")</f>
        <v>10419294</v>
      </c>
      <c r="O224" s="4">
        <f>_xll.SNL.Clients.Office.Excel.Functions.SPG(M224,"IQ_AVG_DILUT_SHARES_OUT","CY2022")</f>
        <v>206575000</v>
      </c>
      <c r="P224" s="5">
        <f>_xll.SNL.Clients.Office.Excel.Functions.SPG(M224, "IQ_DILUT_EPS_NORM", "CY2022")</f>
        <v>6.383</v>
      </c>
      <c r="Q224">
        <f t="shared" si="22"/>
        <v>1318568.2250000001</v>
      </c>
      <c r="R224">
        <f t="shared" si="23"/>
        <v>0.12655063049377435</v>
      </c>
    </row>
    <row r="225" spans="1:18">
      <c r="A225" t="s">
        <v>737</v>
      </c>
      <c r="B225" s="4" cm="1">
        <f t="array" ref="B225">_xll.SNL.Clients.Office.Excel.Functions.SPG(A225, "SP_TOTAL_REV", "CY2023")</f>
        <v>23018000</v>
      </c>
      <c r="C225" s="4">
        <f>_xll.SNL.Clients.Office.Excel.Functions.SPG(A225,"IQ_AVG_DILUT_SHARES_OUT","CY2023")</f>
        <v>902000000</v>
      </c>
      <c r="D225" s="5">
        <f>_xll.SNL.Clients.Office.Excel.Functions.SPG(A225, "IQ_DILUT_EPS_NORM", "CY2023")</f>
        <v>2.38</v>
      </c>
      <c r="E225">
        <f t="shared" si="18"/>
        <v>2146760</v>
      </c>
      <c r="F225">
        <f t="shared" si="19"/>
        <v>9.3264401772525846E-2</v>
      </c>
      <c r="G225" t="s">
        <v>737</v>
      </c>
      <c r="H225" s="4" cm="1">
        <f t="array" ref="H225">_xll.SNL.Clients.Office.Excel.Functions.SPG(G225, "SP_TOTAL_REV", "CY2022")</f>
        <v>20297000</v>
      </c>
      <c r="I225" s="4">
        <f>_xll.SNL.Clients.Office.Excel.Functions.SPG(G225,"IQ_AVG_DILUT_SHARES_OUT","CY2022")</f>
        <v>908000000</v>
      </c>
      <c r="J225" s="5">
        <f>_xll.SNL.Clients.Office.Excel.Functions.SPG(G225, "IQ_DILUT_EPS_NORM", "CY2022")</f>
        <v>1.66</v>
      </c>
      <c r="K225">
        <f t="shared" si="20"/>
        <v>1507280</v>
      </c>
      <c r="L225">
        <f t="shared" si="21"/>
        <v>7.4261220870079317E-2</v>
      </c>
      <c r="M225" t="s">
        <v>744</v>
      </c>
      <c r="N225" s="4" cm="1">
        <f t="array" ref="N225">_xll.SNL.Clients.Office.Excel.Functions.SPG(M225, "SP_TOTAL_REV", "CY2022")</f>
        <v>11069000</v>
      </c>
      <c r="O225" s="4">
        <f>_xll.SNL.Clients.Office.Excel.Functions.SPG(M225,"IQ_AVG_DILUT_SHARES_OUT","CY2022")</f>
        <v>309600000</v>
      </c>
      <c r="P225" s="5">
        <f>_xll.SNL.Clients.Office.Excel.Functions.SPG(M225, "IQ_DILUT_EPS_NORM", "CY2022")</f>
        <v>5.93</v>
      </c>
      <c r="Q225">
        <f t="shared" si="22"/>
        <v>1835928</v>
      </c>
      <c r="R225">
        <f t="shared" si="23"/>
        <v>0.16586213750112927</v>
      </c>
    </row>
    <row r="226" spans="1:18">
      <c r="A226" t="s">
        <v>738</v>
      </c>
      <c r="B226" s="4" cm="1">
        <f t="array" ref="B226">_xll.SNL.Clients.Office.Excel.Functions.SPG(A226, "SP_TOTAL_REV", "CY2023")</f>
        <v>24527000</v>
      </c>
      <c r="C226" s="4">
        <f>_xll.SNL.Clients.Office.Excel.Functions.SPG(A226,"IQ_AVG_DILUT_SHARES_OUT","CY2023")</f>
        <v>311500000</v>
      </c>
      <c r="D226" s="5">
        <f>_xll.SNL.Clients.Office.Excel.Functions.SPG(A226, "IQ_DILUT_EPS_NORM", "CY2023")</f>
        <v>6.1840000000000002</v>
      </c>
      <c r="E226">
        <f t="shared" si="18"/>
        <v>1926316</v>
      </c>
      <c r="F226">
        <f t="shared" si="19"/>
        <v>7.8538590125168187E-2</v>
      </c>
      <c r="G226" t="s">
        <v>738</v>
      </c>
      <c r="H226" s="4" cm="1">
        <f t="array" ref="H226">_xll.SNL.Clients.Office.Excel.Functions.SPG(G226, "SP_TOTAL_REV", "CY2022")</f>
        <v>22362000</v>
      </c>
      <c r="I226" s="4">
        <f>_xll.SNL.Clients.Office.Excel.Functions.SPG(G226,"IQ_AVG_DILUT_SHARES_OUT","CY2022")</f>
        <v>329500000</v>
      </c>
      <c r="J226" s="5">
        <f>_xll.SNL.Clients.Office.Excel.Functions.SPG(G226, "IQ_DILUT_EPS_NORM", "CY2022")</f>
        <v>4.2770000000000001</v>
      </c>
      <c r="K226">
        <f t="shared" si="20"/>
        <v>1409271.5</v>
      </c>
      <c r="L226">
        <f t="shared" si="21"/>
        <v>6.3020816563813614E-2</v>
      </c>
      <c r="M226" t="s">
        <v>745</v>
      </c>
      <c r="N226" s="4" cm="1">
        <f t="array" ref="N226">_xll.SNL.Clients.Office.Excel.Functions.SPG(M226, "SP_TOTAL_REV", "CY2022")</f>
        <v>29344000</v>
      </c>
      <c r="O226" s="4">
        <f>_xll.SNL.Clients.Office.Excel.Functions.SPG(M226,"IQ_AVG_DILUT_SHARES_OUT","CY2022")</f>
        <v>1319500000</v>
      </c>
      <c r="P226" s="5">
        <f>_xll.SNL.Clients.Office.Excel.Functions.SPG(M226, "IQ_DILUT_EPS_NORM", "CY2022")</f>
        <v>1.194</v>
      </c>
      <c r="Q226">
        <f t="shared" si="22"/>
        <v>1575483</v>
      </c>
      <c r="R226">
        <f t="shared" si="23"/>
        <v>5.3690124045801528E-2</v>
      </c>
    </row>
    <row r="227" spans="1:18">
      <c r="A227" t="s">
        <v>739</v>
      </c>
      <c r="B227" s="4" cm="1">
        <f t="array" ref="B227">_xll.SNL.Clients.Office.Excel.Functions.SPG(A227, "SP_TOTAL_REV", "CY2023")</f>
        <v>5003300</v>
      </c>
      <c r="C227" s="4">
        <f>_xll.SNL.Clients.Office.Excel.Functions.SPG(A227,"IQ_AVG_DILUT_SHARES_OUT","CY2023")</f>
        <v>138800000</v>
      </c>
      <c r="D227" s="5">
        <f>_xll.SNL.Clients.Office.Excel.Functions.SPG(A227, "IQ_DILUT_EPS_NORM", "CY2023")</f>
        <v>0.88800000000000001</v>
      </c>
      <c r="E227">
        <f t="shared" si="18"/>
        <v>123254.39999999999</v>
      </c>
      <c r="F227">
        <f t="shared" si="19"/>
        <v>2.4634621150040972E-2</v>
      </c>
      <c r="G227" t="s">
        <v>739</v>
      </c>
      <c r="H227" s="4" cm="1">
        <f t="array" ref="H227">_xll.SNL.Clients.Office.Excel.Functions.SPG(G227, "SP_TOTAL_REV", "CY2022")</f>
        <v>5856700</v>
      </c>
      <c r="I227" s="4">
        <f>_xll.SNL.Clients.Office.Excel.Functions.SPG(G227,"IQ_AVG_DILUT_SHARES_OUT","CY2022")</f>
        <v>138900000</v>
      </c>
      <c r="J227" s="5">
        <f>_xll.SNL.Clients.Office.Excel.Functions.SPG(G227, "IQ_DILUT_EPS_NORM", "CY2022")</f>
        <v>3.1749999999999998</v>
      </c>
      <c r="K227">
        <f t="shared" si="20"/>
        <v>441007.5</v>
      </c>
      <c r="L227">
        <f t="shared" si="21"/>
        <v>7.5299656803319279E-2</v>
      </c>
      <c r="M227" t="s">
        <v>746</v>
      </c>
      <c r="N227" s="4" cm="1">
        <f t="array" ref="N227">_xll.SNL.Clients.Office.Excel.Functions.SPG(M227, "SP_TOTAL_REV", "CY2022")</f>
        <v>3736000</v>
      </c>
      <c r="O227" s="4">
        <f>_xll.SNL.Clients.Office.Excel.Functions.SPG(M227,"IQ_AVG_DILUT_SHARES_OUT","CY2022")</f>
        <v>277000000</v>
      </c>
      <c r="P227" s="5">
        <f>_xll.SNL.Clients.Office.Excel.Functions.SPG(M227, "IQ_DILUT_EPS_NORM", "CY2022")</f>
        <v>3.9049999999999998</v>
      </c>
      <c r="Q227">
        <f t="shared" si="22"/>
        <v>1081685</v>
      </c>
      <c r="R227">
        <f t="shared" si="23"/>
        <v>0.28953024625267665</v>
      </c>
    </row>
    <row r="228" spans="1:18">
      <c r="A228" t="s">
        <v>740</v>
      </c>
      <c r="B228" s="4" cm="1">
        <f t="array" ref="B228">_xll.SNL.Clients.Office.Excel.Functions.SPG(A228, "SP_TOTAL_REV", "CY2023")</f>
        <v>64968000</v>
      </c>
      <c r="C228" s="4">
        <f>_xll.SNL.Clients.Office.Excel.Functions.SPG(A228,"IQ_AVG_DILUT_SHARES_OUT","CY2023")</f>
        <v>276412000</v>
      </c>
      <c r="D228" s="5">
        <f>_xll.SNL.Clients.Office.Excel.Functions.SPG(A228, "IQ_DILUT_EPS_NORM", "CY2023")</f>
        <v>14.364000000000001</v>
      </c>
      <c r="E228">
        <f t="shared" si="18"/>
        <v>3970381.9679999999</v>
      </c>
      <c r="F228">
        <f t="shared" si="19"/>
        <v>6.1112885851496122E-2</v>
      </c>
      <c r="G228" t="s">
        <v>740</v>
      </c>
      <c r="H228" s="4" cm="1">
        <f t="array" ref="H228">_xll.SNL.Clients.Office.Excel.Functions.SPG(G228, "SP_TOTAL_REV", "CY2022")</f>
        <v>60233000</v>
      </c>
      <c r="I228" s="4">
        <f>_xll.SNL.Clients.Office.Excel.Functions.SPG(G228,"IQ_AVG_DILUT_SHARES_OUT","CY2022")</f>
        <v>294666000</v>
      </c>
      <c r="J228" s="5">
        <f>_xll.SNL.Clients.Office.Excel.Functions.SPG(G228, "IQ_DILUT_EPS_NORM", "CY2022")</f>
        <v>11.563000000000001</v>
      </c>
      <c r="K228">
        <f t="shared" si="20"/>
        <v>3407222.9580000001</v>
      </c>
      <c r="L228">
        <f t="shared" si="21"/>
        <v>5.6567379310344827E-2</v>
      </c>
      <c r="M228" t="s">
        <v>747</v>
      </c>
      <c r="N228" s="4" cm="1">
        <f t="array" ref="N228">_xll.SNL.Clients.Office.Excel.Functions.SPG(M228, "SP_TOTAL_REV", "CY2022")</f>
        <v>4465900</v>
      </c>
      <c r="O228" s="4">
        <f>_xll.SNL.Clients.Office.Excel.Functions.SPG(M228,"IQ_AVG_DILUT_SHARES_OUT","CY2022")</f>
        <v>252147750</v>
      </c>
      <c r="P228" s="5">
        <f>_xll.SNL.Clients.Office.Excel.Functions.SPG(M228, "IQ_DILUT_EPS_NORM", "CY2022")</f>
        <v>3.024</v>
      </c>
      <c r="Q228">
        <f t="shared" si="22"/>
        <v>762494.79599999997</v>
      </c>
      <c r="R228">
        <f t="shared" si="23"/>
        <v>0.17073709577016949</v>
      </c>
    </row>
    <row r="229" spans="1:18">
      <c r="A229" t="s">
        <v>741</v>
      </c>
      <c r="B229" s="4" cm="1">
        <f t="array" ref="B229">_xll.SNL.Clients.Office.Excel.Functions.SPG(A229, "SP_TOTAL_REV", "CY2023")</f>
        <v>2189748</v>
      </c>
      <c r="C229" s="4">
        <f>_xll.SNL.Clients.Office.Excel.Functions.SPG(A229,"IQ_AVG_DILUT_SHARES_OUT","CY2023")</f>
        <v>547275000</v>
      </c>
      <c r="D229" s="5">
        <f>_xll.SNL.Clients.Office.Excel.Functions.SPG(A229, "IQ_DILUT_EPS_NORM", "CY2023")</f>
        <v>0.22</v>
      </c>
      <c r="E229">
        <f t="shared" si="18"/>
        <v>120400.5</v>
      </c>
      <c r="F229">
        <f t="shared" si="19"/>
        <v>5.4983724154560251E-2</v>
      </c>
      <c r="G229" t="s">
        <v>741</v>
      </c>
      <c r="H229" s="4" cm="1">
        <f t="array" ref="H229">_xll.SNL.Clients.Office.Excel.Functions.SPG(G229, "SP_TOTAL_REV", "CY2022")</f>
        <v>2079528</v>
      </c>
      <c r="I229" s="4">
        <f>_xll.SNL.Clients.Office.Excel.Functions.SPG(G229,"IQ_AVG_DILUT_SHARES_OUT","CY2022")</f>
        <v>539147000</v>
      </c>
      <c r="J229" s="5">
        <f>_xll.SNL.Clients.Office.Excel.Functions.SPG(G229, "IQ_DILUT_EPS_NORM", "CY2022")</f>
        <v>0.215</v>
      </c>
      <c r="K229">
        <f t="shared" si="20"/>
        <v>115916.605</v>
      </c>
      <c r="L229">
        <f t="shared" si="21"/>
        <v>5.5741786116849594E-2</v>
      </c>
      <c r="M229" t="s">
        <v>748</v>
      </c>
      <c r="N229" s="4" cm="1">
        <f t="array" ref="N229">_xll.SNL.Clients.Office.Excel.Functions.SPG(M229, "SP_TOTAL_REV", "CY2022")</f>
        <v>157403000</v>
      </c>
      <c r="O229" s="4">
        <f>_xll.SNL.Clients.Office.Excel.Functions.SPG(M229,"IQ_AVG_DILUT_SHARES_OUT","CY2022")</f>
        <v>1025000000</v>
      </c>
      <c r="P229" s="5">
        <f>_xll.SNL.Clients.Office.Excel.Functions.SPG(M229, "IQ_DILUT_EPS_NORM", "CY2022")</f>
        <v>13.705</v>
      </c>
      <c r="Q229">
        <f t="shared" si="22"/>
        <v>14047625</v>
      </c>
      <c r="R229">
        <f t="shared" si="23"/>
        <v>8.9246234188674931E-2</v>
      </c>
    </row>
    <row r="230" spans="1:18">
      <c r="A230" t="s">
        <v>742</v>
      </c>
      <c r="B230" s="4" cm="1">
        <f t="array" ref="B230">_xll.SNL.Clients.Office.Excel.Functions.SPG(A230, "SP_TOTAL_REV", "CY2023")</f>
        <v>12339000</v>
      </c>
      <c r="C230" s="4">
        <f>_xll.SNL.Clients.Office.Excel.Functions.SPG(A230,"IQ_AVG_DILUT_SHARES_OUT","CY2023")</f>
        <v>131748171</v>
      </c>
      <c r="D230" s="5">
        <f>_xll.SNL.Clients.Office.Excel.Functions.SPG(A230, "IQ_DILUT_EPS_NORM", "CY2023")</f>
        <v>2.8650000000000002</v>
      </c>
      <c r="E230">
        <f t="shared" si="18"/>
        <v>377458.509915</v>
      </c>
      <c r="F230">
        <f t="shared" si="19"/>
        <v>3.0590688865791395E-2</v>
      </c>
      <c r="G230" t="s">
        <v>742</v>
      </c>
      <c r="H230" s="4" cm="1">
        <f t="array" ref="H230">_xll.SNL.Clients.Office.Excel.Functions.SPG(G230, "SP_TOTAL_REV", "CY2022")</f>
        <v>12647000</v>
      </c>
      <c r="I230" s="4">
        <f>_xll.SNL.Clients.Office.Excel.Functions.SPG(G230,"IQ_AVG_DILUT_SHARES_OUT","CY2022")</f>
        <v>137755670</v>
      </c>
      <c r="J230" s="5">
        <f>_xll.SNL.Clients.Office.Excel.Functions.SPG(G230, "IQ_DILUT_EPS_NORM", "CY2022")</f>
        <v>3.73</v>
      </c>
      <c r="K230">
        <f t="shared" si="20"/>
        <v>513828.64910000004</v>
      </c>
      <c r="L230">
        <f t="shared" si="21"/>
        <v>4.0628500759073302E-2</v>
      </c>
      <c r="M230" t="s">
        <v>749</v>
      </c>
      <c r="N230" s="4" cm="1">
        <f t="array" ref="N230">_xll.SNL.Clients.Office.Excel.Functions.SPG(M230, "SP_TOTAL_REV", "CY2022")</f>
        <v>35466000</v>
      </c>
      <c r="O230" s="4">
        <f>_xll.SNL.Clients.Office.Excel.Functions.SPG(M230,"IQ_AVG_DILUT_SHARES_OUT","CY2022")</f>
        <v>683100000</v>
      </c>
      <c r="P230" s="5" t="str">
        <f>_xll.SNL.Clients.Office.Excel.Functions.SPG(M230, "IQ_DILUT_EPS_NORM", "CY2022")</f>
        <v>NA</v>
      </c>
      <c r="Q230" t="e">
        <f t="shared" si="22"/>
        <v>#VALUE!</v>
      </c>
      <c r="R230" t="e">
        <f t="shared" si="23"/>
        <v>#VALUE!</v>
      </c>
    </row>
    <row r="231" spans="1:18">
      <c r="A231" t="s">
        <v>743</v>
      </c>
      <c r="B231" s="4" cm="1">
        <f t="array" ref="B231">_xll.SNL.Clients.Office.Excel.Functions.SPG(A231, "SP_TOTAL_REV", "CY2023")</f>
        <v>11164992</v>
      </c>
      <c r="C231" s="4">
        <f>_xll.SNL.Clients.Office.Excel.Functions.SPG(A231,"IQ_AVG_DILUT_SHARES_OUT","CY2023")</f>
        <v>205547000</v>
      </c>
      <c r="D231" s="5">
        <f>_xll.SNL.Clients.Office.Excel.Functions.SPG(A231, "IQ_DILUT_EPS_NORM", "CY2023")</f>
        <v>7.2539999999999996</v>
      </c>
      <c r="E231">
        <f t="shared" si="18"/>
        <v>1491037.9380000001</v>
      </c>
      <c r="F231">
        <f t="shared" si="19"/>
        <v>0.13354581337810184</v>
      </c>
      <c r="G231" t="s">
        <v>743</v>
      </c>
      <c r="H231" s="4" cm="1">
        <f t="array" ref="H231">_xll.SNL.Clients.Office.Excel.Functions.SPG(G231, "SP_TOTAL_REV", "CY2022")</f>
        <v>10419294</v>
      </c>
      <c r="I231" s="4">
        <f>_xll.SNL.Clients.Office.Excel.Functions.SPG(G231,"IQ_AVG_DILUT_SHARES_OUT","CY2022")</f>
        <v>206575000</v>
      </c>
      <c r="J231" s="5">
        <f>_xll.SNL.Clients.Office.Excel.Functions.SPG(G231, "IQ_DILUT_EPS_NORM", "CY2022")</f>
        <v>6.383</v>
      </c>
      <c r="K231">
        <f t="shared" si="20"/>
        <v>1318568.2250000001</v>
      </c>
      <c r="L231">
        <f t="shared" si="21"/>
        <v>0.12655063049377435</v>
      </c>
      <c r="M231" t="s">
        <v>750</v>
      </c>
      <c r="N231" s="4" cm="1">
        <f t="array" ref="N231">_xll.SNL.Clients.Office.Excel.Functions.SPG(M231, "SP_TOTAL_REV", "CY2022")</f>
        <v>12385440</v>
      </c>
      <c r="O231" s="4">
        <f>_xll.SNL.Clients.Office.Excel.Functions.SPG(M231,"IQ_AVG_DILUT_SHARES_OUT","CY2022")</f>
        <v>550091750</v>
      </c>
      <c r="P231" s="5">
        <f>_xll.SNL.Clients.Office.Excel.Functions.SPG(M231, "IQ_DILUT_EPS_NORM", "CY2022")</f>
        <v>1.421</v>
      </c>
      <c r="Q231">
        <f t="shared" si="22"/>
        <v>781680.37675000005</v>
      </c>
      <c r="R231">
        <f t="shared" si="23"/>
        <v>6.3112846757967425E-2</v>
      </c>
    </row>
    <row r="232" spans="1:18">
      <c r="A232" t="s">
        <v>744</v>
      </c>
      <c r="B232" s="4" cm="1">
        <f t="array" ref="B232">_xll.SNL.Clients.Office.Excel.Functions.SPG(A232, "SP_TOTAL_REV", "CY2023")</f>
        <v>10295000</v>
      </c>
      <c r="C232" s="4">
        <f>_xll.SNL.Clients.Office.Excel.Functions.SPG(A232,"IQ_AVG_DILUT_SHARES_OUT","CY2023")</f>
        <v>307600000</v>
      </c>
      <c r="D232" s="5">
        <f>_xll.SNL.Clients.Office.Excel.Functions.SPG(A232, "IQ_DILUT_EPS_NORM", "CY2023")</f>
        <v>4.0259999999999998</v>
      </c>
      <c r="E232">
        <f t="shared" si="18"/>
        <v>1238397.6000000001</v>
      </c>
      <c r="F232">
        <f t="shared" si="19"/>
        <v>0.12029117047110248</v>
      </c>
      <c r="G232" t="s">
        <v>744</v>
      </c>
      <c r="H232" s="4" cm="1">
        <f t="array" ref="H232">_xll.SNL.Clients.Office.Excel.Functions.SPG(G232, "SP_TOTAL_REV", "CY2022")</f>
        <v>11069000</v>
      </c>
      <c r="I232" s="4">
        <f>_xll.SNL.Clients.Office.Excel.Functions.SPG(G232,"IQ_AVG_DILUT_SHARES_OUT","CY2022")</f>
        <v>309600000</v>
      </c>
      <c r="J232" s="5">
        <f>_xll.SNL.Clients.Office.Excel.Functions.SPG(G232, "IQ_DILUT_EPS_NORM", "CY2022")</f>
        <v>5.93</v>
      </c>
      <c r="K232">
        <f t="shared" si="20"/>
        <v>1835928</v>
      </c>
      <c r="L232">
        <f t="shared" si="21"/>
        <v>0.16586213750112927</v>
      </c>
      <c r="M232" t="s">
        <v>751</v>
      </c>
      <c r="N232" s="4" cm="1">
        <f t="array" ref="N232">_xll.SNL.Clients.Office.Excel.Functions.SPG(M232, "SP_TOTAL_REV", "CY2022")</f>
        <v>4940000</v>
      </c>
      <c r="O232" s="4">
        <f>_xll.SNL.Clients.Office.Excel.Functions.SPG(M232,"IQ_AVG_DILUT_SHARES_OUT","CY2022")</f>
        <v>717500000</v>
      </c>
      <c r="P232" s="5">
        <f>_xll.SNL.Clients.Office.Excel.Functions.SPG(M232, "IQ_DILUT_EPS_NORM", "CY2022")</f>
        <v>0.54100000000000004</v>
      </c>
      <c r="Q232">
        <f t="shared" si="22"/>
        <v>388167.5</v>
      </c>
      <c r="R232">
        <f t="shared" si="23"/>
        <v>7.8576417004048577E-2</v>
      </c>
    </row>
    <row r="233" spans="1:18">
      <c r="A233" t="s">
        <v>745</v>
      </c>
      <c r="B233" s="4" cm="1">
        <f t="array" ref="B233">_xll.SNL.Clients.Office.Excel.Functions.SPG(A233, "SP_TOTAL_REV", "CY2023")</f>
        <v>28081000</v>
      </c>
      <c r="C233" s="4">
        <f>_xll.SNL.Clients.Office.Excel.Functions.SPG(A233,"IQ_AVG_DILUT_SHARES_OUT","CY2023")</f>
        <v>1316250000</v>
      </c>
      <c r="D233" s="5">
        <f>_xll.SNL.Clients.Office.Excel.Functions.SPG(A233, "IQ_DILUT_EPS_NORM", "CY2023")</f>
        <v>1.163</v>
      </c>
      <c r="E233">
        <f t="shared" si="18"/>
        <v>1530798.75</v>
      </c>
      <c r="F233">
        <f t="shared" si="19"/>
        <v>5.4513683629500376E-2</v>
      </c>
      <c r="G233" t="s">
        <v>745</v>
      </c>
      <c r="H233" s="4" cm="1">
        <f t="array" ref="H233">_xll.SNL.Clients.Office.Excel.Functions.SPG(G233, "SP_TOTAL_REV", "CY2022")</f>
        <v>29344000</v>
      </c>
      <c r="I233" s="4">
        <f>_xll.SNL.Clients.Office.Excel.Functions.SPG(G233,"IQ_AVG_DILUT_SHARES_OUT","CY2022")</f>
        <v>1319500000</v>
      </c>
      <c r="J233" s="5">
        <f>_xll.SNL.Clients.Office.Excel.Functions.SPG(G233, "IQ_DILUT_EPS_NORM", "CY2022")</f>
        <v>1.194</v>
      </c>
      <c r="K233">
        <f t="shared" si="20"/>
        <v>1575483</v>
      </c>
      <c r="L233">
        <f t="shared" si="21"/>
        <v>5.3690124045801528E-2</v>
      </c>
      <c r="M233" t="s">
        <v>752</v>
      </c>
      <c r="N233" s="4" cm="1">
        <f t="array" ref="N233">_xll.SNL.Clients.Office.Excel.Functions.SPG(M233, "SP_TOTAL_REV", "CY2022")</f>
        <v>5663000</v>
      </c>
      <c r="O233" s="4">
        <f>_xll.SNL.Clients.Office.Excel.Functions.SPG(M233,"IQ_AVG_DILUT_SHARES_OUT","CY2022")</f>
        <v>421000000</v>
      </c>
      <c r="P233" s="5">
        <f>_xll.SNL.Clients.Office.Excel.Functions.SPG(M233, "IQ_DILUT_EPS_NORM", "CY2022")</f>
        <v>1.1619999999999999</v>
      </c>
      <c r="Q233">
        <f t="shared" si="22"/>
        <v>489201.99999999994</v>
      </c>
      <c r="R233">
        <f t="shared" si="23"/>
        <v>8.6385661310259571E-2</v>
      </c>
    </row>
    <row r="234" spans="1:18">
      <c r="A234" t="s">
        <v>746</v>
      </c>
      <c r="B234" s="4" cm="1">
        <f t="array" ref="B234">_xll.SNL.Clients.Office.Excel.Functions.SPG(A234, "SP_TOTAL_REV", "CY2023")</f>
        <v>4408000</v>
      </c>
      <c r="C234" s="4">
        <f>_xll.SNL.Clients.Office.Excel.Functions.SPG(A234,"IQ_AVG_DILUT_SHARES_OUT","CY2023")</f>
        <v>264000000</v>
      </c>
      <c r="D234" s="5">
        <f>_xll.SNL.Clients.Office.Excel.Functions.SPG(A234, "IQ_DILUT_EPS_NORM", "CY2023")</f>
        <v>4.2759999999999998</v>
      </c>
      <c r="E234">
        <f t="shared" si="18"/>
        <v>1128864</v>
      </c>
      <c r="F234">
        <f t="shared" si="19"/>
        <v>0.25609437386569872</v>
      </c>
      <c r="G234" t="s">
        <v>746</v>
      </c>
      <c r="H234" s="4" cm="1">
        <f t="array" ref="H234">_xll.SNL.Clients.Office.Excel.Functions.SPG(G234, "SP_TOTAL_REV", "CY2022")</f>
        <v>3736000</v>
      </c>
      <c r="I234" s="4">
        <f>_xll.SNL.Clients.Office.Excel.Functions.SPG(G234,"IQ_AVG_DILUT_SHARES_OUT","CY2022")</f>
        <v>277000000</v>
      </c>
      <c r="J234" s="5">
        <f>_xll.SNL.Clients.Office.Excel.Functions.SPG(G234, "IQ_DILUT_EPS_NORM", "CY2022")</f>
        <v>3.9049999999999998</v>
      </c>
      <c r="K234">
        <f t="shared" si="20"/>
        <v>1081685</v>
      </c>
      <c r="L234">
        <f t="shared" si="21"/>
        <v>0.28953024625267665</v>
      </c>
      <c r="M234" t="s">
        <v>753</v>
      </c>
      <c r="N234" s="4" cm="1">
        <f t="array" ref="N234">_xll.SNL.Clients.Office.Excel.Functions.SPG(M234, "SP_TOTAL_REV", "CY2022")</f>
        <v>59680000</v>
      </c>
      <c r="O234" s="4">
        <f>_xll.SNL.Clients.Office.Excel.Functions.SPG(M234,"IQ_AVG_DILUT_SHARES_OUT","CY2022")</f>
        <v>1025500000</v>
      </c>
      <c r="P234" s="5">
        <f>_xll.SNL.Clients.Office.Excel.Functions.SPG(M234, "IQ_DILUT_EPS_NORM", "CY2022")</f>
        <v>2.5979999999999999</v>
      </c>
      <c r="Q234">
        <f t="shared" si="22"/>
        <v>2664249</v>
      </c>
      <c r="R234">
        <f t="shared" si="23"/>
        <v>4.4642241957104555E-2</v>
      </c>
    </row>
    <row r="235" spans="1:18">
      <c r="A235" t="s">
        <v>747</v>
      </c>
      <c r="B235" s="4" cm="1">
        <f t="array" ref="B235">_xll.SNL.Clients.Office.Excel.Functions.SPG(A235, "SP_TOTAL_REV", "CY2023")</f>
        <v>3969300</v>
      </c>
      <c r="C235" s="4">
        <f>_xll.SNL.Clients.Office.Excel.Functions.SPG(A235,"IQ_AVG_DILUT_SHARES_OUT","CY2023")</f>
        <v>246564250</v>
      </c>
      <c r="D235" s="5">
        <f>_xll.SNL.Clients.Office.Excel.Functions.SPG(A235, "IQ_DILUT_EPS_NORM", "CY2023")</f>
        <v>2.3340000000000001</v>
      </c>
      <c r="E235">
        <f t="shared" si="18"/>
        <v>575480.9595</v>
      </c>
      <c r="F235">
        <f t="shared" si="19"/>
        <v>0.14498298427934397</v>
      </c>
      <c r="G235" t="s">
        <v>747</v>
      </c>
      <c r="H235" s="4" cm="1">
        <f t="array" ref="H235">_xll.SNL.Clients.Office.Excel.Functions.SPG(G235, "SP_TOTAL_REV", "CY2022")</f>
        <v>4465900</v>
      </c>
      <c r="I235" s="4">
        <f>_xll.SNL.Clients.Office.Excel.Functions.SPG(G235,"IQ_AVG_DILUT_SHARES_OUT","CY2022")</f>
        <v>252147750</v>
      </c>
      <c r="J235" s="5">
        <f>_xll.SNL.Clients.Office.Excel.Functions.SPG(G235, "IQ_DILUT_EPS_NORM", "CY2022")</f>
        <v>3.024</v>
      </c>
      <c r="K235">
        <f t="shared" si="20"/>
        <v>762494.79599999997</v>
      </c>
      <c r="L235">
        <f t="shared" si="21"/>
        <v>0.17073709577016949</v>
      </c>
      <c r="M235" t="s">
        <v>755</v>
      </c>
      <c r="N235" s="4" cm="1">
        <f t="array" ref="N235">_xll.SNL.Clients.Office.Excel.Functions.SPG(M235, "SP_TOTAL_REV", "CY2022")</f>
        <v>92870000</v>
      </c>
      <c r="O235" s="4">
        <f>_xll.SNL.Clients.Office.Excel.Functions.SPG(M235,"IQ_AVG_DILUT_SHARES_OUT","CY2022")</f>
        <v>127094000</v>
      </c>
      <c r="P235" s="5">
        <f>_xll.SNL.Clients.Office.Excel.Functions.SPG(M235, "IQ_DILUT_EPS_NORM", "CY2022")</f>
        <v>18.718</v>
      </c>
      <c r="Q235">
        <f t="shared" si="22"/>
        <v>2378945.4920000001</v>
      </c>
      <c r="R235">
        <f t="shared" si="23"/>
        <v>2.5615866178529127E-2</v>
      </c>
    </row>
    <row r="236" spans="1:18">
      <c r="A236" t="s">
        <v>748</v>
      </c>
      <c r="B236" s="4" cm="1">
        <f t="array" ref="B236">_xll.SNL.Clients.Office.Excel.Functions.SPG(A236, "SP_TOTAL_REV", "CY2023")</f>
        <v>152669000</v>
      </c>
      <c r="C236" s="4">
        <f>_xll.SNL.Clients.Office.Excel.Functions.SPG(A236,"IQ_AVG_DILUT_SHARES_OUT","CY2023")</f>
        <v>1002000000</v>
      </c>
      <c r="D236" s="5">
        <f>_xll.SNL.Clients.Office.Excel.Functions.SPG(A236, "IQ_DILUT_EPS_NORM", "CY2023")</f>
        <v>12.428000000000001</v>
      </c>
      <c r="E236">
        <f t="shared" si="18"/>
        <v>12452856</v>
      </c>
      <c r="F236">
        <f t="shared" si="19"/>
        <v>8.1567679096607698E-2</v>
      </c>
      <c r="G236" t="s">
        <v>748</v>
      </c>
      <c r="H236" s="4" cm="1">
        <f t="array" ref="H236">_xll.SNL.Clients.Office.Excel.Functions.SPG(G236, "SP_TOTAL_REV", "CY2022")</f>
        <v>157403000</v>
      </c>
      <c r="I236" s="4">
        <f>_xll.SNL.Clients.Office.Excel.Functions.SPG(G236,"IQ_AVG_DILUT_SHARES_OUT","CY2022")</f>
        <v>1025000000</v>
      </c>
      <c r="J236" s="5">
        <f>_xll.SNL.Clients.Office.Excel.Functions.SPG(G236, "IQ_DILUT_EPS_NORM", "CY2022")</f>
        <v>13.705</v>
      </c>
      <c r="K236">
        <f t="shared" si="20"/>
        <v>14047625</v>
      </c>
      <c r="L236">
        <f t="shared" si="21"/>
        <v>8.9246234188674931E-2</v>
      </c>
      <c r="M236" t="s">
        <v>756</v>
      </c>
      <c r="N236" s="4" cm="1">
        <f t="array" ref="N236">_xll.SNL.Clients.Office.Excel.Functions.SPG(M236, "SP_TOTAL_REV", "CY2022")</f>
        <v>7254000</v>
      </c>
      <c r="O236" s="4">
        <f>_xll.SNL.Clients.Office.Excel.Functions.SPG(M236,"IQ_AVG_DILUT_SHARES_OUT","CY2022")</f>
        <v>1465220000</v>
      </c>
      <c r="P236" s="5">
        <f>_xll.SNL.Clients.Office.Excel.Functions.SPG(M236, "IQ_DILUT_EPS_NORM", "CY2022")</f>
        <v>1.206</v>
      </c>
      <c r="Q236">
        <f t="shared" si="22"/>
        <v>1767055.32</v>
      </c>
      <c r="R236">
        <f t="shared" si="23"/>
        <v>0.24359736972704715</v>
      </c>
    </row>
    <row r="237" spans="1:18">
      <c r="A237" t="s">
        <v>749</v>
      </c>
      <c r="B237" s="4" cm="1">
        <f t="array" ref="B237">_xll.SNL.Clients.Office.Excel.Functions.SPG(A237, "SP_TOTAL_REV", "CY2023")</f>
        <v>36662000</v>
      </c>
      <c r="C237" s="4">
        <f>_xll.SNL.Clients.Office.Excel.Functions.SPG(A237,"IQ_AVG_DILUT_SHARES_OUT","CY2023")</f>
        <v>668200000</v>
      </c>
      <c r="D237" s="5">
        <f>_xll.SNL.Clients.Office.Excel.Functions.SPG(A237, "IQ_DILUT_EPS_NORM", "CY2023")</f>
        <v>6.6779999999999999</v>
      </c>
      <c r="E237">
        <f t="shared" si="18"/>
        <v>4462239.5999999996</v>
      </c>
      <c r="F237">
        <f t="shared" si="19"/>
        <v>0.1217129343734657</v>
      </c>
      <c r="G237" t="s">
        <v>749</v>
      </c>
      <c r="H237" s="4" cm="1">
        <f t="array" ref="H237">_xll.SNL.Clients.Office.Excel.Functions.SPG(G237, "SP_TOTAL_REV", "CY2022")</f>
        <v>35466000</v>
      </c>
      <c r="I237" s="4">
        <f>_xll.SNL.Clients.Office.Excel.Functions.SPG(G237,"IQ_AVG_DILUT_SHARES_OUT","CY2022")</f>
        <v>683100000</v>
      </c>
      <c r="J237" s="5" t="str">
        <f>_xll.SNL.Clients.Office.Excel.Functions.SPG(G237, "IQ_DILUT_EPS_NORM", "CY2022")</f>
        <v>NA</v>
      </c>
      <c r="K237" t="e">
        <f t="shared" si="20"/>
        <v>#VALUE!</v>
      </c>
      <c r="L237" t="e">
        <f t="shared" si="21"/>
        <v>#VALUE!</v>
      </c>
      <c r="M237" t="s">
        <v>757</v>
      </c>
      <c r="N237" s="4" cm="1">
        <f t="array" ref="N237">_xll.SNL.Clients.Office.Excel.Functions.SPG(M237, "SP_TOTAL_REV", "CY2022")</f>
        <v>10676000</v>
      </c>
      <c r="O237" s="4">
        <f>_xll.SNL.Clients.Office.Excel.Functions.SPG(M237,"IQ_AVG_DILUT_SHARES_OUT","CY2022")</f>
        <v>40100000</v>
      </c>
      <c r="P237" s="5">
        <f>_xll.SNL.Clients.Office.Excel.Functions.SPG(M237, "IQ_DILUT_EPS_NORM", "CY2022")</f>
        <v>11.206</v>
      </c>
      <c r="Q237">
        <f t="shared" si="22"/>
        <v>449360.6</v>
      </c>
      <c r="R237">
        <f t="shared" si="23"/>
        <v>4.2090726863994003E-2</v>
      </c>
    </row>
    <row r="238" spans="1:18">
      <c r="A238" t="s">
        <v>750</v>
      </c>
      <c r="B238" s="4" cm="1">
        <f t="array" ref="B238">_xll.SNL.Clients.Office.Excel.Functions.SPG(A238, "SP_TOTAL_REV", "CY2023")</f>
        <v>12135929</v>
      </c>
      <c r="C238" s="4">
        <f>_xll.SNL.Clients.Office.Excel.Functions.SPG(A238,"IQ_AVG_DILUT_SHARES_OUT","CY2023")</f>
        <v>548454250</v>
      </c>
      <c r="D238" s="5">
        <f>_xll.SNL.Clients.Office.Excel.Functions.SPG(A238, "IQ_DILUT_EPS_NORM", "CY2023")</f>
        <v>1.194</v>
      </c>
      <c r="E238">
        <f t="shared" si="18"/>
        <v>654854.37450000003</v>
      </c>
      <c r="F238">
        <f t="shared" si="19"/>
        <v>5.3959970802400052E-2</v>
      </c>
      <c r="G238" t="s">
        <v>750</v>
      </c>
      <c r="H238" s="4" cm="1">
        <f t="array" ref="H238">_xll.SNL.Clients.Office.Excel.Functions.SPG(G238, "SP_TOTAL_REV", "CY2022")</f>
        <v>12385440</v>
      </c>
      <c r="I238" s="4">
        <f>_xll.SNL.Clients.Office.Excel.Functions.SPG(G238,"IQ_AVG_DILUT_SHARES_OUT","CY2022")</f>
        <v>550091750</v>
      </c>
      <c r="J238" s="5">
        <f>_xll.SNL.Clients.Office.Excel.Functions.SPG(G238, "IQ_DILUT_EPS_NORM", "CY2022")</f>
        <v>1.421</v>
      </c>
      <c r="K238">
        <f t="shared" si="20"/>
        <v>781680.37675000005</v>
      </c>
      <c r="L238">
        <f t="shared" si="21"/>
        <v>6.3112846757967425E-2</v>
      </c>
      <c r="M238" t="s">
        <v>758</v>
      </c>
      <c r="N238" s="4" cm="1">
        <f t="array" ref="N238">_xll.SNL.Clients.Office.Excel.Functions.SPG(M238, "SP_TOTAL_REV", "CY2022")</f>
        <v>60530000</v>
      </c>
      <c r="O238" s="4">
        <f>_xll.SNL.Clients.Office.Excel.Functions.SPG(M238,"IQ_AVG_DILUT_SHARES_OUT","CY2022")</f>
        <v>912269062</v>
      </c>
      <c r="P238" s="5">
        <f>_xll.SNL.Clients.Office.Excel.Functions.SPG(M238, "IQ_DILUT_EPS_NORM", "CY2022")</f>
        <v>5.0529999999999999</v>
      </c>
      <c r="Q238">
        <f t="shared" si="22"/>
        <v>4609695.5702860001</v>
      </c>
      <c r="R238">
        <f t="shared" si="23"/>
        <v>7.6155552127639192E-2</v>
      </c>
    </row>
    <row r="239" spans="1:18">
      <c r="A239" t="s">
        <v>751</v>
      </c>
      <c r="B239" s="4" cm="1">
        <f t="array" ref="B239">_xll.SNL.Clients.Office.Excel.Functions.SPG(A239, "SP_TOTAL_REV", "CY2023")</f>
        <v>5392000</v>
      </c>
      <c r="C239" s="4">
        <f>_xll.SNL.Clients.Office.Excel.Functions.SPG(A239,"IQ_AVG_DILUT_SHARES_OUT","CY2023")</f>
        <v>712800000</v>
      </c>
      <c r="D239" s="5">
        <f>_xll.SNL.Clients.Office.Excel.Functions.SPG(A239, "IQ_DILUT_EPS_NORM", "CY2023")</f>
        <v>0.61299999999999999</v>
      </c>
      <c r="E239">
        <f t="shared" si="18"/>
        <v>436946.4</v>
      </c>
      <c r="F239">
        <f t="shared" si="19"/>
        <v>8.1036053412462908E-2</v>
      </c>
      <c r="G239" t="s">
        <v>751</v>
      </c>
      <c r="H239" s="4" cm="1">
        <f t="array" ref="H239">_xll.SNL.Clients.Office.Excel.Functions.SPG(G239, "SP_TOTAL_REV", "CY2022")</f>
        <v>4940000</v>
      </c>
      <c r="I239" s="4">
        <f>_xll.SNL.Clients.Office.Excel.Functions.SPG(G239,"IQ_AVG_DILUT_SHARES_OUT","CY2022")</f>
        <v>717500000</v>
      </c>
      <c r="J239" s="5">
        <f>_xll.SNL.Clients.Office.Excel.Functions.SPG(G239, "IQ_DILUT_EPS_NORM", "CY2022")</f>
        <v>0.54100000000000004</v>
      </c>
      <c r="K239">
        <f t="shared" si="20"/>
        <v>388167.5</v>
      </c>
      <c r="L239">
        <f t="shared" si="21"/>
        <v>7.8576417004048577E-2</v>
      </c>
      <c r="M239" t="s">
        <v>759</v>
      </c>
      <c r="N239" s="4" cm="1">
        <f t="array" ref="N239">_xll.SNL.Clients.Office.Excel.Functions.SPG(M239, "SP_TOTAL_REV", "CY2022")</f>
        <v>3181900</v>
      </c>
      <c r="O239" s="4">
        <f>_xll.SNL.Clients.Office.Excel.Functions.SPG(M239,"IQ_AVG_DILUT_SHARES_OUT","CY2022")</f>
        <v>76000000</v>
      </c>
      <c r="P239" s="5">
        <f>_xll.SNL.Clients.Office.Excel.Functions.SPG(M239, "IQ_DILUT_EPS_NORM", "CY2022")</f>
        <v>6.17</v>
      </c>
      <c r="Q239">
        <f t="shared" si="22"/>
        <v>468920</v>
      </c>
      <c r="R239">
        <f t="shared" si="23"/>
        <v>0.14737106760111882</v>
      </c>
    </row>
    <row r="240" spans="1:18">
      <c r="A240" t="s">
        <v>752</v>
      </c>
      <c r="B240" s="4" cm="1">
        <f t="array" ref="B240">_xll.SNL.Clients.Office.Excel.Functions.SPG(A240, "SP_TOTAL_REV", "CY2023")</f>
        <v>6640000</v>
      </c>
      <c r="C240" s="4">
        <f>_xll.SNL.Clients.Office.Excel.Functions.SPG(A240,"IQ_AVG_DILUT_SHARES_OUT","CY2023")</f>
        <v>416000000</v>
      </c>
      <c r="D240" s="5">
        <f>_xll.SNL.Clients.Office.Excel.Functions.SPG(A240, "IQ_DILUT_EPS_NORM", "CY2023")</f>
        <v>1.48</v>
      </c>
      <c r="E240">
        <f t="shared" si="18"/>
        <v>615680</v>
      </c>
      <c r="F240">
        <f t="shared" si="19"/>
        <v>9.2722891566265064E-2</v>
      </c>
      <c r="G240" t="s">
        <v>752</v>
      </c>
      <c r="H240" s="4" cm="1">
        <f t="array" ref="H240">_xll.SNL.Clients.Office.Excel.Functions.SPG(G240, "SP_TOTAL_REV", "CY2022")</f>
        <v>5663000</v>
      </c>
      <c r="I240" s="4">
        <f>_xll.SNL.Clients.Office.Excel.Functions.SPG(G240,"IQ_AVG_DILUT_SHARES_OUT","CY2022")</f>
        <v>421000000</v>
      </c>
      <c r="J240" s="5">
        <f>_xll.SNL.Clients.Office.Excel.Functions.SPG(G240, "IQ_DILUT_EPS_NORM", "CY2022")</f>
        <v>1.1619999999999999</v>
      </c>
      <c r="K240">
        <f t="shared" si="20"/>
        <v>489201.99999999994</v>
      </c>
      <c r="L240">
        <f t="shared" si="21"/>
        <v>8.6385661310259571E-2</v>
      </c>
      <c r="M240" t="s">
        <v>760</v>
      </c>
      <c r="N240" s="4" cm="1">
        <f t="array" ref="N240">_xll.SNL.Clients.Office.Excel.Functions.SPG(M240, "SP_TOTAL_REV", "CY2022")</f>
        <v>3367324</v>
      </c>
      <c r="O240" s="4">
        <f>_xll.SNL.Clients.Office.Excel.Functions.SPG(M240,"IQ_AVG_DILUT_SHARES_OUT","CY2022")</f>
        <v>84600000</v>
      </c>
      <c r="P240" s="5">
        <f>_xll.SNL.Clients.Office.Excel.Functions.SPG(M240, "IQ_DILUT_EPS_NORM", "CY2022")</f>
        <v>6.3529999999999998</v>
      </c>
      <c r="Q240">
        <f t="shared" si="22"/>
        <v>537463.80000000005</v>
      </c>
      <c r="R240">
        <f t="shared" si="23"/>
        <v>0.15961154911140124</v>
      </c>
    </row>
    <row r="241" spans="1:18">
      <c r="A241" t="s">
        <v>753</v>
      </c>
      <c r="B241" s="4" cm="1">
        <f t="array" ref="B241">_xll.SNL.Clients.Office.Excel.Functions.SPG(A241, "SP_TOTAL_REV", "CY2023")</f>
        <v>53105000</v>
      </c>
      <c r="C241" s="4">
        <f>_xll.SNL.Clients.Office.Excel.Functions.SPG(A241,"IQ_AVG_DILUT_SHARES_OUT","CY2023")</f>
        <v>1001500000</v>
      </c>
      <c r="D241" s="5">
        <f>_xll.SNL.Clients.Office.Excel.Functions.SPG(A241, "IQ_DILUT_EPS_NORM", "CY2023")</f>
        <v>2.3860000000000001</v>
      </c>
      <c r="E241">
        <f t="shared" si="18"/>
        <v>2389579</v>
      </c>
      <c r="F241">
        <f t="shared" si="19"/>
        <v>4.4997250729686473E-2</v>
      </c>
      <c r="G241" t="s">
        <v>753</v>
      </c>
      <c r="H241" s="4" cm="1">
        <f t="array" ref="H241">_xll.SNL.Clients.Office.Excel.Functions.SPG(G241, "SP_TOTAL_REV", "CY2022")</f>
        <v>59680000</v>
      </c>
      <c r="I241" s="4">
        <f>_xll.SNL.Clients.Office.Excel.Functions.SPG(G241,"IQ_AVG_DILUT_SHARES_OUT","CY2022")</f>
        <v>1025500000</v>
      </c>
      <c r="J241" s="5">
        <f>_xll.SNL.Clients.Office.Excel.Functions.SPG(G241, "IQ_DILUT_EPS_NORM", "CY2022")</f>
        <v>2.5979999999999999</v>
      </c>
      <c r="K241">
        <f t="shared" si="20"/>
        <v>2664249</v>
      </c>
      <c r="L241">
        <f t="shared" si="21"/>
        <v>4.4642241957104555E-2</v>
      </c>
      <c r="M241" t="s">
        <v>761</v>
      </c>
      <c r="N241" s="4" cm="1">
        <f t="array" ref="N241">_xll.SNL.Clients.Office.Excel.Functions.SPG(M241, "SP_TOTAL_REV", "CY2022")</f>
        <v>15932000</v>
      </c>
      <c r="O241" s="4">
        <f>_xll.SNL.Clients.Office.Excel.Functions.SPG(M241,"IQ_AVG_DILUT_SHARES_OUT","CY2022")</f>
        <v>310700000</v>
      </c>
      <c r="P241" s="5">
        <f>_xll.SNL.Clients.Office.Excel.Functions.SPG(M241, "IQ_DILUT_EPS_NORM", "CY2022")</f>
        <v>7.3259999999999996</v>
      </c>
      <c r="Q241">
        <f t="shared" si="22"/>
        <v>2276188.2000000002</v>
      </c>
      <c r="R241">
        <f t="shared" si="23"/>
        <v>0.14286895556113482</v>
      </c>
    </row>
    <row r="242" spans="1:18">
      <c r="A242" t="s">
        <v>754</v>
      </c>
      <c r="B242" s="4" cm="1">
        <f t="array" ref="B242">_xll.SNL.Clients.Office.Excel.Functions.SPG(A242, "SP_TOTAL_REV", "CY2023")</f>
        <v>5372900</v>
      </c>
      <c r="C242" s="4">
        <f>_xll.SNL.Clients.Office.Excel.Functions.SPG(A242,"IQ_AVG_DILUT_SHARES_OUT","CY2023")</f>
        <v>54000000</v>
      </c>
      <c r="D242" s="5">
        <f>_xll.SNL.Clients.Office.Excel.Functions.SPG(A242, "IQ_DILUT_EPS_NORM", "CY2023")</f>
        <v>11.327999999999999</v>
      </c>
      <c r="E242">
        <f t="shared" si="18"/>
        <v>611712</v>
      </c>
      <c r="F242">
        <f t="shared" si="19"/>
        <v>0.11385136518453721</v>
      </c>
      <c r="G242" t="s">
        <v>754</v>
      </c>
      <c r="H242" s="4" cm="1">
        <f t="array" ref="H242">_xll.SNL.Clients.Office.Excel.Functions.SPG(G242, "SP_TOTAL_REV", "CY2022")</f>
        <v>4947900</v>
      </c>
      <c r="I242" s="4">
        <f>_xll.SNL.Clients.Office.Excel.Functions.SPG(G242,"IQ_AVG_DILUT_SHARES_OUT","CY2022")</f>
        <v>54100000</v>
      </c>
      <c r="J242" s="5">
        <f>_xll.SNL.Clients.Office.Excel.Functions.SPG(G242, "IQ_DILUT_EPS_NORM", "CY2022")</f>
        <v>7.6070000000000002</v>
      </c>
      <c r="K242">
        <f t="shared" si="20"/>
        <v>411538.7</v>
      </c>
      <c r="L242">
        <f t="shared" si="21"/>
        <v>8.3174417429616607E-2</v>
      </c>
      <c r="M242" t="s">
        <v>762</v>
      </c>
      <c r="N242" s="4" cm="1">
        <f t="array" ref="N242">_xll.SNL.Clients.Office.Excel.Functions.SPG(M242, "SP_TOTAL_REV", "CY2022")</f>
        <v>4584000</v>
      </c>
      <c r="O242" s="4">
        <f>_xll.SNL.Clients.Office.Excel.Functions.SPG(M242,"IQ_AVG_DILUT_SHARES_OUT","CY2022")</f>
        <v>157000000</v>
      </c>
      <c r="P242" s="5">
        <f>_xll.SNL.Clients.Office.Excel.Functions.SPG(M242, "IQ_DILUT_EPS_NORM", "CY2022")</f>
        <v>0.48199999999999998</v>
      </c>
      <c r="Q242">
        <f t="shared" si="22"/>
        <v>75674</v>
      </c>
      <c r="R242">
        <f t="shared" si="23"/>
        <v>1.650828970331588E-2</v>
      </c>
    </row>
    <row r="243" spans="1:18">
      <c r="A243" t="s">
        <v>755</v>
      </c>
      <c r="B243" s="4" cm="1">
        <f t="array" ref="B243">_xll.SNL.Clients.Office.Excel.Functions.SPG(A243, "SP_TOTAL_REV", "CY2023")</f>
        <v>106374000</v>
      </c>
      <c r="C243" s="4">
        <f>_xll.SNL.Clients.Office.Excel.Functions.SPG(A243,"IQ_AVG_DILUT_SHARES_OUT","CY2023")</f>
        <v>124441000</v>
      </c>
      <c r="D243" s="5">
        <f>_xll.SNL.Clients.Office.Excel.Functions.SPG(A243, "IQ_DILUT_EPS_NORM", "CY2023")</f>
        <v>19.532</v>
      </c>
      <c r="E243">
        <f t="shared" si="18"/>
        <v>2430581.6120000002</v>
      </c>
      <c r="F243">
        <f t="shared" si="19"/>
        <v>2.284939564179217E-2</v>
      </c>
      <c r="G243" t="s">
        <v>755</v>
      </c>
      <c r="H243" s="4" cm="1">
        <f t="array" ref="H243">_xll.SNL.Clients.Office.Excel.Functions.SPG(G243, "SP_TOTAL_REV", "CY2022")</f>
        <v>92870000</v>
      </c>
      <c r="I243" s="4">
        <f>_xll.SNL.Clients.Office.Excel.Functions.SPG(G243,"IQ_AVG_DILUT_SHARES_OUT","CY2022")</f>
        <v>127094000</v>
      </c>
      <c r="J243" s="5">
        <f>_xll.SNL.Clients.Office.Excel.Functions.SPG(G243, "IQ_DILUT_EPS_NORM", "CY2022")</f>
        <v>18.718</v>
      </c>
      <c r="K243">
        <f t="shared" si="20"/>
        <v>2378945.4920000001</v>
      </c>
      <c r="L243">
        <f t="shared" si="21"/>
        <v>2.5615866178529127E-2</v>
      </c>
      <c r="M243" t="s">
        <v>763</v>
      </c>
      <c r="N243" s="4" cm="1">
        <f t="array" ref="N243">_xll.SNL.Clients.Office.Excel.Functions.SPG(M243, "SP_TOTAL_REV", "CY2022")</f>
        <v>3394635</v>
      </c>
      <c r="O243" s="4">
        <f>_xll.SNL.Clients.Office.Excel.Functions.SPG(M243,"IQ_AVG_DILUT_SHARES_OUT","CY2022")</f>
        <v>223958000</v>
      </c>
      <c r="P243" s="5">
        <f>_xll.SNL.Clients.Office.Excel.Functions.SPG(M243, "IQ_DILUT_EPS_NORM", "CY2022")</f>
        <v>1.7549999999999999</v>
      </c>
      <c r="Q243">
        <f t="shared" si="22"/>
        <v>393046.29</v>
      </c>
      <c r="R243">
        <f t="shared" si="23"/>
        <v>0.11578455121095493</v>
      </c>
    </row>
    <row r="244" spans="1:18">
      <c r="A244" t="s">
        <v>756</v>
      </c>
      <c r="B244" s="4" cm="1">
        <f t="array" ref="B244">_xll.SNL.Clients.Office.Excel.Functions.SPG(A244, "SP_TOTAL_REV", "CY2023")</f>
        <v>7303000</v>
      </c>
      <c r="C244" s="4">
        <f>_xll.SNL.Clients.Office.Excel.Functions.SPG(A244,"IQ_AVG_DILUT_SHARES_OUT","CY2023")</f>
        <v>1468016000</v>
      </c>
      <c r="D244" s="5">
        <f>_xll.SNL.Clients.Office.Excel.Functions.SPG(A244, "IQ_DILUT_EPS_NORM", "CY2023")</f>
        <v>1.0009999999999999</v>
      </c>
      <c r="E244">
        <f t="shared" si="18"/>
        <v>1469484.0159999998</v>
      </c>
      <c r="F244">
        <f t="shared" si="19"/>
        <v>0.20121648856634258</v>
      </c>
      <c r="G244" t="s">
        <v>756</v>
      </c>
      <c r="H244" s="4" cm="1">
        <f t="array" ref="H244">_xll.SNL.Clients.Office.Excel.Functions.SPG(G244, "SP_TOTAL_REV", "CY2022")</f>
        <v>7254000</v>
      </c>
      <c r="I244" s="4">
        <f>_xll.SNL.Clients.Office.Excel.Functions.SPG(G244,"IQ_AVG_DILUT_SHARES_OUT","CY2022")</f>
        <v>1465220000</v>
      </c>
      <c r="J244" s="5">
        <f>_xll.SNL.Clients.Office.Excel.Functions.SPG(G244, "IQ_DILUT_EPS_NORM", "CY2022")</f>
        <v>1.206</v>
      </c>
      <c r="K244">
        <f t="shared" si="20"/>
        <v>1767055.32</v>
      </c>
      <c r="L244">
        <f t="shared" si="21"/>
        <v>0.24359736972704715</v>
      </c>
      <c r="M244" t="s">
        <v>764</v>
      </c>
      <c r="N244" s="4" cm="1">
        <f t="array" ref="N244">_xll.SNL.Clients.Office.Excel.Functions.SPG(M244, "SP_TOTAL_REV", "CY2022")</f>
        <v>5916300</v>
      </c>
      <c r="O244" s="4">
        <f>_xll.SNL.Clients.Office.Excel.Functions.SPG(M244,"IQ_AVG_DILUT_SHARES_OUT","CY2022")</f>
        <v>410200000</v>
      </c>
      <c r="P244" s="5">
        <f>_xll.SNL.Clients.Office.Excel.Functions.SPG(M244, "IQ_DILUT_EPS_NORM", "CY2022")</f>
        <v>1.218</v>
      </c>
      <c r="Q244">
        <f t="shared" si="22"/>
        <v>499623.6</v>
      </c>
      <c r="R244">
        <f t="shared" si="23"/>
        <v>8.44486587901222E-2</v>
      </c>
    </row>
    <row r="245" spans="1:18">
      <c r="A245" t="s">
        <v>757</v>
      </c>
      <c r="B245" s="4" cm="1">
        <f t="array" ref="B245">_xll.SNL.Clients.Office.Excel.Functions.SPG(A245, "SP_TOTAL_REV", "CY2023")</f>
        <v>11454000</v>
      </c>
      <c r="C245" s="4">
        <f>_xll.SNL.Clients.Office.Excel.Functions.SPG(A245,"IQ_AVG_DILUT_SHARES_OUT","CY2023")</f>
        <v>39900000</v>
      </c>
      <c r="D245" s="5">
        <f>_xll.SNL.Clients.Office.Excel.Functions.SPG(A245, "IQ_DILUT_EPS_NORM", "CY2023")</f>
        <v>11.481999999999999</v>
      </c>
      <c r="E245">
        <f t="shared" si="18"/>
        <v>458131.8</v>
      </c>
      <c r="F245">
        <f t="shared" si="19"/>
        <v>3.9997537977998952E-2</v>
      </c>
      <c r="G245" t="s">
        <v>757</v>
      </c>
      <c r="H245" s="4" cm="1">
        <f t="array" ref="H245">_xll.SNL.Clients.Office.Excel.Functions.SPG(G245, "SP_TOTAL_REV", "CY2022")</f>
        <v>10676000</v>
      </c>
      <c r="I245" s="4">
        <f>_xll.SNL.Clients.Office.Excel.Functions.SPG(G245,"IQ_AVG_DILUT_SHARES_OUT","CY2022")</f>
        <v>40100000</v>
      </c>
      <c r="J245" s="5">
        <f>_xll.SNL.Clients.Office.Excel.Functions.SPG(G245, "IQ_DILUT_EPS_NORM", "CY2022")</f>
        <v>11.206</v>
      </c>
      <c r="K245">
        <f t="shared" si="20"/>
        <v>449360.6</v>
      </c>
      <c r="L245">
        <f t="shared" si="21"/>
        <v>4.2090726863994003E-2</v>
      </c>
      <c r="M245" t="s">
        <v>766</v>
      </c>
      <c r="N245" s="4" cm="1">
        <f t="array" ref="N245">_xll.SNL.Clients.Office.Excel.Functions.SPG(M245, "SP_TOTAL_REV", "CY2022")</f>
        <v>63054000</v>
      </c>
      <c r="O245" s="4">
        <f>_xll.SNL.Clients.Office.Excel.Functions.SPG(M245,"IQ_AVG_DILUT_SHARES_OUT","CY2022")</f>
        <v>4123000000</v>
      </c>
      <c r="P245" s="5">
        <f>_xll.SNL.Clients.Office.Excel.Functions.SPG(M245, "IQ_DILUT_EPS_NORM", "CY2022")</f>
        <v>0.77</v>
      </c>
      <c r="Q245">
        <f t="shared" si="22"/>
        <v>3174710</v>
      </c>
      <c r="R245">
        <f t="shared" si="23"/>
        <v>5.0349065880039331E-2</v>
      </c>
    </row>
    <row r="246" spans="1:18">
      <c r="A246" t="s">
        <v>758</v>
      </c>
      <c r="B246" s="4" cm="1">
        <f t="array" ref="B246">_xll.SNL.Clients.Office.Excel.Functions.SPG(A246, "SP_TOTAL_REV", "CY2023")</f>
        <v>61860000</v>
      </c>
      <c r="C246" s="4">
        <f>_xll.SNL.Clients.Office.Excel.Functions.SPG(A246,"IQ_AVG_DILUT_SHARES_OUT","CY2023")</f>
        <v>922073828</v>
      </c>
      <c r="D246" s="5">
        <f>_xll.SNL.Clients.Office.Excel.Functions.SPG(A246, "IQ_DILUT_EPS_NORM", "CY2023")</f>
        <v>6.1779999999999999</v>
      </c>
      <c r="E246">
        <f t="shared" si="18"/>
        <v>5696572.1093839994</v>
      </c>
      <c r="F246">
        <f t="shared" si="19"/>
        <v>9.2088136265502732E-2</v>
      </c>
      <c r="G246" t="s">
        <v>758</v>
      </c>
      <c r="H246" s="4" cm="1">
        <f t="array" ref="H246">_xll.SNL.Clients.Office.Excel.Functions.SPG(G246, "SP_TOTAL_REV", "CY2022")</f>
        <v>60530000</v>
      </c>
      <c r="I246" s="4">
        <f>_xll.SNL.Clients.Office.Excel.Functions.SPG(G246,"IQ_AVG_DILUT_SHARES_OUT","CY2022")</f>
        <v>912269062</v>
      </c>
      <c r="J246" s="5">
        <f>_xll.SNL.Clients.Office.Excel.Functions.SPG(G246, "IQ_DILUT_EPS_NORM", "CY2022")</f>
        <v>5.0529999999999999</v>
      </c>
      <c r="K246">
        <f t="shared" si="20"/>
        <v>4609695.5702860001</v>
      </c>
      <c r="L246">
        <f t="shared" si="21"/>
        <v>7.6155552127639192E-2</v>
      </c>
      <c r="M246" t="s">
        <v>767</v>
      </c>
      <c r="N246" s="4" cm="1">
        <f t="array" ref="N246">_xll.SNL.Clients.Office.Excel.Functions.SPG(M246, "SP_TOTAL_REV", "CY2022")</f>
        <v>7292000</v>
      </c>
      <c r="O246" s="4">
        <f>_xll.SNL.Clients.Office.Excel.Functions.SPG(M246,"IQ_AVG_DILUT_SHARES_OUT","CY2022")</f>
        <v>561000000</v>
      </c>
      <c r="P246" s="5">
        <f>_xll.SNL.Clients.Office.Excel.Functions.SPG(M246, "IQ_DILUT_EPS_NORM", "CY2022")</f>
        <v>2.0249999999999999</v>
      </c>
      <c r="Q246">
        <f t="shared" si="22"/>
        <v>1136025</v>
      </c>
      <c r="R246">
        <f t="shared" si="23"/>
        <v>0.15579059243006035</v>
      </c>
    </row>
    <row r="247" spans="1:18">
      <c r="A247" t="s">
        <v>759</v>
      </c>
      <c r="B247" s="4" cm="1">
        <f t="array" ref="B247">_xll.SNL.Clients.Office.Excel.Functions.SPG(A247, "SP_TOTAL_REV", "CY2023")</f>
        <v>3273900</v>
      </c>
      <c r="C247" s="4">
        <f>_xll.SNL.Clients.Office.Excel.Functions.SPG(A247,"IQ_AVG_DILUT_SHARES_OUT","CY2023")</f>
        <v>75900000</v>
      </c>
      <c r="D247" s="5">
        <f>_xll.SNL.Clients.Office.Excel.Functions.SPG(A247, "IQ_DILUT_EPS_NORM", "CY2023")</f>
        <v>5.7329999999999997</v>
      </c>
      <c r="E247">
        <f t="shared" si="18"/>
        <v>435134.7</v>
      </c>
      <c r="F247">
        <f t="shared" si="19"/>
        <v>0.13291019884541372</v>
      </c>
      <c r="G247" t="s">
        <v>759</v>
      </c>
      <c r="H247" s="4" cm="1">
        <f t="array" ref="H247">_xll.SNL.Clients.Office.Excel.Functions.SPG(G247, "SP_TOTAL_REV", "CY2022")</f>
        <v>3181900</v>
      </c>
      <c r="I247" s="4">
        <f>_xll.SNL.Clients.Office.Excel.Functions.SPG(G247,"IQ_AVG_DILUT_SHARES_OUT","CY2022")</f>
        <v>76000000</v>
      </c>
      <c r="J247" s="5">
        <f>_xll.SNL.Clients.Office.Excel.Functions.SPG(G247, "IQ_DILUT_EPS_NORM", "CY2022")</f>
        <v>6.17</v>
      </c>
      <c r="K247">
        <f t="shared" si="20"/>
        <v>468920</v>
      </c>
      <c r="L247">
        <f t="shared" si="21"/>
        <v>0.14737106760111882</v>
      </c>
      <c r="M247" t="s">
        <v>768</v>
      </c>
      <c r="N247" s="4" cm="1">
        <f t="array" ref="N247">_xll.SNL.Clients.Office.Excel.Functions.SPG(M247, "SP_TOTAL_REV", "CY2022")</f>
        <v>12440000</v>
      </c>
      <c r="O247" s="4">
        <f>_xll.SNL.Clients.Office.Excel.Functions.SPG(M247,"IQ_AVG_DILUT_SHARES_OUT","CY2022")</f>
        <v>255000000</v>
      </c>
      <c r="P247" s="5">
        <f>_xll.SNL.Clients.Office.Excel.Functions.SPG(M247, "IQ_DILUT_EPS_NORM", "CY2022")</f>
        <v>1.7809999999999999</v>
      </c>
      <c r="Q247">
        <f t="shared" si="22"/>
        <v>454155</v>
      </c>
      <c r="R247">
        <f t="shared" si="23"/>
        <v>3.6507636655948555E-2</v>
      </c>
    </row>
    <row r="248" spans="1:18">
      <c r="A248" t="s">
        <v>760</v>
      </c>
      <c r="B248" s="4" cm="1">
        <f t="array" ref="B248">_xll.SNL.Clients.Office.Excel.Functions.SPG(A248, "SP_TOTAL_REV", "CY2023")</f>
        <v>3660953</v>
      </c>
      <c r="C248" s="4">
        <f>_xll.SNL.Clients.Office.Excel.Functions.SPG(A248,"IQ_AVG_DILUT_SHARES_OUT","CY2023")</f>
        <v>83978000</v>
      </c>
      <c r="D248" s="5">
        <f>_xll.SNL.Clients.Office.Excel.Functions.SPG(A248, "IQ_DILUT_EPS_NORM", "CY2023")</f>
        <v>7.8979999999999997</v>
      </c>
      <c r="E248">
        <f t="shared" si="18"/>
        <v>663258.24399999995</v>
      </c>
      <c r="F248">
        <f t="shared" si="19"/>
        <v>0.18117092571251256</v>
      </c>
      <c r="G248" t="s">
        <v>760</v>
      </c>
      <c r="H248" s="4" cm="1">
        <f t="array" ref="H248">_xll.SNL.Clients.Office.Excel.Functions.SPG(G248, "SP_TOTAL_REV", "CY2022")</f>
        <v>3367324</v>
      </c>
      <c r="I248" s="4">
        <f>_xll.SNL.Clients.Office.Excel.Functions.SPG(G248,"IQ_AVG_DILUT_SHARES_OUT","CY2022")</f>
        <v>84600000</v>
      </c>
      <c r="J248" s="5">
        <f>_xll.SNL.Clients.Office.Excel.Functions.SPG(G248, "IQ_DILUT_EPS_NORM", "CY2022")</f>
        <v>6.3529999999999998</v>
      </c>
      <c r="K248">
        <f t="shared" si="20"/>
        <v>537463.80000000005</v>
      </c>
      <c r="L248">
        <f t="shared" si="21"/>
        <v>0.15961154911140124</v>
      </c>
      <c r="M248" t="s">
        <v>769</v>
      </c>
      <c r="N248" s="4" cm="1">
        <f t="array" ref="N248">_xll.SNL.Clients.Office.Excel.Functions.SPG(M248, "SP_TOTAL_REV", "CY2022")</f>
        <v>21161000</v>
      </c>
      <c r="O248" s="4">
        <f>_xll.SNL.Clients.Office.Excel.Functions.SPG(M248,"IQ_AVG_DILUT_SHARES_OUT","CY2022")</f>
        <v>367000000</v>
      </c>
      <c r="P248" s="5">
        <f>_xll.SNL.Clients.Office.Excel.Functions.SPG(M248, "IQ_DILUT_EPS_NORM", "CY2022")</f>
        <v>2.8490000000000002</v>
      </c>
      <c r="Q248">
        <f t="shared" si="22"/>
        <v>1045583.0000000001</v>
      </c>
      <c r="R248">
        <f t="shared" si="23"/>
        <v>4.9410850148858758E-2</v>
      </c>
    </row>
    <row r="249" spans="1:18">
      <c r="A249" t="s">
        <v>761</v>
      </c>
      <c r="B249" s="4" cm="1">
        <f t="array" ref="B249">_xll.SNL.Clients.Office.Excel.Functions.SPG(A249, "SP_TOTAL_REV", "CY2023")</f>
        <v>16107000</v>
      </c>
      <c r="C249" s="4">
        <f>_xll.SNL.Clients.Office.Excel.Functions.SPG(A249,"IQ_AVG_DILUT_SHARES_OUT","CY2023")</f>
        <v>303600000</v>
      </c>
      <c r="D249" s="5">
        <f>_xll.SNL.Clients.Office.Excel.Functions.SPG(A249, "IQ_DILUT_EPS_NORM", "CY2023")</f>
        <v>7.8639999999999999</v>
      </c>
      <c r="E249">
        <f t="shared" si="18"/>
        <v>2387510.4</v>
      </c>
      <c r="F249">
        <f t="shared" si="19"/>
        <v>0.14822812441795491</v>
      </c>
      <c r="G249" t="s">
        <v>761</v>
      </c>
      <c r="H249" s="4" cm="1">
        <f t="array" ref="H249">_xll.SNL.Clients.Office.Excel.Functions.SPG(G249, "SP_TOTAL_REV", "CY2022")</f>
        <v>15932000</v>
      </c>
      <c r="I249" s="4">
        <f>_xll.SNL.Clients.Office.Excel.Functions.SPG(G249,"IQ_AVG_DILUT_SHARES_OUT","CY2022")</f>
        <v>310700000</v>
      </c>
      <c r="J249" s="5">
        <f>_xll.SNL.Clients.Office.Excel.Functions.SPG(G249, "IQ_DILUT_EPS_NORM", "CY2022")</f>
        <v>7.3259999999999996</v>
      </c>
      <c r="K249">
        <f t="shared" si="20"/>
        <v>2276188.2000000002</v>
      </c>
      <c r="L249">
        <f t="shared" si="21"/>
        <v>0.14286895556113482</v>
      </c>
      <c r="M249" t="s">
        <v>770</v>
      </c>
      <c r="N249" s="4" cm="1">
        <f t="array" ref="N249">_xll.SNL.Clients.Office.Excel.Functions.SPG(M249, "SP_TOTAL_REV", "CY2022")</f>
        <v>9449400</v>
      </c>
      <c r="O249" s="4">
        <f>_xll.SNL.Clients.Office.Excel.Functions.SPG(M249,"IQ_AVG_DILUT_SHARES_OUT","CY2022")</f>
        <v>395100000</v>
      </c>
      <c r="P249" s="5">
        <f>_xll.SNL.Clients.Office.Excel.Functions.SPG(M249, "IQ_DILUT_EPS_NORM", "CY2022")</f>
        <v>2.153</v>
      </c>
      <c r="Q249">
        <f t="shared" si="22"/>
        <v>850650.3</v>
      </c>
      <c r="R249">
        <f t="shared" si="23"/>
        <v>9.0021620420344159E-2</v>
      </c>
    </row>
    <row r="250" spans="1:18">
      <c r="A250" t="s">
        <v>762</v>
      </c>
      <c r="B250" s="4" cm="1">
        <f t="array" ref="B250">_xll.SNL.Clients.Office.Excel.Functions.SPG(A250, "SP_TOTAL_REV", "CY2023")</f>
        <v>4504000</v>
      </c>
      <c r="C250" s="4">
        <f>_xll.SNL.Clients.Office.Excel.Functions.SPG(A250,"IQ_AVG_DILUT_SHARES_OUT","CY2023")</f>
        <v>158000000</v>
      </c>
      <c r="D250" s="5">
        <f>_xll.SNL.Clients.Office.Excel.Functions.SPG(A250, "IQ_DILUT_EPS_NORM", "CY2023")</f>
        <v>-0.443</v>
      </c>
      <c r="E250">
        <f t="shared" si="18"/>
        <v>-69994</v>
      </c>
      <c r="F250">
        <f t="shared" si="19"/>
        <v>-1.5540408525754884E-2</v>
      </c>
      <c r="G250" t="s">
        <v>762</v>
      </c>
      <c r="H250" s="4" cm="1">
        <f t="array" ref="H250">_xll.SNL.Clients.Office.Excel.Functions.SPG(G250, "SP_TOTAL_REV", "CY2022")</f>
        <v>4584000</v>
      </c>
      <c r="I250" s="4">
        <f>_xll.SNL.Clients.Office.Excel.Functions.SPG(G250,"IQ_AVG_DILUT_SHARES_OUT","CY2022")</f>
        <v>157000000</v>
      </c>
      <c r="J250" s="5">
        <f>_xll.SNL.Clients.Office.Excel.Functions.SPG(G250, "IQ_DILUT_EPS_NORM", "CY2022")</f>
        <v>0.48199999999999998</v>
      </c>
      <c r="K250">
        <f t="shared" si="20"/>
        <v>75674</v>
      </c>
      <c r="L250">
        <f t="shared" si="21"/>
        <v>1.650828970331588E-2</v>
      </c>
      <c r="M250" t="s">
        <v>771</v>
      </c>
      <c r="N250" s="4" cm="1">
        <f t="array" ref="N250">_xll.SNL.Clients.Office.Excel.Functions.SPG(M250, "SP_TOTAL_REV", "CY2022")</f>
        <v>13684000</v>
      </c>
      <c r="O250" s="4">
        <f>_xll.SNL.Clients.Office.Excel.Functions.SPG(M250,"IQ_AVG_DILUT_SHARES_OUT","CY2022")</f>
        <v>284500000</v>
      </c>
      <c r="P250" s="5">
        <f>_xll.SNL.Clients.Office.Excel.Functions.SPG(M250, "IQ_DILUT_EPS_NORM", "CY2022")</f>
        <v>5.6879999999999997</v>
      </c>
      <c r="Q250">
        <f t="shared" si="22"/>
        <v>1618236</v>
      </c>
      <c r="R250">
        <f t="shared" si="23"/>
        <v>0.11825752703887753</v>
      </c>
    </row>
    <row r="251" spans="1:18">
      <c r="A251" t="s">
        <v>763</v>
      </c>
      <c r="B251" s="4" cm="1">
        <f t="array" ref="B251">_xll.SNL.Clients.Office.Excel.Functions.SPG(A251, "SP_TOTAL_REV", "CY2023")</f>
        <v>3695649</v>
      </c>
      <c r="C251" s="4">
        <f>_xll.SNL.Clients.Office.Excel.Functions.SPG(A251,"IQ_AVG_DILUT_SHARES_OUT","CY2023")</f>
        <v>225928000</v>
      </c>
      <c r="D251" s="5">
        <f>_xll.SNL.Clients.Office.Excel.Functions.SPG(A251, "IQ_DILUT_EPS_NORM", "CY2023")</f>
        <v>2.2669999999999999</v>
      </c>
      <c r="E251">
        <f t="shared" si="18"/>
        <v>512178.77600000001</v>
      </c>
      <c r="F251">
        <f t="shared" si="19"/>
        <v>0.13858967017701085</v>
      </c>
      <c r="G251" t="s">
        <v>763</v>
      </c>
      <c r="H251" s="4" cm="1">
        <f t="array" ref="H251">_xll.SNL.Clients.Office.Excel.Functions.SPG(G251, "SP_TOTAL_REV", "CY2022")</f>
        <v>3394635</v>
      </c>
      <c r="I251" s="4">
        <f>_xll.SNL.Clients.Office.Excel.Functions.SPG(G251,"IQ_AVG_DILUT_SHARES_OUT","CY2022")</f>
        <v>223958000</v>
      </c>
      <c r="J251" s="5">
        <f>_xll.SNL.Clients.Office.Excel.Functions.SPG(G251, "IQ_DILUT_EPS_NORM", "CY2022")</f>
        <v>1.7549999999999999</v>
      </c>
      <c r="K251">
        <f t="shared" si="20"/>
        <v>393046.29</v>
      </c>
      <c r="L251">
        <f t="shared" si="21"/>
        <v>0.11578455121095493</v>
      </c>
      <c r="M251" t="s">
        <v>772</v>
      </c>
      <c r="N251" s="4" cm="1">
        <f t="array" ref="N251">_xll.SNL.Clients.Office.Excel.Functions.SPG(M251, "SP_TOTAL_REV", "CY2022")</f>
        <v>6222200</v>
      </c>
      <c r="O251" s="4">
        <f>_xll.SNL.Clients.Office.Excel.Functions.SPG(M251,"IQ_AVG_DILUT_SHARES_OUT","CY2022")</f>
        <v>362000000</v>
      </c>
      <c r="P251" s="5">
        <f>_xll.SNL.Clients.Office.Excel.Functions.SPG(M251, "IQ_DILUT_EPS_NORM", "CY2022")</f>
        <v>2.798</v>
      </c>
      <c r="Q251">
        <f t="shared" si="22"/>
        <v>1012876</v>
      </c>
      <c r="R251">
        <f t="shared" si="23"/>
        <v>0.16278422422937225</v>
      </c>
    </row>
    <row r="252" spans="1:18">
      <c r="A252" t="s">
        <v>764</v>
      </c>
      <c r="B252" s="4" cm="1">
        <f t="array" ref="B252">_xll.SNL.Clients.Office.Excel.Functions.SPG(A252, "SP_TOTAL_REV", "CY2023")</f>
        <v>6876100</v>
      </c>
      <c r="C252" s="4">
        <f>_xll.SNL.Clients.Office.Excel.Functions.SPG(A252,"IQ_AVG_DILUT_SHARES_OUT","CY2023")</f>
        <v>409000000</v>
      </c>
      <c r="D252" s="5">
        <f>_xll.SNL.Clients.Office.Excel.Functions.SPG(A252, "IQ_DILUT_EPS_NORM", "CY2023")</f>
        <v>1.6819999999999999</v>
      </c>
      <c r="E252">
        <f t="shared" si="18"/>
        <v>687938</v>
      </c>
      <c r="F252">
        <f t="shared" si="19"/>
        <v>0.1000477014586757</v>
      </c>
      <c r="G252" t="s">
        <v>764</v>
      </c>
      <c r="H252" s="4" cm="1">
        <f t="array" ref="H252">_xll.SNL.Clients.Office.Excel.Functions.SPG(G252, "SP_TOTAL_REV", "CY2022")</f>
        <v>5916300</v>
      </c>
      <c r="I252" s="4">
        <f>_xll.SNL.Clients.Office.Excel.Functions.SPG(G252,"IQ_AVG_DILUT_SHARES_OUT","CY2022")</f>
        <v>410200000</v>
      </c>
      <c r="J252" s="5">
        <f>_xll.SNL.Clients.Office.Excel.Functions.SPG(G252, "IQ_DILUT_EPS_NORM", "CY2022")</f>
        <v>1.218</v>
      </c>
      <c r="K252">
        <f t="shared" si="20"/>
        <v>499623.6</v>
      </c>
      <c r="L252">
        <f t="shared" si="21"/>
        <v>8.44486587901222E-2</v>
      </c>
      <c r="M252" t="s">
        <v>773</v>
      </c>
      <c r="N252" s="4" cm="1">
        <f t="array" ref="N252">_xll.SNL.Clients.Office.Excel.Functions.SPG(M252, "SP_TOTAL_REV", "CY2022")</f>
        <v>6048900</v>
      </c>
      <c r="O252" s="4">
        <f>_xll.SNL.Clients.Office.Excel.Functions.SPG(M252,"IQ_AVG_DILUT_SHARES_OUT","CY2022")</f>
        <v>459500000</v>
      </c>
      <c r="P252" s="5">
        <f>_xll.SNL.Clients.Office.Excel.Functions.SPG(M252, "IQ_DILUT_EPS_NORM", "CY2022")</f>
        <v>1.7929999999999999</v>
      </c>
      <c r="Q252">
        <f t="shared" si="22"/>
        <v>823883.5</v>
      </c>
      <c r="R252">
        <f t="shared" si="23"/>
        <v>0.13620385524640843</v>
      </c>
    </row>
    <row r="253" spans="1:18">
      <c r="A253" t="s">
        <v>765</v>
      </c>
      <c r="B253" s="4" cm="1">
        <f t="array" ref="B253">_xll.SNL.Clients.Office.Excel.Functions.SPG(A253, "SP_TOTAL_REV", "CY2023")</f>
        <v>1697100</v>
      </c>
      <c r="C253" s="4">
        <f>_xll.SNL.Clients.Office.Excel.Functions.SPG(A253,"IQ_AVG_DILUT_SHARES_OUT","CY2023")</f>
        <v>73633000</v>
      </c>
      <c r="D253" s="5">
        <f>_xll.SNL.Clients.Office.Excel.Functions.SPG(A253, "IQ_DILUT_EPS_NORM", "CY2023")</f>
        <v>1.956</v>
      </c>
      <c r="E253">
        <f t="shared" si="18"/>
        <v>144026.14799999999</v>
      </c>
      <c r="F253">
        <f t="shared" si="19"/>
        <v>8.4866035000883855E-2</v>
      </c>
      <c r="G253" t="s">
        <v>765</v>
      </c>
      <c r="H253" s="4" cm="1">
        <f t="array" ref="H253">_xll.SNL.Clients.Office.Excel.Functions.SPG(G253, "SP_TOTAL_REV", "CY2022")</f>
        <v>1305300</v>
      </c>
      <c r="I253" s="4">
        <f>_xll.SNL.Clients.Office.Excel.Functions.SPG(G253,"IQ_AVG_DILUT_SHARES_OUT","CY2022")</f>
        <v>69910000</v>
      </c>
      <c r="J253" s="5">
        <f>_xll.SNL.Clients.Office.Excel.Functions.SPG(G253, "IQ_DILUT_EPS_NORM", "CY2022")</f>
        <v>0.60499999999999998</v>
      </c>
      <c r="K253">
        <f t="shared" si="20"/>
        <v>42295.55</v>
      </c>
      <c r="L253">
        <f t="shared" si="21"/>
        <v>3.2402934191373634E-2</v>
      </c>
      <c r="M253" t="s">
        <v>774</v>
      </c>
      <c r="N253" s="4" cm="1">
        <f t="array" ref="N253">_xll.SNL.Clients.Office.Excel.Functions.SPG(M253, "SP_TOTAL_REV", "CY2022")</f>
        <v>2227650</v>
      </c>
      <c r="O253" s="4">
        <f>_xll.SNL.Clients.Office.Excel.Functions.SPG(M253,"IQ_AVG_DILUT_SHARES_OUT","CY2022")</f>
        <v>611112396</v>
      </c>
      <c r="P253" s="5">
        <f>_xll.SNL.Clients.Office.Excel.Functions.SPG(M253, "IQ_DILUT_EPS_NORM", "CY2022")</f>
        <v>0.33200000000000002</v>
      </c>
      <c r="Q253">
        <f t="shared" si="22"/>
        <v>202889.31547200002</v>
      </c>
      <c r="R253">
        <f t="shared" si="23"/>
        <v>9.1077734595650134E-2</v>
      </c>
    </row>
    <row r="254" spans="1:18">
      <c r="A254" t="s">
        <v>766</v>
      </c>
      <c r="B254" s="4" cm="1">
        <f t="array" ref="B254">_xll.SNL.Clients.Office.Excel.Functions.SPG(A254, "SP_TOTAL_REV", "CY2023")</f>
        <v>54228000</v>
      </c>
      <c r="C254" s="4">
        <f>_xll.SNL.Clients.Office.Excel.Functions.SPG(A254,"IQ_AVG_DILUT_SHARES_OUT","CY2023")</f>
        <v>4212000000</v>
      </c>
      <c r="D254" s="5">
        <f>_xll.SNL.Clients.Office.Excel.Functions.SPG(A254, "IQ_DILUT_EPS_NORM", "CY2023")</f>
        <v>0.28499999999999998</v>
      </c>
      <c r="E254">
        <f t="shared" si="18"/>
        <v>1200420</v>
      </c>
      <c r="F254">
        <f t="shared" si="19"/>
        <v>2.2136534631555654E-2</v>
      </c>
      <c r="G254" t="s">
        <v>766</v>
      </c>
      <c r="H254" s="4" cm="1">
        <f t="array" ref="H254">_xll.SNL.Clients.Office.Excel.Functions.SPG(G254, "SP_TOTAL_REV", "CY2022")</f>
        <v>63054000</v>
      </c>
      <c r="I254" s="4">
        <f>_xll.SNL.Clients.Office.Excel.Functions.SPG(G254,"IQ_AVG_DILUT_SHARES_OUT","CY2022")</f>
        <v>4123000000</v>
      </c>
      <c r="J254" s="5">
        <f>_xll.SNL.Clients.Office.Excel.Functions.SPG(G254, "IQ_DILUT_EPS_NORM", "CY2022")</f>
        <v>0.77</v>
      </c>
      <c r="K254">
        <f t="shared" si="20"/>
        <v>3174710</v>
      </c>
      <c r="L254">
        <f t="shared" si="21"/>
        <v>5.0349065880039331E-2</v>
      </c>
      <c r="M254" t="s">
        <v>775</v>
      </c>
      <c r="N254" s="4" cm="1">
        <f t="array" ref="N254">_xll.SNL.Clients.Office.Excel.Functions.SPG(M254, "SP_TOTAL_REV", "CY2022")</f>
        <v>14410000</v>
      </c>
      <c r="O254" s="4">
        <f>_xll.SNL.Clients.Office.Excel.Functions.SPG(M254,"IQ_AVG_DILUT_SHARES_OUT","CY2022")</f>
        <v>190600000</v>
      </c>
      <c r="P254" s="5">
        <f>_xll.SNL.Clients.Office.Excel.Functions.SPG(M254, "IQ_DILUT_EPS_NORM", "CY2022")</f>
        <v>4.5609999999999999</v>
      </c>
      <c r="Q254">
        <f t="shared" si="22"/>
        <v>869326.6</v>
      </c>
      <c r="R254">
        <f t="shared" si="23"/>
        <v>6.0328008327550309E-2</v>
      </c>
    </row>
    <row r="255" spans="1:18">
      <c r="A255" t="s">
        <v>767</v>
      </c>
      <c r="B255" s="4" cm="1">
        <f t="array" ref="B255">_xll.SNL.Clients.Office.Excel.Functions.SPG(A255, "SP_TOTAL_REV", "CY2023")</f>
        <v>7988000</v>
      </c>
      <c r="C255" s="4">
        <f>_xll.SNL.Clients.Office.Excel.Functions.SPG(A255,"IQ_AVG_DILUT_SHARES_OUT","CY2023")</f>
        <v>565000000</v>
      </c>
      <c r="D255" s="5">
        <f>_xll.SNL.Clients.Office.Excel.Functions.SPG(A255, "IQ_DILUT_EPS_NORM", "CY2023")</f>
        <v>3.5630000000000002</v>
      </c>
      <c r="E255">
        <f t="shared" si="18"/>
        <v>2013095</v>
      </c>
      <c r="F255">
        <f t="shared" si="19"/>
        <v>0.25201489734601901</v>
      </c>
      <c r="G255" t="s">
        <v>767</v>
      </c>
      <c r="H255" s="4" cm="1">
        <f t="array" ref="H255">_xll.SNL.Clients.Office.Excel.Functions.SPG(G255, "SP_TOTAL_REV", "CY2022")</f>
        <v>7292000</v>
      </c>
      <c r="I255" s="4">
        <f>_xll.SNL.Clients.Office.Excel.Functions.SPG(G255,"IQ_AVG_DILUT_SHARES_OUT","CY2022")</f>
        <v>561000000</v>
      </c>
      <c r="J255" s="5">
        <f>_xll.SNL.Clients.Office.Excel.Functions.SPG(G255, "IQ_DILUT_EPS_NORM", "CY2022")</f>
        <v>2.0249999999999999</v>
      </c>
      <c r="K255">
        <f t="shared" si="20"/>
        <v>1136025</v>
      </c>
      <c r="L255">
        <f t="shared" si="21"/>
        <v>0.15579059243006035</v>
      </c>
      <c r="M255" t="s">
        <v>776</v>
      </c>
      <c r="N255" s="4" cm="1">
        <f t="array" ref="N255">_xll.SNL.Clients.Office.Excel.Functions.SPG(M255, "SP_TOTAL_REV", "CY2022")</f>
        <v>5111850</v>
      </c>
      <c r="O255" s="4">
        <f>_xll.SNL.Clients.Office.Excel.Functions.SPG(M255,"IQ_AVG_DILUT_SHARES_OUT","CY2022")</f>
        <v>292444177</v>
      </c>
      <c r="P255" s="5">
        <f>_xll.SNL.Clients.Office.Excel.Functions.SPG(M255, "IQ_DILUT_EPS_NORM", "CY2022")</f>
        <v>1.476</v>
      </c>
      <c r="Q255">
        <f t="shared" si="22"/>
        <v>431647.60525199998</v>
      </c>
      <c r="R255">
        <f t="shared" si="23"/>
        <v>8.444058516036268E-2</v>
      </c>
    </row>
    <row r="256" spans="1:18">
      <c r="A256" t="s">
        <v>768</v>
      </c>
      <c r="B256" s="4" cm="1">
        <f t="array" ref="B256">_xll.SNL.Clients.Office.Excel.Functions.SPG(A256, "SP_TOTAL_REV", "CY2023")</f>
        <v>11479000</v>
      </c>
      <c r="C256" s="4">
        <f>_xll.SNL.Clients.Office.Excel.Functions.SPG(A256,"IQ_AVG_DILUT_SHARES_OUT","CY2023")</f>
        <v>255000000</v>
      </c>
      <c r="D256" s="5">
        <f>_xll.SNL.Clients.Office.Excel.Functions.SPG(A256, "IQ_DILUT_EPS_NORM", "CY2023")</f>
        <v>0.41799999999999998</v>
      </c>
      <c r="E256">
        <f t="shared" si="18"/>
        <v>106590</v>
      </c>
      <c r="F256">
        <f t="shared" si="19"/>
        <v>9.2856520602839967E-3</v>
      </c>
      <c r="G256" t="s">
        <v>768</v>
      </c>
      <c r="H256" s="4" cm="1">
        <f t="array" ref="H256">_xll.SNL.Clients.Office.Excel.Functions.SPG(G256, "SP_TOTAL_REV", "CY2022")</f>
        <v>12440000</v>
      </c>
      <c r="I256" s="4">
        <f>_xll.SNL.Clients.Office.Excel.Functions.SPG(G256,"IQ_AVG_DILUT_SHARES_OUT","CY2022")</f>
        <v>255000000</v>
      </c>
      <c r="J256" s="5">
        <f>_xll.SNL.Clients.Office.Excel.Functions.SPG(G256, "IQ_DILUT_EPS_NORM", "CY2022")</f>
        <v>1.7809999999999999</v>
      </c>
      <c r="K256">
        <f t="shared" si="20"/>
        <v>454155</v>
      </c>
      <c r="L256">
        <f t="shared" si="21"/>
        <v>3.6507636655948555E-2</v>
      </c>
      <c r="M256" t="s">
        <v>777</v>
      </c>
      <c r="N256" s="4" cm="1">
        <f t="array" ref="N256">_xll.SNL.Clients.Office.Excel.Functions.SPG(M256, "SP_TOTAL_REV", "CY2022")</f>
        <v>14813999</v>
      </c>
      <c r="O256" s="4">
        <f>_xll.SNL.Clients.Office.Excel.Functions.SPG(M256,"IQ_AVG_DILUT_SHARES_OUT","CY2022")</f>
        <v>105276000</v>
      </c>
      <c r="P256" s="5">
        <f>_xll.SNL.Clients.Office.Excel.Functions.SPG(M256, "IQ_DILUT_EPS_NORM", "CY2022")</f>
        <v>7.6070000000000002</v>
      </c>
      <c r="Q256">
        <f t="shared" si="22"/>
        <v>800834.53200000001</v>
      </c>
      <c r="R256">
        <f t="shared" si="23"/>
        <v>5.4059307820933426E-2</v>
      </c>
    </row>
    <row r="257" spans="1:18">
      <c r="A257" t="s">
        <v>769</v>
      </c>
      <c r="B257" s="4" cm="1">
        <f t="array" ref="B257">_xll.SNL.Clients.Office.Excel.Functions.SPG(A257, "SP_TOTAL_REV", "CY2023")</f>
        <v>18916000</v>
      </c>
      <c r="C257" s="4">
        <f>_xll.SNL.Clients.Office.Excel.Functions.SPG(A257,"IQ_AVG_DILUT_SHARES_OUT","CY2023")</f>
        <v>349100000</v>
      </c>
      <c r="D257" s="5">
        <f>_xll.SNL.Clients.Office.Excel.Functions.SPG(A257, "IQ_DILUT_EPS_NORM", "CY2023")</f>
        <v>1.5840000000000001</v>
      </c>
      <c r="E257">
        <f t="shared" si="18"/>
        <v>552974.4</v>
      </c>
      <c r="F257">
        <f t="shared" si="19"/>
        <v>2.9233157115669275E-2</v>
      </c>
      <c r="G257" t="s">
        <v>769</v>
      </c>
      <c r="H257" s="4" cm="1">
        <f t="array" ref="H257">_xll.SNL.Clients.Office.Excel.Functions.SPG(G257, "SP_TOTAL_REV", "CY2022")</f>
        <v>21161000</v>
      </c>
      <c r="I257" s="4">
        <f>_xll.SNL.Clients.Office.Excel.Functions.SPG(G257,"IQ_AVG_DILUT_SHARES_OUT","CY2022")</f>
        <v>367000000</v>
      </c>
      <c r="J257" s="5">
        <f>_xll.SNL.Clients.Office.Excel.Functions.SPG(G257, "IQ_DILUT_EPS_NORM", "CY2022")</f>
        <v>2.8490000000000002</v>
      </c>
      <c r="K257">
        <f t="shared" si="20"/>
        <v>1045583.0000000001</v>
      </c>
      <c r="L257">
        <f t="shared" si="21"/>
        <v>4.9410850148858758E-2</v>
      </c>
      <c r="M257" t="s">
        <v>778</v>
      </c>
      <c r="N257" s="4" cm="1">
        <f t="array" ref="N257">_xll.SNL.Clients.Office.Excel.Functions.SPG(M257, "SP_TOTAL_REV", "CY2022")</f>
        <v>1995448</v>
      </c>
      <c r="O257" s="4">
        <f>_xll.SNL.Clients.Office.Excel.Functions.SPG(M257,"IQ_AVG_DILUT_SHARES_OUT","CY2022")</f>
        <v>73096500</v>
      </c>
      <c r="P257" s="5">
        <f>_xll.SNL.Clients.Office.Excel.Functions.SPG(M257, "IQ_DILUT_EPS_NORM", "CY2022")</f>
        <v>3.9180000000000001</v>
      </c>
      <c r="Q257">
        <f t="shared" si="22"/>
        <v>286392.087</v>
      </c>
      <c r="R257">
        <f t="shared" si="23"/>
        <v>0.14352270116785804</v>
      </c>
    </row>
    <row r="258" spans="1:18">
      <c r="A258" t="s">
        <v>770</v>
      </c>
      <c r="B258" s="4" cm="1">
        <f t="array" ref="B258">_xll.SNL.Clients.Office.Excel.Functions.SPG(A258, "SP_TOTAL_REV", "CY2023")</f>
        <v>9400600</v>
      </c>
      <c r="C258" s="4">
        <f>_xll.SNL.Clients.Office.Excel.Functions.SPG(A258,"IQ_AVG_DILUT_SHARES_OUT","CY2023")</f>
        <v>385900000</v>
      </c>
      <c r="D258" s="5">
        <f>_xll.SNL.Clients.Office.Excel.Functions.SPG(A258, "IQ_DILUT_EPS_NORM", "CY2023")</f>
        <v>2.2069999999999999</v>
      </c>
      <c r="E258">
        <f t="shared" si="18"/>
        <v>851681.3</v>
      </c>
      <c r="F258">
        <f t="shared" si="19"/>
        <v>9.0598610726974879E-2</v>
      </c>
      <c r="G258" t="s">
        <v>770</v>
      </c>
      <c r="H258" s="4" cm="1">
        <f t="array" ref="H258">_xll.SNL.Clients.Office.Excel.Functions.SPG(G258, "SP_TOTAL_REV", "CY2022")</f>
        <v>9449400</v>
      </c>
      <c r="I258" s="4">
        <f>_xll.SNL.Clients.Office.Excel.Functions.SPG(G258,"IQ_AVG_DILUT_SHARES_OUT","CY2022")</f>
        <v>395100000</v>
      </c>
      <c r="J258" s="5">
        <f>_xll.SNL.Clients.Office.Excel.Functions.SPG(G258, "IQ_DILUT_EPS_NORM", "CY2022")</f>
        <v>2.153</v>
      </c>
      <c r="K258">
        <f t="shared" si="20"/>
        <v>850650.3</v>
      </c>
      <c r="L258">
        <f t="shared" si="21"/>
        <v>9.0021620420344159E-2</v>
      </c>
      <c r="M258" t="s">
        <v>779</v>
      </c>
      <c r="N258" s="4" cm="1">
        <f t="array" ref="N258">_xll.SNL.Clients.Office.Excel.Functions.SPG(M258, "SP_TOTAL_REV", "CY2022")</f>
        <v>15340868</v>
      </c>
      <c r="O258" s="4">
        <f>_xll.SNL.Clients.Office.Excel.Functions.SPG(M258,"IQ_AVG_DILUT_SHARES_OUT","CY2022")</f>
        <v>128745500</v>
      </c>
      <c r="P258" s="5">
        <f>_xll.SNL.Clients.Office.Excel.Functions.SPG(M258, "IQ_DILUT_EPS_NORM", "CY2022")</f>
        <v>4.4390000000000001</v>
      </c>
      <c r="Q258">
        <f t="shared" si="22"/>
        <v>571501.27450000006</v>
      </c>
      <c r="R258">
        <f t="shared" si="23"/>
        <v>3.7253516196084864E-2</v>
      </c>
    </row>
    <row r="259" spans="1:18">
      <c r="A259" t="s">
        <v>771</v>
      </c>
      <c r="B259" s="4" cm="1">
        <f t="array" ref="B259">_xll.SNL.Clients.Office.Excel.Functions.SPG(A259, "SP_TOTAL_REV", "CY2023")</f>
        <v>15094000</v>
      </c>
      <c r="C259" s="4">
        <f>_xll.SNL.Clients.Office.Excel.Functions.SPG(A259,"IQ_AVG_DILUT_SHARES_OUT","CY2023")</f>
        <v>283500000</v>
      </c>
      <c r="D259" s="5">
        <f>_xll.SNL.Clients.Office.Excel.Functions.SPG(A259, "IQ_DILUT_EPS_NORM", "CY2023")</f>
        <v>7.3920000000000003</v>
      </c>
      <c r="E259">
        <f t="shared" si="18"/>
        <v>2095632</v>
      </c>
      <c r="F259">
        <f t="shared" si="19"/>
        <v>0.13883874387173711</v>
      </c>
      <c r="G259" t="s">
        <v>771</v>
      </c>
      <c r="H259" s="4" cm="1">
        <f t="array" ref="H259">_xll.SNL.Clients.Office.Excel.Functions.SPG(G259, "SP_TOTAL_REV", "CY2022")</f>
        <v>13684000</v>
      </c>
      <c r="I259" s="4">
        <f>_xll.SNL.Clients.Office.Excel.Functions.SPG(G259,"IQ_AVG_DILUT_SHARES_OUT","CY2022")</f>
        <v>284500000</v>
      </c>
      <c r="J259" s="5">
        <f>_xll.SNL.Clients.Office.Excel.Functions.SPG(G259, "IQ_DILUT_EPS_NORM", "CY2022")</f>
        <v>5.6879999999999997</v>
      </c>
      <c r="K259">
        <f t="shared" si="20"/>
        <v>1618236</v>
      </c>
      <c r="L259">
        <f t="shared" si="21"/>
        <v>0.11825752703887753</v>
      </c>
      <c r="M259" t="s">
        <v>780</v>
      </c>
      <c r="N259" s="4" cm="1">
        <f t="array" ref="N259">_xll.SNL.Clients.Office.Excel.Functions.SPG(M259, "SP_TOTAL_REV", "CY2022")</f>
        <v>79990000</v>
      </c>
      <c r="O259" s="4">
        <f>_xll.SNL.Clients.Office.Excel.Functions.SPG(M259,"IQ_AVG_DILUT_SHARES_OUT","CY2022")</f>
        <v>2663900000</v>
      </c>
      <c r="P259" s="5">
        <f>_xll.SNL.Clients.Office.Excel.Functions.SPG(M259, "IQ_DILUT_EPS_NORM", "CY2022")</f>
        <v>5.5960000000000001</v>
      </c>
      <c r="Q259">
        <f t="shared" si="22"/>
        <v>14907184.4</v>
      </c>
      <c r="R259">
        <f t="shared" si="23"/>
        <v>0.18636310038754844</v>
      </c>
    </row>
    <row r="260" spans="1:18">
      <c r="A260" t="s">
        <v>772</v>
      </c>
      <c r="B260" s="4" cm="1">
        <f t="array" ref="B260">_xll.SNL.Clients.Office.Excel.Functions.SPG(A260, "SP_TOTAL_REV", "CY2023")</f>
        <v>7124100</v>
      </c>
      <c r="C260" s="4">
        <f>_xll.SNL.Clients.Office.Excel.Functions.SPG(A260,"IQ_AVG_DILUT_SHARES_OUT","CY2023")</f>
        <v>357400000</v>
      </c>
      <c r="D260" s="5">
        <f>_xll.SNL.Clients.Office.Excel.Functions.SPG(A260, "IQ_DILUT_EPS_NORM", "CY2023")</f>
        <v>3.3839999999999999</v>
      </c>
      <c r="E260">
        <f t="shared" si="18"/>
        <v>1209441.6000000001</v>
      </c>
      <c r="F260">
        <f t="shared" si="19"/>
        <v>0.16976763380637555</v>
      </c>
      <c r="G260" t="s">
        <v>772</v>
      </c>
      <c r="H260" s="4" cm="1">
        <f t="array" ref="H260">_xll.SNL.Clients.Office.Excel.Functions.SPG(G260, "SP_TOTAL_REV", "CY2022")</f>
        <v>6222200</v>
      </c>
      <c r="I260" s="4">
        <f>_xll.SNL.Clients.Office.Excel.Functions.SPG(G260,"IQ_AVG_DILUT_SHARES_OUT","CY2022")</f>
        <v>362000000</v>
      </c>
      <c r="J260" s="5">
        <f>_xll.SNL.Clients.Office.Excel.Functions.SPG(G260, "IQ_DILUT_EPS_NORM", "CY2022")</f>
        <v>2.798</v>
      </c>
      <c r="K260">
        <f t="shared" si="20"/>
        <v>1012876</v>
      </c>
      <c r="L260">
        <f t="shared" si="21"/>
        <v>0.16278422422937225</v>
      </c>
      <c r="M260" t="s">
        <v>781</v>
      </c>
      <c r="N260" s="4" cm="1">
        <f t="array" ref="N260">_xll.SNL.Clients.Office.Excel.Functions.SPG(M260, "SP_TOTAL_REV", "CY2022")</f>
        <v>25505000</v>
      </c>
      <c r="O260" s="4">
        <f>_xll.SNL.Clients.Office.Excel.Functions.SPG(M260,"IQ_AVG_DILUT_SHARES_OUT","CY2022")</f>
        <v>694800000</v>
      </c>
      <c r="P260" s="5">
        <f>_xll.SNL.Clients.Office.Excel.Functions.SPG(M260, "IQ_DILUT_EPS_NORM", "CY2022")</f>
        <v>2.12</v>
      </c>
      <c r="Q260">
        <f t="shared" si="22"/>
        <v>1472976</v>
      </c>
      <c r="R260">
        <f t="shared" si="23"/>
        <v>5.775244069790237E-2</v>
      </c>
    </row>
    <row r="261" spans="1:18">
      <c r="A261" t="s">
        <v>773</v>
      </c>
      <c r="B261" s="4" cm="1">
        <f t="array" ref="B261">_xll.SNL.Clients.Office.Excel.Functions.SPG(A261, "SP_TOTAL_REV", "CY2023")</f>
        <v>5716400</v>
      </c>
      <c r="C261" s="4">
        <f>_xll.SNL.Clients.Office.Excel.Functions.SPG(A261,"IQ_AVG_DILUT_SHARES_OUT","CY2023")</f>
        <v>456200000</v>
      </c>
      <c r="D261" s="5">
        <f>_xll.SNL.Clients.Office.Excel.Functions.SPG(A261, "IQ_DILUT_EPS_NORM", "CY2023")</f>
        <v>1.7509999999999999</v>
      </c>
      <c r="E261">
        <f t="shared" ref="E261:E324" si="24">C261*D261/1000</f>
        <v>798806.2</v>
      </c>
      <c r="F261">
        <f t="shared" ref="F261:F324" si="25">E261/B261</f>
        <v>0.13973938142887132</v>
      </c>
      <c r="G261" t="s">
        <v>773</v>
      </c>
      <c r="H261" s="4" cm="1">
        <f t="array" ref="H261">_xll.SNL.Clients.Office.Excel.Functions.SPG(G261, "SP_TOTAL_REV", "CY2022")</f>
        <v>6048900</v>
      </c>
      <c r="I261" s="4">
        <f>_xll.SNL.Clients.Office.Excel.Functions.SPG(G261,"IQ_AVG_DILUT_SHARES_OUT","CY2022")</f>
        <v>459500000</v>
      </c>
      <c r="J261" s="5">
        <f>_xll.SNL.Clients.Office.Excel.Functions.SPG(G261, "IQ_DILUT_EPS_NORM", "CY2022")</f>
        <v>1.7929999999999999</v>
      </c>
      <c r="K261">
        <f t="shared" ref="K261:K324" si="26">I261*J261/1000</f>
        <v>823883.5</v>
      </c>
      <c r="L261">
        <f t="shared" ref="L261:L324" si="27">K261/H261</f>
        <v>0.13620385524640843</v>
      </c>
      <c r="M261" t="s">
        <v>782</v>
      </c>
      <c r="N261" s="4" cm="1">
        <f t="array" ref="N261">_xll.SNL.Clients.Office.Excel.Functions.SPG(M261, "SP_TOTAL_REV", "CY2022")</f>
        <v>127781000</v>
      </c>
      <c r="O261" s="4">
        <f>_xll.SNL.Clients.Office.Excel.Functions.SPG(M261,"IQ_AVG_DILUT_SHARES_OUT","CY2022")</f>
        <v>2970000000</v>
      </c>
      <c r="P261" s="5">
        <f>_xll.SNL.Clients.Office.Excel.Functions.SPG(M261, "IQ_DILUT_EPS_NORM", "CY2022")</f>
        <v>9.7149999999999999</v>
      </c>
      <c r="Q261">
        <f t="shared" ref="Q261:Q324" si="28">O261*P261/1000</f>
        <v>28853550</v>
      </c>
      <c r="R261">
        <f t="shared" ref="R261:R324" si="29">Q261/N261</f>
        <v>0.22580469709894271</v>
      </c>
    </row>
    <row r="262" spans="1:18">
      <c r="A262" t="s">
        <v>774</v>
      </c>
      <c r="B262" s="4" cm="1">
        <f t="array" ref="B262">_xll.SNL.Clients.Office.Excel.Functions.SPG(A262, "SP_TOTAL_REV", "CY2023")</f>
        <v>2412733</v>
      </c>
      <c r="C262" s="4">
        <f>_xll.SNL.Clients.Office.Excel.Functions.SPG(A262,"IQ_AVG_DILUT_SHARES_OUT","CY2023")</f>
        <v>613288708</v>
      </c>
      <c r="D262" s="5">
        <f>_xll.SNL.Clients.Office.Excel.Functions.SPG(A262, "IQ_DILUT_EPS_NORM", "CY2023")</f>
        <v>0.35099999999999998</v>
      </c>
      <c r="E262">
        <f t="shared" si="24"/>
        <v>215264.33650799998</v>
      </c>
      <c r="F262">
        <f t="shared" si="25"/>
        <v>8.9220123614175278E-2</v>
      </c>
      <c r="G262" t="s">
        <v>774</v>
      </c>
      <c r="H262" s="4" cm="1">
        <f t="array" ref="H262">_xll.SNL.Clients.Office.Excel.Functions.SPG(G262, "SP_TOTAL_REV", "CY2022")</f>
        <v>2227650</v>
      </c>
      <c r="I262" s="4">
        <f>_xll.SNL.Clients.Office.Excel.Functions.SPG(G262,"IQ_AVG_DILUT_SHARES_OUT","CY2022")</f>
        <v>611112396</v>
      </c>
      <c r="J262" s="5">
        <f>_xll.SNL.Clients.Office.Excel.Functions.SPG(G262, "IQ_DILUT_EPS_NORM", "CY2022")</f>
        <v>0.33200000000000002</v>
      </c>
      <c r="K262">
        <f t="shared" si="26"/>
        <v>202889.31547200002</v>
      </c>
      <c r="L262">
        <f t="shared" si="27"/>
        <v>9.1077734595650134E-2</v>
      </c>
      <c r="M262" t="s">
        <v>783</v>
      </c>
      <c r="N262" s="4" cm="1">
        <f t="array" ref="N262">_xll.SNL.Clients.Office.Excel.Functions.SPG(M262, "SP_TOTAL_REV", "CY2022")</f>
        <v>5301200</v>
      </c>
      <c r="O262" s="4">
        <f>_xll.SNL.Clients.Office.Excel.Functions.SPG(M262,"IQ_AVG_DILUT_SHARES_OUT","CY2022")</f>
        <v>329500000</v>
      </c>
      <c r="P262" s="5">
        <f>_xll.SNL.Clients.Office.Excel.Functions.SPG(M262, "IQ_DILUT_EPS_NORM", "CY2022")</f>
        <v>0.94299999999999995</v>
      </c>
      <c r="Q262">
        <f t="shared" si="28"/>
        <v>310718.5</v>
      </c>
      <c r="R262">
        <f t="shared" si="29"/>
        <v>5.861286123896476E-2</v>
      </c>
    </row>
    <row r="263" spans="1:18">
      <c r="A263" t="s">
        <v>775</v>
      </c>
      <c r="B263" s="4" cm="1">
        <f t="array" ref="B263">_xll.SNL.Clients.Office.Excel.Functions.SPG(A263, "SP_TOTAL_REV", "CY2023")</f>
        <v>14984000</v>
      </c>
      <c r="C263" s="4">
        <f>_xll.SNL.Clients.Office.Excel.Functions.SPG(A263,"IQ_AVG_DILUT_SHARES_OUT","CY2023")</f>
        <v>186300000</v>
      </c>
      <c r="D263" s="5">
        <f>_xll.SNL.Clients.Office.Excel.Functions.SPG(A263, "IQ_DILUT_EPS_NORM", "CY2023")</f>
        <v>4.9349999999999996</v>
      </c>
      <c r="E263">
        <f t="shared" si="24"/>
        <v>919390.49999999988</v>
      </c>
      <c r="F263">
        <f t="shared" si="25"/>
        <v>6.1358148691938057E-2</v>
      </c>
      <c r="G263" t="s">
        <v>775</v>
      </c>
      <c r="H263" s="4" cm="1">
        <f t="array" ref="H263">_xll.SNL.Clients.Office.Excel.Functions.SPG(G263, "SP_TOTAL_REV", "CY2022")</f>
        <v>14410000</v>
      </c>
      <c r="I263" s="4">
        <f>_xll.SNL.Clients.Office.Excel.Functions.SPG(G263,"IQ_AVG_DILUT_SHARES_OUT","CY2022")</f>
        <v>190600000</v>
      </c>
      <c r="J263" s="5">
        <f>_xll.SNL.Clients.Office.Excel.Functions.SPG(G263, "IQ_DILUT_EPS_NORM", "CY2022")</f>
        <v>4.5609999999999999</v>
      </c>
      <c r="K263">
        <f t="shared" si="26"/>
        <v>869326.6</v>
      </c>
      <c r="L263">
        <f t="shared" si="27"/>
        <v>6.0328008327550309E-2</v>
      </c>
      <c r="M263" t="s">
        <v>784</v>
      </c>
      <c r="N263" s="4" cm="1">
        <f t="array" ref="N263">_xll.SNL.Clients.Office.Excel.Functions.SPG(M263, "SP_TOTAL_REV", "CY2022")</f>
        <v>12653000</v>
      </c>
      <c r="O263" s="4">
        <f>_xll.SNL.Clients.Office.Excel.Functions.SPG(M263,"IQ_AVG_DILUT_SHARES_OUT","CY2022")</f>
        <v>344086021</v>
      </c>
      <c r="P263" s="5">
        <f>_xll.SNL.Clients.Office.Excel.Functions.SPG(M263, "IQ_DILUT_EPS_NORM", "CY2022")</f>
        <v>1.66</v>
      </c>
      <c r="Q263">
        <f t="shared" si="28"/>
        <v>571182.79486000002</v>
      </c>
      <c r="R263">
        <f t="shared" si="29"/>
        <v>4.5142084474828106E-2</v>
      </c>
    </row>
    <row r="264" spans="1:18">
      <c r="A264" t="s">
        <v>776</v>
      </c>
      <c r="B264" s="4" cm="1">
        <f t="array" ref="B264">_xll.SNL.Clients.Office.Excel.Functions.SPG(A264, "SP_TOTAL_REV", "CY2023")</f>
        <v>5492760</v>
      </c>
      <c r="C264" s="4">
        <f>_xll.SNL.Clients.Office.Excel.Functions.SPG(A264,"IQ_AVG_DILUT_SHARES_OUT","CY2023")</f>
        <v>293965000</v>
      </c>
      <c r="D264" s="5">
        <f>_xll.SNL.Clients.Office.Excel.Functions.SPG(A264, "IQ_DILUT_EPS_NORM", "CY2023")</f>
        <v>0.95399999999999996</v>
      </c>
      <c r="E264">
        <f t="shared" si="24"/>
        <v>280442.61</v>
      </c>
      <c r="F264">
        <f t="shared" si="25"/>
        <v>5.1056774736198192E-2</v>
      </c>
      <c r="G264" t="s">
        <v>776</v>
      </c>
      <c r="H264" s="4" cm="1">
        <f t="array" ref="H264">_xll.SNL.Clients.Office.Excel.Functions.SPG(G264, "SP_TOTAL_REV", "CY2022")</f>
        <v>5111850</v>
      </c>
      <c r="I264" s="4">
        <f>_xll.SNL.Clients.Office.Excel.Functions.SPG(G264,"IQ_AVG_DILUT_SHARES_OUT","CY2022")</f>
        <v>292444177</v>
      </c>
      <c r="J264" s="5">
        <f>_xll.SNL.Clients.Office.Excel.Functions.SPG(G264, "IQ_DILUT_EPS_NORM", "CY2022")</f>
        <v>1.476</v>
      </c>
      <c r="K264">
        <f t="shared" si="26"/>
        <v>431647.60525199998</v>
      </c>
      <c r="L264">
        <f t="shared" si="27"/>
        <v>8.444058516036268E-2</v>
      </c>
      <c r="M264" t="s">
        <v>786</v>
      </c>
      <c r="N264" s="4" cm="1">
        <f t="array" ref="N264">_xll.SNL.Clients.Office.Excel.Functions.SPG(M264, "SP_TOTAL_REV", "CY2022")</f>
        <v>14057000</v>
      </c>
      <c r="O264" s="4">
        <f>_xll.SNL.Clients.Office.Excel.Functions.SPG(M264,"IQ_AVG_DILUT_SHARES_OUT","CY2022")</f>
        <v>1428500000</v>
      </c>
      <c r="P264" s="5">
        <f>_xll.SNL.Clients.Office.Excel.Functions.SPG(M264, "IQ_DILUT_EPS_NORM", "CY2022")</f>
        <v>0.94799999999999995</v>
      </c>
      <c r="Q264">
        <f t="shared" si="28"/>
        <v>1354218</v>
      </c>
      <c r="R264">
        <f t="shared" si="29"/>
        <v>9.6337625382371769E-2</v>
      </c>
    </row>
    <row r="265" spans="1:18">
      <c r="A265" t="s">
        <v>777</v>
      </c>
      <c r="B265" s="4" cm="1">
        <f t="array" ref="B265">_xll.SNL.Clients.Office.Excel.Functions.SPG(A265, "SP_TOTAL_REV", "CY2023")</f>
        <v>12829665</v>
      </c>
      <c r="C265" s="4">
        <f>_xll.SNL.Clients.Office.Excel.Functions.SPG(A265,"IQ_AVG_DILUT_SHARES_OUT","CY2023")</f>
        <v>104451000</v>
      </c>
      <c r="D265" s="5">
        <f>_xll.SNL.Clients.Office.Excel.Functions.SPG(A265, "IQ_DILUT_EPS_NORM", "CY2023")</f>
        <v>5.5940000000000003</v>
      </c>
      <c r="E265">
        <f t="shared" si="24"/>
        <v>584298.89399999997</v>
      </c>
      <c r="F265">
        <f t="shared" si="25"/>
        <v>4.5542802091870671E-2</v>
      </c>
      <c r="G265" t="s">
        <v>777</v>
      </c>
      <c r="H265" s="4" cm="1">
        <f t="array" ref="H265">_xll.SNL.Clients.Office.Excel.Functions.SPG(G265, "SP_TOTAL_REV", "CY2022")</f>
        <v>14813999</v>
      </c>
      <c r="I265" s="4">
        <f>_xll.SNL.Clients.Office.Excel.Functions.SPG(G265,"IQ_AVG_DILUT_SHARES_OUT","CY2022")</f>
        <v>105276000</v>
      </c>
      <c r="J265" s="5">
        <f>_xll.SNL.Clients.Office.Excel.Functions.SPG(G265, "IQ_DILUT_EPS_NORM", "CY2022")</f>
        <v>7.6070000000000002</v>
      </c>
      <c r="K265">
        <f t="shared" si="26"/>
        <v>800834.53200000001</v>
      </c>
      <c r="L265">
        <f t="shared" si="27"/>
        <v>5.4059307820933426E-2</v>
      </c>
      <c r="M265" t="s">
        <v>787</v>
      </c>
      <c r="N265" s="4" cm="1">
        <f t="array" ref="N265">_xll.SNL.Clients.Office.Excel.Functions.SPG(M265, "SP_TOTAL_REV", "CY2022")</f>
        <v>7245000</v>
      </c>
      <c r="O265" s="4">
        <f>_xll.SNL.Clients.Office.Excel.Functions.SPG(M265,"IQ_AVG_DILUT_SHARES_OUT","CY2022")</f>
        <v>933059000</v>
      </c>
      <c r="P265" s="5">
        <f>_xll.SNL.Clients.Office.Excel.Functions.SPG(M265, "IQ_DILUT_EPS_NORM", "CY2022")</f>
        <v>1.569</v>
      </c>
      <c r="Q265">
        <f t="shared" si="28"/>
        <v>1463969.571</v>
      </c>
      <c r="R265">
        <f t="shared" si="29"/>
        <v>0.20206619337474119</v>
      </c>
    </row>
    <row r="266" spans="1:18">
      <c r="A266" t="s">
        <v>778</v>
      </c>
      <c r="B266" s="4" cm="1">
        <f t="array" ref="B266">_xll.SNL.Clients.Office.Excel.Functions.SPG(A266, "SP_TOTAL_REV", "CY2023")</f>
        <v>2160255</v>
      </c>
      <c r="C266" s="4">
        <f>_xll.SNL.Clients.Office.Excel.Functions.SPG(A266,"IQ_AVG_DILUT_SHARES_OUT","CY2023")</f>
        <v>73025000</v>
      </c>
      <c r="D266" s="5">
        <f>_xll.SNL.Clients.Office.Excel.Functions.SPG(A266, "IQ_DILUT_EPS_NORM", "CY2023")</f>
        <v>4.1379999999999999</v>
      </c>
      <c r="E266">
        <f t="shared" si="24"/>
        <v>302177.45</v>
      </c>
      <c r="F266">
        <f t="shared" si="25"/>
        <v>0.13988045392789278</v>
      </c>
      <c r="G266" t="s">
        <v>778</v>
      </c>
      <c r="H266" s="4" cm="1">
        <f t="array" ref="H266">_xll.SNL.Clients.Office.Excel.Functions.SPG(G266, "SP_TOTAL_REV", "CY2022")</f>
        <v>1995448</v>
      </c>
      <c r="I266" s="4">
        <f>_xll.SNL.Clients.Office.Excel.Functions.SPG(G266,"IQ_AVG_DILUT_SHARES_OUT","CY2022")</f>
        <v>73096500</v>
      </c>
      <c r="J266" s="5">
        <f>_xll.SNL.Clients.Office.Excel.Functions.SPG(G266, "IQ_DILUT_EPS_NORM", "CY2022")</f>
        <v>3.9180000000000001</v>
      </c>
      <c r="K266">
        <f t="shared" si="26"/>
        <v>286392.087</v>
      </c>
      <c r="L266">
        <f t="shared" si="27"/>
        <v>0.14352270116785804</v>
      </c>
      <c r="M266" t="s">
        <v>788</v>
      </c>
      <c r="N266" s="4" cm="1">
        <f t="array" ref="N266">_xll.SNL.Clients.Office.Excel.Functions.SPG(M266, "SP_TOTAL_REV", "CY2022")</f>
        <v>5551000</v>
      </c>
      <c r="O266" s="4">
        <f>_xll.SNL.Clients.Office.Excel.Functions.SPG(M266,"IQ_AVG_DILUT_SHARES_OUT","CY2022")</f>
        <v>181000000</v>
      </c>
      <c r="P266" s="5">
        <f>_xll.SNL.Clients.Office.Excel.Functions.SPG(M266, "IQ_DILUT_EPS_NORM", "CY2022")</f>
        <v>4.7510000000000003</v>
      </c>
      <c r="Q266">
        <f t="shared" si="28"/>
        <v>859931.00000000012</v>
      </c>
      <c r="R266">
        <f t="shared" si="29"/>
        <v>0.15491460998018378</v>
      </c>
    </row>
    <row r="267" spans="1:18">
      <c r="A267" t="s">
        <v>779</v>
      </c>
      <c r="B267" s="4" cm="1">
        <f t="array" ref="B267">_xll.SNL.Clients.Office.Excel.Functions.SPG(A267, "SP_TOTAL_REV", "CY2023")</f>
        <v>9862979</v>
      </c>
      <c r="C267" s="4">
        <f>_xll.SNL.Clients.Office.Excel.Functions.SPG(A267,"IQ_AVG_DILUT_SHARES_OUT","CY2023")</f>
        <v>127043250</v>
      </c>
      <c r="D267" s="5">
        <f>_xll.SNL.Clients.Office.Excel.Functions.SPG(A267, "IQ_DILUT_EPS_NORM", "CY2023")</f>
        <v>2.9620000000000002</v>
      </c>
      <c r="E267">
        <f t="shared" si="24"/>
        <v>376302.10649999999</v>
      </c>
      <c r="F267">
        <f t="shared" si="25"/>
        <v>3.8152986688910116E-2</v>
      </c>
      <c r="G267" t="s">
        <v>779</v>
      </c>
      <c r="H267" s="4" cm="1">
        <f t="array" ref="H267">_xll.SNL.Clients.Office.Excel.Functions.SPG(G267, "SP_TOTAL_REV", "CY2022")</f>
        <v>15340868</v>
      </c>
      <c r="I267" s="4">
        <f>_xll.SNL.Clients.Office.Excel.Functions.SPG(G267,"IQ_AVG_DILUT_SHARES_OUT","CY2022")</f>
        <v>128745500</v>
      </c>
      <c r="J267" s="5">
        <f>_xll.SNL.Clients.Office.Excel.Functions.SPG(G267, "IQ_DILUT_EPS_NORM", "CY2022")</f>
        <v>4.4390000000000001</v>
      </c>
      <c r="K267">
        <f t="shared" si="26"/>
        <v>571501.27450000006</v>
      </c>
      <c r="L267">
        <f t="shared" si="27"/>
        <v>3.7253516196084864E-2</v>
      </c>
      <c r="M267" t="s">
        <v>789</v>
      </c>
      <c r="N267" s="4" cm="1">
        <f t="array" ref="N267">_xll.SNL.Clients.Office.Excel.Functions.SPG(M267, "SP_TOTAL_REV", "CY2022")</f>
        <v>20175000</v>
      </c>
      <c r="O267" s="4">
        <f>_xll.SNL.Clients.Office.Excel.Functions.SPG(M267,"IQ_AVG_DILUT_SHARES_OUT","CY2022")</f>
        <v>338300000</v>
      </c>
      <c r="P267" s="5">
        <f>_xll.SNL.Clients.Office.Excel.Functions.SPG(M267, "IQ_DILUT_EPS_NORM", "CY2022")</f>
        <v>4.4349999999999996</v>
      </c>
      <c r="Q267">
        <f t="shared" si="28"/>
        <v>1500360.4999999998</v>
      </c>
      <c r="R267">
        <f t="shared" si="29"/>
        <v>7.436731102850061E-2</v>
      </c>
    </row>
    <row r="268" spans="1:18">
      <c r="A268" t="s">
        <v>780</v>
      </c>
      <c r="B268" s="4" cm="1">
        <f t="array" ref="B268">_xll.SNL.Clients.Office.Excel.Functions.SPG(A268, "SP_TOTAL_REV", "CY2023")</f>
        <v>85159000</v>
      </c>
      <c r="C268" s="4">
        <f>_xll.SNL.Clients.Office.Excel.Functions.SPG(A268,"IQ_AVG_DILUT_SHARES_OUT","CY2023")</f>
        <v>2560400000</v>
      </c>
      <c r="D268" s="5">
        <f>_xll.SNL.Clients.Office.Excel.Functions.SPG(A268, "IQ_DILUT_EPS_NORM", "CY2023")</f>
        <v>6.2130000000000001</v>
      </c>
      <c r="E268">
        <f t="shared" si="24"/>
        <v>15907765.199999999</v>
      </c>
      <c r="F268">
        <f t="shared" si="25"/>
        <v>0.18680075153536324</v>
      </c>
      <c r="G268" t="s">
        <v>780</v>
      </c>
      <c r="H268" s="4" cm="1">
        <f t="array" ref="H268">_xll.SNL.Clients.Office.Excel.Functions.SPG(G268, "SP_TOTAL_REV", "CY2022")</f>
        <v>79990000</v>
      </c>
      <c r="I268" s="4">
        <f>_xll.SNL.Clients.Office.Excel.Functions.SPG(G268,"IQ_AVG_DILUT_SHARES_OUT","CY2022")</f>
        <v>2663900000</v>
      </c>
      <c r="J268" s="5">
        <f>_xll.SNL.Clients.Office.Excel.Functions.SPG(G268, "IQ_DILUT_EPS_NORM", "CY2022")</f>
        <v>5.5960000000000001</v>
      </c>
      <c r="K268">
        <f t="shared" si="26"/>
        <v>14907184.4</v>
      </c>
      <c r="L268">
        <f t="shared" si="27"/>
        <v>0.18636310038754844</v>
      </c>
      <c r="M268" t="s">
        <v>790</v>
      </c>
      <c r="N268" s="4" cm="1">
        <f t="array" ref="N268">_xll.SNL.Clients.Office.Excel.Functions.SPG(M268, "SP_TOTAL_REV", "CY2022")</f>
        <v>1849792</v>
      </c>
      <c r="O268" s="4">
        <f>_xll.SNL.Clients.Office.Excel.Functions.SPG(M268,"IQ_AVG_DILUT_SHARES_OUT","CY2022")</f>
        <v>617858000</v>
      </c>
      <c r="P268" s="5">
        <f>_xll.SNL.Clients.Office.Excel.Functions.SPG(M268, "IQ_DILUT_EPS_NORM", "CY2022")</f>
        <v>0.52500000000000002</v>
      </c>
      <c r="Q268">
        <f t="shared" si="28"/>
        <v>324375.45</v>
      </c>
      <c r="R268">
        <f t="shared" si="29"/>
        <v>0.17535779698474208</v>
      </c>
    </row>
    <row r="269" spans="1:18">
      <c r="A269" t="s">
        <v>781</v>
      </c>
      <c r="B269" s="4" cm="1">
        <f t="array" ref="B269">_xll.SNL.Clients.Office.Excel.Functions.SPG(A269, "SP_TOTAL_REV", "CY2023")</f>
        <v>21472000</v>
      </c>
      <c r="C269" s="4">
        <f>_xll.SNL.Clients.Office.Excel.Functions.SPG(A269,"IQ_AVG_DILUT_SHARES_OUT","CY2023")</f>
        <v>685425000</v>
      </c>
      <c r="D269" s="5">
        <f>_xll.SNL.Clients.Office.Excel.Functions.SPG(A269, "IQ_DILUT_EPS_NORM", "CY2023")</f>
        <v>1.867</v>
      </c>
      <c r="E269">
        <f t="shared" si="24"/>
        <v>1279688.4750000001</v>
      </c>
      <c r="F269">
        <f t="shared" si="25"/>
        <v>5.9598010199329365E-2</v>
      </c>
      <c r="G269" t="s">
        <v>781</v>
      </c>
      <c r="H269" s="4" cm="1">
        <f t="array" ref="H269">_xll.SNL.Clients.Office.Excel.Functions.SPG(G269, "SP_TOTAL_REV", "CY2022")</f>
        <v>25505000</v>
      </c>
      <c r="I269" s="4">
        <f>_xll.SNL.Clients.Office.Excel.Functions.SPG(G269,"IQ_AVG_DILUT_SHARES_OUT","CY2022")</f>
        <v>694800000</v>
      </c>
      <c r="J269" s="5">
        <f>_xll.SNL.Clients.Office.Excel.Functions.SPG(G269, "IQ_DILUT_EPS_NORM", "CY2022")</f>
        <v>2.12</v>
      </c>
      <c r="K269">
        <f t="shared" si="26"/>
        <v>1472976</v>
      </c>
      <c r="L269">
        <f t="shared" si="27"/>
        <v>5.775244069790237E-2</v>
      </c>
      <c r="M269" t="s">
        <v>791</v>
      </c>
      <c r="N269" s="4" cm="1">
        <f t="array" ref="N269">_xll.SNL.Clients.Office.Excel.Functions.SPG(M269, "SP_TOTAL_REV", "CY2022")</f>
        <v>19200000</v>
      </c>
      <c r="O269" s="4">
        <f>_xll.SNL.Clients.Office.Excel.Functions.SPG(M269,"IQ_AVG_DILUT_SHARES_OUT","CY2022")</f>
        <v>2258000000</v>
      </c>
      <c r="P269" s="5">
        <f>_xll.SNL.Clients.Office.Excel.Functions.SPG(M269, "IQ_DILUT_EPS_NORM", "CY2022")</f>
        <v>0.90900000000000003</v>
      </c>
      <c r="Q269">
        <f t="shared" si="28"/>
        <v>2052522</v>
      </c>
      <c r="R269">
        <f t="shared" si="29"/>
        <v>0.1069021875</v>
      </c>
    </row>
    <row r="270" spans="1:18">
      <c r="A270" t="s">
        <v>782</v>
      </c>
      <c r="B270" s="4" cm="1">
        <f t="array" ref="B270">_xll.SNL.Clients.Office.Excel.Functions.SPG(A270, "SP_TOTAL_REV", "CY2023")</f>
        <v>154990000</v>
      </c>
      <c r="C270" s="4">
        <f>_xll.SNL.Clients.Office.Excel.Functions.SPG(A270,"IQ_AVG_DILUT_SHARES_OUT","CY2023")</f>
        <v>2943100000</v>
      </c>
      <c r="D270" s="5">
        <f>_xll.SNL.Clients.Office.Excel.Functions.SPG(A270, "IQ_DILUT_EPS_NORM", "CY2023")</f>
        <v>13.263999999999999</v>
      </c>
      <c r="E270">
        <f t="shared" si="24"/>
        <v>39037278.399999999</v>
      </c>
      <c r="F270">
        <f t="shared" si="25"/>
        <v>0.25186965868765726</v>
      </c>
      <c r="G270" t="s">
        <v>782</v>
      </c>
      <c r="H270" s="4" cm="1">
        <f t="array" ref="H270">_xll.SNL.Clients.Office.Excel.Functions.SPG(G270, "SP_TOTAL_REV", "CY2022")</f>
        <v>127781000</v>
      </c>
      <c r="I270" s="4">
        <f>_xll.SNL.Clients.Office.Excel.Functions.SPG(G270,"IQ_AVG_DILUT_SHARES_OUT","CY2022")</f>
        <v>2970000000</v>
      </c>
      <c r="J270" s="5">
        <f>_xll.SNL.Clients.Office.Excel.Functions.SPG(G270, "IQ_DILUT_EPS_NORM", "CY2022")</f>
        <v>9.7149999999999999</v>
      </c>
      <c r="K270">
        <f t="shared" si="26"/>
        <v>28853550</v>
      </c>
      <c r="L270">
        <f t="shared" si="27"/>
        <v>0.22580469709894271</v>
      </c>
      <c r="M270" t="s">
        <v>792</v>
      </c>
      <c r="N270" s="4" cm="1">
        <f t="array" ref="N270">_xll.SNL.Clients.Office.Excel.Functions.SPG(M270, "SP_TOTAL_REV", "CY2022")</f>
        <v>10483726</v>
      </c>
      <c r="O270" s="4">
        <f>_xll.SNL.Clients.Office.Excel.Functions.SPG(M270,"IQ_AVG_DILUT_SHARES_OUT","CY2022")</f>
        <v>146246000</v>
      </c>
      <c r="P270" s="5">
        <f>_xll.SNL.Clients.Office.Excel.Functions.SPG(M270, "IQ_DILUT_EPS_NORM", "CY2022")</f>
        <v>17.192</v>
      </c>
      <c r="Q270">
        <f t="shared" si="28"/>
        <v>2514261.2319999998</v>
      </c>
      <c r="R270">
        <f t="shared" si="29"/>
        <v>0.23982515681924535</v>
      </c>
    </row>
    <row r="271" spans="1:18">
      <c r="A271" t="s">
        <v>783</v>
      </c>
      <c r="B271" s="4" cm="1">
        <f t="array" ref="B271">_xll.SNL.Clients.Office.Excel.Functions.SPG(A271, "SP_TOTAL_REV", "CY2023")</f>
        <v>5564500</v>
      </c>
      <c r="C271" s="4">
        <f>_xll.SNL.Clients.Office.Excel.Functions.SPG(A271,"IQ_AVG_DILUT_SHARES_OUT","CY2023")</f>
        <v>325900000</v>
      </c>
      <c r="D271" s="5">
        <f>_xll.SNL.Clients.Office.Excel.Functions.SPG(A271, "IQ_DILUT_EPS_NORM", "CY2023")</f>
        <v>1.014</v>
      </c>
      <c r="E271">
        <f t="shared" si="24"/>
        <v>330462.59999999998</v>
      </c>
      <c r="F271">
        <f t="shared" si="25"/>
        <v>5.9387653877257612E-2</v>
      </c>
      <c r="G271" t="s">
        <v>783</v>
      </c>
      <c r="H271" s="4" cm="1">
        <f t="array" ref="H271">_xll.SNL.Clients.Office.Excel.Functions.SPG(G271, "SP_TOTAL_REV", "CY2022")</f>
        <v>5301200</v>
      </c>
      <c r="I271" s="4">
        <f>_xll.SNL.Clients.Office.Excel.Functions.SPG(G271,"IQ_AVG_DILUT_SHARES_OUT","CY2022")</f>
        <v>329500000</v>
      </c>
      <c r="J271" s="5">
        <f>_xll.SNL.Clients.Office.Excel.Functions.SPG(G271, "IQ_DILUT_EPS_NORM", "CY2022")</f>
        <v>0.94299999999999995</v>
      </c>
      <c r="K271">
        <f t="shared" si="26"/>
        <v>310718.5</v>
      </c>
      <c r="L271">
        <f t="shared" si="27"/>
        <v>5.861286123896476E-2</v>
      </c>
      <c r="M271" t="s">
        <v>793</v>
      </c>
      <c r="N271" s="4" cm="1">
        <f t="array" ref="N271">_xll.SNL.Clients.Office.Excel.Functions.SPG(M271, "SP_TOTAL_REV", "CY2022")</f>
        <v>26485000</v>
      </c>
      <c r="O271" s="4">
        <f>_xll.SNL.Clients.Office.Excel.Functions.SPG(M271,"IQ_AVG_DILUT_SHARES_OUT","CY2022")</f>
        <v>1235000000</v>
      </c>
      <c r="P271" s="5">
        <f>_xll.SNL.Clients.Office.Excel.Functions.SPG(M271, "IQ_DILUT_EPS_NORM", "CY2022")</f>
        <v>2.1139999999999999</v>
      </c>
      <c r="Q271">
        <f t="shared" si="28"/>
        <v>2610790</v>
      </c>
      <c r="R271">
        <f t="shared" si="29"/>
        <v>9.8576175193505755E-2</v>
      </c>
    </row>
    <row r="272" spans="1:18">
      <c r="A272" t="s">
        <v>784</v>
      </c>
      <c r="B272" s="4" cm="1">
        <f t="array" ref="B272">_xll.SNL.Clients.Office.Excel.Functions.SPG(A272, "SP_TOTAL_REV", "CY2023")</f>
        <v>13122000</v>
      </c>
      <c r="C272" s="4">
        <f>_xll.SNL.Clients.Office.Excel.Functions.SPG(A272,"IQ_AVG_DILUT_SHARES_OUT","CY2023")</f>
        <v>344565217</v>
      </c>
      <c r="D272" s="5">
        <f>_xll.SNL.Clients.Office.Excel.Functions.SPG(A272, "IQ_DILUT_EPS_NORM", "CY2023")</f>
        <v>1.9359999999999999</v>
      </c>
      <c r="E272">
        <f t="shared" si="24"/>
        <v>667078.26011199993</v>
      </c>
      <c r="F272">
        <f t="shared" si="25"/>
        <v>5.0836630095412276E-2</v>
      </c>
      <c r="G272" t="s">
        <v>784</v>
      </c>
      <c r="H272" s="4" cm="1">
        <f t="array" ref="H272">_xll.SNL.Clients.Office.Excel.Functions.SPG(G272, "SP_TOTAL_REV", "CY2022")</f>
        <v>12653000</v>
      </c>
      <c r="I272" s="4">
        <f>_xll.SNL.Clients.Office.Excel.Functions.SPG(G272,"IQ_AVG_DILUT_SHARES_OUT","CY2022")</f>
        <v>344086021</v>
      </c>
      <c r="J272" s="5">
        <f>_xll.SNL.Clients.Office.Excel.Functions.SPG(G272, "IQ_DILUT_EPS_NORM", "CY2022")</f>
        <v>1.66</v>
      </c>
      <c r="K272">
        <f t="shared" si="26"/>
        <v>571182.79486000002</v>
      </c>
      <c r="L272">
        <f t="shared" si="27"/>
        <v>4.5142084474828106E-2</v>
      </c>
      <c r="M272" t="s">
        <v>794</v>
      </c>
      <c r="N272" s="4" cm="1">
        <f t="array" ref="N272">_xll.SNL.Clients.Office.Excel.Functions.SPG(M272, "SP_TOTAL_REV", "CY2022")</f>
        <v>148258000</v>
      </c>
      <c r="O272" s="4">
        <f>_xll.SNL.Clients.Office.Excel.Functions.SPG(M272,"IQ_AVG_DILUT_SHARES_OUT","CY2022")</f>
        <v>727000000</v>
      </c>
      <c r="P272" s="5">
        <f>_xll.SNL.Clients.Office.Excel.Functions.SPG(M272, "IQ_DILUT_EPS_NORM", "CY2022")</f>
        <v>3.4409999999999998</v>
      </c>
      <c r="Q272">
        <f t="shared" si="28"/>
        <v>2501607</v>
      </c>
      <c r="R272">
        <f t="shared" si="29"/>
        <v>1.6873335671599508E-2</v>
      </c>
    </row>
    <row r="273" spans="1:18">
      <c r="A273" t="s">
        <v>785</v>
      </c>
      <c r="B273" s="4" cm="1">
        <f t="array" ref="B273">_xll.SNL.Clients.Office.Excel.Functions.SPG(A273, "SP_TOTAL_REV", "CY2023")</f>
        <v>15444000</v>
      </c>
      <c r="C273" s="4">
        <f>_xll.SNL.Clients.Office.Excel.Functions.SPG(A273,"IQ_AVG_DILUT_SHARES_OUT","CY2023")</f>
        <v>1850325000</v>
      </c>
      <c r="D273" s="5">
        <f>_xll.SNL.Clients.Office.Excel.Functions.SPG(A273, "IQ_DILUT_EPS_NORM", "CY2023")</f>
        <v>0.88800000000000001</v>
      </c>
      <c r="E273">
        <f t="shared" si="24"/>
        <v>1643088.6</v>
      </c>
      <c r="F273">
        <f t="shared" si="25"/>
        <v>0.10639009324009324</v>
      </c>
      <c r="G273" t="s">
        <v>785</v>
      </c>
      <c r="H273" s="4" cm="1">
        <f t="array" ref="H273">_xll.SNL.Clients.Office.Excel.Functions.SPG(G273, "SP_TOTAL_REV", "CY2022")</f>
        <v>14950000</v>
      </c>
      <c r="I273" s="4">
        <f>_xll.SNL.Clients.Office.Excel.Functions.SPG(G273,"IQ_AVG_DILUT_SHARES_OUT","CY2022")</f>
        <v>1716160000</v>
      </c>
      <c r="J273" s="5">
        <f>_xll.SNL.Clients.Office.Excel.Functions.SPG(G273, "IQ_DILUT_EPS_NORM", "CY2022")</f>
        <v>1.079</v>
      </c>
      <c r="K273">
        <f t="shared" si="26"/>
        <v>1851736.64</v>
      </c>
      <c r="L273">
        <f t="shared" si="27"/>
        <v>0.12386198260869564</v>
      </c>
      <c r="M273" t="s">
        <v>795</v>
      </c>
      <c r="N273" s="4" cm="1">
        <f t="array" ref="N273">_xll.SNL.Clients.Office.Excel.Functions.SPG(M273, "SP_TOTAL_REV", "CY2022")</f>
        <v>17062000</v>
      </c>
      <c r="O273" s="4">
        <f>_xll.SNL.Clients.Office.Excel.Functions.SPG(M273,"IQ_AVG_DILUT_SHARES_OUT","CY2022")</f>
        <v>193500000</v>
      </c>
      <c r="P273" s="5">
        <f>_xll.SNL.Clients.Office.Excel.Functions.SPG(M273, "IQ_DILUT_EPS_NORM", "CY2022")</f>
        <v>7.2050000000000001</v>
      </c>
      <c r="Q273">
        <f t="shared" si="28"/>
        <v>1394167.5</v>
      </c>
      <c r="R273">
        <f t="shared" si="29"/>
        <v>8.1711845035751962E-2</v>
      </c>
    </row>
    <row r="274" spans="1:18">
      <c r="A274" t="s">
        <v>786</v>
      </c>
      <c r="B274" s="4" cm="1">
        <f t="array" ref="B274">_xll.SNL.Clients.Office.Excel.Functions.SPG(A274, "SP_TOTAL_REV", "CY2023")</f>
        <v>14814000</v>
      </c>
      <c r="C274" s="4">
        <f>_xll.SNL.Clients.Office.Excel.Functions.SPG(A274,"IQ_AVG_DILUT_SHARES_OUT","CY2023")</f>
        <v>1408400000</v>
      </c>
      <c r="D274" s="5">
        <f>_xll.SNL.Clients.Office.Excel.Functions.SPG(A274, "IQ_DILUT_EPS_NORM", "CY2023")</f>
        <v>1.2370000000000001</v>
      </c>
      <c r="E274">
        <f t="shared" si="24"/>
        <v>1742190.8000000003</v>
      </c>
      <c r="F274">
        <f t="shared" si="25"/>
        <v>0.11760434723909817</v>
      </c>
      <c r="G274" t="s">
        <v>786</v>
      </c>
      <c r="H274" s="4" cm="1">
        <f t="array" ref="H274">_xll.SNL.Clients.Office.Excel.Functions.SPG(G274, "SP_TOTAL_REV", "CY2022")</f>
        <v>14057000</v>
      </c>
      <c r="I274" s="4">
        <f>_xll.SNL.Clients.Office.Excel.Functions.SPG(G274,"IQ_AVG_DILUT_SHARES_OUT","CY2022")</f>
        <v>1428500000</v>
      </c>
      <c r="J274" s="5">
        <f>_xll.SNL.Clients.Office.Excel.Functions.SPG(G274, "IQ_DILUT_EPS_NORM", "CY2022")</f>
        <v>0.94799999999999995</v>
      </c>
      <c r="K274">
        <f t="shared" si="26"/>
        <v>1354218</v>
      </c>
      <c r="L274">
        <f t="shared" si="27"/>
        <v>9.6337625382371769E-2</v>
      </c>
      <c r="M274" t="s">
        <v>796</v>
      </c>
      <c r="N274" s="4" cm="1">
        <f t="array" ref="N274">_xll.SNL.Clients.Office.Excel.Functions.SPG(M274, "SP_TOTAL_REV", "CY2022")</f>
        <v>11863900</v>
      </c>
      <c r="O274" s="4">
        <f>_xll.SNL.Clients.Office.Excel.Functions.SPG(M274,"IQ_AVG_DILUT_SHARES_OUT","CY2022")</f>
        <v>91600000</v>
      </c>
      <c r="P274" s="5">
        <f>_xll.SNL.Clients.Office.Excel.Functions.SPG(M274, "IQ_DILUT_EPS_NORM", "CY2022")</f>
        <v>10.714</v>
      </c>
      <c r="Q274">
        <f t="shared" si="28"/>
        <v>981402.4</v>
      </c>
      <c r="R274">
        <f t="shared" si="29"/>
        <v>8.2721735685567149E-2</v>
      </c>
    </row>
    <row r="275" spans="1:18">
      <c r="A275" t="s">
        <v>787</v>
      </c>
      <c r="B275" s="4" cm="1">
        <f t="array" ref="B275">_xll.SNL.Clients.Office.Excel.Functions.SPG(A275, "SP_TOTAL_REV", "CY2023")</f>
        <v>6383000</v>
      </c>
      <c r="C275" s="4">
        <f>_xll.SNL.Clients.Office.Excel.Functions.SPG(A275,"IQ_AVG_DILUT_SHARES_OUT","CY2023")</f>
        <v>932759000</v>
      </c>
      <c r="D275" s="5">
        <f>_xll.SNL.Clients.Office.Excel.Functions.SPG(A275, "IQ_DILUT_EPS_NORM", "CY2023")</f>
        <v>0.95899999999999996</v>
      </c>
      <c r="E275">
        <f t="shared" si="24"/>
        <v>894515.88100000005</v>
      </c>
      <c r="F275">
        <f t="shared" si="25"/>
        <v>0.1401403542221526</v>
      </c>
      <c r="G275" t="s">
        <v>787</v>
      </c>
      <c r="H275" s="4" cm="1">
        <f t="array" ref="H275">_xll.SNL.Clients.Office.Excel.Functions.SPG(G275, "SP_TOTAL_REV", "CY2022")</f>
        <v>7245000</v>
      </c>
      <c r="I275" s="4">
        <f>_xll.SNL.Clients.Office.Excel.Functions.SPG(G275,"IQ_AVG_DILUT_SHARES_OUT","CY2022")</f>
        <v>933059000</v>
      </c>
      <c r="J275" s="5">
        <f>_xll.SNL.Clients.Office.Excel.Functions.SPG(G275, "IQ_DILUT_EPS_NORM", "CY2022")</f>
        <v>1.569</v>
      </c>
      <c r="K275">
        <f t="shared" si="26"/>
        <v>1463969.571</v>
      </c>
      <c r="L275">
        <f t="shared" si="27"/>
        <v>0.20206619337474119</v>
      </c>
      <c r="M275" t="s">
        <v>797</v>
      </c>
      <c r="N275" s="4" cm="1">
        <f t="array" ref="N275">_xll.SNL.Clients.Office.Excel.Functions.SPG(M275, "SP_TOTAL_REV", "CY2022")</f>
        <v>19047660</v>
      </c>
      <c r="O275" s="4">
        <f>_xll.SNL.Clients.Office.Excel.Functions.SPG(M275,"IQ_AVG_DILUT_SHARES_OUT","CY2022")</f>
        <v>1379795000</v>
      </c>
      <c r="P275" s="5">
        <f>_xll.SNL.Clients.Office.Excel.Functions.SPG(M275, "IQ_DILUT_EPS_NORM", "CY2022")</f>
        <v>2.6480000000000001</v>
      </c>
      <c r="Q275">
        <f t="shared" si="28"/>
        <v>3653697.16</v>
      </c>
      <c r="R275">
        <f t="shared" si="29"/>
        <v>0.19181868848981976</v>
      </c>
    </row>
    <row r="276" spans="1:18">
      <c r="A276" t="s">
        <v>788</v>
      </c>
      <c r="B276" s="4" cm="1">
        <f t="array" ref="B276">_xll.SNL.Clients.Office.Excel.Functions.SPG(A276, "SP_TOTAL_REV", "CY2023")</f>
        <v>5342000</v>
      </c>
      <c r="C276" s="4">
        <f>_xll.SNL.Clients.Office.Excel.Functions.SPG(A276,"IQ_AVG_DILUT_SHARES_OUT","CY2023")</f>
        <v>178000000</v>
      </c>
      <c r="D276" s="5">
        <f>_xll.SNL.Clients.Office.Excel.Functions.SPG(A276, "IQ_DILUT_EPS_NORM", "CY2023")</f>
        <v>4.3860000000000001</v>
      </c>
      <c r="E276">
        <f t="shared" si="24"/>
        <v>780708</v>
      </c>
      <c r="F276">
        <f t="shared" si="25"/>
        <v>0.14614526394608759</v>
      </c>
      <c r="G276" t="s">
        <v>788</v>
      </c>
      <c r="H276" s="4" cm="1">
        <f t="array" ref="H276">_xll.SNL.Clients.Office.Excel.Functions.SPG(G276, "SP_TOTAL_REV", "CY2022")</f>
        <v>5551000</v>
      </c>
      <c r="I276" s="4">
        <f>_xll.SNL.Clients.Office.Excel.Functions.SPG(G276,"IQ_AVG_DILUT_SHARES_OUT","CY2022")</f>
        <v>181000000</v>
      </c>
      <c r="J276" s="5">
        <f>_xll.SNL.Clients.Office.Excel.Functions.SPG(G276, "IQ_DILUT_EPS_NORM", "CY2022")</f>
        <v>4.7510000000000003</v>
      </c>
      <c r="K276">
        <f t="shared" si="26"/>
        <v>859931.00000000012</v>
      </c>
      <c r="L276">
        <f t="shared" si="27"/>
        <v>0.15491460998018378</v>
      </c>
      <c r="M276" t="s">
        <v>798</v>
      </c>
      <c r="N276" s="4" cm="1">
        <f t="array" ref="N276">_xll.SNL.Clients.Office.Excel.Functions.SPG(M276, "SP_TOTAL_REV", "CY2022")</f>
        <v>4510200</v>
      </c>
      <c r="O276" s="4">
        <f>_xll.SNL.Clients.Office.Excel.Functions.SPG(M276,"IQ_AVG_DILUT_SHARES_OUT","CY2022")</f>
        <v>144900000</v>
      </c>
      <c r="P276" s="5">
        <f>_xll.SNL.Clients.Office.Excel.Functions.SPG(M276, "IQ_DILUT_EPS_NORM", "CY2022")</f>
        <v>2.6360000000000001</v>
      </c>
      <c r="Q276">
        <f t="shared" si="28"/>
        <v>381956.4</v>
      </c>
      <c r="R276">
        <f t="shared" si="29"/>
        <v>8.4687242250897965E-2</v>
      </c>
    </row>
    <row r="277" spans="1:18">
      <c r="A277" t="s">
        <v>789</v>
      </c>
      <c r="B277" s="4" cm="1">
        <f t="array" ref="B277">_xll.SNL.Clients.Office.Excel.Functions.SPG(A277, "SP_TOTAL_REV", "CY2023")</f>
        <v>20431000</v>
      </c>
      <c r="C277" s="4">
        <f>_xll.SNL.Clients.Office.Excel.Functions.SPG(A277,"IQ_AVG_DILUT_SHARES_OUT","CY2023")</f>
        <v>338800000</v>
      </c>
      <c r="D277" s="5">
        <f>_xll.SNL.Clients.Office.Excel.Functions.SPG(A277, "IQ_DILUT_EPS_NORM", "CY2023")</f>
        <v>5.2320000000000002</v>
      </c>
      <c r="E277">
        <f t="shared" si="24"/>
        <v>1772601.6</v>
      </c>
      <c r="F277">
        <f t="shared" si="25"/>
        <v>8.6760393519651521E-2</v>
      </c>
      <c r="G277" t="s">
        <v>789</v>
      </c>
      <c r="H277" s="4" cm="1">
        <f t="array" ref="H277">_xll.SNL.Clients.Office.Excel.Functions.SPG(G277, "SP_TOTAL_REV", "CY2022")</f>
        <v>20175000</v>
      </c>
      <c r="I277" s="4">
        <f>_xll.SNL.Clients.Office.Excel.Functions.SPG(G277,"IQ_AVG_DILUT_SHARES_OUT","CY2022")</f>
        <v>338300000</v>
      </c>
      <c r="J277" s="5">
        <f>_xll.SNL.Clients.Office.Excel.Functions.SPG(G277, "IQ_DILUT_EPS_NORM", "CY2022")</f>
        <v>4.4349999999999996</v>
      </c>
      <c r="K277">
        <f t="shared" si="26"/>
        <v>1500360.4999999998</v>
      </c>
      <c r="L277">
        <f t="shared" si="27"/>
        <v>7.436731102850061E-2</v>
      </c>
      <c r="M277" t="s">
        <v>799</v>
      </c>
      <c r="N277" s="4" cm="1">
        <f t="array" ref="N277">_xll.SNL.Clients.Office.Excel.Functions.SPG(M277, "SP_TOTAL_REV", "CY2022")</f>
        <v>4110000</v>
      </c>
      <c r="O277" s="4">
        <f>_xll.SNL.Clients.Office.Excel.Functions.SPG(M277,"IQ_AVG_DILUT_SHARES_OUT","CY2022")</f>
        <v>764000000</v>
      </c>
      <c r="P277" s="5">
        <f>_xll.SNL.Clients.Office.Excel.Functions.SPG(M277, "IQ_DILUT_EPS_NORM", "CY2022")</f>
        <v>-0.50600000000000001</v>
      </c>
      <c r="Q277">
        <f t="shared" si="28"/>
        <v>-386584</v>
      </c>
      <c r="R277">
        <f t="shared" si="29"/>
        <v>-9.4059367396593679E-2</v>
      </c>
    </row>
    <row r="278" spans="1:18">
      <c r="A278" t="s">
        <v>790</v>
      </c>
      <c r="B278" s="4" cm="1">
        <f t="array" ref="B278">_xll.SNL.Clients.Office.Excel.Functions.SPG(A278, "SP_TOTAL_REV", "CY2023")</f>
        <v>2087463</v>
      </c>
      <c r="C278" s="4">
        <f>_xll.SNL.Clients.Office.Excel.Functions.SPG(A278,"IQ_AVG_DILUT_SHARES_OUT","CY2023")</f>
        <v>618199000</v>
      </c>
      <c r="D278" s="5">
        <f>_xll.SNL.Clients.Office.Excel.Functions.SPG(A278, "IQ_DILUT_EPS_NORM", "CY2023")</f>
        <v>0.63800000000000001</v>
      </c>
      <c r="E278">
        <f t="shared" si="24"/>
        <v>394410.962</v>
      </c>
      <c r="F278">
        <f t="shared" si="25"/>
        <v>0.18894273191908073</v>
      </c>
      <c r="G278" t="s">
        <v>790</v>
      </c>
      <c r="H278" s="4" cm="1">
        <f t="array" ref="H278">_xll.SNL.Clients.Office.Excel.Functions.SPG(G278, "SP_TOTAL_REV", "CY2022")</f>
        <v>1849792</v>
      </c>
      <c r="I278" s="4">
        <f>_xll.SNL.Clients.Office.Excel.Functions.SPG(G278,"IQ_AVG_DILUT_SHARES_OUT","CY2022")</f>
        <v>617858000</v>
      </c>
      <c r="J278" s="5">
        <f>_xll.SNL.Clients.Office.Excel.Functions.SPG(G278, "IQ_DILUT_EPS_NORM", "CY2022")</f>
        <v>0.52500000000000002</v>
      </c>
      <c r="K278">
        <f t="shared" si="26"/>
        <v>324375.45</v>
      </c>
      <c r="L278">
        <f t="shared" si="27"/>
        <v>0.17535779698474208</v>
      </c>
      <c r="M278" t="s">
        <v>800</v>
      </c>
      <c r="N278" s="4" cm="1">
        <f t="array" ref="N278">_xll.SNL.Clients.Office.Excel.Functions.SPG(M278, "SP_TOTAL_REV", "CY2022")</f>
        <v>14396000</v>
      </c>
      <c r="O278" s="4">
        <f>_xll.SNL.Clients.Office.Excel.Functions.SPG(M278,"IQ_AVG_DILUT_SHARES_OUT","CY2022")</f>
        <v>138000000</v>
      </c>
      <c r="P278" s="5">
        <f>_xll.SNL.Clients.Office.Excel.Functions.SPG(M278, "IQ_DILUT_EPS_NORM", "CY2022")</f>
        <v>4.2130000000000001</v>
      </c>
      <c r="Q278">
        <f t="shared" si="28"/>
        <v>581394</v>
      </c>
      <c r="R278">
        <f t="shared" si="29"/>
        <v>4.0385801611558768E-2</v>
      </c>
    </row>
    <row r="279" spans="1:18">
      <c r="A279" t="s">
        <v>791</v>
      </c>
      <c r="B279" s="4" cm="1">
        <f t="array" ref="B279">_xll.SNL.Clients.Office.Excel.Functions.SPG(A279, "SP_TOTAL_REV", "CY2023")</f>
        <v>15334000</v>
      </c>
      <c r="C279" s="4">
        <f>_xll.SNL.Clients.Office.Excel.Functions.SPG(A279,"IQ_AVG_DILUT_SHARES_OUT","CY2023")</f>
        <v>2234000000</v>
      </c>
      <c r="D279" s="5">
        <f>_xll.SNL.Clients.Office.Excel.Functions.SPG(A279, "IQ_DILUT_EPS_NORM", "CY2023")</f>
        <v>0.86699999999999999</v>
      </c>
      <c r="E279">
        <f t="shared" si="24"/>
        <v>1936878</v>
      </c>
      <c r="F279">
        <f t="shared" si="25"/>
        <v>0.12631263858093125</v>
      </c>
      <c r="G279" t="s">
        <v>791</v>
      </c>
      <c r="H279" s="4" cm="1">
        <f t="array" ref="H279">_xll.SNL.Clients.Office.Excel.Functions.SPG(G279, "SP_TOTAL_REV", "CY2022")</f>
        <v>19200000</v>
      </c>
      <c r="I279" s="4">
        <f>_xll.SNL.Clients.Office.Excel.Functions.SPG(G279,"IQ_AVG_DILUT_SHARES_OUT","CY2022")</f>
        <v>2258000000</v>
      </c>
      <c r="J279" s="5">
        <f>_xll.SNL.Clients.Office.Excel.Functions.SPG(G279, "IQ_DILUT_EPS_NORM", "CY2022")</f>
        <v>0.90900000000000003</v>
      </c>
      <c r="K279">
        <f t="shared" si="26"/>
        <v>2052522</v>
      </c>
      <c r="L279">
        <f t="shared" si="27"/>
        <v>0.1069021875</v>
      </c>
      <c r="M279" t="s">
        <v>801</v>
      </c>
      <c r="N279" s="4" cm="1">
        <f t="array" ref="N279">_xll.SNL.Clients.Office.Excel.Functions.SPG(M279, "SP_TOTAL_REV", "CY2022")</f>
        <v>33671010</v>
      </c>
      <c r="O279" s="4">
        <f>_xll.SNL.Clients.Office.Excel.Functions.SPG(M279,"IQ_AVG_DILUT_SHARES_OUT","CY2022")</f>
        <v>289824000</v>
      </c>
      <c r="P279" s="5">
        <f>_xll.SNL.Clients.Office.Excel.Functions.SPG(M279, "IQ_DILUT_EPS_NORM", "CY2022")</f>
        <v>14.263999999999999</v>
      </c>
      <c r="Q279">
        <f t="shared" si="28"/>
        <v>4134049.5359999998</v>
      </c>
      <c r="R279">
        <f t="shared" si="29"/>
        <v>0.12277771103391315</v>
      </c>
    </row>
    <row r="280" spans="1:18">
      <c r="A280" t="s">
        <v>792</v>
      </c>
      <c r="B280" s="4" cm="1">
        <f t="array" ref="B280">_xll.SNL.Clients.Office.Excel.Functions.SPG(A280, "SP_TOTAL_REV", "CY2023")</f>
        <v>9671427</v>
      </c>
      <c r="C280" s="4">
        <f>_xll.SNL.Clients.Office.Excel.Functions.SPG(A280,"IQ_AVG_DILUT_SHARES_OUT","CY2023")</f>
        <v>137443000</v>
      </c>
      <c r="D280" s="5">
        <f>_xll.SNL.Clients.Office.Excel.Functions.SPG(A280, "IQ_DILUT_EPS_NORM", "CY2023")</f>
        <v>15.047000000000001</v>
      </c>
      <c r="E280">
        <f t="shared" si="24"/>
        <v>2068104.821</v>
      </c>
      <c r="F280">
        <f t="shared" si="25"/>
        <v>0.21383657458201361</v>
      </c>
      <c r="G280" t="s">
        <v>792</v>
      </c>
      <c r="H280" s="4" cm="1">
        <f t="array" ref="H280">_xll.SNL.Clients.Office.Excel.Functions.SPG(G280, "SP_TOTAL_REV", "CY2022")</f>
        <v>10483726</v>
      </c>
      <c r="I280" s="4">
        <f>_xll.SNL.Clients.Office.Excel.Functions.SPG(G280,"IQ_AVG_DILUT_SHARES_OUT","CY2022")</f>
        <v>146246000</v>
      </c>
      <c r="J280" s="5">
        <f>_xll.SNL.Clients.Office.Excel.Functions.SPG(G280, "IQ_DILUT_EPS_NORM", "CY2022")</f>
        <v>17.192</v>
      </c>
      <c r="K280">
        <f t="shared" si="26"/>
        <v>2514261.2319999998</v>
      </c>
      <c r="L280">
        <f t="shared" si="27"/>
        <v>0.23982515681924535</v>
      </c>
      <c r="M280" t="s">
        <v>802</v>
      </c>
      <c r="N280" s="4" cm="1">
        <f t="array" ref="N280">_xll.SNL.Clients.Office.Excel.Functions.SPG(M280, "SP_TOTAL_REV", "CY2022")</f>
        <v>33364000</v>
      </c>
      <c r="O280" s="4">
        <f>_xll.SNL.Clients.Office.Excel.Functions.SPG(M280,"IQ_AVG_DILUT_SHARES_OUT","CY2022")</f>
        <v>504038000</v>
      </c>
      <c r="P280" s="5">
        <f>_xll.SNL.Clients.Office.Excel.Functions.SPG(M280, "IQ_DILUT_EPS_NORM", "CY2022")</f>
        <v>8.1240000000000006</v>
      </c>
      <c r="Q280">
        <f t="shared" si="28"/>
        <v>4094804.7120000003</v>
      </c>
      <c r="R280">
        <f t="shared" si="29"/>
        <v>0.12273122862966072</v>
      </c>
    </row>
    <row r="281" spans="1:18">
      <c r="A281" t="s">
        <v>793</v>
      </c>
      <c r="B281" s="4" cm="1">
        <f t="array" ref="B281">_xll.SNL.Clients.Office.Excel.Functions.SPG(A281, "SP_TOTAL_REV", "CY2023")</f>
        <v>26640000</v>
      </c>
      <c r="C281" s="4">
        <f>_xll.SNL.Clients.Office.Excel.Functions.SPG(A281,"IQ_AVG_DILUT_SHARES_OUT","CY2023")</f>
        <v>1235000000</v>
      </c>
      <c r="D281" s="5">
        <f>_xll.SNL.Clients.Office.Excel.Functions.SPG(A281, "IQ_DILUT_EPS_NORM", "CY2023")</f>
        <v>2.294</v>
      </c>
      <c r="E281">
        <f t="shared" si="24"/>
        <v>2833090</v>
      </c>
      <c r="F281">
        <f t="shared" si="25"/>
        <v>0.10634722222222222</v>
      </c>
      <c r="G281" t="s">
        <v>793</v>
      </c>
      <c r="H281" s="4" cm="1">
        <f t="array" ref="H281">_xll.SNL.Clients.Office.Excel.Functions.SPG(G281, "SP_TOTAL_REV", "CY2022")</f>
        <v>26485000</v>
      </c>
      <c r="I281" s="4">
        <f>_xll.SNL.Clients.Office.Excel.Functions.SPG(G281,"IQ_AVG_DILUT_SHARES_OUT","CY2022")</f>
        <v>1235000000</v>
      </c>
      <c r="J281" s="5">
        <f>_xll.SNL.Clients.Office.Excel.Functions.SPG(G281, "IQ_DILUT_EPS_NORM", "CY2022")</f>
        <v>2.1139999999999999</v>
      </c>
      <c r="K281">
        <f t="shared" si="26"/>
        <v>2610790</v>
      </c>
      <c r="L281">
        <f t="shared" si="27"/>
        <v>9.8576175193505755E-2</v>
      </c>
      <c r="M281" t="s">
        <v>803</v>
      </c>
      <c r="N281" s="4" cm="1">
        <f t="array" ref="N281">_xll.SNL.Clients.Office.Excel.Functions.SPG(M281, "SP_TOTAL_REV", "CY2022")</f>
        <v>16681254</v>
      </c>
      <c r="O281" s="4">
        <f>_xll.SNL.Clients.Office.Excel.Functions.SPG(M281,"IQ_AVG_DILUT_SHARES_OUT","CY2022")</f>
        <v>231556866</v>
      </c>
      <c r="P281" s="5">
        <f>_xll.SNL.Clients.Office.Excel.Functions.SPG(M281, "IQ_DILUT_EPS_NORM", "CY2022")</f>
        <v>0.94299999999999995</v>
      </c>
      <c r="Q281">
        <f t="shared" si="28"/>
        <v>218358.12463799998</v>
      </c>
      <c r="R281">
        <f t="shared" si="29"/>
        <v>1.3090030559932722E-2</v>
      </c>
    </row>
    <row r="282" spans="1:18">
      <c r="A282" t="s">
        <v>794</v>
      </c>
      <c r="B282" s="4" cm="1">
        <f t="array" ref="B282">_xll.SNL.Clients.Office.Excel.Functions.SPG(A282, "SP_TOTAL_REV", "CY2023")</f>
        <v>150039000</v>
      </c>
      <c r="C282" s="4">
        <f>_xll.SNL.Clients.Office.Excel.Functions.SPG(A282,"IQ_AVG_DILUT_SHARES_OUT","CY2023")</f>
        <v>725000000</v>
      </c>
      <c r="D282" s="5">
        <f>_xll.SNL.Clients.Office.Excel.Functions.SPG(A282, "IQ_DILUT_EPS_NORM", "CY2023")</f>
        <v>3.911</v>
      </c>
      <c r="E282">
        <f t="shared" si="24"/>
        <v>2835475</v>
      </c>
      <c r="F282">
        <f t="shared" si="25"/>
        <v>1.8898253120855243E-2</v>
      </c>
      <c r="G282" t="s">
        <v>794</v>
      </c>
      <c r="H282" s="4" cm="1">
        <f t="array" ref="H282">_xll.SNL.Clients.Office.Excel.Functions.SPG(G282, "SP_TOTAL_REV", "CY2022")</f>
        <v>148258000</v>
      </c>
      <c r="I282" s="4">
        <f>_xll.SNL.Clients.Office.Excel.Functions.SPG(G282,"IQ_AVG_DILUT_SHARES_OUT","CY2022")</f>
        <v>727000000</v>
      </c>
      <c r="J282" s="5">
        <f>_xll.SNL.Clients.Office.Excel.Functions.SPG(G282, "IQ_DILUT_EPS_NORM", "CY2022")</f>
        <v>3.4409999999999998</v>
      </c>
      <c r="K282">
        <f t="shared" si="26"/>
        <v>2501607</v>
      </c>
      <c r="L282">
        <f t="shared" si="27"/>
        <v>1.6873335671599508E-2</v>
      </c>
      <c r="M282" t="s">
        <v>804</v>
      </c>
      <c r="N282" s="4" cm="1">
        <f t="array" ref="N282">_xll.SNL.Clients.Office.Excel.Functions.SPG(M282, "SP_TOTAL_REV", "CY2022")</f>
        <v>12794000</v>
      </c>
      <c r="O282" s="4">
        <f>_xll.SNL.Clients.Office.Excel.Functions.SPG(M282,"IQ_AVG_DILUT_SHARES_OUT","CY2022")</f>
        <v>278000000</v>
      </c>
      <c r="P282" s="5">
        <f>_xll.SNL.Clients.Office.Excel.Functions.SPG(M282, "IQ_DILUT_EPS_NORM", "CY2022")</f>
        <v>3.121</v>
      </c>
      <c r="Q282">
        <f t="shared" si="28"/>
        <v>867638</v>
      </c>
      <c r="R282">
        <f t="shared" si="29"/>
        <v>6.7816007503517267E-2</v>
      </c>
    </row>
    <row r="283" spans="1:18">
      <c r="A283" t="s">
        <v>795</v>
      </c>
      <c r="B283" s="4" cm="1">
        <f t="array" ref="B283">_xll.SNL.Clients.Office.Excel.Functions.SPG(A283, "SP_TOTAL_REV", "CY2023")</f>
        <v>19419000</v>
      </c>
      <c r="C283" s="4">
        <f>_xll.SNL.Clients.Office.Excel.Functions.SPG(A283,"IQ_AVG_DILUT_SHARES_OUT","CY2023")</f>
        <v>190600000</v>
      </c>
      <c r="D283" s="5">
        <f>_xll.SNL.Clients.Office.Excel.Functions.SPG(A283, "IQ_DILUT_EPS_NORM", "CY2023")</f>
        <v>6.0449999999999999</v>
      </c>
      <c r="E283">
        <f t="shared" si="24"/>
        <v>1152177</v>
      </c>
      <c r="F283">
        <f t="shared" si="25"/>
        <v>5.9332457902054686E-2</v>
      </c>
      <c r="G283" t="s">
        <v>795</v>
      </c>
      <c r="H283" s="4" cm="1">
        <f t="array" ref="H283">_xll.SNL.Clients.Office.Excel.Functions.SPG(G283, "SP_TOTAL_REV", "CY2022")</f>
        <v>17062000</v>
      </c>
      <c r="I283" s="4">
        <f>_xll.SNL.Clients.Office.Excel.Functions.SPG(G283,"IQ_AVG_DILUT_SHARES_OUT","CY2022")</f>
        <v>193500000</v>
      </c>
      <c r="J283" s="5">
        <f>_xll.SNL.Clients.Office.Excel.Functions.SPG(G283, "IQ_DILUT_EPS_NORM", "CY2022")</f>
        <v>7.2050000000000001</v>
      </c>
      <c r="K283">
        <f t="shared" si="26"/>
        <v>1394167.5</v>
      </c>
      <c r="L283">
        <f t="shared" si="27"/>
        <v>8.1711845035751962E-2</v>
      </c>
      <c r="M283" t="s">
        <v>805</v>
      </c>
      <c r="N283" s="4" cm="1">
        <f t="array" ref="N283">_xll.SNL.Clients.Office.Excel.Functions.SPG(M283, "SP_TOTAL_REV", "CY2022")</f>
        <v>65984000</v>
      </c>
      <c r="O283" s="4">
        <f>_xll.SNL.Clients.Office.Excel.Functions.SPG(M283,"IQ_AVG_DILUT_SHARES_OUT","CY2022")</f>
        <v>264600000</v>
      </c>
      <c r="P283" s="5">
        <f>_xll.SNL.Clients.Office.Excel.Functions.SPG(M283, "IQ_DILUT_EPS_NORM", "CY2022")</f>
        <v>16.283999999999999</v>
      </c>
      <c r="Q283">
        <f t="shared" si="28"/>
        <v>4308746.4000000004</v>
      </c>
      <c r="R283">
        <f t="shared" si="29"/>
        <v>6.5299866634335596E-2</v>
      </c>
    </row>
    <row r="284" spans="1:18">
      <c r="A284" t="s">
        <v>796</v>
      </c>
      <c r="B284" s="4" cm="1">
        <f t="array" ref="B284">_xll.SNL.Clients.Office.Excel.Functions.SPG(A284, "SP_TOTAL_REV", "CY2023")</f>
        <v>12161600</v>
      </c>
      <c r="C284" s="4">
        <f>_xll.SNL.Clients.Office.Excel.Functions.SPG(A284,"IQ_AVG_DILUT_SHARES_OUT","CY2023")</f>
        <v>87600000</v>
      </c>
      <c r="D284" s="5">
        <f>_xll.SNL.Clients.Office.Excel.Functions.SPG(A284, "IQ_DILUT_EPS_NORM", "CY2023")</f>
        <v>7.2140000000000004</v>
      </c>
      <c r="E284">
        <f t="shared" si="24"/>
        <v>631946.4</v>
      </c>
      <c r="F284">
        <f t="shared" si="25"/>
        <v>5.196243915274306E-2</v>
      </c>
      <c r="G284" t="s">
        <v>796</v>
      </c>
      <c r="H284" s="4" cm="1">
        <f t="array" ref="H284">_xll.SNL.Clients.Office.Excel.Functions.SPG(G284, "SP_TOTAL_REV", "CY2022")</f>
        <v>11863900</v>
      </c>
      <c r="I284" s="4">
        <f>_xll.SNL.Clients.Office.Excel.Functions.SPG(G284,"IQ_AVG_DILUT_SHARES_OUT","CY2022")</f>
        <v>91600000</v>
      </c>
      <c r="J284" s="5">
        <f>_xll.SNL.Clients.Office.Excel.Functions.SPG(G284, "IQ_DILUT_EPS_NORM", "CY2022")</f>
        <v>10.714</v>
      </c>
      <c r="K284">
        <f t="shared" si="26"/>
        <v>981402.4</v>
      </c>
      <c r="L284">
        <f t="shared" si="27"/>
        <v>8.2721735685567149E-2</v>
      </c>
      <c r="M284" t="s">
        <v>806</v>
      </c>
      <c r="N284" s="4" cm="1">
        <f t="array" ref="N284">_xll.SNL.Clients.Office.Excel.Functions.SPG(M284, "SP_TOTAL_REV", "CY2022")</f>
        <v>14044000</v>
      </c>
      <c r="O284" s="4">
        <f>_xll.SNL.Clients.Office.Excel.Functions.SPG(M284,"IQ_AVG_DILUT_SHARES_OUT","CY2022")</f>
        <v>243280000</v>
      </c>
      <c r="P284" s="5">
        <f>_xll.SNL.Clients.Office.Excel.Functions.SPG(M284, "IQ_DILUT_EPS_NORM", "CY2022")</f>
        <v>2.6429999999999998</v>
      </c>
      <c r="Q284">
        <f t="shared" si="28"/>
        <v>642989.04</v>
      </c>
      <c r="R284">
        <f t="shared" si="29"/>
        <v>4.5783896325833101E-2</v>
      </c>
    </row>
    <row r="285" spans="1:18">
      <c r="A285" t="s">
        <v>797</v>
      </c>
      <c r="B285" s="4" cm="1">
        <f t="array" ref="B285">_xll.SNL.Clients.Office.Excel.Functions.SPG(A285, "SP_TOTAL_REV", "CY2023")</f>
        <v>14317147</v>
      </c>
      <c r="C285" s="4">
        <f>_xll.SNL.Clients.Office.Excel.Functions.SPG(A285,"IQ_AVG_DILUT_SHARES_OUT","CY2023")</f>
        <v>1337936500</v>
      </c>
      <c r="D285" s="5">
        <f>_xll.SNL.Clients.Office.Excel.Functions.SPG(A285, "IQ_DILUT_EPS_NORM", "CY2023")</f>
        <v>1.8979999999999999</v>
      </c>
      <c r="E285">
        <f t="shared" si="24"/>
        <v>2539403.477</v>
      </c>
      <c r="F285">
        <f t="shared" si="25"/>
        <v>0.17736798239202264</v>
      </c>
      <c r="G285" t="s">
        <v>797</v>
      </c>
      <c r="H285" s="4" cm="1">
        <f t="array" ref="H285">_xll.SNL.Clients.Office.Excel.Functions.SPG(G285, "SP_TOTAL_REV", "CY2022")</f>
        <v>19047660</v>
      </c>
      <c r="I285" s="4">
        <f>_xll.SNL.Clients.Office.Excel.Functions.SPG(G285,"IQ_AVG_DILUT_SHARES_OUT","CY2022")</f>
        <v>1379795000</v>
      </c>
      <c r="J285" s="5">
        <f>_xll.SNL.Clients.Office.Excel.Functions.SPG(G285, "IQ_DILUT_EPS_NORM", "CY2022")</f>
        <v>2.6480000000000001</v>
      </c>
      <c r="K285">
        <f t="shared" si="26"/>
        <v>3653697.16</v>
      </c>
      <c r="L285">
        <f t="shared" si="27"/>
        <v>0.19181868848981976</v>
      </c>
      <c r="M285" t="s">
        <v>807</v>
      </c>
      <c r="N285" s="4" cm="1">
        <f t="array" ref="N285">_xll.SNL.Clients.Office.Excel.Functions.SPG(M285, "SP_TOTAL_REV", "CY2022")</f>
        <v>97059000</v>
      </c>
      <c r="O285" s="4">
        <f>_xll.SNL.Clients.Office.Excel.Functions.SPG(M285,"IQ_AVG_DILUT_SHARES_OUT","CY2022")</f>
        <v>631000000</v>
      </c>
      <c r="P285" s="5">
        <f>_xll.SNL.Clients.Office.Excel.Functions.SPG(M285, "IQ_DILUT_EPS_NORM", "CY2022")</f>
        <v>10.991</v>
      </c>
      <c r="Q285">
        <f t="shared" si="28"/>
        <v>6935321</v>
      </c>
      <c r="R285">
        <f t="shared" si="29"/>
        <v>7.1454692506619691E-2</v>
      </c>
    </row>
    <row r="286" spans="1:18">
      <c r="A286" t="s">
        <v>798</v>
      </c>
      <c r="B286" s="4" cm="1">
        <f t="array" ref="B286">_xll.SNL.Clients.Office.Excel.Functions.SPG(A286, "SP_TOTAL_REV", "CY2023")</f>
        <v>6345900</v>
      </c>
      <c r="C286" s="4">
        <f>_xll.SNL.Clients.Office.Excel.Functions.SPG(A286,"IQ_AVG_DILUT_SHARES_OUT","CY2023")</f>
        <v>145900000</v>
      </c>
      <c r="D286" s="5">
        <f>_xll.SNL.Clients.Office.Excel.Functions.SPG(A286, "IQ_DILUT_EPS_NORM", "CY2023")</f>
        <v>6.1479999999999997</v>
      </c>
      <c r="E286">
        <f t="shared" si="24"/>
        <v>896993.2</v>
      </c>
      <c r="F286">
        <f t="shared" si="25"/>
        <v>0.14135003703178428</v>
      </c>
      <c r="G286" t="s">
        <v>798</v>
      </c>
      <c r="H286" s="4" cm="1">
        <f t="array" ref="H286">_xll.SNL.Clients.Office.Excel.Functions.SPG(G286, "SP_TOTAL_REV", "CY2022")</f>
        <v>4510200</v>
      </c>
      <c r="I286" s="4">
        <f>_xll.SNL.Clients.Office.Excel.Functions.SPG(G286,"IQ_AVG_DILUT_SHARES_OUT","CY2022")</f>
        <v>144900000</v>
      </c>
      <c r="J286" s="5">
        <f>_xll.SNL.Clients.Office.Excel.Functions.SPG(G286, "IQ_DILUT_EPS_NORM", "CY2022")</f>
        <v>2.6360000000000001</v>
      </c>
      <c r="K286">
        <f t="shared" si="26"/>
        <v>381956.4</v>
      </c>
      <c r="L286">
        <f t="shared" si="27"/>
        <v>8.4687242250897965E-2</v>
      </c>
      <c r="M286" t="s">
        <v>809</v>
      </c>
      <c r="N286" s="4" cm="1">
        <f t="array" ref="N286">_xll.SNL.Clients.Office.Excel.Functions.SPG(M286, "SP_TOTAL_REV", "CY2022")</f>
        <v>50451000</v>
      </c>
      <c r="O286" s="4">
        <f>_xll.SNL.Clients.Office.Excel.Functions.SPG(M286,"IQ_AVG_DILUT_SHARES_OUT","CY2022")</f>
        <v>328000000</v>
      </c>
      <c r="P286" s="5">
        <f>_xll.SNL.Clients.Office.Excel.Functions.SPG(M286, "IQ_DILUT_EPS_NORM", "CY2022")</f>
        <v>9.3710000000000004</v>
      </c>
      <c r="Q286">
        <f t="shared" si="28"/>
        <v>3073688</v>
      </c>
      <c r="R286">
        <f t="shared" si="29"/>
        <v>6.0924223503993971E-2</v>
      </c>
    </row>
    <row r="287" spans="1:18">
      <c r="A287" t="s">
        <v>799</v>
      </c>
      <c r="B287" s="4" cm="1">
        <f t="array" ref="B287">_xll.SNL.Clients.Office.Excel.Functions.SPG(A287, "SP_TOTAL_REV", "CY2023")</f>
        <v>10372000</v>
      </c>
      <c r="C287" s="4">
        <f>_xll.SNL.Clients.Office.Excel.Functions.SPG(A287,"IQ_AVG_DILUT_SHARES_OUT","CY2023")</f>
        <v>765000000</v>
      </c>
      <c r="D287" s="5">
        <f>_xll.SNL.Clients.Office.Excel.Functions.SPG(A287, "IQ_DILUT_EPS_NORM", "CY2023")</f>
        <v>1.198</v>
      </c>
      <c r="E287">
        <f t="shared" si="24"/>
        <v>916470</v>
      </c>
      <c r="F287">
        <f t="shared" si="25"/>
        <v>8.836000771307366E-2</v>
      </c>
      <c r="G287" t="s">
        <v>799</v>
      </c>
      <c r="H287" s="4" cm="1">
        <f t="array" ref="H287">_xll.SNL.Clients.Office.Excel.Functions.SPG(G287, "SP_TOTAL_REV", "CY2022")</f>
        <v>4110000</v>
      </c>
      <c r="I287" s="4">
        <f>_xll.SNL.Clients.Office.Excel.Functions.SPG(G287,"IQ_AVG_DILUT_SHARES_OUT","CY2022")</f>
        <v>764000000</v>
      </c>
      <c r="J287" s="5">
        <f>_xll.SNL.Clients.Office.Excel.Functions.SPG(G287, "IQ_DILUT_EPS_NORM", "CY2022")</f>
        <v>-0.50600000000000001</v>
      </c>
      <c r="K287">
        <f t="shared" si="26"/>
        <v>-386584</v>
      </c>
      <c r="L287">
        <f t="shared" si="27"/>
        <v>-9.4059367396593679E-2</v>
      </c>
      <c r="M287" t="s">
        <v>810</v>
      </c>
      <c r="N287" s="4" cm="1">
        <f t="array" ref="N287">_xll.SNL.Clients.Office.Excel.Functions.SPG(M287, "SP_TOTAL_REV", "CY2022")</f>
        <v>8042228</v>
      </c>
      <c r="O287" s="4">
        <f>_xll.SNL.Clients.Office.Excel.Functions.SPG(M287,"IQ_AVG_DILUT_SHARES_OUT","CY2022")</f>
        <v>164030000</v>
      </c>
      <c r="P287" s="5">
        <f>_xll.SNL.Clients.Office.Excel.Functions.SPG(M287, "IQ_DILUT_EPS_NORM", "CY2022")</f>
        <v>11.24</v>
      </c>
      <c r="Q287">
        <f t="shared" si="28"/>
        <v>1843697.2</v>
      </c>
      <c r="R287">
        <f t="shared" si="29"/>
        <v>0.22925204309054653</v>
      </c>
    </row>
    <row r="288" spans="1:18">
      <c r="A288" t="s">
        <v>800</v>
      </c>
      <c r="B288" s="4" cm="1">
        <f t="array" ref="B288">_xll.SNL.Clients.Office.Excel.Functions.SPG(A288, "SP_TOTAL_REV", "CY2023")</f>
        <v>15438000</v>
      </c>
      <c r="C288" s="4">
        <f>_xll.SNL.Clients.Office.Excel.Functions.SPG(A288,"IQ_AVG_DILUT_SHARES_OUT","CY2023")</f>
        <v>138000000</v>
      </c>
      <c r="D288" s="5">
        <f>_xll.SNL.Clients.Office.Excel.Functions.SPG(A288, "IQ_DILUT_EPS_NORM", "CY2023")</f>
        <v>4.9800000000000004</v>
      </c>
      <c r="E288">
        <f t="shared" si="24"/>
        <v>687240</v>
      </c>
      <c r="F288">
        <f t="shared" si="25"/>
        <v>4.4516129032258066E-2</v>
      </c>
      <c r="G288" t="s">
        <v>800</v>
      </c>
      <c r="H288" s="4" cm="1">
        <f t="array" ref="H288">_xll.SNL.Clients.Office.Excel.Functions.SPG(G288, "SP_TOTAL_REV", "CY2022")</f>
        <v>14396000</v>
      </c>
      <c r="I288" s="4">
        <f>_xll.SNL.Clients.Office.Excel.Functions.SPG(G288,"IQ_AVG_DILUT_SHARES_OUT","CY2022")</f>
        <v>138000000</v>
      </c>
      <c r="J288" s="5">
        <f>_xll.SNL.Clients.Office.Excel.Functions.SPG(G288, "IQ_DILUT_EPS_NORM", "CY2022")</f>
        <v>4.2130000000000001</v>
      </c>
      <c r="K288">
        <f t="shared" si="26"/>
        <v>581394</v>
      </c>
      <c r="L288">
        <f t="shared" si="27"/>
        <v>4.0385801611558768E-2</v>
      </c>
      <c r="M288" t="s">
        <v>811</v>
      </c>
      <c r="N288" s="4" cm="1">
        <f t="array" ref="N288">_xll.SNL.Clients.Office.Excel.Functions.SPG(M288, "SP_TOTAL_REV", "CY2022")</f>
        <v>7575000</v>
      </c>
      <c r="O288" s="4">
        <f>_xll.SNL.Clients.Office.Excel.Functions.SPG(M288,"IQ_AVG_DILUT_SHARES_OUT","CY2022")</f>
        <v>687000000</v>
      </c>
      <c r="P288" s="5">
        <f>_xll.SNL.Clients.Office.Excel.Functions.SPG(M288, "IQ_DILUT_EPS_NORM", "CY2022")</f>
        <v>3.4950000000000001</v>
      </c>
      <c r="Q288">
        <f t="shared" si="28"/>
        <v>2401065</v>
      </c>
      <c r="R288">
        <f t="shared" si="29"/>
        <v>0.31697227722772275</v>
      </c>
    </row>
    <row r="289" spans="1:18">
      <c r="A289" t="s">
        <v>801</v>
      </c>
      <c r="B289" s="4" cm="1">
        <f t="array" ref="B289">_xll.SNL.Clients.Office.Excel.Functions.SPG(A289, "SP_TOTAL_REV", "CY2023")</f>
        <v>34233366</v>
      </c>
      <c r="C289" s="4">
        <f>_xll.SNL.Clients.Office.Excel.Functions.SPG(A289,"IQ_AVG_DILUT_SHARES_OUT","CY2023")</f>
        <v>283319000</v>
      </c>
      <c r="D289" s="5">
        <f>_xll.SNL.Clients.Office.Excel.Functions.SPG(A289, "IQ_DILUT_EPS_NORM", "CY2023")</f>
        <v>11.507</v>
      </c>
      <c r="E289">
        <f t="shared" si="24"/>
        <v>3260151.733</v>
      </c>
      <c r="F289">
        <f t="shared" si="25"/>
        <v>9.5233163253651429E-2</v>
      </c>
      <c r="G289" t="s">
        <v>801</v>
      </c>
      <c r="H289" s="4" cm="1">
        <f t="array" ref="H289">_xll.SNL.Clients.Office.Excel.Functions.SPG(G289, "SP_TOTAL_REV", "CY2022")</f>
        <v>33671010</v>
      </c>
      <c r="I289" s="4">
        <f>_xll.SNL.Clients.Office.Excel.Functions.SPG(G289,"IQ_AVG_DILUT_SHARES_OUT","CY2022")</f>
        <v>289824000</v>
      </c>
      <c r="J289" s="5">
        <f>_xll.SNL.Clients.Office.Excel.Functions.SPG(G289, "IQ_DILUT_EPS_NORM", "CY2022")</f>
        <v>14.263999999999999</v>
      </c>
      <c r="K289">
        <f t="shared" si="26"/>
        <v>4134049.5359999998</v>
      </c>
      <c r="L289">
        <f t="shared" si="27"/>
        <v>0.12277771103391315</v>
      </c>
      <c r="M289" t="s">
        <v>812</v>
      </c>
      <c r="N289" s="4" cm="1">
        <f t="array" ref="N289">_xll.SNL.Clients.Office.Excel.Functions.SPG(M289, "SP_TOTAL_REV", "CY2022")</f>
        <v>178236000</v>
      </c>
      <c r="O289" s="4">
        <f>_xll.SNL.Clients.Office.Excel.Functions.SPG(M289,"IQ_AVG_DILUT_SHARES_OUT","CY2022")</f>
        <v>516000000</v>
      </c>
      <c r="P289" s="5">
        <f>_xll.SNL.Clients.Office.Excel.Functions.SPG(M289, "IQ_DILUT_EPS_NORM", "CY2022")</f>
        <v>20.501000000000001</v>
      </c>
      <c r="Q289">
        <f t="shared" si="28"/>
        <v>10578516</v>
      </c>
      <c r="R289">
        <f t="shared" si="29"/>
        <v>5.9351174846832291E-2</v>
      </c>
    </row>
    <row r="290" spans="1:18">
      <c r="A290" t="s">
        <v>802</v>
      </c>
      <c r="B290" s="4" cm="1">
        <f t="array" ref="B290">_xll.SNL.Clients.Office.Excel.Functions.SPG(A290, "SP_TOTAL_REV", "CY2023")</f>
        <v>32854000</v>
      </c>
      <c r="C290" s="4">
        <f>_xll.SNL.Clients.Office.Excel.Functions.SPG(A290,"IQ_AVG_DILUT_SHARES_OUT","CY2023")</f>
        <v>492290000</v>
      </c>
      <c r="D290" s="5">
        <f>_xll.SNL.Clients.Office.Excel.Functions.SPG(A290, "IQ_DILUT_EPS_NORM", "CY2023")</f>
        <v>10.122999999999999</v>
      </c>
      <c r="E290">
        <f t="shared" si="24"/>
        <v>4983451.67</v>
      </c>
      <c r="F290">
        <f t="shared" si="25"/>
        <v>0.15168477719607962</v>
      </c>
      <c r="G290" t="s">
        <v>802</v>
      </c>
      <c r="H290" s="4" cm="1">
        <f t="array" ref="H290">_xll.SNL.Clients.Office.Excel.Functions.SPG(G290, "SP_TOTAL_REV", "CY2022")</f>
        <v>33364000</v>
      </c>
      <c r="I290" s="4">
        <f>_xll.SNL.Clients.Office.Excel.Functions.SPG(G290,"IQ_AVG_DILUT_SHARES_OUT","CY2022")</f>
        <v>504038000</v>
      </c>
      <c r="J290" s="5">
        <f>_xll.SNL.Clients.Office.Excel.Functions.SPG(G290, "IQ_DILUT_EPS_NORM", "CY2022")</f>
        <v>8.1240000000000006</v>
      </c>
      <c r="K290">
        <f t="shared" si="26"/>
        <v>4094804.7120000003</v>
      </c>
      <c r="L290">
        <f t="shared" si="27"/>
        <v>0.12273122862966072</v>
      </c>
      <c r="M290" t="s">
        <v>813</v>
      </c>
      <c r="N290" s="4" cm="1">
        <f t="array" ref="N290">_xll.SNL.Clients.Office.Excel.Functions.SPG(M290, "SP_TOTAL_REV", "CY2022")</f>
        <v>718300</v>
      </c>
      <c r="O290" s="4">
        <f>_xll.SNL.Clients.Office.Excel.Functions.SPG(M290,"IQ_AVG_DILUT_SHARES_OUT","CY2022")</f>
        <v>37643000</v>
      </c>
      <c r="P290" s="5">
        <f>_xll.SNL.Clients.Office.Excel.Functions.SPG(M290, "IQ_DILUT_EPS_NORM", "CY2022")</f>
        <v>5.617</v>
      </c>
      <c r="Q290">
        <f t="shared" si="28"/>
        <v>211440.731</v>
      </c>
      <c r="R290">
        <f t="shared" si="29"/>
        <v>0.29436270499791173</v>
      </c>
    </row>
    <row r="291" spans="1:18">
      <c r="A291" t="s">
        <v>803</v>
      </c>
      <c r="B291" s="4" cm="1">
        <f t="array" ref="B291">_xll.SNL.Clients.Office.Excel.Functions.SPG(A291, "SP_TOTAL_REV", "CY2023")</f>
        <v>22749073</v>
      </c>
      <c r="C291" s="4">
        <f>_xll.SNL.Clients.Office.Excel.Functions.SPG(A291,"IQ_AVG_DILUT_SHARES_OUT","CY2023")</f>
        <v>230977326</v>
      </c>
      <c r="D291" s="5">
        <f>_xll.SNL.Clients.Office.Excel.Functions.SPG(A291, "IQ_DILUT_EPS_NORM", "CY2023")</f>
        <v>1.8029999999999999</v>
      </c>
      <c r="E291">
        <f t="shared" si="24"/>
        <v>416452.118778</v>
      </c>
      <c r="F291">
        <f t="shared" si="25"/>
        <v>1.8306333571394315E-2</v>
      </c>
      <c r="G291" t="s">
        <v>803</v>
      </c>
      <c r="H291" s="4" cm="1">
        <f t="array" ref="H291">_xll.SNL.Clients.Office.Excel.Functions.SPG(G291, "SP_TOTAL_REV", "CY2022")</f>
        <v>16681254</v>
      </c>
      <c r="I291" s="4">
        <f>_xll.SNL.Clients.Office.Excel.Functions.SPG(G291,"IQ_AVG_DILUT_SHARES_OUT","CY2022")</f>
        <v>231556866</v>
      </c>
      <c r="J291" s="5">
        <f>_xll.SNL.Clients.Office.Excel.Functions.SPG(G291, "IQ_DILUT_EPS_NORM", "CY2022")</f>
        <v>0.94299999999999995</v>
      </c>
      <c r="K291">
        <f t="shared" si="26"/>
        <v>218358.12463799998</v>
      </c>
      <c r="L291">
        <f t="shared" si="27"/>
        <v>1.3090030559932722E-2</v>
      </c>
      <c r="M291" t="s">
        <v>814</v>
      </c>
      <c r="N291" s="4" cm="1">
        <f t="array" ref="N291">_xll.SNL.Clients.Office.Excel.Functions.SPG(M291, "SP_TOTAL_REV", "CY2022")</f>
        <v>5356000</v>
      </c>
      <c r="O291" s="4">
        <f>_xll.SNL.Clients.Office.Excel.Functions.SPG(M291,"IQ_AVG_DILUT_SHARES_OUT","CY2022")</f>
        <v>325800000</v>
      </c>
      <c r="P291" s="5">
        <f>_xll.SNL.Clients.Office.Excel.Functions.SPG(M291, "IQ_DILUT_EPS_NORM", "CY2022")</f>
        <v>5.9969999999999999</v>
      </c>
      <c r="Q291">
        <f t="shared" si="28"/>
        <v>1953822.6</v>
      </c>
      <c r="R291">
        <f t="shared" si="29"/>
        <v>0.36479137415982077</v>
      </c>
    </row>
    <row r="292" spans="1:18">
      <c r="A292" t="s">
        <v>804</v>
      </c>
      <c r="B292" s="4" cm="1">
        <f t="array" ref="B292">_xll.SNL.Clients.Office.Excel.Functions.SPG(A292, "SP_TOTAL_REV", "CY2023")</f>
        <v>13866000</v>
      </c>
      <c r="C292" s="4">
        <f>_xll.SNL.Clients.Office.Excel.Functions.SPG(A292,"IQ_AVG_DILUT_SHARES_OUT","CY2023")</f>
        <v>268300000</v>
      </c>
      <c r="D292" s="5">
        <f>_xll.SNL.Clients.Office.Excel.Functions.SPG(A292, "IQ_DILUT_EPS_NORM", "CY2023")</f>
        <v>2.9529999999999998</v>
      </c>
      <c r="E292">
        <f t="shared" si="24"/>
        <v>792289.9</v>
      </c>
      <c r="F292">
        <f t="shared" si="25"/>
        <v>5.7139037934516086E-2</v>
      </c>
      <c r="G292" t="s">
        <v>804</v>
      </c>
      <c r="H292" s="4" cm="1">
        <f t="array" ref="H292">_xll.SNL.Clients.Office.Excel.Functions.SPG(G292, "SP_TOTAL_REV", "CY2022")</f>
        <v>12794000</v>
      </c>
      <c r="I292" s="4">
        <f>_xll.SNL.Clients.Office.Excel.Functions.SPG(G292,"IQ_AVG_DILUT_SHARES_OUT","CY2022")</f>
        <v>278000000</v>
      </c>
      <c r="J292" s="5">
        <f>_xll.SNL.Clients.Office.Excel.Functions.SPG(G292, "IQ_DILUT_EPS_NORM", "CY2022")</f>
        <v>3.121</v>
      </c>
      <c r="K292">
        <f t="shared" si="26"/>
        <v>867638</v>
      </c>
      <c r="L292">
        <f t="shared" si="27"/>
        <v>6.7816007503517267E-2</v>
      </c>
      <c r="M292" t="s">
        <v>815</v>
      </c>
      <c r="N292" s="4" cm="1">
        <f t="array" ref="N292">_xll.SNL.Clients.Office.Excel.Functions.SPG(M292, "SP_TOTAL_REV", "CY2022")</f>
        <v>20756000</v>
      </c>
      <c r="O292" s="4">
        <f>_xll.SNL.Clients.Office.Excel.Functions.SPG(M292,"IQ_AVG_DILUT_SHARES_OUT","CY2022")</f>
        <v>505000000</v>
      </c>
      <c r="P292" s="5">
        <f>_xll.SNL.Clients.Office.Excel.Functions.SPG(M292, "IQ_DILUT_EPS_NORM", "CY2022")</f>
        <v>5.5430000000000001</v>
      </c>
      <c r="Q292">
        <f t="shared" si="28"/>
        <v>2799215</v>
      </c>
      <c r="R292">
        <f t="shared" si="29"/>
        <v>0.13486293120061668</v>
      </c>
    </row>
    <row r="293" spans="1:18">
      <c r="A293" t="s">
        <v>805</v>
      </c>
      <c r="B293" s="4" cm="1">
        <f t="array" ref="B293">_xll.SNL.Clients.Office.Excel.Functions.SPG(A293, "SP_TOTAL_REV", "CY2023")</f>
        <v>67571000</v>
      </c>
      <c r="C293" s="4">
        <f>_xll.SNL.Clients.Office.Excel.Functions.SPG(A293,"IQ_AVG_DILUT_SHARES_OUT","CY2023")</f>
        <v>251200000</v>
      </c>
      <c r="D293" s="5">
        <f>_xll.SNL.Clients.Office.Excel.Functions.SPG(A293, "IQ_DILUT_EPS_NORM", "CY2023")</f>
        <v>20.536000000000001</v>
      </c>
      <c r="E293">
        <f t="shared" si="24"/>
        <v>5158643.2</v>
      </c>
      <c r="F293">
        <f t="shared" si="25"/>
        <v>7.6344041082713004E-2</v>
      </c>
      <c r="G293" t="s">
        <v>805</v>
      </c>
      <c r="H293" s="4" cm="1">
        <f t="array" ref="H293">_xll.SNL.Clients.Office.Excel.Functions.SPG(G293, "SP_TOTAL_REV", "CY2022")</f>
        <v>65984000</v>
      </c>
      <c r="I293" s="4">
        <f>_xll.SNL.Clients.Office.Excel.Functions.SPG(G293,"IQ_AVG_DILUT_SHARES_OUT","CY2022")</f>
        <v>264600000</v>
      </c>
      <c r="J293" s="5">
        <f>_xll.SNL.Clients.Office.Excel.Functions.SPG(G293, "IQ_DILUT_EPS_NORM", "CY2022")</f>
        <v>16.283999999999999</v>
      </c>
      <c r="K293">
        <f t="shared" si="26"/>
        <v>4308746.4000000004</v>
      </c>
      <c r="L293">
        <f t="shared" si="27"/>
        <v>6.5299866634335596E-2</v>
      </c>
      <c r="M293" t="s">
        <v>816</v>
      </c>
      <c r="N293" s="4" cm="1">
        <f t="array" ref="N293">_xll.SNL.Clients.Office.Excel.Functions.SPG(M293, "SP_TOTAL_REV", "CY2022")</f>
        <v>6160700</v>
      </c>
      <c r="O293" s="4">
        <f>_xll.SNL.Clients.Office.Excel.Functions.SPG(M293,"IQ_AVG_DILUT_SHARES_OUT","CY2022")</f>
        <v>62500000</v>
      </c>
      <c r="P293" s="5">
        <f>_xll.SNL.Clients.Office.Excel.Functions.SPG(M293, "IQ_DILUT_EPS_NORM", "CY2022")</f>
        <v>9.4830000000000005</v>
      </c>
      <c r="Q293">
        <f t="shared" si="28"/>
        <v>592687.5</v>
      </c>
      <c r="R293">
        <f t="shared" si="29"/>
        <v>9.6204570909149939E-2</v>
      </c>
    </row>
    <row r="294" spans="1:18">
      <c r="A294" t="s">
        <v>806</v>
      </c>
      <c r="B294" s="4" cm="1">
        <f t="array" ref="B294">_xll.SNL.Clients.Office.Excel.Functions.SPG(A294, "SP_TOTAL_REV", "CY2023")</f>
        <v>15855000</v>
      </c>
      <c r="C294" s="4">
        <f>_xll.SNL.Clients.Office.Excel.Functions.SPG(A294,"IQ_AVG_DILUT_SHARES_OUT","CY2023")</f>
        <v>227810000</v>
      </c>
      <c r="D294" s="5">
        <f>_xll.SNL.Clients.Office.Excel.Functions.SPG(A294, "IQ_DILUT_EPS_NORM", "CY2023")</f>
        <v>5.0220000000000002</v>
      </c>
      <c r="E294">
        <f t="shared" si="24"/>
        <v>1144061.82</v>
      </c>
      <c r="F294">
        <f t="shared" si="25"/>
        <v>7.2157793755912969E-2</v>
      </c>
      <c r="G294" t="s">
        <v>806</v>
      </c>
      <c r="H294" s="4" cm="1">
        <f t="array" ref="H294">_xll.SNL.Clients.Office.Excel.Functions.SPG(G294, "SP_TOTAL_REV", "CY2022")</f>
        <v>14044000</v>
      </c>
      <c r="I294" s="4">
        <f>_xll.SNL.Clients.Office.Excel.Functions.SPG(G294,"IQ_AVG_DILUT_SHARES_OUT","CY2022")</f>
        <v>243280000</v>
      </c>
      <c r="J294" s="5">
        <f>_xll.SNL.Clients.Office.Excel.Functions.SPG(G294, "IQ_DILUT_EPS_NORM", "CY2022")</f>
        <v>2.6429999999999998</v>
      </c>
      <c r="K294">
        <f t="shared" si="26"/>
        <v>642989.04</v>
      </c>
      <c r="L294">
        <f t="shared" si="27"/>
        <v>4.5783896325833101E-2</v>
      </c>
      <c r="M294" t="s">
        <v>817</v>
      </c>
      <c r="N294" s="4" cm="1">
        <f t="array" ref="N294">_xll.SNL.Clients.Office.Excel.Functions.SPG(M294, "SP_TOTAL_REV", "CY2022")</f>
        <v>8680000</v>
      </c>
      <c r="O294" s="4">
        <f>_xll.SNL.Clients.Office.Excel.Functions.SPG(M294,"IQ_AVG_DILUT_SHARES_OUT","CY2022")</f>
        <v>232000000</v>
      </c>
      <c r="P294" s="5">
        <f>_xll.SNL.Clients.Office.Excel.Functions.SPG(M294, "IQ_DILUT_EPS_NORM", "CY2022")</f>
        <v>3.0449999999999999</v>
      </c>
      <c r="Q294">
        <f t="shared" si="28"/>
        <v>706440</v>
      </c>
      <c r="R294">
        <f t="shared" si="29"/>
        <v>8.1387096774193549E-2</v>
      </c>
    </row>
    <row r="295" spans="1:18">
      <c r="A295" t="s">
        <v>807</v>
      </c>
      <c r="B295" s="4" cm="1">
        <f t="array" ref="B295">_xll.SNL.Clients.Office.Excel.Functions.SPG(A295, "SP_TOTAL_REV", "CY2023")</f>
        <v>86377000</v>
      </c>
      <c r="C295" s="4">
        <f>_xll.SNL.Clients.Office.Excel.Functions.SPG(A295,"IQ_AVG_DILUT_SHARES_OUT","CY2023")</f>
        <v>584000000</v>
      </c>
      <c r="D295" s="5">
        <f>_xll.SNL.Clients.Office.Excel.Functions.SPG(A295, "IQ_DILUT_EPS_NORM", "CY2023")</f>
        <v>10.888999999999999</v>
      </c>
      <c r="E295">
        <f t="shared" si="24"/>
        <v>6359176</v>
      </c>
      <c r="F295">
        <f t="shared" si="25"/>
        <v>7.3621172302812093E-2</v>
      </c>
      <c r="G295" t="s">
        <v>807</v>
      </c>
      <c r="H295" s="4" cm="1">
        <f t="array" ref="H295">_xll.SNL.Clients.Office.Excel.Functions.SPG(G295, "SP_TOTAL_REV", "CY2022")</f>
        <v>97059000</v>
      </c>
      <c r="I295" s="4">
        <f>_xll.SNL.Clients.Office.Excel.Functions.SPG(G295,"IQ_AVG_DILUT_SHARES_OUT","CY2022")</f>
        <v>631000000</v>
      </c>
      <c r="J295" s="5">
        <f>_xll.SNL.Clients.Office.Excel.Functions.SPG(G295, "IQ_DILUT_EPS_NORM", "CY2022")</f>
        <v>10.991</v>
      </c>
      <c r="K295">
        <f t="shared" si="26"/>
        <v>6935321</v>
      </c>
      <c r="L295">
        <f t="shared" si="27"/>
        <v>7.1454692506619691E-2</v>
      </c>
      <c r="M295" t="s">
        <v>818</v>
      </c>
      <c r="N295" s="4" cm="1">
        <f t="array" ref="N295">_xll.SNL.Clients.Office.Excel.Functions.SPG(M295, "SP_TOTAL_REV", "CY2022")</f>
        <v>22237000</v>
      </c>
      <c r="O295" s="4">
        <f>_xll.SNL.Clients.Office.Excel.Functions.SPG(M295,"IQ_AVG_DILUT_SHARES_OUT","CY2022")</f>
        <v>971000000</v>
      </c>
      <c r="P295" s="5">
        <f>_xll.SNL.Clients.Office.Excel.Functions.SPG(M295, "IQ_DILUT_EPS_NORM", "CY2022")</f>
        <v>7.8739999999999997</v>
      </c>
      <c r="Q295">
        <f t="shared" si="28"/>
        <v>7645654</v>
      </c>
      <c r="R295">
        <f t="shared" si="29"/>
        <v>0.34382578585240814</v>
      </c>
    </row>
    <row r="296" spans="1:18">
      <c r="A296" t="s">
        <v>808</v>
      </c>
      <c r="B296" s="4" cm="1">
        <f t="array" ref="B296">_xll.SNL.Clients.Office.Excel.Functions.SPG(A296, "SP_TOTAL_REV", "CY2023")</f>
        <v>9619278</v>
      </c>
      <c r="C296" s="4">
        <f>_xll.SNL.Clients.Office.Excel.Functions.SPG(A296,"IQ_AVG_DILUT_SHARES_OUT","CY2023")</f>
        <v>127060000</v>
      </c>
      <c r="D296" s="5">
        <f>_xll.SNL.Clients.Office.Excel.Functions.SPG(A296, "IQ_DILUT_EPS_NORM", "CY2023")</f>
        <v>11.069000000000001</v>
      </c>
      <c r="E296">
        <f t="shared" si="24"/>
        <v>1406427.14</v>
      </c>
      <c r="F296">
        <f t="shared" si="25"/>
        <v>0.14620922069203113</v>
      </c>
      <c r="G296" t="s">
        <v>808</v>
      </c>
      <c r="H296" s="4" cm="1">
        <f t="array" ref="H296">_xll.SNL.Clients.Office.Excel.Functions.SPG(G296, "SP_TOTAL_REV", "CY2022")</f>
        <v>8110518</v>
      </c>
      <c r="I296" s="4">
        <f>_xll.SNL.Clients.Office.Excel.Functions.SPG(G296,"IQ_AVG_DILUT_SHARES_OUT","CY2022")</f>
        <v>128017000</v>
      </c>
      <c r="J296" s="5" t="str">
        <f>_xll.SNL.Clients.Office.Excel.Functions.SPG(G296, "IQ_DILUT_EPS_NORM", "CY2022")</f>
        <v>NA</v>
      </c>
      <c r="K296" t="e">
        <f t="shared" si="26"/>
        <v>#VALUE!</v>
      </c>
      <c r="L296" t="e">
        <f t="shared" si="27"/>
        <v>#VALUE!</v>
      </c>
      <c r="M296" t="s">
        <v>819</v>
      </c>
      <c r="N296" s="4" cm="1">
        <f t="array" ref="N296">_xll.SNL.Clients.Office.Excel.Functions.SPG(M296, "SP_TOTAL_REV", "CY2022")</f>
        <v>3188843</v>
      </c>
      <c r="O296" s="4">
        <f>_xll.SNL.Clients.Office.Excel.Functions.SPG(M296,"IQ_AVG_DILUT_SHARES_OUT","CY2022")</f>
        <v>295215000</v>
      </c>
      <c r="P296" s="5">
        <f>_xll.SNL.Clients.Office.Excel.Functions.SPG(M296, "IQ_DILUT_EPS_NORM", "CY2022")</f>
        <v>1.42</v>
      </c>
      <c r="Q296">
        <f t="shared" si="28"/>
        <v>419205.3</v>
      </c>
      <c r="R296">
        <f t="shared" si="29"/>
        <v>0.13145999975539718</v>
      </c>
    </row>
    <row r="297" spans="1:18">
      <c r="A297" t="s">
        <v>809</v>
      </c>
      <c r="B297" s="4" cm="1">
        <f t="array" ref="B297">_xll.SNL.Clients.Office.Excel.Functions.SPG(A297, "SP_TOTAL_REV", "CY2023")</f>
        <v>41107000</v>
      </c>
      <c r="C297" s="4">
        <f>_xll.SNL.Clients.Office.Excel.Functions.SPG(A297,"IQ_AVG_DILUT_SHARES_OUT","CY2023")</f>
        <v>326000000</v>
      </c>
      <c r="D297" s="5">
        <f>_xll.SNL.Clients.Office.Excel.Functions.SPG(A297, "IQ_DILUT_EPS_NORM", "CY2023")</f>
        <v>6.016</v>
      </c>
      <c r="E297">
        <f t="shared" si="24"/>
        <v>1961216</v>
      </c>
      <c r="F297">
        <f t="shared" si="25"/>
        <v>4.7710025056559711E-2</v>
      </c>
      <c r="G297" t="s">
        <v>809</v>
      </c>
      <c r="H297" s="4" cm="1">
        <f t="array" ref="H297">_xll.SNL.Clients.Office.Excel.Functions.SPG(G297, "SP_TOTAL_REV", "CY2022")</f>
        <v>50451000</v>
      </c>
      <c r="I297" s="4">
        <f>_xll.SNL.Clients.Office.Excel.Functions.SPG(G297,"IQ_AVG_DILUT_SHARES_OUT","CY2022")</f>
        <v>328000000</v>
      </c>
      <c r="J297" s="5">
        <f>_xll.SNL.Clients.Office.Excel.Functions.SPG(G297, "IQ_DILUT_EPS_NORM", "CY2022")</f>
        <v>9.3710000000000004</v>
      </c>
      <c r="K297">
        <f t="shared" si="26"/>
        <v>3073688</v>
      </c>
      <c r="L297">
        <f t="shared" si="27"/>
        <v>6.0924223503993971E-2</v>
      </c>
      <c r="M297" t="s">
        <v>820</v>
      </c>
      <c r="N297" s="4" cm="1">
        <f t="array" ref="N297">_xll.SNL.Clients.Office.Excel.Functions.SPG(M297, "SP_TOTAL_REV", "CY2022")</f>
        <v>6350500</v>
      </c>
      <c r="O297" s="4">
        <f>_xll.SNL.Clients.Office.Excel.Functions.SPG(M297,"IQ_AVG_DILUT_SHARES_OUT","CY2022")</f>
        <v>270200000</v>
      </c>
      <c r="P297" s="5">
        <f>_xll.SNL.Clients.Office.Excel.Functions.SPG(M297, "IQ_DILUT_EPS_NORM", "CY2022")</f>
        <v>1.9339999999999999</v>
      </c>
      <c r="Q297">
        <f t="shared" si="28"/>
        <v>522566.8</v>
      </c>
      <c r="R297">
        <f t="shared" si="29"/>
        <v>8.2287504920872376E-2</v>
      </c>
    </row>
    <row r="298" spans="1:18">
      <c r="A298" t="s">
        <v>810</v>
      </c>
      <c r="B298" s="4" cm="1">
        <f t="array" ref="B298">_xll.SNL.Clients.Office.Excel.Functions.SPG(A298, "SP_TOTAL_REV", "CY2023")</f>
        <v>9418362</v>
      </c>
      <c r="C298" s="4">
        <f>_xll.SNL.Clients.Office.Excel.Functions.SPG(A298,"IQ_AVG_DILUT_SHARES_OUT","CY2023")</f>
        <v>167002000</v>
      </c>
      <c r="D298" s="5">
        <f>_xll.SNL.Clients.Office.Excel.Functions.SPG(A298, "IQ_DILUT_EPS_NORM", "CY2023")</f>
        <v>13.544</v>
      </c>
      <c r="E298">
        <f t="shared" si="24"/>
        <v>2261875.088</v>
      </c>
      <c r="F298">
        <f t="shared" si="25"/>
        <v>0.24015588782847802</v>
      </c>
      <c r="G298" t="s">
        <v>810</v>
      </c>
      <c r="H298" s="4" cm="1">
        <f t="array" ref="H298">_xll.SNL.Clients.Office.Excel.Functions.SPG(G298, "SP_TOTAL_REV", "CY2022")</f>
        <v>8042228</v>
      </c>
      <c r="I298" s="4">
        <f>_xll.SNL.Clients.Office.Excel.Functions.SPG(G298,"IQ_AVG_DILUT_SHARES_OUT","CY2022")</f>
        <v>164030000</v>
      </c>
      <c r="J298" s="5">
        <f>_xll.SNL.Clients.Office.Excel.Functions.SPG(G298, "IQ_DILUT_EPS_NORM", "CY2022")</f>
        <v>11.24</v>
      </c>
      <c r="K298">
        <f t="shared" si="26"/>
        <v>1843697.2</v>
      </c>
      <c r="L298">
        <f t="shared" si="27"/>
        <v>0.22925204309054653</v>
      </c>
      <c r="M298" t="s">
        <v>821</v>
      </c>
      <c r="N298" s="4" cm="1">
        <f t="array" ref="N298">_xll.SNL.Clients.Office.Excel.Functions.SPG(M298, "SP_TOTAL_REV", "CY2022")</f>
        <v>23182600</v>
      </c>
      <c r="O298" s="4">
        <f>_xll.SNL.Clients.Office.Excel.Functions.SPG(M298,"IQ_AVG_DILUT_SHARES_OUT","CY2022")</f>
        <v>741300000</v>
      </c>
      <c r="P298" s="5">
        <f>_xll.SNL.Clients.Office.Excel.Functions.SPG(M298, "IQ_DILUT_EPS_NORM", "CY2022")</f>
        <v>7.5140000000000002</v>
      </c>
      <c r="Q298">
        <f t="shared" si="28"/>
        <v>5570128.2000000002</v>
      </c>
      <c r="R298">
        <f t="shared" si="29"/>
        <v>0.24027193671115407</v>
      </c>
    </row>
    <row r="299" spans="1:18">
      <c r="A299" t="s">
        <v>811</v>
      </c>
      <c r="B299" s="4" cm="1">
        <f t="array" ref="B299">_xll.SNL.Clients.Office.Excel.Functions.SPG(A299, "SP_TOTAL_REV", "CY2023")</f>
        <v>6453000</v>
      </c>
      <c r="C299" s="4">
        <f>_xll.SNL.Clients.Office.Excel.Functions.SPG(A299,"IQ_AVG_DILUT_SHARES_OUT","CY2023")</f>
        <v>608000000</v>
      </c>
      <c r="D299" s="5">
        <f>_xll.SNL.Clients.Office.Excel.Functions.SPG(A299, "IQ_DILUT_EPS_NORM", "CY2023")</f>
        <v>1.9490000000000001</v>
      </c>
      <c r="E299">
        <f t="shared" si="24"/>
        <v>1184992</v>
      </c>
      <c r="F299">
        <f t="shared" si="25"/>
        <v>0.18363427863009452</v>
      </c>
      <c r="G299" t="s">
        <v>811</v>
      </c>
      <c r="H299" s="4" cm="1">
        <f t="array" ref="H299">_xll.SNL.Clients.Office.Excel.Functions.SPG(G299, "SP_TOTAL_REV", "CY2022")</f>
        <v>7575000</v>
      </c>
      <c r="I299" s="4">
        <f>_xll.SNL.Clients.Office.Excel.Functions.SPG(G299,"IQ_AVG_DILUT_SHARES_OUT","CY2022")</f>
        <v>687000000</v>
      </c>
      <c r="J299" s="5">
        <f>_xll.SNL.Clients.Office.Excel.Functions.SPG(G299, "IQ_DILUT_EPS_NORM", "CY2022")</f>
        <v>3.4950000000000001</v>
      </c>
      <c r="K299">
        <f t="shared" si="26"/>
        <v>2401065</v>
      </c>
      <c r="L299">
        <f t="shared" si="27"/>
        <v>0.31697227722772275</v>
      </c>
      <c r="M299" t="s">
        <v>822</v>
      </c>
      <c r="N299" s="4" cm="1">
        <f t="array" ref="N299">_xll.SNL.Clients.Office.Excel.Functions.SPG(M299, "SP_TOTAL_REV", "CY2022")</f>
        <v>273903000</v>
      </c>
      <c r="O299" s="4">
        <f>_xll.SNL.Clients.Office.Excel.Functions.SPG(M299,"IQ_AVG_DILUT_SHARES_OUT","CY2022")</f>
        <v>145025000</v>
      </c>
      <c r="P299" s="5">
        <f>_xll.SNL.Clients.Office.Excel.Functions.SPG(M299, "IQ_DILUT_EPS_NORM", "CY2022")</f>
        <v>19.777000000000001</v>
      </c>
      <c r="Q299">
        <f t="shared" si="28"/>
        <v>2868159.4249999998</v>
      </c>
      <c r="R299">
        <f t="shared" si="29"/>
        <v>1.0471442171133575E-2</v>
      </c>
    </row>
    <row r="300" spans="1:18">
      <c r="A300" t="s">
        <v>812</v>
      </c>
      <c r="B300" s="4" cm="1">
        <f t="array" ref="B300">_xll.SNL.Clients.Office.Excel.Functions.SPG(A300, "SP_TOTAL_REV", "CY2023")</f>
        <v>149348000</v>
      </c>
      <c r="C300" s="4">
        <f>_xll.SNL.Clients.Office.Excel.Functions.SPG(A300,"IQ_AVG_DILUT_SHARES_OUT","CY2023")</f>
        <v>409000000</v>
      </c>
      <c r="D300" s="5">
        <f>_xll.SNL.Clients.Office.Excel.Functions.SPG(A300, "IQ_DILUT_EPS_NORM", "CY2023")</f>
        <v>17.196999999999999</v>
      </c>
      <c r="E300">
        <f t="shared" si="24"/>
        <v>7033573</v>
      </c>
      <c r="F300">
        <f t="shared" si="25"/>
        <v>4.7095193775611326E-2</v>
      </c>
      <c r="G300" t="s">
        <v>812</v>
      </c>
      <c r="H300" s="4" cm="1">
        <f t="array" ref="H300">_xll.SNL.Clients.Office.Excel.Functions.SPG(G300, "SP_TOTAL_REV", "CY2022")</f>
        <v>178236000</v>
      </c>
      <c r="I300" s="4">
        <f>_xll.SNL.Clients.Office.Excel.Functions.SPG(G300,"IQ_AVG_DILUT_SHARES_OUT","CY2022")</f>
        <v>516000000</v>
      </c>
      <c r="J300" s="5">
        <f>_xll.SNL.Clients.Office.Excel.Functions.SPG(G300, "IQ_DILUT_EPS_NORM", "CY2022")</f>
        <v>20.501000000000001</v>
      </c>
      <c r="K300">
        <f t="shared" si="26"/>
        <v>10578516</v>
      </c>
      <c r="L300">
        <f t="shared" si="27"/>
        <v>5.9351174846832291E-2</v>
      </c>
      <c r="M300" t="s">
        <v>823</v>
      </c>
      <c r="N300" s="4" cm="1">
        <f t="array" ref="N300">_xll.SNL.Clients.Office.Excel.Functions.SPG(M300, "SP_TOTAL_REV", "CY2022")</f>
        <v>30771000</v>
      </c>
      <c r="O300" s="4">
        <f>_xll.SNL.Clients.Office.Excel.Functions.SPG(M300,"IQ_AVG_DILUT_SHARES_OUT","CY2022")</f>
        <v>1335575000</v>
      </c>
      <c r="P300" s="5">
        <f>_xll.SNL.Clients.Office.Excel.Functions.SPG(M300, "IQ_DILUT_EPS_NORM", "CY2022")</f>
        <v>2.8740000000000001</v>
      </c>
      <c r="Q300">
        <f t="shared" si="28"/>
        <v>3838442.55</v>
      </c>
      <c r="R300">
        <f t="shared" si="29"/>
        <v>0.12474221019791361</v>
      </c>
    </row>
    <row r="301" spans="1:18">
      <c r="A301" t="s">
        <v>813</v>
      </c>
      <c r="B301" s="4" cm="1">
        <f t="array" ref="B301">_xll.SNL.Clients.Office.Excel.Functions.SPG(A301, "SP_TOTAL_REV", "CY2023")</f>
        <v>752547</v>
      </c>
      <c r="C301" s="4">
        <f>_xll.SNL.Clients.Office.Excel.Functions.SPG(A301,"IQ_AVG_DILUT_SHARES_OUT","CY2023")</f>
        <v>37654000</v>
      </c>
      <c r="D301" s="5">
        <f>_xll.SNL.Clients.Office.Excel.Functions.SPG(A301, "IQ_DILUT_EPS_NORM", "CY2023")</f>
        <v>5.5250000000000004</v>
      </c>
      <c r="E301">
        <f t="shared" si="24"/>
        <v>208038.35</v>
      </c>
      <c r="F301">
        <f t="shared" si="25"/>
        <v>0.27644565721476533</v>
      </c>
      <c r="G301" t="s">
        <v>813</v>
      </c>
      <c r="H301" s="4" cm="1">
        <f t="array" ref="H301">_xll.SNL.Clients.Office.Excel.Functions.SPG(G301, "SP_TOTAL_REV", "CY2022")</f>
        <v>718300</v>
      </c>
      <c r="I301" s="4">
        <f>_xll.SNL.Clients.Office.Excel.Functions.SPG(G301,"IQ_AVG_DILUT_SHARES_OUT","CY2022")</f>
        <v>37643000</v>
      </c>
      <c r="J301" s="5">
        <f>_xll.SNL.Clients.Office.Excel.Functions.SPG(G301, "IQ_DILUT_EPS_NORM", "CY2022")</f>
        <v>5.617</v>
      </c>
      <c r="K301">
        <f t="shared" si="26"/>
        <v>211440.731</v>
      </c>
      <c r="L301">
        <f t="shared" si="27"/>
        <v>0.29436270499791173</v>
      </c>
      <c r="M301" t="s">
        <v>824</v>
      </c>
      <c r="N301" s="4" cm="1">
        <f t="array" ref="N301">_xll.SNL.Clients.Office.Excel.Functions.SPG(M301, "SP_TOTAL_REV", "CY2022")</f>
        <v>59283000</v>
      </c>
      <c r="O301" s="4">
        <f>_xll.SNL.Clients.Office.Excel.Functions.SPG(M301,"IQ_AVG_DILUT_SHARES_OUT","CY2022")</f>
        <v>2542000000</v>
      </c>
      <c r="P301" s="5">
        <f>_xll.SNL.Clients.Office.Excel.Functions.SPG(M301, "IQ_DILUT_EPS_NORM", "CY2022")</f>
        <v>4.9459999999999997</v>
      </c>
      <c r="Q301">
        <f t="shared" si="28"/>
        <v>12572732</v>
      </c>
      <c r="R301">
        <f t="shared" si="29"/>
        <v>0.21207988799487204</v>
      </c>
    </row>
    <row r="302" spans="1:18">
      <c r="A302" t="s">
        <v>814</v>
      </c>
      <c r="B302" s="4" cm="1">
        <f t="array" ref="B302">_xll.SNL.Clients.Office.Excel.Functions.SPG(A302, "SP_TOTAL_REV", "CY2023")</f>
        <v>6300000</v>
      </c>
      <c r="C302" s="4">
        <f>_xll.SNL.Clients.Office.Excel.Functions.SPG(A302,"IQ_AVG_DILUT_SHARES_OUT","CY2023")</f>
        <v>302900000</v>
      </c>
      <c r="D302" s="5">
        <f>_xll.SNL.Clients.Office.Excel.Functions.SPG(A302, "IQ_DILUT_EPS_NORM", "CY2023")</f>
        <v>7.0940000000000003</v>
      </c>
      <c r="E302">
        <f t="shared" si="24"/>
        <v>2148772.6</v>
      </c>
      <c r="F302">
        <f t="shared" si="25"/>
        <v>0.34107501587301586</v>
      </c>
      <c r="G302" t="s">
        <v>814</v>
      </c>
      <c r="H302" s="4" cm="1">
        <f t="array" ref="H302">_xll.SNL.Clients.Office.Excel.Functions.SPG(G302, "SP_TOTAL_REV", "CY2022")</f>
        <v>5356000</v>
      </c>
      <c r="I302" s="4">
        <f>_xll.SNL.Clients.Office.Excel.Functions.SPG(G302,"IQ_AVG_DILUT_SHARES_OUT","CY2022")</f>
        <v>325800000</v>
      </c>
      <c r="J302" s="5">
        <f>_xll.SNL.Clients.Office.Excel.Functions.SPG(G302, "IQ_DILUT_EPS_NORM", "CY2022")</f>
        <v>5.9969999999999999</v>
      </c>
      <c r="K302">
        <f t="shared" si="26"/>
        <v>1953822.6</v>
      </c>
      <c r="L302">
        <f t="shared" si="27"/>
        <v>0.36479137415982077</v>
      </c>
      <c r="M302" t="s">
        <v>825</v>
      </c>
      <c r="N302" s="4" cm="1">
        <f t="array" ref="N302">_xll.SNL.Clients.Office.Excel.Functions.SPG(M302, "SP_TOTAL_REV", "CY2022")</f>
        <v>116609000</v>
      </c>
      <c r="O302" s="4">
        <f>_xll.SNL.Clients.Office.Excel.Functions.SPG(M302,"IQ_AVG_DILUT_SHARES_OUT","CY2022")</f>
        <v>2702000000</v>
      </c>
      <c r="P302" s="5">
        <f>_xll.SNL.Clients.Office.Excel.Functions.SPG(M302, "IQ_DILUT_EPS_NORM", "CY2022")</f>
        <v>7.8360000000000003</v>
      </c>
      <c r="Q302">
        <f t="shared" si="28"/>
        <v>21172872</v>
      </c>
      <c r="R302">
        <f t="shared" si="29"/>
        <v>0.18157150820262588</v>
      </c>
    </row>
    <row r="303" spans="1:18">
      <c r="A303" t="s">
        <v>815</v>
      </c>
      <c r="B303" s="4" cm="1">
        <f t="array" ref="B303">_xll.SNL.Clients.Office.Excel.Functions.SPG(A303, "SP_TOTAL_REV", "CY2023")</f>
        <v>22819000</v>
      </c>
      <c r="C303" s="4">
        <f>_xll.SNL.Clients.Office.Excel.Functions.SPG(A303,"IQ_AVG_DILUT_SHARES_OUT","CY2023")</f>
        <v>499000000</v>
      </c>
      <c r="D303" s="5">
        <f>_xll.SNL.Clients.Office.Excel.Functions.SPG(A303, "IQ_DILUT_EPS_NORM", "CY2023")</f>
        <v>6.6360000000000001</v>
      </c>
      <c r="E303">
        <f t="shared" si="24"/>
        <v>3311364</v>
      </c>
      <c r="F303">
        <f t="shared" si="25"/>
        <v>0.14511433454577327</v>
      </c>
      <c r="G303" t="s">
        <v>815</v>
      </c>
      <c r="H303" s="4" cm="1">
        <f t="array" ref="H303">_xll.SNL.Clients.Office.Excel.Functions.SPG(G303, "SP_TOTAL_REV", "CY2022")</f>
        <v>20756000</v>
      </c>
      <c r="I303" s="4">
        <f>_xll.SNL.Clients.Office.Excel.Functions.SPG(G303,"IQ_AVG_DILUT_SHARES_OUT","CY2022")</f>
        <v>505000000</v>
      </c>
      <c r="J303" s="5">
        <f>_xll.SNL.Clients.Office.Excel.Functions.SPG(G303, "IQ_DILUT_EPS_NORM", "CY2022")</f>
        <v>5.5430000000000001</v>
      </c>
      <c r="K303">
        <f t="shared" si="26"/>
        <v>2799215</v>
      </c>
      <c r="L303">
        <f t="shared" si="27"/>
        <v>0.13486293120061668</v>
      </c>
      <c r="M303" t="s">
        <v>826</v>
      </c>
      <c r="N303" s="4" cm="1">
        <f t="array" ref="N303">_xll.SNL.Clients.Office.Excel.Functions.SPG(M303, "SP_TOTAL_REV", "CY2022")</f>
        <v>68770000</v>
      </c>
      <c r="O303" s="4">
        <f>_xll.SNL.Clients.Office.Excel.Functions.SPG(M303,"IQ_AVG_DILUT_SHARES_OUT","CY2022")</f>
        <v>808900000</v>
      </c>
      <c r="P303" s="5">
        <f>_xll.SNL.Clients.Office.Excel.Functions.SPG(M303, "IQ_DILUT_EPS_NORM", "CY2022")</f>
        <v>4.8949999999999996</v>
      </c>
      <c r="Q303">
        <f t="shared" si="28"/>
        <v>3959565.4999999995</v>
      </c>
      <c r="R303">
        <f t="shared" si="29"/>
        <v>5.7576930347535256E-2</v>
      </c>
    </row>
    <row r="304" spans="1:18">
      <c r="A304" t="s">
        <v>816</v>
      </c>
      <c r="B304" s="4" cm="1">
        <f t="array" ref="B304">_xll.SNL.Clients.Office.Excel.Functions.SPG(A304, "SP_TOTAL_REV", "CY2023")</f>
        <v>6777200</v>
      </c>
      <c r="C304" s="4">
        <f>_xll.SNL.Clients.Office.Excel.Functions.SPG(A304,"IQ_AVG_DILUT_SHARES_OUT","CY2023")</f>
        <v>62100000</v>
      </c>
      <c r="D304" s="5">
        <f>_xll.SNL.Clients.Office.Excel.Functions.SPG(A304, "IQ_DILUT_EPS_NORM", "CY2023")</f>
        <v>14.943</v>
      </c>
      <c r="E304">
        <f t="shared" si="24"/>
        <v>927960.3</v>
      </c>
      <c r="F304">
        <f t="shared" si="25"/>
        <v>0.13692384760668122</v>
      </c>
      <c r="G304" t="s">
        <v>816</v>
      </c>
      <c r="H304" s="4" cm="1">
        <f t="array" ref="H304">_xll.SNL.Clients.Office.Excel.Functions.SPG(G304, "SP_TOTAL_REV", "CY2022")</f>
        <v>6160700</v>
      </c>
      <c r="I304" s="4">
        <f>_xll.SNL.Clients.Office.Excel.Functions.SPG(G304,"IQ_AVG_DILUT_SHARES_OUT","CY2022")</f>
        <v>62500000</v>
      </c>
      <c r="J304" s="5">
        <f>_xll.SNL.Clients.Office.Excel.Functions.SPG(G304, "IQ_DILUT_EPS_NORM", "CY2022")</f>
        <v>9.4830000000000005</v>
      </c>
      <c r="K304">
        <f t="shared" si="26"/>
        <v>592687.5</v>
      </c>
      <c r="L304">
        <f t="shared" si="27"/>
        <v>9.6204570909149939E-2</v>
      </c>
      <c r="M304" t="s">
        <v>827</v>
      </c>
      <c r="N304" s="4" cm="1">
        <f t="array" ref="N304">_xll.SNL.Clients.Office.Excel.Functions.SPG(M304, "SP_TOTAL_REV", "CY2022")</f>
        <v>3919709</v>
      </c>
      <c r="O304" s="4">
        <f>_xll.SNL.Clients.Office.Excel.Functions.SPG(M304,"IQ_AVG_DILUT_SHARES_OUT","CY2022")</f>
        <v>22718290</v>
      </c>
      <c r="P304" s="5">
        <f>_xll.SNL.Clients.Office.Excel.Functions.SPG(M304, "IQ_DILUT_EPS_NORM", "CY2022")</f>
        <v>29.741</v>
      </c>
      <c r="Q304">
        <f t="shared" si="28"/>
        <v>675664.66289000004</v>
      </c>
      <c r="R304">
        <f t="shared" si="29"/>
        <v>0.17237623070743263</v>
      </c>
    </row>
    <row r="305" spans="1:18">
      <c r="A305" t="s">
        <v>817</v>
      </c>
      <c r="B305" s="4" cm="1">
        <f t="array" ref="B305">_xll.SNL.Clients.Office.Excel.Functions.SPG(A305, "SP_TOTAL_REV", "CY2023")</f>
        <v>7967000</v>
      </c>
      <c r="C305" s="4">
        <f>_xll.SNL.Clients.Office.Excel.Functions.SPG(A305,"IQ_AVG_DILUT_SHARES_OUT","CY2023")</f>
        <v>226000000</v>
      </c>
      <c r="D305" s="5">
        <f>_xll.SNL.Clients.Office.Excel.Functions.SPG(A305, "IQ_DILUT_EPS_NORM", "CY2023")</f>
        <v>3.2679999999999998</v>
      </c>
      <c r="E305">
        <f t="shared" si="24"/>
        <v>738568</v>
      </c>
      <c r="F305">
        <f t="shared" si="25"/>
        <v>9.2703401531316676E-2</v>
      </c>
      <c r="G305" t="s">
        <v>817</v>
      </c>
      <c r="H305" s="4" cm="1">
        <f t="array" ref="H305">_xll.SNL.Clients.Office.Excel.Functions.SPG(G305, "SP_TOTAL_REV", "CY2022")</f>
        <v>8680000</v>
      </c>
      <c r="I305" s="4">
        <f>_xll.SNL.Clients.Office.Excel.Functions.SPG(G305,"IQ_AVG_DILUT_SHARES_OUT","CY2022")</f>
        <v>232000000</v>
      </c>
      <c r="J305" s="5">
        <f>_xll.SNL.Clients.Office.Excel.Functions.SPG(G305, "IQ_DILUT_EPS_NORM", "CY2022")</f>
        <v>3.0449999999999999</v>
      </c>
      <c r="K305">
        <f t="shared" si="26"/>
        <v>706440</v>
      </c>
      <c r="L305">
        <f t="shared" si="27"/>
        <v>8.1387096774193549E-2</v>
      </c>
      <c r="M305" t="s">
        <v>828</v>
      </c>
      <c r="N305" s="4" cm="1">
        <f t="array" ref="N305">_xll.SNL.Clients.Office.Excel.Functions.SPG(M305, "SP_TOTAL_REV", "CY2022")</f>
        <v>13081792</v>
      </c>
      <c r="O305" s="4">
        <f>_xll.SNL.Clients.Office.Excel.Functions.SPG(M305,"IQ_AVG_DILUT_SHARES_OUT","CY2022")</f>
        <v>412993000</v>
      </c>
      <c r="P305" s="5">
        <f>_xll.SNL.Clients.Office.Excel.Functions.SPG(M305, "IQ_DILUT_EPS_NORM", "CY2022")</f>
        <v>-0.64200000000000002</v>
      </c>
      <c r="Q305">
        <f t="shared" si="28"/>
        <v>-265141.50599999999</v>
      </c>
      <c r="R305">
        <f t="shared" si="29"/>
        <v>-2.0267980564130664E-2</v>
      </c>
    </row>
    <row r="306" spans="1:18">
      <c r="A306" t="s">
        <v>818</v>
      </c>
      <c r="B306" s="4" cm="1">
        <f t="array" ref="B306">_xll.SNL.Clients.Office.Excel.Functions.SPG(A306, "SP_TOTAL_REV", "CY2023")</f>
        <v>25098000</v>
      </c>
      <c r="C306" s="4">
        <f>_xll.SNL.Clients.Office.Excel.Functions.SPG(A306,"IQ_AVG_DILUT_SHARES_OUT","CY2023")</f>
        <v>946000000</v>
      </c>
      <c r="D306" s="5">
        <f>_xll.SNL.Clients.Office.Excel.Functions.SPG(A306, "IQ_DILUT_EPS_NORM", "CY2023")</f>
        <v>9.407</v>
      </c>
      <c r="E306">
        <f t="shared" si="24"/>
        <v>8899022</v>
      </c>
      <c r="F306">
        <f t="shared" si="25"/>
        <v>0.35457096182962788</v>
      </c>
      <c r="G306" t="s">
        <v>818</v>
      </c>
      <c r="H306" s="4" cm="1">
        <f t="array" ref="H306">_xll.SNL.Clients.Office.Excel.Functions.SPG(G306, "SP_TOTAL_REV", "CY2022")</f>
        <v>22237000</v>
      </c>
      <c r="I306" s="4">
        <f>_xll.SNL.Clients.Office.Excel.Functions.SPG(G306,"IQ_AVG_DILUT_SHARES_OUT","CY2022")</f>
        <v>971000000</v>
      </c>
      <c r="J306" s="5">
        <f>_xll.SNL.Clients.Office.Excel.Functions.SPG(G306, "IQ_DILUT_EPS_NORM", "CY2022")</f>
        <v>7.8739999999999997</v>
      </c>
      <c r="K306">
        <f t="shared" si="26"/>
        <v>7645654</v>
      </c>
      <c r="L306">
        <f t="shared" si="27"/>
        <v>0.34382578585240814</v>
      </c>
      <c r="M306" t="s">
        <v>829</v>
      </c>
      <c r="N306" s="4" cm="1">
        <f t="array" ref="N306">_xll.SNL.Clients.Office.Excel.Functions.SPG(M306, "SP_TOTAL_REV", "CY2022")</f>
        <v>8050200</v>
      </c>
      <c r="O306" s="4">
        <f>_xll.SNL.Clients.Office.Excel.Functions.SPG(M306,"IQ_AVG_DILUT_SHARES_OUT","CY2022")</f>
        <v>560125000</v>
      </c>
      <c r="P306" s="5">
        <f>_xll.SNL.Clients.Office.Excel.Functions.SPG(M306, "IQ_DILUT_EPS_NORM", "CY2022")</f>
        <v>2.9129999999999998</v>
      </c>
      <c r="Q306">
        <f t="shared" si="28"/>
        <v>1631644.125</v>
      </c>
      <c r="R306">
        <f t="shared" si="29"/>
        <v>0.20268367556085562</v>
      </c>
    </row>
    <row r="307" spans="1:18">
      <c r="A307" t="s">
        <v>819</v>
      </c>
      <c r="B307" s="4" cm="1">
        <f t="array" ref="B307">_xll.SNL.Clients.Office.Excel.Functions.SPG(A307, "SP_TOTAL_REV", "CY2023")</f>
        <v>3364504</v>
      </c>
      <c r="C307" s="4">
        <f>_xll.SNL.Clients.Office.Excel.Functions.SPG(A307,"IQ_AVG_DILUT_SHARES_OUT","CY2023")</f>
        <v>293284000</v>
      </c>
      <c r="D307" s="5">
        <f>_xll.SNL.Clients.Office.Excel.Functions.SPG(A307, "IQ_DILUT_EPS_NORM", "CY2023")</f>
        <v>1.6559999999999999</v>
      </c>
      <c r="E307">
        <f t="shared" si="24"/>
        <v>485678.304</v>
      </c>
      <c r="F307">
        <f t="shared" si="25"/>
        <v>0.14435361170621286</v>
      </c>
      <c r="G307" t="s">
        <v>819</v>
      </c>
      <c r="H307" s="4" cm="1">
        <f t="array" ref="H307">_xll.SNL.Clients.Office.Excel.Functions.SPG(G307, "SP_TOTAL_REV", "CY2022")</f>
        <v>3188843</v>
      </c>
      <c r="I307" s="4">
        <f>_xll.SNL.Clients.Office.Excel.Functions.SPG(G307,"IQ_AVG_DILUT_SHARES_OUT","CY2022")</f>
        <v>295215000</v>
      </c>
      <c r="J307" s="5">
        <f>_xll.SNL.Clients.Office.Excel.Functions.SPG(G307, "IQ_DILUT_EPS_NORM", "CY2022")</f>
        <v>1.42</v>
      </c>
      <c r="K307">
        <f t="shared" si="26"/>
        <v>419205.3</v>
      </c>
      <c r="L307">
        <f t="shared" si="27"/>
        <v>0.13145999975539718</v>
      </c>
      <c r="M307" t="s">
        <v>830</v>
      </c>
      <c r="N307" s="4" cm="1">
        <f t="array" ref="N307">_xll.SNL.Clients.Office.Excel.Functions.SPG(M307, "SP_TOTAL_REV", "CY2022")</f>
        <v>27156000</v>
      </c>
      <c r="O307" s="4">
        <f>_xll.SNL.Clients.Office.Excel.Functions.SPG(M307,"IQ_AVG_DILUT_SHARES_OUT","CY2022")</f>
        <v>1112000000</v>
      </c>
      <c r="P307" s="5">
        <f>_xll.SNL.Clients.Office.Excel.Functions.SPG(M307, "IQ_DILUT_EPS_NORM", "CY2022")</f>
        <v>3.839</v>
      </c>
      <c r="Q307">
        <f t="shared" si="28"/>
        <v>4268968</v>
      </c>
      <c r="R307">
        <f t="shared" si="29"/>
        <v>0.15720164972750036</v>
      </c>
    </row>
    <row r="308" spans="1:18">
      <c r="A308" t="s">
        <v>820</v>
      </c>
      <c r="B308" s="4" cm="1">
        <f t="array" ref="B308">_xll.SNL.Clients.Office.Excel.Functions.SPG(A308, "SP_TOTAL_REV", "CY2023")</f>
        <v>6662200</v>
      </c>
      <c r="C308" s="4">
        <f>_xll.SNL.Clients.Office.Excel.Functions.SPG(A308,"IQ_AVG_DILUT_SHARES_OUT","CY2023")</f>
        <v>269800000</v>
      </c>
      <c r="D308" s="5">
        <f>_xll.SNL.Clients.Office.Excel.Functions.SPG(A308, "IQ_DILUT_EPS_NORM", "CY2023")</f>
        <v>2.125</v>
      </c>
      <c r="E308">
        <f t="shared" si="24"/>
        <v>573325</v>
      </c>
      <c r="F308">
        <f t="shared" si="25"/>
        <v>8.6056407793221462E-2</v>
      </c>
      <c r="G308" t="s">
        <v>820</v>
      </c>
      <c r="H308" s="4" cm="1">
        <f t="array" ref="H308">_xll.SNL.Clients.Office.Excel.Functions.SPG(G308, "SP_TOTAL_REV", "CY2022")</f>
        <v>6350500</v>
      </c>
      <c r="I308" s="4">
        <f>_xll.SNL.Clients.Office.Excel.Functions.SPG(G308,"IQ_AVG_DILUT_SHARES_OUT","CY2022")</f>
        <v>270200000</v>
      </c>
      <c r="J308" s="5">
        <f>_xll.SNL.Clients.Office.Excel.Functions.SPG(G308, "IQ_DILUT_EPS_NORM", "CY2022")</f>
        <v>1.9339999999999999</v>
      </c>
      <c r="K308">
        <f t="shared" si="26"/>
        <v>522566.8</v>
      </c>
      <c r="L308">
        <f t="shared" si="27"/>
        <v>8.2287504920872376E-2</v>
      </c>
      <c r="M308" t="s">
        <v>831</v>
      </c>
      <c r="N308" s="4" cm="1">
        <f t="array" ref="N308">_xll.SNL.Clients.Office.Excel.Functions.SPG(M308, "SP_TOTAL_REV", "CY2022")</f>
        <v>204094000</v>
      </c>
      <c r="O308" s="4">
        <f>_xll.SNL.Clients.Office.Excel.Functions.SPG(M308,"IQ_AVG_DILUT_SHARES_OUT","CY2022")</f>
        <v>7499000000</v>
      </c>
      <c r="P308" s="5">
        <f>_xll.SNL.Clients.Office.Excel.Functions.SPG(M308, "IQ_DILUT_EPS_NORM", "CY2022")</f>
        <v>6.9139999999999997</v>
      </c>
      <c r="Q308">
        <f t="shared" si="28"/>
        <v>51848086</v>
      </c>
      <c r="R308">
        <f t="shared" si="29"/>
        <v>0.25404022656227032</v>
      </c>
    </row>
    <row r="309" spans="1:18">
      <c r="A309" t="s">
        <v>821</v>
      </c>
      <c r="B309" s="4" cm="1">
        <f t="array" ref="B309">_xll.SNL.Clients.Office.Excel.Functions.SPG(A309, "SP_TOTAL_REV", "CY2023")</f>
        <v>25493700</v>
      </c>
      <c r="C309" s="4">
        <f>_xll.SNL.Clients.Office.Excel.Functions.SPG(A309,"IQ_AVG_DILUT_SHARES_OUT","CY2023")</f>
        <v>732300000</v>
      </c>
      <c r="D309" s="5">
        <f>_xll.SNL.Clients.Office.Excel.Functions.SPG(A309, "IQ_DILUT_EPS_NORM", "CY2023")</f>
        <v>9.1959999999999997</v>
      </c>
      <c r="E309">
        <f t="shared" si="24"/>
        <v>6734230.7999999998</v>
      </c>
      <c r="F309">
        <f t="shared" si="25"/>
        <v>0.26415274361901175</v>
      </c>
      <c r="G309" t="s">
        <v>821</v>
      </c>
      <c r="H309" s="4" cm="1">
        <f t="array" ref="H309">_xll.SNL.Clients.Office.Excel.Functions.SPG(G309, "SP_TOTAL_REV", "CY2022")</f>
        <v>23182600</v>
      </c>
      <c r="I309" s="4">
        <f>_xll.SNL.Clients.Office.Excel.Functions.SPG(G309,"IQ_AVG_DILUT_SHARES_OUT","CY2022")</f>
        <v>741300000</v>
      </c>
      <c r="J309" s="5">
        <f>_xll.SNL.Clients.Office.Excel.Functions.SPG(G309, "IQ_DILUT_EPS_NORM", "CY2022")</f>
        <v>7.5140000000000002</v>
      </c>
      <c r="K309">
        <f t="shared" si="26"/>
        <v>5570128.2000000002</v>
      </c>
      <c r="L309">
        <f t="shared" si="27"/>
        <v>0.24027193671115407</v>
      </c>
      <c r="M309" t="s">
        <v>832</v>
      </c>
      <c r="N309" s="4" cm="1">
        <f t="array" ref="N309">_xll.SNL.Clients.Office.Excel.Functions.SPG(M309, "SP_TOTAL_REV", "CY2022")</f>
        <v>1967959</v>
      </c>
      <c r="O309" s="4">
        <f>_xll.SNL.Clients.Office.Excel.Functions.SPG(M309,"IQ_AVG_DILUT_SHARES_OUT","CY2022")</f>
        <v>115583000</v>
      </c>
      <c r="P309" s="5">
        <f>_xll.SNL.Clients.Office.Excel.Functions.SPG(M309, "IQ_DILUT_EPS_NORM", "CY2022")</f>
        <v>2.1909999999999998</v>
      </c>
      <c r="Q309">
        <f t="shared" si="28"/>
        <v>253242.35299999997</v>
      </c>
      <c r="R309">
        <f t="shared" si="29"/>
        <v>0.12868273830908061</v>
      </c>
    </row>
    <row r="310" spans="1:18">
      <c r="A310" t="s">
        <v>822</v>
      </c>
      <c r="B310" s="4" cm="1">
        <f t="array" ref="B310">_xll.SNL.Clients.Office.Excel.Functions.SPG(A310, "SP_TOTAL_REV", "CY2023")</f>
        <v>301506000</v>
      </c>
      <c r="C310" s="4">
        <f>_xll.SNL.Clients.Office.Excel.Functions.SPG(A310,"IQ_AVG_DILUT_SHARES_OUT","CY2023")</f>
        <v>135600000</v>
      </c>
      <c r="D310" s="5">
        <f>_xll.SNL.Clients.Office.Excel.Functions.SPG(A310, "IQ_DILUT_EPS_NORM", "CY2023")</f>
        <v>12.773</v>
      </c>
      <c r="E310">
        <f t="shared" si="24"/>
        <v>1732018.8</v>
      </c>
      <c r="F310">
        <f t="shared" si="25"/>
        <v>5.7445583172474179E-3</v>
      </c>
      <c r="G310" t="s">
        <v>822</v>
      </c>
      <c r="H310" s="4" cm="1">
        <f t="array" ref="H310">_xll.SNL.Clients.Office.Excel.Functions.SPG(G310, "SP_TOTAL_REV", "CY2022")</f>
        <v>273903000</v>
      </c>
      <c r="I310" s="4">
        <f>_xll.SNL.Clients.Office.Excel.Functions.SPG(G310,"IQ_AVG_DILUT_SHARES_OUT","CY2022")</f>
        <v>145025000</v>
      </c>
      <c r="J310" s="5">
        <f>_xll.SNL.Clients.Office.Excel.Functions.SPG(G310, "IQ_DILUT_EPS_NORM", "CY2022")</f>
        <v>19.777000000000001</v>
      </c>
      <c r="K310">
        <f t="shared" si="26"/>
        <v>2868159.4249999998</v>
      </c>
      <c r="L310">
        <f t="shared" si="27"/>
        <v>1.0471442171133575E-2</v>
      </c>
      <c r="M310" t="s">
        <v>833</v>
      </c>
      <c r="N310" s="4" cm="1">
        <f t="array" ref="N310">_xll.SNL.Clients.Office.Excel.Functions.SPG(M310, "SP_TOTAL_REV", "CY2022")</f>
        <v>19263000</v>
      </c>
      <c r="O310" s="4">
        <f>_xll.SNL.Clients.Office.Excel.Functions.SPG(M310,"IQ_AVG_DILUT_SHARES_OUT","CY2022")</f>
        <v>416000000</v>
      </c>
      <c r="P310" s="5">
        <f>_xll.SNL.Clients.Office.Excel.Functions.SPG(M310, "IQ_DILUT_EPS_NORM", "CY2022")</f>
        <v>14.416</v>
      </c>
      <c r="Q310">
        <f t="shared" si="28"/>
        <v>5997056</v>
      </c>
      <c r="R310">
        <f t="shared" si="29"/>
        <v>0.3113251310803094</v>
      </c>
    </row>
    <row r="311" spans="1:18">
      <c r="A311" t="s">
        <v>823</v>
      </c>
      <c r="B311" s="4" cm="1">
        <f t="array" ref="B311">_xll.SNL.Clients.Office.Excel.Functions.SPG(A311, "SP_TOTAL_REV", "CY2023")</f>
        <v>32320000</v>
      </c>
      <c r="C311" s="4">
        <f>_xll.SNL.Clients.Office.Excel.Functions.SPG(A311,"IQ_AVG_DILUT_SHARES_OUT","CY2023")</f>
        <v>1332524001</v>
      </c>
      <c r="D311" s="5">
        <f>_xll.SNL.Clients.Office.Excel.Functions.SPG(A311, "IQ_DILUT_EPS_NORM", "CY2023")</f>
        <v>3.1030000000000002</v>
      </c>
      <c r="E311">
        <f t="shared" si="24"/>
        <v>4134821.9751030002</v>
      </c>
      <c r="F311">
        <f t="shared" si="25"/>
        <v>0.12793384823957302</v>
      </c>
      <c r="G311" t="s">
        <v>823</v>
      </c>
      <c r="H311" s="4" cm="1">
        <f t="array" ref="H311">_xll.SNL.Clients.Office.Excel.Functions.SPG(G311, "SP_TOTAL_REV", "CY2022")</f>
        <v>30771000</v>
      </c>
      <c r="I311" s="4">
        <f>_xll.SNL.Clients.Office.Excel.Functions.SPG(G311,"IQ_AVG_DILUT_SHARES_OUT","CY2022")</f>
        <v>1335575000</v>
      </c>
      <c r="J311" s="5">
        <f>_xll.SNL.Clients.Office.Excel.Functions.SPG(G311, "IQ_DILUT_EPS_NORM", "CY2022")</f>
        <v>2.8740000000000001</v>
      </c>
      <c r="K311">
        <f t="shared" si="26"/>
        <v>3838442.55</v>
      </c>
      <c r="L311">
        <f t="shared" si="27"/>
        <v>0.12474221019791361</v>
      </c>
      <c r="M311" t="s">
        <v>834</v>
      </c>
      <c r="N311" s="4" cm="1">
        <f t="array" ref="N311">_xll.SNL.Clients.Office.Excel.Functions.SPG(M311, "SP_TOTAL_REV", "CY2022")</f>
        <v>11737065</v>
      </c>
      <c r="O311" s="4">
        <f>_xll.SNL.Clients.Office.Excel.Functions.SPG(M311,"IQ_AVG_DILUT_SHARES_OUT","CY2022")</f>
        <v>64062000</v>
      </c>
      <c r="P311" s="5">
        <f>_xll.SNL.Clients.Office.Excel.Functions.SPG(M311, "IQ_DILUT_EPS_NORM", "CY2022")</f>
        <v>9.9990000000000006</v>
      </c>
      <c r="Q311">
        <f t="shared" si="28"/>
        <v>640555.93799999997</v>
      </c>
      <c r="R311">
        <f t="shared" si="29"/>
        <v>5.4575478452236564E-2</v>
      </c>
    </row>
    <row r="312" spans="1:18">
      <c r="A312" t="s">
        <v>824</v>
      </c>
      <c r="B312" s="4" cm="1">
        <f t="array" ref="B312">_xll.SNL.Clients.Office.Excel.Functions.SPG(A312, "SP_TOTAL_REV", "CY2023")</f>
        <v>60115000</v>
      </c>
      <c r="C312" s="4">
        <f>_xll.SNL.Clients.Office.Excel.Functions.SPG(A312,"IQ_AVG_DILUT_SHARES_OUT","CY2023")</f>
        <v>2547000000</v>
      </c>
      <c r="D312" s="5">
        <f>_xll.SNL.Clients.Office.Excel.Functions.SPG(A312, "IQ_DILUT_EPS_NORM", "CY2023")</f>
        <v>3.7360000000000002</v>
      </c>
      <c r="E312">
        <f t="shared" si="24"/>
        <v>9515592</v>
      </c>
      <c r="F312">
        <f t="shared" si="25"/>
        <v>0.15828981119520918</v>
      </c>
      <c r="G312" t="s">
        <v>824</v>
      </c>
      <c r="H312" s="4" cm="1">
        <f t="array" ref="H312">_xll.SNL.Clients.Office.Excel.Functions.SPG(G312, "SP_TOTAL_REV", "CY2022")</f>
        <v>59283000</v>
      </c>
      <c r="I312" s="4">
        <f>_xll.SNL.Clients.Office.Excel.Functions.SPG(G312,"IQ_AVG_DILUT_SHARES_OUT","CY2022")</f>
        <v>2542000000</v>
      </c>
      <c r="J312" s="5">
        <f>_xll.SNL.Clients.Office.Excel.Functions.SPG(G312, "IQ_DILUT_EPS_NORM", "CY2022")</f>
        <v>4.9459999999999997</v>
      </c>
      <c r="K312">
        <f t="shared" si="26"/>
        <v>12572732</v>
      </c>
      <c r="L312">
        <f t="shared" si="27"/>
        <v>0.21207988799487204</v>
      </c>
      <c r="M312" t="s">
        <v>835</v>
      </c>
      <c r="N312" s="4" cm="1">
        <f t="array" ref="N312">_xll.SNL.Clients.Office.Excel.Functions.SPG(M312, "SP_TOTAL_REV", "CY2022")</f>
        <v>31974000</v>
      </c>
      <c r="O312" s="4">
        <f>_xll.SNL.Clients.Office.Excel.Functions.SPG(M312,"IQ_AVG_DILUT_SHARES_OUT","CY2022")</f>
        <v>58500000</v>
      </c>
      <c r="P312" s="5">
        <f>_xll.SNL.Clients.Office.Excel.Functions.SPG(M312, "IQ_DILUT_EPS_NORM", "CY2022")</f>
        <v>13.622</v>
      </c>
      <c r="Q312">
        <f t="shared" si="28"/>
        <v>796887</v>
      </c>
      <c r="R312">
        <f t="shared" si="29"/>
        <v>2.4922968662037907E-2</v>
      </c>
    </row>
    <row r="313" spans="1:18">
      <c r="A313" t="s">
        <v>825</v>
      </c>
      <c r="B313" s="4" cm="1">
        <f t="array" ref="B313">_xll.SNL.Clients.Office.Excel.Functions.SPG(A313, "SP_TOTAL_REV", "CY2023")</f>
        <v>134902000</v>
      </c>
      <c r="C313" s="4">
        <f>_xll.SNL.Clients.Office.Excel.Functions.SPG(A313,"IQ_AVG_DILUT_SHARES_OUT","CY2023")</f>
        <v>2629000000</v>
      </c>
      <c r="D313" s="5">
        <f>_xll.SNL.Clients.Office.Excel.Functions.SPG(A313, "IQ_DILUT_EPS_NORM", "CY2023")</f>
        <v>11.835000000000001</v>
      </c>
      <c r="E313">
        <f t="shared" si="24"/>
        <v>31114215.000000004</v>
      </c>
      <c r="F313">
        <f t="shared" si="25"/>
        <v>0.23064309647003012</v>
      </c>
      <c r="G313" t="s">
        <v>825</v>
      </c>
      <c r="H313" s="4" cm="1">
        <f t="array" ref="H313">_xll.SNL.Clients.Office.Excel.Functions.SPG(G313, "SP_TOTAL_REV", "CY2022")</f>
        <v>116609000</v>
      </c>
      <c r="I313" s="4">
        <f>_xll.SNL.Clients.Office.Excel.Functions.SPG(G313,"IQ_AVG_DILUT_SHARES_OUT","CY2022")</f>
        <v>2702000000</v>
      </c>
      <c r="J313" s="5">
        <f>_xll.SNL.Clients.Office.Excel.Functions.SPG(G313, "IQ_DILUT_EPS_NORM", "CY2022")</f>
        <v>7.8360000000000003</v>
      </c>
      <c r="K313">
        <f t="shared" si="26"/>
        <v>21172872</v>
      </c>
      <c r="L313">
        <f t="shared" si="27"/>
        <v>0.18157150820262588</v>
      </c>
      <c r="M313" t="s">
        <v>836</v>
      </c>
      <c r="N313" s="4" cm="1">
        <f t="array" ref="N313">_xll.SNL.Clients.Office.Excel.Functions.SPG(M313, "SP_TOTAL_REV", "CY2022")</f>
        <v>10701000</v>
      </c>
      <c r="O313" s="4">
        <f>_xll.SNL.Clients.Office.Excel.Functions.SPG(M313,"IQ_AVG_DILUT_SHARES_OUT","CY2022")</f>
        <v>216900000</v>
      </c>
      <c r="P313" s="5">
        <f>_xll.SNL.Clients.Office.Excel.Functions.SPG(M313, "IQ_DILUT_EPS_NORM", "CY2022")</f>
        <v>2.581</v>
      </c>
      <c r="Q313">
        <f t="shared" si="28"/>
        <v>559818.9</v>
      </c>
      <c r="R313">
        <f t="shared" si="29"/>
        <v>5.2314634146341465E-2</v>
      </c>
    </row>
    <row r="314" spans="1:18">
      <c r="A314" t="s">
        <v>826</v>
      </c>
      <c r="B314" s="4" cm="1">
        <f t="array" ref="B314">_xll.SNL.Clients.Office.Excel.Functions.SPG(A314, "SP_TOTAL_REV", "CY2023")</f>
        <v>66905000</v>
      </c>
      <c r="C314" s="4">
        <f>_xll.SNL.Clients.Office.Excel.Functions.SPG(A314,"IQ_AVG_DILUT_SHARES_OUT","CY2023")</f>
        <v>762300000</v>
      </c>
      <c r="D314" s="5">
        <f>_xll.SNL.Clients.Office.Excel.Functions.SPG(A314, "IQ_DILUT_EPS_NORM", "CY2023")</f>
        <v>1.7410000000000001</v>
      </c>
      <c r="E314">
        <f t="shared" si="24"/>
        <v>1327164.3</v>
      </c>
      <c r="F314">
        <f t="shared" si="25"/>
        <v>1.9836548837904491E-2</v>
      </c>
      <c r="G314" t="s">
        <v>826</v>
      </c>
      <c r="H314" s="4" cm="1">
        <f t="array" ref="H314">_xll.SNL.Clients.Office.Excel.Functions.SPG(G314, "SP_TOTAL_REV", "CY2022")</f>
        <v>68770000</v>
      </c>
      <c r="I314" s="4">
        <f>_xll.SNL.Clients.Office.Excel.Functions.SPG(G314,"IQ_AVG_DILUT_SHARES_OUT","CY2022")</f>
        <v>808900000</v>
      </c>
      <c r="J314" s="5">
        <f>_xll.SNL.Clients.Office.Excel.Functions.SPG(G314, "IQ_DILUT_EPS_NORM", "CY2022")</f>
        <v>4.8949999999999996</v>
      </c>
      <c r="K314">
        <f t="shared" si="26"/>
        <v>3959565.4999999995</v>
      </c>
      <c r="L314">
        <f t="shared" si="27"/>
        <v>5.7576930347535256E-2</v>
      </c>
      <c r="M314" t="s">
        <v>837</v>
      </c>
      <c r="N314" s="4" cm="1">
        <f t="array" ref="N314">_xll.SNL.Clients.Office.Excel.Functions.SPG(M314, "SP_TOTAL_REV", "CY2022")</f>
        <v>31496000</v>
      </c>
      <c r="O314" s="4">
        <f>_xll.SNL.Clients.Office.Excel.Functions.SPG(M314,"IQ_AVG_DILUT_SHARES_OUT","CY2022")</f>
        <v>1385000000</v>
      </c>
      <c r="P314" s="5">
        <f>_xll.SNL.Clients.Office.Excel.Functions.SPG(M314, "IQ_DILUT_EPS_NORM", "CY2022")</f>
        <v>2.1739999999999999</v>
      </c>
      <c r="Q314">
        <f t="shared" si="28"/>
        <v>3010990</v>
      </c>
      <c r="R314">
        <f t="shared" si="29"/>
        <v>9.5599123698247399E-2</v>
      </c>
    </row>
    <row r="315" spans="1:18">
      <c r="A315" t="s">
        <v>827</v>
      </c>
      <c r="B315" s="4" cm="1">
        <f t="array" ref="B315">_xll.SNL.Clients.Office.Excel.Functions.SPG(A315, "SP_TOTAL_REV", "CY2023")</f>
        <v>3788309</v>
      </c>
      <c r="C315" s="4">
        <f>_xll.SNL.Clients.Office.Excel.Functions.SPG(A315,"IQ_AVG_DILUT_SHARES_OUT","CY2023")</f>
        <v>21971528</v>
      </c>
      <c r="D315" s="5">
        <f>_xll.SNL.Clients.Office.Excel.Functions.SPG(A315, "IQ_DILUT_EPS_NORM", "CY2023")</f>
        <v>28.63</v>
      </c>
      <c r="E315">
        <f t="shared" si="24"/>
        <v>629044.84664</v>
      </c>
      <c r="F315">
        <f t="shared" si="25"/>
        <v>0.16604898033396959</v>
      </c>
      <c r="G315" t="s">
        <v>827</v>
      </c>
      <c r="H315" s="4" cm="1">
        <f t="array" ref="H315">_xll.SNL.Clients.Office.Excel.Functions.SPG(G315, "SP_TOTAL_REV", "CY2022")</f>
        <v>3919709</v>
      </c>
      <c r="I315" s="4">
        <f>_xll.SNL.Clients.Office.Excel.Functions.SPG(G315,"IQ_AVG_DILUT_SHARES_OUT","CY2022")</f>
        <v>22718290</v>
      </c>
      <c r="J315" s="5">
        <f>_xll.SNL.Clients.Office.Excel.Functions.SPG(G315, "IQ_DILUT_EPS_NORM", "CY2022")</f>
        <v>29.741</v>
      </c>
      <c r="K315">
        <f t="shared" si="26"/>
        <v>675664.66289000004</v>
      </c>
      <c r="L315">
        <f t="shared" si="27"/>
        <v>0.17237623070743263</v>
      </c>
      <c r="M315" t="s">
        <v>838</v>
      </c>
      <c r="N315" s="4" cm="1">
        <f t="array" ref="N315">_xll.SNL.Clients.Office.Excel.Functions.SPG(M315, "SP_TOTAL_REV", "CY2022")</f>
        <v>1794148</v>
      </c>
      <c r="O315" s="4">
        <f>_xll.SNL.Clients.Office.Excel.Functions.SPG(M315,"IQ_AVG_DILUT_SHARES_OUT","CY2022")</f>
        <v>48358000</v>
      </c>
      <c r="P315" s="5">
        <f>_xll.SNL.Clients.Office.Excel.Functions.SPG(M315, "IQ_DILUT_EPS_NORM", "CY2022")</f>
        <v>6.84</v>
      </c>
      <c r="Q315">
        <f t="shared" si="28"/>
        <v>330768.71999999997</v>
      </c>
      <c r="R315">
        <f t="shared" si="29"/>
        <v>0.18435977411005111</v>
      </c>
    </row>
    <row r="316" spans="1:18">
      <c r="A316" t="s">
        <v>828</v>
      </c>
      <c r="B316" s="4" cm="1">
        <f t="array" ref="B316">_xll.SNL.Clients.Office.Excel.Functions.SPG(A316, "SP_TOTAL_REV", "CY2023")</f>
        <v>16118509</v>
      </c>
      <c r="C316" s="4">
        <f>_xll.SNL.Clients.Office.Excel.Functions.SPG(A316,"IQ_AVG_DILUT_SHARES_OUT","CY2023")</f>
        <v>358627000</v>
      </c>
      <c r="D316" s="5">
        <f>_xll.SNL.Clients.Office.Excel.Functions.SPG(A316, "IQ_DILUT_EPS_NORM", "CY2023")</f>
        <v>1.4350000000000001</v>
      </c>
      <c r="E316">
        <f t="shared" si="24"/>
        <v>514629.745</v>
      </c>
      <c r="F316">
        <f t="shared" si="25"/>
        <v>3.1927875276801347E-2</v>
      </c>
      <c r="G316" t="s">
        <v>828</v>
      </c>
      <c r="H316" s="4" cm="1">
        <f t="array" ref="H316">_xll.SNL.Clients.Office.Excel.Functions.SPG(G316, "SP_TOTAL_REV", "CY2022")</f>
        <v>13081792</v>
      </c>
      <c r="I316" s="4">
        <f>_xll.SNL.Clients.Office.Excel.Functions.SPG(G316,"IQ_AVG_DILUT_SHARES_OUT","CY2022")</f>
        <v>412993000</v>
      </c>
      <c r="J316" s="5">
        <f>_xll.SNL.Clients.Office.Excel.Functions.SPG(G316, "IQ_DILUT_EPS_NORM", "CY2022")</f>
        <v>-0.64200000000000002</v>
      </c>
      <c r="K316">
        <f t="shared" si="26"/>
        <v>-265141.50599999999</v>
      </c>
      <c r="L316">
        <f t="shared" si="27"/>
        <v>-2.0267980564130664E-2</v>
      </c>
      <c r="M316" t="s">
        <v>839</v>
      </c>
      <c r="N316" s="4" cm="1">
        <f t="array" ref="N316">_xll.SNL.Clients.Office.Excel.Functions.SPG(M316, "SP_TOTAL_REV", "CY2022")</f>
        <v>6311050</v>
      </c>
      <c r="O316" s="4">
        <f>_xll.SNL.Clients.Office.Excel.Functions.SPG(M316,"IQ_AVG_DILUT_SHARES_OUT","CY2022")</f>
        <v>1066442000</v>
      </c>
      <c r="P316" s="5">
        <f>_xll.SNL.Clients.Office.Excel.Functions.SPG(M316, "IQ_DILUT_EPS_NORM", "CY2022")</f>
        <v>0.92100000000000004</v>
      </c>
      <c r="Q316">
        <f t="shared" si="28"/>
        <v>982193.08200000005</v>
      </c>
      <c r="R316">
        <f t="shared" si="29"/>
        <v>0.15563069251550851</v>
      </c>
    </row>
    <row r="317" spans="1:18">
      <c r="A317" t="s">
        <v>829</v>
      </c>
      <c r="B317" s="4" cm="1">
        <f t="array" ref="B317">_xll.SNL.Clients.Office.Excel.Functions.SPG(A317, "SP_TOTAL_REV", "CY2023")</f>
        <v>8541300</v>
      </c>
      <c r="C317" s="4">
        <f>_xll.SNL.Clients.Office.Excel.Functions.SPG(A317,"IQ_AVG_DILUT_SHARES_OUT","CY2023")</f>
        <v>550250000</v>
      </c>
      <c r="D317" s="5">
        <f>_xll.SNL.Clients.Office.Excel.Functions.SPG(A317, "IQ_DILUT_EPS_NORM", "CY2023")</f>
        <v>3.3929999999999998</v>
      </c>
      <c r="E317">
        <f t="shared" si="24"/>
        <v>1866998.25</v>
      </c>
      <c r="F317">
        <f t="shared" si="25"/>
        <v>0.21858478802992518</v>
      </c>
      <c r="G317" t="s">
        <v>829</v>
      </c>
      <c r="H317" s="4" cm="1">
        <f t="array" ref="H317">_xll.SNL.Clients.Office.Excel.Functions.SPG(G317, "SP_TOTAL_REV", "CY2022")</f>
        <v>8050200</v>
      </c>
      <c r="I317" s="4">
        <f>_xll.SNL.Clients.Office.Excel.Functions.SPG(G317,"IQ_AVG_DILUT_SHARES_OUT","CY2022")</f>
        <v>560125000</v>
      </c>
      <c r="J317" s="5">
        <f>_xll.SNL.Clients.Office.Excel.Functions.SPG(G317, "IQ_DILUT_EPS_NORM", "CY2022")</f>
        <v>2.9129999999999998</v>
      </c>
      <c r="K317">
        <f t="shared" si="26"/>
        <v>1631644.125</v>
      </c>
      <c r="L317">
        <f t="shared" si="27"/>
        <v>0.20268367556085562</v>
      </c>
      <c r="M317" t="s">
        <v>840</v>
      </c>
      <c r="N317" s="4" cm="1">
        <f t="array" ref="N317">_xll.SNL.Clients.Office.Excel.Functions.SPG(M317, "SP_TOTAL_REV", "CY2022")</f>
        <v>5468000</v>
      </c>
      <c r="O317" s="4">
        <f>_xll.SNL.Clients.Office.Excel.Functions.SPG(M317,"IQ_AVG_DILUT_SHARES_OUT","CY2022")</f>
        <v>184700000</v>
      </c>
      <c r="P317" s="5">
        <f>_xll.SNL.Clients.Office.Excel.Functions.SPG(M317, "IQ_DILUT_EPS_NORM", "CY2022")</f>
        <v>6.1520000000000001</v>
      </c>
      <c r="Q317">
        <f t="shared" si="28"/>
        <v>1136274.3999999999</v>
      </c>
      <c r="R317">
        <f t="shared" si="29"/>
        <v>0.20780438917337232</v>
      </c>
    </row>
    <row r="318" spans="1:18">
      <c r="A318" t="s">
        <v>830</v>
      </c>
      <c r="B318" s="4" cm="1">
        <f t="array" ref="B318">_xll.SNL.Clients.Office.Excel.Functions.SPG(A318, "SP_TOTAL_REV", "CY2023")</f>
        <v>16181000</v>
      </c>
      <c r="C318" s="4">
        <f>_xll.SNL.Clients.Office.Excel.Functions.SPG(A318,"IQ_AVG_DILUT_SHARES_OUT","CY2023")</f>
        <v>1095500000</v>
      </c>
      <c r="D318" s="5">
        <f>_xll.SNL.Clients.Office.Excel.Functions.SPG(A318, "IQ_DILUT_EPS_NORM", "CY2023")</f>
        <v>-3.609</v>
      </c>
      <c r="E318">
        <f t="shared" si="24"/>
        <v>-3953659.5</v>
      </c>
      <c r="F318">
        <f t="shared" si="25"/>
        <v>-0.24433962672269946</v>
      </c>
      <c r="G318" t="s">
        <v>830</v>
      </c>
      <c r="H318" s="4" cm="1">
        <f t="array" ref="H318">_xll.SNL.Clients.Office.Excel.Functions.SPG(G318, "SP_TOTAL_REV", "CY2022")</f>
        <v>27156000</v>
      </c>
      <c r="I318" s="4">
        <f>_xll.SNL.Clients.Office.Excel.Functions.SPG(G318,"IQ_AVG_DILUT_SHARES_OUT","CY2022")</f>
        <v>1112000000</v>
      </c>
      <c r="J318" s="5">
        <f>_xll.SNL.Clients.Office.Excel.Functions.SPG(G318, "IQ_DILUT_EPS_NORM", "CY2022")</f>
        <v>3.839</v>
      </c>
      <c r="K318">
        <f t="shared" si="26"/>
        <v>4268968</v>
      </c>
      <c r="L318">
        <f t="shared" si="27"/>
        <v>0.15720164972750036</v>
      </c>
      <c r="M318" t="s">
        <v>841</v>
      </c>
      <c r="N318" s="4" cm="1">
        <f t="array" ref="N318">_xll.SNL.Clients.Office.Excel.Functions.SPG(M318, "SP_TOTAL_REV", "CY2022")</f>
        <v>53668000</v>
      </c>
      <c r="O318" s="4">
        <f>_xll.SNL.Clients.Office.Excel.Functions.SPG(M318,"IQ_AVG_DILUT_SHARES_OUT","CY2022")</f>
        <v>1713000000</v>
      </c>
      <c r="P318" s="5">
        <f>_xll.SNL.Clients.Office.Excel.Functions.SPG(M318, "IQ_DILUT_EPS_NORM", "CY2022")</f>
        <v>5.0590000000000002</v>
      </c>
      <c r="Q318">
        <f t="shared" si="28"/>
        <v>8666067</v>
      </c>
      <c r="R318">
        <f t="shared" si="29"/>
        <v>0.16147549750316761</v>
      </c>
    </row>
    <row r="319" spans="1:18">
      <c r="A319" t="s">
        <v>831</v>
      </c>
      <c r="B319" s="4" cm="1">
        <f t="array" ref="B319">_xll.SNL.Clients.Office.Excel.Functions.SPG(A319, "SP_TOTAL_REV", "CY2023")</f>
        <v>227583000</v>
      </c>
      <c r="C319" s="4">
        <f>_xll.SNL.Clients.Office.Excel.Functions.SPG(A319,"IQ_AVG_DILUT_SHARES_OUT","CY2023")</f>
        <v>7465000000</v>
      </c>
      <c r="D319" s="5">
        <f>_xll.SNL.Clients.Office.Excel.Functions.SPG(A319, "IQ_DILUT_EPS_NORM", "CY2023")</f>
        <v>8.49</v>
      </c>
      <c r="E319">
        <f t="shared" si="24"/>
        <v>63377850</v>
      </c>
      <c r="F319">
        <f t="shared" si="25"/>
        <v>0.27848235588774206</v>
      </c>
      <c r="G319" t="s">
        <v>831</v>
      </c>
      <c r="H319" s="4" cm="1">
        <f t="array" ref="H319">_xll.SNL.Clients.Office.Excel.Functions.SPG(G319, "SP_TOTAL_REV", "CY2022")</f>
        <v>204094000</v>
      </c>
      <c r="I319" s="4">
        <f>_xll.SNL.Clients.Office.Excel.Functions.SPG(G319,"IQ_AVG_DILUT_SHARES_OUT","CY2022")</f>
        <v>7499000000</v>
      </c>
      <c r="J319" s="5">
        <f>_xll.SNL.Clients.Office.Excel.Functions.SPG(G319, "IQ_DILUT_EPS_NORM", "CY2022")</f>
        <v>6.9139999999999997</v>
      </c>
      <c r="K319">
        <f t="shared" si="26"/>
        <v>51848086</v>
      </c>
      <c r="L319">
        <f t="shared" si="27"/>
        <v>0.25404022656227032</v>
      </c>
      <c r="M319" t="s">
        <v>842</v>
      </c>
      <c r="N319" s="4" cm="1">
        <f t="array" ref="N319">_xll.SNL.Clients.Office.Excel.Functions.SPG(M319, "SP_TOTAL_REV", "CY2022")</f>
        <v>19125200</v>
      </c>
      <c r="O319" s="4">
        <f>_xll.SNL.Clients.Office.Excel.Functions.SPG(M319,"IQ_AVG_DILUT_SHARES_OUT","CY2022")</f>
        <v>356000000</v>
      </c>
      <c r="P319" s="5">
        <f>_xll.SNL.Clients.Office.Excel.Functions.SPG(M319, "IQ_DILUT_EPS_NORM", "CY2022")</f>
        <v>8.5609999999999999</v>
      </c>
      <c r="Q319">
        <f t="shared" si="28"/>
        <v>3047716</v>
      </c>
      <c r="R319">
        <f t="shared" si="29"/>
        <v>0.15935603287808756</v>
      </c>
    </row>
    <row r="320" spans="1:18">
      <c r="A320" t="s">
        <v>832</v>
      </c>
      <c r="B320" s="4" cm="1">
        <f t="array" ref="B320">_xll.SNL.Clients.Office.Excel.Functions.SPG(A320, "SP_TOTAL_REV", "CY2023")</f>
        <v>2174952</v>
      </c>
      <c r="C320" s="4">
        <f>_xll.SNL.Clients.Office.Excel.Functions.SPG(A320,"IQ_AVG_DILUT_SHARES_OUT","CY2023")</f>
        <v>116645000</v>
      </c>
      <c r="D320" s="5">
        <f>_xll.SNL.Clients.Office.Excel.Functions.SPG(A320, "IQ_DILUT_EPS_NORM", "CY2023")</f>
        <v>2.8959999999999999</v>
      </c>
      <c r="E320">
        <f t="shared" si="24"/>
        <v>337803.92</v>
      </c>
      <c r="F320">
        <f t="shared" si="25"/>
        <v>0.1553155747805009</v>
      </c>
      <c r="G320" t="s">
        <v>832</v>
      </c>
      <c r="H320" s="4" cm="1">
        <f t="array" ref="H320">_xll.SNL.Clients.Office.Excel.Functions.SPG(G320, "SP_TOTAL_REV", "CY2022")</f>
        <v>1967959</v>
      </c>
      <c r="I320" s="4">
        <f>_xll.SNL.Clients.Office.Excel.Functions.SPG(G320,"IQ_AVG_DILUT_SHARES_OUT","CY2022")</f>
        <v>115583000</v>
      </c>
      <c r="J320" s="5">
        <f>_xll.SNL.Clients.Office.Excel.Functions.SPG(G320, "IQ_DILUT_EPS_NORM", "CY2022")</f>
        <v>2.1909999999999998</v>
      </c>
      <c r="K320">
        <f t="shared" si="26"/>
        <v>253242.35299999997</v>
      </c>
      <c r="L320">
        <f t="shared" si="27"/>
        <v>0.12868273830908061</v>
      </c>
      <c r="M320" t="s">
        <v>843</v>
      </c>
      <c r="N320" s="4" cm="1">
        <f t="array" ref="N320">_xll.SNL.Clients.Office.Excel.Functions.SPG(M320, "SP_TOTAL_REV", "CY2022")</f>
        <v>9112000</v>
      </c>
      <c r="O320" s="4">
        <f>_xll.SNL.Clients.Office.Excel.Functions.SPG(M320,"IQ_AVG_DILUT_SHARES_OUT","CY2022")</f>
        <v>171900000</v>
      </c>
      <c r="P320" s="5">
        <f>_xll.SNL.Clients.Office.Excel.Functions.SPG(M320, "IQ_DILUT_EPS_NORM", "CY2022")</f>
        <v>6.4409999999999998</v>
      </c>
      <c r="Q320">
        <f t="shared" si="28"/>
        <v>1107207.8999999999</v>
      </c>
      <c r="R320">
        <f t="shared" si="29"/>
        <v>0.12151096356453028</v>
      </c>
    </row>
    <row r="321" spans="1:18">
      <c r="A321" t="s">
        <v>833</v>
      </c>
      <c r="B321" s="4" cm="1">
        <f t="array" ref="B321">_xll.SNL.Clients.Office.Excel.Functions.SPG(A321, "SP_TOTAL_REV", "CY2023")</f>
        <v>6848000</v>
      </c>
      <c r="C321" s="4">
        <f>_xll.SNL.Clients.Office.Excel.Functions.SPG(A321,"IQ_AVG_DILUT_SHARES_OUT","CY2023")</f>
        <v>382000000</v>
      </c>
      <c r="D321" s="5">
        <f>_xll.SNL.Clients.Office.Excel.Functions.SPG(A321, "IQ_DILUT_EPS_NORM", "CY2023")</f>
        <v>-6.3319999999999999</v>
      </c>
      <c r="E321">
        <f t="shared" si="24"/>
        <v>-2418824</v>
      </c>
      <c r="F321">
        <f t="shared" si="25"/>
        <v>-0.35321612149532711</v>
      </c>
      <c r="G321" t="s">
        <v>833</v>
      </c>
      <c r="H321" s="4" cm="1">
        <f t="array" ref="H321">_xll.SNL.Clients.Office.Excel.Functions.SPG(G321, "SP_TOTAL_REV", "CY2022")</f>
        <v>19263000</v>
      </c>
      <c r="I321" s="4">
        <f>_xll.SNL.Clients.Office.Excel.Functions.SPG(G321,"IQ_AVG_DILUT_SHARES_OUT","CY2022")</f>
        <v>416000000</v>
      </c>
      <c r="J321" s="5">
        <f>_xll.SNL.Clients.Office.Excel.Functions.SPG(G321, "IQ_DILUT_EPS_NORM", "CY2022")</f>
        <v>14.416</v>
      </c>
      <c r="K321">
        <f t="shared" si="26"/>
        <v>5997056</v>
      </c>
      <c r="L321">
        <f t="shared" si="27"/>
        <v>0.3113251310803094</v>
      </c>
      <c r="M321" t="s">
        <v>844</v>
      </c>
      <c r="N321" s="4" cm="1">
        <f t="array" ref="N321">_xll.SNL.Clients.Office.Excel.Functions.SPG(M321, "SP_TOTAL_REV", "CY2022")</f>
        <v>2248598</v>
      </c>
      <c r="O321" s="4">
        <f>_xll.SNL.Clients.Office.Excel.Functions.SPG(M321,"IQ_AVG_DILUT_SHARES_OUT","CY2022")</f>
        <v>81215000</v>
      </c>
      <c r="P321" s="5">
        <f>_xll.SNL.Clients.Office.Excel.Functions.SPG(M321, "IQ_DILUT_EPS_NORM", "CY2022")</f>
        <v>8.07</v>
      </c>
      <c r="Q321">
        <f t="shared" si="28"/>
        <v>655405.05000000005</v>
      </c>
      <c r="R321">
        <f t="shared" si="29"/>
        <v>0.29147275324446614</v>
      </c>
    </row>
    <row r="322" spans="1:18">
      <c r="A322" t="s">
        <v>834</v>
      </c>
      <c r="B322" s="4" cm="1">
        <f t="array" ref="B322">_xll.SNL.Clients.Office.Excel.Functions.SPG(A322, "SP_TOTAL_REV", "CY2023")</f>
        <v>11135115</v>
      </c>
      <c r="C322" s="4">
        <f>_xll.SNL.Clients.Office.Excel.Functions.SPG(A322,"IQ_AVG_DILUT_SHARES_OUT","CY2023")</f>
        <v>63657000</v>
      </c>
      <c r="D322" s="5">
        <f>_xll.SNL.Clients.Office.Excel.Functions.SPG(A322, "IQ_DILUT_EPS_NORM", "CY2023")</f>
        <v>7.3330000000000002</v>
      </c>
      <c r="E322">
        <f t="shared" si="24"/>
        <v>466796.78100000002</v>
      </c>
      <c r="F322">
        <f t="shared" si="25"/>
        <v>4.1921145942363416E-2</v>
      </c>
      <c r="G322" t="s">
        <v>834</v>
      </c>
      <c r="H322" s="4" cm="1">
        <f t="array" ref="H322">_xll.SNL.Clients.Office.Excel.Functions.SPG(G322, "SP_TOTAL_REV", "CY2022")</f>
        <v>11737065</v>
      </c>
      <c r="I322" s="4">
        <f>_xll.SNL.Clients.Office.Excel.Functions.SPG(G322,"IQ_AVG_DILUT_SHARES_OUT","CY2022")</f>
        <v>64062000</v>
      </c>
      <c r="J322" s="5">
        <f>_xll.SNL.Clients.Office.Excel.Functions.SPG(G322, "IQ_DILUT_EPS_NORM", "CY2022")</f>
        <v>9.9990000000000006</v>
      </c>
      <c r="K322">
        <f t="shared" si="26"/>
        <v>640555.93799999997</v>
      </c>
      <c r="L322">
        <f t="shared" si="27"/>
        <v>5.4575478452236564E-2</v>
      </c>
      <c r="M322" t="s">
        <v>845</v>
      </c>
      <c r="N322" s="4" cm="1">
        <f t="array" ref="N322">_xll.SNL.Clients.Office.Excel.Functions.SPG(M322, "SP_TOTAL_REV", "CY2022")</f>
        <v>6226000</v>
      </c>
      <c r="O322" s="4">
        <f>_xll.SNL.Clients.Office.Excel.Functions.SPG(M322,"IQ_AVG_DILUT_SHARES_OUT","CY2022")</f>
        <v>497857565</v>
      </c>
      <c r="P322" s="5">
        <f>_xll.SNL.Clients.Office.Excel.Functions.SPG(M322, "IQ_DILUT_EPS_NORM", "CY2022")</f>
        <v>1.9750000000000001</v>
      </c>
      <c r="Q322">
        <f t="shared" si="28"/>
        <v>983268.69087499997</v>
      </c>
      <c r="R322">
        <f t="shared" si="29"/>
        <v>0.15792943958801797</v>
      </c>
    </row>
    <row r="323" spans="1:18">
      <c r="A323" t="s">
        <v>835</v>
      </c>
      <c r="B323" s="4" cm="1">
        <f t="array" ref="B323">_xll.SNL.Clients.Office.Excel.Functions.SPG(A323, "SP_TOTAL_REV", "CY2023")</f>
        <v>34072000</v>
      </c>
      <c r="C323" s="4">
        <f>_xll.SNL.Clients.Office.Excel.Functions.SPG(A323,"IQ_AVG_DILUT_SHARES_OUT","CY2023")</f>
        <v>58100000</v>
      </c>
      <c r="D323" s="5">
        <f>_xll.SNL.Clients.Office.Excel.Functions.SPG(A323, "IQ_DILUT_EPS_NORM", "CY2023")</f>
        <v>16.233000000000001</v>
      </c>
      <c r="E323">
        <f t="shared" si="24"/>
        <v>943137.3</v>
      </c>
      <c r="F323">
        <f t="shared" si="25"/>
        <v>2.7680714369570324E-2</v>
      </c>
      <c r="G323" t="s">
        <v>835</v>
      </c>
      <c r="H323" s="4" cm="1">
        <f t="array" ref="H323">_xll.SNL.Clients.Office.Excel.Functions.SPG(G323, "SP_TOTAL_REV", "CY2022")</f>
        <v>31974000</v>
      </c>
      <c r="I323" s="4">
        <f>_xll.SNL.Clients.Office.Excel.Functions.SPG(G323,"IQ_AVG_DILUT_SHARES_OUT","CY2022")</f>
        <v>58500000</v>
      </c>
      <c r="J323" s="5">
        <f>_xll.SNL.Clients.Office.Excel.Functions.SPG(G323, "IQ_DILUT_EPS_NORM", "CY2022")</f>
        <v>13.622</v>
      </c>
      <c r="K323">
        <f t="shared" si="26"/>
        <v>796887</v>
      </c>
      <c r="L323">
        <f t="shared" si="27"/>
        <v>2.4922968662037907E-2</v>
      </c>
      <c r="M323" t="s">
        <v>846</v>
      </c>
      <c r="N323" s="4" cm="1">
        <f t="array" ref="N323">_xll.SNL.Clients.Office.Excel.Functions.SPG(M323, "SP_TOTAL_REV", "CY2022")</f>
        <v>6461000</v>
      </c>
      <c r="O323" s="4">
        <f>_xll.SNL.Clients.Office.Excel.Functions.SPG(M323,"IQ_AVG_DILUT_SHARES_OUT","CY2022")</f>
        <v>223000000</v>
      </c>
      <c r="P323" s="5">
        <f>_xll.SNL.Clients.Office.Excel.Functions.SPG(M323, "IQ_DILUT_EPS_NORM", "CY2022")</f>
        <v>3.22</v>
      </c>
      <c r="Q323">
        <f t="shared" si="28"/>
        <v>718060</v>
      </c>
      <c r="R323">
        <f t="shared" si="29"/>
        <v>0.11113759479956663</v>
      </c>
    </row>
    <row r="324" spans="1:18">
      <c r="A324" t="s">
        <v>836</v>
      </c>
      <c r="B324" s="4" cm="1">
        <f t="array" ref="B324">_xll.SNL.Clients.Office.Excel.Functions.SPG(A324, "SP_TOTAL_REV", "CY2023")</f>
        <v>11702100</v>
      </c>
      <c r="C324" s="4">
        <f>_xll.SNL.Clients.Office.Excel.Functions.SPG(A324,"IQ_AVG_DILUT_SHARES_OUT","CY2023")</f>
        <v>217300000</v>
      </c>
      <c r="D324" s="5">
        <f>_xll.SNL.Clients.Office.Excel.Functions.SPG(A324, "IQ_DILUT_EPS_NORM", "CY2023")</f>
        <v>4.0359999999999996</v>
      </c>
      <c r="E324">
        <f t="shared" si="24"/>
        <v>877022.79999999993</v>
      </c>
      <c r="F324">
        <f t="shared" si="25"/>
        <v>7.4945761871800784E-2</v>
      </c>
      <c r="G324" t="s">
        <v>836</v>
      </c>
      <c r="H324" s="4" cm="1">
        <f t="array" ref="H324">_xll.SNL.Clients.Office.Excel.Functions.SPG(G324, "SP_TOTAL_REV", "CY2022")</f>
        <v>10701000</v>
      </c>
      <c r="I324" s="4">
        <f>_xll.SNL.Clients.Office.Excel.Functions.SPG(G324,"IQ_AVG_DILUT_SHARES_OUT","CY2022")</f>
        <v>216900000</v>
      </c>
      <c r="J324" s="5">
        <f>_xll.SNL.Clients.Office.Excel.Functions.SPG(G324, "IQ_DILUT_EPS_NORM", "CY2022")</f>
        <v>2.581</v>
      </c>
      <c r="K324">
        <f t="shared" si="26"/>
        <v>559818.9</v>
      </c>
      <c r="L324">
        <f t="shared" si="27"/>
        <v>5.2314634146341465E-2</v>
      </c>
      <c r="M324" t="s">
        <v>847</v>
      </c>
      <c r="N324" s="4" cm="1">
        <f t="array" ref="N324">_xll.SNL.Clients.Office.Excel.Functions.SPG(M324, "SP_TOTAL_REV", "CY2022")</f>
        <v>31615550</v>
      </c>
      <c r="O324" s="4">
        <f>_xll.SNL.Clients.Office.Excel.Functions.SPG(M324,"IQ_AVG_DILUT_SHARES_OUT","CY2022")</f>
        <v>451290000</v>
      </c>
      <c r="P324" s="5">
        <f>_xll.SNL.Clients.Office.Excel.Functions.SPG(M324, "IQ_DILUT_EPS_NORM", "CY2022")</f>
        <v>7.29</v>
      </c>
      <c r="Q324">
        <f t="shared" si="28"/>
        <v>3289904.1</v>
      </c>
      <c r="R324">
        <f t="shared" si="29"/>
        <v>0.10405968265616129</v>
      </c>
    </row>
    <row r="325" spans="1:18">
      <c r="A325" t="s">
        <v>837</v>
      </c>
      <c r="B325" s="4" cm="1">
        <f t="array" ref="B325">_xll.SNL.Clients.Office.Excel.Functions.SPG(A325, "SP_TOTAL_REV", "CY2023")</f>
        <v>36016000</v>
      </c>
      <c r="C325" s="4">
        <f>_xll.SNL.Clients.Office.Excel.Functions.SPG(A325,"IQ_AVG_DILUT_SHARES_OUT","CY2023")</f>
        <v>1370000000</v>
      </c>
      <c r="D325" s="5">
        <f>_xll.SNL.Clients.Office.Excel.Functions.SPG(A325, "IQ_DILUT_EPS_NORM", "CY2023")</f>
        <v>2.6539999999999999</v>
      </c>
      <c r="E325">
        <f t="shared" ref="E325:E388" si="30">C325*D325/1000</f>
        <v>3635980</v>
      </c>
      <c r="F325">
        <f t="shared" ref="F325:F388" si="31">E325/B325</f>
        <v>0.10095457574411373</v>
      </c>
      <c r="G325" t="s">
        <v>837</v>
      </c>
      <c r="H325" s="4" cm="1">
        <f t="array" ref="H325">_xll.SNL.Clients.Office.Excel.Functions.SPG(G325, "SP_TOTAL_REV", "CY2022")</f>
        <v>31496000</v>
      </c>
      <c r="I325" s="4">
        <f>_xll.SNL.Clients.Office.Excel.Functions.SPG(G325,"IQ_AVG_DILUT_SHARES_OUT","CY2022")</f>
        <v>1385000000</v>
      </c>
      <c r="J325" s="5">
        <f>_xll.SNL.Clients.Office.Excel.Functions.SPG(G325, "IQ_DILUT_EPS_NORM", "CY2022")</f>
        <v>2.1739999999999999</v>
      </c>
      <c r="K325">
        <f t="shared" ref="K325:K388" si="32">I325*J325/1000</f>
        <v>3010990</v>
      </c>
      <c r="L325">
        <f t="shared" ref="L325:L388" si="33">K325/H325</f>
        <v>9.5599123698247399E-2</v>
      </c>
      <c r="M325" t="s">
        <v>848</v>
      </c>
      <c r="N325" s="4" cm="1">
        <f t="array" ref="N325">_xll.SNL.Clients.Office.Excel.Functions.SPG(M325, "SP_TOTAL_REV", "CY2022")</f>
        <v>11915000</v>
      </c>
      <c r="O325" s="4">
        <f>_xll.SNL.Clients.Office.Excel.Functions.SPG(M325,"IQ_AVG_DILUT_SHARES_OUT","CY2022")</f>
        <v>795000000</v>
      </c>
      <c r="P325" s="5">
        <f>_xll.SNL.Clients.Office.Excel.Functions.SPG(M325, "IQ_DILUT_EPS_NORM", "CY2022")</f>
        <v>1.1619999999999999</v>
      </c>
      <c r="Q325">
        <f t="shared" ref="Q325:Q388" si="34">O325*P325/1000</f>
        <v>923789.99999999988</v>
      </c>
      <c r="R325">
        <f t="shared" ref="R325:R388" si="35">Q325/N325</f>
        <v>7.7531682752832551E-2</v>
      </c>
    </row>
    <row r="326" spans="1:18">
      <c r="A326" t="s">
        <v>838</v>
      </c>
      <c r="B326" s="4" cm="1">
        <f t="array" ref="B326">_xll.SNL.Clients.Office.Excel.Functions.SPG(A326, "SP_TOTAL_REV", "CY2023")</f>
        <v>1821072</v>
      </c>
      <c r="C326" s="4">
        <f>_xll.SNL.Clients.Office.Excel.Functions.SPG(A326,"IQ_AVG_DILUT_SHARES_OUT","CY2023")</f>
        <v>48771000</v>
      </c>
      <c r="D326" s="5">
        <f>_xll.SNL.Clients.Office.Excel.Functions.SPG(A326, "IQ_DILUT_EPS_NORM", "CY2023")</f>
        <v>6.3959999999999999</v>
      </c>
      <c r="E326">
        <f t="shared" si="30"/>
        <v>311939.31599999999</v>
      </c>
      <c r="F326">
        <f t="shared" si="31"/>
        <v>0.17129433432615515</v>
      </c>
      <c r="G326" t="s">
        <v>838</v>
      </c>
      <c r="H326" s="4" cm="1">
        <f t="array" ref="H326">_xll.SNL.Clients.Office.Excel.Functions.SPG(G326, "SP_TOTAL_REV", "CY2022")</f>
        <v>1794148</v>
      </c>
      <c r="I326" s="4">
        <f>_xll.SNL.Clients.Office.Excel.Functions.SPG(G326,"IQ_AVG_DILUT_SHARES_OUT","CY2022")</f>
        <v>48358000</v>
      </c>
      <c r="J326" s="5">
        <f>_xll.SNL.Clients.Office.Excel.Functions.SPG(G326, "IQ_DILUT_EPS_NORM", "CY2022")</f>
        <v>6.84</v>
      </c>
      <c r="K326">
        <f t="shared" si="32"/>
        <v>330768.71999999997</v>
      </c>
      <c r="L326">
        <f t="shared" si="33"/>
        <v>0.18435977411005111</v>
      </c>
      <c r="M326" t="s">
        <v>849</v>
      </c>
      <c r="N326" s="4" cm="1">
        <f t="array" ref="N326">_xll.SNL.Clients.Office.Excel.Functions.SPG(M326, "SP_TOTAL_REV", "CY2022")</f>
        <v>10165000</v>
      </c>
      <c r="O326" s="4">
        <f>_xll.SNL.Clients.Office.Excel.Functions.SPG(M326,"IQ_AVG_DILUT_SHARES_OUT","CY2022")</f>
        <v>585700000</v>
      </c>
      <c r="P326" s="5">
        <f>_xll.SNL.Clients.Office.Excel.Functions.SPG(M326, "IQ_DILUT_EPS_NORM", "CY2022")</f>
        <v>0.42</v>
      </c>
      <c r="Q326">
        <f t="shared" si="34"/>
        <v>245994</v>
      </c>
      <c r="R326">
        <f t="shared" si="35"/>
        <v>2.420009837678308E-2</v>
      </c>
    </row>
    <row r="327" spans="1:18">
      <c r="A327" t="s">
        <v>839</v>
      </c>
      <c r="B327" s="4" cm="1">
        <f t="array" ref="B327">_xll.SNL.Clients.Office.Excel.Functions.SPG(A327, "SP_TOTAL_REV", "CY2023")</f>
        <v>7140027</v>
      </c>
      <c r="C327" s="4">
        <f>_xll.SNL.Clients.Office.Excel.Functions.SPG(A327,"IQ_AVG_DILUT_SHARES_OUT","CY2023")</f>
        <v>1057981000</v>
      </c>
      <c r="D327" s="5">
        <f>_xll.SNL.Clients.Office.Excel.Functions.SPG(A327, "IQ_DILUT_EPS_NORM", "CY2023")</f>
        <v>1.23</v>
      </c>
      <c r="E327">
        <f t="shared" si="30"/>
        <v>1301316.6299999999</v>
      </c>
      <c r="F327">
        <f t="shared" si="31"/>
        <v>0.18225654188702647</v>
      </c>
      <c r="G327" t="s">
        <v>839</v>
      </c>
      <c r="H327" s="4" cm="1">
        <f t="array" ref="H327">_xll.SNL.Clients.Office.Excel.Functions.SPG(G327, "SP_TOTAL_REV", "CY2022")</f>
        <v>6311050</v>
      </c>
      <c r="I327" s="4">
        <f>_xll.SNL.Clients.Office.Excel.Functions.SPG(G327,"IQ_AVG_DILUT_SHARES_OUT","CY2022")</f>
        <v>1066442000</v>
      </c>
      <c r="J327" s="5">
        <f>_xll.SNL.Clients.Office.Excel.Functions.SPG(G327, "IQ_DILUT_EPS_NORM", "CY2022")</f>
        <v>0.92100000000000004</v>
      </c>
      <c r="K327">
        <f t="shared" si="32"/>
        <v>982193.08200000005</v>
      </c>
      <c r="L327">
        <f t="shared" si="33"/>
        <v>0.15563069251550851</v>
      </c>
      <c r="M327" t="s">
        <v>850</v>
      </c>
      <c r="N327" s="4" t="str" cm="1">
        <f t="array" ref="N327">_xll.SNL.Clients.Office.Excel.Functions.SPG(M327, "SP_TOTAL_REV", "CY2022")</f>
        <v>#INVALID COMPANY ID</v>
      </c>
      <c r="O327" s="4" t="str">
        <f>_xll.SNL.Clients.Office.Excel.Functions.SPG(M327,"IQ_AVG_DILUT_SHARES_OUT","CY2022")</f>
        <v>#INVALID COMPANY ID</v>
      </c>
      <c r="P327" s="5" t="str">
        <f>_xll.SNL.Clients.Office.Excel.Functions.SPG(M327, "IQ_DILUT_EPS_NORM", "CY2022")</f>
        <v>#INVALID COMPANY ID</v>
      </c>
      <c r="Q327" t="e">
        <f t="shared" si="34"/>
        <v>#VALUE!</v>
      </c>
      <c r="R327" t="e">
        <f t="shared" si="35"/>
        <v>#VALUE!</v>
      </c>
    </row>
    <row r="328" spans="1:18">
      <c r="A328" t="s">
        <v>840</v>
      </c>
      <c r="B328" s="4" cm="1">
        <f t="array" ref="B328">_xll.SNL.Clients.Office.Excel.Functions.SPG(A328, "SP_TOTAL_REV", "CY2023")</f>
        <v>5916000</v>
      </c>
      <c r="C328" s="4">
        <f>_xll.SNL.Clients.Office.Excel.Functions.SPG(A328,"IQ_AVG_DILUT_SHARES_OUT","CY2023")</f>
        <v>184000000</v>
      </c>
      <c r="D328" s="5">
        <f>_xll.SNL.Clients.Office.Excel.Functions.SPG(A328, "IQ_DILUT_EPS_NORM", "CY2023")</f>
        <v>6.8150000000000004</v>
      </c>
      <c r="E328">
        <f t="shared" si="30"/>
        <v>1253960</v>
      </c>
      <c r="F328">
        <f t="shared" si="31"/>
        <v>0.2119607843137255</v>
      </c>
      <c r="G328" t="s">
        <v>840</v>
      </c>
      <c r="H328" s="4" cm="1">
        <f t="array" ref="H328">_xll.SNL.Clients.Office.Excel.Functions.SPG(G328, "SP_TOTAL_REV", "CY2022")</f>
        <v>5468000</v>
      </c>
      <c r="I328" s="4">
        <f>_xll.SNL.Clients.Office.Excel.Functions.SPG(G328,"IQ_AVG_DILUT_SHARES_OUT","CY2022")</f>
        <v>184700000</v>
      </c>
      <c r="J328" s="5">
        <f>_xll.SNL.Clients.Office.Excel.Functions.SPG(G328, "IQ_DILUT_EPS_NORM", "CY2022")</f>
        <v>6.1520000000000001</v>
      </c>
      <c r="K328">
        <f t="shared" si="32"/>
        <v>1136274.3999999999</v>
      </c>
      <c r="L328">
        <f t="shared" si="33"/>
        <v>0.20780438917337232</v>
      </c>
      <c r="M328" t="s">
        <v>851</v>
      </c>
      <c r="N328" s="4" cm="1">
        <f t="array" ref="N328">_xll.SNL.Clients.Office.Excel.Functions.SPG(M328, "SP_TOTAL_REV", "CY2022")</f>
        <v>20956000</v>
      </c>
      <c r="O328" s="4">
        <f>_xll.SNL.Clients.Office.Excel.Functions.SPG(M328,"IQ_AVG_DILUT_SHARES_OUT","CY2022")</f>
        <v>1978600000</v>
      </c>
      <c r="P328" s="5">
        <f>_xll.SNL.Clients.Office.Excel.Functions.SPG(M328, "IQ_DILUT_EPS_NORM", "CY2022")</f>
        <v>1.657</v>
      </c>
      <c r="Q328">
        <f t="shared" si="34"/>
        <v>3278540.2</v>
      </c>
      <c r="R328">
        <f t="shared" si="35"/>
        <v>0.15644875930521093</v>
      </c>
    </row>
    <row r="329" spans="1:18">
      <c r="A329" t="s">
        <v>841</v>
      </c>
      <c r="B329" s="4" cm="1">
        <f t="array" ref="B329">_xll.SNL.Clients.Office.Excel.Functions.SPG(A329, "SP_TOTAL_REV", "CY2023")</f>
        <v>54143000</v>
      </c>
      <c r="C329" s="4">
        <f>_xll.SNL.Clients.Office.Excel.Functions.SPG(A329,"IQ_AVG_DILUT_SHARES_OUT","CY2023")</f>
        <v>1646000000</v>
      </c>
      <c r="D329" s="5">
        <f>_xll.SNL.Clients.Office.Excel.Functions.SPG(A329, "IQ_DILUT_EPS_NORM", "CY2023")</f>
        <v>4.6440000000000001</v>
      </c>
      <c r="E329">
        <f t="shared" si="30"/>
        <v>7644024</v>
      </c>
      <c r="F329">
        <f t="shared" si="31"/>
        <v>0.141182128807048</v>
      </c>
      <c r="G329" t="s">
        <v>841</v>
      </c>
      <c r="H329" s="4" cm="1">
        <f t="array" ref="H329">_xll.SNL.Clients.Office.Excel.Functions.SPG(G329, "SP_TOTAL_REV", "CY2022")</f>
        <v>53668000</v>
      </c>
      <c r="I329" s="4">
        <f>_xll.SNL.Clients.Office.Excel.Functions.SPG(G329,"IQ_AVG_DILUT_SHARES_OUT","CY2022")</f>
        <v>1713000000</v>
      </c>
      <c r="J329" s="5">
        <f>_xll.SNL.Clients.Office.Excel.Functions.SPG(G329, "IQ_DILUT_EPS_NORM", "CY2022")</f>
        <v>5.0590000000000002</v>
      </c>
      <c r="K329">
        <f t="shared" si="32"/>
        <v>8666067</v>
      </c>
      <c r="L329">
        <f t="shared" si="33"/>
        <v>0.16147549750316761</v>
      </c>
      <c r="M329" t="s">
        <v>852</v>
      </c>
      <c r="N329" s="4" cm="1">
        <f t="array" ref="N329">_xll.SNL.Clients.Office.Excel.Functions.SPG(M329, "SP_TOTAL_REV", "CY2022")</f>
        <v>49107000</v>
      </c>
      <c r="O329" s="4">
        <f>_xll.SNL.Clients.Office.Excel.Functions.SPG(M329,"IQ_AVG_DILUT_SHARES_OUT","CY2022")</f>
        <v>1591100000</v>
      </c>
      <c r="P329" s="5">
        <f>_xll.SNL.Clients.Office.Excel.Functions.SPG(M329, "IQ_DILUT_EPS_NORM", "CY2022")</f>
        <v>2.6</v>
      </c>
      <c r="Q329">
        <f t="shared" si="34"/>
        <v>4136860</v>
      </c>
      <c r="R329">
        <f t="shared" si="35"/>
        <v>8.4241757794204494E-2</v>
      </c>
    </row>
    <row r="330" spans="1:18">
      <c r="A330" t="s">
        <v>842</v>
      </c>
      <c r="B330" s="4" cm="1">
        <f t="array" ref="B330">_xll.SNL.Clients.Office.Excel.Functions.SPG(A330, "SP_TOTAL_REV", "CY2023")</f>
        <v>13696100</v>
      </c>
      <c r="C330" s="4">
        <f>_xll.SNL.Clients.Office.Excel.Functions.SPG(A330,"IQ_AVG_DILUT_SHARES_OUT","CY2023")</f>
        <v>333200000</v>
      </c>
      <c r="D330" s="5">
        <f>_xll.SNL.Clients.Office.Excel.Functions.SPG(A330, "IQ_DILUT_EPS_NORM", "CY2023")</f>
        <v>2.4750000000000001</v>
      </c>
      <c r="E330">
        <f t="shared" si="30"/>
        <v>824670</v>
      </c>
      <c r="F330">
        <f t="shared" si="31"/>
        <v>6.0212031162155649E-2</v>
      </c>
      <c r="G330" t="s">
        <v>842</v>
      </c>
      <c r="H330" s="4" cm="1">
        <f t="array" ref="H330">_xll.SNL.Clients.Office.Excel.Functions.SPG(G330, "SP_TOTAL_REV", "CY2022")</f>
        <v>19125200</v>
      </c>
      <c r="I330" s="4">
        <f>_xll.SNL.Clients.Office.Excel.Functions.SPG(G330,"IQ_AVG_DILUT_SHARES_OUT","CY2022")</f>
        <v>356000000</v>
      </c>
      <c r="J330" s="5">
        <f>_xll.SNL.Clients.Office.Excel.Functions.SPG(G330, "IQ_DILUT_EPS_NORM", "CY2022")</f>
        <v>8.5609999999999999</v>
      </c>
      <c r="K330">
        <f t="shared" si="32"/>
        <v>3047716</v>
      </c>
      <c r="L330">
        <f t="shared" si="33"/>
        <v>0.15935603287808756</v>
      </c>
      <c r="M330" t="s">
        <v>4</v>
      </c>
      <c r="N330" s="4" cm="1">
        <f t="array" ref="N330">_xll.SNL.Clients.Office.Excel.Functions.SPG(M330, "SP_TOTAL_REV", "CY2022")</f>
        <v>5850600</v>
      </c>
      <c r="O330" s="4">
        <f>_xll.SNL.Clients.Office.Excel.Functions.SPG(M330,"IQ_AVG_DILUT_SHARES_OUT","CY2022")</f>
        <v>442700000</v>
      </c>
      <c r="P330" s="5">
        <f>_xll.SNL.Clients.Office.Excel.Functions.SPG(M330, "IQ_DILUT_EPS_NORM", "CY2022")</f>
        <v>1.2310000000000001</v>
      </c>
      <c r="Q330">
        <f t="shared" si="34"/>
        <v>544963.69999999995</v>
      </c>
      <c r="R330">
        <f t="shared" si="35"/>
        <v>9.314663453321026E-2</v>
      </c>
    </row>
    <row r="331" spans="1:18">
      <c r="A331" t="s">
        <v>843</v>
      </c>
      <c r="B331" s="4" cm="1">
        <f t="array" ref="B331">_xll.SNL.Clients.Office.Excel.Functions.SPG(A331, "SP_TOTAL_REV", "CY2023")</f>
        <v>9978000</v>
      </c>
      <c r="C331" s="4">
        <f>_xll.SNL.Clients.Office.Excel.Functions.SPG(A331,"IQ_AVG_DILUT_SHARES_OUT","CY2023")</f>
        <v>172100000</v>
      </c>
      <c r="D331" s="5">
        <f>_xll.SNL.Clients.Office.Excel.Functions.SPG(A331, "IQ_DILUT_EPS_NORM", "CY2023")</f>
        <v>8.0399999999999991</v>
      </c>
      <c r="E331">
        <f t="shared" si="30"/>
        <v>1383683.9999999998</v>
      </c>
      <c r="F331">
        <f t="shared" si="31"/>
        <v>0.13867348165965121</v>
      </c>
      <c r="G331" t="s">
        <v>843</v>
      </c>
      <c r="H331" s="4" cm="1">
        <f t="array" ref="H331">_xll.SNL.Clients.Office.Excel.Functions.SPG(G331, "SP_TOTAL_REV", "CY2022")</f>
        <v>9112000</v>
      </c>
      <c r="I331" s="4">
        <f>_xll.SNL.Clients.Office.Excel.Functions.SPG(G331,"IQ_AVG_DILUT_SHARES_OUT","CY2022")</f>
        <v>171900000</v>
      </c>
      <c r="J331" s="5">
        <f>_xll.SNL.Clients.Office.Excel.Functions.SPG(G331, "IQ_DILUT_EPS_NORM", "CY2022")</f>
        <v>6.4409999999999998</v>
      </c>
      <c r="K331">
        <f t="shared" si="32"/>
        <v>1107207.8999999999</v>
      </c>
      <c r="L331">
        <f t="shared" si="33"/>
        <v>0.12151096356453028</v>
      </c>
      <c r="M331" t="s">
        <v>853</v>
      </c>
      <c r="N331" s="4" cm="1">
        <f t="array" ref="N331">_xll.SNL.Clients.Office.Excel.Functions.SPG(M331, "SP_TOTAL_REV", "CY2022")</f>
        <v>2591589</v>
      </c>
      <c r="O331" s="4">
        <f>_xll.SNL.Clients.Office.Excel.Functions.SPG(M331,"IQ_AVG_DILUT_SHARES_OUT","CY2022")</f>
        <v>57984750</v>
      </c>
      <c r="P331" s="5">
        <f>_xll.SNL.Clients.Office.Excel.Functions.SPG(M331, "IQ_DILUT_EPS_NORM", "CY2022")</f>
        <v>6.7729999999999997</v>
      </c>
      <c r="Q331">
        <f t="shared" si="34"/>
        <v>392730.71175000002</v>
      </c>
      <c r="R331">
        <f t="shared" si="35"/>
        <v>0.15154050729108667</v>
      </c>
    </row>
    <row r="332" spans="1:18">
      <c r="A332" t="s">
        <v>844</v>
      </c>
      <c r="B332" s="4" cm="1">
        <f t="array" ref="B332">_xll.SNL.Clients.Office.Excel.Functions.SPG(A332, "SP_TOTAL_REV", "CY2023")</f>
        <v>2528920</v>
      </c>
      <c r="C332" s="4">
        <f>_xll.SNL.Clients.Office.Excel.Functions.SPG(A332,"IQ_AVG_DILUT_SHARES_OUT","CY2023")</f>
        <v>79843000</v>
      </c>
      <c r="D332" s="5">
        <f>_xll.SNL.Clients.Office.Excel.Functions.SPG(A332, "IQ_DILUT_EPS_NORM", "CY2023")</f>
        <v>9.6199999999999992</v>
      </c>
      <c r="E332">
        <f t="shared" si="30"/>
        <v>768089.65999999992</v>
      </c>
      <c r="F332">
        <f t="shared" si="31"/>
        <v>0.30372240323932742</v>
      </c>
      <c r="G332" t="s">
        <v>844</v>
      </c>
      <c r="H332" s="4" cm="1">
        <f t="array" ref="H332">_xll.SNL.Clients.Office.Excel.Functions.SPG(G332, "SP_TOTAL_REV", "CY2022")</f>
        <v>2248598</v>
      </c>
      <c r="I332" s="4">
        <f>_xll.SNL.Clients.Office.Excel.Functions.SPG(G332,"IQ_AVG_DILUT_SHARES_OUT","CY2022")</f>
        <v>81215000</v>
      </c>
      <c r="J332" s="5">
        <f>_xll.SNL.Clients.Office.Excel.Functions.SPG(G332, "IQ_DILUT_EPS_NORM", "CY2022")</f>
        <v>8.07</v>
      </c>
      <c r="K332">
        <f t="shared" si="32"/>
        <v>655405.05000000005</v>
      </c>
      <c r="L332">
        <f t="shared" si="33"/>
        <v>0.29147275324446614</v>
      </c>
      <c r="M332" t="s">
        <v>854</v>
      </c>
      <c r="N332" s="4" cm="1">
        <f t="array" ref="N332">_xll.SNL.Clients.Office.Excel.Functions.SPG(M332, "SP_TOTAL_REV", "CY2022")</f>
        <v>12745000</v>
      </c>
      <c r="O332" s="4">
        <f>_xll.SNL.Clients.Office.Excel.Functions.SPG(M332,"IQ_AVG_DILUT_SHARES_OUT","CY2022")</f>
        <v>235600000</v>
      </c>
      <c r="P332" s="5">
        <f>_xll.SNL.Clients.Office.Excel.Functions.SPG(M332, "IQ_DILUT_EPS_NORM", "CY2022")</f>
        <v>10.956</v>
      </c>
      <c r="Q332">
        <f t="shared" si="34"/>
        <v>2581233.6</v>
      </c>
      <c r="R332">
        <f t="shared" si="35"/>
        <v>0.20252911730090231</v>
      </c>
    </row>
    <row r="333" spans="1:18">
      <c r="A333" t="s">
        <v>845</v>
      </c>
      <c r="B333" s="4" cm="1">
        <f t="array" ref="B333">_xll.SNL.Clients.Office.Excel.Functions.SPG(A333, "SP_TOTAL_REV", "CY2023")</f>
        <v>6064000</v>
      </c>
      <c r="C333" s="4">
        <f>_xll.SNL.Clients.Office.Excel.Functions.SPG(A333,"IQ_AVG_DILUT_SHARES_OUT","CY2023")</f>
        <v>508392982</v>
      </c>
      <c r="D333" s="5">
        <f>_xll.SNL.Clients.Office.Excel.Functions.SPG(A333, "IQ_DILUT_EPS_NORM", "CY2023")</f>
        <v>2.008</v>
      </c>
      <c r="E333">
        <f t="shared" si="30"/>
        <v>1020853.107856</v>
      </c>
      <c r="F333">
        <f t="shared" si="31"/>
        <v>0.16834648876253297</v>
      </c>
      <c r="G333" t="s">
        <v>845</v>
      </c>
      <c r="H333" s="4" cm="1">
        <f t="array" ref="H333">_xll.SNL.Clients.Office.Excel.Functions.SPG(G333, "SP_TOTAL_REV", "CY2022")</f>
        <v>6226000</v>
      </c>
      <c r="I333" s="4">
        <f>_xll.SNL.Clients.Office.Excel.Functions.SPG(G333,"IQ_AVG_DILUT_SHARES_OUT","CY2022")</f>
        <v>497857565</v>
      </c>
      <c r="J333" s="5">
        <f>_xll.SNL.Clients.Office.Excel.Functions.SPG(G333, "IQ_DILUT_EPS_NORM", "CY2022")</f>
        <v>1.9750000000000001</v>
      </c>
      <c r="K333">
        <f t="shared" si="32"/>
        <v>983268.69087499997</v>
      </c>
      <c r="L333">
        <f t="shared" si="33"/>
        <v>0.15792943958801797</v>
      </c>
      <c r="M333" t="s">
        <v>855</v>
      </c>
      <c r="N333" s="4" cm="1">
        <f t="array" ref="N333">_xll.SNL.Clients.Office.Excel.Functions.SPG(M333, "SP_TOTAL_REV", "CY2022")</f>
        <v>6749200</v>
      </c>
      <c r="O333" s="4">
        <f>_xll.SNL.Clients.Office.Excel.Functions.SPG(M333,"IQ_AVG_DILUT_SHARES_OUT","CY2022")</f>
        <v>208867264</v>
      </c>
      <c r="P333" s="5">
        <f>_xll.SNL.Clients.Office.Excel.Functions.SPG(M333, "IQ_DILUT_EPS_NORM", "CY2022")</f>
        <v>5.3760000000000003</v>
      </c>
      <c r="Q333">
        <f t="shared" si="34"/>
        <v>1122870.4112640002</v>
      </c>
      <c r="R333">
        <f t="shared" si="35"/>
        <v>0.16637089007052691</v>
      </c>
    </row>
    <row r="334" spans="1:18">
      <c r="A334" t="s">
        <v>846</v>
      </c>
      <c r="B334" s="4" cm="1">
        <f t="array" ref="B334">_xll.SNL.Clients.Office.Excel.Functions.SPG(A334, "SP_TOTAL_REV", "CY2023")</f>
        <v>6181000</v>
      </c>
      <c r="C334" s="4">
        <f>_xll.SNL.Clients.Office.Excel.Functions.SPG(A334,"IQ_AVG_DILUT_SHARES_OUT","CY2023")</f>
        <v>214000000</v>
      </c>
      <c r="D334" s="5">
        <f>_xll.SNL.Clients.Office.Excel.Functions.SPG(A334, "IQ_DILUT_EPS_NORM", "CY2023")</f>
        <v>3.63</v>
      </c>
      <c r="E334">
        <f t="shared" si="30"/>
        <v>776820</v>
      </c>
      <c r="F334">
        <f t="shared" si="31"/>
        <v>0.12567869276816049</v>
      </c>
      <c r="G334" t="s">
        <v>846</v>
      </c>
      <c r="H334" s="4" cm="1">
        <f t="array" ref="H334">_xll.SNL.Clients.Office.Excel.Functions.SPG(G334, "SP_TOTAL_REV", "CY2022")</f>
        <v>6461000</v>
      </c>
      <c r="I334" s="4">
        <f>_xll.SNL.Clients.Office.Excel.Functions.SPG(G334,"IQ_AVG_DILUT_SHARES_OUT","CY2022")</f>
        <v>223000000</v>
      </c>
      <c r="J334" s="5">
        <f>_xll.SNL.Clients.Office.Excel.Functions.SPG(G334, "IQ_DILUT_EPS_NORM", "CY2022")</f>
        <v>3.22</v>
      </c>
      <c r="K334">
        <f t="shared" si="32"/>
        <v>718060</v>
      </c>
      <c r="L334">
        <f t="shared" si="33"/>
        <v>0.11113759479956663</v>
      </c>
      <c r="M334" t="s">
        <v>856</v>
      </c>
      <c r="N334" s="4" cm="1">
        <f t="array" ref="N334">_xll.SNL.Clients.Office.Excel.Functions.SPG(M334, "SP_TOTAL_REV", "CY2022")</f>
        <v>36602000</v>
      </c>
      <c r="O334" s="4">
        <f>_xll.SNL.Clients.Office.Excel.Functions.SPG(M334,"IQ_AVG_DILUT_SHARES_OUT","CY2022")</f>
        <v>155600000</v>
      </c>
      <c r="P334" s="5">
        <f>_xll.SNL.Clients.Office.Excel.Functions.SPG(M334, "IQ_DILUT_EPS_NORM", "CY2022")</f>
        <v>23.442</v>
      </c>
      <c r="Q334">
        <f t="shared" si="34"/>
        <v>3647575.2</v>
      </c>
      <c r="R334">
        <f t="shared" si="35"/>
        <v>9.9655078957434029E-2</v>
      </c>
    </row>
    <row r="335" spans="1:18">
      <c r="A335" t="s">
        <v>847</v>
      </c>
      <c r="B335" s="4" cm="1">
        <f t="array" ref="B335">_xll.SNL.Clients.Office.Excel.Functions.SPG(A335, "SP_TOTAL_REV", "CY2023")</f>
        <v>33723297</v>
      </c>
      <c r="C335" s="4">
        <f>_xll.SNL.Clients.Office.Excel.Functions.SPG(A335,"IQ_AVG_DILUT_SHARES_OUT","CY2023")</f>
        <v>449498000</v>
      </c>
      <c r="D335" s="5">
        <f>_xll.SNL.Clients.Office.Excel.Functions.SPG(A335, "IQ_DILUT_EPS_NORM", "CY2023")</f>
        <v>8.6280000000000001</v>
      </c>
      <c r="E335">
        <f t="shared" si="30"/>
        <v>3878268.7439999999</v>
      </c>
      <c r="F335">
        <f t="shared" si="31"/>
        <v>0.11500265659078351</v>
      </c>
      <c r="G335" t="s">
        <v>847</v>
      </c>
      <c r="H335" s="4" cm="1">
        <f t="array" ref="H335">_xll.SNL.Clients.Office.Excel.Functions.SPG(G335, "SP_TOTAL_REV", "CY2022")</f>
        <v>31615550</v>
      </c>
      <c r="I335" s="4">
        <f>_xll.SNL.Clients.Office.Excel.Functions.SPG(G335,"IQ_AVG_DILUT_SHARES_OUT","CY2022")</f>
        <v>451290000</v>
      </c>
      <c r="J335" s="5">
        <f>_xll.SNL.Clients.Office.Excel.Functions.SPG(G335, "IQ_DILUT_EPS_NORM", "CY2022")</f>
        <v>7.29</v>
      </c>
      <c r="K335">
        <f t="shared" si="32"/>
        <v>3289904.1</v>
      </c>
      <c r="L335">
        <f t="shared" si="33"/>
        <v>0.10405968265616129</v>
      </c>
      <c r="M335" t="s">
        <v>857</v>
      </c>
      <c r="N335" s="4" cm="1">
        <f t="array" ref="N335">_xll.SNL.Clients.Office.Excel.Functions.SPG(M335, "SP_TOTAL_REV", "CY2022")</f>
        <v>4843760</v>
      </c>
      <c r="O335" s="4">
        <f>_xll.SNL.Clients.Office.Excel.Functions.SPG(M335,"IQ_AVG_DILUT_SHARES_OUT","CY2022")</f>
        <v>419773195</v>
      </c>
      <c r="P335" s="5">
        <f>_xll.SNL.Clients.Office.Excel.Functions.SPG(M335, "IQ_DILUT_EPS_NORM", "CY2022")</f>
        <v>-3.0840000000000001</v>
      </c>
      <c r="Q335">
        <f t="shared" si="34"/>
        <v>-1294580.5333800002</v>
      </c>
      <c r="R335">
        <f t="shared" si="35"/>
        <v>-0.26726768737096807</v>
      </c>
    </row>
    <row r="336" spans="1:18">
      <c r="A336" t="s">
        <v>848</v>
      </c>
      <c r="B336" s="4" cm="1">
        <f t="array" ref="B336">_xll.SNL.Clients.Office.Excel.Functions.SPG(A336, "SP_TOTAL_REV", "CY2023")</f>
        <v>11812000</v>
      </c>
      <c r="C336" s="4">
        <f>_xll.SNL.Clients.Office.Excel.Functions.SPG(A336,"IQ_AVG_DILUT_SHARES_OUT","CY2023")</f>
        <v>841000000</v>
      </c>
      <c r="D336" s="5">
        <f>_xll.SNL.Clients.Office.Excel.Functions.SPG(A336, "IQ_DILUT_EPS_NORM", "CY2023")</f>
        <v>0.44</v>
      </c>
      <c r="E336">
        <f t="shared" si="30"/>
        <v>370040</v>
      </c>
      <c r="F336">
        <f t="shared" si="31"/>
        <v>3.1327463596342704E-2</v>
      </c>
      <c r="G336" t="s">
        <v>848</v>
      </c>
      <c r="H336" s="4" cm="1">
        <f t="array" ref="H336">_xll.SNL.Clients.Office.Excel.Functions.SPG(G336, "SP_TOTAL_REV", "CY2022")</f>
        <v>11915000</v>
      </c>
      <c r="I336" s="4">
        <f>_xll.SNL.Clients.Office.Excel.Functions.SPG(G336,"IQ_AVG_DILUT_SHARES_OUT","CY2022")</f>
        <v>795000000</v>
      </c>
      <c r="J336" s="5">
        <f>_xll.SNL.Clients.Office.Excel.Functions.SPG(G336, "IQ_DILUT_EPS_NORM", "CY2022")</f>
        <v>1.1619999999999999</v>
      </c>
      <c r="K336">
        <f t="shared" si="32"/>
        <v>923789.99999999988</v>
      </c>
      <c r="L336">
        <f t="shared" si="33"/>
        <v>7.7531682752832551E-2</v>
      </c>
      <c r="M336" t="s">
        <v>858</v>
      </c>
      <c r="N336" s="4" cm="1">
        <f t="array" ref="N336">_xll.SNL.Clients.Office.Excel.Functions.SPG(M336, "SP_TOTAL_REV", "CY2022")</f>
        <v>31543000</v>
      </c>
      <c r="O336" s="4">
        <f>_xll.SNL.Clients.Office.Excel.Functions.SPG(M336,"IQ_AVG_DILUT_SHARES_OUT","CY2022")</f>
        <v>236000000</v>
      </c>
      <c r="P336" s="5">
        <f>_xll.SNL.Clients.Office.Excel.Functions.SPG(M336, "IQ_DILUT_EPS_NORM", "CY2022")</f>
        <v>4.7350000000000003</v>
      </c>
      <c r="Q336">
        <f t="shared" si="34"/>
        <v>1117460</v>
      </c>
      <c r="R336">
        <f t="shared" si="35"/>
        <v>3.5426560568113372E-2</v>
      </c>
    </row>
    <row r="337" spans="1:18">
      <c r="A337" t="s">
        <v>849</v>
      </c>
      <c r="B337" s="4" cm="1">
        <f t="array" ref="B337">_xll.SNL.Clients.Office.Excel.Functions.SPG(A337, "SP_TOTAL_REV", "CY2023")</f>
        <v>9046000</v>
      </c>
      <c r="C337" s="4">
        <f>_xll.SNL.Clients.Office.Excel.Functions.SPG(A337,"IQ_AVG_DILUT_SHARES_OUT","CY2023")</f>
        <v>575200000</v>
      </c>
      <c r="D337" s="5">
        <f>_xll.SNL.Clients.Office.Excel.Functions.SPG(A337, "IQ_DILUT_EPS_NORM", "CY2023")</f>
        <v>0.623</v>
      </c>
      <c r="E337">
        <f t="shared" si="30"/>
        <v>358349.6</v>
      </c>
      <c r="F337">
        <f t="shared" si="31"/>
        <v>3.9614149900508509E-2</v>
      </c>
      <c r="G337" t="s">
        <v>849</v>
      </c>
      <c r="H337" s="4" cm="1">
        <f t="array" ref="H337">_xll.SNL.Clients.Office.Excel.Functions.SPG(G337, "SP_TOTAL_REV", "CY2022")</f>
        <v>10165000</v>
      </c>
      <c r="I337" s="4">
        <f>_xll.SNL.Clients.Office.Excel.Functions.SPG(G337,"IQ_AVG_DILUT_SHARES_OUT","CY2022")</f>
        <v>585700000</v>
      </c>
      <c r="J337" s="5">
        <f>_xll.SNL.Clients.Office.Excel.Functions.SPG(G337, "IQ_DILUT_EPS_NORM", "CY2022")</f>
        <v>0.42</v>
      </c>
      <c r="K337">
        <f t="shared" si="32"/>
        <v>245994</v>
      </c>
      <c r="L337">
        <f t="shared" si="33"/>
        <v>2.420009837678308E-2</v>
      </c>
      <c r="M337" t="s">
        <v>859</v>
      </c>
      <c r="N337" s="4" cm="1">
        <f t="array" ref="N337">_xll.SNL.Clients.Office.Excel.Functions.SPG(M337, "SP_TOTAL_REV", "CY2022")</f>
        <v>41512467</v>
      </c>
      <c r="O337" s="4">
        <f>_xll.SNL.Clients.Office.Excel.Functions.SPG(M337,"IQ_AVG_DILUT_SHARES_OUT","CY2022")</f>
        <v>263176000</v>
      </c>
      <c r="P337" s="5">
        <f>_xll.SNL.Clients.Office.Excel.Functions.SPG(M337, "IQ_DILUT_EPS_NORM", "CY2022")</f>
        <v>22.548999999999999</v>
      </c>
      <c r="Q337">
        <f t="shared" si="34"/>
        <v>5934355.6239999998</v>
      </c>
      <c r="R337">
        <f t="shared" si="35"/>
        <v>0.14295357642801618</v>
      </c>
    </row>
    <row r="338" spans="1:18">
      <c r="A338" t="s">
        <v>850</v>
      </c>
      <c r="B338" s="4" t="str" cm="1">
        <f t="array" ref="B338">_xll.SNL.Clients.Office.Excel.Functions.SPG(A338, "SP_TOTAL_REV", "CY2023")</f>
        <v>#INVALID COMPANY ID</v>
      </c>
      <c r="C338" s="4" t="str">
        <f>_xll.SNL.Clients.Office.Excel.Functions.SPG(A338,"IQ_AVG_DILUT_SHARES_OUT","CY2023")</f>
        <v>#INVALID COMPANY ID</v>
      </c>
      <c r="D338" s="5" t="str">
        <f>_xll.SNL.Clients.Office.Excel.Functions.SPG(A338, "IQ_DILUT_EPS_NORM", "CY2023")</f>
        <v>#INVALID COMPANY ID</v>
      </c>
      <c r="E338" t="e">
        <f t="shared" si="30"/>
        <v>#VALUE!</v>
      </c>
      <c r="F338" t="e">
        <f t="shared" si="31"/>
        <v>#VALUE!</v>
      </c>
      <c r="G338" t="s">
        <v>850</v>
      </c>
      <c r="H338" s="4" t="str" cm="1">
        <f t="array" ref="H338">_xll.SNL.Clients.Office.Excel.Functions.SPG(G338, "SP_TOTAL_REV", "CY2022")</f>
        <v>#INVALID COMPANY ID</v>
      </c>
      <c r="I338" s="4" t="str">
        <f>_xll.SNL.Clients.Office.Excel.Functions.SPG(G338,"IQ_AVG_DILUT_SHARES_OUT","CY2022")</f>
        <v>#INVALID COMPANY ID</v>
      </c>
      <c r="J338" s="5" t="str">
        <f>_xll.SNL.Clients.Office.Excel.Functions.SPG(G338, "IQ_DILUT_EPS_NORM", "CY2022")</f>
        <v>#INVALID COMPANY ID</v>
      </c>
      <c r="K338" t="e">
        <f t="shared" si="32"/>
        <v>#VALUE!</v>
      </c>
      <c r="L338" t="e">
        <f t="shared" si="33"/>
        <v>#VALUE!</v>
      </c>
      <c r="M338" t="s">
        <v>860</v>
      </c>
      <c r="N338" s="4" cm="1">
        <f t="array" ref="N338">_xll.SNL.Clients.Office.Excel.Functions.SPG(M338, "SP_TOTAL_REV", "CY2022")</f>
        <v>26974000</v>
      </c>
      <c r="O338" s="4">
        <f>_xll.SNL.Clients.Office.Excel.Functions.SPG(M338,"IQ_AVG_DILUT_SHARES_OUT","CY2022")</f>
        <v>25070000000</v>
      </c>
      <c r="P338" s="5">
        <f>_xll.SNL.Clients.Office.Excel.Functions.SPG(M338, "IQ_DILUT_EPS_NORM", "CY2022")</f>
        <v>0.13900000000000001</v>
      </c>
      <c r="Q338">
        <f t="shared" si="34"/>
        <v>3484730.0000000005</v>
      </c>
      <c r="R338">
        <f t="shared" si="35"/>
        <v>0.12918847779343073</v>
      </c>
    </row>
    <row r="339" spans="1:18">
      <c r="A339" t="s">
        <v>851</v>
      </c>
      <c r="B339" s="4" cm="1">
        <f t="array" ref="B339">_xll.SNL.Clients.Office.Excel.Functions.SPG(A339, "SP_TOTAL_REV", "CY2023")</f>
        <v>28114000</v>
      </c>
      <c r="C339" s="4">
        <f>_xll.SNL.Clients.Office.Excel.Functions.SPG(A339,"IQ_AVG_DILUT_SHARES_OUT","CY2023")</f>
        <v>2030800000</v>
      </c>
      <c r="D339" s="5">
        <f>_xll.SNL.Clients.Office.Excel.Functions.SPG(A339, "IQ_DILUT_EPS_NORM", "CY2023")</f>
        <v>2.5369999999999999</v>
      </c>
      <c r="E339">
        <f t="shared" si="30"/>
        <v>5152139.5999999996</v>
      </c>
      <c r="F339">
        <f t="shared" si="31"/>
        <v>0.18325886035427189</v>
      </c>
      <c r="G339" t="s">
        <v>851</v>
      </c>
      <c r="H339" s="4" cm="1">
        <f t="array" ref="H339">_xll.SNL.Clients.Office.Excel.Functions.SPG(G339, "SP_TOTAL_REV", "CY2022")</f>
        <v>20956000</v>
      </c>
      <c r="I339" s="4">
        <f>_xll.SNL.Clients.Office.Excel.Functions.SPG(G339,"IQ_AVG_DILUT_SHARES_OUT","CY2022")</f>
        <v>1978600000</v>
      </c>
      <c r="J339" s="5">
        <f>_xll.SNL.Clients.Office.Excel.Functions.SPG(G339, "IQ_DILUT_EPS_NORM", "CY2022")</f>
        <v>1.657</v>
      </c>
      <c r="K339">
        <f t="shared" si="32"/>
        <v>3278540.2</v>
      </c>
      <c r="L339">
        <f t="shared" si="33"/>
        <v>0.15644875930521093</v>
      </c>
      <c r="M339" t="s">
        <v>861</v>
      </c>
      <c r="N339" s="4" cm="1">
        <f t="array" ref="N339">_xll.SNL.Clients.Office.Excel.Functions.SPG(M339, "SP_TOTAL_REV", "CY2022")</f>
        <v>10575325</v>
      </c>
      <c r="O339" s="4">
        <f>_xll.SNL.Clients.Office.Excel.Functions.SPG(M339,"IQ_AVG_DILUT_SHARES_OUT","CY2022")</f>
        <v>3508524</v>
      </c>
      <c r="P339" s="5">
        <f>_xll.SNL.Clients.Office.Excel.Functions.SPG(M339, "IQ_DILUT_EPS_NORM", "CY2022")</f>
        <v>401.37900000000002</v>
      </c>
      <c r="Q339">
        <f t="shared" si="34"/>
        <v>1408247.8545959999</v>
      </c>
      <c r="R339">
        <f t="shared" si="35"/>
        <v>0.13316355332777005</v>
      </c>
    </row>
    <row r="340" spans="1:18">
      <c r="A340" t="s">
        <v>852</v>
      </c>
      <c r="B340" s="4" cm="1">
        <f t="array" ref="B340">_xll.SNL.Clients.Office.Excel.Functions.SPG(A340, "SP_TOTAL_REV", "CY2023")</f>
        <v>51542000</v>
      </c>
      <c r="C340" s="4">
        <f>_xll.SNL.Clients.Office.Excel.Functions.SPG(A340,"IQ_AVG_DILUT_SHARES_OUT","CY2023")</f>
        <v>1549100000</v>
      </c>
      <c r="D340" s="5">
        <f>_xll.SNL.Clients.Office.Excel.Functions.SPG(A340, "IQ_DILUT_EPS_NORM", "CY2023")</f>
        <v>2.5390000000000001</v>
      </c>
      <c r="E340">
        <f t="shared" si="30"/>
        <v>3933164.9</v>
      </c>
      <c r="F340">
        <f t="shared" si="31"/>
        <v>7.6309900663536531E-2</v>
      </c>
      <c r="G340" t="s">
        <v>852</v>
      </c>
      <c r="H340" s="4" cm="1">
        <f t="array" ref="H340">_xll.SNL.Clients.Office.Excel.Functions.SPG(G340, "SP_TOTAL_REV", "CY2022")</f>
        <v>49107000</v>
      </c>
      <c r="I340" s="4">
        <f>_xll.SNL.Clients.Office.Excel.Functions.SPG(G340,"IQ_AVG_DILUT_SHARES_OUT","CY2022")</f>
        <v>1591100000</v>
      </c>
      <c r="J340" s="5">
        <f>_xll.SNL.Clients.Office.Excel.Functions.SPG(G340, "IQ_DILUT_EPS_NORM", "CY2022")</f>
        <v>2.6</v>
      </c>
      <c r="K340">
        <f t="shared" si="32"/>
        <v>4136860</v>
      </c>
      <c r="L340">
        <f t="shared" si="33"/>
        <v>8.4241757794204494E-2</v>
      </c>
      <c r="M340" t="s">
        <v>862</v>
      </c>
      <c r="N340" s="4" cm="1">
        <f t="array" ref="N340">_xll.SNL.Clients.Office.Excel.Functions.SPG(M340, "SP_TOTAL_REV", "CY2022")</f>
        <v>13205000</v>
      </c>
      <c r="O340" s="4">
        <f>_xll.SNL.Clients.Office.Excel.Functions.SPG(M340,"IQ_AVG_DILUT_SHARES_OUT","CY2022")</f>
        <v>264053000</v>
      </c>
      <c r="P340" s="5">
        <f>_xll.SNL.Clients.Office.Excel.Functions.SPG(M340, "IQ_DILUT_EPS_NORM", "CY2022")</f>
        <v>7.81</v>
      </c>
      <c r="Q340">
        <f t="shared" si="34"/>
        <v>2062253.93</v>
      </c>
      <c r="R340">
        <f t="shared" si="35"/>
        <v>0.15617220219613781</v>
      </c>
    </row>
    <row r="341" spans="1:18">
      <c r="A341" t="s">
        <v>4</v>
      </c>
      <c r="B341" s="4" cm="1">
        <f t="array" ref="B341">_xll.SNL.Clients.Office.Excel.Functions.SPG(A341, "SP_TOTAL_REV", "CY2023")</f>
        <v>5505400</v>
      </c>
      <c r="C341" s="4">
        <f>_xll.SNL.Clients.Office.Excel.Functions.SPG(A341,"IQ_AVG_DILUT_SHARES_OUT","CY2023")</f>
        <v>447900000</v>
      </c>
      <c r="D341" s="5">
        <f>_xll.SNL.Clients.Office.Excel.Functions.SPG(A341, "IQ_DILUT_EPS_NORM", "CY2023")</f>
        <v>1.2290000000000001</v>
      </c>
      <c r="E341">
        <f t="shared" si="30"/>
        <v>550469.1</v>
      </c>
      <c r="F341">
        <f t="shared" si="31"/>
        <v>9.998712173502379E-2</v>
      </c>
      <c r="G341" t="s">
        <v>4</v>
      </c>
      <c r="H341" s="4" cm="1">
        <f t="array" ref="H341">_xll.SNL.Clients.Office.Excel.Functions.SPG(G341, "SP_TOTAL_REV", "CY2022")</f>
        <v>5850600</v>
      </c>
      <c r="I341" s="4">
        <f>_xll.SNL.Clients.Office.Excel.Functions.SPG(G341,"IQ_AVG_DILUT_SHARES_OUT","CY2022")</f>
        <v>442700000</v>
      </c>
      <c r="J341" s="5">
        <f>_xll.SNL.Clients.Office.Excel.Functions.SPG(G341, "IQ_DILUT_EPS_NORM", "CY2022")</f>
        <v>1.2310000000000001</v>
      </c>
      <c r="K341">
        <f t="shared" si="32"/>
        <v>544963.69999999995</v>
      </c>
      <c r="L341">
        <f t="shared" si="33"/>
        <v>9.314663453321026E-2</v>
      </c>
      <c r="M341" t="s">
        <v>863</v>
      </c>
      <c r="N341" s="4" cm="1">
        <f t="array" ref="N341">_xll.SNL.Clients.Office.Excel.Functions.SPG(M341, "SP_TOTAL_REV", "CY2022")</f>
        <v>14409860</v>
      </c>
      <c r="O341" s="4">
        <f>_xll.SNL.Clients.Office.Excel.Functions.SPG(M341,"IQ_AVG_DILUT_SHARES_OUT","CY2022")</f>
        <v>64962000</v>
      </c>
      <c r="P341" s="5">
        <f>_xll.SNL.Clients.Office.Excel.Functions.SPG(M341, "IQ_DILUT_EPS_NORM", "CY2022")</f>
        <v>27.079000000000001</v>
      </c>
      <c r="Q341">
        <f t="shared" si="34"/>
        <v>1759105.9979999999</v>
      </c>
      <c r="R341">
        <f t="shared" si="35"/>
        <v>0.12207655022324991</v>
      </c>
    </row>
    <row r="342" spans="1:18">
      <c r="A342" t="s">
        <v>853</v>
      </c>
      <c r="B342" s="4" cm="1">
        <f t="array" ref="B342">_xll.SNL.Clients.Office.Excel.Functions.SPG(A342, "SP_TOTAL_REV", "CY2023")</f>
        <v>2651348</v>
      </c>
      <c r="C342" s="4">
        <f>_xll.SNL.Clients.Office.Excel.Functions.SPG(A342,"IQ_AVG_DILUT_SHARES_OUT","CY2023")</f>
        <v>57579250</v>
      </c>
      <c r="D342" s="5">
        <f>_xll.SNL.Clients.Office.Excel.Functions.SPG(A342, "IQ_DILUT_EPS_NORM", "CY2023")</f>
        <v>6.7619999999999996</v>
      </c>
      <c r="E342">
        <f t="shared" si="30"/>
        <v>389350.8885</v>
      </c>
      <c r="F342">
        <f t="shared" si="31"/>
        <v>0.14685016395433567</v>
      </c>
      <c r="G342" t="s">
        <v>853</v>
      </c>
      <c r="H342" s="4" cm="1">
        <f t="array" ref="H342">_xll.SNL.Clients.Office.Excel.Functions.SPG(G342, "SP_TOTAL_REV", "CY2022")</f>
        <v>2591589</v>
      </c>
      <c r="I342" s="4">
        <f>_xll.SNL.Clients.Office.Excel.Functions.SPG(G342,"IQ_AVG_DILUT_SHARES_OUT","CY2022")</f>
        <v>57984750</v>
      </c>
      <c r="J342" s="5">
        <f>_xll.SNL.Clients.Office.Excel.Functions.SPG(G342, "IQ_DILUT_EPS_NORM", "CY2022")</f>
        <v>6.7729999999999997</v>
      </c>
      <c r="K342">
        <f t="shared" si="32"/>
        <v>392730.71175000002</v>
      </c>
      <c r="L342">
        <f t="shared" si="33"/>
        <v>0.15154050729108667</v>
      </c>
      <c r="M342" t="s">
        <v>864</v>
      </c>
      <c r="N342" s="4" cm="1">
        <f t="array" ref="N342">_xll.SNL.Clients.Office.Excel.Functions.SPG(M342, "SP_TOTAL_REV", "CY2022")</f>
        <v>36634000</v>
      </c>
      <c r="O342" s="4">
        <f>_xll.SNL.Clients.Office.Excel.Functions.SPG(M342,"IQ_AVG_DILUT_SHARES_OUT","CY2022")</f>
        <v>1002000000</v>
      </c>
      <c r="P342" s="5">
        <f>_xll.SNL.Clients.Office.Excel.Functions.SPG(M342, "IQ_DILUT_EPS_NORM", "CY2022")</f>
        <v>8.6690000000000005</v>
      </c>
      <c r="Q342">
        <f t="shared" si="34"/>
        <v>8686338</v>
      </c>
      <c r="R342">
        <f t="shared" si="35"/>
        <v>0.23711137194955506</v>
      </c>
    </row>
    <row r="343" spans="1:18">
      <c r="A343" t="s">
        <v>854</v>
      </c>
      <c r="B343" s="4" cm="1">
        <f t="array" ref="B343">_xll.SNL.Clients.Office.Excel.Functions.SPG(A343, "SP_TOTAL_REV", "CY2023")</f>
        <v>12156000</v>
      </c>
      <c r="C343" s="4">
        <f>_xll.SNL.Clients.Office.Excel.Functions.SPG(A343,"IQ_AVG_DILUT_SHARES_OUT","CY2023")</f>
        <v>227400000</v>
      </c>
      <c r="D343" s="5">
        <f>_xll.SNL.Clients.Office.Excel.Functions.SPG(A343, "IQ_DILUT_EPS_NORM", "CY2023")</f>
        <v>9.4440000000000008</v>
      </c>
      <c r="E343">
        <f t="shared" si="30"/>
        <v>2147565.6</v>
      </c>
      <c r="F343">
        <f t="shared" si="31"/>
        <v>0.17666712734452122</v>
      </c>
      <c r="G343" t="s">
        <v>854</v>
      </c>
      <c r="H343" s="4" cm="1">
        <f t="array" ref="H343">_xll.SNL.Clients.Office.Excel.Functions.SPG(G343, "SP_TOTAL_REV", "CY2022")</f>
        <v>12745000</v>
      </c>
      <c r="I343" s="4">
        <f>_xll.SNL.Clients.Office.Excel.Functions.SPG(G343,"IQ_AVG_DILUT_SHARES_OUT","CY2022")</f>
        <v>235600000</v>
      </c>
      <c r="J343" s="5">
        <f>_xll.SNL.Clients.Office.Excel.Functions.SPG(G343, "IQ_DILUT_EPS_NORM", "CY2022")</f>
        <v>10.956</v>
      </c>
      <c r="K343">
        <f t="shared" si="32"/>
        <v>2581233.6</v>
      </c>
      <c r="L343">
        <f t="shared" si="33"/>
        <v>0.20252911730090231</v>
      </c>
      <c r="M343" t="s">
        <v>865</v>
      </c>
      <c r="N343" s="4" cm="1">
        <f t="array" ref="N343">_xll.SNL.Clients.Office.Excel.Functions.SPG(M343, "SP_TOTAL_REV", "CY2022")</f>
        <v>6260077</v>
      </c>
      <c r="O343" s="4">
        <f>_xll.SNL.Clients.Office.Excel.Functions.SPG(M343,"IQ_AVG_DILUT_SHARES_OUT","CY2022")</f>
        <v>226155640</v>
      </c>
      <c r="P343" s="5">
        <f>_xll.SNL.Clients.Office.Excel.Functions.SPG(M343, "IQ_DILUT_EPS_NORM", "CY2022")</f>
        <v>5.0890000000000004</v>
      </c>
      <c r="Q343">
        <f t="shared" si="34"/>
        <v>1150906.0519600001</v>
      </c>
      <c r="R343">
        <f t="shared" si="35"/>
        <v>0.18384854562651548</v>
      </c>
    </row>
    <row r="344" spans="1:18">
      <c r="A344" t="s">
        <v>855</v>
      </c>
      <c r="B344" s="4" cm="1">
        <f t="array" ref="B344">_xll.SNL.Clients.Office.Excel.Functions.SPG(A344, "SP_TOTAL_REV", "CY2023")</f>
        <v>6749000</v>
      </c>
      <c r="C344" s="4">
        <f>_xll.SNL.Clients.Office.Excel.Functions.SPG(A344,"IQ_AVG_DILUT_SHARES_OUT","CY2023")</f>
        <v>207563746</v>
      </c>
      <c r="D344" s="5">
        <f>_xll.SNL.Clients.Office.Excel.Functions.SPG(A344, "IQ_DILUT_EPS_NORM", "CY2023")</f>
        <v>4.5209999999999999</v>
      </c>
      <c r="E344">
        <f t="shared" si="30"/>
        <v>938395.69566600001</v>
      </c>
      <c r="F344">
        <f t="shared" si="31"/>
        <v>0.13904218338509408</v>
      </c>
      <c r="G344" t="s">
        <v>855</v>
      </c>
      <c r="H344" s="4" cm="1">
        <f t="array" ref="H344">_xll.SNL.Clients.Office.Excel.Functions.SPG(G344, "SP_TOTAL_REV", "CY2022")</f>
        <v>6749200</v>
      </c>
      <c r="I344" s="4">
        <f>_xll.SNL.Clients.Office.Excel.Functions.SPG(G344,"IQ_AVG_DILUT_SHARES_OUT","CY2022")</f>
        <v>208867264</v>
      </c>
      <c r="J344" s="5">
        <f>_xll.SNL.Clients.Office.Excel.Functions.SPG(G344, "IQ_DILUT_EPS_NORM", "CY2022")</f>
        <v>5.3760000000000003</v>
      </c>
      <c r="K344">
        <f t="shared" si="32"/>
        <v>1122870.4112640002</v>
      </c>
      <c r="L344">
        <f t="shared" si="33"/>
        <v>0.16637089007052691</v>
      </c>
      <c r="M344" t="s">
        <v>866</v>
      </c>
      <c r="N344" s="4" cm="1">
        <f t="array" ref="N344">_xll.SNL.Clients.Office.Excel.Functions.SPG(M344, "SP_TOTAL_REV", "CY2022")</f>
        <v>14289100</v>
      </c>
      <c r="O344" s="4">
        <f>_xll.SNL.Clients.Office.Excel.Functions.SPG(M344,"IQ_AVG_DILUT_SHARES_OUT","CY2022")</f>
        <v>207000000</v>
      </c>
      <c r="P344" s="5">
        <f>_xll.SNL.Clients.Office.Excel.Functions.SPG(M344, "IQ_DILUT_EPS_NORM", "CY2022")</f>
        <v>5.81</v>
      </c>
      <c r="Q344">
        <f t="shared" si="34"/>
        <v>1202670</v>
      </c>
      <c r="R344">
        <f t="shared" si="35"/>
        <v>8.4166952432273553E-2</v>
      </c>
    </row>
    <row r="345" spans="1:18">
      <c r="A345" t="s">
        <v>856</v>
      </c>
      <c r="B345" s="4" cm="1">
        <f t="array" ref="B345">_xll.SNL.Clients.Office.Excel.Functions.SPG(A345, "SP_TOTAL_REV", "CY2023")</f>
        <v>39290000</v>
      </c>
      <c r="C345" s="4">
        <f>_xll.SNL.Clients.Office.Excel.Functions.SPG(A345,"IQ_AVG_DILUT_SHARES_OUT","CY2023")</f>
        <v>152000000</v>
      </c>
      <c r="D345" s="5">
        <f>_xll.SNL.Clients.Office.Excel.Functions.SPG(A345, "IQ_DILUT_EPS_NORM", "CY2023")</f>
        <v>9.2479999999999993</v>
      </c>
      <c r="E345">
        <f t="shared" si="30"/>
        <v>1405696</v>
      </c>
      <c r="F345">
        <f t="shared" si="31"/>
        <v>3.5777449732756428E-2</v>
      </c>
      <c r="G345" t="s">
        <v>856</v>
      </c>
      <c r="H345" s="4" cm="1">
        <f t="array" ref="H345">_xll.SNL.Clients.Office.Excel.Functions.SPG(G345, "SP_TOTAL_REV", "CY2022")</f>
        <v>36602000</v>
      </c>
      <c r="I345" s="4">
        <f>_xll.SNL.Clients.Office.Excel.Functions.SPG(G345,"IQ_AVG_DILUT_SHARES_OUT","CY2022")</f>
        <v>155600000</v>
      </c>
      <c r="J345" s="5">
        <f>_xll.SNL.Clients.Office.Excel.Functions.SPG(G345, "IQ_DILUT_EPS_NORM", "CY2022")</f>
        <v>23.442</v>
      </c>
      <c r="K345">
        <f t="shared" si="32"/>
        <v>3647575.2</v>
      </c>
      <c r="L345">
        <f t="shared" si="33"/>
        <v>9.9655078957434029E-2</v>
      </c>
      <c r="M345" t="s">
        <v>867</v>
      </c>
      <c r="N345" s="4" cm="1">
        <f t="array" ref="N345">_xll.SNL.Clients.Office.Excel.Functions.SPG(M345, "SP_TOTAL_REV", "CY2022")</f>
        <v>8326200</v>
      </c>
      <c r="O345" s="4">
        <f>_xll.SNL.Clients.Office.Excel.Functions.SPG(M345,"IQ_AVG_DILUT_SHARES_OUT","CY2022")</f>
        <v>448200000</v>
      </c>
      <c r="P345" s="5">
        <f>_xll.SNL.Clients.Office.Excel.Functions.SPG(M345, "IQ_DILUT_EPS_NORM", "CY2022")</f>
        <v>3.7709999999999999</v>
      </c>
      <c r="Q345">
        <f t="shared" si="34"/>
        <v>1690162.2</v>
      </c>
      <c r="R345">
        <f t="shared" si="35"/>
        <v>0.2029932262016286</v>
      </c>
    </row>
    <row r="346" spans="1:18">
      <c r="A346" t="s">
        <v>857</v>
      </c>
      <c r="B346" s="4" cm="1">
        <f t="array" ref="B346">_xll.SNL.Clients.Office.Excel.Functions.SPG(A346, "SP_TOTAL_REV", "CY2023")</f>
        <v>8549924</v>
      </c>
      <c r="C346" s="4">
        <f>_xll.SNL.Clients.Office.Excel.Functions.SPG(A346,"IQ_AVG_DILUT_SHARES_OUT","CY2023")</f>
        <v>427400849</v>
      </c>
      <c r="D346" s="5">
        <f>_xll.SNL.Clients.Office.Excel.Functions.SPG(A346, "IQ_DILUT_EPS_NORM", "CY2023")</f>
        <v>0.252</v>
      </c>
      <c r="E346">
        <f t="shared" si="30"/>
        <v>107705.01394799999</v>
      </c>
      <c r="F346">
        <f t="shared" si="31"/>
        <v>1.2597189629755772E-2</v>
      </c>
      <c r="G346" t="s">
        <v>857</v>
      </c>
      <c r="H346" s="4" cm="1">
        <f t="array" ref="H346">_xll.SNL.Clients.Office.Excel.Functions.SPG(G346, "SP_TOTAL_REV", "CY2022")</f>
        <v>4843760</v>
      </c>
      <c r="I346" s="4">
        <f>_xll.SNL.Clients.Office.Excel.Functions.SPG(G346,"IQ_AVG_DILUT_SHARES_OUT","CY2022")</f>
        <v>419773195</v>
      </c>
      <c r="J346" s="5">
        <f>_xll.SNL.Clients.Office.Excel.Functions.SPG(G346, "IQ_DILUT_EPS_NORM", "CY2022")</f>
        <v>-3.0840000000000001</v>
      </c>
      <c r="K346">
        <f t="shared" si="32"/>
        <v>-1294580.5333800002</v>
      </c>
      <c r="L346">
        <f t="shared" si="33"/>
        <v>-0.26726768737096807</v>
      </c>
      <c r="M346" t="s">
        <v>868</v>
      </c>
      <c r="N346" s="4" cm="1">
        <f t="array" ref="N346">_xll.SNL.Clients.Office.Excel.Functions.SPG(M346, "SP_TOTAL_REV", "CY2022")</f>
        <v>22387000</v>
      </c>
      <c r="O346" s="4">
        <f>_xll.SNL.Clients.Office.Excel.Functions.SPG(M346,"IQ_AVG_DILUT_SHARES_OUT","CY2022")</f>
        <v>448400000</v>
      </c>
      <c r="P346" s="5">
        <f>_xll.SNL.Clients.Office.Excel.Functions.SPG(M346, "IQ_DILUT_EPS_NORM", "CY2022")</f>
        <v>3.1360000000000001</v>
      </c>
      <c r="Q346">
        <f t="shared" si="34"/>
        <v>1406182.3999999999</v>
      </c>
      <c r="R346">
        <f t="shared" si="35"/>
        <v>6.2812453656139716E-2</v>
      </c>
    </row>
    <row r="347" spans="1:18">
      <c r="A347" t="s">
        <v>858</v>
      </c>
      <c r="B347" s="4" cm="1">
        <f t="array" ref="B347">_xll.SNL.Clients.Office.Excel.Functions.SPG(A347, "SP_TOTAL_REV", "CY2023")</f>
        <v>28823000</v>
      </c>
      <c r="C347" s="4">
        <f>_xll.SNL.Clients.Office.Excel.Functions.SPG(A347,"IQ_AVG_DILUT_SHARES_OUT","CY2023")</f>
        <v>228000000</v>
      </c>
      <c r="D347" s="5">
        <f>_xll.SNL.Clients.Office.Excel.Functions.SPG(A347, "IQ_DILUT_EPS_NORM", "CY2023")</f>
        <v>-4.55</v>
      </c>
      <c r="E347">
        <f t="shared" si="30"/>
        <v>-1037400</v>
      </c>
      <c r="F347">
        <f t="shared" si="31"/>
        <v>-3.5992089650626238E-2</v>
      </c>
      <c r="G347" t="s">
        <v>858</v>
      </c>
      <c r="H347" s="4" cm="1">
        <f t="array" ref="H347">_xll.SNL.Clients.Office.Excel.Functions.SPG(G347, "SP_TOTAL_REV", "CY2022")</f>
        <v>31543000</v>
      </c>
      <c r="I347" s="4">
        <f>_xll.SNL.Clients.Office.Excel.Functions.SPG(G347,"IQ_AVG_DILUT_SHARES_OUT","CY2022")</f>
        <v>236000000</v>
      </c>
      <c r="J347" s="5">
        <f>_xll.SNL.Clients.Office.Excel.Functions.SPG(G347, "IQ_DILUT_EPS_NORM", "CY2022")</f>
        <v>4.7350000000000003</v>
      </c>
      <c r="K347">
        <f t="shared" si="32"/>
        <v>1117460</v>
      </c>
      <c r="L347">
        <f t="shared" si="33"/>
        <v>3.5426560568113372E-2</v>
      </c>
      <c r="M347" t="s">
        <v>869</v>
      </c>
      <c r="N347" s="4" cm="1">
        <f t="array" ref="N347">_xll.SNL.Clients.Office.Excel.Functions.SPG(M347, "SP_TOTAL_REV", "CY2022")</f>
        <v>46073000</v>
      </c>
      <c r="O347" s="4">
        <f>_xll.SNL.Clients.Office.Excel.Functions.SPG(M347,"IQ_AVG_DILUT_SHARES_OUT","CY2022")</f>
        <v>2748000000</v>
      </c>
      <c r="P347" s="5">
        <f>_xll.SNL.Clients.Office.Excel.Functions.SPG(M347, "IQ_DILUT_EPS_NORM", "CY2022")</f>
        <v>2.5150000000000001</v>
      </c>
      <c r="Q347">
        <f t="shared" si="34"/>
        <v>6911220</v>
      </c>
      <c r="R347">
        <f t="shared" si="35"/>
        <v>0.15000586026523127</v>
      </c>
    </row>
    <row r="348" spans="1:18">
      <c r="A348" t="s">
        <v>859</v>
      </c>
      <c r="B348" s="4" cm="1">
        <f t="array" ref="B348">_xll.SNL.Clients.Office.Excel.Functions.SPG(A348, "SP_TOTAL_REV", "CY2023")</f>
        <v>34713501</v>
      </c>
      <c r="C348" s="4">
        <f>_xll.SNL.Clients.Office.Excel.Functions.SPG(A348,"IQ_AVG_DILUT_SHARES_OUT","CY2023")</f>
        <v>250412000</v>
      </c>
      <c r="D348" s="5">
        <f>_xll.SNL.Clients.Office.Excel.Functions.SPG(A348, "IQ_DILUT_EPS_NORM", "CY2023")</f>
        <v>14.106999999999999</v>
      </c>
      <c r="E348">
        <f t="shared" si="30"/>
        <v>3532562.0839999998</v>
      </c>
      <c r="F348">
        <f t="shared" si="31"/>
        <v>0.10176334804144359</v>
      </c>
      <c r="G348" t="s">
        <v>859</v>
      </c>
      <c r="H348" s="4" cm="1">
        <f t="array" ref="H348">_xll.SNL.Clients.Office.Excel.Functions.SPG(G348, "SP_TOTAL_REV", "CY2022")</f>
        <v>41512467</v>
      </c>
      <c r="I348" s="4">
        <f>_xll.SNL.Clients.Office.Excel.Functions.SPG(G348,"IQ_AVG_DILUT_SHARES_OUT","CY2022")</f>
        <v>263176000</v>
      </c>
      <c r="J348" s="5">
        <f>_xll.SNL.Clients.Office.Excel.Functions.SPG(G348, "IQ_DILUT_EPS_NORM", "CY2022")</f>
        <v>22.548999999999999</v>
      </c>
      <c r="K348">
        <f t="shared" si="32"/>
        <v>5934355.6239999998</v>
      </c>
      <c r="L348">
        <f t="shared" si="33"/>
        <v>0.14295357642801618</v>
      </c>
      <c r="M348" t="s">
        <v>870</v>
      </c>
      <c r="N348" s="4" cm="1">
        <f t="array" ref="N348">_xll.SNL.Clients.Office.Excel.Functions.SPG(M348, "SP_TOTAL_REV", "CY2022")</f>
        <v>13685000</v>
      </c>
      <c r="O348" s="4">
        <f>_xll.SNL.Clients.Office.Excel.Functions.SPG(M348,"IQ_AVG_DILUT_SHARES_OUT","CY2022")</f>
        <v>423000000</v>
      </c>
      <c r="P348" s="5">
        <f>_xll.SNL.Clients.Office.Excel.Functions.SPG(M348, "IQ_DILUT_EPS_NORM", "CY2022")</f>
        <v>2.6349999999999998</v>
      </c>
      <c r="Q348">
        <f t="shared" si="34"/>
        <v>1114605</v>
      </c>
      <c r="R348">
        <f t="shared" si="35"/>
        <v>8.1447204968944101E-2</v>
      </c>
    </row>
    <row r="349" spans="1:18">
      <c r="A349" t="s">
        <v>860</v>
      </c>
      <c r="B349" s="4" cm="1">
        <f t="array" ref="B349">_xll.SNL.Clients.Office.Excel.Functions.SPG(A349, "SP_TOTAL_REV", "CY2023")</f>
        <v>60922000</v>
      </c>
      <c r="C349" s="4">
        <f>_xll.SNL.Clients.Office.Excel.Functions.SPG(A349,"IQ_AVG_DILUT_SHARES_OUT","CY2023")</f>
        <v>24940000000</v>
      </c>
      <c r="D349" s="5">
        <f>_xll.SNL.Clients.Office.Excel.Functions.SPG(A349, "IQ_DILUT_EPS_NORM", "CY2023")</f>
        <v>0.84199999999999997</v>
      </c>
      <c r="E349">
        <f t="shared" si="30"/>
        <v>20999480</v>
      </c>
      <c r="F349">
        <f t="shared" si="31"/>
        <v>0.34469452742851514</v>
      </c>
      <c r="G349" t="s">
        <v>860</v>
      </c>
      <c r="H349" s="4" cm="1">
        <f t="array" ref="H349">_xll.SNL.Clients.Office.Excel.Functions.SPG(G349, "SP_TOTAL_REV", "CY2022")</f>
        <v>26974000</v>
      </c>
      <c r="I349" s="4">
        <f>_xll.SNL.Clients.Office.Excel.Functions.SPG(G349,"IQ_AVG_DILUT_SHARES_OUT","CY2022")</f>
        <v>25070000000</v>
      </c>
      <c r="J349" s="5">
        <f>_xll.SNL.Clients.Office.Excel.Functions.SPG(G349, "IQ_DILUT_EPS_NORM", "CY2022")</f>
        <v>0.13900000000000001</v>
      </c>
      <c r="K349">
        <f t="shared" si="32"/>
        <v>3484730.0000000005</v>
      </c>
      <c r="L349">
        <f t="shared" si="33"/>
        <v>0.12918847779343073</v>
      </c>
      <c r="M349" t="s">
        <v>871</v>
      </c>
      <c r="N349" s="4" cm="1">
        <f t="array" ref="N349">_xll.SNL.Clients.Office.Excel.Functions.SPG(M349, "SP_TOTAL_REV", "CY2022")</f>
        <v>28819700</v>
      </c>
      <c r="O349" s="4">
        <f>_xll.SNL.Clients.Office.Excel.Functions.SPG(M349,"IQ_AVG_DILUT_SHARES_OUT","CY2022")</f>
        <v>523400000</v>
      </c>
      <c r="P349" s="5">
        <f>_xll.SNL.Clients.Office.Excel.Functions.SPG(M349, "IQ_DILUT_EPS_NORM", "CY2022")</f>
        <v>4.5960000000000001</v>
      </c>
      <c r="Q349">
        <f t="shared" si="34"/>
        <v>2405546.4</v>
      </c>
      <c r="R349">
        <f t="shared" si="35"/>
        <v>8.3468821674063221E-2</v>
      </c>
    </row>
    <row r="350" spans="1:18">
      <c r="A350" t="s">
        <v>861</v>
      </c>
      <c r="B350" s="4" cm="1">
        <f t="array" ref="B350">_xll.SNL.Clients.Office.Excel.Functions.SPG(A350, "SP_TOTAL_REV", "CY2023")</f>
        <v>9682899</v>
      </c>
      <c r="C350" s="4">
        <f>_xll.SNL.Clients.Office.Excel.Functions.SPG(A350,"IQ_AVG_DILUT_SHARES_OUT","CY2023")</f>
        <v>3435294</v>
      </c>
      <c r="D350" s="5">
        <f>_xll.SNL.Clients.Office.Excel.Functions.SPG(A350, "IQ_DILUT_EPS_NORM", "CY2023")</f>
        <v>350.83800000000002</v>
      </c>
      <c r="E350">
        <f t="shared" si="30"/>
        <v>1205231.676372</v>
      </c>
      <c r="F350">
        <f t="shared" si="31"/>
        <v>0.12447012783795432</v>
      </c>
      <c r="G350" t="s">
        <v>861</v>
      </c>
      <c r="H350" s="4" cm="1">
        <f t="array" ref="H350">_xll.SNL.Clients.Office.Excel.Functions.SPG(G350, "SP_TOTAL_REV", "CY2022")</f>
        <v>10575325</v>
      </c>
      <c r="I350" s="4">
        <f>_xll.SNL.Clients.Office.Excel.Functions.SPG(G350,"IQ_AVG_DILUT_SHARES_OUT","CY2022")</f>
        <v>3508524</v>
      </c>
      <c r="J350" s="5">
        <f>_xll.SNL.Clients.Office.Excel.Functions.SPG(G350, "IQ_DILUT_EPS_NORM", "CY2022")</f>
        <v>401.37900000000002</v>
      </c>
      <c r="K350">
        <f t="shared" si="32"/>
        <v>1408247.8545959999</v>
      </c>
      <c r="L350">
        <f t="shared" si="33"/>
        <v>0.13316355332777005</v>
      </c>
      <c r="M350" t="s">
        <v>872</v>
      </c>
      <c r="N350" s="4" cm="1">
        <f t="array" ref="N350">_xll.SNL.Clients.Office.Excel.Functions.SPG(M350, "SP_TOTAL_REV", "CY2022")</f>
        <v>8478000</v>
      </c>
      <c r="O350" s="4">
        <f>_xll.SNL.Clients.Office.Excel.Functions.SPG(M350,"IQ_AVG_DILUT_SHARES_OUT","CY2022")</f>
        <v>92700000</v>
      </c>
      <c r="P350" s="5">
        <f>_xll.SNL.Clients.Office.Excel.Functions.SPG(M350, "IQ_DILUT_EPS_NORM", "CY2022")</f>
        <v>9.5950000000000006</v>
      </c>
      <c r="Q350">
        <f t="shared" si="34"/>
        <v>889456.5</v>
      </c>
      <c r="R350">
        <f t="shared" si="35"/>
        <v>0.10491348195329087</v>
      </c>
    </row>
    <row r="351" spans="1:18">
      <c r="A351" t="s">
        <v>862</v>
      </c>
      <c r="B351" s="4" cm="1">
        <f t="array" ref="B351">_xll.SNL.Clients.Office.Excel.Functions.SPG(A351, "SP_TOTAL_REV", "CY2023")</f>
        <v>13276000</v>
      </c>
      <c r="C351" s="4">
        <f>_xll.SNL.Clients.Office.Excel.Functions.SPG(A351,"IQ_AVG_DILUT_SHARES_OUT","CY2023")</f>
        <v>261370000</v>
      </c>
      <c r="D351" s="5">
        <f>_xll.SNL.Clients.Office.Excel.Functions.SPG(A351, "IQ_DILUT_EPS_NORM", "CY2023")</f>
        <v>8.1349999999999998</v>
      </c>
      <c r="E351">
        <f t="shared" si="30"/>
        <v>2126244.9500000002</v>
      </c>
      <c r="F351">
        <f t="shared" si="31"/>
        <v>0.16015704655016572</v>
      </c>
      <c r="G351" t="s">
        <v>862</v>
      </c>
      <c r="H351" s="4" cm="1">
        <f t="array" ref="H351">_xll.SNL.Clients.Office.Excel.Functions.SPG(G351, "SP_TOTAL_REV", "CY2022")</f>
        <v>13205000</v>
      </c>
      <c r="I351" s="4">
        <f>_xll.SNL.Clients.Office.Excel.Functions.SPG(G351,"IQ_AVG_DILUT_SHARES_OUT","CY2022")</f>
        <v>264053000</v>
      </c>
      <c r="J351" s="5">
        <f>_xll.SNL.Clients.Office.Excel.Functions.SPG(G351, "IQ_DILUT_EPS_NORM", "CY2022")</f>
        <v>7.81</v>
      </c>
      <c r="K351">
        <f t="shared" si="32"/>
        <v>2062253.93</v>
      </c>
      <c r="L351">
        <f t="shared" si="33"/>
        <v>0.15617220219613781</v>
      </c>
      <c r="M351" t="s">
        <v>874</v>
      </c>
      <c r="N351" s="4" cm="1">
        <f t="array" ref="N351">_xll.SNL.Clients.Office.Excel.Functions.SPG(M351, "SP_TOTAL_REV", "CY2022")</f>
        <v>30154000</v>
      </c>
      <c r="O351" s="4">
        <f>_xll.SNL.Clients.Office.Excel.Functions.SPG(M351,"IQ_AVG_DILUT_SHARES_OUT","CY2022")</f>
        <v>650000000</v>
      </c>
      <c r="P351" s="5">
        <f>_xll.SNL.Clients.Office.Excel.Functions.SPG(M351, "IQ_DILUT_EPS_NORM", "CY2022")</f>
        <v>1.5109999999999999</v>
      </c>
      <c r="Q351">
        <f t="shared" si="34"/>
        <v>982149.99999999988</v>
      </c>
      <c r="R351">
        <f t="shared" si="35"/>
        <v>3.2571134841148763E-2</v>
      </c>
    </row>
    <row r="352" spans="1:18">
      <c r="A352" t="s">
        <v>863</v>
      </c>
      <c r="B352" s="4" cm="1">
        <f t="array" ref="B352">_xll.SNL.Clients.Office.Excel.Functions.SPG(A352, "SP_TOTAL_REV", "CY2023")</f>
        <v>15812250</v>
      </c>
      <c r="C352" s="4">
        <f>_xll.SNL.Clients.Office.Excel.Functions.SPG(A352,"IQ_AVG_DILUT_SHARES_OUT","CY2023")</f>
        <v>60998000</v>
      </c>
      <c r="D352" s="5">
        <f>_xll.SNL.Clients.Office.Excel.Functions.SPG(A352, "IQ_DILUT_EPS_NORM", "CY2023")</f>
        <v>30.724</v>
      </c>
      <c r="E352">
        <f t="shared" si="30"/>
        <v>1874102.5519999999</v>
      </c>
      <c r="F352">
        <f t="shared" si="31"/>
        <v>0.1185221933627409</v>
      </c>
      <c r="G352" t="s">
        <v>863</v>
      </c>
      <c r="H352" s="4" cm="1">
        <f t="array" ref="H352">_xll.SNL.Clients.Office.Excel.Functions.SPG(G352, "SP_TOTAL_REV", "CY2022")</f>
        <v>14409860</v>
      </c>
      <c r="I352" s="4">
        <f>_xll.SNL.Clients.Office.Excel.Functions.SPG(G352,"IQ_AVG_DILUT_SHARES_OUT","CY2022")</f>
        <v>64962000</v>
      </c>
      <c r="J352" s="5">
        <f>_xll.SNL.Clients.Office.Excel.Functions.SPG(G352, "IQ_DILUT_EPS_NORM", "CY2022")</f>
        <v>27.079000000000001</v>
      </c>
      <c r="K352">
        <f t="shared" si="32"/>
        <v>1759105.9979999999</v>
      </c>
      <c r="L352">
        <f t="shared" si="33"/>
        <v>0.12207655022324991</v>
      </c>
      <c r="M352" t="s">
        <v>875</v>
      </c>
      <c r="N352" s="4" cm="1">
        <f t="array" ref="N352">_xll.SNL.Clients.Office.Excel.Functions.SPG(M352, "SP_TOTAL_REV", "CY2022")</f>
        <v>17181805</v>
      </c>
      <c r="O352" s="4">
        <f>_xll.SNL.Clients.Office.Excel.Functions.SPG(M352,"IQ_AVG_DILUT_SHARES_OUT","CY2022")</f>
        <v>130044185</v>
      </c>
      <c r="P352" s="5">
        <f>_xll.SNL.Clients.Office.Excel.Functions.SPG(M352, "IQ_DILUT_EPS_NORM", "CY2022")</f>
        <v>12.961</v>
      </c>
      <c r="Q352">
        <f t="shared" si="34"/>
        <v>1685502.681785</v>
      </c>
      <c r="R352">
        <f t="shared" si="35"/>
        <v>9.8098114941067016E-2</v>
      </c>
    </row>
    <row r="353" spans="1:18">
      <c r="A353" t="s">
        <v>864</v>
      </c>
      <c r="B353" s="4" cm="1">
        <f t="array" ref="B353">_xll.SNL.Clients.Office.Excel.Functions.SPG(A353, "SP_TOTAL_REV", "CY2023")</f>
        <v>28257000</v>
      </c>
      <c r="C353" s="4">
        <f>_xll.SNL.Clients.Office.Excel.Functions.SPG(A353,"IQ_AVG_DILUT_SHARES_OUT","CY2023")</f>
        <v>960900000</v>
      </c>
      <c r="D353" s="5">
        <f>_xll.SNL.Clients.Office.Excel.Functions.SPG(A353, "IQ_DILUT_EPS_NORM", "CY2023")</f>
        <v>3.7090000000000001</v>
      </c>
      <c r="E353">
        <f t="shared" si="30"/>
        <v>3563978.1</v>
      </c>
      <c r="F353">
        <f t="shared" si="31"/>
        <v>0.12612726404076866</v>
      </c>
      <c r="G353" t="s">
        <v>864</v>
      </c>
      <c r="H353" s="4" cm="1">
        <f t="array" ref="H353">_xll.SNL.Clients.Office.Excel.Functions.SPG(G353, "SP_TOTAL_REV", "CY2022")</f>
        <v>36634000</v>
      </c>
      <c r="I353" s="4">
        <f>_xll.SNL.Clients.Office.Excel.Functions.SPG(G353,"IQ_AVG_DILUT_SHARES_OUT","CY2022")</f>
        <v>1002000000</v>
      </c>
      <c r="J353" s="5">
        <f>_xll.SNL.Clients.Office.Excel.Functions.SPG(G353, "IQ_DILUT_EPS_NORM", "CY2022")</f>
        <v>8.6690000000000005</v>
      </c>
      <c r="K353">
        <f t="shared" si="32"/>
        <v>8686338</v>
      </c>
      <c r="L353">
        <f t="shared" si="33"/>
        <v>0.23711137194955506</v>
      </c>
      <c r="M353" t="s">
        <v>876</v>
      </c>
      <c r="N353" s="4" cm="1">
        <f t="array" ref="N353">_xll.SNL.Clients.Office.Excel.Functions.SPG(M353, "SP_TOTAL_REV", "CY2022")</f>
        <v>4816800</v>
      </c>
      <c r="O353" s="4">
        <f>_xll.SNL.Clients.Office.Excel.Functions.SPG(M353,"IQ_AVG_DILUT_SHARES_OUT","CY2022")</f>
        <v>362800000</v>
      </c>
      <c r="P353" s="5">
        <f>_xll.SNL.Clients.Office.Excel.Functions.SPG(M353, "IQ_DILUT_EPS_NORM", "CY2022")</f>
        <v>3.2909999999999999</v>
      </c>
      <c r="Q353">
        <f t="shared" si="34"/>
        <v>1193974.8</v>
      </c>
      <c r="R353">
        <f t="shared" si="35"/>
        <v>0.24787717987045343</v>
      </c>
    </row>
    <row r="354" spans="1:18">
      <c r="A354" t="s">
        <v>865</v>
      </c>
      <c r="B354" s="4" cm="1">
        <f t="array" ref="B354">_xll.SNL.Clients.Office.Excel.Functions.SPG(A354, "SP_TOTAL_REV", "CY2023")</f>
        <v>5866152</v>
      </c>
      <c r="C354" s="4">
        <f>_xll.SNL.Clients.Office.Excel.Functions.SPG(A354,"IQ_AVG_DILUT_SHARES_OUT","CY2023")</f>
        <v>220180424</v>
      </c>
      <c r="D354" s="5">
        <f>_xll.SNL.Clients.Office.Excel.Functions.SPG(A354, "IQ_DILUT_EPS_NORM", "CY2023")</f>
        <v>4.6769999999999996</v>
      </c>
      <c r="E354">
        <f t="shared" si="30"/>
        <v>1029783.8430479999</v>
      </c>
      <c r="F354">
        <f t="shared" si="31"/>
        <v>0.17554673711966548</v>
      </c>
      <c r="G354" t="s">
        <v>865</v>
      </c>
      <c r="H354" s="4" cm="1">
        <f t="array" ref="H354">_xll.SNL.Clients.Office.Excel.Functions.SPG(G354, "SP_TOTAL_REV", "CY2022")</f>
        <v>6260077</v>
      </c>
      <c r="I354" s="4">
        <f>_xll.SNL.Clients.Office.Excel.Functions.SPG(G354,"IQ_AVG_DILUT_SHARES_OUT","CY2022")</f>
        <v>226155640</v>
      </c>
      <c r="J354" s="5">
        <f>_xll.SNL.Clients.Office.Excel.Functions.SPG(G354, "IQ_DILUT_EPS_NORM", "CY2022")</f>
        <v>5.0890000000000004</v>
      </c>
      <c r="K354">
        <f t="shared" si="32"/>
        <v>1150906.0519600001</v>
      </c>
      <c r="L354">
        <f t="shared" si="33"/>
        <v>0.18384854562651548</v>
      </c>
      <c r="M354" t="s">
        <v>877</v>
      </c>
      <c r="N354" s="4" cm="1">
        <f t="array" ref="N354">_xll.SNL.Clients.Office.Excel.Functions.SPG(M354, "SP_TOTAL_REV", "CY2022")</f>
        <v>1375218</v>
      </c>
      <c r="O354" s="4">
        <f>_xll.SNL.Clients.Office.Excel.Functions.SPG(M354,"IQ_AVG_DILUT_SHARES_OUT","CY2022")</f>
        <v>58175000</v>
      </c>
      <c r="P354" s="5">
        <f>_xll.SNL.Clients.Office.Excel.Functions.SPG(M354, "IQ_DILUT_EPS_NORM", "CY2022")</f>
        <v>4.1840000000000002</v>
      </c>
      <c r="Q354">
        <f t="shared" si="34"/>
        <v>243404.2</v>
      </c>
      <c r="R354">
        <f t="shared" si="35"/>
        <v>0.17699317490027036</v>
      </c>
    </row>
    <row r="355" spans="1:18">
      <c r="A355" t="s">
        <v>866</v>
      </c>
      <c r="B355" s="4" cm="1">
        <f t="array" ref="B355">_xll.SNL.Clients.Office.Excel.Functions.SPG(A355, "SP_TOTAL_REV", "CY2023")</f>
        <v>14692200</v>
      </c>
      <c r="C355" s="4">
        <f>_xll.SNL.Clients.Office.Excel.Functions.SPG(A355,"IQ_AVG_DILUT_SHARES_OUT","CY2023")</f>
        <v>201400000</v>
      </c>
      <c r="D355" s="5">
        <f>_xll.SNL.Clients.Office.Excel.Functions.SPG(A355, "IQ_DILUT_EPS_NORM", "CY2023")</f>
        <v>5.9649999999999999</v>
      </c>
      <c r="E355">
        <f t="shared" si="30"/>
        <v>1201351</v>
      </c>
      <c r="F355">
        <f t="shared" si="31"/>
        <v>8.1767944895931172E-2</v>
      </c>
      <c r="G355" t="s">
        <v>866</v>
      </c>
      <c r="H355" s="4" cm="1">
        <f t="array" ref="H355">_xll.SNL.Clients.Office.Excel.Functions.SPG(G355, "SP_TOTAL_REV", "CY2022")</f>
        <v>14289100</v>
      </c>
      <c r="I355" s="4">
        <f>_xll.SNL.Clients.Office.Excel.Functions.SPG(G355,"IQ_AVG_DILUT_SHARES_OUT","CY2022")</f>
        <v>207000000</v>
      </c>
      <c r="J355" s="5">
        <f>_xll.SNL.Clients.Office.Excel.Functions.SPG(G355, "IQ_DILUT_EPS_NORM", "CY2022")</f>
        <v>5.81</v>
      </c>
      <c r="K355">
        <f t="shared" si="32"/>
        <v>1202670</v>
      </c>
      <c r="L355">
        <f t="shared" si="33"/>
        <v>8.4166952432273553E-2</v>
      </c>
      <c r="M355" t="s">
        <v>878</v>
      </c>
      <c r="N355" s="4" cm="1">
        <f t="array" ref="N355">_xll.SNL.Clients.Office.Excel.Functions.SPG(M355, "SP_TOTAL_REV", "CY2022")</f>
        <v>27518000</v>
      </c>
      <c r="O355" s="4">
        <f>_xll.SNL.Clients.Office.Excel.Functions.SPG(M355,"IQ_AVG_DILUT_SHARES_OUT","CY2022")</f>
        <v>1158000000</v>
      </c>
      <c r="P355" s="5">
        <f>_xll.SNL.Clients.Office.Excel.Functions.SPG(M355, "IQ_DILUT_EPS_NORM", "CY2022")</f>
        <v>2.1840000000000002</v>
      </c>
      <c r="Q355">
        <f t="shared" si="34"/>
        <v>2529072</v>
      </c>
      <c r="R355">
        <f t="shared" si="35"/>
        <v>9.1906097826876948E-2</v>
      </c>
    </row>
    <row r="356" spans="1:18">
      <c r="A356" t="s">
        <v>867</v>
      </c>
      <c r="B356" s="4" cm="1">
        <f t="array" ref="B356">_xll.SNL.Clients.Office.Excel.Functions.SPG(A356, "SP_TOTAL_REV", "CY2023")</f>
        <v>8253000</v>
      </c>
      <c r="C356" s="4">
        <f>_xll.SNL.Clients.Office.Excel.Functions.SPG(A356,"IQ_AVG_DILUT_SHARES_OUT","CY2023")</f>
        <v>446800000</v>
      </c>
      <c r="D356" s="5">
        <f>_xll.SNL.Clients.Office.Excel.Functions.SPG(A356, "IQ_DILUT_EPS_NORM", "CY2023")</f>
        <v>3.6669999999999998</v>
      </c>
      <c r="E356">
        <f t="shared" si="30"/>
        <v>1638415.6</v>
      </c>
      <c r="F356">
        <f t="shared" si="31"/>
        <v>0.19852363988852539</v>
      </c>
      <c r="G356" t="s">
        <v>867</v>
      </c>
      <c r="H356" s="4" cm="1">
        <f t="array" ref="H356">_xll.SNL.Clients.Office.Excel.Functions.SPG(G356, "SP_TOTAL_REV", "CY2022")</f>
        <v>8326200</v>
      </c>
      <c r="I356" s="4">
        <f>_xll.SNL.Clients.Office.Excel.Functions.SPG(G356,"IQ_AVG_DILUT_SHARES_OUT","CY2022")</f>
        <v>448200000</v>
      </c>
      <c r="J356" s="5">
        <f>_xll.SNL.Clients.Office.Excel.Functions.SPG(G356, "IQ_DILUT_EPS_NORM", "CY2022")</f>
        <v>3.7709999999999999</v>
      </c>
      <c r="K356">
        <f t="shared" si="32"/>
        <v>1690162.2</v>
      </c>
      <c r="L356">
        <f t="shared" si="33"/>
        <v>0.2029932262016286</v>
      </c>
      <c r="M356" t="s">
        <v>879</v>
      </c>
      <c r="N356" s="4" cm="1">
        <f t="array" ref="N356">_xll.SNL.Clients.Office.Excel.Functions.SPG(M356, "SP_TOTAL_REV", "CY2022")</f>
        <v>4121800</v>
      </c>
      <c r="O356" s="4">
        <f>_xll.SNL.Clients.Office.Excel.Functions.SPG(M356,"IQ_AVG_DILUT_SHARES_OUT","CY2022")</f>
        <v>165600000</v>
      </c>
      <c r="P356" s="5">
        <f>_xll.SNL.Clients.Office.Excel.Functions.SPG(M356, "IQ_DILUT_EPS_NORM", "CY2022")</f>
        <v>2.5409999999999999</v>
      </c>
      <c r="Q356">
        <f t="shared" si="34"/>
        <v>420789.6</v>
      </c>
      <c r="R356">
        <f t="shared" si="35"/>
        <v>0.10208879615701877</v>
      </c>
    </row>
    <row r="357" spans="1:18">
      <c r="A357" t="s">
        <v>868</v>
      </c>
      <c r="B357" s="4" cm="1">
        <f t="array" ref="B357">_xll.SNL.Clients.Office.Excel.Functions.SPG(A357, "SP_TOTAL_REV", "CY2023")</f>
        <v>17677000</v>
      </c>
      <c r="C357" s="4">
        <f>_xll.SNL.Clients.Office.Excel.Functions.SPG(A357,"IQ_AVG_DILUT_SHARES_OUT","CY2023")</f>
        <v>485400000</v>
      </c>
      <c r="D357" s="5">
        <f>_xll.SNL.Clients.Office.Excel.Functions.SPG(A357, "IQ_DILUT_EPS_NORM", "CY2023")</f>
        <v>3.7029999999999998</v>
      </c>
      <c r="E357">
        <f t="shared" si="30"/>
        <v>1797436.2</v>
      </c>
      <c r="F357">
        <f t="shared" si="31"/>
        <v>0.10168219720540815</v>
      </c>
      <c r="G357" t="s">
        <v>868</v>
      </c>
      <c r="H357" s="4" cm="1">
        <f t="array" ref="H357">_xll.SNL.Clients.Office.Excel.Functions.SPG(G357, "SP_TOTAL_REV", "CY2022")</f>
        <v>22387000</v>
      </c>
      <c r="I357" s="4">
        <f>_xll.SNL.Clients.Office.Excel.Functions.SPG(G357,"IQ_AVG_DILUT_SHARES_OUT","CY2022")</f>
        <v>448400000</v>
      </c>
      <c r="J357" s="5">
        <f>_xll.SNL.Clients.Office.Excel.Functions.SPG(G357, "IQ_DILUT_EPS_NORM", "CY2022")</f>
        <v>3.1360000000000001</v>
      </c>
      <c r="K357">
        <f t="shared" si="32"/>
        <v>1406182.3999999999</v>
      </c>
      <c r="L357">
        <f t="shared" si="33"/>
        <v>6.2812453656139716E-2</v>
      </c>
      <c r="M357" t="s">
        <v>880</v>
      </c>
      <c r="N357" s="4" cm="1">
        <f t="array" ref="N357">_xll.SNL.Clients.Office.Excel.Functions.SPG(M357, "SP_TOTAL_REV", "CY2022")</f>
        <v>86392000</v>
      </c>
      <c r="O357" s="4">
        <f>_xll.SNL.Clients.Office.Excel.Functions.SPG(M357,"IQ_AVG_DILUT_SHARES_OUT","CY2022")</f>
        <v>1387000000</v>
      </c>
      <c r="P357" s="5">
        <f>_xll.SNL.Clients.Office.Excel.Functions.SPG(M357, "IQ_DILUT_EPS_NORM", "CY2022")</f>
        <v>5.1130000000000004</v>
      </c>
      <c r="Q357">
        <f t="shared" si="34"/>
        <v>7091731.0000000009</v>
      </c>
      <c r="R357">
        <f t="shared" si="35"/>
        <v>8.2087820631539965E-2</v>
      </c>
    </row>
    <row r="358" spans="1:18">
      <c r="A358" t="s">
        <v>869</v>
      </c>
      <c r="B358" s="4" cm="1">
        <f t="array" ref="B358">_xll.SNL.Clients.Office.Excel.Functions.SPG(A358, "SP_TOTAL_REV", "CY2023")</f>
        <v>51628000</v>
      </c>
      <c r="C358" s="4">
        <f>_xll.SNL.Clients.Office.Excel.Functions.SPG(A358,"IQ_AVG_DILUT_SHARES_OUT","CY2023")</f>
        <v>2802500000</v>
      </c>
      <c r="D358" s="5">
        <f>_xll.SNL.Clients.Office.Excel.Functions.SPG(A358, "IQ_DILUT_EPS_NORM", "CY2023")</f>
        <v>2.524</v>
      </c>
      <c r="E358">
        <f t="shared" si="30"/>
        <v>7073510</v>
      </c>
      <c r="F358">
        <f t="shared" si="31"/>
        <v>0.13700918106453863</v>
      </c>
      <c r="G358" t="s">
        <v>869</v>
      </c>
      <c r="H358" s="4" cm="1">
        <f t="array" ref="H358">_xll.SNL.Clients.Office.Excel.Functions.SPG(G358, "SP_TOTAL_REV", "CY2022")</f>
        <v>46073000</v>
      </c>
      <c r="I358" s="4">
        <f>_xll.SNL.Clients.Office.Excel.Functions.SPG(G358,"IQ_AVG_DILUT_SHARES_OUT","CY2022")</f>
        <v>2748000000</v>
      </c>
      <c r="J358" s="5">
        <f>_xll.SNL.Clients.Office.Excel.Functions.SPG(G358, "IQ_DILUT_EPS_NORM", "CY2022")</f>
        <v>2.5150000000000001</v>
      </c>
      <c r="K358">
        <f t="shared" si="32"/>
        <v>6911220</v>
      </c>
      <c r="L358">
        <f t="shared" si="33"/>
        <v>0.15000586026523127</v>
      </c>
      <c r="M358" t="s">
        <v>881</v>
      </c>
      <c r="N358" s="4" cm="1">
        <f t="array" ref="N358">_xll.SNL.Clients.Office.Excel.Functions.SPG(M358, "SP_TOTAL_REV", "CY2022")</f>
        <v>100330000</v>
      </c>
      <c r="O358" s="4">
        <f>_xll.SNL.Clients.Office.Excel.Functions.SPG(M358,"IQ_AVG_DILUT_SHARES_OUT","CY2022")</f>
        <v>5733000000</v>
      </c>
      <c r="P358" s="5">
        <f>_xll.SNL.Clients.Office.Excel.Functions.SPG(M358, "IQ_DILUT_EPS_NORM", "CY2022")</f>
        <v>4.3789999999999996</v>
      </c>
      <c r="Q358">
        <f t="shared" si="34"/>
        <v>25104806.999999996</v>
      </c>
      <c r="R358">
        <f t="shared" si="35"/>
        <v>0.25022233629024215</v>
      </c>
    </row>
    <row r="359" spans="1:18">
      <c r="A359" t="s">
        <v>870</v>
      </c>
      <c r="B359" s="4" cm="1">
        <f t="array" ref="B359">_xll.SNL.Clients.Office.Excel.Functions.SPG(A359, "SP_TOTAL_REV", "CY2023")</f>
        <v>14209000</v>
      </c>
      <c r="C359" s="4">
        <f>_xll.SNL.Clients.Office.Excel.Functions.SPG(A359,"IQ_AVG_DILUT_SHARES_OUT","CY2023")</f>
        <v>414600000</v>
      </c>
      <c r="D359" s="5">
        <f>_xll.SNL.Clients.Office.Excel.Functions.SPG(A359, "IQ_DILUT_EPS_NORM", "CY2023")</f>
        <v>2.9649999999999999</v>
      </c>
      <c r="E359">
        <f t="shared" si="30"/>
        <v>1229289</v>
      </c>
      <c r="F359">
        <f t="shared" si="31"/>
        <v>8.6514814554155814E-2</v>
      </c>
      <c r="G359" t="s">
        <v>870</v>
      </c>
      <c r="H359" s="4" cm="1">
        <f t="array" ref="H359">_xll.SNL.Clients.Office.Excel.Functions.SPG(G359, "SP_TOTAL_REV", "CY2022")</f>
        <v>13685000</v>
      </c>
      <c r="I359" s="4">
        <f>_xll.SNL.Clients.Office.Excel.Functions.SPG(G359,"IQ_AVG_DILUT_SHARES_OUT","CY2022")</f>
        <v>423000000</v>
      </c>
      <c r="J359" s="5">
        <f>_xll.SNL.Clients.Office.Excel.Functions.SPG(G359, "IQ_DILUT_EPS_NORM", "CY2022")</f>
        <v>2.6349999999999998</v>
      </c>
      <c r="K359">
        <f t="shared" si="32"/>
        <v>1114605</v>
      </c>
      <c r="L359">
        <f t="shared" si="33"/>
        <v>8.1447204968944101E-2</v>
      </c>
      <c r="M359" t="s">
        <v>882</v>
      </c>
      <c r="N359" s="4" cm="1">
        <f t="array" ref="N359">_xll.SNL.Clients.Office.Excel.Functions.SPG(M359, "SP_TOTAL_REV", "CY2022")</f>
        <v>21680000</v>
      </c>
      <c r="O359" s="4">
        <f>_xll.SNL.Clients.Office.Excel.Functions.SPG(M359,"IQ_AVG_DILUT_SHARES_OUT","CY2022")</f>
        <v>2132000000</v>
      </c>
      <c r="P359" s="5">
        <f>_xll.SNL.Clients.Office.Excel.Functions.SPG(M359, "IQ_DILUT_EPS_NORM", "CY2022")</f>
        <v>0.36699999999999999</v>
      </c>
      <c r="Q359">
        <f t="shared" si="34"/>
        <v>782444</v>
      </c>
      <c r="R359">
        <f t="shared" si="35"/>
        <v>3.6090590405904059E-2</v>
      </c>
    </row>
    <row r="360" spans="1:18">
      <c r="A360" t="s">
        <v>871</v>
      </c>
      <c r="B360" s="4" cm="1">
        <f t="array" ref="B360">_xll.SNL.Clients.Office.Excel.Functions.SPG(A360, "SP_TOTAL_REV", "CY2023")</f>
        <v>35127400</v>
      </c>
      <c r="C360" s="4">
        <f>_xll.SNL.Clients.Office.Excel.Functions.SPG(A360,"IQ_AVG_DILUT_SHARES_OUT","CY2023")</f>
        <v>525000000</v>
      </c>
      <c r="D360" s="5">
        <f>_xll.SNL.Clients.Office.Excel.Functions.SPG(A360, "IQ_DILUT_EPS_NORM", "CY2023")</f>
        <v>7.5220000000000002</v>
      </c>
      <c r="E360">
        <f t="shared" si="30"/>
        <v>3949050</v>
      </c>
      <c r="F360">
        <f t="shared" si="31"/>
        <v>0.11242078833047707</v>
      </c>
      <c r="G360" t="s">
        <v>871</v>
      </c>
      <c r="H360" s="4" cm="1">
        <f t="array" ref="H360">_xll.SNL.Clients.Office.Excel.Functions.SPG(G360, "SP_TOTAL_REV", "CY2022")</f>
        <v>28819700</v>
      </c>
      <c r="I360" s="4">
        <f>_xll.SNL.Clients.Office.Excel.Functions.SPG(G360,"IQ_AVG_DILUT_SHARES_OUT","CY2022")</f>
        <v>523400000</v>
      </c>
      <c r="J360" s="5">
        <f>_xll.SNL.Clients.Office.Excel.Functions.SPG(G360, "IQ_DILUT_EPS_NORM", "CY2022")</f>
        <v>4.5960000000000001</v>
      </c>
      <c r="K360">
        <f t="shared" si="32"/>
        <v>2405546.4</v>
      </c>
      <c r="L360">
        <f t="shared" si="33"/>
        <v>8.3468821674063221E-2</v>
      </c>
      <c r="M360" t="s">
        <v>883</v>
      </c>
      <c r="N360" s="4" cm="1">
        <f t="array" ref="N360">_xll.SNL.Clients.Office.Excel.Functions.SPG(M360, "SP_TOTAL_REV", "CY2022")</f>
        <v>31762000</v>
      </c>
      <c r="O360" s="4">
        <f>_xll.SNL.Clients.Office.Excel.Functions.SPG(M360,"IQ_AVG_DILUT_SHARES_OUT","CY2022")</f>
        <v>1552000000</v>
      </c>
      <c r="P360" s="5">
        <f>_xll.SNL.Clients.Office.Excel.Functions.SPG(M360, "IQ_DILUT_EPS_NORM", "CY2022")</f>
        <v>4.5609999999999999</v>
      </c>
      <c r="Q360">
        <f t="shared" si="34"/>
        <v>7078672</v>
      </c>
      <c r="R360">
        <f t="shared" si="35"/>
        <v>0.22286606636861658</v>
      </c>
    </row>
    <row r="361" spans="1:18">
      <c r="A361" t="s">
        <v>872</v>
      </c>
      <c r="B361" s="4" cm="1">
        <f t="array" ref="B361">_xll.SNL.Clients.Office.Excel.Functions.SPG(A361, "SP_TOTAL_REV", "CY2023")</f>
        <v>7802400</v>
      </c>
      <c r="C361" s="4">
        <f>_xll.SNL.Clients.Office.Excel.Functions.SPG(A361,"IQ_AVG_DILUT_SHARES_OUT","CY2023")</f>
        <v>89500000</v>
      </c>
      <c r="D361" s="5">
        <f>_xll.SNL.Clients.Office.Excel.Functions.SPG(A361, "IQ_DILUT_EPS_NORM", "CY2023")</f>
        <v>7.476</v>
      </c>
      <c r="E361">
        <f t="shared" si="30"/>
        <v>669102</v>
      </c>
      <c r="F361">
        <f t="shared" si="31"/>
        <v>8.5755921254998466E-2</v>
      </c>
      <c r="G361" t="s">
        <v>872</v>
      </c>
      <c r="H361" s="4" cm="1">
        <f t="array" ref="H361">_xll.SNL.Clients.Office.Excel.Functions.SPG(G361, "SP_TOTAL_REV", "CY2022")</f>
        <v>8478000</v>
      </c>
      <c r="I361" s="4">
        <f>_xll.SNL.Clients.Office.Excel.Functions.SPG(G361,"IQ_AVG_DILUT_SHARES_OUT","CY2022")</f>
        <v>92700000</v>
      </c>
      <c r="J361" s="5">
        <f>_xll.SNL.Clients.Office.Excel.Functions.SPG(G361, "IQ_DILUT_EPS_NORM", "CY2022")</f>
        <v>9.5950000000000006</v>
      </c>
      <c r="K361">
        <f t="shared" si="32"/>
        <v>889456.5</v>
      </c>
      <c r="L361">
        <f t="shared" si="33"/>
        <v>0.10491348195329087</v>
      </c>
      <c r="M361" t="s">
        <v>884</v>
      </c>
      <c r="N361" s="4" cm="1">
        <f t="array" ref="N361">_xll.SNL.Clients.Office.Excel.Functions.SPG(M361, "SP_TOTAL_REV", "CY2022")</f>
        <v>169990000</v>
      </c>
      <c r="O361" s="4">
        <f>_xll.SNL.Clients.Office.Excel.Functions.SPG(M361,"IQ_AVG_DILUT_SHARES_OUT","CY2022")</f>
        <v>473731000</v>
      </c>
      <c r="P361" s="5">
        <f>_xll.SNL.Clients.Office.Excel.Functions.SPG(M361, "IQ_DILUT_EPS_NORM", "CY2022")</f>
        <v>15.205</v>
      </c>
      <c r="Q361">
        <f t="shared" si="34"/>
        <v>7203079.8550000004</v>
      </c>
      <c r="R361">
        <f t="shared" si="35"/>
        <v>4.2373550532384258E-2</v>
      </c>
    </row>
    <row r="362" spans="1:18">
      <c r="A362" t="s">
        <v>873</v>
      </c>
      <c r="B362" s="4" cm="1">
        <f t="array" ref="B362">_xll.SNL.Clients.Office.Excel.Functions.SPG(A362, "SP_TOTAL_REV", "CY2023")</f>
        <v>7527400</v>
      </c>
      <c r="C362" s="4">
        <f>_xll.SNL.Clients.Office.Excel.Functions.SPG(A362,"IQ_AVG_DILUT_SHARES_OUT","CY2023")</f>
        <v>703300000</v>
      </c>
      <c r="D362" s="5">
        <f>_xll.SNL.Clients.Office.Excel.Functions.SPG(A362, "IQ_DILUT_EPS_NORM", "CY2023")</f>
        <v>0.92600000000000005</v>
      </c>
      <c r="E362">
        <f t="shared" si="30"/>
        <v>651255.80000000005</v>
      </c>
      <c r="F362">
        <f t="shared" si="31"/>
        <v>8.6518027472965442E-2</v>
      </c>
      <c r="G362" t="s">
        <v>873</v>
      </c>
      <c r="H362" s="4" cm="1">
        <f t="array" ref="H362">_xll.SNL.Clients.Office.Excel.Functions.SPG(G362, "SP_TOTAL_REV", "CY2022")</f>
        <v>6155700</v>
      </c>
      <c r="I362" s="4">
        <f>_xll.SNL.Clients.Office.Excel.Functions.SPG(G362,"IQ_AVG_DILUT_SHARES_OUT","CY2022")</f>
        <v>632500000</v>
      </c>
      <c r="J362" s="5">
        <f>_xll.SNL.Clients.Office.Excel.Functions.SPG(G362, "IQ_DILUT_EPS_NORM", "CY2022")</f>
        <v>8.3000000000000004E-2</v>
      </c>
      <c r="K362">
        <f t="shared" si="32"/>
        <v>52497.5</v>
      </c>
      <c r="L362">
        <f t="shared" si="33"/>
        <v>8.5282746072745594E-3</v>
      </c>
      <c r="M362" t="s">
        <v>885</v>
      </c>
      <c r="N362" s="4" cm="1">
        <f t="array" ref="N362">_xll.SNL.Clients.Office.Excel.Functions.SPG(M362, "SP_TOTAL_REV", "CY2022")</f>
        <v>4324385</v>
      </c>
      <c r="O362" s="4">
        <f>_xll.SNL.Clients.Office.Excel.Functions.SPG(M362,"IQ_AVG_DILUT_SHARES_OUT","CY2022")</f>
        <v>113416000</v>
      </c>
      <c r="P362" s="5">
        <f>_xll.SNL.Clients.Office.Excel.Functions.SPG(M362, "IQ_DILUT_EPS_NORM", "CY2022")</f>
        <v>3.1339999999999999</v>
      </c>
      <c r="Q362">
        <f t="shared" si="34"/>
        <v>355445.74400000001</v>
      </c>
      <c r="R362">
        <f t="shared" si="35"/>
        <v>8.2195674991935266E-2</v>
      </c>
    </row>
    <row r="363" spans="1:18">
      <c r="A363" t="s">
        <v>874</v>
      </c>
      <c r="B363" s="4" cm="1">
        <f t="array" ref="B363">_xll.SNL.Clients.Office.Excel.Functions.SPG(A363, "SP_TOTAL_REV", "CY2023")</f>
        <v>29652000</v>
      </c>
      <c r="C363" s="4">
        <f>_xll.SNL.Clients.Office.Excel.Functions.SPG(A363,"IQ_AVG_DILUT_SHARES_OUT","CY2023")</f>
        <v>652000000</v>
      </c>
      <c r="D363" s="5">
        <f>_xll.SNL.Clients.Office.Excel.Functions.SPG(A363, "IQ_DILUT_EPS_NORM", "CY2023")</f>
        <v>0.57299999999999995</v>
      </c>
      <c r="E363">
        <f t="shared" si="30"/>
        <v>373595.99999999994</v>
      </c>
      <c r="F363">
        <f t="shared" si="31"/>
        <v>1.25993524888709E-2</v>
      </c>
      <c r="G363" t="s">
        <v>874</v>
      </c>
      <c r="H363" s="4" cm="1">
        <f t="array" ref="H363">_xll.SNL.Clients.Office.Excel.Functions.SPG(G363, "SP_TOTAL_REV", "CY2022")</f>
        <v>30154000</v>
      </c>
      <c r="I363" s="4">
        <f>_xll.SNL.Clients.Office.Excel.Functions.SPG(G363,"IQ_AVG_DILUT_SHARES_OUT","CY2022")</f>
        <v>650000000</v>
      </c>
      <c r="J363" s="5">
        <f>_xll.SNL.Clients.Office.Excel.Functions.SPG(G363, "IQ_DILUT_EPS_NORM", "CY2022")</f>
        <v>1.5109999999999999</v>
      </c>
      <c r="K363">
        <f t="shared" si="32"/>
        <v>982149.99999999988</v>
      </c>
      <c r="L363">
        <f t="shared" si="33"/>
        <v>3.2571134841148763E-2</v>
      </c>
      <c r="M363" t="s">
        <v>886</v>
      </c>
      <c r="N363" s="4" cm="1">
        <f t="array" ref="N363">_xll.SNL.Clients.Office.Excel.Functions.SPG(M363, "SP_TOTAL_REV", "CY2022")</f>
        <v>21147000</v>
      </c>
      <c r="O363" s="4">
        <f>_xll.SNL.Clients.Office.Excel.Functions.SPG(M363,"IQ_AVG_DILUT_SHARES_OUT","CY2022")</f>
        <v>412000000</v>
      </c>
      <c r="P363" s="5">
        <f>_xll.SNL.Clients.Office.Excel.Functions.SPG(M363, "IQ_DILUT_EPS_NORM", "CY2022")</f>
        <v>11.162000000000001</v>
      </c>
      <c r="Q363">
        <f t="shared" si="34"/>
        <v>4598744</v>
      </c>
      <c r="R363">
        <f t="shared" si="35"/>
        <v>0.21746555066912565</v>
      </c>
    </row>
    <row r="364" spans="1:18">
      <c r="A364" t="s">
        <v>875</v>
      </c>
      <c r="B364" s="4" cm="1">
        <f t="array" ref="B364">_xll.SNL.Clients.Office.Excel.Functions.SPG(A364, "SP_TOTAL_REV", "CY2023")</f>
        <v>19826043</v>
      </c>
      <c r="C364" s="4">
        <f>_xll.SNL.Clients.Office.Excel.Functions.SPG(A364,"IQ_AVG_DILUT_SHARES_OUT","CY2023")</f>
        <v>129998400</v>
      </c>
      <c r="D364" s="5">
        <f>_xll.SNL.Clients.Office.Excel.Functions.SPG(A364, "IQ_DILUT_EPS_NORM", "CY2023")</f>
        <v>17.701000000000001</v>
      </c>
      <c r="E364">
        <f t="shared" si="30"/>
        <v>2301101.6784000001</v>
      </c>
      <c r="F364">
        <f t="shared" si="31"/>
        <v>0.11606459636953274</v>
      </c>
      <c r="G364" t="s">
        <v>875</v>
      </c>
      <c r="H364" s="4" cm="1">
        <f t="array" ref="H364">_xll.SNL.Clients.Office.Excel.Functions.SPG(G364, "SP_TOTAL_REV", "CY2022")</f>
        <v>17181805</v>
      </c>
      <c r="I364" s="4">
        <f>_xll.SNL.Clients.Office.Excel.Functions.SPG(G364,"IQ_AVG_DILUT_SHARES_OUT","CY2022")</f>
        <v>130044185</v>
      </c>
      <c r="J364" s="5">
        <f>_xll.SNL.Clients.Office.Excel.Functions.SPG(G364, "IQ_DILUT_EPS_NORM", "CY2022")</f>
        <v>12.961</v>
      </c>
      <c r="K364">
        <f t="shared" si="32"/>
        <v>1685502.681785</v>
      </c>
      <c r="L364">
        <f t="shared" si="33"/>
        <v>9.8098114941067016E-2</v>
      </c>
      <c r="M364" t="s">
        <v>887</v>
      </c>
      <c r="N364" s="4" cm="1">
        <f t="array" ref="N364">_xll.SNL.Clients.Office.Excel.Functions.SPG(M364, "SP_TOTAL_REV", "CY2022")</f>
        <v>6179727</v>
      </c>
      <c r="O364" s="4">
        <f>_xll.SNL.Clients.Office.Excel.Functions.SPG(M364,"IQ_AVG_DILUT_SHARES_OUT","CY2022")</f>
        <v>39806000</v>
      </c>
      <c r="P364" s="5">
        <f>_xll.SNL.Clients.Office.Excel.Functions.SPG(M364, "IQ_DILUT_EPS_NORM", "CY2022")</f>
        <v>15.478999999999999</v>
      </c>
      <c r="Q364">
        <f t="shared" si="34"/>
        <v>616157.07400000002</v>
      </c>
      <c r="R364">
        <f t="shared" si="35"/>
        <v>9.9706196406410832E-2</v>
      </c>
    </row>
    <row r="365" spans="1:18">
      <c r="A365" t="s">
        <v>876</v>
      </c>
      <c r="B365" s="4" cm="1">
        <f t="array" ref="B365">_xll.SNL.Clients.Office.Excel.Functions.SPG(A365, "SP_TOTAL_REV", "CY2023")</f>
        <v>5154500</v>
      </c>
      <c r="C365" s="4">
        <f>_xll.SNL.Clients.Office.Excel.Functions.SPG(A365,"IQ_AVG_DILUT_SHARES_OUT","CY2023")</f>
        <v>362350000</v>
      </c>
      <c r="D365" s="5">
        <f>_xll.SNL.Clients.Office.Excel.Functions.SPG(A365, "IQ_DILUT_EPS_NORM", "CY2023")</f>
        <v>3.722</v>
      </c>
      <c r="E365">
        <f t="shared" si="30"/>
        <v>1348666.7</v>
      </c>
      <c r="F365">
        <f t="shared" si="31"/>
        <v>0.26164840430691627</v>
      </c>
      <c r="G365" t="s">
        <v>876</v>
      </c>
      <c r="H365" s="4" cm="1">
        <f t="array" ref="H365">_xll.SNL.Clients.Office.Excel.Functions.SPG(G365, "SP_TOTAL_REV", "CY2022")</f>
        <v>4816800</v>
      </c>
      <c r="I365" s="4">
        <f>_xll.SNL.Clients.Office.Excel.Functions.SPG(G365,"IQ_AVG_DILUT_SHARES_OUT","CY2022")</f>
        <v>362800000</v>
      </c>
      <c r="J365" s="5">
        <f>_xll.SNL.Clients.Office.Excel.Functions.SPG(G365, "IQ_DILUT_EPS_NORM", "CY2022")</f>
        <v>3.2909999999999999</v>
      </c>
      <c r="K365">
        <f t="shared" si="32"/>
        <v>1193974.8</v>
      </c>
      <c r="L365">
        <f t="shared" si="33"/>
        <v>0.24787717987045343</v>
      </c>
      <c r="M365" t="s">
        <v>888</v>
      </c>
      <c r="N365" s="4" cm="1">
        <f t="array" ref="N365">_xll.SNL.Clients.Office.Excel.Functions.SPG(M365, "SP_TOTAL_REV", "CY2022")</f>
        <v>17652000</v>
      </c>
      <c r="O365" s="4">
        <f>_xll.SNL.Clients.Office.Excel.Functions.SPG(M365,"IQ_AVG_DILUT_SHARES_OUT","CY2022")</f>
        <v>237300000</v>
      </c>
      <c r="P365" s="5">
        <f>_xll.SNL.Clients.Office.Excel.Functions.SPG(M365, "IQ_DILUT_EPS_NORM", "CY2022")</f>
        <v>4.2409999999999997</v>
      </c>
      <c r="Q365">
        <f t="shared" si="34"/>
        <v>1006389.2999999999</v>
      </c>
      <c r="R365">
        <f t="shared" si="35"/>
        <v>5.7012763426240648E-2</v>
      </c>
    </row>
    <row r="366" spans="1:18">
      <c r="A366" t="s">
        <v>877</v>
      </c>
      <c r="B366" s="4" cm="1">
        <f t="array" ref="B366">_xll.SNL.Clients.Office.Excel.Functions.SPG(A366, "SP_TOTAL_REV", "CY2023")</f>
        <v>1693674</v>
      </c>
      <c r="C366" s="4">
        <f>_xll.SNL.Clients.Office.Excel.Functions.SPG(A366,"IQ_AVG_DILUT_SHARES_OUT","CY2023")</f>
        <v>57974000</v>
      </c>
      <c r="D366" s="5">
        <f>_xll.SNL.Clients.Office.Excel.Functions.SPG(A366, "IQ_DILUT_EPS_NORM", "CY2023")</f>
        <v>5.093</v>
      </c>
      <c r="E366">
        <f t="shared" si="30"/>
        <v>295261.58199999999</v>
      </c>
      <c r="F366">
        <f t="shared" si="31"/>
        <v>0.17433200367957469</v>
      </c>
      <c r="G366" t="s">
        <v>877</v>
      </c>
      <c r="H366" s="4" cm="1">
        <f t="array" ref="H366">_xll.SNL.Clients.Office.Excel.Functions.SPG(G366, "SP_TOTAL_REV", "CY2022")</f>
        <v>1375218</v>
      </c>
      <c r="I366" s="4">
        <f>_xll.SNL.Clients.Office.Excel.Functions.SPG(G366,"IQ_AVG_DILUT_SHARES_OUT","CY2022")</f>
        <v>58175000</v>
      </c>
      <c r="J366" s="5">
        <f>_xll.SNL.Clients.Office.Excel.Functions.SPG(G366, "IQ_DILUT_EPS_NORM", "CY2022")</f>
        <v>4.1840000000000002</v>
      </c>
      <c r="K366">
        <f t="shared" si="32"/>
        <v>243404.2</v>
      </c>
      <c r="L366">
        <f t="shared" si="33"/>
        <v>0.17699317490027036</v>
      </c>
      <c r="M366" t="s">
        <v>889</v>
      </c>
      <c r="N366" s="4" cm="1">
        <f t="array" ref="N366">_xll.SNL.Clients.Office.Excel.Functions.SPG(M366, "SP_TOTAL_REV", "CY2022")</f>
        <v>7902000</v>
      </c>
      <c r="O366" s="4">
        <f>_xll.SNL.Clients.Office.Excel.Functions.SPG(M366,"IQ_AVG_DILUT_SHARES_OUT","CY2022")</f>
        <v>736902000</v>
      </c>
      <c r="P366" s="5">
        <f>_xll.SNL.Clients.Office.Excel.Functions.SPG(M366, "IQ_DILUT_EPS_NORM", "CY2022")</f>
        <v>0.85799999999999998</v>
      </c>
      <c r="Q366">
        <f t="shared" si="34"/>
        <v>632261.91599999997</v>
      </c>
      <c r="R366">
        <f t="shared" si="35"/>
        <v>8.0012897494305235E-2</v>
      </c>
    </row>
    <row r="367" spans="1:18">
      <c r="A367" t="s">
        <v>878</v>
      </c>
      <c r="B367" s="4" cm="1">
        <f t="array" ref="B367">_xll.SNL.Clients.Office.Excel.Functions.SPG(A367, "SP_TOTAL_REV", "CY2023")</f>
        <v>29771000</v>
      </c>
      <c r="C367" s="4">
        <f>_xll.SNL.Clients.Office.Excel.Functions.SPG(A367,"IQ_AVG_DILUT_SHARES_OUT","CY2023")</f>
        <v>1107000000</v>
      </c>
      <c r="D367" s="5">
        <f>_xll.SNL.Clients.Office.Excel.Functions.SPG(A367, "IQ_DILUT_EPS_NORM", "CY2023")</f>
        <v>2.8119999999999998</v>
      </c>
      <c r="E367">
        <f t="shared" si="30"/>
        <v>3112884</v>
      </c>
      <c r="F367">
        <f t="shared" si="31"/>
        <v>0.10456094857411576</v>
      </c>
      <c r="G367" t="s">
        <v>878</v>
      </c>
      <c r="H367" s="4" cm="1">
        <f t="array" ref="H367">_xll.SNL.Clients.Office.Excel.Functions.SPG(G367, "SP_TOTAL_REV", "CY2022")</f>
        <v>27518000</v>
      </c>
      <c r="I367" s="4">
        <f>_xll.SNL.Clients.Office.Excel.Functions.SPG(G367,"IQ_AVG_DILUT_SHARES_OUT","CY2022")</f>
        <v>1158000000</v>
      </c>
      <c r="J367" s="5">
        <f>_xll.SNL.Clients.Office.Excel.Functions.SPG(G367, "IQ_DILUT_EPS_NORM", "CY2022")</f>
        <v>2.1840000000000002</v>
      </c>
      <c r="K367">
        <f t="shared" si="32"/>
        <v>2529072</v>
      </c>
      <c r="L367">
        <f t="shared" si="33"/>
        <v>9.1906097826876948E-2</v>
      </c>
      <c r="M367" t="s">
        <v>890</v>
      </c>
      <c r="N367" s="4" cm="1">
        <f t="array" ref="N367">_xll.SNL.Clients.Office.Excel.Functions.SPG(M367, "SP_TOTAL_REV", "CY2022")</f>
        <v>17536100</v>
      </c>
      <c r="O367" s="4">
        <f>_xll.SNL.Clients.Office.Excel.Functions.SPG(M367,"IQ_AVG_DILUT_SHARES_OUT","CY2022")</f>
        <v>255300000</v>
      </c>
      <c r="P367" s="5">
        <f>_xll.SNL.Clients.Office.Excel.Functions.SPG(M367, "IQ_DILUT_EPS_NORM", "CY2022")</f>
        <v>14.497999999999999</v>
      </c>
      <c r="Q367">
        <f t="shared" si="34"/>
        <v>3701339.4</v>
      </c>
      <c r="R367">
        <f t="shared" si="35"/>
        <v>0.21106970192916327</v>
      </c>
    </row>
    <row r="368" spans="1:18">
      <c r="A368" t="s">
        <v>879</v>
      </c>
      <c r="B368" s="4" cm="1">
        <f t="array" ref="B368">_xll.SNL.Clients.Office.Excel.Functions.SPG(A368, "SP_TOTAL_REV", "CY2023")</f>
        <v>4104500</v>
      </c>
      <c r="C368" s="4">
        <f>_xll.SNL.Clients.Office.Excel.Functions.SPG(A368,"IQ_AVG_DILUT_SHARES_OUT","CY2023")</f>
        <v>166300000</v>
      </c>
      <c r="D368" s="5">
        <f>_xll.SNL.Clients.Office.Excel.Functions.SPG(A368, "IQ_DILUT_EPS_NORM", "CY2023")</f>
        <v>2.5270000000000001</v>
      </c>
      <c r="E368">
        <f t="shared" si="30"/>
        <v>420240.1</v>
      </c>
      <c r="F368">
        <f t="shared" si="31"/>
        <v>0.10238521135339261</v>
      </c>
      <c r="G368" t="s">
        <v>879</v>
      </c>
      <c r="H368" s="4" cm="1">
        <f t="array" ref="H368">_xll.SNL.Clients.Office.Excel.Functions.SPG(G368, "SP_TOTAL_REV", "CY2022")</f>
        <v>4121800</v>
      </c>
      <c r="I368" s="4">
        <f>_xll.SNL.Clients.Office.Excel.Functions.SPG(G368,"IQ_AVG_DILUT_SHARES_OUT","CY2022")</f>
        <v>165600000</v>
      </c>
      <c r="J368" s="5">
        <f>_xll.SNL.Clients.Office.Excel.Functions.SPG(G368, "IQ_DILUT_EPS_NORM", "CY2022")</f>
        <v>2.5409999999999999</v>
      </c>
      <c r="K368">
        <f t="shared" si="32"/>
        <v>420789.6</v>
      </c>
      <c r="L368">
        <f t="shared" si="33"/>
        <v>0.10208879615701877</v>
      </c>
      <c r="M368" t="s">
        <v>891</v>
      </c>
      <c r="N368" s="4" cm="1">
        <f t="array" ref="N368">_xll.SNL.Clients.Office.Excel.Functions.SPG(M368, "SP_TOTAL_REV", "CY2022")</f>
        <v>80281000</v>
      </c>
      <c r="O368" s="4">
        <f>_xll.SNL.Clients.Office.Excel.Functions.SPG(M368,"IQ_AVG_DILUT_SHARES_OUT","CY2022")</f>
        <v>2509500000</v>
      </c>
      <c r="P368" s="5">
        <f>_xll.SNL.Clients.Office.Excel.Functions.SPG(M368, "IQ_DILUT_EPS_NORM", "CY2022")</f>
        <v>4.4009999999999998</v>
      </c>
      <c r="Q368">
        <f t="shared" si="34"/>
        <v>11044309.5</v>
      </c>
      <c r="R368">
        <f t="shared" si="35"/>
        <v>0.13757065183542805</v>
      </c>
    </row>
    <row r="369" spans="1:18">
      <c r="A369" t="s">
        <v>880</v>
      </c>
      <c r="B369" s="4" cm="1">
        <f t="array" ref="B369">_xll.SNL.Clients.Office.Excel.Functions.SPG(A369, "SP_TOTAL_REV", "CY2023")</f>
        <v>91471000</v>
      </c>
      <c r="C369" s="4">
        <f>_xll.SNL.Clients.Office.Excel.Functions.SPG(A369,"IQ_AVG_DILUT_SHARES_OUT","CY2023")</f>
        <v>1383000000</v>
      </c>
      <c r="D369" s="5">
        <f>_xll.SNL.Clients.Office.Excel.Functions.SPG(A369, "IQ_DILUT_EPS_NORM", "CY2023")</f>
        <v>5.9039999999999999</v>
      </c>
      <c r="E369">
        <f t="shared" si="30"/>
        <v>8165232</v>
      </c>
      <c r="F369">
        <f t="shared" si="31"/>
        <v>8.9265800089645894E-2</v>
      </c>
      <c r="G369" t="s">
        <v>880</v>
      </c>
      <c r="H369" s="4" cm="1">
        <f t="array" ref="H369">_xll.SNL.Clients.Office.Excel.Functions.SPG(G369, "SP_TOTAL_REV", "CY2022")</f>
        <v>86392000</v>
      </c>
      <c r="I369" s="4">
        <f>_xll.SNL.Clients.Office.Excel.Functions.SPG(G369,"IQ_AVG_DILUT_SHARES_OUT","CY2022")</f>
        <v>1387000000</v>
      </c>
      <c r="J369" s="5">
        <f>_xll.SNL.Clients.Office.Excel.Functions.SPG(G369, "IQ_DILUT_EPS_NORM", "CY2022")</f>
        <v>5.1130000000000004</v>
      </c>
      <c r="K369">
        <f t="shared" si="32"/>
        <v>7091731.0000000009</v>
      </c>
      <c r="L369">
        <f t="shared" si="33"/>
        <v>8.2087820631539965E-2</v>
      </c>
      <c r="M369" t="s">
        <v>892</v>
      </c>
      <c r="N369" s="4" cm="1">
        <f t="array" ref="N369">_xll.SNL.Clients.Office.Excel.Functions.SPG(M369, "SP_TOTAL_REV", "CY2022")</f>
        <v>49586400</v>
      </c>
      <c r="O369" s="4">
        <f>_xll.SNL.Clients.Office.Excel.Functions.SPG(M369,"IQ_AVG_DILUT_SHARES_OUT","CY2022")</f>
        <v>587100000</v>
      </c>
      <c r="P369" s="5">
        <f>_xll.SNL.Clients.Office.Excel.Functions.SPG(M369, "IQ_DILUT_EPS_NORM", "CY2022")</f>
        <v>1.2210000000000001</v>
      </c>
      <c r="Q369">
        <f t="shared" si="34"/>
        <v>716849.1</v>
      </c>
      <c r="R369">
        <f t="shared" si="35"/>
        <v>1.445656671990707E-2</v>
      </c>
    </row>
    <row r="370" spans="1:18">
      <c r="A370" t="s">
        <v>881</v>
      </c>
      <c r="B370" s="4" cm="1">
        <f t="array" ref="B370">_xll.SNL.Clients.Office.Excel.Functions.SPG(A370, "SP_TOTAL_REV", "CY2023")</f>
        <v>58496000</v>
      </c>
      <c r="C370" s="4">
        <f>_xll.SNL.Clients.Office.Excel.Functions.SPG(A370,"IQ_AVG_DILUT_SHARES_OUT","CY2023")</f>
        <v>5709000000</v>
      </c>
      <c r="D370" s="5">
        <f>_xll.SNL.Clients.Office.Excel.Functions.SPG(A370, "IQ_DILUT_EPS_NORM", "CY2023")</f>
        <v>0.77</v>
      </c>
      <c r="E370">
        <f t="shared" si="30"/>
        <v>4395930</v>
      </c>
      <c r="F370">
        <f t="shared" si="31"/>
        <v>7.5149240973741788E-2</v>
      </c>
      <c r="G370" t="s">
        <v>881</v>
      </c>
      <c r="H370" s="4" cm="1">
        <f t="array" ref="H370">_xll.SNL.Clients.Office.Excel.Functions.SPG(G370, "SP_TOTAL_REV", "CY2022")</f>
        <v>100330000</v>
      </c>
      <c r="I370" s="4">
        <f>_xll.SNL.Clients.Office.Excel.Functions.SPG(G370,"IQ_AVG_DILUT_SHARES_OUT","CY2022")</f>
        <v>5733000000</v>
      </c>
      <c r="J370" s="5">
        <f>_xll.SNL.Clients.Office.Excel.Functions.SPG(G370, "IQ_DILUT_EPS_NORM", "CY2022")</f>
        <v>4.3789999999999996</v>
      </c>
      <c r="K370">
        <f t="shared" si="32"/>
        <v>25104806.999999996</v>
      </c>
      <c r="L370">
        <f t="shared" si="33"/>
        <v>0.25022233629024215</v>
      </c>
      <c r="M370" t="s">
        <v>893</v>
      </c>
      <c r="N370" s="4" cm="1">
        <f t="array" ref="N370">_xll.SNL.Clients.Office.Excel.Functions.SPG(M370, "SP_TOTAL_REV", "CY2022")</f>
        <v>6191477</v>
      </c>
      <c r="O370" s="4">
        <f>_xll.SNL.Clients.Office.Excel.Functions.SPG(M370,"IQ_AVG_DILUT_SHARES_OUT","CY2022")</f>
        <v>811608000</v>
      </c>
      <c r="P370" s="5">
        <f>_xll.SNL.Clients.Office.Excel.Functions.SPG(M370, "IQ_DILUT_EPS_NORM", "CY2022")</f>
        <v>1.7090000000000001</v>
      </c>
      <c r="Q370">
        <f t="shared" si="34"/>
        <v>1387038.0719999999</v>
      </c>
      <c r="R370">
        <f t="shared" si="35"/>
        <v>0.22402377849421065</v>
      </c>
    </row>
    <row r="371" spans="1:18">
      <c r="A371" t="s">
        <v>882</v>
      </c>
      <c r="B371" s="4" cm="1">
        <f t="array" ref="B371">_xll.SNL.Clients.Office.Excel.Functions.SPG(A371, "SP_TOTAL_REV", "CY2023")</f>
        <v>24428000</v>
      </c>
      <c r="C371" s="4">
        <f>_xll.SNL.Clients.Office.Excel.Functions.SPG(A371,"IQ_AVG_DILUT_SHARES_OUT","CY2023")</f>
        <v>2138000000</v>
      </c>
      <c r="D371" s="5">
        <f>_xll.SNL.Clients.Office.Excel.Functions.SPG(A371, "IQ_DILUT_EPS_NORM", "CY2023")</f>
        <v>0.38500000000000001</v>
      </c>
      <c r="E371">
        <f t="shared" si="30"/>
        <v>823130</v>
      </c>
      <c r="F371">
        <f t="shared" si="31"/>
        <v>3.3696168331422957E-2</v>
      </c>
      <c r="G371" t="s">
        <v>882</v>
      </c>
      <c r="H371" s="4" cm="1">
        <f t="array" ref="H371">_xll.SNL.Clients.Office.Excel.Functions.SPG(G371, "SP_TOTAL_REV", "CY2022")</f>
        <v>21680000</v>
      </c>
      <c r="I371" s="4">
        <f>_xll.SNL.Clients.Office.Excel.Functions.SPG(G371,"IQ_AVG_DILUT_SHARES_OUT","CY2022")</f>
        <v>2132000000</v>
      </c>
      <c r="J371" s="5">
        <f>_xll.SNL.Clients.Office.Excel.Functions.SPG(G371, "IQ_DILUT_EPS_NORM", "CY2022")</f>
        <v>0.36699999999999999</v>
      </c>
      <c r="K371">
        <f t="shared" si="32"/>
        <v>782444</v>
      </c>
      <c r="L371">
        <f t="shared" si="33"/>
        <v>3.6090590405904059E-2</v>
      </c>
      <c r="M371" t="s">
        <v>894</v>
      </c>
      <c r="N371" s="4" cm="1">
        <f t="array" ref="N371">_xll.SNL.Clients.Office.Excel.Functions.SPG(M371, "SP_TOTAL_REV", "CY2022")</f>
        <v>56881000</v>
      </c>
      <c r="O371" s="4">
        <f>_xll.SNL.Clients.Office.Excel.Functions.SPG(M371,"IQ_AVG_DILUT_SHARES_OUT","CY2022")</f>
        <v>372300000</v>
      </c>
      <c r="P371" s="5">
        <f>_xll.SNL.Clients.Office.Excel.Functions.SPG(M371, "IQ_DILUT_EPS_NORM", "CY2022")</f>
        <v>-5.5339999999999998</v>
      </c>
      <c r="Q371">
        <f t="shared" si="34"/>
        <v>-2060308.2</v>
      </c>
      <c r="R371">
        <f t="shared" si="35"/>
        <v>-3.6221377964522426E-2</v>
      </c>
    </row>
    <row r="372" spans="1:18">
      <c r="A372" t="s">
        <v>883</v>
      </c>
      <c r="B372" s="4" cm="1">
        <f t="array" ref="B372">_xll.SNL.Clients.Office.Excel.Functions.SPG(A372, "SP_TOTAL_REV", "CY2023")</f>
        <v>35174000</v>
      </c>
      <c r="C372" s="4">
        <f>_xll.SNL.Clients.Office.Excel.Functions.SPG(A372,"IQ_AVG_DILUT_SHARES_OUT","CY2023")</f>
        <v>1553000000</v>
      </c>
      <c r="D372" s="5">
        <f>_xll.SNL.Clients.Office.Excel.Functions.SPG(A372, "IQ_DILUT_EPS_NORM", "CY2023")</f>
        <v>4.4530000000000003</v>
      </c>
      <c r="E372">
        <f t="shared" si="30"/>
        <v>6915509</v>
      </c>
      <c r="F372">
        <f t="shared" si="31"/>
        <v>0.19660854608517656</v>
      </c>
      <c r="G372" t="s">
        <v>883</v>
      </c>
      <c r="H372" s="4" cm="1">
        <f t="array" ref="H372">_xll.SNL.Clients.Office.Excel.Functions.SPG(G372, "SP_TOTAL_REV", "CY2022")</f>
        <v>31762000</v>
      </c>
      <c r="I372" s="4">
        <f>_xll.SNL.Clients.Office.Excel.Functions.SPG(G372,"IQ_AVG_DILUT_SHARES_OUT","CY2022")</f>
        <v>1552000000</v>
      </c>
      <c r="J372" s="5">
        <f>_xll.SNL.Clients.Office.Excel.Functions.SPG(G372, "IQ_DILUT_EPS_NORM", "CY2022")</f>
        <v>4.5609999999999999</v>
      </c>
      <c r="K372">
        <f t="shared" si="32"/>
        <v>7078672</v>
      </c>
      <c r="L372">
        <f t="shared" si="33"/>
        <v>0.22286606636861658</v>
      </c>
      <c r="M372" t="s">
        <v>895</v>
      </c>
      <c r="N372" s="4" cm="1">
        <f t="array" ref="N372">_xll.SNL.Clients.Office.Excel.Functions.SPG(M372, "SP_TOTAL_REV", "CY2022")</f>
        <v>9800000</v>
      </c>
      <c r="O372" s="4">
        <f>_xll.SNL.Clients.Office.Excel.Functions.SPG(M372,"IQ_AVG_DILUT_SHARES_OUT","CY2022")</f>
        <v>501000000</v>
      </c>
      <c r="P372" s="5">
        <f>_xll.SNL.Clients.Office.Excel.Functions.SPG(M372, "IQ_DILUT_EPS_NORM", "CY2022")</f>
        <v>1.734</v>
      </c>
      <c r="Q372">
        <f t="shared" si="34"/>
        <v>868734</v>
      </c>
      <c r="R372">
        <f t="shared" si="35"/>
        <v>8.8646326530612246E-2</v>
      </c>
    </row>
    <row r="373" spans="1:18">
      <c r="A373" t="s">
        <v>884</v>
      </c>
      <c r="B373" s="4" cm="1">
        <f t="array" ref="B373">_xll.SNL.Clients.Office.Excel.Functions.SPG(A373, "SP_TOTAL_REV", "CY2023")</f>
        <v>147399000</v>
      </c>
      <c r="C373" s="4">
        <f>_xll.SNL.Clients.Office.Excel.Functions.SPG(A373,"IQ_AVG_DILUT_SHARES_OUT","CY2023")</f>
        <v>453210000</v>
      </c>
      <c r="D373" s="5">
        <f>_xll.SNL.Clients.Office.Excel.Functions.SPG(A373, "IQ_DILUT_EPS_NORM", "CY2023")</f>
        <v>12.564</v>
      </c>
      <c r="E373">
        <f t="shared" si="30"/>
        <v>5694130.4400000004</v>
      </c>
      <c r="F373">
        <f t="shared" si="31"/>
        <v>3.8630726395701469E-2</v>
      </c>
      <c r="G373" t="s">
        <v>884</v>
      </c>
      <c r="H373" s="4" cm="1">
        <f t="array" ref="H373">_xll.SNL.Clients.Office.Excel.Functions.SPG(G373, "SP_TOTAL_REV", "CY2022")</f>
        <v>169990000</v>
      </c>
      <c r="I373" s="4">
        <f>_xll.SNL.Clients.Office.Excel.Functions.SPG(G373,"IQ_AVG_DILUT_SHARES_OUT","CY2022")</f>
        <v>473731000</v>
      </c>
      <c r="J373" s="5">
        <f>_xll.SNL.Clients.Office.Excel.Functions.SPG(G373, "IQ_DILUT_EPS_NORM", "CY2022")</f>
        <v>15.205</v>
      </c>
      <c r="K373">
        <f t="shared" si="32"/>
        <v>7203079.8550000004</v>
      </c>
      <c r="L373">
        <f t="shared" si="33"/>
        <v>4.2373550532384258E-2</v>
      </c>
      <c r="M373" t="s">
        <v>896</v>
      </c>
      <c r="N373" s="4" cm="1">
        <f t="array" ref="N373">_xll.SNL.Clients.Office.Excel.Functions.SPG(M373, "SP_TOTAL_REV", "CY2022")</f>
        <v>1941536</v>
      </c>
      <c r="O373" s="4">
        <f>_xll.SNL.Clients.Office.Excel.Functions.SPG(M373,"IQ_AVG_DILUT_SHARES_OUT","CY2022")</f>
        <v>118280500</v>
      </c>
      <c r="P373" s="5">
        <f>_xll.SNL.Clients.Office.Excel.Functions.SPG(M373, "IQ_DILUT_EPS_NORM", "CY2022")</f>
        <v>2.5870000000000002</v>
      </c>
      <c r="Q373">
        <f t="shared" si="34"/>
        <v>305991.65350000001</v>
      </c>
      <c r="R373">
        <f t="shared" si="35"/>
        <v>0.15760287396164688</v>
      </c>
    </row>
    <row r="374" spans="1:18">
      <c r="A374" t="s">
        <v>885</v>
      </c>
      <c r="B374" s="4" cm="1">
        <f t="array" ref="B374">_xll.SNL.Clients.Office.Excel.Functions.SPG(A374, "SP_TOTAL_REV", "CY2023")</f>
        <v>4695991</v>
      </c>
      <c r="C374" s="4">
        <f>_xll.SNL.Clients.Office.Excel.Functions.SPG(A374,"IQ_AVG_DILUT_SHARES_OUT","CY2023")</f>
        <v>113804000</v>
      </c>
      <c r="D374" s="5">
        <f>_xll.SNL.Clients.Office.Excel.Functions.SPG(A374, "IQ_DILUT_EPS_NORM", "CY2023")</f>
        <v>3.105</v>
      </c>
      <c r="E374">
        <f t="shared" si="30"/>
        <v>353361.42</v>
      </c>
      <c r="F374">
        <f t="shared" si="31"/>
        <v>7.5247465337987235E-2</v>
      </c>
      <c r="G374" t="s">
        <v>885</v>
      </c>
      <c r="H374" s="4" cm="1">
        <f t="array" ref="H374">_xll.SNL.Clients.Office.Excel.Functions.SPG(G374, "SP_TOTAL_REV", "CY2022")</f>
        <v>4324385</v>
      </c>
      <c r="I374" s="4">
        <f>_xll.SNL.Clients.Office.Excel.Functions.SPG(G374,"IQ_AVG_DILUT_SHARES_OUT","CY2022")</f>
        <v>113416000</v>
      </c>
      <c r="J374" s="5">
        <f>_xll.SNL.Clients.Office.Excel.Functions.SPG(G374, "IQ_DILUT_EPS_NORM", "CY2022")</f>
        <v>3.1339999999999999</v>
      </c>
      <c r="K374">
        <f t="shared" si="32"/>
        <v>355445.74400000001</v>
      </c>
      <c r="L374">
        <f t="shared" si="33"/>
        <v>8.2195674991935266E-2</v>
      </c>
      <c r="M374" t="s">
        <v>897</v>
      </c>
      <c r="N374" s="4" t="str" cm="1">
        <f t="array" ref="N374">_xll.SNL.Clients.Office.Excel.Functions.SPG(M374, "SP_TOTAL_REV", "CY2022")</f>
        <v>NA</v>
      </c>
      <c r="O374" s="4">
        <f>_xll.SNL.Clients.Office.Excel.Functions.SPG(M374,"IQ_AVG_DILUT_SHARES_OUT","CY2022")</f>
        <v>176280000</v>
      </c>
      <c r="P374" s="5">
        <f>_xll.SNL.Clients.Office.Excel.Functions.SPG(M374, "IQ_DILUT_EPS_NORM", "CY2022")</f>
        <v>7.7149999999999999</v>
      </c>
      <c r="Q374">
        <f t="shared" si="34"/>
        <v>1360000.2</v>
      </c>
      <c r="R374" t="e">
        <f t="shared" si="35"/>
        <v>#VALUE!</v>
      </c>
    </row>
    <row r="375" spans="1:18">
      <c r="A375" t="s">
        <v>886</v>
      </c>
      <c r="B375" s="4" cm="1">
        <f t="array" ref="B375">_xll.SNL.Clients.Office.Excel.Functions.SPG(A375, "SP_TOTAL_REV", "CY2023")</f>
        <v>21490000</v>
      </c>
      <c r="C375" s="4">
        <f>_xll.SNL.Clients.Office.Excel.Functions.SPG(A375,"IQ_AVG_DILUT_SHARES_OUT","CY2023")</f>
        <v>401000000</v>
      </c>
      <c r="D375" s="5">
        <f>_xll.SNL.Clients.Office.Excel.Functions.SPG(A375, "IQ_DILUT_EPS_NORM", "CY2023")</f>
        <v>10.327</v>
      </c>
      <c r="E375">
        <f t="shared" si="30"/>
        <v>4141127</v>
      </c>
      <c r="F375">
        <f t="shared" si="31"/>
        <v>0.19270018613308515</v>
      </c>
      <c r="G375" t="s">
        <v>886</v>
      </c>
      <c r="H375" s="4" cm="1">
        <f t="array" ref="H375">_xll.SNL.Clients.Office.Excel.Functions.SPG(G375, "SP_TOTAL_REV", "CY2022")</f>
        <v>21147000</v>
      </c>
      <c r="I375" s="4">
        <f>_xll.SNL.Clients.Office.Excel.Functions.SPG(G375,"IQ_AVG_DILUT_SHARES_OUT","CY2022")</f>
        <v>412000000</v>
      </c>
      <c r="J375" s="5">
        <f>_xll.SNL.Clients.Office.Excel.Functions.SPG(G375, "IQ_DILUT_EPS_NORM", "CY2022")</f>
        <v>11.162000000000001</v>
      </c>
      <c r="K375">
        <f t="shared" si="32"/>
        <v>4598744</v>
      </c>
      <c r="L375">
        <f t="shared" si="33"/>
        <v>0.21746555066912565</v>
      </c>
      <c r="M375" t="s">
        <v>898</v>
      </c>
      <c r="N375" s="4" cm="1">
        <f t="array" ref="N375">_xll.SNL.Clients.Office.Excel.Functions.SPG(M375, "SP_TOTAL_REV", "CY2022")</f>
        <v>16002979</v>
      </c>
      <c r="O375" s="4">
        <f>_xll.SNL.Clients.Office.Excel.Functions.SPG(M375,"IQ_AVG_DILUT_SHARES_OUT","CY2022")</f>
        <v>236166000</v>
      </c>
      <c r="P375" s="5">
        <f>_xll.SNL.Clients.Office.Excel.Functions.SPG(M375, "IQ_DILUT_EPS_NORM", "CY2022")</f>
        <v>9.1029999999999998</v>
      </c>
      <c r="Q375">
        <f t="shared" si="34"/>
        <v>2149819.0980000002</v>
      </c>
      <c r="R375">
        <f t="shared" si="35"/>
        <v>0.13433868144174907</v>
      </c>
    </row>
    <row r="376" spans="1:18">
      <c r="A376" t="s">
        <v>887</v>
      </c>
      <c r="B376" s="4" cm="1">
        <f t="array" ref="B376">_xll.SNL.Clients.Office.Excel.Functions.SPG(A376, "SP_TOTAL_REV", "CY2023")</f>
        <v>5541595</v>
      </c>
      <c r="C376" s="4">
        <f>_xll.SNL.Clients.Office.Excel.Functions.SPG(A376,"IQ_AVG_DILUT_SHARES_OUT","CY2023")</f>
        <v>38997000</v>
      </c>
      <c r="D376" s="5">
        <f>_xll.SNL.Clients.Office.Excel.Functions.SPG(A376, "IQ_DILUT_EPS_NORM", "CY2023")</f>
        <v>11.04</v>
      </c>
      <c r="E376">
        <f t="shared" si="30"/>
        <v>430526.87999999995</v>
      </c>
      <c r="F376">
        <f t="shared" si="31"/>
        <v>7.7690065766264041E-2</v>
      </c>
      <c r="G376" t="s">
        <v>887</v>
      </c>
      <c r="H376" s="4" cm="1">
        <f t="array" ref="H376">_xll.SNL.Clients.Office.Excel.Functions.SPG(G376, "SP_TOTAL_REV", "CY2022")</f>
        <v>6179727</v>
      </c>
      <c r="I376" s="4">
        <f>_xll.SNL.Clients.Office.Excel.Functions.SPG(G376,"IQ_AVG_DILUT_SHARES_OUT","CY2022")</f>
        <v>39806000</v>
      </c>
      <c r="J376" s="5">
        <f>_xll.SNL.Clients.Office.Excel.Functions.SPG(G376, "IQ_DILUT_EPS_NORM", "CY2022")</f>
        <v>15.478999999999999</v>
      </c>
      <c r="K376">
        <f t="shared" si="32"/>
        <v>616157.07400000002</v>
      </c>
      <c r="L376">
        <f t="shared" si="33"/>
        <v>9.9706196406410832E-2</v>
      </c>
      <c r="M376" t="s">
        <v>899</v>
      </c>
      <c r="N376" s="4" cm="1">
        <f t="array" ref="N376">_xll.SNL.Clients.Office.Excel.Functions.SPG(M376, "SP_TOTAL_REV", "CY2022")</f>
        <v>4102854</v>
      </c>
      <c r="O376" s="4">
        <f>_xll.SNL.Clients.Office.Excel.Functions.SPG(M376,"IQ_AVG_DILUT_SHARES_OUT","CY2022")</f>
        <v>105093750</v>
      </c>
      <c r="P376" s="5">
        <f>_xll.SNL.Clients.Office.Excel.Functions.SPG(M376, "IQ_DILUT_EPS_NORM", "CY2022")</f>
        <v>4.0119999999999996</v>
      </c>
      <c r="Q376">
        <f t="shared" si="34"/>
        <v>421636.12499999994</v>
      </c>
      <c r="R376">
        <f t="shared" si="35"/>
        <v>0.10276654372785382</v>
      </c>
    </row>
    <row r="377" spans="1:18">
      <c r="A377" t="s">
        <v>888</v>
      </c>
      <c r="B377" s="4" cm="1">
        <f t="array" ref="B377">_xll.SNL.Clients.Office.Excel.Functions.SPG(A377, "SP_TOTAL_REV", "CY2023")</f>
        <v>18246000</v>
      </c>
      <c r="C377" s="4">
        <f>_xll.SNL.Clients.Office.Excel.Functions.SPG(A377,"IQ_AVG_DILUT_SHARES_OUT","CY2023")</f>
        <v>237200000</v>
      </c>
      <c r="D377" s="5">
        <f>_xll.SNL.Clients.Office.Excel.Functions.SPG(A377, "IQ_DILUT_EPS_NORM", "CY2023")</f>
        <v>5.4290000000000003</v>
      </c>
      <c r="E377">
        <f t="shared" si="30"/>
        <v>1287758.8</v>
      </c>
      <c r="F377">
        <f t="shared" si="31"/>
        <v>7.0577595089334658E-2</v>
      </c>
      <c r="G377" t="s">
        <v>888</v>
      </c>
      <c r="H377" s="4" cm="1">
        <f t="array" ref="H377">_xll.SNL.Clients.Office.Excel.Functions.SPG(G377, "SP_TOTAL_REV", "CY2022")</f>
        <v>17652000</v>
      </c>
      <c r="I377" s="4">
        <f>_xll.SNL.Clients.Office.Excel.Functions.SPG(G377,"IQ_AVG_DILUT_SHARES_OUT","CY2022")</f>
        <v>237300000</v>
      </c>
      <c r="J377" s="5">
        <f>_xll.SNL.Clients.Office.Excel.Functions.SPG(G377, "IQ_DILUT_EPS_NORM", "CY2022")</f>
        <v>4.2409999999999997</v>
      </c>
      <c r="K377">
        <f t="shared" si="32"/>
        <v>1006389.2999999999</v>
      </c>
      <c r="L377">
        <f t="shared" si="33"/>
        <v>5.7012763426240648E-2</v>
      </c>
      <c r="M377" t="s">
        <v>900</v>
      </c>
      <c r="N377" s="4" cm="1">
        <f t="array" ref="N377">_xll.SNL.Clients.Office.Excel.Functions.SPG(M377, "SP_TOTAL_REV", "CY2022")</f>
        <v>17073903</v>
      </c>
      <c r="O377" s="4">
        <f>_xll.SNL.Clients.Office.Excel.Functions.SPG(M377,"IQ_AVG_DILUT_SHARES_OUT","CY2022")</f>
        <v>147992000</v>
      </c>
      <c r="P377" s="5">
        <f>_xll.SNL.Clients.Office.Excel.Functions.SPG(M377, "IQ_DILUT_EPS_NORM", "CY2022")</f>
        <v>3.2069999999999999</v>
      </c>
      <c r="Q377">
        <f t="shared" si="34"/>
        <v>474610.34399999998</v>
      </c>
      <c r="R377">
        <f t="shared" si="35"/>
        <v>2.7797413631786474E-2</v>
      </c>
    </row>
    <row r="378" spans="1:18">
      <c r="A378" t="s">
        <v>889</v>
      </c>
      <c r="B378" s="4" cm="1">
        <f t="array" ref="B378">_xll.SNL.Clients.Office.Excel.Functions.SPG(A378, "SP_TOTAL_REV", "CY2023")</f>
        <v>8312000</v>
      </c>
      <c r="C378" s="4">
        <f>_xll.SNL.Clients.Office.Excel.Functions.SPG(A378,"IQ_AVG_DILUT_SHARES_OUT","CY2023")</f>
        <v>738166000</v>
      </c>
      <c r="D378" s="5">
        <f>_xll.SNL.Clients.Office.Excel.Functions.SPG(A378, "IQ_DILUT_EPS_NORM", "CY2023")</f>
        <v>0.997</v>
      </c>
      <c r="E378">
        <f t="shared" si="30"/>
        <v>735951.50199999998</v>
      </c>
      <c r="F378">
        <f t="shared" si="31"/>
        <v>8.854084480269489E-2</v>
      </c>
      <c r="G378" t="s">
        <v>889</v>
      </c>
      <c r="H378" s="4" cm="1">
        <f t="array" ref="H378">_xll.SNL.Clients.Office.Excel.Functions.SPG(G378, "SP_TOTAL_REV", "CY2022")</f>
        <v>7902000</v>
      </c>
      <c r="I378" s="4">
        <f>_xll.SNL.Clients.Office.Excel.Functions.SPG(G378,"IQ_AVG_DILUT_SHARES_OUT","CY2022")</f>
        <v>736902000</v>
      </c>
      <c r="J378" s="5">
        <f>_xll.SNL.Clients.Office.Excel.Functions.SPG(G378, "IQ_DILUT_EPS_NORM", "CY2022")</f>
        <v>0.85799999999999998</v>
      </c>
      <c r="K378">
        <f t="shared" si="32"/>
        <v>632261.91599999997</v>
      </c>
      <c r="L378">
        <f t="shared" si="33"/>
        <v>8.0012897494305235E-2</v>
      </c>
      <c r="M378" t="s">
        <v>901</v>
      </c>
      <c r="N378" s="4" cm="1">
        <f t="array" ref="N378">_xll.SNL.Clients.Office.Excel.Functions.SPG(M378, "SP_TOTAL_REV", "CY2022")</f>
        <v>42958000</v>
      </c>
      <c r="O378" s="4">
        <f>_xll.SNL.Clients.Office.Excel.Functions.SPG(M378,"IQ_AVG_DILUT_SHARES_OUT","CY2022")</f>
        <v>1134250000</v>
      </c>
      <c r="P378" s="5">
        <f>_xll.SNL.Clients.Office.Excel.Functions.SPG(M378, "IQ_DILUT_EPS_NORM", "CY2022")</f>
        <v>7.1269999999999998</v>
      </c>
      <c r="Q378">
        <f t="shared" si="34"/>
        <v>8083799.75</v>
      </c>
      <c r="R378">
        <f t="shared" si="35"/>
        <v>0.18817914590995857</v>
      </c>
    </row>
    <row r="379" spans="1:18">
      <c r="A379" t="s">
        <v>890</v>
      </c>
      <c r="B379" s="4" cm="1">
        <f t="array" ref="B379">_xll.SNL.Clients.Office.Excel.Functions.SPG(A379, "SP_TOTAL_REV", "CY2023")</f>
        <v>13665800</v>
      </c>
      <c r="C379" s="4">
        <f>_xll.SNL.Clients.Office.Excel.Functions.SPG(A379,"IQ_AVG_DILUT_SHARES_OUT","CY2023")</f>
        <v>244600000</v>
      </c>
      <c r="D379" s="5">
        <f>_xll.SNL.Clients.Office.Excel.Functions.SPG(A379, "IQ_DILUT_EPS_NORM", "CY2023")</f>
        <v>1.696</v>
      </c>
      <c r="E379">
        <f t="shared" si="30"/>
        <v>414841.59999999998</v>
      </c>
      <c r="F379">
        <f t="shared" si="31"/>
        <v>3.0356188441218221E-2</v>
      </c>
      <c r="G379" t="s">
        <v>890</v>
      </c>
      <c r="H379" s="4" cm="1">
        <f t="array" ref="H379">_xll.SNL.Clients.Office.Excel.Functions.SPG(G379, "SP_TOTAL_REV", "CY2022")</f>
        <v>17536100</v>
      </c>
      <c r="I379" s="4">
        <f>_xll.SNL.Clients.Office.Excel.Functions.SPG(G379,"IQ_AVG_DILUT_SHARES_OUT","CY2022")</f>
        <v>255300000</v>
      </c>
      <c r="J379" s="5">
        <f>_xll.SNL.Clients.Office.Excel.Functions.SPG(G379, "IQ_DILUT_EPS_NORM", "CY2022")</f>
        <v>14.497999999999999</v>
      </c>
      <c r="K379">
        <f t="shared" si="32"/>
        <v>3701339.4</v>
      </c>
      <c r="L379">
        <f t="shared" si="33"/>
        <v>0.21106970192916327</v>
      </c>
      <c r="M379" t="s">
        <v>902</v>
      </c>
      <c r="N379" s="4" cm="1">
        <f t="array" ref="N379">_xll.SNL.Clients.Office.Excel.Functions.SPG(M379, "SP_TOTAL_REV", "CY2022")</f>
        <v>9883000</v>
      </c>
      <c r="O379" s="4">
        <f>_xll.SNL.Clients.Office.Excel.Functions.SPG(M379,"IQ_AVG_DILUT_SHARES_OUT","CY2022")</f>
        <v>118000000</v>
      </c>
      <c r="P379" s="5">
        <f>_xll.SNL.Clients.Office.Excel.Functions.SPG(M379, "IQ_DILUT_EPS_NORM", "CY2022")</f>
        <v>6.9889999999999999</v>
      </c>
      <c r="Q379">
        <f t="shared" si="34"/>
        <v>824702</v>
      </c>
      <c r="R379">
        <f t="shared" si="35"/>
        <v>8.3446524334716179E-2</v>
      </c>
    </row>
    <row r="380" spans="1:18">
      <c r="A380" t="s">
        <v>891</v>
      </c>
      <c r="B380" s="4" cm="1">
        <f t="array" ref="B380">_xll.SNL.Clients.Office.Excel.Functions.SPG(A380, "SP_TOTAL_REV", "CY2023")</f>
        <v>83933000</v>
      </c>
      <c r="C380" s="4">
        <f>_xll.SNL.Clients.Office.Excel.Functions.SPG(A380,"IQ_AVG_DILUT_SHARES_OUT","CY2023")</f>
        <v>2473600000</v>
      </c>
      <c r="D380" s="5">
        <f>_xll.SNL.Clients.Office.Excel.Functions.SPG(A380, "IQ_DILUT_EPS_NORM", "CY2023")</f>
        <v>5.141</v>
      </c>
      <c r="E380">
        <f t="shared" si="30"/>
        <v>12716777.6</v>
      </c>
      <c r="F380">
        <f t="shared" si="31"/>
        <v>0.15151105762929956</v>
      </c>
      <c r="G380" t="s">
        <v>891</v>
      </c>
      <c r="H380" s="4" cm="1">
        <f t="array" ref="H380">_xll.SNL.Clients.Office.Excel.Functions.SPG(G380, "SP_TOTAL_REV", "CY2022")</f>
        <v>80281000</v>
      </c>
      <c r="I380" s="4">
        <f>_xll.SNL.Clients.Office.Excel.Functions.SPG(G380,"IQ_AVG_DILUT_SHARES_OUT","CY2022")</f>
        <v>2509500000</v>
      </c>
      <c r="J380" s="5">
        <f>_xll.SNL.Clients.Office.Excel.Functions.SPG(G380, "IQ_DILUT_EPS_NORM", "CY2022")</f>
        <v>4.4009999999999998</v>
      </c>
      <c r="K380">
        <f t="shared" si="32"/>
        <v>11044309.5</v>
      </c>
      <c r="L380">
        <f t="shared" si="33"/>
        <v>0.13757065183542805</v>
      </c>
      <c r="M380" t="s">
        <v>903</v>
      </c>
      <c r="N380" s="4" cm="1">
        <f t="array" ref="N380">_xll.SNL.Clients.Office.Excel.Functions.SPG(M380, "SP_TOTAL_REV", "CY2022")</f>
        <v>6425500</v>
      </c>
      <c r="O380" s="4">
        <f>_xll.SNL.Clients.Office.Excel.Functions.SPG(M380,"IQ_AVG_DILUT_SHARES_OUT","CY2022")</f>
        <v>70100000</v>
      </c>
      <c r="P380" s="5">
        <f>_xll.SNL.Clients.Office.Excel.Functions.SPG(M380, "IQ_DILUT_EPS_NORM", "CY2022")</f>
        <v>6.1719999999999997</v>
      </c>
      <c r="Q380">
        <f t="shared" si="34"/>
        <v>432657.2</v>
      </c>
      <c r="R380">
        <f t="shared" si="35"/>
        <v>6.7334401992062878E-2</v>
      </c>
    </row>
    <row r="381" spans="1:18">
      <c r="A381" t="s">
        <v>892</v>
      </c>
      <c r="B381" s="4" cm="1">
        <f t="array" ref="B381">_xll.SNL.Clients.Office.Excel.Functions.SPG(A381, "SP_TOTAL_REV", "CY2023")</f>
        <v>62082300</v>
      </c>
      <c r="C381" s="4">
        <f>_xll.SNL.Clients.Office.Excel.Functions.SPG(A381,"IQ_AVG_DILUT_SHARES_OUT","CY2023")</f>
        <v>587500000</v>
      </c>
      <c r="D381" s="5">
        <f>_xll.SNL.Clients.Office.Excel.Functions.SPG(A381, "IQ_DILUT_EPS_NORM", "CY2023")</f>
        <v>5.2169999999999996</v>
      </c>
      <c r="E381">
        <f t="shared" si="30"/>
        <v>3064987.5</v>
      </c>
      <c r="F381">
        <f t="shared" si="31"/>
        <v>4.9369747899159662E-2</v>
      </c>
      <c r="G381" t="s">
        <v>892</v>
      </c>
      <c r="H381" s="4" cm="1">
        <f t="array" ref="H381">_xll.SNL.Clients.Office.Excel.Functions.SPG(G381, "SP_TOTAL_REV", "CY2022")</f>
        <v>49586400</v>
      </c>
      <c r="I381" s="4">
        <f>_xll.SNL.Clients.Office.Excel.Functions.SPG(G381,"IQ_AVG_DILUT_SHARES_OUT","CY2022")</f>
        <v>587100000</v>
      </c>
      <c r="J381" s="5">
        <f>_xll.SNL.Clients.Office.Excel.Functions.SPG(G381, "IQ_DILUT_EPS_NORM", "CY2022")</f>
        <v>1.2210000000000001</v>
      </c>
      <c r="K381">
        <f t="shared" si="32"/>
        <v>716849.1</v>
      </c>
      <c r="L381">
        <f t="shared" si="33"/>
        <v>1.445656671990707E-2</v>
      </c>
      <c r="M381" t="s">
        <v>904</v>
      </c>
      <c r="N381" s="4" cm="1">
        <f t="array" ref="N381">_xll.SNL.Clients.Office.Excel.Functions.SPG(M381, "SP_TOTAL_REV", "CY2022")</f>
        <v>11008000</v>
      </c>
      <c r="O381" s="4">
        <f>_xll.SNL.Clients.Office.Excel.Functions.SPG(M381,"IQ_AVG_DILUT_SHARES_OUT","CY2022")</f>
        <v>217300000</v>
      </c>
      <c r="P381" s="5">
        <f>_xll.SNL.Clients.Office.Excel.Functions.SPG(M381, "IQ_DILUT_EPS_NORM", "CY2022")</f>
        <v>6.3739999999999997</v>
      </c>
      <c r="Q381">
        <f t="shared" si="34"/>
        <v>1385070.2</v>
      </c>
      <c r="R381">
        <f t="shared" si="35"/>
        <v>0.12582396438953489</v>
      </c>
    </row>
    <row r="382" spans="1:18">
      <c r="A382" t="s">
        <v>893</v>
      </c>
      <c r="B382" s="4" cm="1">
        <f t="array" ref="B382">_xll.SNL.Clients.Office.Excel.Functions.SPG(A382, "SP_TOTAL_REV", "CY2023")</f>
        <v>8028436</v>
      </c>
      <c r="C382" s="4">
        <f>_xll.SNL.Clients.Office.Excel.Functions.SPG(A382,"IQ_AVG_DILUT_SHARES_OUT","CY2023")</f>
        <v>951791000</v>
      </c>
      <c r="D382" s="5">
        <f>_xll.SNL.Clients.Office.Excel.Functions.SPG(A382, "IQ_DILUT_EPS_NORM", "CY2023")</f>
        <v>1.66</v>
      </c>
      <c r="E382">
        <f t="shared" si="30"/>
        <v>1579973.06</v>
      </c>
      <c r="F382">
        <f t="shared" si="31"/>
        <v>0.19679711714710063</v>
      </c>
      <c r="G382" t="s">
        <v>893</v>
      </c>
      <c r="H382" s="4" cm="1">
        <f t="array" ref="H382">_xll.SNL.Clients.Office.Excel.Functions.SPG(G382, "SP_TOTAL_REV", "CY2022")</f>
        <v>6191477</v>
      </c>
      <c r="I382" s="4">
        <f>_xll.SNL.Clients.Office.Excel.Functions.SPG(G382,"IQ_AVG_DILUT_SHARES_OUT","CY2022")</f>
        <v>811608000</v>
      </c>
      <c r="J382" s="5">
        <f>_xll.SNL.Clients.Office.Excel.Functions.SPG(G382, "IQ_DILUT_EPS_NORM", "CY2022")</f>
        <v>1.7090000000000001</v>
      </c>
      <c r="K382">
        <f t="shared" si="32"/>
        <v>1387038.0719999999</v>
      </c>
      <c r="L382">
        <f t="shared" si="33"/>
        <v>0.22402377849421065</v>
      </c>
      <c r="M382" t="s">
        <v>905</v>
      </c>
      <c r="N382" s="4" cm="1">
        <f t="array" ref="N382">_xll.SNL.Clients.Office.Excel.Functions.SPG(M382, "SP_TOTAL_REV", "CY2022")</f>
        <v>67074000</v>
      </c>
      <c r="O382" s="4">
        <f>_xll.SNL.Clients.Office.Excel.Functions.SPG(M382,"IQ_AVG_DILUT_SHARES_OUT","CY2022")</f>
        <v>1485900000</v>
      </c>
      <c r="P382" s="5">
        <f>_xll.SNL.Clients.Office.Excel.Functions.SPG(M382, "IQ_DILUT_EPS_NORM", "CY2022")</f>
        <v>2.4980000000000002</v>
      </c>
      <c r="Q382">
        <f t="shared" si="34"/>
        <v>3711778.2000000007</v>
      </c>
      <c r="R382">
        <f t="shared" si="35"/>
        <v>5.5338554432417933E-2</v>
      </c>
    </row>
    <row r="383" spans="1:18">
      <c r="A383" t="s">
        <v>894</v>
      </c>
      <c r="B383" s="4" cm="1">
        <f t="array" ref="B383">_xll.SNL.Clients.Office.Excel.Functions.SPG(A383, "SP_TOTAL_REV", "CY2023")</f>
        <v>53979000</v>
      </c>
      <c r="C383" s="4">
        <f>_xll.SNL.Clients.Office.Excel.Functions.SPG(A383,"IQ_AVG_DILUT_SHARES_OUT","CY2023")</f>
        <v>364600000</v>
      </c>
      <c r="D383" s="5">
        <f>_xll.SNL.Clients.Office.Excel.Functions.SPG(A383, "IQ_DILUT_EPS_NORM", "CY2023")</f>
        <v>5.65</v>
      </c>
      <c r="E383">
        <f t="shared" si="30"/>
        <v>2059990.0000000002</v>
      </c>
      <c r="F383">
        <f t="shared" si="31"/>
        <v>3.8162804053428187E-2</v>
      </c>
      <c r="G383" t="s">
        <v>894</v>
      </c>
      <c r="H383" s="4" cm="1">
        <f t="array" ref="H383">_xll.SNL.Clients.Office.Excel.Functions.SPG(G383, "SP_TOTAL_REV", "CY2022")</f>
        <v>56881000</v>
      </c>
      <c r="I383" s="4">
        <f>_xll.SNL.Clients.Office.Excel.Functions.SPG(G383,"IQ_AVG_DILUT_SHARES_OUT","CY2022")</f>
        <v>372300000</v>
      </c>
      <c r="J383" s="5">
        <f>_xll.SNL.Clients.Office.Excel.Functions.SPG(G383, "IQ_DILUT_EPS_NORM", "CY2022")</f>
        <v>-5.5339999999999998</v>
      </c>
      <c r="K383">
        <f t="shared" si="32"/>
        <v>-2060308.2</v>
      </c>
      <c r="L383">
        <f t="shared" si="33"/>
        <v>-3.6221377964522426E-2</v>
      </c>
      <c r="M383" t="s">
        <v>906</v>
      </c>
      <c r="N383" s="4" cm="1">
        <f t="array" ref="N383">_xll.SNL.Clients.Office.Excel.Functions.SPG(M383, "SP_TOTAL_REV", "CY2022")</f>
        <v>3362933</v>
      </c>
      <c r="O383" s="4">
        <f>_xll.SNL.Clients.Office.Excel.Functions.SPG(M383,"IQ_AVG_DILUT_SHARES_OUT","CY2022")</f>
        <v>612181000</v>
      </c>
      <c r="P383" s="5">
        <f>_xll.SNL.Clients.Office.Excel.Functions.SPG(M383, "IQ_DILUT_EPS_NORM", "CY2022")</f>
        <v>0.86699999999999999</v>
      </c>
      <c r="Q383">
        <f t="shared" si="34"/>
        <v>530760.92700000003</v>
      </c>
      <c r="R383">
        <f t="shared" si="35"/>
        <v>0.15782679196998572</v>
      </c>
    </row>
    <row r="384" spans="1:18">
      <c r="A384" t="s">
        <v>895</v>
      </c>
      <c r="B384" s="4" cm="1">
        <f t="array" ref="B384">_xll.SNL.Clients.Office.Excel.Functions.SPG(A384, "SP_TOTAL_REV", "CY2023")</f>
        <v>11237000</v>
      </c>
      <c r="C384" s="4">
        <f>_xll.SNL.Clients.Office.Excel.Functions.SPG(A384,"IQ_AVG_DILUT_SHARES_OUT","CY2023")</f>
        <v>500000000</v>
      </c>
      <c r="D384" s="5">
        <f>_xll.SNL.Clients.Office.Excel.Functions.SPG(A384, "IQ_DILUT_EPS_NORM", "CY2023")</f>
        <v>3.6240000000000001</v>
      </c>
      <c r="E384">
        <f t="shared" si="30"/>
        <v>1812000</v>
      </c>
      <c r="F384">
        <f t="shared" si="31"/>
        <v>0.16125300347067723</v>
      </c>
      <c r="G384" t="s">
        <v>895</v>
      </c>
      <c r="H384" s="4" cm="1">
        <f t="array" ref="H384">_xll.SNL.Clients.Office.Excel.Functions.SPG(G384, "SP_TOTAL_REV", "CY2022")</f>
        <v>9800000</v>
      </c>
      <c r="I384" s="4">
        <f>_xll.SNL.Clients.Office.Excel.Functions.SPG(G384,"IQ_AVG_DILUT_SHARES_OUT","CY2022")</f>
        <v>501000000</v>
      </c>
      <c r="J384" s="5">
        <f>_xll.SNL.Clients.Office.Excel.Functions.SPG(G384, "IQ_DILUT_EPS_NORM", "CY2022")</f>
        <v>1.734</v>
      </c>
      <c r="K384">
        <f t="shared" si="32"/>
        <v>868734</v>
      </c>
      <c r="L384">
        <f t="shared" si="33"/>
        <v>8.8646326530612246E-2</v>
      </c>
      <c r="M384" t="s">
        <v>907</v>
      </c>
      <c r="N384" s="4" cm="1">
        <f t="array" ref="N384">_xll.SNL.Clients.Office.Excel.Functions.SPG(M384, "SP_TOTAL_REV", "CY2022")</f>
        <v>1272045</v>
      </c>
      <c r="O384" s="4">
        <f>_xll.SNL.Clients.Office.Excel.Functions.SPG(M384,"IQ_AVG_DILUT_SHARES_OUT","CY2022")</f>
        <v>171791000</v>
      </c>
      <c r="P384" s="5">
        <f>_xll.SNL.Clients.Office.Excel.Functions.SPG(M384, "IQ_DILUT_EPS_NORM", "CY2022")</f>
        <v>1.3280000000000001</v>
      </c>
      <c r="Q384">
        <f t="shared" si="34"/>
        <v>228138.448</v>
      </c>
      <c r="R384">
        <f t="shared" si="35"/>
        <v>0.17934778093542289</v>
      </c>
    </row>
    <row r="385" spans="1:18">
      <c r="A385" t="s">
        <v>896</v>
      </c>
      <c r="B385" s="4" cm="1">
        <f t="array" ref="B385">_xll.SNL.Clients.Office.Excel.Functions.SPG(A385, "SP_TOTAL_REV", "CY2023")</f>
        <v>2181357</v>
      </c>
      <c r="C385" s="4">
        <f>_xll.SNL.Clients.Office.Excel.Functions.SPG(A385,"IQ_AVG_DILUT_SHARES_OUT","CY2023")</f>
        <v>119699500</v>
      </c>
      <c r="D385" s="5">
        <f>_xll.SNL.Clients.Office.Excel.Functions.SPG(A385, "IQ_DILUT_EPS_NORM", "CY2023")</f>
        <v>1.83</v>
      </c>
      <c r="E385">
        <f t="shared" si="30"/>
        <v>219050.08499999999</v>
      </c>
      <c r="F385">
        <f t="shared" si="31"/>
        <v>0.10041918172953808</v>
      </c>
      <c r="G385" t="s">
        <v>896</v>
      </c>
      <c r="H385" s="4" cm="1">
        <f t="array" ref="H385">_xll.SNL.Clients.Office.Excel.Functions.SPG(G385, "SP_TOTAL_REV", "CY2022")</f>
        <v>1941536</v>
      </c>
      <c r="I385" s="4">
        <f>_xll.SNL.Clients.Office.Excel.Functions.SPG(G385,"IQ_AVG_DILUT_SHARES_OUT","CY2022")</f>
        <v>118280500</v>
      </c>
      <c r="J385" s="5">
        <f>_xll.SNL.Clients.Office.Excel.Functions.SPG(G385, "IQ_DILUT_EPS_NORM", "CY2022")</f>
        <v>2.5870000000000002</v>
      </c>
      <c r="K385">
        <f t="shared" si="32"/>
        <v>305991.65350000001</v>
      </c>
      <c r="L385">
        <f t="shared" si="33"/>
        <v>0.15760287396164688</v>
      </c>
      <c r="M385" t="s">
        <v>908</v>
      </c>
      <c r="N385" s="4" cm="1">
        <f t="array" ref="N385">_xll.SNL.Clients.Office.Excel.Functions.SPG(M385, "SP_TOTAL_REV", "CY2022")</f>
        <v>12172900</v>
      </c>
      <c r="O385" s="4">
        <f>_xll.SNL.Clients.Office.Excel.Functions.SPG(M385,"IQ_AVG_DILUT_SHARES_OUT","CY2022")</f>
        <v>113500000</v>
      </c>
      <c r="P385" s="5">
        <f>_xll.SNL.Clients.Office.Excel.Functions.SPG(M385, "IQ_DILUT_EPS_NORM", "CY2022")</f>
        <v>28.379000000000001</v>
      </c>
      <c r="Q385">
        <f t="shared" si="34"/>
        <v>3221016.5</v>
      </c>
      <c r="R385">
        <f t="shared" si="35"/>
        <v>0.26460551717339337</v>
      </c>
    </row>
    <row r="386" spans="1:18">
      <c r="A386" t="s">
        <v>897</v>
      </c>
      <c r="B386" s="4" t="str" cm="1">
        <f t="array" ref="B386">_xll.SNL.Clients.Office.Excel.Functions.SPG(A386, "SP_TOTAL_REV", "CY2023")</f>
        <v>NA</v>
      </c>
      <c r="C386" s="4">
        <f>_xll.SNL.Clients.Office.Excel.Functions.SPG(A386,"IQ_AVG_DILUT_SHARES_OUT","CY2023")</f>
        <v>176143000</v>
      </c>
      <c r="D386" s="5">
        <f>_xll.SNL.Clients.Office.Excel.Functions.SPG(A386, "IQ_DILUT_EPS_NORM", "CY2023")</f>
        <v>7.6070000000000002</v>
      </c>
      <c r="E386">
        <f t="shared" si="30"/>
        <v>1339919.801</v>
      </c>
      <c r="F386" t="e">
        <f t="shared" si="31"/>
        <v>#VALUE!</v>
      </c>
      <c r="G386" t="s">
        <v>897</v>
      </c>
      <c r="H386" s="4" t="str" cm="1">
        <f t="array" ref="H386">_xll.SNL.Clients.Office.Excel.Functions.SPG(G386, "SP_TOTAL_REV", "CY2022")</f>
        <v>NA</v>
      </c>
      <c r="I386" s="4">
        <f>_xll.SNL.Clients.Office.Excel.Functions.SPG(G386,"IQ_AVG_DILUT_SHARES_OUT","CY2022")</f>
        <v>176280000</v>
      </c>
      <c r="J386" s="5">
        <f>_xll.SNL.Clients.Office.Excel.Functions.SPG(G386, "IQ_DILUT_EPS_NORM", "CY2022")</f>
        <v>7.7149999999999999</v>
      </c>
      <c r="K386">
        <f t="shared" si="32"/>
        <v>1360000.2</v>
      </c>
      <c r="L386" t="e">
        <f t="shared" si="33"/>
        <v>#VALUE!</v>
      </c>
      <c r="M386" t="s">
        <v>909</v>
      </c>
      <c r="N386" s="4" cm="1">
        <f t="array" ref="N386">_xll.SNL.Clients.Office.Excel.Functions.SPG(M386, "SP_TOTAL_REV", "CY2022")</f>
        <v>7164000</v>
      </c>
      <c r="O386" s="4">
        <f>_xll.SNL.Clients.Office.Excel.Functions.SPG(M386,"IQ_AVG_DILUT_SHARES_OUT","CY2022")</f>
        <v>942000000</v>
      </c>
      <c r="P386" s="5">
        <f>_xll.SNL.Clients.Office.Excel.Functions.SPG(M386, "IQ_DILUT_EPS_NORM", "CY2022")</f>
        <v>1.9950000000000001</v>
      </c>
      <c r="Q386">
        <f t="shared" si="34"/>
        <v>1879290</v>
      </c>
      <c r="R386">
        <f t="shared" si="35"/>
        <v>0.26232412060301508</v>
      </c>
    </row>
    <row r="387" spans="1:18">
      <c r="A387" t="s">
        <v>898</v>
      </c>
      <c r="B387" s="4" cm="1">
        <f t="array" ref="B387">_xll.SNL.Clients.Office.Excel.Functions.SPG(A387, "SP_TOTAL_REV", "CY2023")</f>
        <v>16061578</v>
      </c>
      <c r="C387" s="4">
        <f>_xll.SNL.Clients.Office.Excel.Functions.SPG(A387,"IQ_AVG_DILUT_SHARES_OUT","CY2023")</f>
        <v>221163000</v>
      </c>
      <c r="D387" s="5">
        <f>_xll.SNL.Clients.Office.Excel.Functions.SPG(A387, "IQ_DILUT_EPS_NORM", "CY2023")</f>
        <v>9.7460000000000004</v>
      </c>
      <c r="E387">
        <f t="shared" si="30"/>
        <v>2155454.5980000002</v>
      </c>
      <c r="F387">
        <f t="shared" si="31"/>
        <v>0.13419942909719085</v>
      </c>
      <c r="G387" t="s">
        <v>898</v>
      </c>
      <c r="H387" s="4" cm="1">
        <f t="array" ref="H387">_xll.SNL.Clients.Office.Excel.Functions.SPG(G387, "SP_TOTAL_REV", "CY2022")</f>
        <v>16002979</v>
      </c>
      <c r="I387" s="4">
        <f>_xll.SNL.Clients.Office.Excel.Functions.SPG(G387,"IQ_AVG_DILUT_SHARES_OUT","CY2022")</f>
        <v>236166000</v>
      </c>
      <c r="J387" s="5">
        <f>_xll.SNL.Clients.Office.Excel.Functions.SPG(G387, "IQ_DILUT_EPS_NORM", "CY2022")</f>
        <v>9.1029999999999998</v>
      </c>
      <c r="K387">
        <f t="shared" si="32"/>
        <v>2149819.0980000002</v>
      </c>
      <c r="L387">
        <f t="shared" si="33"/>
        <v>0.13433868144174907</v>
      </c>
      <c r="M387" t="s">
        <v>910</v>
      </c>
      <c r="N387" s="4" cm="1">
        <f t="array" ref="N387">_xll.SNL.Clients.Office.Excel.Functions.SPG(M387, "SP_TOTAL_REV", "CY2022")</f>
        <v>13511300</v>
      </c>
      <c r="O387" s="4">
        <f>_xll.SNL.Clients.Office.Excel.Functions.SPG(M387,"IQ_AVG_DILUT_SHARES_OUT","CY2022")</f>
        <v>317080000</v>
      </c>
      <c r="P387" s="5">
        <f>_xll.SNL.Clients.Office.Excel.Functions.SPG(M387, "IQ_DILUT_EPS_NORM", "CY2022")</f>
        <v>3.8029999999999999</v>
      </c>
      <c r="Q387">
        <f t="shared" si="34"/>
        <v>1205855.24</v>
      </c>
      <c r="R387">
        <f t="shared" si="35"/>
        <v>8.9247906567095692E-2</v>
      </c>
    </row>
    <row r="388" spans="1:18">
      <c r="A388" t="s">
        <v>899</v>
      </c>
      <c r="B388" s="4" cm="1">
        <f t="array" ref="B388">_xll.SNL.Clients.Office.Excel.Functions.SPG(A388, "SP_TOTAL_REV", "CY2023")</f>
        <v>3461221</v>
      </c>
      <c r="C388" s="4">
        <f>_xll.SNL.Clients.Office.Excel.Functions.SPG(A388,"IQ_AVG_DILUT_SHARES_OUT","CY2023")</f>
        <v>98355500</v>
      </c>
      <c r="D388" s="5">
        <f>_xll.SNL.Clients.Office.Excel.Functions.SPG(A388, "IQ_DILUT_EPS_NORM", "CY2023")</f>
        <v>1.4339999999999999</v>
      </c>
      <c r="E388">
        <f t="shared" si="30"/>
        <v>141041.78700000001</v>
      </c>
      <c r="F388">
        <f t="shared" si="31"/>
        <v>4.0749142282448886E-2</v>
      </c>
      <c r="G388" t="s">
        <v>899</v>
      </c>
      <c r="H388" s="4" cm="1">
        <f t="array" ref="H388">_xll.SNL.Clients.Office.Excel.Functions.SPG(G388, "SP_TOTAL_REV", "CY2022")</f>
        <v>4102854</v>
      </c>
      <c r="I388" s="4">
        <f>_xll.SNL.Clients.Office.Excel.Functions.SPG(G388,"IQ_AVG_DILUT_SHARES_OUT","CY2022")</f>
        <v>105093750</v>
      </c>
      <c r="J388" s="5">
        <f>_xll.SNL.Clients.Office.Excel.Functions.SPG(G388, "IQ_DILUT_EPS_NORM", "CY2022")</f>
        <v>4.0119999999999996</v>
      </c>
      <c r="K388">
        <f t="shared" si="32"/>
        <v>421636.12499999994</v>
      </c>
      <c r="L388">
        <f t="shared" si="33"/>
        <v>0.10276654372785382</v>
      </c>
      <c r="M388" t="s">
        <v>911</v>
      </c>
      <c r="N388" s="4" cm="1">
        <f t="array" ref="N388">_xll.SNL.Clients.Office.Excel.Functions.SPG(M388, "SP_TOTAL_REV", "CY2022")</f>
        <v>3763275</v>
      </c>
      <c r="O388" s="4">
        <f>_xll.SNL.Clients.Office.Excel.Functions.SPG(M388,"IQ_AVG_DILUT_SHARES_OUT","CY2022")</f>
        <v>147204500</v>
      </c>
      <c r="P388" s="5">
        <f>_xll.SNL.Clients.Office.Excel.Functions.SPG(M388, "IQ_DILUT_EPS_NORM", "CY2022")</f>
        <v>4.327</v>
      </c>
      <c r="Q388">
        <f t="shared" si="34"/>
        <v>636953.87150000001</v>
      </c>
      <c r="R388">
        <f t="shared" si="35"/>
        <v>0.1692552023171307</v>
      </c>
    </row>
    <row r="389" spans="1:18">
      <c r="A389" t="s">
        <v>900</v>
      </c>
      <c r="B389" s="4" cm="1">
        <f t="array" ref="B389">_xll.SNL.Clients.Office.Excel.Functions.SPG(A389, "SP_TOTAL_REV", "CY2023")</f>
        <v>20882206</v>
      </c>
      <c r="C389" s="4">
        <f>_xll.SNL.Clients.Office.Excel.Functions.SPG(A389,"IQ_AVG_DILUT_SHARES_OUT","CY2023")</f>
        <v>148823000</v>
      </c>
      <c r="D389" s="5">
        <f>_xll.SNL.Clients.Office.Excel.Functions.SPG(A389, "IQ_DILUT_EPS_NORM", "CY2023")</f>
        <v>4.0540000000000003</v>
      </c>
      <c r="E389">
        <f t="shared" ref="E389:E452" si="36">C389*D389/1000</f>
        <v>603328.44200000004</v>
      </c>
      <c r="F389">
        <f t="shared" ref="F389:F452" si="37">E389/B389</f>
        <v>2.889198784841027E-2</v>
      </c>
      <c r="G389" t="s">
        <v>900</v>
      </c>
      <c r="H389" s="4" cm="1">
        <f t="array" ref="H389">_xll.SNL.Clients.Office.Excel.Functions.SPG(G389, "SP_TOTAL_REV", "CY2022")</f>
        <v>17073903</v>
      </c>
      <c r="I389" s="4">
        <f>_xll.SNL.Clients.Office.Excel.Functions.SPG(G389,"IQ_AVG_DILUT_SHARES_OUT","CY2022")</f>
        <v>147992000</v>
      </c>
      <c r="J389" s="5">
        <f>_xll.SNL.Clients.Office.Excel.Functions.SPG(G389, "IQ_DILUT_EPS_NORM", "CY2022")</f>
        <v>3.2069999999999999</v>
      </c>
      <c r="K389">
        <f t="shared" ref="K389:K452" si="38">I389*J389/1000</f>
        <v>474610.34399999998</v>
      </c>
      <c r="L389">
        <f t="shared" ref="L389:L452" si="39">K389/H389</f>
        <v>2.7797413631786474E-2</v>
      </c>
      <c r="M389" t="s">
        <v>912</v>
      </c>
      <c r="N389" s="4" cm="1">
        <f t="array" ref="N389">_xll.SNL.Clients.Office.Excel.Functions.SPG(M389, "SP_TOTAL_REV", "CY2022")</f>
        <v>3311822</v>
      </c>
      <c r="O389" s="4">
        <f>_xll.SNL.Clients.Office.Excel.Functions.SPG(M389,"IQ_AVG_DILUT_SHARES_OUT","CY2022")</f>
        <v>126426000</v>
      </c>
      <c r="P389" s="5">
        <f>_xll.SNL.Clients.Office.Excel.Functions.SPG(M389, "IQ_DILUT_EPS_NORM", "CY2022")</f>
        <v>3.7810000000000001</v>
      </c>
      <c r="Q389">
        <f t="shared" ref="Q389:Q452" si="40">O389*P389/1000</f>
        <v>478016.70600000001</v>
      </c>
      <c r="R389">
        <f t="shared" ref="R389:R452" si="41">Q389/N389</f>
        <v>0.14433647279352574</v>
      </c>
    </row>
    <row r="390" spans="1:18">
      <c r="A390" t="s">
        <v>901</v>
      </c>
      <c r="B390" s="4" cm="1">
        <f t="array" ref="B390">_xll.SNL.Clients.Office.Excel.Functions.SPG(A390, "SP_TOTAL_REV", "CY2023")</f>
        <v>36292000</v>
      </c>
      <c r="C390" s="4">
        <f>_xll.SNL.Clients.Office.Excel.Functions.SPG(A390,"IQ_AVG_DILUT_SHARES_OUT","CY2023")</f>
        <v>1125000000</v>
      </c>
      <c r="D390" s="5">
        <f>_xll.SNL.Clients.Office.Excel.Functions.SPG(A390, "IQ_DILUT_EPS_NORM", "CY2023")</f>
        <v>4.9139999999999997</v>
      </c>
      <c r="E390">
        <f t="shared" si="36"/>
        <v>5528250</v>
      </c>
      <c r="F390">
        <f t="shared" si="37"/>
        <v>0.1523269591094456</v>
      </c>
      <c r="G390" t="s">
        <v>901</v>
      </c>
      <c r="H390" s="4" cm="1">
        <f t="array" ref="H390">_xll.SNL.Clients.Office.Excel.Functions.SPG(G390, "SP_TOTAL_REV", "CY2022")</f>
        <v>42958000</v>
      </c>
      <c r="I390" s="4">
        <f>_xll.SNL.Clients.Office.Excel.Functions.SPG(G390,"IQ_AVG_DILUT_SHARES_OUT","CY2022")</f>
        <v>1134250000</v>
      </c>
      <c r="J390" s="5">
        <f>_xll.SNL.Clients.Office.Excel.Functions.SPG(G390, "IQ_DILUT_EPS_NORM", "CY2022")</f>
        <v>7.1269999999999998</v>
      </c>
      <c r="K390">
        <f t="shared" si="38"/>
        <v>8083799.75</v>
      </c>
      <c r="L390">
        <f t="shared" si="39"/>
        <v>0.18817914590995857</v>
      </c>
      <c r="M390" t="s">
        <v>913</v>
      </c>
      <c r="N390" s="4" cm="1">
        <f t="array" ref="N390">_xll.SNL.Clients.Office.Excel.Functions.SPG(M390, "SP_TOTAL_REV", "CY2022")</f>
        <v>7238142</v>
      </c>
      <c r="O390" s="4">
        <f>_xll.SNL.Clients.Office.Excel.Functions.SPG(M390,"IQ_AVG_DILUT_SHARES_OUT","CY2022")</f>
        <v>109171000</v>
      </c>
      <c r="P390" s="5">
        <f>_xll.SNL.Clients.Office.Excel.Functions.SPG(M390, "IQ_DILUT_EPS_NORM", "CY2022")</f>
        <v>5.6280000000000001</v>
      </c>
      <c r="Q390">
        <f t="shared" si="40"/>
        <v>614414.38800000004</v>
      </c>
      <c r="R390">
        <f t="shared" si="41"/>
        <v>8.4885649936130028E-2</v>
      </c>
    </row>
    <row r="391" spans="1:18">
      <c r="A391" t="s">
        <v>902</v>
      </c>
      <c r="B391" s="4" cm="1">
        <f t="array" ref="B391">_xll.SNL.Clients.Office.Excel.Functions.SPG(A391, "SP_TOTAL_REV", "CY2023")</f>
        <v>9252000</v>
      </c>
      <c r="C391" s="4">
        <f>_xll.SNL.Clients.Office.Excel.Functions.SPG(A391,"IQ_AVG_DILUT_SHARES_OUT","CY2023")</f>
        <v>113000000</v>
      </c>
      <c r="D391" s="5">
        <f>_xll.SNL.Clients.Office.Excel.Functions.SPG(A391, "IQ_DILUT_EPS_NORM", "CY2023")</f>
        <v>6.3140000000000001</v>
      </c>
      <c r="E391">
        <f t="shared" si="36"/>
        <v>713482</v>
      </c>
      <c r="F391">
        <f t="shared" si="37"/>
        <v>7.7116515348032863E-2</v>
      </c>
      <c r="G391" t="s">
        <v>902</v>
      </c>
      <c r="H391" s="4" cm="1">
        <f t="array" ref="H391">_xll.SNL.Clients.Office.Excel.Functions.SPG(G391, "SP_TOTAL_REV", "CY2022")</f>
        <v>9883000</v>
      </c>
      <c r="I391" s="4">
        <f>_xll.SNL.Clients.Office.Excel.Functions.SPG(G391,"IQ_AVG_DILUT_SHARES_OUT","CY2022")</f>
        <v>118000000</v>
      </c>
      <c r="J391" s="5">
        <f>_xll.SNL.Clients.Office.Excel.Functions.SPG(G391, "IQ_DILUT_EPS_NORM", "CY2022")</f>
        <v>6.9889999999999999</v>
      </c>
      <c r="K391">
        <f t="shared" si="38"/>
        <v>824702</v>
      </c>
      <c r="L391">
        <f t="shared" si="39"/>
        <v>8.3446524334716179E-2</v>
      </c>
      <c r="M391" t="s">
        <v>914</v>
      </c>
      <c r="N391" s="4" cm="1">
        <f t="array" ref="N391">_xll.SNL.Clients.Office.Excel.Functions.SPG(M391, "SP_TOTAL_REV", "CY2022")</f>
        <v>7884100</v>
      </c>
      <c r="O391" s="4">
        <f>_xll.SNL.Clients.Office.Excel.Functions.SPG(M391,"IQ_AVG_DILUT_SHARES_OUT","CY2022")</f>
        <v>116250000</v>
      </c>
      <c r="P391" s="5">
        <f>_xll.SNL.Clients.Office.Excel.Functions.SPG(M391, "IQ_DILUT_EPS_NORM", "CY2022")</f>
        <v>6.9260000000000002</v>
      </c>
      <c r="Q391">
        <f t="shared" si="40"/>
        <v>805147.5</v>
      </c>
      <c r="R391">
        <f t="shared" si="41"/>
        <v>0.10212294364607248</v>
      </c>
    </row>
    <row r="392" spans="1:18">
      <c r="A392" t="s">
        <v>903</v>
      </c>
      <c r="B392" s="4" cm="1">
        <f t="array" ref="B392">_xll.SNL.Clients.Office.Excel.Functions.SPG(A392, "SP_TOTAL_REV", "CY2023")</f>
        <v>6604300</v>
      </c>
      <c r="C392" s="4">
        <f>_xll.SNL.Clients.Office.Excel.Functions.SPG(A392,"IQ_AVG_DILUT_SHARES_OUT","CY2023")</f>
        <v>67125000</v>
      </c>
      <c r="D392" s="5">
        <f>_xll.SNL.Clients.Office.Excel.Functions.SPG(A392, "IQ_DILUT_EPS_NORM", "CY2023")</f>
        <v>7.1719999999999997</v>
      </c>
      <c r="E392">
        <f t="shared" si="36"/>
        <v>481420.5</v>
      </c>
      <c r="F392">
        <f t="shared" si="37"/>
        <v>7.2895007797949815E-2</v>
      </c>
      <c r="G392" t="s">
        <v>903</v>
      </c>
      <c r="H392" s="4" cm="1">
        <f t="array" ref="H392">_xll.SNL.Clients.Office.Excel.Functions.SPG(G392, "SP_TOTAL_REV", "CY2022")</f>
        <v>6425500</v>
      </c>
      <c r="I392" s="4">
        <f>_xll.SNL.Clients.Office.Excel.Functions.SPG(G392,"IQ_AVG_DILUT_SHARES_OUT","CY2022")</f>
        <v>70100000</v>
      </c>
      <c r="J392" s="5">
        <f>_xll.SNL.Clients.Office.Excel.Functions.SPG(G392, "IQ_DILUT_EPS_NORM", "CY2022")</f>
        <v>6.1719999999999997</v>
      </c>
      <c r="K392">
        <f t="shared" si="38"/>
        <v>432657.2</v>
      </c>
      <c r="L392">
        <f t="shared" si="39"/>
        <v>6.7334401992062878E-2</v>
      </c>
      <c r="M392" t="s">
        <v>915</v>
      </c>
      <c r="N392" s="4" cm="1">
        <f t="array" ref="N392">_xll.SNL.Clients.Office.Excel.Functions.SPG(M392, "SP_TOTAL_REV", "CY2022")</f>
        <v>2695823</v>
      </c>
      <c r="O392" s="4">
        <f>_xll.SNL.Clients.Office.Excel.Functions.SPG(M392,"IQ_AVG_DILUT_SHARES_OUT","CY2022")</f>
        <v>492413000</v>
      </c>
      <c r="P392" s="5">
        <f>_xll.SNL.Clients.Office.Excel.Functions.SPG(M392, "IQ_DILUT_EPS_NORM", "CY2022")</f>
        <v>0.623</v>
      </c>
      <c r="Q392">
        <f t="shared" si="40"/>
        <v>306773.299</v>
      </c>
      <c r="R392">
        <f t="shared" si="41"/>
        <v>0.11379578666700299</v>
      </c>
    </row>
    <row r="393" spans="1:18">
      <c r="A393" t="s">
        <v>904</v>
      </c>
      <c r="B393" s="4" cm="1">
        <f t="array" ref="B393">_xll.SNL.Clients.Office.Excel.Functions.SPG(A393, "SP_TOTAL_REV", "CY2023")</f>
        <v>11846000</v>
      </c>
      <c r="C393" s="4">
        <f>_xll.SNL.Clients.Office.Excel.Functions.SPG(A393,"IQ_AVG_DILUT_SHARES_OUT","CY2023")</f>
        <v>215250000</v>
      </c>
      <c r="D393" s="5">
        <f>_xll.SNL.Clients.Office.Excel.Functions.SPG(A393, "IQ_DILUT_EPS_NORM", "CY2023")</f>
        <v>6.7859999999999996</v>
      </c>
      <c r="E393">
        <f t="shared" si="36"/>
        <v>1460686.5</v>
      </c>
      <c r="F393">
        <f t="shared" si="37"/>
        <v>0.12330630592605099</v>
      </c>
      <c r="G393" t="s">
        <v>904</v>
      </c>
      <c r="H393" s="4" cm="1">
        <f t="array" ref="H393">_xll.SNL.Clients.Office.Excel.Functions.SPG(G393, "SP_TOTAL_REV", "CY2022")</f>
        <v>11008000</v>
      </c>
      <c r="I393" s="4">
        <f>_xll.SNL.Clients.Office.Excel.Functions.SPG(G393,"IQ_AVG_DILUT_SHARES_OUT","CY2022")</f>
        <v>217300000</v>
      </c>
      <c r="J393" s="5">
        <f>_xll.SNL.Clients.Office.Excel.Functions.SPG(G393, "IQ_DILUT_EPS_NORM", "CY2022")</f>
        <v>6.3739999999999997</v>
      </c>
      <c r="K393">
        <f t="shared" si="38"/>
        <v>1385070.2</v>
      </c>
      <c r="L393">
        <f t="shared" si="39"/>
        <v>0.12582396438953489</v>
      </c>
      <c r="M393" t="s">
        <v>916</v>
      </c>
      <c r="N393" s="4" cm="1">
        <f t="array" ref="N393">_xll.SNL.Clients.Office.Excel.Functions.SPG(M393, "SP_TOTAL_REV", "CY2022")</f>
        <v>5371800</v>
      </c>
      <c r="O393" s="4">
        <f>_xll.SNL.Clients.Office.Excel.Functions.SPG(M393,"IQ_AVG_DILUT_SHARES_OUT","CY2022")</f>
        <v>106800000</v>
      </c>
      <c r="P393" s="5">
        <f>_xll.SNL.Clients.Office.Excel.Functions.SPG(M393, "IQ_DILUT_EPS_NORM", "CY2022")</f>
        <v>7.766</v>
      </c>
      <c r="Q393">
        <f t="shared" si="40"/>
        <v>829408.8</v>
      </c>
      <c r="R393">
        <f t="shared" si="41"/>
        <v>0.15440053613313973</v>
      </c>
    </row>
    <row r="394" spans="1:18">
      <c r="A394" t="s">
        <v>905</v>
      </c>
      <c r="B394" s="4" cm="1">
        <f t="array" ref="B394">_xll.SNL.Clients.Office.Excel.Functions.SPG(A394, "SP_TOTAL_REV", "CY2023")</f>
        <v>68920000</v>
      </c>
      <c r="C394" s="4">
        <f>_xll.SNL.Clients.Office.Excel.Functions.SPG(A394,"IQ_AVG_DILUT_SHARES_OUT","CY2023")</f>
        <v>1435400000</v>
      </c>
      <c r="D394" s="5">
        <f>_xll.SNL.Clients.Office.Excel.Functions.SPG(A394, "IQ_DILUT_EPS_NORM", "CY2023")</f>
        <v>1.5409999999999999</v>
      </c>
      <c r="E394">
        <f t="shared" si="36"/>
        <v>2211951.4</v>
      </c>
      <c r="F394">
        <f t="shared" si="37"/>
        <v>3.2094477655252467E-2</v>
      </c>
      <c r="G394" t="s">
        <v>905</v>
      </c>
      <c r="H394" s="4" cm="1">
        <f t="array" ref="H394">_xll.SNL.Clients.Office.Excel.Functions.SPG(G394, "SP_TOTAL_REV", "CY2022")</f>
        <v>67074000</v>
      </c>
      <c r="I394" s="4">
        <f>_xll.SNL.Clients.Office.Excel.Functions.SPG(G394,"IQ_AVG_DILUT_SHARES_OUT","CY2022")</f>
        <v>1485900000</v>
      </c>
      <c r="J394" s="5">
        <f>_xll.SNL.Clients.Office.Excel.Functions.SPG(G394, "IQ_DILUT_EPS_NORM", "CY2022")</f>
        <v>2.4980000000000002</v>
      </c>
      <c r="K394">
        <f t="shared" si="38"/>
        <v>3711778.2000000007</v>
      </c>
      <c r="L394">
        <f t="shared" si="39"/>
        <v>5.5338554432417933E-2</v>
      </c>
      <c r="M394" t="s">
        <v>917</v>
      </c>
      <c r="N394" s="4" cm="1">
        <f t="array" ref="N394">_xll.SNL.Clients.Office.Excel.Functions.SPG(M394, "SP_TOTAL_REV", "CY2022")</f>
        <v>18695829</v>
      </c>
      <c r="O394" s="4">
        <f>_xll.SNL.Clients.Office.Excel.Functions.SPG(M394,"IQ_AVG_DILUT_SHARES_OUT","CY2022")</f>
        <v>345222000</v>
      </c>
      <c r="P394" s="5">
        <f>_xll.SNL.Clients.Office.Excel.Functions.SPG(M394, "IQ_DILUT_EPS_NORM", "CY2022")</f>
        <v>3.5979999999999999</v>
      </c>
      <c r="Q394">
        <f t="shared" si="40"/>
        <v>1242108.7560000001</v>
      </c>
      <c r="R394">
        <f t="shared" si="41"/>
        <v>6.6437746943449255E-2</v>
      </c>
    </row>
    <row r="395" spans="1:18">
      <c r="A395" t="s">
        <v>906</v>
      </c>
      <c r="B395" s="4" cm="1">
        <f t="array" ref="B395">_xll.SNL.Clients.Office.Excel.Functions.SPG(A395, "SP_TOTAL_REV", "CY2023")</f>
        <v>4091914</v>
      </c>
      <c r="C395" s="4">
        <f>_xll.SNL.Clients.Office.Excel.Functions.SPG(A395,"IQ_AVG_DILUT_SHARES_OUT","CY2023")</f>
        <v>693024000</v>
      </c>
      <c r="D395" s="5">
        <f>_xll.SNL.Clients.Office.Excel.Functions.SPG(A395, "IQ_DILUT_EPS_NORM", "CY2023")</f>
        <v>0.9</v>
      </c>
      <c r="E395">
        <f t="shared" si="36"/>
        <v>623721.6</v>
      </c>
      <c r="F395">
        <f t="shared" si="37"/>
        <v>0.15242783694867487</v>
      </c>
      <c r="G395" t="s">
        <v>906</v>
      </c>
      <c r="H395" s="4" cm="1">
        <f t="array" ref="H395">_xll.SNL.Clients.Office.Excel.Functions.SPG(G395, "SP_TOTAL_REV", "CY2022")</f>
        <v>3362933</v>
      </c>
      <c r="I395" s="4">
        <f>_xll.SNL.Clients.Office.Excel.Functions.SPG(G395,"IQ_AVG_DILUT_SHARES_OUT","CY2022")</f>
        <v>612181000</v>
      </c>
      <c r="J395" s="5">
        <f>_xll.SNL.Clients.Office.Excel.Functions.SPG(G395, "IQ_DILUT_EPS_NORM", "CY2022")</f>
        <v>0.86699999999999999</v>
      </c>
      <c r="K395">
        <f t="shared" si="38"/>
        <v>530760.92700000003</v>
      </c>
      <c r="L395">
        <f t="shared" si="39"/>
        <v>0.15782679196998572</v>
      </c>
      <c r="M395" t="s">
        <v>918</v>
      </c>
      <c r="N395" s="4" cm="1">
        <f t="array" ref="N395">_xll.SNL.Clients.Office.Excel.Functions.SPG(M395, "SP_TOTAL_REV", "CY2022")</f>
        <v>8840000</v>
      </c>
      <c r="O395" s="4">
        <f>_xll.SNL.Clients.Office.Excel.Functions.SPG(M395,"IQ_AVG_DILUT_SHARES_OUT","CY2022")</f>
        <v>255000000</v>
      </c>
      <c r="P395" s="5">
        <f>_xll.SNL.Clients.Office.Excel.Functions.SPG(M395, "IQ_DILUT_EPS_NORM", "CY2022")</f>
        <v>-4.9260000000000002</v>
      </c>
      <c r="Q395">
        <f t="shared" si="40"/>
        <v>-1256130</v>
      </c>
      <c r="R395">
        <f t="shared" si="41"/>
        <v>-0.14209615384615384</v>
      </c>
    </row>
    <row r="396" spans="1:18">
      <c r="A396" t="s">
        <v>907</v>
      </c>
      <c r="B396" s="4" cm="1">
        <f t="array" ref="B396">_xll.SNL.Clients.Office.Excel.Functions.SPG(A396, "SP_TOTAL_REV", "CY2023")</f>
        <v>1371811</v>
      </c>
      <c r="C396" s="4">
        <f>_xll.SNL.Clients.Office.Excel.Functions.SPG(A396,"IQ_AVG_DILUT_SHARES_OUT","CY2023")</f>
        <v>176371000</v>
      </c>
      <c r="D396" s="5">
        <f>_xll.SNL.Clients.Office.Excel.Functions.SPG(A396, "IQ_DILUT_EPS_NORM", "CY2023")</f>
        <v>1.268</v>
      </c>
      <c r="E396">
        <f t="shared" si="36"/>
        <v>223638.42800000001</v>
      </c>
      <c r="F396">
        <f t="shared" si="37"/>
        <v>0.16302422709833936</v>
      </c>
      <c r="G396" t="s">
        <v>907</v>
      </c>
      <c r="H396" s="4" cm="1">
        <f t="array" ref="H396">_xll.SNL.Clients.Office.Excel.Functions.SPG(G396, "SP_TOTAL_REV", "CY2022")</f>
        <v>1272045</v>
      </c>
      <c r="I396" s="4">
        <f>_xll.SNL.Clients.Office.Excel.Functions.SPG(G396,"IQ_AVG_DILUT_SHARES_OUT","CY2022")</f>
        <v>171791000</v>
      </c>
      <c r="J396" s="5">
        <f>_xll.SNL.Clients.Office.Excel.Functions.SPG(G396, "IQ_DILUT_EPS_NORM", "CY2022")</f>
        <v>1.3280000000000001</v>
      </c>
      <c r="K396">
        <f t="shared" si="38"/>
        <v>228138.448</v>
      </c>
      <c r="L396">
        <f t="shared" si="39"/>
        <v>0.17934778093542289</v>
      </c>
      <c r="M396" t="s">
        <v>919</v>
      </c>
      <c r="N396" s="4" cm="1">
        <f t="array" ref="N396">_xll.SNL.Clients.Office.Excel.Functions.SPG(M396, "SP_TOTAL_REV", "CY2022")</f>
        <v>11181000</v>
      </c>
      <c r="O396" s="4">
        <f>_xll.SNL.Clients.Office.Excel.Functions.SPG(M396,"IQ_AVG_DILUT_SHARES_OUT","CY2022")</f>
        <v>318500000</v>
      </c>
      <c r="P396" s="5">
        <f>_xll.SNL.Clients.Office.Excel.Functions.SPG(M396, "IQ_DILUT_EPS_NORM", "CY2022")</f>
        <v>6.33</v>
      </c>
      <c r="Q396">
        <f t="shared" si="40"/>
        <v>2016105</v>
      </c>
      <c r="R396">
        <f t="shared" si="41"/>
        <v>0.18031526697075395</v>
      </c>
    </row>
    <row r="397" spans="1:18">
      <c r="A397" t="s">
        <v>908</v>
      </c>
      <c r="B397" s="4" cm="1">
        <f t="array" ref="B397">_xll.SNL.Clients.Office.Excel.Functions.SPG(A397, "SP_TOTAL_REV", "CY2023")</f>
        <v>13117200</v>
      </c>
      <c r="C397" s="4">
        <f>_xll.SNL.Clients.Office.Excel.Functions.SPG(A397,"IQ_AVG_DILUT_SHARES_OUT","CY2023")</f>
        <v>113700000</v>
      </c>
      <c r="D397" s="5">
        <f>_xll.SNL.Clients.Office.Excel.Functions.SPG(A397, "IQ_DILUT_EPS_NORM", "CY2023")</f>
        <v>25.413</v>
      </c>
      <c r="E397">
        <f t="shared" si="36"/>
        <v>2889458.1</v>
      </c>
      <c r="F397">
        <f t="shared" si="37"/>
        <v>0.22028009788674413</v>
      </c>
      <c r="G397" t="s">
        <v>908</v>
      </c>
      <c r="H397" s="4" cm="1">
        <f t="array" ref="H397">_xll.SNL.Clients.Office.Excel.Functions.SPG(G397, "SP_TOTAL_REV", "CY2022")</f>
        <v>12172900</v>
      </c>
      <c r="I397" s="4">
        <f>_xll.SNL.Clients.Office.Excel.Functions.SPG(G397,"IQ_AVG_DILUT_SHARES_OUT","CY2022")</f>
        <v>113500000</v>
      </c>
      <c r="J397" s="5">
        <f>_xll.SNL.Clients.Office.Excel.Functions.SPG(G397, "IQ_DILUT_EPS_NORM", "CY2022")</f>
        <v>28.379000000000001</v>
      </c>
      <c r="K397">
        <f t="shared" si="38"/>
        <v>3221016.5</v>
      </c>
      <c r="L397">
        <f t="shared" si="39"/>
        <v>0.26460551717339337</v>
      </c>
      <c r="M397" t="s">
        <v>920</v>
      </c>
      <c r="N397" s="4" cm="1">
        <f t="array" ref="N397">_xll.SNL.Clients.Office.Excel.Functions.SPG(M397, "SP_TOTAL_REV", "CY2022")</f>
        <v>31352000</v>
      </c>
      <c r="O397" s="4">
        <f>_xll.SNL.Clients.Office.Excel.Functions.SPG(M397,"IQ_AVG_DILUT_SHARES_OUT","CY2022")</f>
        <v>997000000</v>
      </c>
      <c r="P397" s="5" t="str">
        <f>_xll.SNL.Clients.Office.Excel.Functions.SPG(M397, "IQ_DILUT_EPS_NORM", "CY2022")</f>
        <v>NA</v>
      </c>
      <c r="Q397" t="e">
        <f t="shared" si="40"/>
        <v>#VALUE!</v>
      </c>
      <c r="R397" t="e">
        <f t="shared" si="41"/>
        <v>#VALUE!</v>
      </c>
    </row>
    <row r="398" spans="1:18">
      <c r="A398" t="s">
        <v>909</v>
      </c>
      <c r="B398" s="4" cm="1">
        <f t="array" ref="B398">_xll.SNL.Clients.Office.Excel.Functions.SPG(A398, "SP_TOTAL_REV", "CY2023")</f>
        <v>7574000</v>
      </c>
      <c r="C398" s="4">
        <f>_xll.SNL.Clients.Office.Excel.Functions.SPG(A398,"IQ_AVG_DILUT_SHARES_OUT","CY2023")</f>
        <v>938000000</v>
      </c>
      <c r="D398" s="5">
        <f>_xll.SNL.Clients.Office.Excel.Functions.SPG(A398, "IQ_DILUT_EPS_NORM", "CY2023")</f>
        <v>1.8380000000000001</v>
      </c>
      <c r="E398">
        <f t="shared" si="36"/>
        <v>1724044</v>
      </c>
      <c r="F398">
        <f t="shared" si="37"/>
        <v>0.22762661737523104</v>
      </c>
      <c r="G398" t="s">
        <v>909</v>
      </c>
      <c r="H398" s="4" cm="1">
        <f t="array" ref="H398">_xll.SNL.Clients.Office.Excel.Functions.SPG(G398, "SP_TOTAL_REV", "CY2022")</f>
        <v>7164000</v>
      </c>
      <c r="I398" s="4">
        <f>_xll.SNL.Clients.Office.Excel.Functions.SPG(G398,"IQ_AVG_DILUT_SHARES_OUT","CY2022")</f>
        <v>942000000</v>
      </c>
      <c r="J398" s="5">
        <f>_xll.SNL.Clients.Office.Excel.Functions.SPG(G398, "IQ_DILUT_EPS_NORM", "CY2022")</f>
        <v>1.9950000000000001</v>
      </c>
      <c r="K398">
        <f t="shared" si="38"/>
        <v>1879290</v>
      </c>
      <c r="L398">
        <f t="shared" si="39"/>
        <v>0.26232412060301508</v>
      </c>
      <c r="M398" t="s">
        <v>921</v>
      </c>
      <c r="N398" s="4" cm="1">
        <f t="array" ref="N398">_xll.SNL.Clients.Office.Excel.Functions.SPG(M398, "SP_TOTAL_REV", "CY2022")</f>
        <v>2643587</v>
      </c>
      <c r="O398" s="4">
        <f>_xll.SNL.Clients.Office.Excel.Functions.SPG(M398,"IQ_AVG_DILUT_SHARES_OUT","CY2022")</f>
        <v>109386000</v>
      </c>
      <c r="P398" s="5">
        <f>_xll.SNL.Clients.Office.Excel.Functions.SPG(M398, "IQ_DILUT_EPS_NORM", "CY2022")</f>
        <v>3.2669999999999999</v>
      </c>
      <c r="Q398">
        <f t="shared" si="40"/>
        <v>357364.06199999998</v>
      </c>
      <c r="R398">
        <f t="shared" si="41"/>
        <v>0.13518150225432338</v>
      </c>
    </row>
    <row r="399" spans="1:18">
      <c r="A399" t="s">
        <v>910</v>
      </c>
      <c r="B399" s="4" cm="1">
        <f t="array" ref="B399">_xll.SNL.Clients.Office.Excel.Functions.SPG(A399, "SP_TOTAL_REV", "CY2023")</f>
        <v>14964500</v>
      </c>
      <c r="C399" s="4">
        <f>_xll.SNL.Clients.Office.Excel.Functions.SPG(A399,"IQ_AVG_DILUT_SHARES_OUT","CY2023")</f>
        <v>316665000</v>
      </c>
      <c r="D399" s="5">
        <f>_xll.SNL.Clients.Office.Excel.Functions.SPG(A399, "IQ_DILUT_EPS_NORM", "CY2023")</f>
        <v>4.4489999999999998</v>
      </c>
      <c r="E399">
        <f t="shared" si="36"/>
        <v>1408842.585</v>
      </c>
      <c r="F399">
        <f t="shared" si="37"/>
        <v>9.4145650372548365E-2</v>
      </c>
      <c r="G399" t="s">
        <v>910</v>
      </c>
      <c r="H399" s="4" cm="1">
        <f t="array" ref="H399">_xll.SNL.Clients.Office.Excel.Functions.SPG(G399, "SP_TOTAL_REV", "CY2022")</f>
        <v>13511300</v>
      </c>
      <c r="I399" s="4">
        <f>_xll.SNL.Clients.Office.Excel.Functions.SPG(G399,"IQ_AVG_DILUT_SHARES_OUT","CY2022")</f>
        <v>317080000</v>
      </c>
      <c r="J399" s="5">
        <f>_xll.SNL.Clients.Office.Excel.Functions.SPG(G399, "IQ_DILUT_EPS_NORM", "CY2022")</f>
        <v>3.8029999999999999</v>
      </c>
      <c r="K399">
        <f t="shared" si="38"/>
        <v>1205855.24</v>
      </c>
      <c r="L399">
        <f t="shared" si="39"/>
        <v>8.9247906567095692E-2</v>
      </c>
      <c r="M399" t="s">
        <v>922</v>
      </c>
      <c r="N399" s="4" cm="1">
        <f t="array" ref="N399">_xll.SNL.Clients.Office.Excel.Functions.SPG(M399, "SP_TOTAL_REV", "CY2022")</f>
        <v>28091000</v>
      </c>
      <c r="O399" s="4">
        <f>_xll.SNL.Clients.Office.Excel.Functions.SPG(M399,"IQ_AVG_DILUT_SHARES_OUT","CY2022")</f>
        <v>1437000000</v>
      </c>
      <c r="P399" s="5">
        <f>_xll.SNL.Clients.Office.Excel.Functions.SPG(M399, "IQ_DILUT_EPS_NORM", "CY2022")</f>
        <v>1.611</v>
      </c>
      <c r="Q399">
        <f t="shared" si="40"/>
        <v>2315007</v>
      </c>
      <c r="R399">
        <f t="shared" si="41"/>
        <v>8.2410985724965288E-2</v>
      </c>
    </row>
    <row r="400" spans="1:18">
      <c r="A400" t="s">
        <v>911</v>
      </c>
      <c r="B400" s="4" cm="1">
        <f t="array" ref="B400">_xll.SNL.Clients.Office.Excel.Functions.SPG(A400, "SP_TOTAL_REV", "CY2023")</f>
        <v>4504077</v>
      </c>
      <c r="C400" s="4">
        <f>_xll.SNL.Clients.Office.Excel.Functions.SPG(A400,"IQ_AVG_DILUT_SHARES_OUT","CY2023")</f>
        <v>147557500</v>
      </c>
      <c r="D400" s="5">
        <f>_xll.SNL.Clients.Office.Excel.Functions.SPG(A400, "IQ_DILUT_EPS_NORM", "CY2023")</f>
        <v>4.8730000000000002</v>
      </c>
      <c r="E400">
        <f t="shared" si="36"/>
        <v>719047.69750000001</v>
      </c>
      <c r="F400">
        <f t="shared" si="37"/>
        <v>0.15964373999378786</v>
      </c>
      <c r="G400" t="s">
        <v>911</v>
      </c>
      <c r="H400" s="4" cm="1">
        <f t="array" ref="H400">_xll.SNL.Clients.Office.Excel.Functions.SPG(G400, "SP_TOTAL_REV", "CY2022")</f>
        <v>3763275</v>
      </c>
      <c r="I400" s="4">
        <f>_xll.SNL.Clients.Office.Excel.Functions.SPG(G400,"IQ_AVG_DILUT_SHARES_OUT","CY2022")</f>
        <v>147204500</v>
      </c>
      <c r="J400" s="5">
        <f>_xll.SNL.Clients.Office.Excel.Functions.SPG(G400, "IQ_DILUT_EPS_NORM", "CY2022")</f>
        <v>4.327</v>
      </c>
      <c r="K400">
        <f t="shared" si="38"/>
        <v>636953.87150000001</v>
      </c>
      <c r="L400">
        <f t="shared" si="39"/>
        <v>0.1692552023171307</v>
      </c>
      <c r="M400" t="s">
        <v>923</v>
      </c>
      <c r="N400" s="4" cm="1">
        <f t="array" ref="N400">_xll.SNL.Clients.Office.Excel.Functions.SPG(M400, "SP_TOTAL_REV", "CY2022")</f>
        <v>9352000</v>
      </c>
      <c r="O400" s="4">
        <f>_xll.SNL.Clients.Office.Excel.Functions.SPG(M400,"IQ_AVG_DILUT_SHARES_OUT","CY2022")</f>
        <v>213500000</v>
      </c>
      <c r="P400" s="5">
        <f>_xll.SNL.Clients.Office.Excel.Functions.SPG(M400, "IQ_DILUT_EPS_NORM", "CY2022")</f>
        <v>1.669</v>
      </c>
      <c r="Q400">
        <f t="shared" si="40"/>
        <v>356331.5</v>
      </c>
      <c r="R400">
        <f t="shared" si="41"/>
        <v>3.8102170658682634E-2</v>
      </c>
    </row>
    <row r="401" spans="1:18">
      <c r="A401" t="s">
        <v>912</v>
      </c>
      <c r="B401" s="4" cm="1">
        <f t="array" ref="B401">_xll.SNL.Clients.Office.Excel.Functions.SPG(A401, "SP_TOTAL_REV", "CY2023")</f>
        <v>2750571</v>
      </c>
      <c r="C401" s="4">
        <f>_xll.SNL.Clients.Office.Excel.Functions.SPG(A401,"IQ_AVG_DILUT_SHARES_OUT","CY2023")</f>
        <v>124812000</v>
      </c>
      <c r="D401" s="5">
        <f>_xll.SNL.Clients.Office.Excel.Functions.SPG(A401, "IQ_DILUT_EPS_NORM", "CY2023")</f>
        <v>1.7070000000000001</v>
      </c>
      <c r="E401">
        <f t="shared" si="36"/>
        <v>213054.084</v>
      </c>
      <c r="F401">
        <f t="shared" si="37"/>
        <v>7.7458129239347029E-2</v>
      </c>
      <c r="G401" t="s">
        <v>912</v>
      </c>
      <c r="H401" s="4" cm="1">
        <f t="array" ref="H401">_xll.SNL.Clients.Office.Excel.Functions.SPG(G401, "SP_TOTAL_REV", "CY2022")</f>
        <v>3311822</v>
      </c>
      <c r="I401" s="4">
        <f>_xll.SNL.Clients.Office.Excel.Functions.SPG(G401,"IQ_AVG_DILUT_SHARES_OUT","CY2022")</f>
        <v>126426000</v>
      </c>
      <c r="J401" s="5">
        <f>_xll.SNL.Clients.Office.Excel.Functions.SPG(G401, "IQ_DILUT_EPS_NORM", "CY2022")</f>
        <v>3.7810000000000001</v>
      </c>
      <c r="K401">
        <f t="shared" si="38"/>
        <v>478016.70600000001</v>
      </c>
      <c r="L401">
        <f t="shared" si="39"/>
        <v>0.14433647279352574</v>
      </c>
      <c r="M401" t="s">
        <v>924</v>
      </c>
      <c r="N401" s="4" cm="1">
        <f t="array" ref="N401">_xll.SNL.Clients.Office.Excel.Functions.SPG(M401, "SP_TOTAL_REV", "CY2022")</f>
        <v>14439000</v>
      </c>
      <c r="O401" s="4">
        <f>_xll.SNL.Clients.Office.Excel.Functions.SPG(M401,"IQ_AVG_DILUT_SHARES_OUT","CY2022")</f>
        <v>632757000</v>
      </c>
      <c r="P401" s="5">
        <f>_xll.SNL.Clients.Office.Excel.Functions.SPG(M401, "IQ_DILUT_EPS_NORM", "CY2022")</f>
        <v>2.83</v>
      </c>
      <c r="Q401">
        <f t="shared" si="40"/>
        <v>1790702.31</v>
      </c>
      <c r="R401">
        <f t="shared" si="41"/>
        <v>0.12401844379804695</v>
      </c>
    </row>
    <row r="402" spans="1:18">
      <c r="A402" t="s">
        <v>913</v>
      </c>
      <c r="B402" s="4" cm="1">
        <f t="array" ref="B402">_xll.SNL.Clients.Office.Excel.Functions.SPG(A402, "SP_TOTAL_REV", "CY2023")</f>
        <v>6392517</v>
      </c>
      <c r="C402" s="4">
        <f>_xll.SNL.Clients.Office.Excel.Functions.SPG(A402,"IQ_AVG_DILUT_SHARES_OUT","CY2023")</f>
        <v>106074000</v>
      </c>
      <c r="D402" s="5">
        <f>_xll.SNL.Clients.Office.Excel.Functions.SPG(A402, "IQ_DILUT_EPS_NORM", "CY2023")</f>
        <v>3.3969999999999998</v>
      </c>
      <c r="E402">
        <f t="shared" si="36"/>
        <v>360333.37800000003</v>
      </c>
      <c r="F402">
        <f t="shared" si="37"/>
        <v>5.6367996831295092E-2</v>
      </c>
      <c r="G402" t="s">
        <v>913</v>
      </c>
      <c r="H402" s="4" cm="1">
        <f t="array" ref="H402">_xll.SNL.Clients.Office.Excel.Functions.SPG(G402, "SP_TOTAL_REV", "CY2022")</f>
        <v>7238142</v>
      </c>
      <c r="I402" s="4">
        <f>_xll.SNL.Clients.Office.Excel.Functions.SPG(G402,"IQ_AVG_DILUT_SHARES_OUT","CY2022")</f>
        <v>109171000</v>
      </c>
      <c r="J402" s="5">
        <f>_xll.SNL.Clients.Office.Excel.Functions.SPG(G402, "IQ_DILUT_EPS_NORM", "CY2022")</f>
        <v>5.6280000000000001</v>
      </c>
      <c r="K402">
        <f t="shared" si="38"/>
        <v>614414.38800000004</v>
      </c>
      <c r="L402">
        <f t="shared" si="39"/>
        <v>8.4885649936130028E-2</v>
      </c>
      <c r="M402" t="s">
        <v>925</v>
      </c>
      <c r="N402" s="4" cm="1">
        <f t="array" ref="N402">_xll.SNL.Clients.Office.Excel.Functions.SPG(M402, "SP_TOTAL_REV", "CY2022")</f>
        <v>7245000</v>
      </c>
      <c r="O402" s="4">
        <f>_xll.SNL.Clients.Office.Excel.Functions.SPG(M402,"IQ_AVG_DILUT_SHARES_OUT","CY2022")</f>
        <v>203535000</v>
      </c>
      <c r="P402" s="5">
        <f>_xll.SNL.Clients.Office.Excel.Functions.SPG(M402, "IQ_DILUT_EPS_NORM", "CY2022")</f>
        <v>1.2989999999999999</v>
      </c>
      <c r="Q402">
        <f t="shared" si="40"/>
        <v>264391.96500000003</v>
      </c>
      <c r="R402">
        <f t="shared" si="41"/>
        <v>3.6493024844720501E-2</v>
      </c>
    </row>
    <row r="403" spans="1:18">
      <c r="A403" t="s">
        <v>914</v>
      </c>
      <c r="B403" s="4" cm="1">
        <f t="array" ref="B403">_xll.SNL.Clients.Office.Excel.Functions.SPG(A403, "SP_TOTAL_REV", "CY2023")</f>
        <v>9129100</v>
      </c>
      <c r="C403" s="4">
        <f>_xll.SNL.Clients.Office.Excel.Functions.SPG(A403,"IQ_AVG_DILUT_SHARES_OUT","CY2023")</f>
        <v>115525000</v>
      </c>
      <c r="D403" s="5">
        <f>_xll.SNL.Clients.Office.Excel.Functions.SPG(A403, "IQ_DILUT_EPS_NORM", "CY2023")</f>
        <v>8.5830000000000002</v>
      </c>
      <c r="E403">
        <f t="shared" si="36"/>
        <v>991551.07499999995</v>
      </c>
      <c r="F403">
        <f t="shared" si="37"/>
        <v>0.10861432945197226</v>
      </c>
      <c r="G403" t="s">
        <v>914</v>
      </c>
      <c r="H403" s="4" cm="1">
        <f t="array" ref="H403">_xll.SNL.Clients.Office.Excel.Functions.SPG(G403, "SP_TOTAL_REV", "CY2022")</f>
        <v>7884100</v>
      </c>
      <c r="I403" s="4">
        <f>_xll.SNL.Clients.Office.Excel.Functions.SPG(G403,"IQ_AVG_DILUT_SHARES_OUT","CY2022")</f>
        <v>116250000</v>
      </c>
      <c r="J403" s="5">
        <f>_xll.SNL.Clients.Office.Excel.Functions.SPG(G403, "IQ_DILUT_EPS_NORM", "CY2022")</f>
        <v>6.9260000000000002</v>
      </c>
      <c r="K403">
        <f t="shared" si="38"/>
        <v>805147.5</v>
      </c>
      <c r="L403">
        <f t="shared" si="39"/>
        <v>0.10212294364607248</v>
      </c>
      <c r="M403" t="s">
        <v>926</v>
      </c>
      <c r="N403" s="4" cm="1">
        <f t="array" ref="N403">_xll.SNL.Clients.Office.Excel.Functions.SPG(M403, "SP_TOTAL_REV", "CY2022")</f>
        <v>22148900</v>
      </c>
      <c r="O403" s="4">
        <f>_xll.SNL.Clients.Office.Excel.Functions.SPG(M403,"IQ_AVG_DILUT_SHARES_OUT","CY2022")</f>
        <v>261800000</v>
      </c>
      <c r="P403" s="5">
        <f>_xll.SNL.Clients.Office.Excel.Functions.SPG(M403, "IQ_DILUT_EPS_NORM", "CY2022")</f>
        <v>6.16</v>
      </c>
      <c r="Q403">
        <f t="shared" si="40"/>
        <v>1612688</v>
      </c>
      <c r="R403">
        <f t="shared" si="41"/>
        <v>7.28112005562353E-2</v>
      </c>
    </row>
    <row r="404" spans="1:18">
      <c r="A404" t="s">
        <v>915</v>
      </c>
      <c r="B404" s="4" cm="1">
        <f t="array" ref="B404">_xll.SNL.Clients.Office.Excel.Functions.SPG(A404, "SP_TOTAL_REV", "CY2023")</f>
        <v>3073278</v>
      </c>
      <c r="C404" s="4">
        <f>_xll.SNL.Clients.Office.Excel.Functions.SPG(A404,"IQ_AVG_DILUT_SHARES_OUT","CY2023")</f>
        <v>490130000</v>
      </c>
      <c r="D404" s="5">
        <f>_xll.SNL.Clients.Office.Excel.Functions.SPG(A404, "IQ_DILUT_EPS_NORM", "CY2023")</f>
        <v>0.73799999999999999</v>
      </c>
      <c r="E404">
        <f t="shared" si="36"/>
        <v>361715.94</v>
      </c>
      <c r="F404">
        <f t="shared" si="37"/>
        <v>0.11769711038181381</v>
      </c>
      <c r="G404" t="s">
        <v>915</v>
      </c>
      <c r="H404" s="4" cm="1">
        <f t="array" ref="H404">_xll.SNL.Clients.Office.Excel.Functions.SPG(G404, "SP_TOTAL_REV", "CY2022")</f>
        <v>2695823</v>
      </c>
      <c r="I404" s="4">
        <f>_xll.SNL.Clients.Office.Excel.Functions.SPG(G404,"IQ_AVG_DILUT_SHARES_OUT","CY2022")</f>
        <v>492413000</v>
      </c>
      <c r="J404" s="5">
        <f>_xll.SNL.Clients.Office.Excel.Functions.SPG(G404, "IQ_DILUT_EPS_NORM", "CY2022")</f>
        <v>0.623</v>
      </c>
      <c r="K404">
        <f t="shared" si="38"/>
        <v>306773.299</v>
      </c>
      <c r="L404">
        <f t="shared" si="39"/>
        <v>0.11379578666700299</v>
      </c>
      <c r="M404" t="s">
        <v>927</v>
      </c>
      <c r="N404" s="4" cm="1">
        <f t="array" ref="N404">_xll.SNL.Clients.Office.Excel.Functions.SPG(M404, "SP_TOTAL_REV", "CY2022")</f>
        <v>5923214</v>
      </c>
      <c r="O404" s="4">
        <f>_xll.SNL.Clients.Office.Excel.Functions.SPG(M404,"IQ_AVG_DILUT_SHARES_OUT","CY2022")</f>
        <v>327816695</v>
      </c>
      <c r="P404" s="5">
        <f>_xll.SNL.Clients.Office.Excel.Functions.SPG(M404, "IQ_DILUT_EPS_NORM", "CY2022")</f>
        <v>3.7549999999999999</v>
      </c>
      <c r="Q404">
        <f t="shared" si="40"/>
        <v>1230951.6897249999</v>
      </c>
      <c r="R404">
        <f t="shared" si="41"/>
        <v>0.20781820304398929</v>
      </c>
    </row>
    <row r="405" spans="1:18">
      <c r="A405" t="s">
        <v>916</v>
      </c>
      <c r="B405" s="4" cm="1">
        <f t="array" ref="B405">_xll.SNL.Clients.Office.Excel.Functions.SPG(A405, "SP_TOTAL_REV", "CY2023")</f>
        <v>6177800</v>
      </c>
      <c r="C405" s="4">
        <f>_xll.SNL.Clients.Office.Excel.Functions.SPG(A405,"IQ_AVG_DILUT_SHARES_OUT","CY2023")</f>
        <v>107400000</v>
      </c>
      <c r="D405" s="5">
        <f>_xll.SNL.Clients.Office.Excel.Functions.SPG(A405, "IQ_DILUT_EPS_NORM", "CY2023")</f>
        <v>9.1809999999999992</v>
      </c>
      <c r="E405">
        <f t="shared" si="36"/>
        <v>986039.39999999991</v>
      </c>
      <c r="F405">
        <f t="shared" si="37"/>
        <v>0.1596101201074816</v>
      </c>
      <c r="G405" t="s">
        <v>916</v>
      </c>
      <c r="H405" s="4" cm="1">
        <f t="array" ref="H405">_xll.SNL.Clients.Office.Excel.Functions.SPG(G405, "SP_TOTAL_REV", "CY2022")</f>
        <v>5371800</v>
      </c>
      <c r="I405" s="4">
        <f>_xll.SNL.Clients.Office.Excel.Functions.SPG(G405,"IQ_AVG_DILUT_SHARES_OUT","CY2022")</f>
        <v>106800000</v>
      </c>
      <c r="J405" s="5">
        <f>_xll.SNL.Clients.Office.Excel.Functions.SPG(G405, "IQ_DILUT_EPS_NORM", "CY2022")</f>
        <v>7.766</v>
      </c>
      <c r="K405">
        <f t="shared" si="38"/>
        <v>829408.8</v>
      </c>
      <c r="L405">
        <f t="shared" si="39"/>
        <v>0.15440053613313973</v>
      </c>
      <c r="M405" t="s">
        <v>928</v>
      </c>
      <c r="N405" s="4" cm="1">
        <f t="array" ref="N405">_xll.SNL.Clients.Office.Excel.Functions.SPG(M405, "SP_TOTAL_REV", "CY2022")</f>
        <v>5304400</v>
      </c>
      <c r="O405" s="4">
        <f>_xll.SNL.Clients.Office.Excel.Functions.SPG(M405,"IQ_AVG_DILUT_SHARES_OUT","CY2022")</f>
        <v>161750000</v>
      </c>
      <c r="P405" s="5">
        <f>_xll.SNL.Clients.Office.Excel.Functions.SPG(M405, "IQ_DILUT_EPS_NORM", "CY2022")</f>
        <v>5.4859999999999998</v>
      </c>
      <c r="Q405">
        <f t="shared" si="40"/>
        <v>887360.5</v>
      </c>
      <c r="R405">
        <f t="shared" si="41"/>
        <v>0.16728762913807405</v>
      </c>
    </row>
    <row r="406" spans="1:18">
      <c r="A406" t="s">
        <v>917</v>
      </c>
      <c r="B406" s="4" cm="1">
        <f t="array" ref="B406">_xll.SNL.Clients.Office.Excel.Functions.SPG(A406, "SP_TOTAL_REV", "CY2023")</f>
        <v>20376941</v>
      </c>
      <c r="C406" s="4">
        <f>_xll.SNL.Clients.Office.Excel.Functions.SPG(A406,"IQ_AVG_DILUT_SHARES_OUT","CY2023")</f>
        <v>337433000</v>
      </c>
      <c r="D406" s="5">
        <f>_xll.SNL.Clients.Office.Excel.Functions.SPG(A406, "IQ_DILUT_EPS_NORM", "CY2023")</f>
        <v>4.5780000000000003</v>
      </c>
      <c r="E406">
        <f t="shared" si="36"/>
        <v>1544768.274</v>
      </c>
      <c r="F406">
        <f t="shared" si="37"/>
        <v>7.5809625890363039E-2</v>
      </c>
      <c r="G406" t="s">
        <v>917</v>
      </c>
      <c r="H406" s="4" cm="1">
        <f t="array" ref="H406">_xll.SNL.Clients.Office.Excel.Functions.SPG(G406, "SP_TOTAL_REV", "CY2022")</f>
        <v>18695829</v>
      </c>
      <c r="I406" s="4">
        <f>_xll.SNL.Clients.Office.Excel.Functions.SPG(G406,"IQ_AVG_DILUT_SHARES_OUT","CY2022")</f>
        <v>345222000</v>
      </c>
      <c r="J406" s="5">
        <f>_xll.SNL.Clients.Office.Excel.Functions.SPG(G406, "IQ_DILUT_EPS_NORM", "CY2022")</f>
        <v>3.5979999999999999</v>
      </c>
      <c r="K406">
        <f t="shared" si="38"/>
        <v>1242108.7560000001</v>
      </c>
      <c r="L406">
        <f t="shared" si="39"/>
        <v>6.6437746943449255E-2</v>
      </c>
      <c r="M406" t="s">
        <v>929</v>
      </c>
      <c r="N406" s="4" cm="1">
        <f t="array" ref="N406">_xll.SNL.Clients.Office.Excel.Functions.SPG(M406, "SP_TOTAL_REV", "CY2022")</f>
        <v>8328200</v>
      </c>
      <c r="O406" s="4">
        <f>_xll.SNL.Clients.Office.Excel.Functions.SPG(M406,"IQ_AVG_DILUT_SHARES_OUT","CY2022")</f>
        <v>107000000</v>
      </c>
      <c r="P406" s="5">
        <f>_xll.SNL.Clients.Office.Excel.Functions.SPG(M406, "IQ_DILUT_EPS_NORM", "CY2022")</f>
        <v>5.5090000000000003</v>
      </c>
      <c r="Q406">
        <f t="shared" si="40"/>
        <v>589463</v>
      </c>
      <c r="R406">
        <f t="shared" si="41"/>
        <v>7.0779159962536919E-2</v>
      </c>
    </row>
    <row r="407" spans="1:18">
      <c r="A407" t="s">
        <v>918</v>
      </c>
      <c r="B407" s="4" cm="1">
        <f t="array" ref="B407">_xll.SNL.Clients.Office.Excel.Functions.SPG(A407, "SP_TOTAL_REV", "CY2023")</f>
        <v>13900000</v>
      </c>
      <c r="C407" s="4">
        <f>_xll.SNL.Clients.Office.Excel.Functions.SPG(A407,"IQ_AVG_DILUT_SHARES_OUT","CY2023")</f>
        <v>283000000</v>
      </c>
      <c r="D407" s="5">
        <f>_xll.SNL.Clients.Office.Excel.Functions.SPG(A407, "IQ_DILUT_EPS_NORM", "CY2023")</f>
        <v>3.7869999999999999</v>
      </c>
      <c r="E407">
        <f t="shared" si="36"/>
        <v>1071721</v>
      </c>
      <c r="F407">
        <f t="shared" si="37"/>
        <v>7.7102230215827336E-2</v>
      </c>
      <c r="G407" t="s">
        <v>918</v>
      </c>
      <c r="H407" s="4" cm="1">
        <f t="array" ref="H407">_xll.SNL.Clients.Office.Excel.Functions.SPG(G407, "SP_TOTAL_REV", "CY2022")</f>
        <v>8840000</v>
      </c>
      <c r="I407" s="4">
        <f>_xll.SNL.Clients.Office.Excel.Functions.SPG(G407,"IQ_AVG_DILUT_SHARES_OUT","CY2022")</f>
        <v>255000000</v>
      </c>
      <c r="J407" s="5">
        <f>_xll.SNL.Clients.Office.Excel.Functions.SPG(G407, "IQ_DILUT_EPS_NORM", "CY2022")</f>
        <v>-4.9260000000000002</v>
      </c>
      <c r="K407">
        <f t="shared" si="38"/>
        <v>-1256130</v>
      </c>
      <c r="L407">
        <f t="shared" si="39"/>
        <v>-0.14209615384615384</v>
      </c>
      <c r="M407" t="s">
        <v>930</v>
      </c>
      <c r="N407" s="4" cm="1">
        <f t="array" ref="N407">_xll.SNL.Clients.Office.Excel.Functions.SPG(M407, "SP_TOTAL_REV", "CY2022")</f>
        <v>4842500</v>
      </c>
      <c r="O407" s="4">
        <f>_xll.SNL.Clients.Office.Excel.Functions.SPG(M407,"IQ_AVG_DILUT_SHARES_OUT","CY2022")</f>
        <v>54200000</v>
      </c>
      <c r="P407" s="5">
        <f>_xll.SNL.Clients.Office.Excel.Functions.SPG(M407, "IQ_DILUT_EPS_NORM", "CY2022")</f>
        <v>13.458</v>
      </c>
      <c r="Q407">
        <f t="shared" si="40"/>
        <v>729423.6</v>
      </c>
      <c r="R407">
        <f t="shared" si="41"/>
        <v>0.15062955085183272</v>
      </c>
    </row>
    <row r="408" spans="1:18">
      <c r="A408" t="s">
        <v>919</v>
      </c>
      <c r="B408" s="4" cm="1">
        <f t="array" ref="B408">_xll.SNL.Clients.Office.Excel.Functions.SPG(A408, "SP_TOTAL_REV", "CY2023")</f>
        <v>12497000</v>
      </c>
      <c r="C408" s="4">
        <f>_xll.SNL.Clients.Office.Excel.Functions.SPG(A408,"IQ_AVG_DILUT_SHARES_OUT","CY2023")</f>
        <v>318900000</v>
      </c>
      <c r="D408" s="5">
        <f>_xll.SNL.Clients.Office.Excel.Functions.SPG(A408, "IQ_DILUT_EPS_NORM", "CY2023")</f>
        <v>7.5410000000000004</v>
      </c>
      <c r="E408">
        <f t="shared" si="36"/>
        <v>2404824.9</v>
      </c>
      <c r="F408">
        <f t="shared" si="37"/>
        <v>0.1924321757221733</v>
      </c>
      <c r="G408" t="s">
        <v>919</v>
      </c>
      <c r="H408" s="4" cm="1">
        <f t="array" ref="H408">_xll.SNL.Clients.Office.Excel.Functions.SPG(G408, "SP_TOTAL_REV", "CY2022")</f>
        <v>11181000</v>
      </c>
      <c r="I408" s="4">
        <f>_xll.SNL.Clients.Office.Excel.Functions.SPG(G408,"IQ_AVG_DILUT_SHARES_OUT","CY2022")</f>
        <v>318500000</v>
      </c>
      <c r="J408" s="5">
        <f>_xll.SNL.Clients.Office.Excel.Functions.SPG(G408, "IQ_DILUT_EPS_NORM", "CY2022")</f>
        <v>6.33</v>
      </c>
      <c r="K408">
        <f t="shared" si="38"/>
        <v>2016105</v>
      </c>
      <c r="L408">
        <f t="shared" si="39"/>
        <v>0.18031526697075395</v>
      </c>
      <c r="M408" t="s">
        <v>931</v>
      </c>
      <c r="N408" s="4" cm="1">
        <f t="array" ref="N408">_xll.SNL.Clients.Office.Excel.Functions.SPG(M408, "SP_TOTAL_REV", "CY2022")</f>
        <v>29279000</v>
      </c>
      <c r="O408" s="4">
        <f>_xll.SNL.Clients.Office.Excel.Functions.SPG(M408,"IQ_AVG_DILUT_SHARES_OUT","CY2022")</f>
        <v>1081000000</v>
      </c>
      <c r="P408" s="5">
        <f>_xll.SNL.Clients.Office.Excel.Functions.SPG(M408, "IQ_DILUT_EPS_NORM", "CY2022")</f>
        <v>2.6789999999999998</v>
      </c>
      <c r="Q408">
        <f t="shared" si="40"/>
        <v>2895999</v>
      </c>
      <c r="R408">
        <f t="shared" si="41"/>
        <v>9.8910447761194023E-2</v>
      </c>
    </row>
    <row r="409" spans="1:18">
      <c r="A409" t="s">
        <v>920</v>
      </c>
      <c r="B409" s="4" cm="1">
        <f t="array" ref="B409">_xll.SNL.Clients.Office.Excel.Functions.SPG(A409, "SP_TOTAL_REV", "CY2023")</f>
        <v>34857000</v>
      </c>
      <c r="C409" s="4">
        <f>_xll.SNL.Clients.Office.Excel.Functions.SPG(A409,"IQ_AVG_DILUT_SHARES_OUT","CY2023")</f>
        <v>984000000</v>
      </c>
      <c r="D409" s="5" t="str">
        <f>_xll.SNL.Clients.Office.Excel.Functions.SPG(A409, "IQ_DILUT_EPS_NORM", "CY2023")</f>
        <v>NA</v>
      </c>
      <c r="E409" t="e">
        <f t="shared" si="36"/>
        <v>#VALUE!</v>
      </c>
      <c r="F409" t="e">
        <f t="shared" si="37"/>
        <v>#VALUE!</v>
      </c>
      <c r="G409" t="s">
        <v>920</v>
      </c>
      <c r="H409" s="4" cm="1">
        <f t="array" ref="H409">_xll.SNL.Clients.Office.Excel.Functions.SPG(G409, "SP_TOTAL_REV", "CY2022")</f>
        <v>31352000</v>
      </c>
      <c r="I409" s="4">
        <f>_xll.SNL.Clients.Office.Excel.Functions.SPG(G409,"IQ_AVG_DILUT_SHARES_OUT","CY2022")</f>
        <v>997000000</v>
      </c>
      <c r="J409" s="5" t="str">
        <f>_xll.SNL.Clients.Office.Excel.Functions.SPG(G409, "IQ_DILUT_EPS_NORM", "CY2022")</f>
        <v>NA</v>
      </c>
      <c r="K409" t="e">
        <f t="shared" si="38"/>
        <v>#VALUE!</v>
      </c>
      <c r="L409" t="e">
        <f t="shared" si="39"/>
        <v>#VALUE!</v>
      </c>
      <c r="M409" t="s">
        <v>932</v>
      </c>
      <c r="N409" s="4" cm="1">
        <f t="array" ref="N409">_xll.SNL.Clients.Office.Excel.Functions.SPG(M409, "SP_TOTAL_REV", "CY2022")</f>
        <v>23814000</v>
      </c>
      <c r="O409" s="4">
        <f>_xll.SNL.Clients.Office.Excel.Functions.SPG(M409,"IQ_AVG_DILUT_SHARES_OUT","CY2022")</f>
        <v>642000000</v>
      </c>
      <c r="P409" s="5">
        <f>_xll.SNL.Clients.Office.Excel.Functions.SPG(M409, "IQ_DILUT_EPS_NORM", "CY2022")</f>
        <v>0.89700000000000002</v>
      </c>
      <c r="Q409">
        <f t="shared" si="40"/>
        <v>575874</v>
      </c>
      <c r="R409">
        <f t="shared" si="41"/>
        <v>2.4182161753590326E-2</v>
      </c>
    </row>
    <row r="410" spans="1:18">
      <c r="A410" t="s">
        <v>921</v>
      </c>
      <c r="B410" s="4" cm="1">
        <f t="array" ref="B410">_xll.SNL.Clients.Office.Excel.Functions.SPG(A410, "SP_TOTAL_REV", "CY2023")</f>
        <v>2729889</v>
      </c>
      <c r="C410" s="4">
        <f>_xll.SNL.Clients.Office.Excel.Functions.SPG(A410,"IQ_AVG_DILUT_SHARES_OUT","CY2023")</f>
        <v>108907000</v>
      </c>
      <c r="D410" s="5">
        <f>_xll.SNL.Clients.Office.Excel.Functions.SPG(A410, "IQ_DILUT_EPS_NORM", "CY2023")</f>
        <v>4.101</v>
      </c>
      <c r="E410">
        <f t="shared" si="36"/>
        <v>446627.60700000002</v>
      </c>
      <c r="F410">
        <f t="shared" si="37"/>
        <v>0.16360650817670611</v>
      </c>
      <c r="G410" t="s">
        <v>921</v>
      </c>
      <c r="H410" s="4" cm="1">
        <f t="array" ref="H410">_xll.SNL.Clients.Office.Excel.Functions.SPG(G410, "SP_TOTAL_REV", "CY2022")</f>
        <v>2643587</v>
      </c>
      <c r="I410" s="4">
        <f>_xll.SNL.Clients.Office.Excel.Functions.SPG(G410,"IQ_AVG_DILUT_SHARES_OUT","CY2022")</f>
        <v>109386000</v>
      </c>
      <c r="J410" s="5">
        <f>_xll.SNL.Clients.Office.Excel.Functions.SPG(G410, "IQ_DILUT_EPS_NORM", "CY2022")</f>
        <v>3.2669999999999999</v>
      </c>
      <c r="K410">
        <f t="shared" si="38"/>
        <v>357364.06199999998</v>
      </c>
      <c r="L410">
        <f t="shared" si="39"/>
        <v>0.13518150225432338</v>
      </c>
      <c r="M410" t="s">
        <v>933</v>
      </c>
      <c r="N410" s="4" cm="1">
        <f t="array" ref="N410">_xll.SNL.Clients.Office.Excel.Functions.SPG(M410, "SP_TOTAL_REV", "CY2022")</f>
        <v>16947400</v>
      </c>
      <c r="O410" s="4">
        <f>_xll.SNL.Clients.Office.Excel.Functions.SPG(M410,"IQ_AVG_DILUT_SHARES_OUT","CY2022")</f>
        <v>156553000</v>
      </c>
      <c r="P410" s="5">
        <f>_xll.SNL.Clients.Office.Excel.Functions.SPG(M410, "IQ_DILUT_EPS_NORM", "CY2022")</f>
        <v>2.5870000000000002</v>
      </c>
      <c r="Q410">
        <f t="shared" si="40"/>
        <v>405002.61099999998</v>
      </c>
      <c r="R410">
        <f t="shared" si="41"/>
        <v>2.3897625063431557E-2</v>
      </c>
    </row>
    <row r="411" spans="1:18">
      <c r="A411" t="s">
        <v>922</v>
      </c>
      <c r="B411" s="4" cm="1">
        <f t="array" ref="B411">_xll.SNL.Clients.Office.Excel.Functions.SPG(A411, "SP_TOTAL_REV", "CY2023")</f>
        <v>33135000</v>
      </c>
      <c r="C411" s="4">
        <f>_xll.SNL.Clients.Office.Excel.Functions.SPG(A411,"IQ_AVG_DILUT_SHARES_OUT","CY2023")</f>
        <v>1443000000</v>
      </c>
      <c r="D411" s="5">
        <f>_xll.SNL.Clients.Office.Excel.Functions.SPG(A411, "IQ_DILUT_EPS_NORM", "CY2023")</f>
        <v>2.286</v>
      </c>
      <c r="E411">
        <f t="shared" si="36"/>
        <v>3298698</v>
      </c>
      <c r="F411">
        <f t="shared" si="37"/>
        <v>9.9553282028067E-2</v>
      </c>
      <c r="G411" t="s">
        <v>922</v>
      </c>
      <c r="H411" s="4" cm="1">
        <f t="array" ref="H411">_xll.SNL.Clients.Office.Excel.Functions.SPG(G411, "SP_TOTAL_REV", "CY2022")</f>
        <v>28091000</v>
      </c>
      <c r="I411" s="4">
        <f>_xll.SNL.Clients.Office.Excel.Functions.SPG(G411,"IQ_AVG_DILUT_SHARES_OUT","CY2022")</f>
        <v>1437000000</v>
      </c>
      <c r="J411" s="5">
        <f>_xll.SNL.Clients.Office.Excel.Functions.SPG(G411, "IQ_DILUT_EPS_NORM", "CY2022")</f>
        <v>1.611</v>
      </c>
      <c r="K411">
        <f t="shared" si="38"/>
        <v>2315007</v>
      </c>
      <c r="L411">
        <f t="shared" si="39"/>
        <v>8.2410985724965288E-2</v>
      </c>
      <c r="M411" t="s">
        <v>934</v>
      </c>
      <c r="N411" s="4" cm="1">
        <f t="array" ref="N411">_xll.SNL.Clients.Office.Excel.Functions.SPG(M411, "SP_TOTAL_REV", "CY2022")</f>
        <v>32913800</v>
      </c>
      <c r="O411" s="4">
        <f>_xll.SNL.Clients.Office.Excel.Functions.SPG(M411,"IQ_AVG_DILUT_SHARES_OUT","CY2022")</f>
        <v>1152575000</v>
      </c>
      <c r="P411" s="5">
        <f>_xll.SNL.Clients.Office.Excel.Functions.SPG(M411, "IQ_DILUT_EPS_NORM", "CY2022")</f>
        <v>2.3730000000000002</v>
      </c>
      <c r="Q411">
        <f t="shared" si="40"/>
        <v>2735060.4750000006</v>
      </c>
      <c r="R411">
        <f t="shared" si="41"/>
        <v>8.3097681671517737E-2</v>
      </c>
    </row>
    <row r="412" spans="1:18">
      <c r="A412" t="s">
        <v>923</v>
      </c>
      <c r="B412" s="4" cm="1">
        <f t="array" ref="B412">_xll.SNL.Clients.Office.Excel.Functions.SPG(A412, "SP_TOTAL_REV", "CY2023")</f>
        <v>6471000</v>
      </c>
      <c r="C412" s="4">
        <f>_xll.SNL.Clients.Office.Excel.Functions.SPG(A412,"IQ_AVG_DILUT_SHARES_OUT","CY2023")</f>
        <v>208000000</v>
      </c>
      <c r="D412" s="5">
        <f>_xll.SNL.Clients.Office.Excel.Functions.SPG(A412, "IQ_DILUT_EPS_NORM", "CY2023")</f>
        <v>-1.103</v>
      </c>
      <c r="E412">
        <f t="shared" si="36"/>
        <v>-229424</v>
      </c>
      <c r="F412">
        <f t="shared" si="37"/>
        <v>-3.5454180188533455E-2</v>
      </c>
      <c r="G412" t="s">
        <v>923</v>
      </c>
      <c r="H412" s="4" cm="1">
        <f t="array" ref="H412">_xll.SNL.Clients.Office.Excel.Functions.SPG(G412, "SP_TOTAL_REV", "CY2022")</f>
        <v>9352000</v>
      </c>
      <c r="I412" s="4">
        <f>_xll.SNL.Clients.Office.Excel.Functions.SPG(G412,"IQ_AVG_DILUT_SHARES_OUT","CY2022")</f>
        <v>213500000</v>
      </c>
      <c r="J412" s="5">
        <f>_xll.SNL.Clients.Office.Excel.Functions.SPG(G412, "IQ_DILUT_EPS_NORM", "CY2022")</f>
        <v>1.669</v>
      </c>
      <c r="K412">
        <f t="shared" si="38"/>
        <v>356331.5</v>
      </c>
      <c r="L412">
        <f t="shared" si="39"/>
        <v>3.8102170658682634E-2</v>
      </c>
      <c r="M412" t="s">
        <v>935</v>
      </c>
      <c r="N412" s="4" cm="1">
        <f t="array" ref="N412">_xll.SNL.Clients.Office.Excel.Functions.SPG(M412, "SP_TOTAL_REV", "CY2022")</f>
        <v>12128000</v>
      </c>
      <c r="O412" s="4">
        <f>_xll.SNL.Clients.Office.Excel.Functions.SPG(M412,"IQ_AVG_DILUT_SHARES_OUT","CY2022")</f>
        <v>370109000</v>
      </c>
      <c r="P412" s="5">
        <f>_xll.SNL.Clients.Office.Excel.Functions.SPG(M412, "IQ_DILUT_EPS_NORM", "CY2022")</f>
        <v>5.86</v>
      </c>
      <c r="Q412">
        <f t="shared" si="40"/>
        <v>2168838.7400000002</v>
      </c>
      <c r="R412">
        <f t="shared" si="41"/>
        <v>0.17882905178100267</v>
      </c>
    </row>
    <row r="413" spans="1:18">
      <c r="A413" t="s">
        <v>924</v>
      </c>
      <c r="B413" s="4" cm="1">
        <f t="array" ref="B413">_xll.SNL.Clients.Office.Excel.Functions.SPG(A413, "SP_TOTAL_REV", "CY2023")</f>
        <v>16720000</v>
      </c>
      <c r="C413" s="4">
        <f>_xll.SNL.Clients.Office.Excel.Functions.SPG(A413,"IQ_AVG_DILUT_SHARES_OUT","CY2023")</f>
        <v>632733000</v>
      </c>
      <c r="D413" s="5">
        <f>_xll.SNL.Clients.Office.Excel.Functions.SPG(A413, "IQ_DILUT_EPS_NORM", "CY2023")</f>
        <v>3.198</v>
      </c>
      <c r="E413">
        <f t="shared" si="36"/>
        <v>2023480.1340000001</v>
      </c>
      <c r="F413">
        <f t="shared" si="37"/>
        <v>0.12102153911483254</v>
      </c>
      <c r="G413" t="s">
        <v>924</v>
      </c>
      <c r="H413" s="4" cm="1">
        <f t="array" ref="H413">_xll.SNL.Clients.Office.Excel.Functions.SPG(G413, "SP_TOTAL_REV", "CY2022")</f>
        <v>14439000</v>
      </c>
      <c r="I413" s="4">
        <f>_xll.SNL.Clients.Office.Excel.Functions.SPG(G413,"IQ_AVG_DILUT_SHARES_OUT","CY2022")</f>
        <v>632757000</v>
      </c>
      <c r="J413" s="5">
        <f>_xll.SNL.Clients.Office.Excel.Functions.SPG(G413, "IQ_DILUT_EPS_NORM", "CY2022")</f>
        <v>2.83</v>
      </c>
      <c r="K413">
        <f t="shared" si="38"/>
        <v>1790702.31</v>
      </c>
      <c r="L413">
        <f t="shared" si="39"/>
        <v>0.12401844379804695</v>
      </c>
      <c r="M413" t="s">
        <v>937</v>
      </c>
      <c r="N413" s="4" cm="1">
        <f t="array" ref="N413">_xll.SNL.Clients.Office.Excel.Functions.SPG(M413, "SP_TOTAL_REV", "CY2022")</f>
        <v>4783688</v>
      </c>
      <c r="O413" s="4">
        <f>_xll.SNL.Clients.Office.Excel.Functions.SPG(M413,"IQ_AVG_DILUT_SHARES_OUT","CY2022")</f>
        <v>99967250</v>
      </c>
      <c r="P413" s="5">
        <f>_xll.SNL.Clients.Office.Excel.Functions.SPG(M413, "IQ_DILUT_EPS_NORM", "CY2022")</f>
        <v>3.6539999999999999</v>
      </c>
      <c r="Q413">
        <f t="shared" si="40"/>
        <v>365280.33149999997</v>
      </c>
      <c r="R413">
        <f t="shared" si="41"/>
        <v>7.6359564315231249E-2</v>
      </c>
    </row>
    <row r="414" spans="1:18">
      <c r="A414" t="s">
        <v>925</v>
      </c>
      <c r="B414" s="4" cm="1">
        <f t="array" ref="B414">_xll.SNL.Clients.Office.Excel.Functions.SPG(A414, "SP_TOTAL_REV", "CY2023")</f>
        <v>8971000</v>
      </c>
      <c r="C414" s="4">
        <f>_xll.SNL.Clients.Office.Excel.Functions.SPG(A414,"IQ_AVG_DILUT_SHARES_OUT","CY2023")</f>
        <v>205591000</v>
      </c>
      <c r="D414" s="5">
        <f>_xll.SNL.Clients.Office.Excel.Functions.SPG(A414, "IQ_DILUT_EPS_NORM", "CY2023")</f>
        <v>3.18</v>
      </c>
      <c r="E414">
        <f t="shared" si="36"/>
        <v>653779.38</v>
      </c>
      <c r="F414">
        <f t="shared" si="37"/>
        <v>7.2876979155055172E-2</v>
      </c>
      <c r="G414" t="s">
        <v>925</v>
      </c>
      <c r="H414" s="4" cm="1">
        <f t="array" ref="H414">_xll.SNL.Clients.Office.Excel.Functions.SPG(G414, "SP_TOTAL_REV", "CY2022")</f>
        <v>7245000</v>
      </c>
      <c r="I414" s="4">
        <f>_xll.SNL.Clients.Office.Excel.Functions.SPG(G414,"IQ_AVG_DILUT_SHARES_OUT","CY2022")</f>
        <v>203535000</v>
      </c>
      <c r="J414" s="5">
        <f>_xll.SNL.Clients.Office.Excel.Functions.SPG(G414, "IQ_DILUT_EPS_NORM", "CY2022")</f>
        <v>1.2989999999999999</v>
      </c>
      <c r="K414">
        <f t="shared" si="38"/>
        <v>264391.96500000003</v>
      </c>
      <c r="L414">
        <f t="shared" si="39"/>
        <v>3.6493024844720501E-2</v>
      </c>
      <c r="M414" t="s">
        <v>938</v>
      </c>
      <c r="N414" s="4" cm="1">
        <f t="array" ref="N414">_xll.SNL.Clients.Office.Excel.Functions.SPG(M414, "SP_TOTAL_REV", "CY2022")</f>
        <v>18449000</v>
      </c>
      <c r="O414" s="4">
        <f>_xll.SNL.Clients.Office.Excel.Functions.SPG(M414,"IQ_AVG_DILUT_SHARES_OUT","CY2022")</f>
        <v>382200000</v>
      </c>
      <c r="P414" s="5">
        <f>_xll.SNL.Clients.Office.Excel.Functions.SPG(M414, "IQ_DILUT_EPS_NORM", "CY2022")</f>
        <v>5.532</v>
      </c>
      <c r="Q414">
        <f t="shared" si="40"/>
        <v>2114330.4</v>
      </c>
      <c r="R414">
        <f t="shared" si="41"/>
        <v>0.11460406526098975</v>
      </c>
    </row>
    <row r="415" spans="1:18">
      <c r="A415" t="s">
        <v>926</v>
      </c>
      <c r="B415" s="4" cm="1">
        <f t="array" ref="B415">_xll.SNL.Clients.Office.Excel.Functions.SPG(A415, "SP_TOTAL_REV", "CY2023")</f>
        <v>23051900</v>
      </c>
      <c r="C415" s="4">
        <f>_xll.SNL.Clients.Office.Excel.Functions.SPG(A415,"IQ_AVG_DILUT_SHARES_OUT","CY2023")</f>
        <v>258300000</v>
      </c>
      <c r="D415" s="5">
        <f>_xll.SNL.Clients.Office.Excel.Functions.SPG(A415, "IQ_DILUT_EPS_NORM", "CY2023")</f>
        <v>7.6950000000000003</v>
      </c>
      <c r="E415">
        <f t="shared" si="36"/>
        <v>1987618.5</v>
      </c>
      <c r="F415">
        <f t="shared" si="37"/>
        <v>8.6223630156299483E-2</v>
      </c>
      <c r="G415" t="s">
        <v>926</v>
      </c>
      <c r="H415" s="4" cm="1">
        <f t="array" ref="H415">_xll.SNL.Clients.Office.Excel.Functions.SPG(G415, "SP_TOTAL_REV", "CY2022")</f>
        <v>22148900</v>
      </c>
      <c r="I415" s="4">
        <f>_xll.SNL.Clients.Office.Excel.Functions.SPG(G415,"IQ_AVG_DILUT_SHARES_OUT","CY2022")</f>
        <v>261800000</v>
      </c>
      <c r="J415" s="5">
        <f>_xll.SNL.Clients.Office.Excel.Functions.SPG(G415, "IQ_DILUT_EPS_NORM", "CY2022")</f>
        <v>6.16</v>
      </c>
      <c r="K415">
        <f t="shared" si="38"/>
        <v>1612688</v>
      </c>
      <c r="L415">
        <f t="shared" si="39"/>
        <v>7.28112005562353E-2</v>
      </c>
      <c r="M415" t="s">
        <v>939</v>
      </c>
      <c r="N415" s="4" cm="1">
        <f t="array" ref="N415">_xll.SNL.Clients.Office.Excel.Functions.SPG(M415, "SP_TOTAL_REV", "CY2022")</f>
        <v>8299000</v>
      </c>
      <c r="O415" s="4">
        <f>_xll.SNL.Clients.Office.Excel.Functions.SPG(M415,"IQ_AVG_DILUT_SHARES_OUT","CY2022")</f>
        <v>483400000</v>
      </c>
      <c r="P415" s="5">
        <f>_xll.SNL.Clients.Office.Excel.Functions.SPG(M415, "IQ_DILUT_EPS_NORM", "CY2022")</f>
        <v>5.3460000000000001</v>
      </c>
      <c r="Q415">
        <f t="shared" si="40"/>
        <v>2584256.4</v>
      </c>
      <c r="R415">
        <f t="shared" si="41"/>
        <v>0.31139371008555244</v>
      </c>
    </row>
    <row r="416" spans="1:18">
      <c r="A416" t="s">
        <v>927</v>
      </c>
      <c r="B416" s="4" cm="1">
        <f t="array" ref="B416">_xll.SNL.Clients.Office.Excel.Functions.SPG(A416, "SP_TOTAL_REV", "CY2023")</f>
        <v>6027849</v>
      </c>
      <c r="C416" s="4">
        <f>_xll.SNL.Clients.Office.Excel.Functions.SPG(A416,"IQ_AVG_DILUT_SHARES_OUT","CY2023")</f>
        <v>326807326</v>
      </c>
      <c r="D416" s="5">
        <f>_xll.SNL.Clients.Office.Excel.Functions.SPG(A416, "IQ_DILUT_EPS_NORM", "CY2023")</f>
        <v>3.431</v>
      </c>
      <c r="E416">
        <f t="shared" si="36"/>
        <v>1121275.935506</v>
      </c>
      <c r="F416">
        <f t="shared" si="37"/>
        <v>0.18601592964687735</v>
      </c>
      <c r="G416" t="s">
        <v>927</v>
      </c>
      <c r="H416" s="4" cm="1">
        <f t="array" ref="H416">_xll.SNL.Clients.Office.Excel.Functions.SPG(G416, "SP_TOTAL_REV", "CY2022")</f>
        <v>5923214</v>
      </c>
      <c r="I416" s="4">
        <f>_xll.SNL.Clients.Office.Excel.Functions.SPG(G416,"IQ_AVG_DILUT_SHARES_OUT","CY2022")</f>
        <v>327816695</v>
      </c>
      <c r="J416" s="5">
        <f>_xll.SNL.Clients.Office.Excel.Functions.SPG(G416, "IQ_DILUT_EPS_NORM", "CY2022")</f>
        <v>3.7549999999999999</v>
      </c>
      <c r="K416">
        <f t="shared" si="38"/>
        <v>1230951.6897249999</v>
      </c>
      <c r="L416">
        <f t="shared" si="39"/>
        <v>0.20781820304398929</v>
      </c>
      <c r="M416" t="s">
        <v>940</v>
      </c>
      <c r="N416" s="4" cm="1">
        <f t="array" ref="N416">_xll.SNL.Clients.Office.Excel.Functions.SPG(M416, "SP_TOTAL_REV", "CY2022")</f>
        <v>5044784</v>
      </c>
      <c r="O416" s="4">
        <f>_xll.SNL.Clients.Office.Excel.Functions.SPG(M416,"IQ_AVG_DILUT_SHARES_OUT","CY2022")</f>
        <v>156006250</v>
      </c>
      <c r="P416" s="5">
        <f>_xll.SNL.Clients.Office.Excel.Functions.SPG(M416, "IQ_DILUT_EPS_NORM", "CY2022")</f>
        <v>4.4880000000000004</v>
      </c>
      <c r="Q416">
        <f t="shared" si="40"/>
        <v>700156.05000000016</v>
      </c>
      <c r="R416">
        <f t="shared" si="41"/>
        <v>0.13878811263277083</v>
      </c>
    </row>
    <row r="417" spans="1:18">
      <c r="A417" t="s">
        <v>928</v>
      </c>
      <c r="B417" s="4" cm="1">
        <f t="array" ref="B417">_xll.SNL.Clients.Office.Excel.Functions.SPG(A417, "SP_TOTAL_REV", "CY2023")</f>
        <v>4644600</v>
      </c>
      <c r="C417" s="4">
        <f>_xll.SNL.Clients.Office.Excel.Functions.SPG(A417,"IQ_AVG_DILUT_SHARES_OUT","CY2023")</f>
        <v>160500000</v>
      </c>
      <c r="D417" s="5">
        <f>_xll.SNL.Clients.Office.Excel.Functions.SPG(A417, "IQ_DILUT_EPS_NORM", "CY2023")</f>
        <v>3.9870000000000001</v>
      </c>
      <c r="E417">
        <f t="shared" si="36"/>
        <v>639913.5</v>
      </c>
      <c r="F417">
        <f t="shared" si="37"/>
        <v>0.13777580415966928</v>
      </c>
      <c r="G417" t="s">
        <v>928</v>
      </c>
      <c r="H417" s="4" cm="1">
        <f t="array" ref="H417">_xll.SNL.Clients.Office.Excel.Functions.SPG(G417, "SP_TOTAL_REV", "CY2022")</f>
        <v>5304400</v>
      </c>
      <c r="I417" s="4">
        <f>_xll.SNL.Clients.Office.Excel.Functions.SPG(G417,"IQ_AVG_DILUT_SHARES_OUT","CY2022")</f>
        <v>161750000</v>
      </c>
      <c r="J417" s="5">
        <f>_xll.SNL.Clients.Office.Excel.Functions.SPG(G417, "IQ_DILUT_EPS_NORM", "CY2022")</f>
        <v>5.4859999999999998</v>
      </c>
      <c r="K417">
        <f t="shared" si="38"/>
        <v>887360.5</v>
      </c>
      <c r="L417">
        <f t="shared" si="39"/>
        <v>0.16728762913807405</v>
      </c>
      <c r="M417" t="s">
        <v>941</v>
      </c>
      <c r="N417" s="4" cm="1">
        <f t="array" ref="N417">_xll.SNL.Clients.Office.Excel.Functions.SPG(M417, "SP_TOTAL_REV", "CY2022")</f>
        <v>73580180</v>
      </c>
      <c r="O417" s="4">
        <f>_xll.SNL.Clients.Office.Excel.Functions.SPG(M417,"IQ_AVG_DILUT_SHARES_OUT","CY2022")</f>
        <v>511548609</v>
      </c>
      <c r="P417" s="5">
        <f>_xll.SNL.Clients.Office.Excel.Functions.SPG(M417, "IQ_DILUT_EPS_NORM", "CY2022")</f>
        <v>2.5920000000000001</v>
      </c>
      <c r="Q417">
        <f t="shared" si="40"/>
        <v>1325933.994528</v>
      </c>
      <c r="R417">
        <f t="shared" si="41"/>
        <v>1.8020260272915888E-2</v>
      </c>
    </row>
    <row r="418" spans="1:18">
      <c r="A418" t="s">
        <v>929</v>
      </c>
      <c r="B418" s="4" cm="1">
        <f t="array" ref="B418">_xll.SNL.Clients.Office.Excel.Functions.SPG(A418, "SP_TOTAL_REV", "CY2023")</f>
        <v>8207800</v>
      </c>
      <c r="C418" s="4">
        <f>_xll.SNL.Clients.Office.Excel.Functions.SPG(A418,"IQ_AVG_DILUT_SHARES_OUT","CY2023")</f>
        <v>104024923</v>
      </c>
      <c r="D418" s="5">
        <f>_xll.SNL.Clients.Office.Excel.Functions.SPG(A418, "IQ_DILUT_EPS_NORM", "CY2023")</f>
        <v>6.8730000000000002</v>
      </c>
      <c r="E418">
        <f t="shared" si="36"/>
        <v>714963.29577900004</v>
      </c>
      <c r="F418">
        <f t="shared" si="37"/>
        <v>8.7107787199858677E-2</v>
      </c>
      <c r="G418" t="s">
        <v>929</v>
      </c>
      <c r="H418" s="4" cm="1">
        <f t="array" ref="H418">_xll.SNL.Clients.Office.Excel.Functions.SPG(G418, "SP_TOTAL_REV", "CY2022")</f>
        <v>8328200</v>
      </c>
      <c r="I418" s="4">
        <f>_xll.SNL.Clients.Office.Excel.Functions.SPG(G418,"IQ_AVG_DILUT_SHARES_OUT","CY2022")</f>
        <v>107000000</v>
      </c>
      <c r="J418" s="5">
        <f>_xll.SNL.Clients.Office.Excel.Functions.SPG(G418, "IQ_DILUT_EPS_NORM", "CY2022")</f>
        <v>5.5090000000000003</v>
      </c>
      <c r="K418">
        <f t="shared" si="38"/>
        <v>589463</v>
      </c>
      <c r="L418">
        <f t="shared" si="39"/>
        <v>7.0779159962536919E-2</v>
      </c>
      <c r="M418" t="s">
        <v>942</v>
      </c>
      <c r="N418" s="4" cm="1">
        <f t="array" ref="N418">_xll.SNL.Clients.Office.Excel.Functions.SPG(M418, "SP_TOTAL_REV", "CY2022")</f>
        <v>79571000</v>
      </c>
      <c r="O418" s="4">
        <f>_xll.SNL.Clients.Office.Excel.Functions.SPG(M418,"IQ_AVG_DILUT_SHARES_OUT","CY2022")</f>
        <v>1255376769</v>
      </c>
      <c r="P418" s="5">
        <f>_xll.SNL.Clients.Office.Excel.Functions.SPG(M418, "IQ_DILUT_EPS_NORM", "CY2022")</f>
        <v>4.819</v>
      </c>
      <c r="Q418">
        <f t="shared" si="40"/>
        <v>6049660.6498109996</v>
      </c>
      <c r="R418">
        <f t="shared" si="41"/>
        <v>7.6028460743373841E-2</v>
      </c>
    </row>
    <row r="419" spans="1:18">
      <c r="A419" t="s">
        <v>930</v>
      </c>
      <c r="B419" s="4" cm="1">
        <f t="array" ref="B419">_xll.SNL.Clients.Office.Excel.Functions.SPG(A419, "SP_TOTAL_REV", "CY2023")</f>
        <v>5108300</v>
      </c>
      <c r="C419" s="4">
        <f>_xll.SNL.Clients.Office.Excel.Functions.SPG(A419,"IQ_AVG_DILUT_SHARES_OUT","CY2023")</f>
        <v>53900000</v>
      </c>
      <c r="D419" s="5">
        <f>_xll.SNL.Clients.Office.Excel.Functions.SPG(A419, "IQ_DILUT_EPS_NORM", "CY2023")</f>
        <v>14.962999999999999</v>
      </c>
      <c r="E419">
        <f t="shared" si="36"/>
        <v>806505.7</v>
      </c>
      <c r="F419">
        <f t="shared" si="37"/>
        <v>0.15788142826380597</v>
      </c>
      <c r="G419" t="s">
        <v>930</v>
      </c>
      <c r="H419" s="4" cm="1">
        <f t="array" ref="H419">_xll.SNL.Clients.Office.Excel.Functions.SPG(G419, "SP_TOTAL_REV", "CY2022")</f>
        <v>4842500</v>
      </c>
      <c r="I419" s="4">
        <f>_xll.SNL.Clients.Office.Excel.Functions.SPG(G419,"IQ_AVG_DILUT_SHARES_OUT","CY2022")</f>
        <v>54200000</v>
      </c>
      <c r="J419" s="5">
        <f>_xll.SNL.Clients.Office.Excel.Functions.SPG(G419, "IQ_DILUT_EPS_NORM", "CY2022")</f>
        <v>13.458</v>
      </c>
      <c r="K419">
        <f t="shared" si="38"/>
        <v>729423.6</v>
      </c>
      <c r="L419">
        <f t="shared" si="39"/>
        <v>0.15062955085183272</v>
      </c>
      <c r="M419" t="s">
        <v>943</v>
      </c>
      <c r="N419" s="4" cm="1">
        <f t="array" ref="N419">_xll.SNL.Clients.Office.Excel.Functions.SPG(M419, "SP_TOTAL_REV", "CY2022")</f>
        <v>6488400</v>
      </c>
      <c r="O419" s="4">
        <f>_xll.SNL.Clients.Office.Excel.Functions.SPG(M419,"IQ_AVG_DILUT_SHARES_OUT","CY2022")</f>
        <v>227100000</v>
      </c>
      <c r="P419" s="5">
        <f>_xll.SNL.Clients.Office.Excel.Functions.SPG(M419, "IQ_DILUT_EPS_NORM", "CY2022")</f>
        <v>6.5209999999999999</v>
      </c>
      <c r="Q419">
        <f t="shared" si="40"/>
        <v>1480919.1</v>
      </c>
      <c r="R419">
        <f t="shared" si="41"/>
        <v>0.22824103014610692</v>
      </c>
    </row>
    <row r="420" spans="1:18">
      <c r="A420" t="s">
        <v>931</v>
      </c>
      <c r="B420" s="4" cm="1">
        <f t="array" ref="B420">_xll.SNL.Clients.Office.Excel.Functions.SPG(A420, "SP_TOTAL_REV", "CY2023")</f>
        <v>25253000</v>
      </c>
      <c r="C420" s="4">
        <f>_xll.SNL.Clients.Office.Excel.Functions.SPG(A420,"IQ_AVG_DILUT_SHARES_OUT","CY2023")</f>
        <v>1098000000</v>
      </c>
      <c r="D420" s="5">
        <f>_xll.SNL.Clients.Office.Excel.Functions.SPG(A420, "IQ_DILUT_EPS_NORM", "CY2023")</f>
        <v>2.589</v>
      </c>
      <c r="E420">
        <f t="shared" si="36"/>
        <v>2842722</v>
      </c>
      <c r="F420">
        <f t="shared" si="37"/>
        <v>0.11256967489011206</v>
      </c>
      <c r="G420" t="s">
        <v>931</v>
      </c>
      <c r="H420" s="4" cm="1">
        <f t="array" ref="H420">_xll.SNL.Clients.Office.Excel.Functions.SPG(G420, "SP_TOTAL_REV", "CY2022")</f>
        <v>29279000</v>
      </c>
      <c r="I420" s="4">
        <f>_xll.SNL.Clients.Office.Excel.Functions.SPG(G420,"IQ_AVG_DILUT_SHARES_OUT","CY2022")</f>
        <v>1081000000</v>
      </c>
      <c r="J420" s="5">
        <f>_xll.SNL.Clients.Office.Excel.Functions.SPG(G420, "IQ_DILUT_EPS_NORM", "CY2022")</f>
        <v>2.6789999999999998</v>
      </c>
      <c r="K420">
        <f t="shared" si="38"/>
        <v>2895999</v>
      </c>
      <c r="L420">
        <f t="shared" si="39"/>
        <v>9.8910447761194023E-2</v>
      </c>
      <c r="M420" t="s">
        <v>944</v>
      </c>
      <c r="N420" s="4" cm="1">
        <f t="array" ref="N420">_xll.SNL.Clients.Office.Excel.Functions.SPG(M420, "SP_TOTAL_REV", "CY2022")</f>
        <v>4833700</v>
      </c>
      <c r="O420" s="4">
        <f>_xll.SNL.Clients.Office.Excel.Functions.SPG(M420,"IQ_AVG_DILUT_SHARES_OUT","CY2022")</f>
        <v>146700000</v>
      </c>
      <c r="P420" s="5">
        <f>_xll.SNL.Clients.Office.Excel.Functions.SPG(M420, "IQ_DILUT_EPS_NORM", "CY2022")</f>
        <v>-1.9410000000000001</v>
      </c>
      <c r="Q420">
        <f t="shared" si="40"/>
        <v>-284744.7</v>
      </c>
      <c r="R420">
        <f t="shared" si="41"/>
        <v>-5.8908227651695393E-2</v>
      </c>
    </row>
    <row r="421" spans="1:18">
      <c r="A421" t="s">
        <v>932</v>
      </c>
      <c r="B421" s="4" cm="1">
        <f t="array" ref="B421">_xll.SNL.Clients.Office.Excel.Functions.SPG(A421, "SP_TOTAL_REV", "CY2023")</f>
        <v>26091000</v>
      </c>
      <c r="C421" s="4">
        <f>_xll.SNL.Clients.Office.Excel.Functions.SPG(A421,"IQ_AVG_DILUT_SHARES_OUT","CY2023")</f>
        <v>640000000</v>
      </c>
      <c r="D421" s="5">
        <f>_xll.SNL.Clients.Office.Excel.Functions.SPG(A421, "IQ_DILUT_EPS_NORM", "CY2023")</f>
        <v>1.2390000000000001</v>
      </c>
      <c r="E421">
        <f t="shared" si="36"/>
        <v>792960.00000000012</v>
      </c>
      <c r="F421">
        <f t="shared" si="37"/>
        <v>3.0392089226169948E-2</v>
      </c>
      <c r="G421" t="s">
        <v>932</v>
      </c>
      <c r="H421" s="4" cm="1">
        <f t="array" ref="H421">_xll.SNL.Clients.Office.Excel.Functions.SPG(G421, "SP_TOTAL_REV", "CY2022")</f>
        <v>23814000</v>
      </c>
      <c r="I421" s="4">
        <f>_xll.SNL.Clients.Office.Excel.Functions.SPG(G421,"IQ_AVG_DILUT_SHARES_OUT","CY2022")</f>
        <v>642000000</v>
      </c>
      <c r="J421" s="5">
        <f>_xll.SNL.Clients.Office.Excel.Functions.SPG(G421, "IQ_DILUT_EPS_NORM", "CY2022")</f>
        <v>0.89700000000000002</v>
      </c>
      <c r="K421">
        <f t="shared" si="38"/>
        <v>575874</v>
      </c>
      <c r="L421">
        <f t="shared" si="39"/>
        <v>2.4182161753590326E-2</v>
      </c>
      <c r="M421" t="s">
        <v>945</v>
      </c>
      <c r="N421" s="4" cm="1">
        <f t="array" ref="N421">_xll.SNL.Clients.Office.Excel.Functions.SPG(M421, "SP_TOTAL_REV", "CY2022")</f>
        <v>6594300</v>
      </c>
      <c r="O421" s="4">
        <f>_xll.SNL.Clients.Office.Excel.Functions.SPG(M421,"IQ_AVG_DILUT_SHARES_OUT","CY2022")</f>
        <v>252100000</v>
      </c>
      <c r="P421" s="5">
        <f>_xll.SNL.Clients.Office.Excel.Functions.SPG(M421, "IQ_DILUT_EPS_NORM", "CY2022")</f>
        <v>2.605</v>
      </c>
      <c r="Q421">
        <f t="shared" si="40"/>
        <v>656720.5</v>
      </c>
      <c r="R421">
        <f t="shared" si="41"/>
        <v>9.9589114841605625E-2</v>
      </c>
    </row>
    <row r="422" spans="1:18">
      <c r="A422" t="s">
        <v>933</v>
      </c>
      <c r="B422" s="4" cm="1">
        <f t="array" ref="B422">_xll.SNL.Clients.Office.Excel.Functions.SPG(A422, "SP_TOTAL_REV", "CY2023")</f>
        <v>15781100</v>
      </c>
      <c r="C422" s="4">
        <f>_xll.SNL.Clients.Office.Excel.Functions.SPG(A422,"IQ_AVG_DILUT_SHARES_OUT","CY2023")</f>
        <v>149751000</v>
      </c>
      <c r="D422" s="5">
        <f>_xll.SNL.Clients.Office.Excel.Functions.SPG(A422, "IQ_DILUT_EPS_NORM", "CY2023")</f>
        <v>0.89400000000000002</v>
      </c>
      <c r="E422">
        <f t="shared" si="36"/>
        <v>133877.394</v>
      </c>
      <c r="F422">
        <f t="shared" si="37"/>
        <v>8.4834006501447942E-3</v>
      </c>
      <c r="G422" t="s">
        <v>933</v>
      </c>
      <c r="H422" s="4" cm="1">
        <f t="array" ref="H422">_xll.SNL.Clients.Office.Excel.Functions.SPG(G422, "SP_TOTAL_REV", "CY2022")</f>
        <v>16947400</v>
      </c>
      <c r="I422" s="4">
        <f>_xll.SNL.Clients.Office.Excel.Functions.SPG(G422,"IQ_AVG_DILUT_SHARES_OUT","CY2022")</f>
        <v>156553000</v>
      </c>
      <c r="J422" s="5">
        <f>_xll.SNL.Clients.Office.Excel.Functions.SPG(G422, "IQ_DILUT_EPS_NORM", "CY2022")</f>
        <v>2.5870000000000002</v>
      </c>
      <c r="K422">
        <f t="shared" si="38"/>
        <v>405002.61099999998</v>
      </c>
      <c r="L422">
        <f t="shared" si="39"/>
        <v>2.3897625063431557E-2</v>
      </c>
      <c r="M422" t="s">
        <v>946</v>
      </c>
      <c r="N422" s="4" cm="1">
        <f t="array" ref="N422">_xll.SNL.Clients.Office.Excel.Functions.SPG(M422, "SP_TOTAL_REV", "CY2022")</f>
        <v>20929800</v>
      </c>
      <c r="O422" s="4">
        <f>_xll.SNL.Clients.Office.Excel.Functions.SPG(M422,"IQ_AVG_DILUT_SHARES_OUT","CY2022")</f>
        <v>231100000</v>
      </c>
      <c r="P422" s="5">
        <f>_xll.SNL.Clients.Office.Excel.Functions.SPG(M422, "IQ_DILUT_EPS_NORM", "CY2022")</f>
        <v>2</v>
      </c>
      <c r="Q422">
        <f t="shared" si="40"/>
        <v>462200</v>
      </c>
      <c r="R422">
        <f t="shared" si="41"/>
        <v>2.2083345278024635E-2</v>
      </c>
    </row>
    <row r="423" spans="1:18">
      <c r="A423" t="s">
        <v>934</v>
      </c>
      <c r="B423" s="4" cm="1">
        <f t="array" ref="B423">_xll.SNL.Clients.Office.Excel.Functions.SPG(A423, "SP_TOTAL_REV", "CY2023")</f>
        <v>36687000</v>
      </c>
      <c r="C423" s="4">
        <f>_xll.SNL.Clients.Office.Excel.Functions.SPG(A423,"IQ_AVG_DILUT_SHARES_OUT","CY2023")</f>
        <v>1148225000</v>
      </c>
      <c r="D423" s="5">
        <f>_xll.SNL.Clients.Office.Excel.Functions.SPG(A423, "IQ_DILUT_EPS_NORM", "CY2023")</f>
        <v>3.0459999999999998</v>
      </c>
      <c r="E423">
        <f t="shared" si="36"/>
        <v>3497493.35</v>
      </c>
      <c r="F423">
        <f t="shared" si="37"/>
        <v>9.5333315615885733E-2</v>
      </c>
      <c r="G423" t="s">
        <v>934</v>
      </c>
      <c r="H423" s="4" cm="1">
        <f t="array" ref="H423">_xll.SNL.Clients.Office.Excel.Functions.SPG(G423, "SP_TOTAL_REV", "CY2022")</f>
        <v>32913800</v>
      </c>
      <c r="I423" s="4">
        <f>_xll.SNL.Clients.Office.Excel.Functions.SPG(G423,"IQ_AVG_DILUT_SHARES_OUT","CY2022")</f>
        <v>1152575000</v>
      </c>
      <c r="J423" s="5">
        <f>_xll.SNL.Clients.Office.Excel.Functions.SPG(G423, "IQ_DILUT_EPS_NORM", "CY2022")</f>
        <v>2.3730000000000002</v>
      </c>
      <c r="K423">
        <f t="shared" si="38"/>
        <v>2735060.4750000006</v>
      </c>
      <c r="L423">
        <f t="shared" si="39"/>
        <v>8.3097681671517737E-2</v>
      </c>
      <c r="M423" t="s">
        <v>947</v>
      </c>
      <c r="N423" s="4" cm="1">
        <f t="array" ref="N423">_xll.SNL.Clients.Office.Excel.Functions.SPG(M423, "SP_TOTAL_REV", "CY2022")</f>
        <v>109120000</v>
      </c>
      <c r="O423" s="4">
        <f>_xll.SNL.Clients.Office.Excel.Functions.SPG(M423,"IQ_AVG_DILUT_SHARES_OUT","CY2022")</f>
        <v>464700000</v>
      </c>
      <c r="P423" s="5">
        <f>_xll.SNL.Clients.Office.Excel.Functions.SPG(M423, "IQ_DILUT_EPS_NORM", "CY2022")</f>
        <v>4.6859999999999999</v>
      </c>
      <c r="Q423">
        <f t="shared" si="40"/>
        <v>2177584.2000000002</v>
      </c>
      <c r="R423">
        <f t="shared" si="41"/>
        <v>1.9955866935483874E-2</v>
      </c>
    </row>
    <row r="424" spans="1:18">
      <c r="A424" t="s">
        <v>935</v>
      </c>
      <c r="B424" s="4" cm="1">
        <f t="array" ref="B424">_xll.SNL.Clients.Office.Excel.Functions.SPG(A424, "SP_TOTAL_REV", "CY2023")</f>
        <v>11899000</v>
      </c>
      <c r="C424" s="4">
        <f>_xll.SNL.Clients.Office.Excel.Functions.SPG(A424,"IQ_AVG_DILUT_SHARES_OUT","CY2023")</f>
        <v>326568000</v>
      </c>
      <c r="D424" s="5">
        <f>_xll.SNL.Clients.Office.Excel.Functions.SPG(A424, "IQ_DILUT_EPS_NORM", "CY2023")</f>
        <v>4.7919999999999998</v>
      </c>
      <c r="E424">
        <f t="shared" si="36"/>
        <v>1564913.8559999999</v>
      </c>
      <c r="F424">
        <f t="shared" si="37"/>
        <v>0.13151641785023951</v>
      </c>
      <c r="G424" t="s">
        <v>935</v>
      </c>
      <c r="H424" s="4" cm="1">
        <f t="array" ref="H424">_xll.SNL.Clients.Office.Excel.Functions.SPG(G424, "SP_TOTAL_REV", "CY2022")</f>
        <v>12128000</v>
      </c>
      <c r="I424" s="4">
        <f>_xll.SNL.Clients.Office.Excel.Functions.SPG(G424,"IQ_AVG_DILUT_SHARES_OUT","CY2022")</f>
        <v>370109000</v>
      </c>
      <c r="J424" s="5">
        <f>_xll.SNL.Clients.Office.Excel.Functions.SPG(G424, "IQ_DILUT_EPS_NORM", "CY2022")</f>
        <v>5.86</v>
      </c>
      <c r="K424">
        <f t="shared" si="38"/>
        <v>2168838.7400000002</v>
      </c>
      <c r="L424">
        <f t="shared" si="39"/>
        <v>0.17882905178100267</v>
      </c>
      <c r="M424" t="s">
        <v>948</v>
      </c>
      <c r="N424" s="4" cm="1">
        <f t="array" ref="N424">_xll.SNL.Clients.Office.Excel.Functions.SPG(M424, "SP_TOTAL_REV", "CY2022")</f>
        <v>16304000</v>
      </c>
      <c r="O424" s="4">
        <f>_xll.SNL.Clients.Office.Excel.Functions.SPG(M424,"IQ_AVG_DILUT_SHARES_OUT","CY2022")</f>
        <v>322250000</v>
      </c>
      <c r="P424" s="5">
        <f>_xll.SNL.Clients.Office.Excel.Functions.SPG(M424, "IQ_DILUT_EPS_NORM", "CY2022")</f>
        <v>5.4889999999999999</v>
      </c>
      <c r="Q424">
        <f t="shared" si="40"/>
        <v>1768830.25</v>
      </c>
      <c r="R424">
        <f t="shared" si="41"/>
        <v>0.10849056979882238</v>
      </c>
    </row>
    <row r="425" spans="1:18">
      <c r="A425" t="s">
        <v>936</v>
      </c>
      <c r="B425" s="4" cm="1">
        <f t="array" ref="B425">_xll.SNL.Clients.Office.Excel.Functions.SPG(A425, "SP_TOTAL_REV", "CY2023")</f>
        <v>18795316</v>
      </c>
      <c r="C425" s="4">
        <f>_xll.SNL.Clients.Office.Excel.Functions.SPG(A425,"IQ_AVG_DILUT_SHARES_OUT","CY2023")</f>
        <v>167431000</v>
      </c>
      <c r="D425" s="5">
        <f>_xll.SNL.Clients.Office.Excel.Functions.SPG(A425, "IQ_DILUT_EPS_NORM", "CY2023")</f>
        <v>11.917999999999999</v>
      </c>
      <c r="E425">
        <f t="shared" si="36"/>
        <v>1995442.6579999998</v>
      </c>
      <c r="F425">
        <f t="shared" si="37"/>
        <v>0.10616701831456304</v>
      </c>
      <c r="G425" t="s">
        <v>936</v>
      </c>
      <c r="H425" s="4" cm="1">
        <f t="array" ref="H425">_xll.SNL.Clients.Office.Excel.Functions.SPG(G425, "SP_TOTAL_REV", "CY2022")</f>
        <v>22260774</v>
      </c>
      <c r="I425" s="4">
        <f>_xll.SNL.Clients.Office.Excel.Functions.SPG(G425,"IQ_AVG_DILUT_SHARES_OUT","CY2022")</f>
        <v>184622000</v>
      </c>
      <c r="J425" s="5">
        <f>_xll.SNL.Clients.Office.Excel.Functions.SPG(G425, "IQ_DILUT_EPS_NORM", "CY2022")</f>
        <v>16.907</v>
      </c>
      <c r="K425">
        <f t="shared" si="38"/>
        <v>3121404.1540000001</v>
      </c>
      <c r="L425">
        <f t="shared" si="39"/>
        <v>0.1402199291902429</v>
      </c>
      <c r="M425" t="s">
        <v>949</v>
      </c>
      <c r="N425" s="4" cm="1">
        <f t="array" ref="N425">_xll.SNL.Clients.Office.Excel.Functions.SPG(M425, "SP_TOTAL_REV", "CY2022")</f>
        <v>5458600</v>
      </c>
      <c r="O425" s="4">
        <f>_xll.SNL.Clients.Office.Excel.Functions.SPG(M425,"IQ_AVG_DILUT_SHARES_OUT","CY2022")</f>
        <v>47700000</v>
      </c>
      <c r="P425" s="5">
        <f>_xll.SNL.Clients.Office.Excel.Functions.SPG(M425, "IQ_DILUT_EPS_NORM", "CY2022")</f>
        <v>11.753</v>
      </c>
      <c r="Q425">
        <f t="shared" si="40"/>
        <v>560618.1</v>
      </c>
      <c r="R425">
        <f t="shared" si="41"/>
        <v>0.10270364195947679</v>
      </c>
    </row>
    <row r="426" spans="1:18">
      <c r="A426" t="s">
        <v>937</v>
      </c>
      <c r="B426" s="4" cm="1">
        <f t="array" ref="B426">_xll.SNL.Clients.Office.Excel.Functions.SPG(A426, "SP_TOTAL_REV", "CY2023")</f>
        <v>4682578</v>
      </c>
      <c r="C426" s="4">
        <f>_xll.SNL.Clients.Office.Excel.Functions.SPG(A426,"IQ_AVG_DILUT_SHARES_OUT","CY2023")</f>
        <v>99804250</v>
      </c>
      <c r="D426" s="5">
        <f>_xll.SNL.Clients.Office.Excel.Functions.SPG(A426, "IQ_DILUT_EPS_NORM", "CY2023")</f>
        <v>4.7809999999999997</v>
      </c>
      <c r="E426">
        <f t="shared" si="36"/>
        <v>477164.11924999993</v>
      </c>
      <c r="F426">
        <f t="shared" si="37"/>
        <v>0.10190201193658706</v>
      </c>
      <c r="G426" t="s">
        <v>937</v>
      </c>
      <c r="H426" s="4" cm="1">
        <f t="array" ref="H426">_xll.SNL.Clients.Office.Excel.Functions.SPG(G426, "SP_TOTAL_REV", "CY2022")</f>
        <v>4783688</v>
      </c>
      <c r="I426" s="4">
        <f>_xll.SNL.Clients.Office.Excel.Functions.SPG(G426,"IQ_AVG_DILUT_SHARES_OUT","CY2022")</f>
        <v>99967250</v>
      </c>
      <c r="J426" s="5">
        <f>_xll.SNL.Clients.Office.Excel.Functions.SPG(G426, "IQ_DILUT_EPS_NORM", "CY2022")</f>
        <v>3.6539999999999999</v>
      </c>
      <c r="K426">
        <f t="shared" si="38"/>
        <v>365280.33149999997</v>
      </c>
      <c r="L426">
        <f t="shared" si="39"/>
        <v>7.6359564315231249E-2</v>
      </c>
      <c r="M426" t="s">
        <v>950</v>
      </c>
      <c r="N426" s="4" cm="1">
        <f t="array" ref="N426">_xll.SNL.Clients.Office.Excel.Functions.SPG(M426, "SP_TOTAL_REV", "CY2022")</f>
        <v>2791041</v>
      </c>
      <c r="O426" s="4">
        <f>_xll.SNL.Clients.Office.Excel.Functions.SPG(M426,"IQ_AVG_DILUT_SHARES_OUT","CY2022")</f>
        <v>47309000</v>
      </c>
      <c r="P426" s="5">
        <f>_xll.SNL.Clients.Office.Excel.Functions.SPG(M426, "IQ_DILUT_EPS_NORM", "CY2022")</f>
        <v>6.11</v>
      </c>
      <c r="Q426">
        <f t="shared" si="40"/>
        <v>289057.99</v>
      </c>
      <c r="R426">
        <f t="shared" si="41"/>
        <v>0.10356637183043889</v>
      </c>
    </row>
    <row r="427" spans="1:18">
      <c r="A427" t="s">
        <v>938</v>
      </c>
      <c r="B427" s="4" cm="1">
        <f t="array" ref="B427">_xll.SNL.Clients.Office.Excel.Functions.SPG(A427, "SP_TOTAL_REV", "CY2023")</f>
        <v>20498000</v>
      </c>
      <c r="C427" s="4">
        <f>_xll.SNL.Clients.Office.Excel.Functions.SPG(A427,"IQ_AVG_DILUT_SHARES_OUT","CY2023")</f>
        <v>383700000</v>
      </c>
      <c r="D427" s="5">
        <f>_xll.SNL.Clients.Office.Excel.Functions.SPG(A427, "IQ_DILUT_EPS_NORM", "CY2023")</f>
        <v>6.38</v>
      </c>
      <c r="E427">
        <f t="shared" si="36"/>
        <v>2448006</v>
      </c>
      <c r="F427">
        <f t="shared" si="37"/>
        <v>0.11942657820275149</v>
      </c>
      <c r="G427" t="s">
        <v>938</v>
      </c>
      <c r="H427" s="4" cm="1">
        <f t="array" ref="H427">_xll.SNL.Clients.Office.Excel.Functions.SPG(G427, "SP_TOTAL_REV", "CY2022")</f>
        <v>18449000</v>
      </c>
      <c r="I427" s="4">
        <f>_xll.SNL.Clients.Office.Excel.Functions.SPG(G427,"IQ_AVG_DILUT_SHARES_OUT","CY2022")</f>
        <v>382200000</v>
      </c>
      <c r="J427" s="5">
        <f>_xll.SNL.Clients.Office.Excel.Functions.SPG(G427, "IQ_DILUT_EPS_NORM", "CY2022")</f>
        <v>5.532</v>
      </c>
      <c r="K427">
        <f t="shared" si="38"/>
        <v>2114330.4</v>
      </c>
      <c r="L427">
        <f t="shared" si="39"/>
        <v>0.11460406526098975</v>
      </c>
      <c r="M427" t="s">
        <v>951</v>
      </c>
      <c r="N427" s="4" cm="1">
        <f t="array" ref="N427">_xll.SNL.Clients.Office.Excel.Functions.SPG(M427, "SP_TOTAL_REV", "CY2022")</f>
        <v>3155045</v>
      </c>
      <c r="O427" s="4">
        <f>_xll.SNL.Clients.Office.Excel.Functions.SPG(M427,"IQ_AVG_DILUT_SHARES_OUT","CY2022")</f>
        <v>169734000</v>
      </c>
      <c r="P427" s="5">
        <f>_xll.SNL.Clients.Office.Excel.Functions.SPG(M427, "IQ_DILUT_EPS_NORM", "CY2022")</f>
        <v>3.1930000000000001</v>
      </c>
      <c r="Q427">
        <f t="shared" si="40"/>
        <v>541960.66200000001</v>
      </c>
      <c r="R427">
        <f t="shared" si="41"/>
        <v>0.17177588972582009</v>
      </c>
    </row>
    <row r="428" spans="1:18">
      <c r="A428" t="s">
        <v>939</v>
      </c>
      <c r="B428" s="4" cm="1">
        <f t="array" ref="B428">_xll.SNL.Clients.Office.Excel.Functions.SPG(A428, "SP_TOTAL_REV", "CY2023")</f>
        <v>7662000</v>
      </c>
      <c r="C428" s="4">
        <f>_xll.SNL.Clients.Office.Excel.Functions.SPG(A428,"IQ_AVG_DILUT_SHARES_OUT","CY2023")</f>
        <v>423500000</v>
      </c>
      <c r="D428" s="5">
        <f>_xll.SNL.Clients.Office.Excel.Functions.SPG(A428, "IQ_DILUT_EPS_NORM", "CY2023")</f>
        <v>4.774</v>
      </c>
      <c r="E428">
        <f t="shared" si="36"/>
        <v>2021789</v>
      </c>
      <c r="F428">
        <f t="shared" si="37"/>
        <v>0.26387222657269643</v>
      </c>
      <c r="G428" t="s">
        <v>939</v>
      </c>
      <c r="H428" s="4" cm="1">
        <f t="array" ref="H428">_xll.SNL.Clients.Office.Excel.Functions.SPG(G428, "SP_TOTAL_REV", "CY2022")</f>
        <v>8299000</v>
      </c>
      <c r="I428" s="4">
        <f>_xll.SNL.Clients.Office.Excel.Functions.SPG(G428,"IQ_AVG_DILUT_SHARES_OUT","CY2022")</f>
        <v>483400000</v>
      </c>
      <c r="J428" s="5">
        <f>_xll.SNL.Clients.Office.Excel.Functions.SPG(G428, "IQ_DILUT_EPS_NORM", "CY2022")</f>
        <v>5.3460000000000001</v>
      </c>
      <c r="K428">
        <f t="shared" si="38"/>
        <v>2584256.4</v>
      </c>
      <c r="L428">
        <f t="shared" si="39"/>
        <v>0.31139371008555244</v>
      </c>
      <c r="M428" t="s">
        <v>952</v>
      </c>
      <c r="N428" s="4" cm="1">
        <f t="array" ref="N428">_xll.SNL.Clients.Office.Excel.Functions.SPG(M428, "SP_TOTAL_REV", "CY2022")</f>
        <v>81462000</v>
      </c>
      <c r="O428" s="4">
        <f>_xll.SNL.Clients.Office.Excel.Functions.SPG(M428,"IQ_AVG_DILUT_SHARES_OUT","CY2022")</f>
        <v>3475000000</v>
      </c>
      <c r="P428" s="5">
        <f>_xll.SNL.Clients.Office.Excel.Functions.SPG(M428, "IQ_DILUT_EPS_NORM", "CY2022")</f>
        <v>2.4649999999999999</v>
      </c>
      <c r="Q428">
        <f t="shared" si="40"/>
        <v>8565874.9999999981</v>
      </c>
      <c r="R428">
        <f t="shared" si="41"/>
        <v>0.105151788563993</v>
      </c>
    </row>
    <row r="429" spans="1:18">
      <c r="A429" t="s">
        <v>940</v>
      </c>
      <c r="B429" s="4" cm="1">
        <f t="array" ref="B429">_xll.SNL.Clients.Office.Excel.Functions.SPG(A429, "SP_TOTAL_REV", "CY2023")</f>
        <v>6120111</v>
      </c>
      <c r="C429" s="4">
        <f>_xll.SNL.Clients.Office.Excel.Functions.SPG(A429,"IQ_AVG_DILUT_SHARES_OUT","CY2023")</f>
        <v>155218000</v>
      </c>
      <c r="D429" s="5">
        <f>_xll.SNL.Clients.Office.Excel.Functions.SPG(A429, "IQ_DILUT_EPS_NORM", "CY2023")</f>
        <v>5.9690000000000003</v>
      </c>
      <c r="E429">
        <f t="shared" si="36"/>
        <v>926496.24199999997</v>
      </c>
      <c r="F429">
        <f t="shared" si="37"/>
        <v>0.1513855291186712</v>
      </c>
      <c r="G429" t="s">
        <v>940</v>
      </c>
      <c r="H429" s="4" cm="1">
        <f t="array" ref="H429">_xll.SNL.Clients.Office.Excel.Functions.SPG(G429, "SP_TOTAL_REV", "CY2022")</f>
        <v>5044784</v>
      </c>
      <c r="I429" s="4">
        <f>_xll.SNL.Clients.Office.Excel.Functions.SPG(G429,"IQ_AVG_DILUT_SHARES_OUT","CY2022")</f>
        <v>156006250</v>
      </c>
      <c r="J429" s="5">
        <f>_xll.SNL.Clients.Office.Excel.Functions.SPG(G429, "IQ_DILUT_EPS_NORM", "CY2022")</f>
        <v>4.4880000000000004</v>
      </c>
      <c r="K429">
        <f t="shared" si="38"/>
        <v>700156.05000000016</v>
      </c>
      <c r="L429">
        <f t="shared" si="39"/>
        <v>0.13878811263277083</v>
      </c>
      <c r="M429" t="s">
        <v>953</v>
      </c>
      <c r="N429" s="4" cm="1">
        <f t="array" ref="N429">_xll.SNL.Clients.Office.Excel.Functions.SPG(M429, "SP_TOTAL_REV", "CY2022")</f>
        <v>20028000</v>
      </c>
      <c r="O429" s="4">
        <f>_xll.SNL.Clients.Office.Excel.Functions.SPG(M429,"IQ_AVG_DILUT_SHARES_OUT","CY2022")</f>
        <v>926000000</v>
      </c>
      <c r="P429" s="5">
        <f>_xll.SNL.Clients.Office.Excel.Functions.SPG(M429, "IQ_DILUT_EPS_NORM", "CY2022")</f>
        <v>6.9450000000000003</v>
      </c>
      <c r="Q429">
        <f t="shared" si="40"/>
        <v>6431070</v>
      </c>
      <c r="R429">
        <f t="shared" si="41"/>
        <v>0.32110395446375073</v>
      </c>
    </row>
    <row r="430" spans="1:18">
      <c r="A430" t="s">
        <v>941</v>
      </c>
      <c r="B430" s="4" cm="1">
        <f t="array" ref="B430">_xll.SNL.Clients.Office.Excel.Functions.SPG(A430, "SP_TOTAL_REV", "CY2023")</f>
        <v>77512159</v>
      </c>
      <c r="C430" s="4">
        <f>_xll.SNL.Clients.Office.Excel.Functions.SPG(A430,"IQ_AVG_DILUT_SHARES_OUT","CY2023")</f>
        <v>507837215</v>
      </c>
      <c r="D430" s="5">
        <f>_xll.SNL.Clients.Office.Excel.Functions.SPG(A430, "IQ_DILUT_EPS_NORM", "CY2023")</f>
        <v>3.8149999999999999</v>
      </c>
      <c r="E430">
        <f t="shared" si="36"/>
        <v>1937398.9752249999</v>
      </c>
      <c r="F430">
        <f t="shared" si="37"/>
        <v>2.4994775016201006E-2</v>
      </c>
      <c r="G430" t="s">
        <v>941</v>
      </c>
      <c r="H430" s="4" cm="1">
        <f t="array" ref="H430">_xll.SNL.Clients.Office.Excel.Functions.SPG(G430, "SP_TOTAL_REV", "CY2022")</f>
        <v>73580180</v>
      </c>
      <c r="I430" s="4">
        <f>_xll.SNL.Clients.Office.Excel.Functions.SPG(G430,"IQ_AVG_DILUT_SHARES_OUT","CY2022")</f>
        <v>511548609</v>
      </c>
      <c r="J430" s="5">
        <f>_xll.SNL.Clients.Office.Excel.Functions.SPG(G430, "IQ_DILUT_EPS_NORM", "CY2022")</f>
        <v>2.5920000000000001</v>
      </c>
      <c r="K430">
        <f t="shared" si="38"/>
        <v>1325933.994528</v>
      </c>
      <c r="L430">
        <f t="shared" si="39"/>
        <v>1.8020260272915888E-2</v>
      </c>
      <c r="M430" t="s">
        <v>954</v>
      </c>
      <c r="N430" s="4" cm="1">
        <f t="array" ref="N430">_xll.SNL.Clients.Office.Excel.Functions.SPG(M430, "SP_TOTAL_REV", "CY2022")</f>
        <v>12869000</v>
      </c>
      <c r="O430" s="4">
        <f>_xll.SNL.Clients.Office.Excel.Functions.SPG(M430,"IQ_AVG_DILUT_SHARES_OUT","CY2022")</f>
        <v>214973000</v>
      </c>
      <c r="P430" s="5">
        <f>_xll.SNL.Clients.Office.Excel.Functions.SPG(M430, "IQ_DILUT_EPS_NORM", "CY2022")</f>
        <v>2.9540000000000002</v>
      </c>
      <c r="Q430">
        <f t="shared" si="40"/>
        <v>635030.24199999997</v>
      </c>
      <c r="R430">
        <f t="shared" si="41"/>
        <v>4.9345733312611703E-2</v>
      </c>
    </row>
    <row r="431" spans="1:18">
      <c r="A431" t="s">
        <v>942</v>
      </c>
      <c r="B431" s="4" cm="1">
        <f t="array" ref="B431">_xll.SNL.Clients.Office.Excel.Functions.SPG(A431, "SP_TOTAL_REV", "CY2023")</f>
        <v>78558000</v>
      </c>
      <c r="C431" s="4">
        <f>_xll.SNL.Clients.Office.Excel.Functions.SPG(A431,"IQ_AVG_DILUT_SHARES_OUT","CY2023")</f>
        <v>1200286264</v>
      </c>
      <c r="D431" s="5">
        <f>_xll.SNL.Clients.Office.Excel.Functions.SPG(A431, "IQ_DILUT_EPS_NORM", "CY2023")</f>
        <v>6.4930000000000003</v>
      </c>
      <c r="E431">
        <f t="shared" si="36"/>
        <v>7793458.7121520005</v>
      </c>
      <c r="F431">
        <f t="shared" si="37"/>
        <v>9.9206429799027482E-2</v>
      </c>
      <c r="G431" t="s">
        <v>942</v>
      </c>
      <c r="H431" s="4" cm="1">
        <f t="array" ref="H431">_xll.SNL.Clients.Office.Excel.Functions.SPG(G431, "SP_TOTAL_REV", "CY2022")</f>
        <v>79571000</v>
      </c>
      <c r="I431" s="4">
        <f>_xll.SNL.Clients.Office.Excel.Functions.SPG(G431,"IQ_AVG_DILUT_SHARES_OUT","CY2022")</f>
        <v>1255376769</v>
      </c>
      <c r="J431" s="5">
        <f>_xll.SNL.Clients.Office.Excel.Functions.SPG(G431, "IQ_DILUT_EPS_NORM", "CY2022")</f>
        <v>4.819</v>
      </c>
      <c r="K431">
        <f t="shared" si="38"/>
        <v>6049660.6498109996</v>
      </c>
      <c r="L431">
        <f t="shared" si="39"/>
        <v>7.6028460743373841E-2</v>
      </c>
      <c r="M431" t="s">
        <v>955</v>
      </c>
      <c r="N431" s="4" cm="1">
        <f t="array" ref="N431">_xll.SNL.Clients.Office.Excel.Functions.SPG(M431, "SP_TOTAL_REV", "CY2022")</f>
        <v>44915000</v>
      </c>
      <c r="O431" s="4">
        <f>_xll.SNL.Clients.Office.Excel.Functions.SPG(M431,"IQ_AVG_DILUT_SHARES_OUT","CY2022")</f>
        <v>394000000</v>
      </c>
      <c r="P431" s="5">
        <f>_xll.SNL.Clients.Office.Excel.Functions.SPG(M431, "IQ_DILUT_EPS_NORM", "CY2022")</f>
        <v>12.667</v>
      </c>
      <c r="Q431">
        <f t="shared" si="40"/>
        <v>4990798</v>
      </c>
      <c r="R431">
        <f t="shared" si="41"/>
        <v>0.11111650896137149</v>
      </c>
    </row>
    <row r="432" spans="1:18">
      <c r="A432" t="s">
        <v>943</v>
      </c>
      <c r="B432" s="4" cm="1">
        <f t="array" ref="B432">_xll.SNL.Clients.Office.Excel.Functions.SPG(A432, "SP_TOTAL_REV", "CY2023")</f>
        <v>6460500</v>
      </c>
      <c r="C432" s="4">
        <f>_xll.SNL.Clients.Office.Excel.Functions.SPG(A432,"IQ_AVG_DILUT_SHARES_OUT","CY2023")</f>
        <v>224800000</v>
      </c>
      <c r="D432" s="5">
        <f>_xll.SNL.Clients.Office.Excel.Functions.SPG(A432, "IQ_DILUT_EPS_NORM", "CY2023")</f>
        <v>6.4850000000000003</v>
      </c>
      <c r="E432">
        <f t="shared" si="36"/>
        <v>1457828</v>
      </c>
      <c r="F432">
        <f t="shared" si="37"/>
        <v>0.22565250367618606</v>
      </c>
      <c r="G432" t="s">
        <v>943</v>
      </c>
      <c r="H432" s="4" cm="1">
        <f t="array" ref="H432">_xll.SNL.Clients.Office.Excel.Functions.SPG(G432, "SP_TOTAL_REV", "CY2022")</f>
        <v>6488400</v>
      </c>
      <c r="I432" s="4">
        <f>_xll.SNL.Clients.Office.Excel.Functions.SPG(G432,"IQ_AVG_DILUT_SHARES_OUT","CY2022")</f>
        <v>227100000</v>
      </c>
      <c r="J432" s="5">
        <f>_xll.SNL.Clients.Office.Excel.Functions.SPG(G432, "IQ_DILUT_EPS_NORM", "CY2022")</f>
        <v>6.5209999999999999</v>
      </c>
      <c r="K432">
        <f t="shared" si="38"/>
        <v>1480919.1</v>
      </c>
      <c r="L432">
        <f t="shared" si="39"/>
        <v>0.22824103014610692</v>
      </c>
      <c r="M432" t="s">
        <v>956</v>
      </c>
      <c r="N432" s="4" cm="1">
        <f t="array" ref="N432">_xll.SNL.Clients.Office.Excel.Functions.SPG(M432, "SP_TOTAL_REV", "CY2022")</f>
        <v>49936000</v>
      </c>
      <c r="O432" s="4">
        <f>_xll.SNL.Clients.Office.Excel.Functions.SPG(M432,"IQ_AVG_DILUT_SHARES_OUT","CY2022")</f>
        <v>1178000000</v>
      </c>
      <c r="P432" s="5">
        <f>_xll.SNL.Clients.Office.Excel.Functions.SPG(M432, "IQ_DILUT_EPS_NORM", "CY2022")</f>
        <v>2.5750000000000002</v>
      </c>
      <c r="Q432">
        <f t="shared" si="40"/>
        <v>3033350</v>
      </c>
      <c r="R432">
        <f t="shared" si="41"/>
        <v>6.0744753284203784E-2</v>
      </c>
    </row>
    <row r="433" spans="1:18">
      <c r="A433" t="s">
        <v>944</v>
      </c>
      <c r="B433" s="4" cm="1">
        <f t="array" ref="B433">_xll.SNL.Clients.Office.Excel.Functions.SPG(A433, "SP_TOTAL_REV", "CY2023")</f>
        <v>5396400</v>
      </c>
      <c r="C433" s="4">
        <f>_xll.SNL.Clients.Office.Excel.Functions.SPG(A433,"IQ_AVG_DILUT_SHARES_OUT","CY2023")</f>
        <v>169425000</v>
      </c>
      <c r="D433" s="5">
        <f>_xll.SNL.Clients.Office.Excel.Functions.SPG(A433, "IQ_DILUT_EPS_NORM", "CY2023")</f>
        <v>-2.3410000000000002</v>
      </c>
      <c r="E433">
        <f t="shared" si="36"/>
        <v>-396623.92500000005</v>
      </c>
      <c r="F433">
        <f t="shared" si="37"/>
        <v>-7.3497873582388268E-2</v>
      </c>
      <c r="G433" t="s">
        <v>944</v>
      </c>
      <c r="H433" s="4" cm="1">
        <f t="array" ref="H433">_xll.SNL.Clients.Office.Excel.Functions.SPG(G433, "SP_TOTAL_REV", "CY2022")</f>
        <v>4833700</v>
      </c>
      <c r="I433" s="4">
        <f>_xll.SNL.Clients.Office.Excel.Functions.SPG(G433,"IQ_AVG_DILUT_SHARES_OUT","CY2022")</f>
        <v>146700000</v>
      </c>
      <c r="J433" s="5">
        <f>_xll.SNL.Clients.Office.Excel.Functions.SPG(G433, "IQ_DILUT_EPS_NORM", "CY2022")</f>
        <v>-1.9410000000000001</v>
      </c>
      <c r="K433">
        <f t="shared" si="38"/>
        <v>-284744.7</v>
      </c>
      <c r="L433">
        <f t="shared" si="39"/>
        <v>-5.8908227651695393E-2</v>
      </c>
      <c r="M433" t="s">
        <v>957</v>
      </c>
      <c r="N433" s="4" cm="1">
        <f t="array" ref="N433">_xll.SNL.Clients.Office.Excel.Functions.SPG(M433, "SP_TOTAL_REV", "CY2022")</f>
        <v>14204717</v>
      </c>
      <c r="O433" s="4">
        <f>_xll.SNL.Clients.Office.Excel.Functions.SPG(M433,"IQ_AVG_DILUT_SHARES_OUT","CY2022")</f>
        <v>112149000</v>
      </c>
      <c r="P433" s="5">
        <f>_xll.SNL.Clients.Office.Excel.Functions.SPG(M433, "IQ_DILUT_EPS_NORM", "CY2022")</f>
        <v>7.8259999999999996</v>
      </c>
      <c r="Q433">
        <f t="shared" si="40"/>
        <v>877678.07400000002</v>
      </c>
      <c r="R433">
        <f t="shared" si="41"/>
        <v>6.1787790210815187E-2</v>
      </c>
    </row>
    <row r="434" spans="1:18">
      <c r="A434" t="s">
        <v>945</v>
      </c>
      <c r="B434" s="4" cm="1">
        <f t="array" ref="B434">_xll.SNL.Clients.Office.Excel.Functions.SPG(A434, "SP_TOTAL_REV", "CY2023")</f>
        <v>6726700</v>
      </c>
      <c r="C434" s="4">
        <f>_xll.SNL.Clients.Office.Excel.Functions.SPG(A434,"IQ_AVG_DILUT_SHARES_OUT","CY2023")</f>
        <v>234800000</v>
      </c>
      <c r="D434" s="5">
        <f>_xll.SNL.Clients.Office.Excel.Functions.SPG(A434, "IQ_DILUT_EPS_NORM", "CY2023")</f>
        <v>3.294</v>
      </c>
      <c r="E434">
        <f t="shared" si="36"/>
        <v>773431.2</v>
      </c>
      <c r="F434">
        <f t="shared" si="37"/>
        <v>0.11497929148022061</v>
      </c>
      <c r="G434" t="s">
        <v>945</v>
      </c>
      <c r="H434" s="4" cm="1">
        <f t="array" ref="H434">_xll.SNL.Clients.Office.Excel.Functions.SPG(G434, "SP_TOTAL_REV", "CY2022")</f>
        <v>6594300</v>
      </c>
      <c r="I434" s="4">
        <f>_xll.SNL.Clients.Office.Excel.Functions.SPG(G434,"IQ_AVG_DILUT_SHARES_OUT","CY2022")</f>
        <v>252100000</v>
      </c>
      <c r="J434" s="5">
        <f>_xll.SNL.Clients.Office.Excel.Functions.SPG(G434, "IQ_DILUT_EPS_NORM", "CY2022")</f>
        <v>2.605</v>
      </c>
      <c r="K434">
        <f t="shared" si="38"/>
        <v>656720.5</v>
      </c>
      <c r="L434">
        <f t="shared" si="39"/>
        <v>9.9589114841605625E-2</v>
      </c>
      <c r="M434" t="s">
        <v>958</v>
      </c>
      <c r="N434" s="4" cm="1">
        <f t="array" ref="N434">_xll.SNL.Clients.Office.Excel.Functions.SPG(M434, "SP_TOTAL_REV", "CY2022")</f>
        <v>15991700</v>
      </c>
      <c r="O434" s="4">
        <f>_xll.SNL.Clients.Office.Excel.Functions.SPG(M434,"IQ_AVG_DILUT_SHARES_OUT","CY2022")</f>
        <v>234900000</v>
      </c>
      <c r="P434" s="5">
        <f>_xll.SNL.Clients.Office.Excel.Functions.SPG(M434, "IQ_DILUT_EPS_NORM", "CY2022")</f>
        <v>5.742</v>
      </c>
      <c r="Q434">
        <f t="shared" si="40"/>
        <v>1348795.8</v>
      </c>
      <c r="R434">
        <f t="shared" si="41"/>
        <v>8.4343490685793263E-2</v>
      </c>
    </row>
    <row r="435" spans="1:18">
      <c r="A435" t="s">
        <v>946</v>
      </c>
      <c r="B435" s="4" cm="1">
        <f t="array" ref="B435">_xll.SNL.Clients.Office.Excel.Functions.SPG(A435, "SP_TOTAL_REV", "CY2023")</f>
        <v>16060300</v>
      </c>
      <c r="C435" s="4">
        <f>_xll.SNL.Clients.Office.Excel.Functions.SPG(A435,"IQ_AVG_DILUT_SHARES_OUT","CY2023")</f>
        <v>226000000</v>
      </c>
      <c r="D435" s="5">
        <f>_xll.SNL.Clients.Office.Excel.Functions.SPG(A435, "IQ_DILUT_EPS_NORM", "CY2023")</f>
        <v>4.3449999999999998</v>
      </c>
      <c r="E435">
        <f t="shared" si="36"/>
        <v>981970</v>
      </c>
      <c r="F435">
        <f t="shared" si="37"/>
        <v>6.1142693473969972E-2</v>
      </c>
      <c r="G435" t="s">
        <v>946</v>
      </c>
      <c r="H435" s="4" cm="1">
        <f t="array" ref="H435">_xll.SNL.Clients.Office.Excel.Functions.SPG(G435, "SP_TOTAL_REV", "CY2022")</f>
        <v>20929800</v>
      </c>
      <c r="I435" s="4">
        <f>_xll.SNL.Clients.Office.Excel.Functions.SPG(G435,"IQ_AVG_DILUT_SHARES_OUT","CY2022")</f>
        <v>231100000</v>
      </c>
      <c r="J435" s="5">
        <f>_xll.SNL.Clients.Office.Excel.Functions.SPG(G435, "IQ_DILUT_EPS_NORM", "CY2022")</f>
        <v>2</v>
      </c>
      <c r="K435">
        <f t="shared" si="38"/>
        <v>462200</v>
      </c>
      <c r="L435">
        <f t="shared" si="39"/>
        <v>2.2083345278024635E-2</v>
      </c>
      <c r="M435" t="s">
        <v>959</v>
      </c>
      <c r="N435" s="4" cm="1">
        <f t="array" ref="N435">_xll.SNL.Clients.Office.Excel.Functions.SPG(M435, "SP_TOTAL_REV", "CY2022")</f>
        <v>5632000</v>
      </c>
      <c r="O435" s="4">
        <f>_xll.SNL.Clients.Office.Excel.Functions.SPG(M435,"IQ_AVG_DILUT_SHARES_OUT","CY2022")</f>
        <v>57675000</v>
      </c>
      <c r="P435" s="5">
        <f>_xll.SNL.Clients.Office.Excel.Functions.SPG(M435, "IQ_DILUT_EPS_NORM", "CY2022")</f>
        <v>13.442</v>
      </c>
      <c r="Q435">
        <f t="shared" si="40"/>
        <v>775267.35</v>
      </c>
      <c r="R435">
        <f t="shared" si="41"/>
        <v>0.13765400390624999</v>
      </c>
    </row>
    <row r="436" spans="1:18">
      <c r="A436" t="s">
        <v>947</v>
      </c>
      <c r="B436" s="4" cm="1">
        <f t="array" ref="B436">_xll.SNL.Clients.Office.Excel.Functions.SPG(A436, "SP_TOTAL_REV", "CY2023")</f>
        <v>107412000</v>
      </c>
      <c r="C436" s="4">
        <f>_xll.SNL.Clients.Office.Excel.Functions.SPG(A436,"IQ_AVG_DILUT_SHARES_OUT","CY2023")</f>
        <v>462800000</v>
      </c>
      <c r="D436" s="5">
        <f>_xll.SNL.Clients.Office.Excel.Functions.SPG(A436, "IQ_DILUT_EPS_NORM", "CY2023")</f>
        <v>7.2910000000000004</v>
      </c>
      <c r="E436">
        <f t="shared" si="36"/>
        <v>3374274.8</v>
      </c>
      <c r="F436">
        <f t="shared" si="37"/>
        <v>3.1414318698097042E-2</v>
      </c>
      <c r="G436" t="s">
        <v>947</v>
      </c>
      <c r="H436" s="4" cm="1">
        <f t="array" ref="H436">_xll.SNL.Clients.Office.Excel.Functions.SPG(G436, "SP_TOTAL_REV", "CY2022")</f>
        <v>109120000</v>
      </c>
      <c r="I436" s="4">
        <f>_xll.SNL.Clients.Office.Excel.Functions.SPG(G436,"IQ_AVG_DILUT_SHARES_OUT","CY2022")</f>
        <v>464700000</v>
      </c>
      <c r="J436" s="5">
        <f>_xll.SNL.Clients.Office.Excel.Functions.SPG(G436, "IQ_DILUT_EPS_NORM", "CY2022")</f>
        <v>4.6859999999999999</v>
      </c>
      <c r="K436">
        <f t="shared" si="38"/>
        <v>2177584.2000000002</v>
      </c>
      <c r="L436">
        <f t="shared" si="39"/>
        <v>1.9955866935483874E-2</v>
      </c>
      <c r="M436" t="s">
        <v>960</v>
      </c>
      <c r="N436" s="4" cm="1">
        <f t="array" ref="N436">_xll.SNL.Clients.Office.Excel.Functions.SPG(M436, "SP_TOTAL_REV", "CY2022")</f>
        <v>36884000</v>
      </c>
      <c r="O436" s="4">
        <f>_xll.SNL.Clients.Office.Excel.Functions.SPG(M436,"IQ_AVG_DILUT_SHARES_OUT","CY2022")</f>
        <v>239700000</v>
      </c>
      <c r="P436" s="5">
        <f>_xll.SNL.Clients.Office.Excel.Functions.SPG(M436, "IQ_DILUT_EPS_NORM", "CY2022")</f>
        <v>8.7449999999999992</v>
      </c>
      <c r="Q436">
        <f t="shared" si="40"/>
        <v>2096176.4999999998</v>
      </c>
      <c r="R436">
        <f t="shared" si="41"/>
        <v>5.6831593644940892E-2</v>
      </c>
    </row>
    <row r="437" spans="1:18">
      <c r="A437" t="s">
        <v>948</v>
      </c>
      <c r="B437" s="4" cm="1">
        <f t="array" ref="B437">_xll.SNL.Clients.Office.Excel.Functions.SPG(A437, "SP_TOTAL_REV", "CY2023")</f>
        <v>16024000</v>
      </c>
      <c r="C437" s="4">
        <f>_xll.SNL.Clients.Office.Excel.Functions.SPG(A437,"IQ_AVG_DILUT_SHARES_OUT","CY2023")</f>
        <v>315500000</v>
      </c>
      <c r="D437" s="5">
        <f>_xll.SNL.Clients.Office.Excel.Functions.SPG(A437, "IQ_DILUT_EPS_NORM", "CY2023")</f>
        <v>5.4690000000000003</v>
      </c>
      <c r="E437">
        <f t="shared" si="36"/>
        <v>1725469.5</v>
      </c>
      <c r="F437">
        <f t="shared" si="37"/>
        <v>0.10768032326510235</v>
      </c>
      <c r="G437" t="s">
        <v>948</v>
      </c>
      <c r="H437" s="4" cm="1">
        <f t="array" ref="H437">_xll.SNL.Clients.Office.Excel.Functions.SPG(G437, "SP_TOTAL_REV", "CY2022")</f>
        <v>16304000</v>
      </c>
      <c r="I437" s="4">
        <f>_xll.SNL.Clients.Office.Excel.Functions.SPG(G437,"IQ_AVG_DILUT_SHARES_OUT","CY2022")</f>
        <v>322250000</v>
      </c>
      <c r="J437" s="5">
        <f>_xll.SNL.Clients.Office.Excel.Functions.SPG(G437, "IQ_DILUT_EPS_NORM", "CY2022")</f>
        <v>5.4889999999999999</v>
      </c>
      <c r="K437">
        <f t="shared" si="38"/>
        <v>1768830.25</v>
      </c>
      <c r="L437">
        <f t="shared" si="39"/>
        <v>0.10849056979882238</v>
      </c>
      <c r="M437" t="s">
        <v>961</v>
      </c>
      <c r="N437" s="4" cm="1">
        <f t="array" ref="N437">_xll.SNL.Clients.Office.Excel.Functions.SPG(M437, "SP_TOTAL_REV", "CY2022")</f>
        <v>3676300</v>
      </c>
      <c r="O437" s="4">
        <f>_xll.SNL.Clients.Office.Excel.Functions.SPG(M437,"IQ_AVG_DILUT_SHARES_OUT","CY2022")</f>
        <v>250200000</v>
      </c>
      <c r="P437" s="5">
        <f>_xll.SNL.Clients.Office.Excel.Functions.SPG(M437, "IQ_DILUT_EPS_NORM", "CY2022")</f>
        <v>1.33</v>
      </c>
      <c r="Q437">
        <f t="shared" si="40"/>
        <v>332766</v>
      </c>
      <c r="R437">
        <f t="shared" si="41"/>
        <v>9.0516551968011311E-2</v>
      </c>
    </row>
    <row r="438" spans="1:18">
      <c r="A438" t="s">
        <v>949</v>
      </c>
      <c r="B438" s="4" cm="1">
        <f t="array" ref="B438">_xll.SNL.Clients.Office.Excel.Functions.SPG(A438, "SP_TOTAL_REV", "CY2023")</f>
        <v>5635500</v>
      </c>
      <c r="C438" s="4">
        <f>_xll.SNL.Clients.Office.Excel.Functions.SPG(A438,"IQ_AVG_DILUT_SHARES_OUT","CY2023")</f>
        <v>47900000</v>
      </c>
      <c r="D438" s="5">
        <f>_xll.SNL.Clients.Office.Excel.Functions.SPG(A438, "IQ_DILUT_EPS_NORM", "CY2023")</f>
        <v>12.472</v>
      </c>
      <c r="E438">
        <f t="shared" si="36"/>
        <v>597408.80000000005</v>
      </c>
      <c r="F438">
        <f t="shared" si="37"/>
        <v>0.10600812705172567</v>
      </c>
      <c r="G438" t="s">
        <v>949</v>
      </c>
      <c r="H438" s="4" cm="1">
        <f t="array" ref="H438">_xll.SNL.Clients.Office.Excel.Functions.SPG(G438, "SP_TOTAL_REV", "CY2022")</f>
        <v>5458600</v>
      </c>
      <c r="I438" s="4">
        <f>_xll.SNL.Clients.Office.Excel.Functions.SPG(G438,"IQ_AVG_DILUT_SHARES_OUT","CY2022")</f>
        <v>47700000</v>
      </c>
      <c r="J438" s="5">
        <f>_xll.SNL.Clients.Office.Excel.Functions.SPG(G438, "IQ_DILUT_EPS_NORM", "CY2022")</f>
        <v>11.753</v>
      </c>
      <c r="K438">
        <f t="shared" si="38"/>
        <v>560618.1</v>
      </c>
      <c r="L438">
        <f t="shared" si="39"/>
        <v>0.10270364195947679</v>
      </c>
      <c r="M438" t="s">
        <v>962</v>
      </c>
      <c r="N438" s="4" cm="1">
        <f t="array" ref="N438">_xll.SNL.Clients.Office.Excel.Functions.SPG(M438, "SP_TOTAL_REV", "CY2022")</f>
        <v>19899000</v>
      </c>
      <c r="O438" s="4">
        <f>_xll.SNL.Clients.Office.Excel.Functions.SPG(M438,"IQ_AVG_DILUT_SHARES_OUT","CY2022")</f>
        <v>1338462000</v>
      </c>
      <c r="P438" s="5">
        <f>_xll.SNL.Clients.Office.Excel.Functions.SPG(M438, "IQ_DILUT_EPS_NORM", "CY2022")</f>
        <v>3.7970000000000002</v>
      </c>
      <c r="Q438">
        <f t="shared" si="40"/>
        <v>5082140.2139999997</v>
      </c>
      <c r="R438">
        <f t="shared" si="41"/>
        <v>0.25539676436001807</v>
      </c>
    </row>
    <row r="439" spans="1:18">
      <c r="A439" t="s">
        <v>950</v>
      </c>
      <c r="B439" s="4" cm="1">
        <f t="array" ref="B439">_xll.SNL.Clients.Office.Excel.Functions.SPG(A439, "SP_TOTAL_REV", "CY2023")</f>
        <v>2974489</v>
      </c>
      <c r="C439" s="4">
        <f>_xll.SNL.Clients.Office.Excel.Functions.SPG(A439,"IQ_AVG_DILUT_SHARES_OUT","CY2023")</f>
        <v>47304000</v>
      </c>
      <c r="D439" s="5">
        <f>_xll.SNL.Clients.Office.Excel.Functions.SPG(A439, "IQ_DILUT_EPS_NORM", "CY2023")</f>
        <v>5.6719999999999997</v>
      </c>
      <c r="E439">
        <f t="shared" si="36"/>
        <v>268308.288</v>
      </c>
      <c r="F439">
        <f t="shared" si="37"/>
        <v>9.0203153550071968E-2</v>
      </c>
      <c r="G439" t="s">
        <v>950</v>
      </c>
      <c r="H439" s="4" cm="1">
        <f t="array" ref="H439">_xll.SNL.Clients.Office.Excel.Functions.SPG(G439, "SP_TOTAL_REV", "CY2022")</f>
        <v>2791041</v>
      </c>
      <c r="I439" s="4">
        <f>_xll.SNL.Clients.Office.Excel.Functions.SPG(G439,"IQ_AVG_DILUT_SHARES_OUT","CY2022")</f>
        <v>47309000</v>
      </c>
      <c r="J439" s="5">
        <f>_xll.SNL.Clients.Office.Excel.Functions.SPG(G439, "IQ_DILUT_EPS_NORM", "CY2022")</f>
        <v>6.11</v>
      </c>
      <c r="K439">
        <f t="shared" si="38"/>
        <v>289057.99</v>
      </c>
      <c r="L439">
        <f t="shared" si="39"/>
        <v>0.10356637183043889</v>
      </c>
      <c r="M439" t="s">
        <v>963</v>
      </c>
      <c r="N439" s="4" cm="1">
        <f t="array" ref="N439">_xll.SNL.Clients.Office.Excel.Functions.SPG(M439, "SP_TOTAL_REV", "CY2022")</f>
        <v>1850204</v>
      </c>
      <c r="O439" s="4">
        <f>_xll.SNL.Clients.Office.Excel.Functions.SPG(M439,"IQ_AVG_DILUT_SHARES_OUT","CY2022")</f>
        <v>42399000</v>
      </c>
      <c r="P439" s="5">
        <f>_xll.SNL.Clients.Office.Excel.Functions.SPG(M439, "IQ_DILUT_EPS_NORM", "CY2022")</f>
        <v>2.7650000000000001</v>
      </c>
      <c r="Q439">
        <f t="shared" si="40"/>
        <v>117233.235</v>
      </c>
      <c r="R439">
        <f t="shared" si="41"/>
        <v>6.3362329235046519E-2</v>
      </c>
    </row>
    <row r="440" spans="1:18">
      <c r="A440" t="s">
        <v>951</v>
      </c>
      <c r="B440" s="4" cm="1">
        <f t="array" ref="B440">_xll.SNL.Clients.Office.Excel.Functions.SPG(A440, "SP_TOTAL_REV", "CY2023")</f>
        <v>2676298</v>
      </c>
      <c r="C440" s="4">
        <f>_xll.SNL.Clients.Office.Excel.Functions.SPG(A440,"IQ_AVG_DILUT_SHARES_OUT","CY2023")</f>
        <v>164304000</v>
      </c>
      <c r="D440" s="5">
        <f>_xll.SNL.Clients.Office.Excel.Functions.SPG(A440, "IQ_DILUT_EPS_NORM", "CY2023")</f>
        <v>2.0499999999999998</v>
      </c>
      <c r="E440">
        <f t="shared" si="36"/>
        <v>336823.2</v>
      </c>
      <c r="F440">
        <f t="shared" si="37"/>
        <v>0.12585414628714739</v>
      </c>
      <c r="G440" t="s">
        <v>951</v>
      </c>
      <c r="H440" s="4" cm="1">
        <f t="array" ref="H440">_xll.SNL.Clients.Office.Excel.Functions.SPG(G440, "SP_TOTAL_REV", "CY2022")</f>
        <v>3155045</v>
      </c>
      <c r="I440" s="4">
        <f>_xll.SNL.Clients.Office.Excel.Functions.SPG(G440,"IQ_AVG_DILUT_SHARES_OUT","CY2022")</f>
        <v>169734000</v>
      </c>
      <c r="J440" s="5">
        <f>_xll.SNL.Clients.Office.Excel.Functions.SPG(G440, "IQ_DILUT_EPS_NORM", "CY2022")</f>
        <v>3.1930000000000001</v>
      </c>
      <c r="K440">
        <f t="shared" si="38"/>
        <v>541960.66200000001</v>
      </c>
      <c r="L440">
        <f t="shared" si="39"/>
        <v>0.17177588972582009</v>
      </c>
      <c r="M440" t="s">
        <v>964</v>
      </c>
      <c r="N440" s="4" cm="1">
        <f t="array" ref="N440">_xll.SNL.Clients.Office.Excel.Functions.SPG(M440, "SP_TOTAL_REV", "CY2022")</f>
        <v>53609000</v>
      </c>
      <c r="O440" s="4">
        <f>_xll.SNL.Clients.Office.Excel.Functions.SPG(M440,"IQ_AVG_DILUT_SHARES_OUT","CY2022")</f>
        <v>361250000</v>
      </c>
      <c r="P440" s="5">
        <f>_xll.SNL.Clients.Office.Excel.Functions.SPG(M440, "IQ_DILUT_EPS_NORM", "CY2022")</f>
        <v>5.42</v>
      </c>
      <c r="Q440">
        <f t="shared" si="40"/>
        <v>1957975</v>
      </c>
      <c r="R440">
        <f t="shared" si="41"/>
        <v>3.6523251692812772E-2</v>
      </c>
    </row>
    <row r="441" spans="1:18">
      <c r="A441" t="s">
        <v>952</v>
      </c>
      <c r="B441" s="4" cm="1">
        <f t="array" ref="B441">_xll.SNL.Clients.Office.Excel.Functions.SPG(A441, "SP_TOTAL_REV", "CY2023")</f>
        <v>96773000</v>
      </c>
      <c r="C441" s="4">
        <f>_xll.SNL.Clients.Office.Excel.Functions.SPG(A441,"IQ_AVG_DILUT_SHARES_OUT","CY2023")</f>
        <v>3485000000</v>
      </c>
      <c r="D441" s="5">
        <f>_xll.SNL.Clients.Office.Excel.Functions.SPG(A441, "IQ_DILUT_EPS_NORM", "CY2023")</f>
        <v>1.7949999999999999</v>
      </c>
      <c r="E441">
        <f t="shared" si="36"/>
        <v>6255575</v>
      </c>
      <c r="F441">
        <f t="shared" si="37"/>
        <v>6.464173891477995E-2</v>
      </c>
      <c r="G441" t="s">
        <v>952</v>
      </c>
      <c r="H441" s="4" cm="1">
        <f t="array" ref="H441">_xll.SNL.Clients.Office.Excel.Functions.SPG(G441, "SP_TOTAL_REV", "CY2022")</f>
        <v>81462000</v>
      </c>
      <c r="I441" s="4">
        <f>_xll.SNL.Clients.Office.Excel.Functions.SPG(G441,"IQ_AVG_DILUT_SHARES_OUT","CY2022")</f>
        <v>3475000000</v>
      </c>
      <c r="J441" s="5">
        <f>_xll.SNL.Clients.Office.Excel.Functions.SPG(G441, "IQ_DILUT_EPS_NORM", "CY2022")</f>
        <v>2.4649999999999999</v>
      </c>
      <c r="K441">
        <f t="shared" si="38"/>
        <v>8565874.9999999981</v>
      </c>
      <c r="L441">
        <f t="shared" si="39"/>
        <v>0.105151788563993</v>
      </c>
      <c r="M441" t="s">
        <v>965</v>
      </c>
      <c r="N441" s="4" cm="1">
        <f t="array" ref="N441">_xll.SNL.Clients.Office.Excel.Functions.SPG(M441, "SP_TOTAL_REV", "CY2022")</f>
        <v>24583000</v>
      </c>
      <c r="O441" s="4">
        <f>_xll.SNL.Clients.Office.Excel.Functions.SPG(M441,"IQ_AVG_DILUT_SHARES_OUT","CY2022")</f>
        <v>1490000000</v>
      </c>
      <c r="P441" s="5">
        <f>_xll.SNL.Clients.Office.Excel.Functions.SPG(M441, "IQ_DILUT_EPS_NORM", "CY2022")</f>
        <v>3.1920000000000002</v>
      </c>
      <c r="Q441">
        <f t="shared" si="40"/>
        <v>4756080</v>
      </c>
      <c r="R441">
        <f t="shared" si="41"/>
        <v>0.19347028434283856</v>
      </c>
    </row>
    <row r="442" spans="1:18">
      <c r="A442" t="s">
        <v>953</v>
      </c>
      <c r="B442" s="4" cm="1">
        <f t="array" ref="B442">_xll.SNL.Clients.Office.Excel.Functions.SPG(A442, "SP_TOTAL_REV", "CY2023")</f>
        <v>17519000</v>
      </c>
      <c r="C442" s="4">
        <f>_xll.SNL.Clients.Office.Excel.Functions.SPG(A442,"IQ_AVG_DILUT_SHARES_OUT","CY2023")</f>
        <v>916000000</v>
      </c>
      <c r="D442" s="5">
        <f>_xll.SNL.Clients.Office.Excel.Functions.SPG(A442, "IQ_DILUT_EPS_NORM", "CY2023")</f>
        <v>5.0609999999999999</v>
      </c>
      <c r="E442">
        <f t="shared" si="36"/>
        <v>4635876</v>
      </c>
      <c r="F442">
        <f t="shared" si="37"/>
        <v>0.26461989839602718</v>
      </c>
      <c r="G442" t="s">
        <v>953</v>
      </c>
      <c r="H442" s="4" cm="1">
        <f t="array" ref="H442">_xll.SNL.Clients.Office.Excel.Functions.SPG(G442, "SP_TOTAL_REV", "CY2022")</f>
        <v>20028000</v>
      </c>
      <c r="I442" s="4">
        <f>_xll.SNL.Clients.Office.Excel.Functions.SPG(G442,"IQ_AVG_DILUT_SHARES_OUT","CY2022")</f>
        <v>926000000</v>
      </c>
      <c r="J442" s="5">
        <f>_xll.SNL.Clients.Office.Excel.Functions.SPG(G442, "IQ_DILUT_EPS_NORM", "CY2022")</f>
        <v>6.9450000000000003</v>
      </c>
      <c r="K442">
        <f t="shared" si="38"/>
        <v>6431070</v>
      </c>
      <c r="L442">
        <f t="shared" si="39"/>
        <v>0.32110395446375073</v>
      </c>
      <c r="M442" t="s">
        <v>966</v>
      </c>
      <c r="N442" s="4" cm="1">
        <f t="array" ref="N442">_xll.SNL.Clients.Office.Excel.Functions.SPG(M442, "SP_TOTAL_REV", "CY2022")</f>
        <v>1515500</v>
      </c>
      <c r="O442" s="4">
        <f>_xll.SNL.Clients.Office.Excel.Functions.SPG(M442,"IQ_AVG_DILUT_SHARES_OUT","CY2022")</f>
        <v>322700000</v>
      </c>
      <c r="P442" s="5">
        <f>_xll.SNL.Clients.Office.Excel.Functions.SPG(M442, "IQ_DILUT_EPS_NORM", "CY2022")</f>
        <v>0.223</v>
      </c>
      <c r="Q442">
        <f t="shared" si="40"/>
        <v>71962.100000000006</v>
      </c>
      <c r="R442">
        <f t="shared" si="41"/>
        <v>4.7484064665127022E-2</v>
      </c>
    </row>
    <row r="443" spans="1:18">
      <c r="A443" t="s">
        <v>954</v>
      </c>
      <c r="B443" s="4" cm="1">
        <f t="array" ref="B443">_xll.SNL.Clients.Office.Excel.Functions.SPG(A443, "SP_TOTAL_REV", "CY2023")</f>
        <v>13683000</v>
      </c>
      <c r="C443" s="4">
        <f>_xll.SNL.Clients.Office.Excel.Functions.SPG(A443,"IQ_AVG_DILUT_SHARES_OUT","CY2023")</f>
        <v>201774000</v>
      </c>
      <c r="D443" s="5">
        <f>_xll.SNL.Clients.Office.Excel.Functions.SPG(A443, "IQ_DILUT_EPS_NORM", "CY2023")</f>
        <v>3.7570000000000001</v>
      </c>
      <c r="E443">
        <f t="shared" si="36"/>
        <v>758064.91799999995</v>
      </c>
      <c r="F443">
        <f t="shared" si="37"/>
        <v>5.5401952641964479E-2</v>
      </c>
      <c r="G443" t="s">
        <v>954</v>
      </c>
      <c r="H443" s="4" cm="1">
        <f t="array" ref="H443">_xll.SNL.Clients.Office.Excel.Functions.SPG(G443, "SP_TOTAL_REV", "CY2022")</f>
        <v>12869000</v>
      </c>
      <c r="I443" s="4">
        <f>_xll.SNL.Clients.Office.Excel.Functions.SPG(G443,"IQ_AVG_DILUT_SHARES_OUT","CY2022")</f>
        <v>214973000</v>
      </c>
      <c r="J443" s="5">
        <f>_xll.SNL.Clients.Office.Excel.Functions.SPG(G443, "IQ_DILUT_EPS_NORM", "CY2022")</f>
        <v>2.9540000000000002</v>
      </c>
      <c r="K443">
        <f t="shared" si="38"/>
        <v>635030.24199999997</v>
      </c>
      <c r="L443">
        <f t="shared" si="39"/>
        <v>4.9345733312611703E-2</v>
      </c>
      <c r="M443" t="s">
        <v>967</v>
      </c>
      <c r="N443" s="4" cm="1">
        <f t="array" ref="N443">_xll.SNL.Clients.Office.Excel.Functions.SPG(M443, "SP_TOTAL_REV", "CY2022")</f>
        <v>10208580</v>
      </c>
      <c r="O443" s="4">
        <f>_xll.SNL.Clients.Office.Excel.Functions.SPG(M443,"IQ_AVG_DILUT_SHARES_OUT","CY2022")</f>
        <v>51738000</v>
      </c>
      <c r="P443" s="5">
        <f>_xll.SNL.Clients.Office.Excel.Functions.SPG(M443, "IQ_DILUT_EPS_NORM", "CY2022")</f>
        <v>19.853999999999999</v>
      </c>
      <c r="Q443">
        <f t="shared" si="40"/>
        <v>1027206.252</v>
      </c>
      <c r="R443">
        <f t="shared" si="41"/>
        <v>0.10062185455763681</v>
      </c>
    </row>
    <row r="444" spans="1:18">
      <c r="A444" t="s">
        <v>955</v>
      </c>
      <c r="B444" s="4" cm="1">
        <f t="array" ref="B444">_xll.SNL.Clients.Office.Excel.Functions.SPG(A444, "SP_TOTAL_REV", "CY2023")</f>
        <v>42857000</v>
      </c>
      <c r="C444" s="4">
        <f>_xll.SNL.Clients.Office.Excel.Functions.SPG(A444,"IQ_AVG_DILUT_SHARES_OUT","CY2023")</f>
        <v>388000000</v>
      </c>
      <c r="D444" s="5">
        <f>_xll.SNL.Clients.Office.Excel.Functions.SPG(A444, "IQ_DILUT_EPS_NORM", "CY2023")</f>
        <v>11.081</v>
      </c>
      <c r="E444">
        <f t="shared" si="36"/>
        <v>4299428</v>
      </c>
      <c r="F444">
        <f t="shared" si="37"/>
        <v>0.10032032106773689</v>
      </c>
      <c r="G444" t="s">
        <v>955</v>
      </c>
      <c r="H444" s="4" cm="1">
        <f t="array" ref="H444">_xll.SNL.Clients.Office.Excel.Functions.SPG(G444, "SP_TOTAL_REV", "CY2022")</f>
        <v>44915000</v>
      </c>
      <c r="I444" s="4">
        <f>_xll.SNL.Clients.Office.Excel.Functions.SPG(G444,"IQ_AVG_DILUT_SHARES_OUT","CY2022")</f>
        <v>394000000</v>
      </c>
      <c r="J444" s="5">
        <f>_xll.SNL.Clients.Office.Excel.Functions.SPG(G444, "IQ_DILUT_EPS_NORM", "CY2022")</f>
        <v>12.667</v>
      </c>
      <c r="K444">
        <f t="shared" si="38"/>
        <v>4990798</v>
      </c>
      <c r="L444">
        <f t="shared" si="39"/>
        <v>0.11111650896137149</v>
      </c>
      <c r="M444" t="s">
        <v>968</v>
      </c>
      <c r="N444" s="4" cm="1">
        <f t="array" ref="N444">_xll.SNL.Clients.Office.Excel.Functions.SPG(M444, "SP_TOTAL_REV", "CY2022")</f>
        <v>24875000</v>
      </c>
      <c r="O444" s="4">
        <f>_xll.SNL.Clients.Office.Excel.Functions.SPG(M444,"IQ_AVG_DILUT_SHARES_OUT","CY2022")</f>
        <v>624000000</v>
      </c>
      <c r="P444" s="5">
        <f>_xll.SNL.Clients.Office.Excel.Functions.SPG(M444, "IQ_DILUT_EPS_NORM", "CY2022")</f>
        <v>8.9719999999999995</v>
      </c>
      <c r="Q444">
        <f t="shared" si="40"/>
        <v>5598528</v>
      </c>
      <c r="R444">
        <f t="shared" si="41"/>
        <v>0.22506645226130653</v>
      </c>
    </row>
    <row r="445" spans="1:18">
      <c r="A445" t="s">
        <v>956</v>
      </c>
      <c r="B445" s="4" cm="1">
        <f t="array" ref="B445">_xll.SNL.Clients.Office.Excel.Functions.SPG(A445, "SP_TOTAL_REV", "CY2023")</f>
        <v>54217000</v>
      </c>
      <c r="C445" s="4">
        <f>_xll.SNL.Clients.Office.Excel.Functions.SPG(A445,"IQ_AVG_DILUT_SHARES_OUT","CY2023")</f>
        <v>1159000000</v>
      </c>
      <c r="D445" s="5">
        <f>_xll.SNL.Clients.Office.Excel.Functions.SPG(A445, "IQ_DILUT_EPS_NORM", "CY2023")</f>
        <v>3.218</v>
      </c>
      <c r="E445">
        <f t="shared" si="36"/>
        <v>3729662</v>
      </c>
      <c r="F445">
        <f t="shared" si="37"/>
        <v>6.8791375398860141E-2</v>
      </c>
      <c r="G445" t="s">
        <v>956</v>
      </c>
      <c r="H445" s="4" cm="1">
        <f t="array" ref="H445">_xll.SNL.Clients.Office.Excel.Functions.SPG(G445, "SP_TOTAL_REV", "CY2022")</f>
        <v>49936000</v>
      </c>
      <c r="I445" s="4">
        <f>_xll.SNL.Clients.Office.Excel.Functions.SPG(G445,"IQ_AVG_DILUT_SHARES_OUT","CY2022")</f>
        <v>1178000000</v>
      </c>
      <c r="J445" s="5">
        <f>_xll.SNL.Clients.Office.Excel.Functions.SPG(G445, "IQ_DILUT_EPS_NORM", "CY2022")</f>
        <v>2.5750000000000002</v>
      </c>
      <c r="K445">
        <f t="shared" si="38"/>
        <v>3033350</v>
      </c>
      <c r="L445">
        <f t="shared" si="39"/>
        <v>6.0744753284203784E-2</v>
      </c>
      <c r="M445" t="s">
        <v>969</v>
      </c>
      <c r="N445" s="4" cm="1">
        <f t="array" ref="N445">_xll.SNL.Clients.Office.Excel.Functions.SPG(M445, "SP_TOTAL_REV", "CY2022")</f>
        <v>44955000</v>
      </c>
      <c r="O445" s="4">
        <f>_xll.SNL.Clients.Office.Excel.Functions.SPG(M445,"IQ_AVG_DILUT_SHARES_OUT","CY2022")</f>
        <v>330100000</v>
      </c>
      <c r="P445" s="5">
        <f>_xll.SNL.Clients.Office.Excel.Functions.SPG(M445, "IQ_DILUT_EPS_NORM", "CY2022")</f>
        <v>2.1150000000000002</v>
      </c>
      <c r="Q445">
        <f t="shared" si="40"/>
        <v>698161.50000000012</v>
      </c>
      <c r="R445">
        <f t="shared" si="41"/>
        <v>1.5530230230230233E-2</v>
      </c>
    </row>
    <row r="446" spans="1:18">
      <c r="A446" t="s">
        <v>957</v>
      </c>
      <c r="B446" s="4" cm="1">
        <f t="array" ref="B446">_xll.SNL.Clients.Office.Excel.Functions.SPG(A446, "SP_TOTAL_REV", "CY2023")</f>
        <v>14555741</v>
      </c>
      <c r="C446" s="4">
        <f>_xll.SNL.Clients.Office.Excel.Functions.SPG(A446,"IQ_AVG_DILUT_SHARES_OUT","CY2023")</f>
        <v>548730000</v>
      </c>
      <c r="D446" s="5">
        <f>_xll.SNL.Clients.Office.Excel.Functions.SPG(A446, "IQ_DILUT_EPS_NORM", "CY2023")</f>
        <v>1.631</v>
      </c>
      <c r="E446">
        <f t="shared" si="36"/>
        <v>894978.63</v>
      </c>
      <c r="F446">
        <f t="shared" si="37"/>
        <v>6.1486298086782389E-2</v>
      </c>
      <c r="G446" t="s">
        <v>957</v>
      </c>
      <c r="H446" s="4" cm="1">
        <f t="array" ref="H446">_xll.SNL.Clients.Office.Excel.Functions.SPG(G446, "SP_TOTAL_REV", "CY2022")</f>
        <v>14204717</v>
      </c>
      <c r="I446" s="4">
        <f>_xll.SNL.Clients.Office.Excel.Functions.SPG(G446,"IQ_AVG_DILUT_SHARES_OUT","CY2022")</f>
        <v>112149000</v>
      </c>
      <c r="J446" s="5">
        <f>_xll.SNL.Clients.Office.Excel.Functions.SPG(G446, "IQ_DILUT_EPS_NORM", "CY2022")</f>
        <v>7.8259999999999996</v>
      </c>
      <c r="K446">
        <f t="shared" si="38"/>
        <v>877678.07400000002</v>
      </c>
      <c r="L446">
        <f t="shared" si="39"/>
        <v>6.1787790210815187E-2</v>
      </c>
      <c r="M446" t="s">
        <v>970</v>
      </c>
      <c r="N446" s="4" cm="1">
        <f t="array" ref="N446">_xll.SNL.Clients.Office.Excel.Functions.SPG(M446, "SP_TOTAL_REV", "CY2022")</f>
        <v>100338000</v>
      </c>
      <c r="O446" s="4">
        <f>_xll.SNL.Clients.Office.Excel.Functions.SPG(M446,"IQ_AVG_DILUT_SHARES_OUT","CY2022")</f>
        <v>875000000</v>
      </c>
      <c r="P446" s="5">
        <f>_xll.SNL.Clients.Office.Excel.Functions.SPG(M446, "IQ_DILUT_EPS_NORM", "CY2022")</f>
        <v>10.417</v>
      </c>
      <c r="Q446">
        <f t="shared" si="40"/>
        <v>9114875</v>
      </c>
      <c r="R446">
        <f t="shared" si="41"/>
        <v>9.0841705036975029E-2</v>
      </c>
    </row>
    <row r="447" spans="1:18">
      <c r="A447" t="s">
        <v>958</v>
      </c>
      <c r="B447" s="4" cm="1">
        <f t="array" ref="B447">_xll.SNL.Clients.Office.Excel.Functions.SPG(A447, "SP_TOTAL_REV", "CY2023")</f>
        <v>17677600</v>
      </c>
      <c r="C447" s="4">
        <f>_xll.SNL.Clients.Office.Excel.Functions.SPG(A447,"IQ_AVG_DILUT_SHARES_OUT","CY2023")</f>
        <v>230700000</v>
      </c>
      <c r="D447" s="5">
        <f>_xll.SNL.Clients.Office.Excel.Functions.SPG(A447, "IQ_DILUT_EPS_NORM", "CY2023")</f>
        <v>6.8860000000000001</v>
      </c>
      <c r="E447">
        <f t="shared" si="36"/>
        <v>1588600.2</v>
      </c>
      <c r="F447">
        <f t="shared" si="37"/>
        <v>8.986515137801511E-2</v>
      </c>
      <c r="G447" t="s">
        <v>958</v>
      </c>
      <c r="H447" s="4" cm="1">
        <f t="array" ref="H447">_xll.SNL.Clients.Office.Excel.Functions.SPG(G447, "SP_TOTAL_REV", "CY2022")</f>
        <v>15991700</v>
      </c>
      <c r="I447" s="4">
        <f>_xll.SNL.Clients.Office.Excel.Functions.SPG(G447,"IQ_AVG_DILUT_SHARES_OUT","CY2022")</f>
        <v>234900000</v>
      </c>
      <c r="J447" s="5">
        <f>_xll.SNL.Clients.Office.Excel.Functions.SPG(G447, "IQ_DILUT_EPS_NORM", "CY2022")</f>
        <v>5.742</v>
      </c>
      <c r="K447">
        <f t="shared" si="38"/>
        <v>1348795.8</v>
      </c>
      <c r="L447">
        <f t="shared" si="39"/>
        <v>8.4343490685793263E-2</v>
      </c>
      <c r="M447" t="s">
        <v>971</v>
      </c>
      <c r="N447" s="4" cm="1">
        <f t="array" ref="N447">_xll.SNL.Clients.Office.Excel.Functions.SPG(M447, "SP_TOTAL_REV", "CY2022")</f>
        <v>11642000</v>
      </c>
      <c r="O447" s="4">
        <f>_xll.SNL.Clients.Office.Excel.Functions.SPG(M447,"IQ_AVG_DILUT_SHARES_OUT","CY2022")</f>
        <v>70973000</v>
      </c>
      <c r="P447" s="5">
        <f>_xll.SNL.Clients.Office.Excel.Functions.SPG(M447, "IQ_DILUT_EPS_NORM", "CY2022")</f>
        <v>24.913</v>
      </c>
      <c r="Q447">
        <f t="shared" si="40"/>
        <v>1768150.3489999999</v>
      </c>
      <c r="R447">
        <f t="shared" si="41"/>
        <v>0.1518768552654183</v>
      </c>
    </row>
    <row r="448" spans="1:18">
      <c r="A448" t="s">
        <v>959</v>
      </c>
      <c r="B448" s="4" cm="1">
        <f t="array" ref="B448">_xll.SNL.Clients.Office.Excel.Functions.SPG(A448, "SP_TOTAL_REV", "CY2023")</f>
        <v>6977000</v>
      </c>
      <c r="C448" s="4">
        <f>_xll.SNL.Clients.Office.Excel.Functions.SPG(A448,"IQ_AVG_DILUT_SHARES_OUT","CY2023")</f>
        <v>57350000</v>
      </c>
      <c r="D448" s="5">
        <f>_xll.SNL.Clients.Office.Excel.Functions.SPG(A448, "IQ_DILUT_EPS_NORM", "CY2023")</f>
        <v>21.577999999999999</v>
      </c>
      <c r="E448">
        <f t="shared" si="36"/>
        <v>1237498.3</v>
      </c>
      <c r="F448">
        <f t="shared" si="37"/>
        <v>0.17736825283072954</v>
      </c>
      <c r="G448" t="s">
        <v>959</v>
      </c>
      <c r="H448" s="4" cm="1">
        <f t="array" ref="H448">_xll.SNL.Clients.Office.Excel.Functions.SPG(G448, "SP_TOTAL_REV", "CY2022")</f>
        <v>5632000</v>
      </c>
      <c r="I448" s="4">
        <f>_xll.SNL.Clients.Office.Excel.Functions.SPG(G448,"IQ_AVG_DILUT_SHARES_OUT","CY2022")</f>
        <v>57675000</v>
      </c>
      <c r="J448" s="5">
        <f>_xll.SNL.Clients.Office.Excel.Functions.SPG(G448, "IQ_DILUT_EPS_NORM", "CY2022")</f>
        <v>13.442</v>
      </c>
      <c r="K448">
        <f t="shared" si="38"/>
        <v>775267.35</v>
      </c>
      <c r="L448">
        <f t="shared" si="39"/>
        <v>0.13765400390624999</v>
      </c>
      <c r="M448" t="s">
        <v>972</v>
      </c>
      <c r="N448" s="4" cm="1">
        <f t="array" ref="N448">_xll.SNL.Clients.Office.Excel.Functions.SPG(M448, "SP_TOTAL_REV", "CY2022")</f>
        <v>324162000</v>
      </c>
      <c r="O448" s="4">
        <f>_xll.SNL.Clients.Office.Excel.Functions.SPG(M448,"IQ_AVG_DILUT_SHARES_OUT","CY2022")</f>
        <v>950000000</v>
      </c>
      <c r="P448" s="5">
        <f>_xll.SNL.Clients.Office.Excel.Functions.SPG(M448, "IQ_DILUT_EPS_NORM", "CY2022")</f>
        <v>16.785</v>
      </c>
      <c r="Q448">
        <f t="shared" si="40"/>
        <v>15945750</v>
      </c>
      <c r="R448">
        <f t="shared" si="41"/>
        <v>4.9190682436559496E-2</v>
      </c>
    </row>
    <row r="449" spans="1:18">
      <c r="A449" t="s">
        <v>960</v>
      </c>
      <c r="B449" s="4" cm="1">
        <f t="array" ref="B449">_xll.SNL.Clients.Office.Excel.Functions.SPG(A449, "SP_TOTAL_REV", "CY2023")</f>
        <v>41364000</v>
      </c>
      <c r="C449" s="4">
        <f>_xll.SNL.Clients.Office.Excel.Functions.SPG(A449,"IQ_AVG_DILUT_SHARES_OUT","CY2023")</f>
        <v>232200000</v>
      </c>
      <c r="D449" s="5">
        <f>_xll.SNL.Clients.Office.Excel.Functions.SPG(A449, "IQ_DILUT_EPS_NORM", "CY2023")</f>
        <v>9.0739999999999998</v>
      </c>
      <c r="E449">
        <f t="shared" si="36"/>
        <v>2106982.7999999998</v>
      </c>
      <c r="F449">
        <f t="shared" si="37"/>
        <v>5.093759791122715E-2</v>
      </c>
      <c r="G449" t="s">
        <v>960</v>
      </c>
      <c r="H449" s="4" cm="1">
        <f t="array" ref="H449">_xll.SNL.Clients.Office.Excel.Functions.SPG(G449, "SP_TOTAL_REV", "CY2022")</f>
        <v>36884000</v>
      </c>
      <c r="I449" s="4">
        <f>_xll.SNL.Clients.Office.Excel.Functions.SPG(G449,"IQ_AVG_DILUT_SHARES_OUT","CY2022")</f>
        <v>239700000</v>
      </c>
      <c r="J449" s="5">
        <f>_xll.SNL.Clients.Office.Excel.Functions.SPG(G449, "IQ_DILUT_EPS_NORM", "CY2022")</f>
        <v>8.7449999999999992</v>
      </c>
      <c r="K449">
        <f t="shared" si="38"/>
        <v>2096176.4999999998</v>
      </c>
      <c r="L449">
        <f t="shared" si="39"/>
        <v>5.6831593644940892E-2</v>
      </c>
      <c r="M449" t="s">
        <v>973</v>
      </c>
      <c r="N449" s="4" cm="1">
        <f t="array" ref="N449">_xll.SNL.Clients.Office.Excel.Functions.SPG(M449, "SP_TOTAL_REV", "CY2022")</f>
        <v>13399370</v>
      </c>
      <c r="O449" s="4">
        <f>_xll.SNL.Clients.Office.Excel.Functions.SPG(M449,"IQ_AVG_DILUT_SHARES_OUT","CY2022")</f>
        <v>73832000</v>
      </c>
      <c r="P449" s="5">
        <f>_xll.SNL.Clients.Office.Excel.Functions.SPG(M449, "IQ_DILUT_EPS_NORM", "CY2022")</f>
        <v>8.0719999999999992</v>
      </c>
      <c r="Q449">
        <f t="shared" si="40"/>
        <v>595971.90399999986</v>
      </c>
      <c r="R449">
        <f t="shared" si="41"/>
        <v>4.4477606335223213E-2</v>
      </c>
    </row>
    <row r="450" spans="1:18">
      <c r="A450" t="s">
        <v>961</v>
      </c>
      <c r="B450" s="4" cm="1">
        <f t="array" ref="B450">_xll.SNL.Clients.Office.Excel.Functions.SPG(A450, "SP_TOTAL_REV", "CY2023")</f>
        <v>3798700</v>
      </c>
      <c r="C450" s="4">
        <f>_xll.SNL.Clients.Office.Excel.Functions.SPG(A450,"IQ_AVG_DILUT_SHARES_OUT","CY2023")</f>
        <v>249100000</v>
      </c>
      <c r="D450" s="5">
        <f>_xll.SNL.Clients.Office.Excel.Functions.SPG(A450, "IQ_DILUT_EPS_NORM", "CY2023")</f>
        <v>1.103</v>
      </c>
      <c r="E450">
        <f t="shared" si="36"/>
        <v>274757.3</v>
      </c>
      <c r="F450">
        <f t="shared" si="37"/>
        <v>7.2329296864716869E-2</v>
      </c>
      <c r="G450" t="s">
        <v>961</v>
      </c>
      <c r="H450" s="4" cm="1">
        <f t="array" ref="H450">_xll.SNL.Clients.Office.Excel.Functions.SPG(G450, "SP_TOTAL_REV", "CY2022")</f>
        <v>3676300</v>
      </c>
      <c r="I450" s="4">
        <f>_xll.SNL.Clients.Office.Excel.Functions.SPG(G450,"IQ_AVG_DILUT_SHARES_OUT","CY2022")</f>
        <v>250200000</v>
      </c>
      <c r="J450" s="5">
        <f>_xll.SNL.Clients.Office.Excel.Functions.SPG(G450, "IQ_DILUT_EPS_NORM", "CY2022")</f>
        <v>1.33</v>
      </c>
      <c r="K450">
        <f t="shared" si="38"/>
        <v>332766</v>
      </c>
      <c r="L450">
        <f t="shared" si="39"/>
        <v>9.0516551968011311E-2</v>
      </c>
      <c r="M450" t="s">
        <v>974</v>
      </c>
      <c r="N450" s="4" cm="1">
        <f t="array" ref="N450">_xll.SNL.Clients.Office.Excel.Functions.SPG(M450, "SP_TOTAL_REV", "CY2022")</f>
        <v>171189000</v>
      </c>
      <c r="O450" s="4">
        <f>_xll.SNL.Clients.Office.Excel.Functions.SPG(M450,"IQ_AVG_DILUT_SHARES_OUT","CY2022")</f>
        <v>396000000</v>
      </c>
      <c r="P450" s="5">
        <f>_xll.SNL.Clients.Office.Excel.Functions.SPG(M450, "IQ_DILUT_EPS_NORM", "CY2022")</f>
        <v>23.437999999999999</v>
      </c>
      <c r="Q450">
        <f t="shared" si="40"/>
        <v>9281448</v>
      </c>
      <c r="R450">
        <f t="shared" si="41"/>
        <v>5.4217549024762106E-2</v>
      </c>
    </row>
    <row r="451" spans="1:18">
      <c r="A451" t="s">
        <v>962</v>
      </c>
      <c r="B451" s="4" cm="1">
        <f t="array" ref="B451">_xll.SNL.Clients.Office.Excel.Functions.SPG(A451, "SP_TOTAL_REV", "CY2023")</f>
        <v>20022000</v>
      </c>
      <c r="C451" s="4">
        <f>_xll.SNL.Clients.Office.Excel.Functions.SPG(A451,"IQ_AVG_DILUT_SHARES_OUT","CY2023")</f>
        <v>1331963000</v>
      </c>
      <c r="D451" s="5">
        <f>_xll.SNL.Clients.Office.Excel.Functions.SPG(A451, "IQ_DILUT_EPS_NORM", "CY2023")</f>
        <v>2.9079999999999999</v>
      </c>
      <c r="E451">
        <f t="shared" si="36"/>
        <v>3873348.4040000001</v>
      </c>
      <c r="F451">
        <f t="shared" si="37"/>
        <v>0.19345462011787035</v>
      </c>
      <c r="G451" t="s">
        <v>962</v>
      </c>
      <c r="H451" s="4" cm="1">
        <f t="array" ref="H451">_xll.SNL.Clients.Office.Excel.Functions.SPG(G451, "SP_TOTAL_REV", "CY2022")</f>
        <v>19899000</v>
      </c>
      <c r="I451" s="4">
        <f>_xll.SNL.Clients.Office.Excel.Functions.SPG(G451,"IQ_AVG_DILUT_SHARES_OUT","CY2022")</f>
        <v>1338462000</v>
      </c>
      <c r="J451" s="5">
        <f>_xll.SNL.Clients.Office.Excel.Functions.SPG(G451, "IQ_DILUT_EPS_NORM", "CY2022")</f>
        <v>3.7970000000000002</v>
      </c>
      <c r="K451">
        <f t="shared" si="38"/>
        <v>5082140.2139999997</v>
      </c>
      <c r="L451">
        <f t="shared" si="39"/>
        <v>0.25539676436001807</v>
      </c>
      <c r="M451" t="s">
        <v>975</v>
      </c>
      <c r="N451" s="4" cm="1">
        <f t="array" ref="N451">_xll.SNL.Clients.Office.Excel.Functions.SPG(M451, "SP_TOTAL_REV", "CY2022")</f>
        <v>4070256</v>
      </c>
      <c r="O451" s="4">
        <f>_xll.SNL.Clients.Office.Excel.Functions.SPG(M451,"IQ_AVG_DILUT_SHARES_OUT","CY2022")</f>
        <v>403454000</v>
      </c>
      <c r="P451" s="5">
        <f>_xll.SNL.Clients.Office.Excel.Functions.SPG(M451, "IQ_DILUT_EPS_NORM", "CY2022")</f>
        <v>5.8999999999999997E-2</v>
      </c>
      <c r="Q451">
        <f t="shared" si="40"/>
        <v>23803.786</v>
      </c>
      <c r="R451">
        <f t="shared" si="41"/>
        <v>5.8482282195517921E-3</v>
      </c>
    </row>
    <row r="452" spans="1:18">
      <c r="A452" t="s">
        <v>963</v>
      </c>
      <c r="B452" s="4" cm="1">
        <f t="array" ref="B452">_xll.SNL.Clients.Office.Excel.Functions.SPG(A452, "SP_TOTAL_REV", "CY2023")</f>
        <v>1951751</v>
      </c>
      <c r="C452" s="4">
        <f>_xll.SNL.Clients.Office.Excel.Functions.SPG(A452,"IQ_AVG_DILUT_SHARES_OUT","CY2023")</f>
        <v>42769000</v>
      </c>
      <c r="D452" s="5">
        <f>_xll.SNL.Clients.Office.Excel.Functions.SPG(A452, "IQ_DILUT_EPS_NORM", "CY2023")</f>
        <v>2.903</v>
      </c>
      <c r="E452">
        <f t="shared" si="36"/>
        <v>124158.40700000001</v>
      </c>
      <c r="F452">
        <f t="shared" si="37"/>
        <v>6.3613855968307431E-2</v>
      </c>
      <c r="G452" t="s">
        <v>963</v>
      </c>
      <c r="H452" s="4" cm="1">
        <f t="array" ref="H452">_xll.SNL.Clients.Office.Excel.Functions.SPG(G452, "SP_TOTAL_REV", "CY2022")</f>
        <v>1850204</v>
      </c>
      <c r="I452" s="4">
        <f>_xll.SNL.Clients.Office.Excel.Functions.SPG(G452,"IQ_AVG_DILUT_SHARES_OUT","CY2022")</f>
        <v>42399000</v>
      </c>
      <c r="J452" s="5">
        <f>_xll.SNL.Clients.Office.Excel.Functions.SPG(G452, "IQ_DILUT_EPS_NORM", "CY2022")</f>
        <v>2.7650000000000001</v>
      </c>
      <c r="K452">
        <f t="shared" si="38"/>
        <v>117233.235</v>
      </c>
      <c r="L452">
        <f t="shared" si="39"/>
        <v>6.3362329235046519E-2</v>
      </c>
      <c r="M452" t="s">
        <v>977</v>
      </c>
      <c r="N452" s="4" cm="1">
        <f t="array" ref="N452">_xll.SNL.Clients.Office.Excel.Functions.SPG(M452, "SP_TOTAL_REV", "CY2022")</f>
        <v>1424900</v>
      </c>
      <c r="O452" s="4">
        <f>_xll.SNL.Clients.Office.Excel.Functions.SPG(M452,"IQ_AVG_DILUT_SHARES_OUT","CY2022")</f>
        <v>108000000</v>
      </c>
      <c r="P452" s="5">
        <f>_xll.SNL.Clients.Office.Excel.Functions.SPG(M452, "IQ_DILUT_EPS_NORM", "CY2022")</f>
        <v>5.0940000000000003</v>
      </c>
      <c r="Q452">
        <f t="shared" si="40"/>
        <v>550152</v>
      </c>
      <c r="R452">
        <f t="shared" si="41"/>
        <v>0.3860986735911292</v>
      </c>
    </row>
    <row r="453" spans="1:18">
      <c r="A453" t="s">
        <v>964</v>
      </c>
      <c r="B453" s="4" cm="1">
        <f t="array" ref="B453">_xll.SNL.Clients.Office.Excel.Functions.SPG(A453, "SP_TOTAL_REV", "CY2023")</f>
        <v>52940000</v>
      </c>
      <c r="C453" s="4">
        <f>_xll.SNL.Clients.Office.Excel.Functions.SPG(A453,"IQ_AVG_DILUT_SHARES_OUT","CY2023")</f>
        <v>353500000</v>
      </c>
      <c r="D453" s="5">
        <f>_xll.SNL.Clients.Office.Excel.Functions.SPG(A453, "IQ_DILUT_EPS_NORM", "CY2023")</f>
        <v>0.63100000000000001</v>
      </c>
      <c r="E453">
        <f t="shared" ref="E453:E506" si="42">C453*D453/1000</f>
        <v>223058.5</v>
      </c>
      <c r="F453">
        <f t="shared" ref="F453:F506" si="43">E453/B453</f>
        <v>4.213420853796751E-3</v>
      </c>
      <c r="G453" t="s">
        <v>964</v>
      </c>
      <c r="H453" s="4" cm="1">
        <f t="array" ref="H453">_xll.SNL.Clients.Office.Excel.Functions.SPG(G453, "SP_TOTAL_REV", "CY2022")</f>
        <v>53609000</v>
      </c>
      <c r="I453" s="4">
        <f>_xll.SNL.Clients.Office.Excel.Functions.SPG(G453,"IQ_AVG_DILUT_SHARES_OUT","CY2022")</f>
        <v>361250000</v>
      </c>
      <c r="J453" s="5">
        <f>_xll.SNL.Clients.Office.Excel.Functions.SPG(G453, "IQ_DILUT_EPS_NORM", "CY2022")</f>
        <v>5.42</v>
      </c>
      <c r="K453">
        <f t="shared" ref="K453:K506" si="44">I453*J453/1000</f>
        <v>1957975</v>
      </c>
      <c r="L453">
        <f t="shared" ref="L453:L506" si="45">K453/H453</f>
        <v>3.6523251692812772E-2</v>
      </c>
      <c r="M453" t="s">
        <v>978</v>
      </c>
      <c r="N453" s="4" cm="1">
        <f t="array" ref="N453">_xll.SNL.Clients.Office.Excel.Functions.SPG(M453, "SP_TOTAL_REV", "CY2022")</f>
        <v>2497000</v>
      </c>
      <c r="O453" s="4">
        <f>_xll.SNL.Clients.Office.Excel.Functions.SPG(M453,"IQ_AVG_DILUT_SHARES_OUT","CY2022")</f>
        <v>158928942</v>
      </c>
      <c r="P453" s="5">
        <f>_xll.SNL.Clients.Office.Excel.Functions.SPG(M453, "IQ_DILUT_EPS_NORM", "CY2022")</f>
        <v>5.2590000000000003</v>
      </c>
      <c r="Q453">
        <f t="shared" ref="Q453:Q506" si="46">O453*P453/1000</f>
        <v>835807.30597800005</v>
      </c>
      <c r="R453">
        <f t="shared" ref="R453:R506" si="47">Q453/N453</f>
        <v>0.33472459190148179</v>
      </c>
    </row>
    <row r="454" spans="1:18">
      <c r="A454" t="s">
        <v>965</v>
      </c>
      <c r="B454" s="4" cm="1">
        <f t="array" ref="B454">_xll.SNL.Clients.Office.Excel.Functions.SPG(A454, "SP_TOTAL_REV", "CY2023")</f>
        <v>28153000</v>
      </c>
      <c r="C454" s="4">
        <f>_xll.SNL.Clients.Office.Excel.Functions.SPG(A454,"IQ_AVG_DILUT_SHARES_OUT","CY2023")</f>
        <v>1543000000</v>
      </c>
      <c r="D454" s="5">
        <f>_xll.SNL.Clients.Office.Excel.Functions.SPG(A454, "IQ_DILUT_EPS_NORM", "CY2023")</f>
        <v>3.1709999999999998</v>
      </c>
      <c r="E454">
        <f t="shared" si="42"/>
        <v>4892853</v>
      </c>
      <c r="F454">
        <f t="shared" si="43"/>
        <v>0.17379508400525698</v>
      </c>
      <c r="G454" t="s">
        <v>965</v>
      </c>
      <c r="H454" s="4" cm="1">
        <f t="array" ref="H454">_xll.SNL.Clients.Office.Excel.Functions.SPG(G454, "SP_TOTAL_REV", "CY2022")</f>
        <v>24583000</v>
      </c>
      <c r="I454" s="4">
        <f>_xll.SNL.Clients.Office.Excel.Functions.SPG(G454,"IQ_AVG_DILUT_SHARES_OUT","CY2022")</f>
        <v>1490000000</v>
      </c>
      <c r="J454" s="5">
        <f>_xll.SNL.Clients.Office.Excel.Functions.SPG(G454, "IQ_DILUT_EPS_NORM", "CY2022")</f>
        <v>3.1920000000000002</v>
      </c>
      <c r="K454">
        <f t="shared" si="44"/>
        <v>4756080</v>
      </c>
      <c r="L454">
        <f t="shared" si="45"/>
        <v>0.19347028434283856</v>
      </c>
      <c r="M454" t="s">
        <v>979</v>
      </c>
      <c r="N454" s="4" cm="1">
        <f t="array" ref="N454">_xll.SNL.Clients.Office.Excel.Functions.SPG(M454, "SP_TOTAL_REV", "CY2022")</f>
        <v>136835000</v>
      </c>
      <c r="O454" s="4">
        <f>_xll.SNL.Clients.Office.Excel.Functions.SPG(M454,"IQ_AVG_DILUT_SHARES_OUT","CY2022")</f>
        <v>4204000000</v>
      </c>
      <c r="P454" s="5">
        <f>_xll.SNL.Clients.Office.Excel.Functions.SPG(M454, "IQ_DILUT_EPS_NORM", "CY2022")</f>
        <v>4.0449999999999999</v>
      </c>
      <c r="Q454">
        <f t="shared" si="46"/>
        <v>17005180</v>
      </c>
      <c r="R454">
        <f t="shared" si="47"/>
        <v>0.12427507582124457</v>
      </c>
    </row>
    <row r="455" spans="1:18">
      <c r="A455" t="s">
        <v>966</v>
      </c>
      <c r="B455" s="4" cm="1">
        <f t="array" ref="B455">_xll.SNL.Clients.Office.Excel.Functions.SPG(A455, "SP_TOTAL_REV", "CY2023")</f>
        <v>1650653</v>
      </c>
      <c r="C455" s="4">
        <f>_xll.SNL.Clients.Office.Excel.Functions.SPG(A455,"IQ_AVG_DILUT_SHARES_OUT","CY2023")</f>
        <v>329104000</v>
      </c>
      <c r="D455" s="5">
        <f>_xll.SNL.Clients.Office.Excel.Functions.SPG(A455, "IQ_DILUT_EPS_NORM", "CY2023")</f>
        <v>0.192</v>
      </c>
      <c r="E455">
        <f t="shared" si="42"/>
        <v>63187.968000000001</v>
      </c>
      <c r="F455">
        <f t="shared" si="43"/>
        <v>3.8280588348974617E-2</v>
      </c>
      <c r="G455" t="s">
        <v>966</v>
      </c>
      <c r="H455" s="4" cm="1">
        <f t="array" ref="H455">_xll.SNL.Clients.Office.Excel.Functions.SPG(G455, "SP_TOTAL_REV", "CY2022")</f>
        <v>1515500</v>
      </c>
      <c r="I455" s="4">
        <f>_xll.SNL.Clients.Office.Excel.Functions.SPG(G455,"IQ_AVG_DILUT_SHARES_OUT","CY2022")</f>
        <v>322700000</v>
      </c>
      <c r="J455" s="5">
        <f>_xll.SNL.Clients.Office.Excel.Functions.SPG(G455, "IQ_DILUT_EPS_NORM", "CY2022")</f>
        <v>0.223</v>
      </c>
      <c r="K455">
        <f t="shared" si="44"/>
        <v>71962.100000000006</v>
      </c>
      <c r="L455">
        <f t="shared" si="45"/>
        <v>4.7484064665127022E-2</v>
      </c>
      <c r="M455" t="s">
        <v>980</v>
      </c>
      <c r="N455" s="4" cm="1">
        <f t="array" ref="N455">_xll.SNL.Clients.Office.Excel.Functions.SPG(M455, "SP_TOTAL_REV", "CY2022")</f>
        <v>8930700</v>
      </c>
      <c r="O455" s="4">
        <f>_xll.SNL.Clients.Office.Excel.Functions.SPG(M455,"IQ_AVG_DILUT_SHARES_OUT","CY2022")</f>
        <v>259100000</v>
      </c>
      <c r="P455" s="5">
        <f>_xll.SNL.Clients.Office.Excel.Functions.SPG(M455, "IQ_DILUT_EPS_NORM", "CY2022")</f>
        <v>10.74</v>
      </c>
      <c r="Q455">
        <f t="shared" si="46"/>
        <v>2782734</v>
      </c>
      <c r="R455">
        <f t="shared" si="47"/>
        <v>0.31159192448520273</v>
      </c>
    </row>
    <row r="456" spans="1:18">
      <c r="A456" t="s">
        <v>967</v>
      </c>
      <c r="B456" s="4" cm="1">
        <f t="array" ref="B456">_xll.SNL.Clients.Office.Excel.Functions.SPG(A456, "SP_TOTAL_REV", "CY2023")</f>
        <v>11207303</v>
      </c>
      <c r="C456" s="4">
        <f>_xll.SNL.Clients.Office.Excel.Functions.SPG(A456,"IQ_AVG_DILUT_SHARES_OUT","CY2023")</f>
        <v>49596000</v>
      </c>
      <c r="D456" s="5">
        <f>_xll.SNL.Clients.Office.Excel.Functions.SPG(A456, "IQ_DILUT_EPS_NORM", "CY2023")</f>
        <v>21.367999999999999</v>
      </c>
      <c r="E456">
        <f t="shared" si="42"/>
        <v>1059767.328</v>
      </c>
      <c r="F456">
        <f t="shared" si="43"/>
        <v>9.4560424394700485E-2</v>
      </c>
      <c r="G456" t="s">
        <v>967</v>
      </c>
      <c r="H456" s="4" cm="1">
        <f t="array" ref="H456">_xll.SNL.Clients.Office.Excel.Functions.SPG(G456, "SP_TOTAL_REV", "CY2022")</f>
        <v>10208580</v>
      </c>
      <c r="I456" s="4">
        <f>_xll.SNL.Clients.Office.Excel.Functions.SPG(G456,"IQ_AVG_DILUT_SHARES_OUT","CY2022")</f>
        <v>51738000</v>
      </c>
      <c r="J456" s="5">
        <f>_xll.SNL.Clients.Office.Excel.Functions.SPG(G456, "IQ_DILUT_EPS_NORM", "CY2022")</f>
        <v>19.853999999999999</v>
      </c>
      <c r="K456">
        <f t="shared" si="44"/>
        <v>1027206.252</v>
      </c>
      <c r="L456">
        <f t="shared" si="45"/>
        <v>0.10062185455763681</v>
      </c>
      <c r="M456" t="s">
        <v>981</v>
      </c>
      <c r="N456" s="4" cm="1">
        <f t="array" ref="N456">_xll.SNL.Clients.Office.Excel.Functions.SPG(M456, "SP_TOTAL_REV", "CY2022")</f>
        <v>16262700</v>
      </c>
      <c r="O456" s="4">
        <f>_xll.SNL.Clients.Office.Excel.Functions.SPG(M456,"IQ_AVG_DILUT_SHARES_OUT","CY2022")</f>
        <v>1217400000</v>
      </c>
      <c r="P456" s="5">
        <f>_xll.SNL.Clients.Office.Excel.Functions.SPG(M456, "IQ_DILUT_EPS_NORM", "CY2022")</f>
        <v>1.1779999999999999</v>
      </c>
      <c r="Q456">
        <f t="shared" si="46"/>
        <v>1434097.2</v>
      </c>
      <c r="R456">
        <f t="shared" si="47"/>
        <v>8.8183216809016945E-2</v>
      </c>
    </row>
    <row r="457" spans="1:18">
      <c r="A457" t="s">
        <v>968</v>
      </c>
      <c r="B457" s="4" cm="1">
        <f t="array" ref="B457">_xll.SNL.Clients.Office.Excel.Functions.SPG(A457, "SP_TOTAL_REV", "CY2023")</f>
        <v>24119000</v>
      </c>
      <c r="C457" s="4">
        <f>_xll.SNL.Clients.Office.Excel.Functions.SPG(A457,"IQ_AVG_DILUT_SHARES_OUT","CY2023")</f>
        <v>610200000</v>
      </c>
      <c r="D457" s="5">
        <f>_xll.SNL.Clients.Office.Excel.Functions.SPG(A457, "IQ_DILUT_EPS_NORM", "CY2023")</f>
        <v>8.3230000000000004</v>
      </c>
      <c r="E457">
        <f t="shared" si="42"/>
        <v>5078694.5999999996</v>
      </c>
      <c r="F457">
        <f t="shared" si="43"/>
        <v>0.21056820763713255</v>
      </c>
      <c r="G457" t="s">
        <v>968</v>
      </c>
      <c r="H457" s="4" cm="1">
        <f t="array" ref="H457">_xll.SNL.Clients.Office.Excel.Functions.SPG(G457, "SP_TOTAL_REV", "CY2022")</f>
        <v>24875000</v>
      </c>
      <c r="I457" s="4">
        <f>_xll.SNL.Clients.Office.Excel.Functions.SPG(G457,"IQ_AVG_DILUT_SHARES_OUT","CY2022")</f>
        <v>624000000</v>
      </c>
      <c r="J457" s="5">
        <f>_xll.SNL.Clients.Office.Excel.Functions.SPG(G457, "IQ_DILUT_EPS_NORM", "CY2022")</f>
        <v>8.9719999999999995</v>
      </c>
      <c r="K457">
        <f t="shared" si="44"/>
        <v>5598528</v>
      </c>
      <c r="L457">
        <f t="shared" si="45"/>
        <v>0.22506645226130653</v>
      </c>
      <c r="M457" t="s">
        <v>982</v>
      </c>
      <c r="N457" s="4" cm="1">
        <f t="array" ref="N457">_xll.SNL.Clients.Office.Excel.Functions.SPG(M457, "SP_TOTAL_REV", "CY2022")</f>
        <v>2669996</v>
      </c>
      <c r="O457" s="4">
        <f>_xll.SNL.Clients.Office.Excel.Functions.SPG(M457,"IQ_AVG_DILUT_SHARES_OUT","CY2022")</f>
        <v>879675845</v>
      </c>
      <c r="P457" s="5">
        <f>_xll.SNL.Clients.Office.Excel.Functions.SPG(M457, "IQ_DILUT_EPS_NORM", "CY2022")</f>
        <v>0.78800000000000003</v>
      </c>
      <c r="Q457">
        <f t="shared" si="46"/>
        <v>693184.56585999997</v>
      </c>
      <c r="R457">
        <f t="shared" si="47"/>
        <v>0.25962007653194985</v>
      </c>
    </row>
    <row r="458" spans="1:18">
      <c r="A458" t="s">
        <v>969</v>
      </c>
      <c r="B458" s="4" cm="1">
        <f t="array" ref="B458">_xll.SNL.Clients.Office.Excel.Functions.SPG(A458, "SP_TOTAL_REV", "CY2023")</f>
        <v>53717000</v>
      </c>
      <c r="C458" s="4">
        <f>_xll.SNL.Clients.Office.Excel.Functions.SPG(A458,"IQ_AVG_DILUT_SHARES_OUT","CY2023")</f>
        <v>331900000</v>
      </c>
      <c r="D458" s="5">
        <f>_xll.SNL.Clients.Office.Excel.Functions.SPG(A458, "IQ_DILUT_EPS_NORM", "CY2023")</f>
        <v>8.1349999999999998</v>
      </c>
      <c r="E458">
        <f t="shared" si="42"/>
        <v>2700006.5</v>
      </c>
      <c r="F458">
        <f t="shared" si="43"/>
        <v>5.0263538544594824E-2</v>
      </c>
      <c r="G458" t="s">
        <v>969</v>
      </c>
      <c r="H458" s="4" cm="1">
        <f t="array" ref="H458">_xll.SNL.Clients.Office.Excel.Functions.SPG(G458, "SP_TOTAL_REV", "CY2022")</f>
        <v>44955000</v>
      </c>
      <c r="I458" s="4">
        <f>_xll.SNL.Clients.Office.Excel.Functions.SPG(G458,"IQ_AVG_DILUT_SHARES_OUT","CY2022")</f>
        <v>330100000</v>
      </c>
      <c r="J458" s="5">
        <f>_xll.SNL.Clients.Office.Excel.Functions.SPG(G458, "IQ_DILUT_EPS_NORM", "CY2022")</f>
        <v>2.1150000000000002</v>
      </c>
      <c r="K458">
        <f t="shared" si="44"/>
        <v>698161.50000000012</v>
      </c>
      <c r="L458">
        <f t="shared" si="45"/>
        <v>1.5530230230230233E-2</v>
      </c>
      <c r="M458" t="s">
        <v>983</v>
      </c>
      <c r="N458" s="4" cm="1">
        <f t="array" ref="N458">_xll.SNL.Clients.Office.Excel.Functions.SPG(M458, "SP_TOTAL_REV", "CY2022")</f>
        <v>30187000</v>
      </c>
      <c r="O458" s="4">
        <f>_xll.SNL.Clients.Office.Excel.Functions.SPG(M458,"IQ_AVG_DILUT_SHARES_OUT","CY2022")</f>
        <v>2121750000</v>
      </c>
      <c r="P458" s="5">
        <f>_xll.SNL.Clients.Office.Excel.Functions.SPG(M458, "IQ_DILUT_EPS_NORM", "CY2022")</f>
        <v>5.883</v>
      </c>
      <c r="Q458">
        <f t="shared" si="46"/>
        <v>12482255.25</v>
      </c>
      <c r="R458">
        <f t="shared" si="47"/>
        <v>0.41349770596614438</v>
      </c>
    </row>
    <row r="459" spans="1:18">
      <c r="A459" t="s">
        <v>970</v>
      </c>
      <c r="B459" s="4" cm="1">
        <f t="array" ref="B459">_xll.SNL.Clients.Office.Excel.Functions.SPG(A459, "SP_TOTAL_REV", "CY2023")</f>
        <v>90958000</v>
      </c>
      <c r="C459" s="4">
        <f>_xll.SNL.Clients.Office.Excel.Functions.SPG(A459,"IQ_AVG_DILUT_SHARES_OUT","CY2023")</f>
        <v>860000000</v>
      </c>
      <c r="D459" s="5">
        <f>_xll.SNL.Clients.Office.Excel.Functions.SPG(A459, "IQ_DILUT_EPS_NORM", "CY2023")</f>
        <v>7.04</v>
      </c>
      <c r="E459">
        <f t="shared" si="42"/>
        <v>6054400</v>
      </c>
      <c r="F459">
        <f t="shared" si="43"/>
        <v>6.6562589326942104E-2</v>
      </c>
      <c r="G459" t="s">
        <v>970</v>
      </c>
      <c r="H459" s="4" cm="1">
        <f t="array" ref="H459">_xll.SNL.Clients.Office.Excel.Functions.SPG(G459, "SP_TOTAL_REV", "CY2022")</f>
        <v>100338000</v>
      </c>
      <c r="I459" s="4">
        <f>_xll.SNL.Clients.Office.Excel.Functions.SPG(G459,"IQ_AVG_DILUT_SHARES_OUT","CY2022")</f>
        <v>875000000</v>
      </c>
      <c r="J459" s="5">
        <f>_xll.SNL.Clients.Office.Excel.Functions.SPG(G459, "IQ_DILUT_EPS_NORM", "CY2022")</f>
        <v>10.417</v>
      </c>
      <c r="K459">
        <f t="shared" si="44"/>
        <v>9114875</v>
      </c>
      <c r="L459">
        <f t="shared" si="45"/>
        <v>9.0841705036975029E-2</v>
      </c>
      <c r="M459" t="s">
        <v>984</v>
      </c>
      <c r="N459" s="4" cm="1">
        <f t="array" ref="N459">_xll.SNL.Clients.Office.Excel.Functions.SPG(M459, "SP_TOTAL_REV", "CY2022")</f>
        <v>7315200</v>
      </c>
      <c r="O459" s="4">
        <f>_xll.SNL.Clients.Office.Excel.Functions.SPG(M459,"IQ_AVG_DILUT_SHARES_OUT","CY2022")</f>
        <v>133600000</v>
      </c>
      <c r="P459" s="5">
        <f>_xll.SNL.Clients.Office.Excel.Functions.SPG(M459, "IQ_DILUT_EPS_NORM", "CY2022")</f>
        <v>4.0090000000000003</v>
      </c>
      <c r="Q459">
        <f t="shared" si="46"/>
        <v>535602.4</v>
      </c>
      <c r="R459">
        <f t="shared" si="47"/>
        <v>7.3217738407699046E-2</v>
      </c>
    </row>
    <row r="460" spans="1:18">
      <c r="A460" t="s">
        <v>971</v>
      </c>
      <c r="B460" s="4" cm="1">
        <f t="array" ref="B460">_xll.SNL.Clients.Office.Excel.Functions.SPG(A460, "SP_TOTAL_REV", "CY2023")</f>
        <v>14332000</v>
      </c>
      <c r="C460" s="4">
        <f>_xll.SNL.Clients.Office.Excel.Functions.SPG(A460,"IQ_AVG_DILUT_SHARES_OUT","CY2023")</f>
        <v>68710000</v>
      </c>
      <c r="D460" s="5">
        <f>_xll.SNL.Clients.Office.Excel.Functions.SPG(A460, "IQ_DILUT_EPS_NORM", "CY2023")</f>
        <v>30.445</v>
      </c>
      <c r="E460">
        <f t="shared" si="42"/>
        <v>2091875.95</v>
      </c>
      <c r="F460">
        <f t="shared" si="43"/>
        <v>0.1459584112475579</v>
      </c>
      <c r="G460" t="s">
        <v>971</v>
      </c>
      <c r="H460" s="4" cm="1">
        <f t="array" ref="H460">_xll.SNL.Clients.Office.Excel.Functions.SPG(G460, "SP_TOTAL_REV", "CY2022")</f>
        <v>11642000</v>
      </c>
      <c r="I460" s="4">
        <f>_xll.SNL.Clients.Office.Excel.Functions.SPG(G460,"IQ_AVG_DILUT_SHARES_OUT","CY2022")</f>
        <v>70973000</v>
      </c>
      <c r="J460" s="5">
        <f>_xll.SNL.Clients.Office.Excel.Functions.SPG(G460, "IQ_DILUT_EPS_NORM", "CY2022")</f>
        <v>24.913</v>
      </c>
      <c r="K460">
        <f t="shared" si="44"/>
        <v>1768150.3489999999</v>
      </c>
      <c r="L460">
        <f t="shared" si="45"/>
        <v>0.1518768552654183</v>
      </c>
      <c r="M460" t="s">
        <v>985</v>
      </c>
      <c r="N460" s="4" cm="1">
        <f t="array" ref="N460">_xll.SNL.Clients.Office.Excel.Functions.SPG(M460, "SP_TOTAL_REV", "CY2022")</f>
        <v>11166499</v>
      </c>
      <c r="O460" s="4">
        <f>_xll.SNL.Clients.Office.Excel.Functions.SPG(M460,"IQ_AVG_DILUT_SHARES_OUT","CY2022")</f>
        <v>419191500</v>
      </c>
      <c r="P460" s="5">
        <f>_xll.SNL.Clients.Office.Excel.Functions.SPG(M460, "IQ_DILUT_EPS_NORM", "CY2022")</f>
        <v>2.5550000000000002</v>
      </c>
      <c r="Q460">
        <f t="shared" si="46"/>
        <v>1071034.2825000002</v>
      </c>
      <c r="R460">
        <f t="shared" si="47"/>
        <v>9.5914957991757324E-2</v>
      </c>
    </row>
    <row r="461" spans="1:18">
      <c r="A461" t="s">
        <v>972</v>
      </c>
      <c r="B461" s="4" cm="1">
        <f t="array" ref="B461">_xll.SNL.Clients.Office.Excel.Functions.SPG(A461, "SP_TOTAL_REV", "CY2023")</f>
        <v>371622000</v>
      </c>
      <c r="C461" s="4">
        <f>_xll.SNL.Clients.Office.Excel.Functions.SPG(A461,"IQ_AVG_DILUT_SHARES_OUT","CY2023")</f>
        <v>938000000</v>
      </c>
      <c r="D461" s="5">
        <f>_xll.SNL.Clients.Office.Excel.Functions.SPG(A461, "IQ_DILUT_EPS_NORM", "CY2023")</f>
        <v>18.584</v>
      </c>
      <c r="E461">
        <f t="shared" si="42"/>
        <v>17431792</v>
      </c>
      <c r="F461">
        <f t="shared" si="43"/>
        <v>4.69073198034562E-2</v>
      </c>
      <c r="G461" t="s">
        <v>972</v>
      </c>
      <c r="H461" s="4" cm="1">
        <f t="array" ref="H461">_xll.SNL.Clients.Office.Excel.Functions.SPG(G461, "SP_TOTAL_REV", "CY2022")</f>
        <v>324162000</v>
      </c>
      <c r="I461" s="4">
        <f>_xll.SNL.Clients.Office.Excel.Functions.SPG(G461,"IQ_AVG_DILUT_SHARES_OUT","CY2022")</f>
        <v>950000000</v>
      </c>
      <c r="J461" s="5">
        <f>_xll.SNL.Clients.Office.Excel.Functions.SPG(G461, "IQ_DILUT_EPS_NORM", "CY2022")</f>
        <v>16.785</v>
      </c>
      <c r="K461">
        <f t="shared" si="44"/>
        <v>15945750</v>
      </c>
      <c r="L461">
        <f t="shared" si="45"/>
        <v>4.9190682436559496E-2</v>
      </c>
      <c r="M461" t="s">
        <v>986</v>
      </c>
      <c r="N461" s="4" cm="1">
        <f t="array" ref="N461">_xll.SNL.Clients.Office.Excel.Functions.SPG(M461, "SP_TOTAL_REV", "CY2022")</f>
        <v>15228000</v>
      </c>
      <c r="O461" s="4">
        <f>_xll.SNL.Clients.Office.Excel.Functions.SPG(M461,"IQ_AVG_DILUT_SHARES_OUT","CY2022")</f>
        <v>51100000</v>
      </c>
      <c r="P461" s="5">
        <f>_xll.SNL.Clients.Office.Excel.Functions.SPG(M461, "IQ_DILUT_EPS_NORM", "CY2022")</f>
        <v>24.699000000000002</v>
      </c>
      <c r="Q461">
        <f t="shared" si="46"/>
        <v>1262118.8999999999</v>
      </c>
      <c r="R461">
        <f t="shared" si="47"/>
        <v>8.2881461780929866E-2</v>
      </c>
    </row>
    <row r="462" spans="1:18">
      <c r="A462" t="s">
        <v>973</v>
      </c>
      <c r="B462" s="4" cm="1">
        <f t="array" ref="B462">_xll.SNL.Clients.Office.Excel.Functions.SPG(A462, "SP_TOTAL_REV", "CY2023")</f>
        <v>14281976</v>
      </c>
      <c r="C462" s="4">
        <f>_xll.SNL.Clients.Office.Excel.Functions.SPG(A462,"IQ_AVG_DILUT_SHARES_OUT","CY2023")</f>
        <v>70125000</v>
      </c>
      <c r="D462" s="5">
        <f>_xll.SNL.Clients.Office.Excel.Functions.SPG(A462, "IQ_DILUT_EPS_NORM", "CY2023")</f>
        <v>8.36</v>
      </c>
      <c r="E462">
        <f t="shared" si="42"/>
        <v>586245</v>
      </c>
      <c r="F462">
        <f t="shared" si="43"/>
        <v>4.104789141222475E-2</v>
      </c>
      <c r="G462" t="s">
        <v>973</v>
      </c>
      <c r="H462" s="4" cm="1">
        <f t="array" ref="H462">_xll.SNL.Clients.Office.Excel.Functions.SPG(G462, "SP_TOTAL_REV", "CY2022")</f>
        <v>13399370</v>
      </c>
      <c r="I462" s="4">
        <f>_xll.SNL.Clients.Office.Excel.Functions.SPG(G462,"IQ_AVG_DILUT_SHARES_OUT","CY2022")</f>
        <v>73832000</v>
      </c>
      <c r="J462" s="5">
        <f>_xll.SNL.Clients.Office.Excel.Functions.SPG(G462, "IQ_DILUT_EPS_NORM", "CY2022")</f>
        <v>8.0719999999999992</v>
      </c>
      <c r="K462">
        <f t="shared" si="44"/>
        <v>595971.90399999986</v>
      </c>
      <c r="L462">
        <f t="shared" si="45"/>
        <v>4.4477606335223213E-2</v>
      </c>
      <c r="M462" t="s">
        <v>987</v>
      </c>
      <c r="N462" s="4" cm="1">
        <f t="array" ref="N462">_xll.SNL.Clients.Office.Excel.Functions.SPG(M462, "SP_TOTAL_REV", "CY2022")</f>
        <v>8362000</v>
      </c>
      <c r="O462" s="4">
        <f>_xll.SNL.Clients.Office.Excel.Functions.SPG(M462,"IQ_AVG_DILUT_SHARES_OUT","CY2022")</f>
        <v>182800000</v>
      </c>
      <c r="P462" s="5">
        <f>_xll.SNL.Clients.Office.Excel.Functions.SPG(M462, "IQ_DILUT_EPS_NORM", "CY2022")</f>
        <v>3.0539999999999998</v>
      </c>
      <c r="Q462">
        <f t="shared" si="46"/>
        <v>558271.19999999995</v>
      </c>
      <c r="R462">
        <f t="shared" si="47"/>
        <v>6.6762879693853139E-2</v>
      </c>
    </row>
    <row r="463" spans="1:18">
      <c r="A463" t="s">
        <v>974</v>
      </c>
      <c r="B463" s="4" cm="1">
        <f t="array" ref="B463">_xll.SNL.Clients.Office.Excel.Functions.SPG(A463, "SP_TOTAL_REV", "CY2023")</f>
        <v>139001000</v>
      </c>
      <c r="C463" s="4">
        <f>_xll.SNL.Clients.Office.Excel.Functions.SPG(A463,"IQ_AVG_DILUT_SHARES_OUT","CY2023")</f>
        <v>353000000</v>
      </c>
      <c r="D463" s="5">
        <f>_xll.SNL.Clients.Office.Excel.Functions.SPG(A463, "IQ_DILUT_EPS_NORM", "CY2023")</f>
        <v>19.927</v>
      </c>
      <c r="E463">
        <f t="shared" si="42"/>
        <v>7034231</v>
      </c>
      <c r="F463">
        <f t="shared" si="43"/>
        <v>5.0605614348098217E-2</v>
      </c>
      <c r="G463" t="s">
        <v>974</v>
      </c>
      <c r="H463" s="4" cm="1">
        <f t="array" ref="H463">_xll.SNL.Clients.Office.Excel.Functions.SPG(G463, "SP_TOTAL_REV", "CY2022")</f>
        <v>171189000</v>
      </c>
      <c r="I463" s="4">
        <f>_xll.SNL.Clients.Office.Excel.Functions.SPG(G463,"IQ_AVG_DILUT_SHARES_OUT","CY2022")</f>
        <v>396000000</v>
      </c>
      <c r="J463" s="5">
        <f>_xll.SNL.Clients.Office.Excel.Functions.SPG(G463, "IQ_DILUT_EPS_NORM", "CY2022")</f>
        <v>23.437999999999999</v>
      </c>
      <c r="K463">
        <f t="shared" si="44"/>
        <v>9281448</v>
      </c>
      <c r="L463">
        <f t="shared" si="45"/>
        <v>5.4217549024762106E-2</v>
      </c>
      <c r="M463" t="s">
        <v>988</v>
      </c>
      <c r="N463" s="4" cm="1">
        <f t="array" ref="N463">_xll.SNL.Clients.Office.Excel.Functions.SPG(M463, "SP_TOTAL_REV", "CY2022")</f>
        <v>132184000</v>
      </c>
      <c r="O463" s="4">
        <f>_xll.SNL.Clients.Office.Excel.Functions.SPG(M463,"IQ_AVG_DILUT_SHARES_OUT","CY2022")</f>
        <v>863850000</v>
      </c>
      <c r="P463" s="5">
        <f>_xll.SNL.Clients.Office.Excel.Functions.SPG(M463, "IQ_DILUT_EPS_NORM", "CY2022")</f>
        <v>1.8160000000000001</v>
      </c>
      <c r="Q463">
        <f t="shared" si="46"/>
        <v>1568751.6</v>
      </c>
      <c r="R463">
        <f t="shared" si="47"/>
        <v>1.1867938630999214E-2</v>
      </c>
    </row>
    <row r="464" spans="1:18">
      <c r="A464" t="s">
        <v>975</v>
      </c>
      <c r="B464" s="4" cm="1">
        <f t="array" ref="B464">_xll.SNL.Clients.Office.Excel.Functions.SPG(A464, "SP_TOTAL_REV", "CY2023")</f>
        <v>4480722</v>
      </c>
      <c r="C464" s="4">
        <f>_xll.SNL.Clients.Office.Excel.Functions.SPG(A464,"IQ_AVG_DILUT_SHARES_OUT","CY2023")</f>
        <v>405670000</v>
      </c>
      <c r="D464" s="5">
        <f>_xll.SNL.Clients.Office.Excel.Functions.SPG(A464, "IQ_DILUT_EPS_NORM", "CY2023")</f>
        <v>0.17199999999999999</v>
      </c>
      <c r="E464">
        <f t="shared" si="42"/>
        <v>69775.240000000005</v>
      </c>
      <c r="F464">
        <f t="shared" si="43"/>
        <v>1.5572320710814018E-2</v>
      </c>
      <c r="G464" t="s">
        <v>975</v>
      </c>
      <c r="H464" s="4" cm="1">
        <f t="array" ref="H464">_xll.SNL.Clients.Office.Excel.Functions.SPG(G464, "SP_TOTAL_REV", "CY2022")</f>
        <v>4070256</v>
      </c>
      <c r="I464" s="4">
        <f>_xll.SNL.Clients.Office.Excel.Functions.SPG(G464,"IQ_AVG_DILUT_SHARES_OUT","CY2022")</f>
        <v>403454000</v>
      </c>
      <c r="J464" s="5">
        <f>_xll.SNL.Clients.Office.Excel.Functions.SPG(G464, "IQ_DILUT_EPS_NORM", "CY2022")</f>
        <v>5.8999999999999997E-2</v>
      </c>
      <c r="K464">
        <f t="shared" si="44"/>
        <v>23803.786</v>
      </c>
      <c r="L464">
        <f t="shared" si="45"/>
        <v>5.8482282195517921E-3</v>
      </c>
      <c r="M464" t="s">
        <v>989</v>
      </c>
      <c r="N464" s="4" cm="1">
        <f t="array" ref="N464">_xll.SNL.Clients.Office.Excel.Functions.SPG(M464, "SP_TOTAL_REV", "CY2022")</f>
        <v>611289000</v>
      </c>
      <c r="O464" s="4">
        <f>_xll.SNL.Clients.Office.Excel.Functions.SPG(M464,"IQ_AVG_DILUT_SHARES_OUT","CY2022")</f>
        <v>8202000000</v>
      </c>
      <c r="P464" s="5">
        <f>_xll.SNL.Clients.Office.Excel.Functions.SPG(M464, "IQ_DILUT_EPS_NORM", "CY2022")</f>
        <v>1.754</v>
      </c>
      <c r="Q464">
        <f t="shared" si="46"/>
        <v>14386308</v>
      </c>
      <c r="R464">
        <f t="shared" si="47"/>
        <v>2.3534380628475238E-2</v>
      </c>
    </row>
    <row r="465" spans="1:18">
      <c r="A465" t="s">
        <v>976</v>
      </c>
      <c r="B465" s="4" cm="1">
        <f t="array" ref="B465">_xll.SNL.Clients.Office.Excel.Functions.SPG(A465, "SP_TOTAL_REV", "CY2023")</f>
        <v>5021000</v>
      </c>
      <c r="C465" s="4">
        <f>_xll.SNL.Clients.Office.Excel.Functions.SPG(A465,"IQ_AVG_DILUT_SHARES_OUT","CY2023")</f>
        <v>246800000</v>
      </c>
      <c r="D465" s="5">
        <f>_xll.SNL.Clients.Office.Excel.Functions.SPG(A465, "IQ_DILUT_EPS_NORM", "CY2023")</f>
        <v>2.8439999999999999</v>
      </c>
      <c r="E465">
        <f t="shared" si="42"/>
        <v>701899.2</v>
      </c>
      <c r="F465">
        <f t="shared" si="43"/>
        <v>0.13979271061541523</v>
      </c>
      <c r="G465" t="s">
        <v>976</v>
      </c>
      <c r="H465" s="4" cm="1">
        <f t="array" ref="H465">_xll.SNL.Clients.Office.Excel.Functions.SPG(G465, "SP_TOTAL_REV", "CY2022")</f>
        <v>4870000</v>
      </c>
      <c r="I465" s="4">
        <f>_xll.SNL.Clients.Office.Excel.Functions.SPG(G465,"IQ_AVG_DILUT_SHARES_OUT","CY2022")</f>
        <v>246300000</v>
      </c>
      <c r="J465" s="5">
        <f>_xll.SNL.Clients.Office.Excel.Functions.SPG(G465, "IQ_DILUT_EPS_NORM", "CY2022")</f>
        <v>2.847</v>
      </c>
      <c r="K465">
        <f t="shared" si="44"/>
        <v>701216.1</v>
      </c>
      <c r="L465">
        <f t="shared" si="45"/>
        <v>0.14398687885010267</v>
      </c>
      <c r="M465" t="s">
        <v>990</v>
      </c>
      <c r="N465" s="4" cm="1">
        <f t="array" ref="N465">_xll.SNL.Clients.Office.Excel.Functions.SPG(M465, "SP_TOTAL_REV", "CY2022")</f>
        <v>84415000</v>
      </c>
      <c r="O465" s="4">
        <f>_xll.SNL.Clients.Office.Excel.Functions.SPG(M465,"IQ_AVG_DILUT_SHARES_OUT","CY2022")</f>
        <v>1826750000</v>
      </c>
      <c r="P465" s="5">
        <f>_xll.SNL.Clients.Office.Excel.Functions.SPG(M465, "IQ_DILUT_EPS_NORM", "CY2022")</f>
        <v>1.8180000000000001</v>
      </c>
      <c r="Q465">
        <f t="shared" si="46"/>
        <v>3321031.5</v>
      </c>
      <c r="R465">
        <f t="shared" si="47"/>
        <v>3.9341722442693836E-2</v>
      </c>
    </row>
    <row r="466" spans="1:18">
      <c r="A466" t="s">
        <v>977</v>
      </c>
      <c r="B466" s="4" cm="1">
        <f t="array" ref="B466">_xll.SNL.Clients.Office.Excel.Functions.SPG(A466, "SP_TOTAL_REV", "CY2023")</f>
        <v>1493100</v>
      </c>
      <c r="C466" s="4">
        <f>_xll.SNL.Clients.Office.Excel.Functions.SPG(A466,"IQ_AVG_DILUT_SHARES_OUT","CY2023")</f>
        <v>103500000</v>
      </c>
      <c r="D466" s="5">
        <f>_xll.SNL.Clients.Office.Excel.Functions.SPG(A466, "IQ_DILUT_EPS_NORM", "CY2023")</f>
        <v>5.8970000000000002</v>
      </c>
      <c r="E466">
        <f t="shared" si="42"/>
        <v>610339.5</v>
      </c>
      <c r="F466">
        <f t="shared" si="43"/>
        <v>0.40877335744424353</v>
      </c>
      <c r="G466" t="s">
        <v>977</v>
      </c>
      <c r="H466" s="4" cm="1">
        <f t="array" ref="H466">_xll.SNL.Clients.Office.Excel.Functions.SPG(G466, "SP_TOTAL_REV", "CY2022")</f>
        <v>1424900</v>
      </c>
      <c r="I466" s="4">
        <f>_xll.SNL.Clients.Office.Excel.Functions.SPG(G466,"IQ_AVG_DILUT_SHARES_OUT","CY2022")</f>
        <v>108000000</v>
      </c>
      <c r="J466" s="5">
        <f>_xll.SNL.Clients.Office.Excel.Functions.SPG(G466, "IQ_DILUT_EPS_NORM", "CY2022")</f>
        <v>5.0940000000000003</v>
      </c>
      <c r="K466">
        <f t="shared" si="44"/>
        <v>550152</v>
      </c>
      <c r="L466">
        <f t="shared" si="45"/>
        <v>0.3860986735911292</v>
      </c>
      <c r="M466" t="s">
        <v>991</v>
      </c>
      <c r="N466" s="4" cm="1">
        <f t="array" ref="N466">_xll.SNL.Clients.Office.Excel.Functions.SPG(M466, "SP_TOTAL_REV", "CY2022")</f>
        <v>33817000</v>
      </c>
      <c r="O466" s="4">
        <f>_xll.SNL.Clients.Office.Excel.Functions.SPG(M466,"IQ_AVG_DILUT_SHARES_OUT","CY2022")</f>
        <v>1940000000</v>
      </c>
      <c r="P466" s="5">
        <f>_xll.SNL.Clients.Office.Excel.Functions.SPG(M466, "IQ_DILUT_EPS_NORM", "CY2022")</f>
        <v>-1.2589999999999999</v>
      </c>
      <c r="Q466">
        <f t="shared" si="46"/>
        <v>-2442460</v>
      </c>
      <c r="R466">
        <f t="shared" si="47"/>
        <v>-7.2225803589910403E-2</v>
      </c>
    </row>
    <row r="467" spans="1:18">
      <c r="A467" t="s">
        <v>978</v>
      </c>
      <c r="B467" s="4" cm="1">
        <f t="array" ref="B467">_xll.SNL.Clients.Office.Excel.Functions.SPG(A467, "SP_TOTAL_REV", "CY2023")</f>
        <v>2681400</v>
      </c>
      <c r="C467" s="4">
        <f>_xll.SNL.Clients.Office.Excel.Functions.SPG(A467,"IQ_AVG_DILUT_SHARES_OUT","CY2023")</f>
        <v>147336159</v>
      </c>
      <c r="D467" s="5">
        <f>_xll.SNL.Clients.Office.Excel.Functions.SPG(A467, "IQ_DILUT_EPS_NORM", "CY2023")</f>
        <v>4.3689999999999998</v>
      </c>
      <c r="E467">
        <f t="shared" si="42"/>
        <v>643711.67867100006</v>
      </c>
      <c r="F467">
        <f t="shared" si="43"/>
        <v>0.2400655175173417</v>
      </c>
      <c r="G467" t="s">
        <v>978</v>
      </c>
      <c r="H467" s="4" cm="1">
        <f t="array" ref="H467">_xll.SNL.Clients.Office.Excel.Functions.SPG(G467, "SP_TOTAL_REV", "CY2022")</f>
        <v>2497000</v>
      </c>
      <c r="I467" s="4">
        <f>_xll.SNL.Clients.Office.Excel.Functions.SPG(G467,"IQ_AVG_DILUT_SHARES_OUT","CY2022")</f>
        <v>158928942</v>
      </c>
      <c r="J467" s="5">
        <f>_xll.SNL.Clients.Office.Excel.Functions.SPG(G467, "IQ_DILUT_EPS_NORM", "CY2022")</f>
        <v>5.2590000000000003</v>
      </c>
      <c r="K467">
        <f t="shared" si="44"/>
        <v>835807.30597800005</v>
      </c>
      <c r="L467">
        <f t="shared" si="45"/>
        <v>0.33472459190148179</v>
      </c>
      <c r="M467" t="s">
        <v>992</v>
      </c>
      <c r="N467" s="4" cm="1">
        <f t="array" ref="N467">_xll.SNL.Clients.Office.Excel.Functions.SPG(M467, "SP_TOTAL_REV", "CY2022")</f>
        <v>19698000</v>
      </c>
      <c r="O467" s="4">
        <f>_xll.SNL.Clients.Office.Excel.Functions.SPG(M467,"IQ_AVG_DILUT_SHARES_OUT","CY2022")</f>
        <v>415000000</v>
      </c>
      <c r="P467" s="5">
        <f>_xll.SNL.Clients.Office.Excel.Functions.SPG(M467, "IQ_DILUT_EPS_NORM", "CY2022")</f>
        <v>4.4850000000000003</v>
      </c>
      <c r="Q467">
        <f t="shared" si="46"/>
        <v>1861275.0000000002</v>
      </c>
      <c r="R467">
        <f t="shared" si="47"/>
        <v>9.4490557416996662E-2</v>
      </c>
    </row>
    <row r="468" spans="1:18">
      <c r="A468" t="s">
        <v>979</v>
      </c>
      <c r="B468" s="4" cm="1">
        <f t="array" ref="B468">_xll.SNL.Clients.Office.Excel.Functions.SPG(A468, "SP_TOTAL_REV", "CY2023")</f>
        <v>133974000</v>
      </c>
      <c r="C468" s="4">
        <f>_xll.SNL.Clients.Office.Excel.Functions.SPG(A468,"IQ_AVG_DILUT_SHARES_OUT","CY2023")</f>
        <v>4215000000</v>
      </c>
      <c r="D468" s="5">
        <f>_xll.SNL.Clients.Office.Excel.Functions.SPG(A468, "IQ_DILUT_EPS_NORM", "CY2023")</f>
        <v>3.5939999999999999</v>
      </c>
      <c r="E468">
        <f t="shared" si="42"/>
        <v>15148710</v>
      </c>
      <c r="F468">
        <f t="shared" si="43"/>
        <v>0.1130720139728604</v>
      </c>
      <c r="G468" t="s">
        <v>979</v>
      </c>
      <c r="H468" s="4" cm="1">
        <f t="array" ref="H468">_xll.SNL.Clients.Office.Excel.Functions.SPG(G468, "SP_TOTAL_REV", "CY2022")</f>
        <v>136835000</v>
      </c>
      <c r="I468" s="4">
        <f>_xll.SNL.Clients.Office.Excel.Functions.SPG(G468,"IQ_AVG_DILUT_SHARES_OUT","CY2022")</f>
        <v>4204000000</v>
      </c>
      <c r="J468" s="5">
        <f>_xll.SNL.Clients.Office.Excel.Functions.SPG(G468, "IQ_DILUT_EPS_NORM", "CY2022")</f>
        <v>4.0449999999999999</v>
      </c>
      <c r="K468">
        <f t="shared" si="44"/>
        <v>17005180</v>
      </c>
      <c r="L468">
        <f t="shared" si="45"/>
        <v>0.12427507582124457</v>
      </c>
      <c r="M468" t="s">
        <v>993</v>
      </c>
      <c r="N468" s="4" cm="1">
        <f t="array" ref="N468">_xll.SNL.Clients.Office.Excel.Functions.SPG(M468, "SP_TOTAL_REV", "CY2022")</f>
        <v>2971956</v>
      </c>
      <c r="O468" s="4">
        <f>_xll.SNL.Clients.Office.Excel.Functions.SPG(M468,"IQ_AVG_DILUT_SHARES_OUT","CY2022")</f>
        <v>60331000</v>
      </c>
      <c r="P468" s="5">
        <f>_xll.SNL.Clients.Office.Excel.Functions.SPG(M468, "IQ_DILUT_EPS_NORM", "CY2022")</f>
        <v>8.7710000000000008</v>
      </c>
      <c r="Q468">
        <f t="shared" si="46"/>
        <v>529163.20100000012</v>
      </c>
      <c r="R468">
        <f t="shared" si="47"/>
        <v>0.17805216530796555</v>
      </c>
    </row>
    <row r="469" spans="1:18">
      <c r="A469" t="s">
        <v>980</v>
      </c>
      <c r="B469" s="4" cm="1">
        <f t="array" ref="B469">_xll.SNL.Clients.Office.Excel.Functions.SPG(A469, "SP_TOTAL_REV", "CY2023")</f>
        <v>9869200</v>
      </c>
      <c r="C469" s="4">
        <f>_xll.SNL.Clients.Office.Excel.Functions.SPG(A469,"IQ_AVG_DILUT_SHARES_OUT","CY2023")</f>
        <v>260500000</v>
      </c>
      <c r="D469" s="5">
        <f>_xll.SNL.Clients.Office.Excel.Functions.SPG(A469, "IQ_DILUT_EPS_NORM", "CY2023")</f>
        <v>11.667</v>
      </c>
      <c r="E469">
        <f t="shared" si="42"/>
        <v>3039253.5</v>
      </c>
      <c r="F469">
        <f t="shared" si="43"/>
        <v>0.30795338021318852</v>
      </c>
      <c r="G469" t="s">
        <v>980</v>
      </c>
      <c r="H469" s="4" cm="1">
        <f t="array" ref="H469">_xll.SNL.Clients.Office.Excel.Functions.SPG(G469, "SP_TOTAL_REV", "CY2022")</f>
        <v>8930700</v>
      </c>
      <c r="I469" s="4">
        <f>_xll.SNL.Clients.Office.Excel.Functions.SPG(G469,"IQ_AVG_DILUT_SHARES_OUT","CY2022")</f>
        <v>259100000</v>
      </c>
      <c r="J469" s="5">
        <f>_xll.SNL.Clients.Office.Excel.Functions.SPG(G469, "IQ_DILUT_EPS_NORM", "CY2022")</f>
        <v>10.74</v>
      </c>
      <c r="K469">
        <f t="shared" si="44"/>
        <v>2782734</v>
      </c>
      <c r="L469">
        <f t="shared" si="45"/>
        <v>0.31159192448520273</v>
      </c>
      <c r="M469" t="s">
        <v>994</v>
      </c>
      <c r="N469" s="4" cm="1">
        <f t="array" ref="N469">_xll.SNL.Clients.Office.Excel.Functions.SPG(M469, "SP_TOTAL_REV", "CY2022")</f>
        <v>9597400</v>
      </c>
      <c r="O469" s="4">
        <f>_xll.SNL.Clients.Office.Excel.Functions.SPG(M469,"IQ_AVG_DILUT_SHARES_OUT","CY2022")</f>
        <v>316100000</v>
      </c>
      <c r="P469" s="5">
        <f>_xll.SNL.Clients.Office.Excel.Functions.SPG(M469, "IQ_DILUT_EPS_NORM", "CY2022")</f>
        <v>3.4220000000000002</v>
      </c>
      <c r="Q469">
        <f t="shared" si="46"/>
        <v>1081694.2</v>
      </c>
      <c r="R469">
        <f t="shared" si="47"/>
        <v>0.11270700398024465</v>
      </c>
    </row>
    <row r="470" spans="1:18">
      <c r="A470" t="s">
        <v>981</v>
      </c>
      <c r="B470" s="4" cm="1">
        <f t="array" ref="B470">_xll.SNL.Clients.Office.Excel.Functions.SPG(A470, "SP_TOTAL_REV", "CY2023")</f>
        <v>15426900</v>
      </c>
      <c r="C470" s="4">
        <f>_xll.SNL.Clients.Office.Excel.Functions.SPG(A470,"IQ_AVG_DILUT_SHARES_OUT","CY2023")</f>
        <v>1206900000</v>
      </c>
      <c r="D470" s="5">
        <f>_xll.SNL.Clients.Office.Excel.Functions.SPG(A470, "IQ_DILUT_EPS_NORM", "CY2023")</f>
        <v>0.94799999999999995</v>
      </c>
      <c r="E470">
        <f t="shared" si="42"/>
        <v>1144141.2</v>
      </c>
      <c r="F470">
        <f t="shared" si="43"/>
        <v>7.4165334577912606E-2</v>
      </c>
      <c r="G470" t="s">
        <v>981</v>
      </c>
      <c r="H470" s="4" cm="1">
        <f t="array" ref="H470">_xll.SNL.Clients.Office.Excel.Functions.SPG(G470, "SP_TOTAL_REV", "CY2022")</f>
        <v>16262700</v>
      </c>
      <c r="I470" s="4">
        <f>_xll.SNL.Clients.Office.Excel.Functions.SPG(G470,"IQ_AVG_DILUT_SHARES_OUT","CY2022")</f>
        <v>1217400000</v>
      </c>
      <c r="J470" s="5">
        <f>_xll.SNL.Clients.Office.Excel.Functions.SPG(G470, "IQ_DILUT_EPS_NORM", "CY2022")</f>
        <v>1.1779999999999999</v>
      </c>
      <c r="K470">
        <f t="shared" si="44"/>
        <v>1434097.2</v>
      </c>
      <c r="L470">
        <f t="shared" si="45"/>
        <v>8.8183216809016945E-2</v>
      </c>
      <c r="M470" t="s">
        <v>995</v>
      </c>
      <c r="N470" s="4" cm="1">
        <f t="array" ref="N470">_xll.SNL.Clients.Office.Excel.Functions.SPG(M470, "SP_TOTAL_REV", "CY2022")</f>
        <v>74368000</v>
      </c>
      <c r="O470" s="4">
        <f>_xll.SNL.Clients.Office.Excel.Functions.SPG(M470,"IQ_AVG_DILUT_SHARES_OUT","CY2022")</f>
        <v>3837000000</v>
      </c>
      <c r="P470" s="5">
        <f>_xll.SNL.Clients.Office.Excel.Functions.SPG(M470, "IQ_DILUT_EPS_NORM", "CY2022")</f>
        <v>3.1629999999999998</v>
      </c>
      <c r="Q470">
        <f t="shared" si="46"/>
        <v>12136431</v>
      </c>
      <c r="R470">
        <f t="shared" si="47"/>
        <v>0.16319426366179002</v>
      </c>
    </row>
    <row r="471" spans="1:18">
      <c r="A471" t="s">
        <v>982</v>
      </c>
      <c r="B471" s="4" cm="1">
        <f t="array" ref="B471">_xll.SNL.Clients.Office.Excel.Functions.SPG(A471, "SP_TOTAL_REV", "CY2023")</f>
        <v>3641694</v>
      </c>
      <c r="C471" s="4">
        <f>_xll.SNL.Clients.Office.Excel.Functions.SPG(A471,"IQ_AVG_DILUT_SHARES_OUT","CY2023")</f>
        <v>1015776697</v>
      </c>
      <c r="D471" s="5">
        <f>_xll.SNL.Clients.Office.Excel.Functions.SPG(A471, "IQ_DILUT_EPS_NORM", "CY2023")</f>
        <v>1.528</v>
      </c>
      <c r="E471">
        <f t="shared" si="42"/>
        <v>1552106.793016</v>
      </c>
      <c r="F471">
        <f t="shared" si="43"/>
        <v>0.42620461604297338</v>
      </c>
      <c r="G471" t="s">
        <v>982</v>
      </c>
      <c r="H471" s="4" cm="1">
        <f t="array" ref="H471">_xll.SNL.Clients.Office.Excel.Functions.SPG(G471, "SP_TOTAL_REV", "CY2022")</f>
        <v>2669996</v>
      </c>
      <c r="I471" s="4">
        <f>_xll.SNL.Clients.Office.Excel.Functions.SPG(G471,"IQ_AVG_DILUT_SHARES_OUT","CY2022")</f>
        <v>879675845</v>
      </c>
      <c r="J471" s="5">
        <f>_xll.SNL.Clients.Office.Excel.Functions.SPG(G471, "IQ_DILUT_EPS_NORM", "CY2022")</f>
        <v>0.78800000000000003</v>
      </c>
      <c r="K471">
        <f t="shared" si="44"/>
        <v>693184.56585999997</v>
      </c>
      <c r="L471">
        <f t="shared" si="45"/>
        <v>0.25962007653194985</v>
      </c>
      <c r="M471" t="s">
        <v>996</v>
      </c>
      <c r="N471" s="4" cm="1">
        <f t="array" ref="N471">_xll.SNL.Clients.Office.Excel.Functions.SPG(M471, "SP_TOTAL_REV", "CY2022")</f>
        <v>5839325</v>
      </c>
      <c r="O471" s="4">
        <f>_xll.SNL.Clients.Office.Excel.Functions.SPG(M471,"IQ_AVG_DILUT_SHARES_OUT","CY2022")</f>
        <v>465158000</v>
      </c>
      <c r="P471" s="5">
        <f>_xll.SNL.Clients.Office.Excel.Functions.SPG(M471, "IQ_DILUT_EPS_NORM", "CY2022")</f>
        <v>0.16</v>
      </c>
      <c r="Q471">
        <f t="shared" si="46"/>
        <v>74425.279999999999</v>
      </c>
      <c r="R471">
        <f t="shared" si="47"/>
        <v>1.274552795057648E-2</v>
      </c>
    </row>
    <row r="472" spans="1:18">
      <c r="A472" t="s">
        <v>983</v>
      </c>
      <c r="B472" s="4" cm="1">
        <f t="array" ref="B472">_xll.SNL.Clients.Office.Excel.Functions.SPG(A472, "SP_TOTAL_REV", "CY2023")</f>
        <v>33351000</v>
      </c>
      <c r="C472" s="4">
        <f>_xll.SNL.Clients.Office.Excel.Functions.SPG(A472,"IQ_AVG_DILUT_SHARES_OUT","CY2023")</f>
        <v>2070750000</v>
      </c>
      <c r="D472" s="5">
        <f>_xll.SNL.Clients.Office.Excel.Functions.SPG(A472, "IQ_DILUT_EPS_NORM", "CY2023")</f>
        <v>6.8419999999999996</v>
      </c>
      <c r="E472">
        <f t="shared" si="42"/>
        <v>14168071.5</v>
      </c>
      <c r="F472">
        <f t="shared" si="43"/>
        <v>0.42481699199424305</v>
      </c>
      <c r="G472" t="s">
        <v>983</v>
      </c>
      <c r="H472" s="4" cm="1">
        <f t="array" ref="H472">_xll.SNL.Clients.Office.Excel.Functions.SPG(G472, "SP_TOTAL_REV", "CY2022")</f>
        <v>30187000</v>
      </c>
      <c r="I472" s="4">
        <f>_xll.SNL.Clients.Office.Excel.Functions.SPG(G472,"IQ_AVG_DILUT_SHARES_OUT","CY2022")</f>
        <v>2121750000</v>
      </c>
      <c r="J472" s="5">
        <f>_xll.SNL.Clients.Office.Excel.Functions.SPG(G472, "IQ_DILUT_EPS_NORM", "CY2022")</f>
        <v>5.883</v>
      </c>
      <c r="K472">
        <f t="shared" si="44"/>
        <v>12482255.25</v>
      </c>
      <c r="L472">
        <f t="shared" si="45"/>
        <v>0.41349770596614438</v>
      </c>
      <c r="M472" t="s">
        <v>997</v>
      </c>
      <c r="N472" s="4" cm="1">
        <f t="array" ref="N472">_xll.SNL.Clients.Office.Excel.Functions.SPG(M472, "SP_TOTAL_REV", "CY2022")</f>
        <v>2886900</v>
      </c>
      <c r="O472" s="4">
        <f>_xll.SNL.Clients.Office.Excel.Functions.SPG(M472,"IQ_AVG_DILUT_SHARES_OUT","CY2022")</f>
        <v>75800000</v>
      </c>
      <c r="P472" s="5">
        <f>_xll.SNL.Clients.Office.Excel.Functions.SPG(M472, "IQ_DILUT_EPS_NORM", "CY2022")</f>
        <v>6.508</v>
      </c>
      <c r="Q472">
        <f t="shared" si="46"/>
        <v>493306.4</v>
      </c>
      <c r="R472">
        <f t="shared" si="47"/>
        <v>0.17087755031348506</v>
      </c>
    </row>
    <row r="473" spans="1:18">
      <c r="A473" t="s">
        <v>984</v>
      </c>
      <c r="B473" s="4" cm="1">
        <f t="array" ref="B473">_xll.SNL.Clients.Office.Excel.Functions.SPG(A473, "SP_TOTAL_REV", "CY2023")</f>
        <v>7781900</v>
      </c>
      <c r="C473" s="4">
        <f>_xll.SNL.Clients.Office.Excel.Functions.SPG(A473,"IQ_AVG_DILUT_SHARES_OUT","CY2023")</f>
        <v>133700000</v>
      </c>
      <c r="D473" s="5">
        <f>_xll.SNL.Clients.Office.Excel.Functions.SPG(A473, "IQ_DILUT_EPS_NORM", "CY2023")</f>
        <v>5.6269999999999998</v>
      </c>
      <c r="E473">
        <f t="shared" si="42"/>
        <v>752329.9</v>
      </c>
      <c r="F473">
        <f t="shared" si="43"/>
        <v>9.6676891247638758E-2</v>
      </c>
      <c r="G473" t="s">
        <v>984</v>
      </c>
      <c r="H473" s="4" cm="1">
        <f t="array" ref="H473">_xll.SNL.Clients.Office.Excel.Functions.SPG(G473, "SP_TOTAL_REV", "CY2022")</f>
        <v>7315200</v>
      </c>
      <c r="I473" s="4">
        <f>_xll.SNL.Clients.Office.Excel.Functions.SPG(G473,"IQ_AVG_DILUT_SHARES_OUT","CY2022")</f>
        <v>133600000</v>
      </c>
      <c r="J473" s="5">
        <f>_xll.SNL.Clients.Office.Excel.Functions.SPG(G473, "IQ_DILUT_EPS_NORM", "CY2022")</f>
        <v>4.0090000000000003</v>
      </c>
      <c r="K473">
        <f t="shared" si="44"/>
        <v>535602.4</v>
      </c>
      <c r="L473">
        <f t="shared" si="45"/>
        <v>7.3217738407699046E-2</v>
      </c>
      <c r="M473" t="s">
        <v>998</v>
      </c>
      <c r="N473" s="4" cm="1">
        <f t="array" ref="N473">_xll.SNL.Clients.Office.Excel.Functions.SPG(M473, "SP_TOTAL_REV", "CY2022")</f>
        <v>15752000</v>
      </c>
      <c r="O473" s="4">
        <f>_xll.SNL.Clients.Office.Excel.Functions.SPG(M473,"IQ_AVG_DILUT_SHARES_OUT","CY2022")</f>
        <v>315000000</v>
      </c>
      <c r="P473" s="5">
        <f>_xll.SNL.Clients.Office.Excel.Functions.SPG(M473, "IQ_DILUT_EPS_NORM", "CY2022")</f>
        <v>1.603</v>
      </c>
      <c r="Q473">
        <f t="shared" si="46"/>
        <v>504945</v>
      </c>
      <c r="R473">
        <f t="shared" si="47"/>
        <v>3.2055929405789739E-2</v>
      </c>
    </row>
    <row r="474" spans="1:18">
      <c r="A474" t="s">
        <v>985</v>
      </c>
      <c r="B474" s="4" cm="1">
        <f t="array" ref="B474">_xll.SNL.Clients.Office.Excel.Functions.SPG(A474, "SP_TOTAL_REV", "CY2023")</f>
        <v>12142938</v>
      </c>
      <c r="C474" s="4">
        <f>_xll.SNL.Clients.Office.Excel.Functions.SPG(A474,"IQ_AVG_DILUT_SHARES_OUT","CY2023")</f>
        <v>409947000</v>
      </c>
      <c r="D474" s="5">
        <f>_xll.SNL.Clients.Office.Excel.Functions.SPG(A474, "IQ_DILUT_EPS_NORM", "CY2023")</f>
        <v>2.669</v>
      </c>
      <c r="E474">
        <f t="shared" si="42"/>
        <v>1094148.5430000001</v>
      </c>
      <c r="F474">
        <f t="shared" si="43"/>
        <v>9.0105750601707765E-2</v>
      </c>
      <c r="G474" t="s">
        <v>985</v>
      </c>
      <c r="H474" s="4" cm="1">
        <f t="array" ref="H474">_xll.SNL.Clients.Office.Excel.Functions.SPG(G474, "SP_TOTAL_REV", "CY2022")</f>
        <v>11166499</v>
      </c>
      <c r="I474" s="4">
        <f>_xll.SNL.Clients.Office.Excel.Functions.SPG(G474,"IQ_AVG_DILUT_SHARES_OUT","CY2022")</f>
        <v>419191500</v>
      </c>
      <c r="J474" s="5">
        <f>_xll.SNL.Clients.Office.Excel.Functions.SPG(G474, "IQ_DILUT_EPS_NORM", "CY2022")</f>
        <v>2.5550000000000002</v>
      </c>
      <c r="K474">
        <f t="shared" si="44"/>
        <v>1071034.2825000002</v>
      </c>
      <c r="L474">
        <f t="shared" si="45"/>
        <v>9.5914957991757324E-2</v>
      </c>
      <c r="M474" t="s">
        <v>999</v>
      </c>
      <c r="N474" s="4" cm="1">
        <f t="array" ref="N474">_xll.SNL.Clients.Office.Excel.Functions.SPG(M474, "SP_TOTAL_REV", "CY2022")</f>
        <v>21227400</v>
      </c>
      <c r="O474" s="4">
        <f>_xll.SNL.Clients.Office.Excel.Functions.SPG(M474,"IQ_AVG_DILUT_SHARES_OUT","CY2022")</f>
        <v>258950000</v>
      </c>
      <c r="P474" s="5">
        <f>_xll.SNL.Clients.Office.Excel.Functions.SPG(M474, "IQ_DILUT_EPS_NORM", "CY2022")</f>
        <v>3.6040000000000001</v>
      </c>
      <c r="Q474">
        <f t="shared" si="46"/>
        <v>933255.8</v>
      </c>
      <c r="R474">
        <f t="shared" si="47"/>
        <v>4.3964677727842322E-2</v>
      </c>
    </row>
    <row r="475" spans="1:18">
      <c r="A475" t="s">
        <v>986</v>
      </c>
      <c r="B475" s="4" cm="1">
        <f t="array" ref="B475">_xll.SNL.Clients.Office.Excel.Functions.SPG(A475, "SP_TOTAL_REV", "CY2023")</f>
        <v>16478000</v>
      </c>
      <c r="C475" s="4">
        <f>_xll.SNL.Clients.Office.Excel.Functions.SPG(A475,"IQ_AVG_DILUT_SHARES_OUT","CY2023")</f>
        <v>50100000</v>
      </c>
      <c r="D475" s="5">
        <f>_xll.SNL.Clients.Office.Excel.Functions.SPG(A475, "IQ_DILUT_EPS_NORM", "CY2023")</f>
        <v>30.035</v>
      </c>
      <c r="E475">
        <f t="shared" si="42"/>
        <v>1504753.5</v>
      </c>
      <c r="F475">
        <f t="shared" si="43"/>
        <v>9.1318940405389001E-2</v>
      </c>
      <c r="G475" t="s">
        <v>986</v>
      </c>
      <c r="H475" s="4" cm="1">
        <f t="array" ref="H475">_xll.SNL.Clients.Office.Excel.Functions.SPG(G475, "SP_TOTAL_REV", "CY2022")</f>
        <v>15228000</v>
      </c>
      <c r="I475" s="4">
        <f>_xll.SNL.Clients.Office.Excel.Functions.SPG(G475,"IQ_AVG_DILUT_SHARES_OUT","CY2022")</f>
        <v>51100000</v>
      </c>
      <c r="J475" s="5">
        <f>_xll.SNL.Clients.Office.Excel.Functions.SPG(G475, "IQ_DILUT_EPS_NORM", "CY2022")</f>
        <v>24.699000000000002</v>
      </c>
      <c r="K475">
        <f t="shared" si="44"/>
        <v>1262118.8999999999</v>
      </c>
      <c r="L475">
        <f t="shared" si="45"/>
        <v>8.2881461780929866E-2</v>
      </c>
      <c r="M475" t="s">
        <v>1000</v>
      </c>
      <c r="N475" s="4" cm="1">
        <f t="array" ref="N475">_xll.SNL.Clients.Office.Excel.Functions.SPG(M475, "SP_TOTAL_REV", "CY2022")</f>
        <v>10187000</v>
      </c>
      <c r="O475" s="4">
        <f>_xll.SNL.Clients.Office.Excel.Functions.SPG(M475,"IQ_AVG_DILUT_SHARES_OUT","CY2022")</f>
        <v>742953000</v>
      </c>
      <c r="P475" s="5">
        <f>_xll.SNL.Clients.Office.Excel.Functions.SPG(M475, "IQ_DILUT_EPS_NORM", "CY2022")</f>
        <v>2.3650000000000002</v>
      </c>
      <c r="Q475">
        <f t="shared" si="46"/>
        <v>1757083.8450000002</v>
      </c>
      <c r="R475">
        <f t="shared" si="47"/>
        <v>0.17248295327378033</v>
      </c>
    </row>
    <row r="476" spans="1:18">
      <c r="A476" t="s">
        <v>987</v>
      </c>
      <c r="B476" s="4" cm="1">
        <f t="array" ref="B476">_xll.SNL.Clients.Office.Excel.Functions.SPG(A476, "SP_TOTAL_REV", "CY2023")</f>
        <v>9677000</v>
      </c>
      <c r="C476" s="4">
        <f>_xll.SNL.Clients.Office.Excel.Functions.SPG(A476,"IQ_AVG_DILUT_SHARES_OUT","CY2023")</f>
        <v>179500000</v>
      </c>
      <c r="D476" s="5">
        <f>_xll.SNL.Clients.Office.Excel.Functions.SPG(A476, "IQ_DILUT_EPS_NORM", "CY2023")</f>
        <v>3.827</v>
      </c>
      <c r="E476">
        <f t="shared" si="42"/>
        <v>686946.5</v>
      </c>
      <c r="F476">
        <f t="shared" si="43"/>
        <v>7.0987547793737726E-2</v>
      </c>
      <c r="G476" t="s">
        <v>987</v>
      </c>
      <c r="H476" s="4" cm="1">
        <f t="array" ref="H476">_xll.SNL.Clients.Office.Excel.Functions.SPG(G476, "SP_TOTAL_REV", "CY2022")</f>
        <v>8362000</v>
      </c>
      <c r="I476" s="4">
        <f>_xll.SNL.Clients.Office.Excel.Functions.SPG(G476,"IQ_AVG_DILUT_SHARES_OUT","CY2022")</f>
        <v>182800000</v>
      </c>
      <c r="J476" s="5">
        <f>_xll.SNL.Clients.Office.Excel.Functions.SPG(G476, "IQ_DILUT_EPS_NORM", "CY2022")</f>
        <v>3.0539999999999998</v>
      </c>
      <c r="K476">
        <f t="shared" si="44"/>
        <v>558271.19999999995</v>
      </c>
      <c r="L476">
        <f t="shared" si="45"/>
        <v>6.6762879693853139E-2</v>
      </c>
      <c r="M476" t="s">
        <v>1001</v>
      </c>
      <c r="N476" s="4" cm="1">
        <f t="array" ref="N476">_xll.SNL.Clients.Office.Excel.Functions.SPG(M476, "SP_TOTAL_REV", "CY2022")</f>
        <v>11352000</v>
      </c>
      <c r="O476" s="4">
        <f>_xll.SNL.Clients.Office.Excel.Functions.SPG(M476,"IQ_AVG_DILUT_SHARES_OUT","CY2022")</f>
        <v>1222672000</v>
      </c>
      <c r="P476" s="5">
        <f>_xll.SNL.Clients.Office.Excel.Functions.SPG(M476, "IQ_DILUT_EPS_NORM", "CY2022")</f>
        <v>1.248</v>
      </c>
      <c r="Q476">
        <f t="shared" si="46"/>
        <v>1525894.656</v>
      </c>
      <c r="R476">
        <f t="shared" si="47"/>
        <v>0.13441637209302326</v>
      </c>
    </row>
    <row r="477" spans="1:18">
      <c r="A477" t="s">
        <v>988</v>
      </c>
      <c r="B477" s="4" cm="1">
        <f t="array" ref="B477">_xll.SNL.Clients.Office.Excel.Functions.SPG(A477, "SP_TOTAL_REV", "CY2023")</f>
        <v>142406000</v>
      </c>
      <c r="C477" s="4">
        <f>_xll.SNL.Clients.Office.Excel.Functions.SPG(A477,"IQ_AVG_DILUT_SHARES_OUT","CY2023")</f>
        <v>863050000</v>
      </c>
      <c r="D477" s="5">
        <f>_xll.SNL.Clients.Office.Excel.Functions.SPG(A477, "IQ_DILUT_EPS_NORM", "CY2023")</f>
        <v>1.018</v>
      </c>
      <c r="E477">
        <f t="shared" si="42"/>
        <v>878584.9</v>
      </c>
      <c r="F477">
        <f t="shared" si="43"/>
        <v>6.1695778267769619E-3</v>
      </c>
      <c r="G477" t="s">
        <v>988</v>
      </c>
      <c r="H477" s="4" cm="1">
        <f t="array" ref="H477">_xll.SNL.Clients.Office.Excel.Functions.SPG(G477, "SP_TOTAL_REV", "CY2022")</f>
        <v>132184000</v>
      </c>
      <c r="I477" s="4">
        <f>_xll.SNL.Clients.Office.Excel.Functions.SPG(G477,"IQ_AVG_DILUT_SHARES_OUT","CY2022")</f>
        <v>863850000</v>
      </c>
      <c r="J477" s="5">
        <f>_xll.SNL.Clients.Office.Excel.Functions.SPG(G477, "IQ_DILUT_EPS_NORM", "CY2022")</f>
        <v>1.8160000000000001</v>
      </c>
      <c r="K477">
        <f t="shared" si="44"/>
        <v>1568751.6</v>
      </c>
      <c r="L477">
        <f t="shared" si="45"/>
        <v>1.1867938630999214E-2</v>
      </c>
      <c r="M477" t="s">
        <v>1002</v>
      </c>
      <c r="N477" s="4" cm="1">
        <f t="array" ref="N477">_xll.SNL.Clients.Office.Excel.Functions.SPG(M477, "SP_TOTAL_REV", "CY2022")</f>
        <v>9154000</v>
      </c>
      <c r="O477" s="4">
        <f>_xll.SNL.Clients.Office.Excel.Functions.SPG(M477,"IQ_AVG_DILUT_SHARES_OUT","CY2022")</f>
        <v>112000000</v>
      </c>
      <c r="P477" s="5">
        <f>_xll.SNL.Clients.Office.Excel.Functions.SPG(M477, "IQ_DILUT_EPS_NORM", "CY2022")</f>
        <v>8.8620000000000001</v>
      </c>
      <c r="Q477">
        <f t="shared" si="46"/>
        <v>992544</v>
      </c>
      <c r="R477">
        <f t="shared" si="47"/>
        <v>0.10842735416211492</v>
      </c>
    </row>
    <row r="478" spans="1:18">
      <c r="A478" t="s">
        <v>989</v>
      </c>
      <c r="B478" s="4" cm="1">
        <f t="array" ref="B478">_xll.SNL.Clients.Office.Excel.Functions.SPG(A478, "SP_TOTAL_REV", "CY2023")</f>
        <v>648125000</v>
      </c>
      <c r="C478" s="4">
        <f>_xll.SNL.Clients.Office.Excel.Functions.SPG(A478,"IQ_AVG_DILUT_SHARES_OUT","CY2023")</f>
        <v>8108000000</v>
      </c>
      <c r="D478" s="5">
        <f>_xll.SNL.Clients.Office.Excel.Functions.SPG(A478, "IQ_DILUT_EPS_NORM", "CY2023")</f>
        <v>1.837</v>
      </c>
      <c r="E478">
        <f t="shared" si="42"/>
        <v>14894396</v>
      </c>
      <c r="F478">
        <f t="shared" si="43"/>
        <v>2.2980745998071359E-2</v>
      </c>
      <c r="G478" t="s">
        <v>989</v>
      </c>
      <c r="H478" s="4" cm="1">
        <f t="array" ref="H478">_xll.SNL.Clients.Office.Excel.Functions.SPG(G478, "SP_TOTAL_REV", "CY2022")</f>
        <v>611289000</v>
      </c>
      <c r="I478" s="4">
        <f>_xll.SNL.Clients.Office.Excel.Functions.SPG(G478,"IQ_AVG_DILUT_SHARES_OUT","CY2022")</f>
        <v>8202000000</v>
      </c>
      <c r="J478" s="5">
        <f>_xll.SNL.Clients.Office.Excel.Functions.SPG(G478, "IQ_DILUT_EPS_NORM", "CY2022")</f>
        <v>1.754</v>
      </c>
      <c r="K478">
        <f t="shared" si="44"/>
        <v>14386308</v>
      </c>
      <c r="L478">
        <f t="shared" si="45"/>
        <v>2.3534380628475238E-2</v>
      </c>
      <c r="M478" t="s">
        <v>1003</v>
      </c>
      <c r="N478" s="4" cm="1">
        <f t="array" ref="N478">_xll.SNL.Clients.Office.Excel.Functions.SPG(M478, "SP_TOTAL_REV", "CY2022")</f>
        <v>3756825</v>
      </c>
      <c r="O478" s="4">
        <f>_xll.SNL.Clients.Office.Excel.Functions.SPG(M478,"IQ_AVG_DILUT_SHARES_OUT","CY2022")</f>
        <v>113623000</v>
      </c>
      <c r="P478" s="5">
        <f>_xll.SNL.Clients.Office.Excel.Functions.SPG(M478, "IQ_DILUT_EPS_NORM", "CY2022")</f>
        <v>-1.7450000000000001</v>
      </c>
      <c r="Q478">
        <f t="shared" si="46"/>
        <v>-198272.13500000001</v>
      </c>
      <c r="R478">
        <f t="shared" si="47"/>
        <v>-5.277651607407851E-2</v>
      </c>
    </row>
    <row r="479" spans="1:18">
      <c r="A479" t="s">
        <v>990</v>
      </c>
      <c r="B479" s="4" cm="1">
        <f t="array" ref="B479">_xll.SNL.Clients.Office.Excel.Functions.SPG(A479, "SP_TOTAL_REV", "CY2023")</f>
        <v>88935000</v>
      </c>
      <c r="C479" s="4">
        <f>_xll.SNL.Clients.Office.Excel.Functions.SPG(A479,"IQ_AVG_DILUT_SHARES_OUT","CY2023")</f>
        <v>1832000000</v>
      </c>
      <c r="D479" s="5">
        <f>_xll.SNL.Clients.Office.Excel.Functions.SPG(A479, "IQ_DILUT_EPS_NORM", "CY2023")</f>
        <v>2.5819999999999999</v>
      </c>
      <c r="E479">
        <f t="shared" si="42"/>
        <v>4730224</v>
      </c>
      <c r="F479">
        <f t="shared" si="43"/>
        <v>5.3187429021195255E-2</v>
      </c>
      <c r="G479" t="s">
        <v>990</v>
      </c>
      <c r="H479" s="4" cm="1">
        <f t="array" ref="H479">_xll.SNL.Clients.Office.Excel.Functions.SPG(G479, "SP_TOTAL_REV", "CY2022")</f>
        <v>84415000</v>
      </c>
      <c r="I479" s="4">
        <f>_xll.SNL.Clients.Office.Excel.Functions.SPG(G479,"IQ_AVG_DILUT_SHARES_OUT","CY2022")</f>
        <v>1826750000</v>
      </c>
      <c r="J479" s="5">
        <f>_xll.SNL.Clients.Office.Excel.Functions.SPG(G479, "IQ_DILUT_EPS_NORM", "CY2022")</f>
        <v>1.8180000000000001</v>
      </c>
      <c r="K479">
        <f t="shared" si="44"/>
        <v>3321031.5</v>
      </c>
      <c r="L479">
        <f t="shared" si="45"/>
        <v>3.9341722442693836E-2</v>
      </c>
      <c r="M479" t="s">
        <v>1004</v>
      </c>
      <c r="N479" s="4" cm="1">
        <f t="array" ref="N479">_xll.SNL.Clients.Office.Excel.Functions.SPG(M479, "SP_TOTAL_REV", "CY2022")</f>
        <v>15310000</v>
      </c>
      <c r="O479" s="4">
        <f>_xll.SNL.Clients.Office.Excel.Functions.SPG(M479,"IQ_AVG_DILUT_SHARES_OUT","CY2022")</f>
        <v>547000000</v>
      </c>
      <c r="P479" s="5">
        <f>_xll.SNL.Clients.Office.Excel.Functions.SPG(M479, "IQ_DILUT_EPS_NORM", "CY2022")</f>
        <v>1.91</v>
      </c>
      <c r="Q479">
        <f t="shared" si="46"/>
        <v>1044770</v>
      </c>
      <c r="R479">
        <f t="shared" si="47"/>
        <v>6.8241018941868056E-2</v>
      </c>
    </row>
    <row r="480" spans="1:18">
      <c r="A480" t="s">
        <v>991</v>
      </c>
      <c r="B480" s="4" cm="1">
        <f t="array" ref="B480">_xll.SNL.Clients.Office.Excel.Functions.SPG(A480, "SP_TOTAL_REV", "CY2023")</f>
        <v>41321000</v>
      </c>
      <c r="C480" s="4">
        <f>_xll.SNL.Clients.Office.Excel.Functions.SPG(A480,"IQ_AVG_DILUT_SHARES_OUT","CY2023")</f>
        <v>2436000000</v>
      </c>
      <c r="D480" s="5">
        <f>_xll.SNL.Clients.Office.Excel.Functions.SPG(A480, "IQ_DILUT_EPS_NORM", "CY2023")</f>
        <v>-0.74</v>
      </c>
      <c r="E480">
        <f t="shared" si="42"/>
        <v>-1802640</v>
      </c>
      <c r="F480">
        <f t="shared" si="43"/>
        <v>-4.3625275283754025E-2</v>
      </c>
      <c r="G480" t="s">
        <v>991</v>
      </c>
      <c r="H480" s="4" cm="1">
        <f t="array" ref="H480">_xll.SNL.Clients.Office.Excel.Functions.SPG(G480, "SP_TOTAL_REV", "CY2022")</f>
        <v>33817000</v>
      </c>
      <c r="I480" s="4">
        <f>_xll.SNL.Clients.Office.Excel.Functions.SPG(G480,"IQ_AVG_DILUT_SHARES_OUT","CY2022")</f>
        <v>1940000000</v>
      </c>
      <c r="J480" s="5">
        <f>_xll.SNL.Clients.Office.Excel.Functions.SPG(G480, "IQ_DILUT_EPS_NORM", "CY2022")</f>
        <v>-1.2589999999999999</v>
      </c>
      <c r="K480">
        <f t="shared" si="44"/>
        <v>-2442460</v>
      </c>
      <c r="L480">
        <f t="shared" si="45"/>
        <v>-7.2225803589910403E-2</v>
      </c>
      <c r="M480" t="s">
        <v>1005</v>
      </c>
      <c r="N480" s="4" cm="1">
        <f t="array" ref="N480">_xll.SNL.Clients.Office.Excel.Functions.SPG(M480, "SP_TOTAL_REV", "CY2022")</f>
        <v>5522000</v>
      </c>
      <c r="O480" s="4">
        <f>_xll.SNL.Clients.Office.Excel.Functions.SPG(M480,"IQ_AVG_DILUT_SHARES_OUT","CY2022")</f>
        <v>180979000</v>
      </c>
      <c r="P480" s="5">
        <f>_xll.SNL.Clients.Office.Excel.Functions.SPG(M480, "IQ_DILUT_EPS_NORM", "CY2022")</f>
        <v>2.1</v>
      </c>
      <c r="Q480">
        <f t="shared" si="46"/>
        <v>380055.9</v>
      </c>
      <c r="R480">
        <f t="shared" si="47"/>
        <v>6.8825769648678023E-2</v>
      </c>
    </row>
    <row r="481" spans="1:18">
      <c r="A481" t="s">
        <v>992</v>
      </c>
      <c r="B481" s="4" cm="1">
        <f t="array" ref="B481">_xll.SNL.Clients.Office.Excel.Functions.SPG(A481, "SP_TOTAL_REV", "CY2023")</f>
        <v>20426000</v>
      </c>
      <c r="C481" s="4">
        <f>_xll.SNL.Clients.Office.Excel.Functions.SPG(A481,"IQ_AVG_DILUT_SHARES_OUT","CY2023")</f>
        <v>406900000</v>
      </c>
      <c r="D481" s="5">
        <f>_xll.SNL.Clients.Office.Excel.Functions.SPG(A481, "IQ_DILUT_EPS_NORM", "CY2023")</f>
        <v>5.09</v>
      </c>
      <c r="E481">
        <f t="shared" si="42"/>
        <v>2071121</v>
      </c>
      <c r="F481">
        <f t="shared" si="43"/>
        <v>0.10139630862626065</v>
      </c>
      <c r="G481" t="s">
        <v>992</v>
      </c>
      <c r="H481" s="4" cm="1">
        <f t="array" ref="H481">_xll.SNL.Clients.Office.Excel.Functions.SPG(G481, "SP_TOTAL_REV", "CY2022")</f>
        <v>19698000</v>
      </c>
      <c r="I481" s="4">
        <f>_xll.SNL.Clients.Office.Excel.Functions.SPG(G481,"IQ_AVG_DILUT_SHARES_OUT","CY2022")</f>
        <v>415000000</v>
      </c>
      <c r="J481" s="5">
        <f>_xll.SNL.Clients.Office.Excel.Functions.SPG(G481, "IQ_DILUT_EPS_NORM", "CY2022")</f>
        <v>4.4850000000000003</v>
      </c>
      <c r="K481">
        <f t="shared" si="44"/>
        <v>1861275.0000000002</v>
      </c>
      <c r="L481">
        <f t="shared" si="45"/>
        <v>9.4490557416996662E-2</v>
      </c>
      <c r="M481" t="s">
        <v>1006</v>
      </c>
      <c r="N481" s="4" cm="1">
        <f t="array" ref="N481">_xll.SNL.Clients.Office.Excel.Functions.SPG(M481, "SP_TOTAL_REV", "CY2022")</f>
        <v>6842000</v>
      </c>
      <c r="O481" s="4">
        <f>_xll.SNL.Clients.Office.Excel.Functions.SPG(M481,"IQ_AVG_DILUT_SHARES_OUT","CY2022")</f>
        <v>290000000</v>
      </c>
      <c r="P481" s="5">
        <f>_xll.SNL.Clients.Office.Excel.Functions.SPG(M481, "IQ_DILUT_EPS_NORM", "CY2022")</f>
        <v>3.5950000000000002</v>
      </c>
      <c r="Q481">
        <f t="shared" si="46"/>
        <v>1042550</v>
      </c>
      <c r="R481">
        <f t="shared" si="47"/>
        <v>0.15237503653902368</v>
      </c>
    </row>
    <row r="482" spans="1:18">
      <c r="A482" t="s">
        <v>993</v>
      </c>
      <c r="B482" s="4" cm="1">
        <f t="array" ref="B482">_xll.SNL.Clients.Office.Excel.Functions.SPG(A482, "SP_TOTAL_REV", "CY2023")</f>
        <v>2956416</v>
      </c>
      <c r="C482" s="4">
        <f>_xll.SNL.Clients.Office.Excel.Functions.SPG(A482,"IQ_AVG_DILUT_SHARES_OUT","CY2023")</f>
        <v>59270000</v>
      </c>
      <c r="D482" s="5">
        <f>_xll.SNL.Clients.Office.Excel.Functions.SPG(A482, "IQ_DILUT_EPS_NORM", "CY2023")</f>
        <v>8.1750000000000007</v>
      </c>
      <c r="E482">
        <f t="shared" si="42"/>
        <v>484532.25000000006</v>
      </c>
      <c r="F482">
        <f t="shared" si="43"/>
        <v>0.16389176962917265</v>
      </c>
      <c r="G482" t="s">
        <v>993</v>
      </c>
      <c r="H482" s="4" cm="1">
        <f t="array" ref="H482">_xll.SNL.Clients.Office.Excel.Functions.SPG(G482, "SP_TOTAL_REV", "CY2022")</f>
        <v>2971956</v>
      </c>
      <c r="I482" s="4">
        <f>_xll.SNL.Clients.Office.Excel.Functions.SPG(G482,"IQ_AVG_DILUT_SHARES_OUT","CY2022")</f>
        <v>60331000</v>
      </c>
      <c r="J482" s="5">
        <f>_xll.SNL.Clients.Office.Excel.Functions.SPG(G482, "IQ_DILUT_EPS_NORM", "CY2022")</f>
        <v>8.7710000000000008</v>
      </c>
      <c r="K482">
        <f t="shared" si="44"/>
        <v>529163.20100000012</v>
      </c>
      <c r="L482">
        <f t="shared" si="45"/>
        <v>0.17805216530796555</v>
      </c>
      <c r="M482" t="s">
        <v>1007</v>
      </c>
      <c r="N482" s="4" cm="1">
        <f t="array" ref="N482">_xll.SNL.Clients.Office.Excel.Functions.SPG(M482, "SP_TOTAL_REV", "CY2022")</f>
        <v>5781000</v>
      </c>
      <c r="O482" s="4">
        <f>_xll.SNL.Clients.Office.Excel.Functions.SPG(M482,"IQ_AVG_DILUT_SHARES_OUT","CY2022")</f>
        <v>52558712</v>
      </c>
      <c r="P482" s="5">
        <f>_xll.SNL.Clients.Office.Excel.Functions.SPG(M482, "IQ_DILUT_EPS_NORM", "CY2022")</f>
        <v>11.308999999999999</v>
      </c>
      <c r="Q482">
        <f t="shared" si="46"/>
        <v>594386.47400799999</v>
      </c>
      <c r="R482">
        <f t="shared" si="47"/>
        <v>0.10281724165507697</v>
      </c>
    </row>
    <row r="483" spans="1:18">
      <c r="A483" t="s">
        <v>994</v>
      </c>
      <c r="B483" s="4" cm="1">
        <f t="array" ref="B483">_xll.SNL.Clients.Office.Excel.Functions.SPG(A483, "SP_TOTAL_REV", "CY2023")</f>
        <v>8893000</v>
      </c>
      <c r="C483" s="4">
        <f>_xll.SNL.Clients.Office.Excel.Functions.SPG(A483,"IQ_AVG_DILUT_SHARES_OUT","CY2023")</f>
        <v>315900000</v>
      </c>
      <c r="D483" s="5">
        <f>_xll.SNL.Clients.Office.Excel.Functions.SPG(A483, "IQ_DILUT_EPS_NORM", "CY2023")</f>
        <v>3.395</v>
      </c>
      <c r="E483">
        <f t="shared" si="42"/>
        <v>1072480.5</v>
      </c>
      <c r="F483">
        <f t="shared" si="43"/>
        <v>0.1205982795457101</v>
      </c>
      <c r="G483" t="s">
        <v>994</v>
      </c>
      <c r="H483" s="4" cm="1">
        <f t="array" ref="H483">_xll.SNL.Clients.Office.Excel.Functions.SPG(G483, "SP_TOTAL_REV", "CY2022")</f>
        <v>9597400</v>
      </c>
      <c r="I483" s="4">
        <f>_xll.SNL.Clients.Office.Excel.Functions.SPG(G483,"IQ_AVG_DILUT_SHARES_OUT","CY2022")</f>
        <v>316100000</v>
      </c>
      <c r="J483" s="5">
        <f>_xll.SNL.Clients.Office.Excel.Functions.SPG(G483, "IQ_DILUT_EPS_NORM", "CY2022")</f>
        <v>3.4220000000000002</v>
      </c>
      <c r="K483">
        <f t="shared" si="44"/>
        <v>1081694.2</v>
      </c>
      <c r="L483">
        <f t="shared" si="45"/>
        <v>0.11270700398024465</v>
      </c>
      <c r="M483" t="s">
        <v>1008</v>
      </c>
      <c r="N483" s="4" cm="1">
        <f t="array" ref="N483">_xll.SNL.Clients.Office.Excel.Functions.SPG(M483, "SP_TOTAL_REV", "CY2022")</f>
        <v>6939900</v>
      </c>
      <c r="O483" s="4">
        <f>_xll.SNL.Clients.Office.Excel.Functions.SPG(M483,"IQ_AVG_DILUT_SHARES_OUT","CY2022")</f>
        <v>210300000</v>
      </c>
      <c r="P483" s="5">
        <f>_xll.SNL.Clients.Office.Excel.Functions.SPG(M483, "IQ_DILUT_EPS_NORM", "CY2022")</f>
        <v>2.8639999999999999</v>
      </c>
      <c r="Q483">
        <f t="shared" si="46"/>
        <v>602299.19999999995</v>
      </c>
      <c r="R483">
        <f t="shared" si="47"/>
        <v>8.6787878787878775E-2</v>
      </c>
    </row>
    <row r="484" spans="1:18">
      <c r="A484" t="s">
        <v>995</v>
      </c>
      <c r="B484" s="4" cm="1">
        <f t="array" ref="B484">_xll.SNL.Clients.Office.Excel.Functions.SPG(A484, "SP_TOTAL_REV", "CY2023")</f>
        <v>82597000</v>
      </c>
      <c r="C484" s="4">
        <f>_xll.SNL.Clients.Office.Excel.Functions.SPG(A484,"IQ_AVG_DILUT_SHARES_OUT","CY2023")</f>
        <v>3720400000</v>
      </c>
      <c r="D484" s="5">
        <f>_xll.SNL.Clients.Office.Excel.Functions.SPG(A484, "IQ_DILUT_EPS_NORM", "CY2023")</f>
        <v>4.0140000000000002</v>
      </c>
      <c r="E484">
        <f t="shared" si="42"/>
        <v>14933685.6</v>
      </c>
      <c r="F484">
        <f t="shared" si="43"/>
        <v>0.18080179183263315</v>
      </c>
      <c r="G484" t="s">
        <v>995</v>
      </c>
      <c r="H484" s="4" cm="1">
        <f t="array" ref="H484">_xll.SNL.Clients.Office.Excel.Functions.SPG(G484, "SP_TOTAL_REV", "CY2022")</f>
        <v>74368000</v>
      </c>
      <c r="I484" s="4">
        <f>_xll.SNL.Clients.Office.Excel.Functions.SPG(G484,"IQ_AVG_DILUT_SHARES_OUT","CY2022")</f>
        <v>3837000000</v>
      </c>
      <c r="J484" s="5">
        <f>_xll.SNL.Clients.Office.Excel.Functions.SPG(G484, "IQ_DILUT_EPS_NORM", "CY2022")</f>
        <v>3.1629999999999998</v>
      </c>
      <c r="K484">
        <f t="shared" si="44"/>
        <v>12136431</v>
      </c>
      <c r="L484">
        <f t="shared" si="45"/>
        <v>0.16319426366179002</v>
      </c>
      <c r="M484" t="s">
        <v>1009</v>
      </c>
      <c r="N484" s="4" cm="1">
        <f t="array" ref="N484">_xll.SNL.Clients.Office.Excel.Functions.SPG(M484, "SP_TOTAL_REV", "CY2022")</f>
        <v>8080000</v>
      </c>
      <c r="O484" s="4">
        <f>_xll.SNL.Clients.Office.Excel.Functions.SPG(M484,"IQ_AVG_DILUT_SHARES_OUT","CY2022")</f>
        <v>470385000</v>
      </c>
      <c r="P484" s="5">
        <f>_xll.SNL.Clients.Office.Excel.Functions.SPG(M484, "IQ_DILUT_EPS_NORM", "CY2022")</f>
        <v>3.6219999999999999</v>
      </c>
      <c r="Q484">
        <f t="shared" si="46"/>
        <v>1703734.47</v>
      </c>
      <c r="R484">
        <f t="shared" si="47"/>
        <v>0.21085822648514851</v>
      </c>
    </row>
    <row r="485" spans="1:18">
      <c r="A485" t="s">
        <v>996</v>
      </c>
      <c r="B485" s="4" cm="1">
        <f t="array" ref="B485">_xll.SNL.Clients.Office.Excel.Functions.SPG(A485, "SP_TOTAL_REV", "CY2023")</f>
        <v>6554361</v>
      </c>
      <c r="C485" s="4">
        <f>_xll.SNL.Clients.Office.Excel.Functions.SPG(A485,"IQ_AVG_DILUT_SHARES_OUT","CY2023")</f>
        <v>518701000</v>
      </c>
      <c r="D485" s="5">
        <f>_xll.SNL.Clients.Office.Excel.Functions.SPG(A485, "IQ_DILUT_EPS_NORM", "CY2023")</f>
        <v>0.39200000000000002</v>
      </c>
      <c r="E485">
        <f t="shared" si="42"/>
        <v>203330.79199999999</v>
      </c>
      <c r="F485">
        <f t="shared" si="43"/>
        <v>3.1022214369943919E-2</v>
      </c>
      <c r="G485" t="s">
        <v>996</v>
      </c>
      <c r="H485" s="4" cm="1">
        <f t="array" ref="H485">_xll.SNL.Clients.Office.Excel.Functions.SPG(G485, "SP_TOTAL_REV", "CY2022")</f>
        <v>5839325</v>
      </c>
      <c r="I485" s="4">
        <f>_xll.SNL.Clients.Office.Excel.Functions.SPG(G485,"IQ_AVG_DILUT_SHARES_OUT","CY2022")</f>
        <v>465158000</v>
      </c>
      <c r="J485" s="5">
        <f>_xll.SNL.Clients.Office.Excel.Functions.SPG(G485, "IQ_DILUT_EPS_NORM", "CY2022")</f>
        <v>0.16</v>
      </c>
      <c r="K485">
        <f t="shared" si="44"/>
        <v>74425.279999999999</v>
      </c>
      <c r="L485">
        <f t="shared" si="45"/>
        <v>1.274552795057648E-2</v>
      </c>
      <c r="M485" t="s">
        <v>1010</v>
      </c>
      <c r="N485" s="4" cm="1">
        <f t="array" ref="N485">_xll.SNL.Clients.Office.Excel.Functions.SPG(M485, "SP_TOTAL_REV", "CY2022")</f>
        <v>24384000</v>
      </c>
      <c r="O485" s="4">
        <f>_xll.SNL.Clients.Office.Excel.Functions.SPG(M485,"IQ_AVG_DILUT_SHARES_OUT","CY2022")</f>
        <v>252000000</v>
      </c>
      <c r="P485" s="5">
        <f>_xll.SNL.Clients.Office.Excel.Functions.SPG(M485, "IQ_DILUT_EPS_NORM", "CY2022")</f>
        <v>24.536000000000001</v>
      </c>
      <c r="Q485">
        <f t="shared" si="46"/>
        <v>6183072</v>
      </c>
      <c r="R485">
        <f t="shared" si="47"/>
        <v>0.2535708661417323</v>
      </c>
    </row>
    <row r="486" spans="1:18">
      <c r="A486" t="s">
        <v>997</v>
      </c>
      <c r="B486" s="4" cm="1">
        <f t="array" ref="B486">_xll.SNL.Clients.Office.Excel.Functions.SPG(A486, "SP_TOTAL_REV", "CY2023")</f>
        <v>2949800</v>
      </c>
      <c r="C486" s="4">
        <f>_xll.SNL.Clients.Office.Excel.Functions.SPG(A486,"IQ_AVG_DILUT_SHARES_OUT","CY2023")</f>
        <v>75300000</v>
      </c>
      <c r="D486" s="5">
        <f>_xll.SNL.Clients.Office.Excel.Functions.SPG(A486, "IQ_DILUT_EPS_NORM", "CY2023")</f>
        <v>6.1239999999999997</v>
      </c>
      <c r="E486">
        <f t="shared" si="42"/>
        <v>461137.2</v>
      </c>
      <c r="F486">
        <f t="shared" si="43"/>
        <v>0.15632829344362331</v>
      </c>
      <c r="G486" t="s">
        <v>997</v>
      </c>
      <c r="H486" s="4" cm="1">
        <f t="array" ref="H486">_xll.SNL.Clients.Office.Excel.Functions.SPG(G486, "SP_TOTAL_REV", "CY2022")</f>
        <v>2886900</v>
      </c>
      <c r="I486" s="4">
        <f>_xll.SNL.Clients.Office.Excel.Functions.SPG(G486,"IQ_AVG_DILUT_SHARES_OUT","CY2022")</f>
        <v>75800000</v>
      </c>
      <c r="J486" s="5">
        <f>_xll.SNL.Clients.Office.Excel.Functions.SPG(G486, "IQ_DILUT_EPS_NORM", "CY2022")</f>
        <v>6.508</v>
      </c>
      <c r="K486">
        <f t="shared" si="44"/>
        <v>493306.4</v>
      </c>
      <c r="L486">
        <f t="shared" si="45"/>
        <v>0.17087755031348506</v>
      </c>
      <c r="M486" t="s">
        <v>1011</v>
      </c>
      <c r="N486" s="4" cm="1">
        <f t="array" ref="N486">_xll.SNL.Clients.Office.Excel.Functions.SPG(M486, "SP_TOTAL_REV", "CY2022")</f>
        <v>3922000</v>
      </c>
      <c r="O486" s="4">
        <f>_xll.SNL.Clients.Office.Excel.Functions.SPG(M486,"IQ_AVG_DILUT_SHARES_OUT","CY2022")</f>
        <v>215500000</v>
      </c>
      <c r="P486" s="5">
        <f>_xll.SNL.Clients.Office.Excel.Functions.SPG(M486, "IQ_DILUT_EPS_NORM", "CY2022")</f>
        <v>0.72199999999999998</v>
      </c>
      <c r="Q486">
        <f t="shared" si="46"/>
        <v>155591</v>
      </c>
      <c r="R486">
        <f t="shared" si="47"/>
        <v>3.9671341152473227E-2</v>
      </c>
    </row>
    <row r="487" spans="1:18">
      <c r="A487" t="s">
        <v>998</v>
      </c>
      <c r="B487" s="4" cm="1">
        <f t="array" ref="B487">_xll.SNL.Clients.Office.Excel.Functions.SPG(A487, "SP_TOTAL_REV", "CY2023")</f>
        <v>11257000</v>
      </c>
      <c r="C487" s="4">
        <f>_xll.SNL.Clients.Office.Excel.Functions.SPG(A487,"IQ_AVG_DILUT_SHARES_OUT","CY2023")</f>
        <v>321500000</v>
      </c>
      <c r="D487" s="5">
        <f>_xll.SNL.Clients.Office.Excel.Functions.SPG(A487, "IQ_DILUT_EPS_NORM", "CY2023")</f>
        <v>-3.8690000000000002</v>
      </c>
      <c r="E487">
        <f t="shared" si="42"/>
        <v>-1243883.5</v>
      </c>
      <c r="F487">
        <f t="shared" si="43"/>
        <v>-0.1104986674957804</v>
      </c>
      <c r="G487" t="s">
        <v>998</v>
      </c>
      <c r="H487" s="4" cm="1">
        <f t="array" ref="H487">_xll.SNL.Clients.Office.Excel.Functions.SPG(G487, "SP_TOTAL_REV", "CY2022")</f>
        <v>15752000</v>
      </c>
      <c r="I487" s="4">
        <f>_xll.SNL.Clients.Office.Excel.Functions.SPG(G487,"IQ_AVG_DILUT_SHARES_OUT","CY2022")</f>
        <v>315000000</v>
      </c>
      <c r="J487" s="5">
        <f>_xll.SNL.Clients.Office.Excel.Functions.SPG(G487, "IQ_DILUT_EPS_NORM", "CY2022")</f>
        <v>1.603</v>
      </c>
      <c r="K487">
        <f t="shared" si="44"/>
        <v>504945</v>
      </c>
      <c r="L487">
        <f t="shared" si="45"/>
        <v>3.2055929405789739E-2</v>
      </c>
      <c r="M487" t="s">
        <v>1012</v>
      </c>
      <c r="N487" s="4" cm="1">
        <f t="array" ref="N487">_xll.SNL.Clients.Office.Excel.Functions.SPG(M487, "SP_TOTAL_REV", "CY2022")</f>
        <v>11697526</v>
      </c>
      <c r="O487" s="4">
        <f>_xll.SNL.Clients.Office.Excel.Functions.SPG(M487,"IQ_AVG_DILUT_SHARES_OUT","CY2022")</f>
        <v>388518500</v>
      </c>
      <c r="P487" s="5">
        <f>_xll.SNL.Clients.Office.Excel.Functions.SPG(M487, "IQ_DILUT_EPS_NORM", "CY2022")</f>
        <v>1.8080000000000001</v>
      </c>
      <c r="Q487">
        <f t="shared" si="46"/>
        <v>702441.44799999997</v>
      </c>
      <c r="R487">
        <f t="shared" si="47"/>
        <v>6.0050428441022485E-2</v>
      </c>
    </row>
    <row r="488" spans="1:18">
      <c r="A488" t="s">
        <v>999</v>
      </c>
      <c r="B488" s="4" cm="1">
        <f t="array" ref="B488">_xll.SNL.Clients.Office.Excel.Functions.SPG(A488, "SP_TOTAL_REV", "CY2023")</f>
        <v>20006900</v>
      </c>
      <c r="C488" s="4">
        <f>_xll.SNL.Clients.Office.Excel.Functions.SPG(A488,"IQ_AVG_DILUT_SHARES_OUT","CY2023")</f>
        <v>256475000</v>
      </c>
      <c r="D488" s="5">
        <f>_xll.SNL.Clients.Office.Excel.Functions.SPG(A488, "IQ_DILUT_EPS_NORM", "CY2023")</f>
        <v>1.853</v>
      </c>
      <c r="E488">
        <f t="shared" si="42"/>
        <v>475248.17499999999</v>
      </c>
      <c r="F488">
        <f t="shared" si="43"/>
        <v>2.3754213546326518E-2</v>
      </c>
      <c r="G488" t="s">
        <v>999</v>
      </c>
      <c r="H488" s="4" cm="1">
        <f t="array" ref="H488">_xll.SNL.Clients.Office.Excel.Functions.SPG(G488, "SP_TOTAL_REV", "CY2022")</f>
        <v>21227400</v>
      </c>
      <c r="I488" s="4">
        <f>_xll.SNL.Clients.Office.Excel.Functions.SPG(G488,"IQ_AVG_DILUT_SHARES_OUT","CY2022")</f>
        <v>258950000</v>
      </c>
      <c r="J488" s="5">
        <f>_xll.SNL.Clients.Office.Excel.Functions.SPG(G488, "IQ_DILUT_EPS_NORM", "CY2022")</f>
        <v>3.6040000000000001</v>
      </c>
      <c r="K488">
        <f t="shared" si="44"/>
        <v>933255.8</v>
      </c>
      <c r="L488">
        <f t="shared" si="45"/>
        <v>4.3964677727842322E-2</v>
      </c>
      <c r="M488" t="s">
        <v>1013</v>
      </c>
      <c r="N488" s="4" cm="1">
        <f t="array" ref="N488">_xll.SNL.Clients.Office.Excel.Functions.SPG(M488, "SP_TOTAL_REV", "CY2022")</f>
        <v>19724000</v>
      </c>
      <c r="O488" s="4">
        <f>_xll.SNL.Clients.Office.Excel.Functions.SPG(M488,"IQ_AVG_DILUT_SHARES_OUT","CY2022")</f>
        <v>55900000</v>
      </c>
      <c r="P488" s="5">
        <f>_xll.SNL.Clients.Office.Excel.Functions.SPG(M488, "IQ_DILUT_EPS_NORM", "CY2022")</f>
        <v>11.843</v>
      </c>
      <c r="Q488">
        <f t="shared" si="46"/>
        <v>662023.69999999995</v>
      </c>
      <c r="R488">
        <f t="shared" si="47"/>
        <v>3.3564373352261201E-2</v>
      </c>
    </row>
    <row r="489" spans="1:18">
      <c r="A489" t="s">
        <v>1000</v>
      </c>
      <c r="B489" s="4" cm="1">
        <f t="array" ref="B489">_xll.SNL.Clients.Office.Excel.Functions.SPG(A489, "SP_TOTAL_REV", "CY2023")</f>
        <v>7721000</v>
      </c>
      <c r="C489" s="4">
        <f>_xll.SNL.Clients.Office.Excel.Functions.SPG(A489,"IQ_AVG_DILUT_SHARES_OUT","CY2023")</f>
        <v>732222000</v>
      </c>
      <c r="D489" s="5">
        <f>_xll.SNL.Clients.Office.Excel.Functions.SPG(A489, "IQ_DILUT_EPS_NORM", "CY2023")</f>
        <v>0.73599999999999999</v>
      </c>
      <c r="E489">
        <f t="shared" si="42"/>
        <v>538915.39199999999</v>
      </c>
      <c r="F489">
        <f t="shared" si="43"/>
        <v>6.9798651988084451E-2</v>
      </c>
      <c r="G489" t="s">
        <v>1000</v>
      </c>
      <c r="H489" s="4" cm="1">
        <f t="array" ref="H489">_xll.SNL.Clients.Office.Excel.Functions.SPG(G489, "SP_TOTAL_REV", "CY2022")</f>
        <v>10187000</v>
      </c>
      <c r="I489" s="4">
        <f>_xll.SNL.Clients.Office.Excel.Functions.SPG(G489,"IQ_AVG_DILUT_SHARES_OUT","CY2022")</f>
        <v>742953000</v>
      </c>
      <c r="J489" s="5">
        <f>_xll.SNL.Clients.Office.Excel.Functions.SPG(G489, "IQ_DILUT_EPS_NORM", "CY2022")</f>
        <v>2.3650000000000002</v>
      </c>
      <c r="K489">
        <f t="shared" si="44"/>
        <v>1757083.8450000002</v>
      </c>
      <c r="L489">
        <f t="shared" si="45"/>
        <v>0.17248295327378033</v>
      </c>
      <c r="M489" t="s">
        <v>1014</v>
      </c>
      <c r="N489" s="4" cm="1">
        <f t="array" ref="N489">_xll.SNL.Clients.Office.Excel.Functions.SPG(M489, "SP_TOTAL_REV", "CY2022")</f>
        <v>3152000</v>
      </c>
      <c r="O489" s="4">
        <f>_xll.SNL.Clients.Office.Excel.Functions.SPG(M489,"IQ_AVG_DILUT_SHARES_OUT","CY2022")</f>
        <v>150271000</v>
      </c>
      <c r="P489" s="5">
        <f>_xll.SNL.Clients.Office.Excel.Functions.SPG(M489, "IQ_DILUT_EPS_NORM", "CY2022")</f>
        <v>4.7910000000000004</v>
      </c>
      <c r="Q489">
        <f t="shared" si="46"/>
        <v>719948.36100000003</v>
      </c>
      <c r="R489">
        <f t="shared" si="47"/>
        <v>0.22841001300761424</v>
      </c>
    </row>
    <row r="490" spans="1:18">
      <c r="A490" t="s">
        <v>1001</v>
      </c>
      <c r="B490" s="4" cm="1">
        <f t="array" ref="B490">_xll.SNL.Clients.Office.Excel.Functions.SPG(A490, "SP_TOTAL_REV", "CY2023")</f>
        <v>9951000</v>
      </c>
      <c r="C490" s="4">
        <f>_xll.SNL.Clients.Office.Excel.Functions.SPG(A490,"IQ_AVG_DILUT_SHARES_OUT","CY2023")</f>
        <v>1222715000</v>
      </c>
      <c r="D490" s="5">
        <f>_xll.SNL.Clients.Office.Excel.Functions.SPG(A490, "IQ_DILUT_EPS_NORM", "CY2023")</f>
        <v>1.823</v>
      </c>
      <c r="E490">
        <f t="shared" si="42"/>
        <v>2229009.4449999998</v>
      </c>
      <c r="F490">
        <f t="shared" si="43"/>
        <v>0.22399853733293135</v>
      </c>
      <c r="G490" t="s">
        <v>1001</v>
      </c>
      <c r="H490" s="4" cm="1">
        <f t="array" ref="H490">_xll.SNL.Clients.Office.Excel.Functions.SPG(G490, "SP_TOTAL_REV", "CY2022")</f>
        <v>11352000</v>
      </c>
      <c r="I490" s="4">
        <f>_xll.SNL.Clients.Office.Excel.Functions.SPG(G490,"IQ_AVG_DILUT_SHARES_OUT","CY2022")</f>
        <v>1222672000</v>
      </c>
      <c r="J490" s="5">
        <f>_xll.SNL.Clients.Office.Excel.Functions.SPG(G490, "IQ_DILUT_EPS_NORM", "CY2022")</f>
        <v>1.248</v>
      </c>
      <c r="K490">
        <f t="shared" si="44"/>
        <v>1525894.656</v>
      </c>
      <c r="L490">
        <f t="shared" si="45"/>
        <v>0.13441637209302326</v>
      </c>
      <c r="M490" t="s">
        <v>1015</v>
      </c>
      <c r="N490" s="4" cm="1">
        <f t="array" ref="N490">_xll.SNL.Clients.Office.Excel.Functions.SPG(M490, "SP_TOTAL_REV", "CY2022")</f>
        <v>5641900</v>
      </c>
      <c r="O490" s="4">
        <f>_xll.SNL.Clients.Office.Excel.Functions.SPG(M490,"IQ_AVG_DILUT_SHARES_OUT","CY2022")</f>
        <v>147400000</v>
      </c>
      <c r="P490" s="5">
        <f>_xll.SNL.Clients.Office.Excel.Functions.SPG(M490, "IQ_DILUT_EPS_NORM", "CY2022")</f>
        <v>3.3610000000000002</v>
      </c>
      <c r="Q490">
        <f t="shared" si="46"/>
        <v>495411.40000000008</v>
      </c>
      <c r="R490">
        <f t="shared" si="47"/>
        <v>8.7809319555468918E-2</v>
      </c>
    </row>
    <row r="491" spans="1:18">
      <c r="A491" t="s">
        <v>1002</v>
      </c>
      <c r="B491" s="4" cm="1">
        <f t="array" ref="B491">_xll.SNL.Clients.Office.Excel.Functions.SPG(A491, "SP_TOTAL_REV", "CY2023")</f>
        <v>9632000</v>
      </c>
      <c r="C491" s="4">
        <f>_xll.SNL.Clients.Office.Excel.Functions.SPG(A491,"IQ_AVG_DILUT_SHARES_OUT","CY2023")</f>
        <v>106000000</v>
      </c>
      <c r="D491" s="5">
        <f>_xll.SNL.Clients.Office.Excel.Functions.SPG(A491, "IQ_DILUT_EPS_NORM", "CY2023")</f>
        <v>9.8800000000000008</v>
      </c>
      <c r="E491">
        <f t="shared" si="42"/>
        <v>1047280.0000000001</v>
      </c>
      <c r="F491">
        <f t="shared" si="43"/>
        <v>0.10872923588039868</v>
      </c>
      <c r="G491" t="s">
        <v>1002</v>
      </c>
      <c r="H491" s="4" cm="1">
        <f t="array" ref="H491">_xll.SNL.Clients.Office.Excel.Functions.SPG(G491, "SP_TOTAL_REV", "CY2022")</f>
        <v>9154000</v>
      </c>
      <c r="I491" s="4">
        <f>_xll.SNL.Clients.Office.Excel.Functions.SPG(G491,"IQ_AVG_DILUT_SHARES_OUT","CY2022")</f>
        <v>112000000</v>
      </c>
      <c r="J491" s="5">
        <f>_xll.SNL.Clients.Office.Excel.Functions.SPG(G491, "IQ_DILUT_EPS_NORM", "CY2022")</f>
        <v>8.8620000000000001</v>
      </c>
      <c r="K491">
        <f t="shared" si="44"/>
        <v>992544</v>
      </c>
      <c r="L491">
        <f t="shared" si="45"/>
        <v>0.10842735416211492</v>
      </c>
      <c r="M491" t="s">
        <v>1016</v>
      </c>
      <c r="N491" s="4" cm="1">
        <f t="array" ref="N491">_xll.SNL.Clients.Office.Excel.Functions.SPG(M491, "SP_TOTAL_REV", "CY2022")</f>
        <v>9646000</v>
      </c>
      <c r="O491" s="4">
        <f>_xll.SNL.Clients.Office.Excel.Functions.SPG(M491,"IQ_AVG_DILUT_SHARES_OUT","CY2022")</f>
        <v>127899000</v>
      </c>
      <c r="P491" s="5">
        <f>_xll.SNL.Clients.Office.Excel.Functions.SPG(M491, "IQ_DILUT_EPS_NORM", "CY2022")</f>
        <v>3.5920000000000001</v>
      </c>
      <c r="Q491">
        <f t="shared" si="46"/>
        <v>459413.20799999998</v>
      </c>
      <c r="R491">
        <f t="shared" si="47"/>
        <v>4.7627328218950861E-2</v>
      </c>
    </row>
    <row r="492" spans="1:18">
      <c r="A492" t="s">
        <v>1003</v>
      </c>
      <c r="B492" s="4" cm="1">
        <f t="array" ref="B492">_xll.SNL.Clients.Office.Excel.Functions.SPG(A492, "SP_TOTAL_REV", "CY2023")</f>
        <v>6531897</v>
      </c>
      <c r="C492" s="4">
        <f>_xll.SNL.Clients.Office.Excel.Functions.SPG(A492,"IQ_AVG_DILUT_SHARES_OUT","CY2023")</f>
        <v>112855000</v>
      </c>
      <c r="D492" s="5">
        <f>_xll.SNL.Clients.Office.Excel.Functions.SPG(A492, "IQ_DILUT_EPS_NORM", "CY2023")</f>
        <v>2.3279999999999998</v>
      </c>
      <c r="E492">
        <f t="shared" si="42"/>
        <v>262726.43999999994</v>
      </c>
      <c r="F492">
        <f t="shared" si="43"/>
        <v>4.0222073311933719E-2</v>
      </c>
      <c r="G492" t="s">
        <v>1003</v>
      </c>
      <c r="H492" s="4" cm="1">
        <f t="array" ref="H492">_xll.SNL.Clients.Office.Excel.Functions.SPG(G492, "SP_TOTAL_REV", "CY2022")</f>
        <v>3756825</v>
      </c>
      <c r="I492" s="4">
        <f>_xll.SNL.Clients.Office.Excel.Functions.SPG(G492,"IQ_AVG_DILUT_SHARES_OUT","CY2022")</f>
        <v>113623000</v>
      </c>
      <c r="J492" s="5">
        <f>_xll.SNL.Clients.Office.Excel.Functions.SPG(G492, "IQ_DILUT_EPS_NORM", "CY2022")</f>
        <v>-1.7450000000000001</v>
      </c>
      <c r="K492">
        <f t="shared" si="44"/>
        <v>-198272.13500000001</v>
      </c>
      <c r="L492">
        <f t="shared" si="45"/>
        <v>-5.277651607407851E-2</v>
      </c>
      <c r="M492" t="s">
        <v>1017</v>
      </c>
      <c r="N492" s="4" cm="1">
        <f t="array" ref="N492">_xll.SNL.Clients.Office.Excel.Functions.SPG(M492, "SP_TOTAL_REV", "CY2022")</f>
        <v>3110279</v>
      </c>
      <c r="O492" s="4">
        <f>_xll.SNL.Clients.Office.Excel.Functions.SPG(M492,"IQ_AVG_DILUT_SHARES_OUT","CY2022")</f>
        <v>58100649</v>
      </c>
      <c r="P492" s="5">
        <f>_xll.SNL.Clients.Office.Excel.Functions.SPG(M492, "IQ_DILUT_EPS_NORM", "CY2022")</f>
        <v>3.1269999999999998</v>
      </c>
      <c r="Q492">
        <f t="shared" si="46"/>
        <v>181680.72942299998</v>
      </c>
      <c r="R492">
        <f t="shared" si="47"/>
        <v>5.8413000706045978E-2</v>
      </c>
    </row>
    <row r="493" spans="1:18">
      <c r="A493" t="s">
        <v>1004</v>
      </c>
      <c r="B493" s="4" cm="1">
        <f t="array" ref="B493">_xll.SNL.Clients.Office.Excel.Functions.SPG(A493, "SP_TOTAL_REV", "CY2023")</f>
        <v>14206000</v>
      </c>
      <c r="C493" s="4">
        <f>_xll.SNL.Clients.Office.Excel.Functions.SPG(A493,"IQ_AVG_DILUT_SHARES_OUT","CY2023")</f>
        <v>552000000</v>
      </c>
      <c r="D493" s="5">
        <f>_xll.SNL.Clients.Office.Excel.Functions.SPG(A493, "IQ_DILUT_EPS_NORM", "CY2023")</f>
        <v>1.9610000000000001</v>
      </c>
      <c r="E493">
        <f t="shared" si="42"/>
        <v>1082472</v>
      </c>
      <c r="F493">
        <f t="shared" si="43"/>
        <v>7.6198226101647185E-2</v>
      </c>
      <c r="G493" t="s">
        <v>1004</v>
      </c>
      <c r="H493" s="4" cm="1">
        <f t="array" ref="H493">_xll.SNL.Clients.Office.Excel.Functions.SPG(G493, "SP_TOTAL_REV", "CY2022")</f>
        <v>15310000</v>
      </c>
      <c r="I493" s="4">
        <f>_xll.SNL.Clients.Office.Excel.Functions.SPG(G493,"IQ_AVG_DILUT_SHARES_OUT","CY2022")</f>
        <v>547000000</v>
      </c>
      <c r="J493" s="5">
        <f>_xll.SNL.Clients.Office.Excel.Functions.SPG(G493, "IQ_DILUT_EPS_NORM", "CY2022")</f>
        <v>1.91</v>
      </c>
      <c r="K493">
        <f t="shared" si="44"/>
        <v>1044770</v>
      </c>
      <c r="L493">
        <f t="shared" si="45"/>
        <v>6.8241018941868056E-2</v>
      </c>
      <c r="M493" t="s">
        <v>1018</v>
      </c>
      <c r="N493" s="4" cm="1">
        <f t="array" ref="N493">_xll.SNL.Clients.Office.Excel.Functions.SPG(M493, "SP_TOTAL_REV", "CY2022")</f>
        <v>6174000</v>
      </c>
      <c r="O493" s="4">
        <f>_xll.SNL.Clients.Office.Excel.Functions.SPG(M493,"IQ_AVG_DILUT_SHARES_OUT","CY2022")</f>
        <v>255169000</v>
      </c>
      <c r="P493" s="5">
        <f>_xll.SNL.Clients.Office.Excel.Functions.SPG(M493, "IQ_DILUT_EPS_NORM", "CY2022")</f>
        <v>3.101</v>
      </c>
      <c r="Q493">
        <f t="shared" si="46"/>
        <v>791279.06900000002</v>
      </c>
      <c r="R493">
        <f t="shared" si="47"/>
        <v>0.12816311451247167</v>
      </c>
    </row>
    <row r="494" spans="1:18">
      <c r="A494" t="s">
        <v>1005</v>
      </c>
      <c r="B494" s="4" cm="1">
        <f t="array" ref="B494">_xll.SNL.Clients.Office.Excel.Functions.SPG(A494, "SP_TOTAL_REV", "CY2023")</f>
        <v>7364000</v>
      </c>
      <c r="C494" s="4">
        <f>_xll.SNL.Clients.Office.Excel.Functions.SPG(A494,"IQ_AVG_DILUT_SHARES_OUT","CY2023")</f>
        <v>218180000</v>
      </c>
      <c r="D494" s="5">
        <f>_xll.SNL.Clients.Office.Excel.Functions.SPG(A494, "IQ_DILUT_EPS_NORM", "CY2023")</f>
        <v>2.4009999999999998</v>
      </c>
      <c r="E494">
        <f t="shared" si="42"/>
        <v>523850.17999999993</v>
      </c>
      <c r="F494">
        <f t="shared" si="43"/>
        <v>7.1136634980988586E-2</v>
      </c>
      <c r="G494" t="s">
        <v>1005</v>
      </c>
      <c r="H494" s="4" cm="1">
        <f t="array" ref="H494">_xll.SNL.Clients.Office.Excel.Functions.SPG(G494, "SP_TOTAL_REV", "CY2022")</f>
        <v>5522000</v>
      </c>
      <c r="I494" s="4">
        <f>_xll.SNL.Clients.Office.Excel.Functions.SPG(G494,"IQ_AVG_DILUT_SHARES_OUT","CY2022")</f>
        <v>180979000</v>
      </c>
      <c r="J494" s="5">
        <f>_xll.SNL.Clients.Office.Excel.Functions.SPG(G494, "IQ_DILUT_EPS_NORM", "CY2022")</f>
        <v>2.1</v>
      </c>
      <c r="K494">
        <f t="shared" si="44"/>
        <v>380055.9</v>
      </c>
      <c r="L494">
        <f t="shared" si="45"/>
        <v>6.8825769648678023E-2</v>
      </c>
      <c r="M494" s="8">
        <v>4414835</v>
      </c>
      <c r="N494" s="4" cm="1">
        <f t="array" ref="N494">_xll.SNL.Clients.Office.Excel.Functions.SPG(M494, "SP_TOTAL_REV", "CY2022")</f>
        <v>7528000</v>
      </c>
      <c r="O494" s="4">
        <f>_xll.SNL.Clients.Office.Excel.Functions.SPG(M494,"IQ_AVG_DILUT_SHARES_OUT","CY2022")</f>
        <v>789000000</v>
      </c>
      <c r="P494" s="5">
        <f>_xll.SNL.Clients.Office.Excel.Functions.SPG(M494, "IQ_DILUT_EPS_NORM", "CY2022")</f>
        <v>1.38</v>
      </c>
      <c r="Q494">
        <f t="shared" si="46"/>
        <v>1088820</v>
      </c>
      <c r="R494">
        <f t="shared" si="47"/>
        <v>0.14463602550478213</v>
      </c>
    </row>
    <row r="495" spans="1:18">
      <c r="A495" t="s">
        <v>1006</v>
      </c>
      <c r="B495" s="4" cm="1">
        <f t="array" ref="B495">_xll.SNL.Clients.Office.Excel.Functions.SPG(A495, "SP_TOTAL_REV", "CY2023")</f>
        <v>7076000</v>
      </c>
      <c r="C495" s="4">
        <f>_xll.SNL.Clients.Office.Excel.Functions.SPG(A495,"IQ_AVG_DILUT_SHARES_OUT","CY2023")</f>
        <v>285000000</v>
      </c>
      <c r="D495" s="5">
        <f>_xll.SNL.Clients.Office.Excel.Functions.SPG(A495, "IQ_DILUT_EPS_NORM", "CY2023")</f>
        <v>4.1180000000000003</v>
      </c>
      <c r="E495">
        <f t="shared" si="42"/>
        <v>1173630</v>
      </c>
      <c r="F495">
        <f t="shared" si="43"/>
        <v>0.16586065573770492</v>
      </c>
      <c r="G495" t="s">
        <v>1006</v>
      </c>
      <c r="H495" s="4" cm="1">
        <f t="array" ref="H495">_xll.SNL.Clients.Office.Excel.Functions.SPG(G495, "SP_TOTAL_REV", "CY2022")</f>
        <v>6842000</v>
      </c>
      <c r="I495" s="4">
        <f>_xll.SNL.Clients.Office.Excel.Functions.SPG(G495,"IQ_AVG_DILUT_SHARES_OUT","CY2022")</f>
        <v>290000000</v>
      </c>
      <c r="J495" s="5">
        <f>_xll.SNL.Clients.Office.Excel.Functions.SPG(G495, "IQ_DILUT_EPS_NORM", "CY2022")</f>
        <v>3.5950000000000002</v>
      </c>
      <c r="K495">
        <f t="shared" si="44"/>
        <v>1042550</v>
      </c>
      <c r="L495">
        <f t="shared" si="45"/>
        <v>0.15237503653902368</v>
      </c>
      <c r="M495" t="s">
        <v>1019</v>
      </c>
      <c r="N495" s="4" cm="1">
        <f t="array" ref="N495">_xll.SNL.Clients.Office.Excel.Functions.SPG(M495, "SP_TOTAL_REV", "CY2022")</f>
        <v>14847000</v>
      </c>
      <c r="O495" s="4">
        <f>_xll.SNL.Clients.Office.Excel.Functions.SPG(M495,"IQ_AVG_DILUT_SHARES_OUT","CY2022")</f>
        <v>237802500</v>
      </c>
      <c r="P495" s="5">
        <f>_xll.SNL.Clients.Office.Excel.Functions.SPG(M495, "IQ_DILUT_EPS_NORM", "CY2022")</f>
        <v>3.2440000000000002</v>
      </c>
      <c r="Q495">
        <f t="shared" si="46"/>
        <v>771431.31</v>
      </c>
      <c r="R495">
        <f t="shared" si="47"/>
        <v>5.1958733077389373E-2</v>
      </c>
    </row>
    <row r="496" spans="1:18">
      <c r="A496" t="s">
        <v>1007</v>
      </c>
      <c r="B496" s="4" cm="1">
        <f t="array" ref="B496">_xll.SNL.Clients.Office.Excel.Functions.SPG(A496, "SP_TOTAL_REV", "CY2023")</f>
        <v>4584000</v>
      </c>
      <c r="C496" s="4">
        <f>_xll.SNL.Clients.Office.Excel.Functions.SPG(A496,"IQ_AVG_DILUT_SHARES_OUT","CY2023")</f>
        <v>51710962</v>
      </c>
      <c r="D496" s="5">
        <f>_xll.SNL.Clients.Office.Excel.Functions.SPG(A496, "IQ_DILUT_EPS_NORM", "CY2023")</f>
        <v>5.2939999999999996</v>
      </c>
      <c r="E496">
        <f t="shared" si="42"/>
        <v>273757.83282799996</v>
      </c>
      <c r="F496">
        <f t="shared" si="43"/>
        <v>5.9720295119546241E-2</v>
      </c>
      <c r="G496" t="s">
        <v>1007</v>
      </c>
      <c r="H496" s="4" cm="1">
        <f t="array" ref="H496">_xll.SNL.Clients.Office.Excel.Functions.SPG(G496, "SP_TOTAL_REV", "CY2022")</f>
        <v>5781000</v>
      </c>
      <c r="I496" s="4">
        <f>_xll.SNL.Clients.Office.Excel.Functions.SPG(G496,"IQ_AVG_DILUT_SHARES_OUT","CY2022")</f>
        <v>52558712</v>
      </c>
      <c r="J496" s="5">
        <f>_xll.SNL.Clients.Office.Excel.Functions.SPG(G496, "IQ_DILUT_EPS_NORM", "CY2022")</f>
        <v>11.308999999999999</v>
      </c>
      <c r="K496">
        <f t="shared" si="44"/>
        <v>594386.47400799999</v>
      </c>
      <c r="L496">
        <f t="shared" si="45"/>
        <v>0.10281724165507697</v>
      </c>
      <c r="M496" t="s">
        <v>1020</v>
      </c>
      <c r="N496" s="4" cm="1">
        <f t="array" ref="N496">_xll.SNL.Clients.Office.Excel.Functions.SPG(M496, "SP_TOTAL_REV", "CY2022")</f>
        <v>18810000</v>
      </c>
      <c r="O496" s="4">
        <f>_xll.SNL.Clients.Office.Excel.Functions.SPG(M496,"IQ_AVG_DILUT_SHARES_OUT","CY2022")</f>
        <v>172700155</v>
      </c>
      <c r="P496" s="5">
        <f>_xll.SNL.Clients.Office.Excel.Functions.SPG(M496, "IQ_DILUT_EPS_NORM", "CY2022")</f>
        <v>9.1419999999999995</v>
      </c>
      <c r="Q496">
        <f t="shared" si="46"/>
        <v>1578824.8170099999</v>
      </c>
      <c r="R496">
        <f t="shared" si="47"/>
        <v>8.3935396970228601E-2</v>
      </c>
    </row>
    <row r="497" spans="1:18">
      <c r="A497" t="s">
        <v>1008</v>
      </c>
      <c r="B497" s="4" cm="1">
        <f t="array" ref="B497">_xll.SNL.Clients.Office.Excel.Functions.SPG(A497, "SP_TOTAL_REV", "CY2023")</f>
        <v>7394200</v>
      </c>
      <c r="C497" s="4">
        <f>_xll.SNL.Clients.Office.Excel.Functions.SPG(A497,"IQ_AVG_DILUT_SHARES_OUT","CY2023")</f>
        <v>209700000</v>
      </c>
      <c r="D497" s="5">
        <f>_xll.SNL.Clients.Office.Excel.Functions.SPG(A497, "IQ_DILUT_EPS_NORM", "CY2023")</f>
        <v>3.758</v>
      </c>
      <c r="E497">
        <f t="shared" si="42"/>
        <v>788052.6</v>
      </c>
      <c r="F497">
        <f t="shared" si="43"/>
        <v>0.10657712801925834</v>
      </c>
      <c r="G497" t="s">
        <v>1008</v>
      </c>
      <c r="H497" s="4" cm="1">
        <f t="array" ref="H497">_xll.SNL.Clients.Office.Excel.Functions.SPG(G497, "SP_TOTAL_REV", "CY2022")</f>
        <v>6939900</v>
      </c>
      <c r="I497" s="4">
        <f>_xll.SNL.Clients.Office.Excel.Functions.SPG(G497,"IQ_AVG_DILUT_SHARES_OUT","CY2022")</f>
        <v>210300000</v>
      </c>
      <c r="J497" s="5">
        <f>_xll.SNL.Clients.Office.Excel.Functions.SPG(G497, "IQ_DILUT_EPS_NORM", "CY2022")</f>
        <v>2.8639999999999999</v>
      </c>
      <c r="K497">
        <f t="shared" si="44"/>
        <v>602299.19999999995</v>
      </c>
      <c r="L497">
        <f t="shared" si="45"/>
        <v>8.6787878787878775E-2</v>
      </c>
      <c r="M497" t="s">
        <v>1021</v>
      </c>
      <c r="N497" s="4" cm="1">
        <f t="array" ref="N497">_xll.SNL.Clients.Office.Excel.Functions.SPG(M497, "SP_TOTAL_REV", "CY2022")</f>
        <v>9459000</v>
      </c>
      <c r="O497" s="4">
        <f>_xll.SNL.Clients.Office.Excel.Functions.SPG(M497,"IQ_AVG_DILUT_SHARES_OUT","CY2022")</f>
        <v>417400000</v>
      </c>
      <c r="P497" s="5">
        <f>_xll.SNL.Clients.Office.Excel.Functions.SPG(M497, "IQ_DILUT_EPS_NORM", "CY2022")</f>
        <v>0.80100000000000005</v>
      </c>
      <c r="Q497">
        <f t="shared" si="46"/>
        <v>334337.40000000002</v>
      </c>
      <c r="R497">
        <f t="shared" si="47"/>
        <v>3.5345956232159852E-2</v>
      </c>
    </row>
    <row r="498" spans="1:18">
      <c r="A498" t="s">
        <v>1009</v>
      </c>
      <c r="B498" s="4" cm="1">
        <f t="array" ref="B498">_xll.SNL.Clients.Office.Excel.Functions.SPG(A498, "SP_TOTAL_REV", "CY2023")</f>
        <v>8544000</v>
      </c>
      <c r="C498" s="4">
        <f>_xll.SNL.Clients.Office.Excel.Functions.SPG(A498,"IQ_AVG_DILUT_SHARES_OUT","CY2023")</f>
        <v>462269000</v>
      </c>
      <c r="D498" s="5">
        <f>_xll.SNL.Clients.Office.Excel.Functions.SPG(A498, "IQ_DILUT_EPS_NORM", "CY2023")</f>
        <v>3.9660000000000002</v>
      </c>
      <c r="E498">
        <f t="shared" si="42"/>
        <v>1833358.8540000001</v>
      </c>
      <c r="F498">
        <f t="shared" si="43"/>
        <v>0.21457851755617979</v>
      </c>
      <c r="G498" t="s">
        <v>1009</v>
      </c>
      <c r="H498" s="4" cm="1">
        <f t="array" ref="H498">_xll.SNL.Clients.Office.Excel.Functions.SPG(G498, "SP_TOTAL_REV", "CY2022")</f>
        <v>8080000</v>
      </c>
      <c r="I498" s="4">
        <f>_xll.SNL.Clients.Office.Excel.Functions.SPG(G498,"IQ_AVG_DILUT_SHARES_OUT","CY2022")</f>
        <v>470385000</v>
      </c>
      <c r="J498" s="5">
        <f>_xll.SNL.Clients.Office.Excel.Functions.SPG(G498, "IQ_DILUT_EPS_NORM", "CY2022")</f>
        <v>3.6219999999999999</v>
      </c>
      <c r="K498">
        <f t="shared" si="44"/>
        <v>1703734.47</v>
      </c>
      <c r="L498">
        <f t="shared" si="45"/>
        <v>0.21085822648514851</v>
      </c>
      <c r="M498" t="s">
        <v>1022</v>
      </c>
      <c r="N498" s="4" cm="1">
        <f t="array" ref="N498">_xll.SNL.Clients.Office.Excel.Functions.SPG(M498, "SP_TOTAL_REV", "CY2022")</f>
        <v>11154722</v>
      </c>
      <c r="O498" s="4">
        <f>_xll.SNL.Clients.Office.Excel.Functions.SPG(M498,"IQ_AVG_DILUT_SHARES_OUT","CY2022")</f>
        <v>60717000</v>
      </c>
      <c r="P498" s="5">
        <f>_xll.SNL.Clients.Office.Excel.Functions.SPG(M498, "IQ_DILUT_EPS_NORM", "CY2022")</f>
        <v>6.2969999999999997</v>
      </c>
      <c r="Q498">
        <f t="shared" si="46"/>
        <v>382334.94900000002</v>
      </c>
      <c r="R498">
        <f t="shared" si="47"/>
        <v>3.4275614309348099E-2</v>
      </c>
    </row>
    <row r="499" spans="1:18">
      <c r="A499" t="s">
        <v>1010</v>
      </c>
      <c r="B499" s="4" cm="1">
        <f t="array" ref="B499">_xll.SNL.Clients.Office.Excel.Functions.SPG(A499, "SP_TOTAL_REV", "CY2023")</f>
        <v>19374000</v>
      </c>
      <c r="C499" s="4">
        <f>_xll.SNL.Clients.Office.Excel.Functions.SPG(A499,"IQ_AVG_DILUT_SHARES_OUT","CY2023")</f>
        <v>242000000</v>
      </c>
      <c r="D499" s="5">
        <f>_xll.SNL.Clients.Office.Excel.Functions.SPG(A499, "IQ_DILUT_EPS_NORM", "CY2023")</f>
        <v>16.294</v>
      </c>
      <c r="E499">
        <f t="shared" si="42"/>
        <v>3943148</v>
      </c>
      <c r="F499">
        <f t="shared" si="43"/>
        <v>0.20352782079075049</v>
      </c>
      <c r="G499" t="s">
        <v>1010</v>
      </c>
      <c r="H499" s="4" cm="1">
        <f t="array" ref="H499">_xll.SNL.Clients.Office.Excel.Functions.SPG(G499, "SP_TOTAL_REV", "CY2022")</f>
        <v>24384000</v>
      </c>
      <c r="I499" s="4">
        <f>_xll.SNL.Clients.Office.Excel.Functions.SPG(G499,"IQ_AVG_DILUT_SHARES_OUT","CY2022")</f>
        <v>252000000</v>
      </c>
      <c r="J499" s="5">
        <f>_xll.SNL.Clients.Office.Excel.Functions.SPG(G499, "IQ_DILUT_EPS_NORM", "CY2022")</f>
        <v>24.536000000000001</v>
      </c>
      <c r="K499">
        <f t="shared" si="44"/>
        <v>6183072</v>
      </c>
      <c r="L499">
        <f t="shared" si="45"/>
        <v>0.2535708661417323</v>
      </c>
      <c r="M499" t="s">
        <v>1023</v>
      </c>
      <c r="N499" s="4" t="str" cm="1">
        <f t="array" ref="N499">_xll.SNL.Clients.Office.Excel.Functions.SPG(M499, "SP_TOTAL_REV", "CY2022")</f>
        <v>NA</v>
      </c>
      <c r="O499" s="4">
        <f>_xll.SNL.Clients.Office.Excel.Functions.SPG(M499,"IQ_AVG_DILUT_SHARES_OUT","CY2022")</f>
        <v>437052289</v>
      </c>
      <c r="P499" s="5">
        <f>_xll.SNL.Clients.Office.Excel.Functions.SPG(M499, "IQ_DILUT_EPS_NORM", "CY2022")</f>
        <v>-1.2366075879696207E-3</v>
      </c>
      <c r="Q499">
        <f t="shared" si="46"/>
        <v>-540.46217691689162</v>
      </c>
      <c r="R499" t="e">
        <f t="shared" si="47"/>
        <v>#VALUE!</v>
      </c>
    </row>
    <row r="500" spans="1:18">
      <c r="A500" t="s">
        <v>1011</v>
      </c>
      <c r="B500" s="4" cm="1">
        <f t="array" ref="B500">_xll.SNL.Clients.Office.Excel.Functions.SPG(A500, "SP_TOTAL_REV", "CY2023")</f>
        <v>3965000</v>
      </c>
      <c r="C500" s="4">
        <f>_xll.SNL.Clients.Office.Excel.Functions.SPG(A500,"IQ_AVG_DILUT_SHARES_OUT","CY2023")</f>
        <v>212000000</v>
      </c>
      <c r="D500" s="5">
        <f>_xll.SNL.Clients.Office.Excel.Functions.SPG(A500, "IQ_DILUT_EPS_NORM", "CY2023")</f>
        <v>0.60699999999999998</v>
      </c>
      <c r="E500">
        <f t="shared" si="42"/>
        <v>128684</v>
      </c>
      <c r="F500">
        <f t="shared" si="43"/>
        <v>3.2454981084489284E-2</v>
      </c>
      <c r="G500" t="s">
        <v>1011</v>
      </c>
      <c r="H500" s="4" cm="1">
        <f t="array" ref="H500">_xll.SNL.Clients.Office.Excel.Functions.SPG(G500, "SP_TOTAL_REV", "CY2022")</f>
        <v>3922000</v>
      </c>
      <c r="I500" s="4">
        <f>_xll.SNL.Clients.Office.Excel.Functions.SPG(G500,"IQ_AVG_DILUT_SHARES_OUT","CY2022")</f>
        <v>215500000</v>
      </c>
      <c r="J500" s="5">
        <f>_xll.SNL.Clients.Office.Excel.Functions.SPG(G500, "IQ_DILUT_EPS_NORM", "CY2022")</f>
        <v>0.72199999999999998</v>
      </c>
      <c r="K500">
        <f t="shared" si="44"/>
        <v>155591</v>
      </c>
      <c r="L500">
        <f t="shared" si="45"/>
        <v>3.9671341152473227E-2</v>
      </c>
      <c r="M500" s="8">
        <v>4259601</v>
      </c>
      <c r="N500" s="4" cm="1">
        <f t="array" ref="N500">_xll.SNL.Clients.Office.Excel.Functions.SPG(M500, "SP_TOTAL_REV", "CY2022")</f>
        <v>5865000</v>
      </c>
      <c r="O500" s="4">
        <f>_xll.SNL.Clients.Office.Excel.Functions.SPG(M500,"IQ_AVG_DILUT_SHARES_OUT","CY2022")</f>
        <v>183000000</v>
      </c>
      <c r="P500" s="5">
        <f>_xll.SNL.Clients.Office.Excel.Functions.SPG(M500, "IQ_DILUT_EPS_NORM", "CY2022")</f>
        <v>7.3120000000000003</v>
      </c>
      <c r="Q500">
        <f t="shared" si="46"/>
        <v>1338096</v>
      </c>
      <c r="R500">
        <f t="shared" si="47"/>
        <v>0.22814936061381075</v>
      </c>
    </row>
    <row r="501" spans="1:18">
      <c r="A501" t="s">
        <v>1012</v>
      </c>
      <c r="B501" s="4" cm="1">
        <f t="array" ref="B501">_xll.SNL.Clients.Office.Excel.Functions.SPG(A501, "SP_TOTAL_REV", "CY2023")</f>
        <v>10407993</v>
      </c>
      <c r="C501" s="4">
        <f>_xll.SNL.Clients.Office.Excel.Functions.SPG(A501,"IQ_AVG_DILUT_SHARES_OUT","CY2023")</f>
        <v>388236250</v>
      </c>
      <c r="D501" s="5">
        <f>_xll.SNL.Clients.Office.Excel.Functions.SPG(A501, "IQ_DILUT_EPS_NORM", "CY2023")</f>
        <v>0.79600000000000004</v>
      </c>
      <c r="E501">
        <f t="shared" si="42"/>
        <v>309036.05499999999</v>
      </c>
      <c r="F501">
        <f t="shared" si="43"/>
        <v>2.9692185131177547E-2</v>
      </c>
      <c r="G501" t="s">
        <v>1012</v>
      </c>
      <c r="H501" s="4" cm="1">
        <f t="array" ref="H501">_xll.SNL.Clients.Office.Excel.Functions.SPG(G501, "SP_TOTAL_REV", "CY2022")</f>
        <v>11697526</v>
      </c>
      <c r="I501" s="4">
        <f>_xll.SNL.Clients.Office.Excel.Functions.SPG(G501,"IQ_AVG_DILUT_SHARES_OUT","CY2022")</f>
        <v>388518500</v>
      </c>
      <c r="J501" s="5">
        <f>_xll.SNL.Clients.Office.Excel.Functions.SPG(G501, "IQ_DILUT_EPS_NORM", "CY2022")</f>
        <v>1.8080000000000001</v>
      </c>
      <c r="K501">
        <f t="shared" si="44"/>
        <v>702441.44799999997</v>
      </c>
      <c r="L501">
        <f t="shared" si="45"/>
        <v>6.0050428441022485E-2</v>
      </c>
      <c r="M501" t="s">
        <v>1024</v>
      </c>
      <c r="N501" s="4" cm="1">
        <f t="array" ref="N501">_xll.SNL.Clients.Office.Excel.Functions.SPG(M501, "SP_TOTAL_REV", "CY2022")</f>
        <v>17478000</v>
      </c>
      <c r="O501" s="4">
        <f>_xll.SNL.Clients.Office.Excel.Functions.SPG(M501,"IQ_AVG_DILUT_SHARES_OUT","CY2022")</f>
        <v>1007517000</v>
      </c>
      <c r="P501" s="5">
        <f>_xll.SNL.Clients.Office.Excel.Functions.SPG(M501, "IQ_DILUT_EPS_NORM", "CY2022")</f>
        <v>1.363</v>
      </c>
      <c r="Q501">
        <f t="shared" si="46"/>
        <v>1373245.6710000001</v>
      </c>
      <c r="R501">
        <f t="shared" si="47"/>
        <v>7.8569954857535193E-2</v>
      </c>
    </row>
    <row r="502" spans="1:18">
      <c r="A502" t="s">
        <v>1013</v>
      </c>
      <c r="B502" s="4" cm="1">
        <f t="array" ref="B502">_xll.SNL.Clients.Office.Excel.Functions.SPG(A502, "SP_TOTAL_REV", "CY2023")</f>
        <v>19455000</v>
      </c>
      <c r="C502" s="4">
        <f>_xll.SNL.Clients.Office.Excel.Functions.SPG(A502,"IQ_AVG_DILUT_SHARES_OUT","CY2023")</f>
        <v>55200000</v>
      </c>
      <c r="D502" s="5">
        <f>_xll.SNL.Clients.Office.Excel.Functions.SPG(A502, "IQ_DILUT_EPS_NORM", "CY2023")</f>
        <v>8.7159999999999993</v>
      </c>
      <c r="E502">
        <f t="shared" si="42"/>
        <v>481123.19999999995</v>
      </c>
      <c r="F502">
        <f t="shared" si="43"/>
        <v>2.4730053970701618E-2</v>
      </c>
      <c r="G502" t="s">
        <v>1013</v>
      </c>
      <c r="H502" s="4" cm="1">
        <f t="array" ref="H502">_xll.SNL.Clients.Office.Excel.Functions.SPG(G502, "SP_TOTAL_REV", "CY2022")</f>
        <v>19724000</v>
      </c>
      <c r="I502" s="4">
        <f>_xll.SNL.Clients.Office.Excel.Functions.SPG(G502,"IQ_AVG_DILUT_SHARES_OUT","CY2022")</f>
        <v>55900000</v>
      </c>
      <c r="J502" s="5">
        <f>_xll.SNL.Clients.Office.Excel.Functions.SPG(G502, "IQ_DILUT_EPS_NORM", "CY2022")</f>
        <v>11.843</v>
      </c>
      <c r="K502">
        <f t="shared" si="44"/>
        <v>662023.69999999995</v>
      </c>
      <c r="L502">
        <f t="shared" si="45"/>
        <v>3.3564373352261201E-2</v>
      </c>
      <c r="M502" s="8">
        <v>4066630</v>
      </c>
      <c r="N502" s="4" cm="1">
        <f t="array" ref="N502">_xll.SNL.Clients.Office.Excel.Functions.SPG(M502, "SP_TOTAL_REV", "CY2022")</f>
        <v>2696371</v>
      </c>
      <c r="O502" s="4">
        <f>_xll.SNL.Clients.Office.Excel.Functions.SPG(M502,"IQ_AVG_DILUT_SHARES_OUT","CY2022")</f>
        <v>62605000</v>
      </c>
      <c r="P502" s="5">
        <f>_xll.SNL.Clients.Office.Excel.Functions.SPG(M502, "IQ_DILUT_EPS_NORM", "CY2022")</f>
        <v>17.524999999999999</v>
      </c>
      <c r="Q502">
        <f t="shared" si="46"/>
        <v>1097152.625</v>
      </c>
      <c r="R502">
        <f t="shared" si="47"/>
        <v>0.4068997274484854</v>
      </c>
    </row>
    <row r="503" spans="1:18">
      <c r="A503" t="s">
        <v>1014</v>
      </c>
      <c r="B503" s="4" cm="1">
        <f t="array" ref="B503">_xll.SNL.Clients.Office.Excel.Functions.SPG(A503, "SP_TOTAL_REV", "CY2023")</f>
        <v>3102000</v>
      </c>
      <c r="C503" s="4">
        <f>_xll.SNL.Clients.Office.Excel.Functions.SPG(A503,"IQ_AVG_DILUT_SHARES_OUT","CY2023")</f>
        <v>147756000</v>
      </c>
      <c r="D503" s="5">
        <f>_xll.SNL.Clients.Office.Excel.Functions.SPG(A503, "IQ_DILUT_EPS_NORM", "CY2023")</f>
        <v>3.7480000000000002</v>
      </c>
      <c r="E503">
        <f t="shared" si="42"/>
        <v>553789.48800000001</v>
      </c>
      <c r="F503">
        <f t="shared" si="43"/>
        <v>0.1785265918762089</v>
      </c>
      <c r="G503" t="s">
        <v>1014</v>
      </c>
      <c r="H503" s="4" cm="1">
        <f t="array" ref="H503">_xll.SNL.Clients.Office.Excel.Functions.SPG(G503, "SP_TOTAL_REV", "CY2022")</f>
        <v>3152000</v>
      </c>
      <c r="I503" s="4">
        <f>_xll.SNL.Clients.Office.Excel.Functions.SPG(G503,"IQ_AVG_DILUT_SHARES_OUT","CY2022")</f>
        <v>150271000</v>
      </c>
      <c r="J503" s="5">
        <f>_xll.SNL.Clients.Office.Excel.Functions.SPG(G503, "IQ_DILUT_EPS_NORM", "CY2022")</f>
        <v>4.7910000000000004</v>
      </c>
      <c r="K503">
        <f t="shared" si="44"/>
        <v>719948.36100000003</v>
      </c>
      <c r="L503">
        <f t="shared" si="45"/>
        <v>0.22841001300761424</v>
      </c>
      <c r="M503" s="8">
        <v>100433</v>
      </c>
      <c r="N503" s="4" cm="1">
        <f t="array" ref="N503">_xll.SNL.Clients.Office.Excel.Functions.SPG(M503, "SP_TOTAL_REV", "CY2022")</f>
        <v>6213000</v>
      </c>
      <c r="O503" s="4">
        <f>_xll.SNL.Clients.Office.Excel.Functions.SPG(M503,"IQ_AVG_DILUT_SHARES_OUT","CY2022")</f>
        <v>59516000</v>
      </c>
      <c r="P503" s="5">
        <f>_xll.SNL.Clients.Office.Excel.Functions.SPG(M503, "IQ_DILUT_EPS_NORM", "CY2022")</f>
        <v>24.393000000000001</v>
      </c>
      <c r="Q503">
        <f t="shared" si="46"/>
        <v>1451773.7879999999</v>
      </c>
      <c r="R503">
        <f t="shared" si="47"/>
        <v>0.23366711540318685</v>
      </c>
    </row>
    <row r="504" spans="1:18">
      <c r="A504" t="s">
        <v>1015</v>
      </c>
      <c r="B504" s="4" cm="1">
        <f t="array" ref="B504">_xll.SNL.Clients.Office.Excel.Functions.SPG(A504, "SP_TOTAL_REV", "CY2023")</f>
        <v>5488900</v>
      </c>
      <c r="C504" s="4">
        <f>_xll.SNL.Clients.Office.Excel.Functions.SPG(A504,"IQ_AVG_DILUT_SHARES_OUT","CY2023")</f>
        <v>144900000</v>
      </c>
      <c r="D504" s="5">
        <f>_xll.SNL.Clients.Office.Excel.Functions.SPG(A504, "IQ_DILUT_EPS_NORM", "CY2023")</f>
        <v>2.3420000000000001</v>
      </c>
      <c r="E504">
        <f t="shared" si="42"/>
        <v>339355.8</v>
      </c>
      <c r="F504">
        <f t="shared" si="43"/>
        <v>6.1825830312084384E-2</v>
      </c>
      <c r="G504" t="s">
        <v>1015</v>
      </c>
      <c r="H504" s="4" cm="1">
        <f t="array" ref="H504">_xll.SNL.Clients.Office.Excel.Functions.SPG(G504, "SP_TOTAL_REV", "CY2022")</f>
        <v>5641900</v>
      </c>
      <c r="I504" s="4">
        <f>_xll.SNL.Clients.Office.Excel.Functions.SPG(G504,"IQ_AVG_DILUT_SHARES_OUT","CY2022")</f>
        <v>147400000</v>
      </c>
      <c r="J504" s="5">
        <f>_xll.SNL.Clients.Office.Excel.Functions.SPG(G504, "IQ_DILUT_EPS_NORM", "CY2022")</f>
        <v>3.3610000000000002</v>
      </c>
      <c r="K504">
        <f t="shared" si="44"/>
        <v>495411.40000000008</v>
      </c>
      <c r="L504">
        <f t="shared" si="45"/>
        <v>8.7809319555468918E-2</v>
      </c>
      <c r="M504" t="s">
        <v>1025</v>
      </c>
      <c r="N504" s="4" cm="1">
        <f t="array" ref="N504">_xll.SNL.Clients.Office.Excel.Functions.SPG(M504, "SP_TOTAL_REV", "CY2022")</f>
        <v>1931247</v>
      </c>
      <c r="O504" s="4">
        <f>_xll.SNL.Clients.Office.Excel.Functions.SPG(M504,"IQ_AVG_DILUT_SHARES_OUT","CY2022")</f>
        <v>191775000</v>
      </c>
      <c r="P504" s="5">
        <f>_xll.SNL.Clients.Office.Excel.Functions.SPG(M504, "IQ_DILUT_EPS_NORM", "CY2022")</f>
        <v>0.59099999999999997</v>
      </c>
      <c r="Q504">
        <f t="shared" si="46"/>
        <v>113339.02499999999</v>
      </c>
      <c r="R504">
        <f t="shared" si="47"/>
        <v>5.8686964950625163E-2</v>
      </c>
    </row>
    <row r="505" spans="1:18">
      <c r="A505" t="s">
        <v>1016</v>
      </c>
      <c r="B505" s="4" cm="1">
        <f t="array" ref="B505">_xll.SNL.Clients.Office.Excel.Functions.SPG(A505, "SP_TOTAL_REV", "CY2023")</f>
        <v>10426000</v>
      </c>
      <c r="C505" s="4">
        <f>_xll.SNL.Clients.Office.Excel.Functions.SPG(A505,"IQ_AVG_DILUT_SHARES_OUT","CY2023")</f>
        <v>128708000</v>
      </c>
      <c r="D505" s="5">
        <f>_xll.SNL.Clients.Office.Excel.Functions.SPG(A505, "IQ_DILUT_EPS_NORM", "CY2023")</f>
        <v>3.7970000000000002</v>
      </c>
      <c r="E505">
        <f t="shared" si="42"/>
        <v>488704.27600000001</v>
      </c>
      <c r="F505">
        <f t="shared" si="43"/>
        <v>4.6873611739881069E-2</v>
      </c>
      <c r="G505" t="s">
        <v>1016</v>
      </c>
      <c r="H505" s="4" cm="1">
        <f t="array" ref="H505">_xll.SNL.Clients.Office.Excel.Functions.SPG(G505, "SP_TOTAL_REV", "CY2022")</f>
        <v>9646000</v>
      </c>
      <c r="I505" s="4">
        <f>_xll.SNL.Clients.Office.Excel.Functions.SPG(G505,"IQ_AVG_DILUT_SHARES_OUT","CY2022")</f>
        <v>127899000</v>
      </c>
      <c r="J505" s="5">
        <f>_xll.SNL.Clients.Office.Excel.Functions.SPG(G505, "IQ_DILUT_EPS_NORM", "CY2022")</f>
        <v>3.5920000000000001</v>
      </c>
      <c r="K505">
        <f t="shared" si="44"/>
        <v>459413.20799999998</v>
      </c>
      <c r="L505">
        <f t="shared" si="45"/>
        <v>4.7627328218950861E-2</v>
      </c>
      <c r="M505" s="8">
        <v>4812233</v>
      </c>
      <c r="N505" s="4" t="str" cm="1">
        <f t="array" ref="N505">_xll.SNL.Clients.Office.Excel.Functions.SPG(M505, "SP_TOTAL_REV", "CY2022")</f>
        <v>NA</v>
      </c>
      <c r="O505" s="4" t="str">
        <f>_xll.SNL.Clients.Office.Excel.Functions.SPG(M505,"IQ_AVG_DILUT_SHARES_OUT","CY2022")</f>
        <v>NA</v>
      </c>
      <c r="P505" s="5" t="str">
        <f>_xll.SNL.Clients.Office.Excel.Functions.SPG(M505, "IQ_DILUT_EPS_NORM", "CY2022")</f>
        <v>NA</v>
      </c>
      <c r="Q505" t="e">
        <f t="shared" si="46"/>
        <v>#VALUE!</v>
      </c>
      <c r="R505" t="e">
        <f t="shared" si="47"/>
        <v>#VALUE!</v>
      </c>
    </row>
    <row r="506" spans="1:18">
      <c r="A506" t="s">
        <v>1017</v>
      </c>
      <c r="B506" s="4" cm="1">
        <f t="array" ref="B506">_xll.SNL.Clients.Office.Excel.Functions.SPG(A506, "SP_TOTAL_REV", "CY2023")</f>
        <v>2976528</v>
      </c>
      <c r="C506" s="4">
        <f>_xll.SNL.Clients.Office.Excel.Functions.SPG(A506,"IQ_AVG_DILUT_SHARES_OUT","CY2023")</f>
        <v>57237518</v>
      </c>
      <c r="D506" s="5">
        <f>_xll.SNL.Clients.Office.Excel.Functions.SPG(A506, "IQ_DILUT_EPS_NORM", "CY2023")</f>
        <v>1.8839999999999999</v>
      </c>
      <c r="E506">
        <f t="shared" si="42"/>
        <v>107835.483912</v>
      </c>
      <c r="F506">
        <f t="shared" si="43"/>
        <v>3.622861397977778E-2</v>
      </c>
      <c r="G506" t="s">
        <v>1017</v>
      </c>
      <c r="H506" s="4" cm="1">
        <f t="array" ref="H506">_xll.SNL.Clients.Office.Excel.Functions.SPG(G506, "SP_TOTAL_REV", "CY2022")</f>
        <v>3110279</v>
      </c>
      <c r="I506" s="4">
        <f>_xll.SNL.Clients.Office.Excel.Functions.SPG(G506,"IQ_AVG_DILUT_SHARES_OUT","CY2022")</f>
        <v>58100649</v>
      </c>
      <c r="J506" s="5">
        <f>_xll.SNL.Clients.Office.Excel.Functions.SPG(G506, "IQ_DILUT_EPS_NORM", "CY2022")</f>
        <v>3.1269999999999998</v>
      </c>
      <c r="K506">
        <f t="shared" si="44"/>
        <v>181680.72942299998</v>
      </c>
      <c r="L506">
        <f t="shared" si="45"/>
        <v>5.8413000706045978E-2</v>
      </c>
      <c r="M506" s="8">
        <v>4397057</v>
      </c>
      <c r="N506" s="4" cm="1">
        <f t="array" ref="N506">_xll.SNL.Clients.Office.Excel.Functions.SPG(M506, "SP_TOTAL_REV", "CY2022")</f>
        <v>4723000</v>
      </c>
      <c r="O506" s="4">
        <f>_xll.SNL.Clients.Office.Excel.Functions.SPG(M506,"IQ_AVG_DILUT_SHARES_OUT","CY2022")</f>
        <v>131300000</v>
      </c>
      <c r="P506" s="5">
        <f>_xll.SNL.Clients.Office.Excel.Functions.SPG(M506, "IQ_DILUT_EPS_NORM", "CY2022")</f>
        <v>3.3029999999999999</v>
      </c>
      <c r="Q506">
        <f t="shared" si="46"/>
        <v>433683.9</v>
      </c>
      <c r="R506">
        <f t="shared" si="47"/>
        <v>9.1823819606182522E-2</v>
      </c>
    </row>
    <row r="507" spans="1:18">
      <c r="B507">
        <f>SUM(B4:B506)</f>
        <v>15662997919</v>
      </c>
      <c r="C507">
        <f>SUM(C4:C506)</f>
        <v>374607254221</v>
      </c>
      <c r="D507">
        <f>E507/C507*1000</f>
        <v>3.6474606980816557</v>
      </c>
      <c r="E507">
        <f>SUMIF(E4:E506, "&lt;&gt;#VALUE!")</f>
        <v>1366365236.987381</v>
      </c>
      <c r="F507">
        <f>E507/B507</f>
        <v>8.7235230704456115E-2</v>
      </c>
      <c r="H507">
        <f>SUM(H4:H506)</f>
        <v>15303226554</v>
      </c>
      <c r="I507">
        <f>SUM(I4:I506)</f>
        <v>377120163075</v>
      </c>
      <c r="J507">
        <f>K507/I507*1000</f>
        <v>3.6419688509534378</v>
      </c>
      <c r="K507">
        <f>SUMIF(K4:K506, "&lt;&gt;#VALUE!")</f>
        <v>1373459886.9856308</v>
      </c>
      <c r="L507">
        <f>K507/H507</f>
        <v>8.9749693121195545E-2</v>
      </c>
      <c r="M507" t="s">
        <v>1026</v>
      </c>
      <c r="N507" s="4" cm="1">
        <f t="array" ref="N507">_xll.SNL.Clients.Office.Excel.Functions.SPG(M507, "SP_TOTAL_REV", "CY2022")</f>
        <v>3275500</v>
      </c>
      <c r="O507" s="4">
        <f>_xll.SNL.Clients.Office.Excel.Functions.SPG(M507,"IQ_AVG_DILUT_SHARES_OUT","CY2022")</f>
        <v>129100000</v>
      </c>
      <c r="P507" s="5">
        <f>_xll.SNL.Clients.Office.Excel.Functions.SPG(M507, "IQ_DILUT_EPS_NORM", "CY2022")</f>
        <v>1.454</v>
      </c>
      <c r="Q507">
        <f>O507*P507/1000</f>
        <v>187711.4</v>
      </c>
      <c r="R507">
        <f>Q507/N507</f>
        <v>5.7307708746756218E-2</v>
      </c>
    </row>
    <row r="508" spans="1:18">
      <c r="N508">
        <f>SUM(N5:N507)</f>
        <v>15217423278</v>
      </c>
      <c r="O508">
        <f>SUM(O5:O507)</f>
        <v>375422619116</v>
      </c>
      <c r="P508">
        <f>Q508/O508*1000</f>
        <v>3.6515911233320217</v>
      </c>
      <c r="Q508">
        <f>SUMIF(Q5:Q507, "&lt;&gt;#VALUE!")</f>
        <v>1370889903.4620442</v>
      </c>
      <c r="R508">
        <f>Q508/N508</f>
        <v>9.0086861515113081E-2</v>
      </c>
    </row>
    <row r="509" spans="1:18">
      <c r="E509" t="s">
        <v>3</v>
      </c>
      <c r="F509" s="7">
        <f>D507/J507-1</f>
        <v>1.5079335801513327E-3</v>
      </c>
      <c r="G509" s="7">
        <f>D507/P508-1</f>
        <v>-1.1311302692063041E-3</v>
      </c>
    </row>
    <row r="510" spans="1:18">
      <c r="E510" t="s">
        <v>1027</v>
      </c>
      <c r="F510" s="7">
        <f>B507/H507-1</f>
        <v>2.3509510476793061E-2</v>
      </c>
      <c r="G510" s="7">
        <f>B507/N508-1</f>
        <v>2.9280557743581515E-2</v>
      </c>
    </row>
    <row r="511" spans="1:18">
      <c r="E511" t="s">
        <v>1028</v>
      </c>
      <c r="F511" s="7">
        <f>F507/L507-1</f>
        <v>-2.8016390132320157E-2</v>
      </c>
      <c r="G511" s="7">
        <f>F507/R508-1</f>
        <v>-3.1654236396930879E-2</v>
      </c>
    </row>
    <row r="512" spans="1:18">
      <c r="E512" t="s">
        <v>2</v>
      </c>
      <c r="F512" s="7">
        <f>C507/I507-1</f>
        <v>-6.6634168629701174E-3</v>
      </c>
      <c r="G512" s="7">
        <f>C507/O508-1</f>
        <v>-2.1718587359491615E-3</v>
      </c>
    </row>
  </sheetData>
  <autoFilter ref="A2:R507" xr:uid="{2FDBA3EB-8725-4938-9DC7-83087053DF40}"/>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8A51631-632C-44E1-A4BE-CF799F3919B3}">
  <dimension ref="A1:AC514"/>
  <sheetViews>
    <sheetView zoomScaleNormal="100" workbookViewId="0">
      <pane xSplit="1" ySplit="5" topLeftCell="B476" activePane="bottomRight" state="frozen"/>
      <selection pane="topRight" activeCell="B1" sqref="B1"/>
      <selection pane="bottomLeft" activeCell="A4" sqref="A4"/>
      <selection pane="bottomRight" activeCell="C482" sqref="C482"/>
    </sheetView>
  </sheetViews>
  <sheetFormatPr defaultRowHeight="15"/>
  <cols>
    <col min="1" max="1" width="18.5703125" bestFit="1" customWidth="1"/>
    <col min="2" max="2" width="10.85546875" bestFit="1" customWidth="1"/>
    <col min="3" max="3" width="13.42578125" bestFit="1" customWidth="1"/>
    <col min="4" max="4" width="9" bestFit="1" customWidth="1"/>
    <col min="5" max="5" width="9.28515625" customWidth="1"/>
    <col min="6" max="6" width="12.7109375" bestFit="1" customWidth="1"/>
    <col min="7" max="7" width="11.42578125" bestFit="1" customWidth="1"/>
    <col min="8" max="10" width="8.140625" customWidth="1"/>
    <col min="11" max="11" width="15.85546875" bestFit="1" customWidth="1"/>
    <col min="12" max="12" width="10.85546875" bestFit="1" customWidth="1"/>
    <col min="13" max="13" width="13.42578125" bestFit="1" customWidth="1"/>
    <col min="14" max="14" width="9" bestFit="1" customWidth="1"/>
    <col min="15" max="15" width="9.28515625" customWidth="1"/>
    <col min="16" max="16" width="8.140625" bestFit="1" customWidth="1"/>
    <col min="17" max="17" width="11.42578125" bestFit="1" customWidth="1"/>
    <col min="22" max="22" width="10.85546875" bestFit="1" customWidth="1"/>
    <col min="23" max="23" width="13.42578125" bestFit="1" customWidth="1"/>
  </cols>
  <sheetData>
    <row r="1" spans="1:29">
      <c r="A1" t="s">
        <v>512</v>
      </c>
      <c r="B1">
        <v>16569580075</v>
      </c>
      <c r="C1">
        <v>393106243733</v>
      </c>
      <c r="D1" s="6">
        <v>3.2713287141135643</v>
      </c>
      <c r="E1">
        <v>1285979742.8210883</v>
      </c>
      <c r="F1" s="6">
        <v>7.7610883136462847E-2</v>
      </c>
      <c r="G1">
        <v>42016804.901330508</v>
      </c>
      <c r="H1">
        <v>0.99999999999999889</v>
      </c>
      <c r="K1" s="7">
        <f>D1/N1-1</f>
        <v>-3.777996818387086E-4</v>
      </c>
      <c r="L1">
        <v>16571128075</v>
      </c>
      <c r="M1">
        <v>393119943733</v>
      </c>
      <c r="N1" s="6">
        <v>3.2725650881626684</v>
      </c>
      <c r="O1">
        <v>1286510603.3210883</v>
      </c>
      <c r="P1" s="6">
        <v>7.7635668344268008E-2</v>
      </c>
      <c r="Q1">
        <v>33694765.55612608</v>
      </c>
      <c r="R1">
        <v>1.0000000000000011</v>
      </c>
      <c r="U1" s="7">
        <f>N1/X1-1</f>
        <v>8.1566178524329791E-2</v>
      </c>
      <c r="X1" s="6">
        <v>3.0257649999999998</v>
      </c>
      <c r="Z1">
        <v>8.3227666558708668E-2</v>
      </c>
    </row>
    <row r="2" spans="1:29">
      <c r="A2" t="s">
        <v>513</v>
      </c>
      <c r="D2" s="6">
        <f>AVERAGE(D6:D508)</f>
        <v>108.52335528942126</v>
      </c>
      <c r="F2" s="6">
        <f>AVERAGEIF(F6:F495,  "&lt;&gt;#VALUE!")</f>
        <v>0.11169498450563482</v>
      </c>
      <c r="K2" s="7">
        <f>D2/N2-1</f>
        <v>1.4806123650901171E-5</v>
      </c>
      <c r="N2" s="6">
        <f>AVERAGE(N6:N508)</f>
        <v>108.52174850299411</v>
      </c>
      <c r="P2" s="6">
        <f>AVERAGEIF(P6:P495,  "&lt;&gt;#VALUE!")</f>
        <v>0.11165239223409802</v>
      </c>
      <c r="U2" s="7">
        <f>N2/X2-1</f>
        <v>0.11686024386851379</v>
      </c>
      <c r="X2" s="6">
        <f>AVERAGE(X6:X508)</f>
        <v>97.166811244979911</v>
      </c>
    </row>
    <row r="3" spans="1:29">
      <c r="A3" t="s">
        <v>514</v>
      </c>
      <c r="D3" s="6">
        <v>5.4630900000000002</v>
      </c>
      <c r="K3" s="7">
        <f>D3/N3-1</f>
        <v>-7.1158808484534486E-2</v>
      </c>
      <c r="N3" s="6">
        <v>5.8816189999999997</v>
      </c>
      <c r="U3" s="7">
        <f>N3/X3-1</f>
        <v>0.25830810991676034</v>
      </c>
      <c r="X3" s="6">
        <v>4.6742280000000003</v>
      </c>
    </row>
    <row r="4" spans="1:29">
      <c r="B4" t="s">
        <v>0</v>
      </c>
      <c r="L4" t="s">
        <v>509</v>
      </c>
      <c r="V4" t="s">
        <v>515</v>
      </c>
    </row>
    <row r="5" spans="1:29">
      <c r="A5" t="str" cm="1">
        <f t="array" ref="A5">_xll.ciqfunctions.udf.CIQRANGE("^SPX", "IQ_CONSTITUENTS", 1, 600, , , , , "Constituents")</f>
        <v>Constituents</v>
      </c>
      <c r="B5" s="1" t="s">
        <v>1</v>
      </c>
      <c r="C5" s="2" t="s">
        <v>2</v>
      </c>
      <c r="D5" s="2" t="s">
        <v>3</v>
      </c>
      <c r="E5" s="2" t="s">
        <v>4</v>
      </c>
      <c r="F5" s="3" t="s">
        <v>5</v>
      </c>
      <c r="G5" s="3" t="s">
        <v>510</v>
      </c>
      <c r="H5" s="3" t="s">
        <v>511</v>
      </c>
      <c r="I5" s="3"/>
      <c r="J5" s="3"/>
      <c r="K5" t="str" cm="1">
        <f t="array" ref="K5">_xll.ciqfunctions.udf.CIQRANGE("^SPX", "IQ_CONSTITUENTS", 1, 600, , , , , "Constituents")</f>
        <v>Constituents</v>
      </c>
      <c r="L5" s="1" t="s">
        <v>1</v>
      </c>
      <c r="M5" s="2" t="s">
        <v>2</v>
      </c>
      <c r="N5" s="2" t="s">
        <v>3</v>
      </c>
      <c r="O5" s="2" t="s">
        <v>4</v>
      </c>
      <c r="P5" s="3" t="s">
        <v>5</v>
      </c>
      <c r="Q5" s="3" t="s">
        <v>510</v>
      </c>
      <c r="R5" s="3" t="s">
        <v>511</v>
      </c>
      <c r="U5" t="str" cm="1">
        <f t="array" ref="U5">_xll.ciqfunctions.udf.CIQRANGE("^SPX", "IQ_CONSTITUENTS", 1, 600, , , , , "Constituents")</f>
        <v>Constituents</v>
      </c>
      <c r="V5" s="1" t="s">
        <v>1</v>
      </c>
      <c r="W5" s="2" t="s">
        <v>2</v>
      </c>
      <c r="X5" s="2" t="s">
        <v>3</v>
      </c>
      <c r="Y5" s="2" t="s">
        <v>4</v>
      </c>
      <c r="Z5" s="3" t="s">
        <v>5</v>
      </c>
      <c r="AA5" s="3" t="s">
        <v>510</v>
      </c>
      <c r="AB5" s="3" t="s">
        <v>511</v>
      </c>
    </row>
    <row r="6" spans="1:29">
      <c r="A6" t="s">
        <v>6</v>
      </c>
      <c r="B6" s="4" cm="1">
        <f t="array" ref="B6">_xll.SNL.Clients.Office.Excel.Functions.SPG(A6, "SP_TOTAL_REV", "CY2023")</f>
        <v>24610000</v>
      </c>
      <c r="C6" s="4">
        <f>_xll.SNL.Clients.Office.Excel.Functions.SPG(A6,"IQ_AVG_DILUT_SHARES_OUT","CY2023")</f>
        <v>553900000</v>
      </c>
      <c r="D6" s="5">
        <f>_xll.SNL.Clients.Office.Excel.Functions.SPG(A6, "IQ_DILUT_EPS_NORM", "CY2023")</f>
        <v>4.0419999999999998</v>
      </c>
      <c r="E6">
        <f t="shared" ref="E6:E69" si="0">C6*D6/1000</f>
        <v>2238863.7999999998</v>
      </c>
      <c r="F6">
        <f t="shared" ref="F6:F69" si="1">E6/B6</f>
        <v>9.0973742381145861E-2</v>
      </c>
      <c r="G6" s="5">
        <f>_xll.SNL.Clients.Office.Excel.Functions.SPG(A6, "SP_MARKETCAP", "12/30/2023")</f>
        <v>60379.298594159998</v>
      </c>
      <c r="H6">
        <f>G6/$G$509</f>
        <v>1.4370273688337654E-3</v>
      </c>
      <c r="I6">
        <f>D6*H6</f>
        <v>5.8084646248260799E-3</v>
      </c>
      <c r="K6" t="s">
        <v>6</v>
      </c>
      <c r="L6" s="4" cm="1">
        <f t="array" ref="L6">_xll.SNL.Clients.Office.Excel.Functions.SPG(K6, "SP_TOTAL_REV", "CY2022")</f>
        <v>26161000</v>
      </c>
      <c r="M6" s="4">
        <f>_xll.SNL.Clients.Office.Excel.Functions.SPG(K6,"IQ_AVG_DILUT_SHARES_OUT","CY2022")</f>
        <v>567600000</v>
      </c>
      <c r="N6" s="5">
        <f>_xll.SNL.Clients.Office.Excel.Functions.SPG(K6, "IQ_DILUT_EPS_NORM", "CY2022")</f>
        <v>3.2370000000000001</v>
      </c>
      <c r="O6">
        <f t="shared" ref="O6:O69" si="2">M6*N6/1000</f>
        <v>1837321.2</v>
      </c>
      <c r="P6">
        <f t="shared" ref="P6:P69" si="3">O6/L6</f>
        <v>7.0231306142731542E-2</v>
      </c>
      <c r="Q6" s="5">
        <f>_xll.SNL.Clients.Office.Excel.Functions.SPG(K6, "SP_MARKETCAP", "12/31/2022")</f>
        <v>69104.236135760002</v>
      </c>
      <c r="R6">
        <f>Q6/$Q$509</f>
        <v>2.0508893590801699E-3</v>
      </c>
      <c r="S6">
        <f>N6*R6</f>
        <v>6.6387288553425104E-3</v>
      </c>
      <c r="U6" t="s">
        <v>6</v>
      </c>
      <c r="V6" s="4" cm="1">
        <f t="array" ref="V6">_xll.SNL.Clients.Office.Excel.Functions.SPG(U6, "SP_TOTAL_REV", "CY2021")</f>
        <v>35355000</v>
      </c>
      <c r="W6" s="4">
        <f>_xll.SNL.Clients.Office.Excel.Functions.SPG(U6,"IQ_AVG_DILUT_SHARES_OUT","CY2021")</f>
        <v>585300000</v>
      </c>
      <c r="X6" s="5">
        <f>_xll.SNL.Clients.Office.Excel.Functions.SPG(U6, "IQ_DILUT_EPS_NORM", "CY2021")</f>
        <v>7.7839999999999998</v>
      </c>
      <c r="Y6">
        <f>W6*X6/1000</f>
        <v>4555975.2</v>
      </c>
      <c r="Z6">
        <f>Y6/V6</f>
        <v>0.12886367416207042</v>
      </c>
      <c r="AA6" s="5">
        <f>_xll.SNL.Clients.Office.Excel.Functions.SPG(U6, "SP_MARKETCAP", "12/31/2021")</f>
        <v>102359.78539689</v>
      </c>
      <c r="AB6">
        <f t="shared" ref="AB6:AB69" si="4">AA6/$AA$509</f>
        <v>2.4123648583651925E-3</v>
      </c>
      <c r="AC6">
        <f>X6*AB6</f>
        <v>1.8777848057514656E-2</v>
      </c>
    </row>
    <row r="7" spans="1:29">
      <c r="A7" t="s">
        <v>7</v>
      </c>
      <c r="B7" s="4" cm="1">
        <f t="array" ref="B7">_xll.SNL.Clients.Office.Excel.Functions.SPG(A7, "SP_TOTAL_REV", "CY2023")</f>
        <v>3852800</v>
      </c>
      <c r="C7" s="4">
        <f>_xll.SNL.Clients.Office.Excel.Functions.SPG(A7,"IQ_AVG_DILUT_SHARES_OUT","CY2023")</f>
        <v>151015574</v>
      </c>
      <c r="D7" s="5">
        <f>_xll.SNL.Clients.Office.Excel.Functions.SPG(A7, "IQ_DILUT_EPS_NORM", "CY2023")</f>
        <v>3.11</v>
      </c>
      <c r="E7">
        <f t="shared" si="0"/>
        <v>469658.43513999996</v>
      </c>
      <c r="F7">
        <f t="shared" si="1"/>
        <v>0.12190054898774916</v>
      </c>
      <c r="G7" s="5">
        <f>_xll.SNL.Clients.Office.Excel.Functions.SPG(A7, "SP_MARKETCAP", "12/30/2023")</f>
        <v>12260.51208432</v>
      </c>
      <c r="H7">
        <f t="shared" ref="H7:H70" si="5">G7/$G$509</f>
        <v>2.9180020025587161E-4</v>
      </c>
      <c r="I7">
        <f t="shared" ref="I7:I70" si="6">D7*H7</f>
        <v>9.0749862279576067E-4</v>
      </c>
      <c r="K7" t="s">
        <v>7</v>
      </c>
      <c r="L7" s="4" cm="1">
        <f t="array" ref="L7">_xll.SNL.Clients.Office.Excel.Functions.SPG(K7, "SP_TOTAL_REV", "CY2023")</f>
        <v>3852800</v>
      </c>
      <c r="M7" s="4">
        <f>_xll.SNL.Clients.Office.Excel.Functions.SPG(K7,"IQ_AVG_DILUT_SHARES_OUT","CY2023")</f>
        <v>151015574</v>
      </c>
      <c r="N7" s="5">
        <f>_xll.SNL.Clients.Office.Excel.Functions.SPG(K7, "IQ_DILUT_EPS_NORM", "CY2023")</f>
        <v>3.11</v>
      </c>
      <c r="O7">
        <f t="shared" si="2"/>
        <v>469658.43513999996</v>
      </c>
      <c r="P7">
        <f t="shared" si="3"/>
        <v>0.12190054898774916</v>
      </c>
      <c r="Q7" s="5">
        <f>_xll.SNL.Clients.Office.Excel.Functions.SPG(K7, "SP_MARKETCAP", "12/31/2022")</f>
        <v>8744.8711654800009</v>
      </c>
      <c r="R7">
        <f t="shared" ref="R7:R70" si="7">Q7/$Q$509</f>
        <v>2.5953203772596323E-4</v>
      </c>
      <c r="S7">
        <f t="shared" ref="S7:S70" si="8">N7*R7</f>
        <v>8.0714463732774557E-4</v>
      </c>
      <c r="U7" t="s">
        <v>7</v>
      </c>
      <c r="V7" s="4" cm="1">
        <f t="array" ref="V7">_xll.SNL.Clients.Office.Excel.Functions.SPG(U7, "SP_TOTAL_REV", "CY2021")</f>
        <v>3538900</v>
      </c>
      <c r="W7" s="4">
        <f>_xll.SNL.Clients.Office.Excel.Functions.SPG(U7,"IQ_AVG_DILUT_SHARES_OUT","CY2021")</f>
        <v>161319902</v>
      </c>
      <c r="X7" s="5">
        <f>_xll.SNL.Clients.Office.Excel.Functions.SPG(U7, "IQ_DILUT_EPS_NORM", "CY2021")</f>
        <v>2.4239999999999999</v>
      </c>
      <c r="Y7">
        <f t="shared" ref="Y7:Y70" si="9">W7*X7/1000</f>
        <v>391039.44244800002</v>
      </c>
      <c r="Z7">
        <f t="shared" ref="Z7:Z70" si="10">Y7/V7</f>
        <v>0.11049745470287378</v>
      </c>
      <c r="AA7" s="5">
        <f>_xll.SNL.Clients.Office.Excel.Functions.SPG(U7, "SP_MARKETCAP", "12/31/2021")</f>
        <v>13664.0664567</v>
      </c>
      <c r="AB7">
        <f t="shared" si="4"/>
        <v>3.220279684516726E-4</v>
      </c>
      <c r="AC7">
        <f t="shared" ref="AC7:AC70" si="11">X7*AB7</f>
        <v>7.8059579552685438E-4</v>
      </c>
    </row>
    <row r="8" spans="1:29">
      <c r="A8" t="s">
        <v>8</v>
      </c>
      <c r="B8" s="4" cm="1">
        <f t="array" ref="B8">_xll.SNL.Clients.Office.Excel.Functions.SPG(A8, "SP_TOTAL_REV", "CY2023")</f>
        <v>40109000</v>
      </c>
      <c r="C8" s="4">
        <f>_xll.SNL.Clients.Office.Excel.Functions.SPG(A8,"IQ_AVG_DILUT_SHARES_OUT","CY2023")</f>
        <v>1749000000</v>
      </c>
      <c r="D8" s="5">
        <f>_xll.SNL.Clients.Office.Excel.Functions.SPG(A8, "IQ_DILUT_EPS_NORM", "CY2023")</f>
        <v>2.4670000000000001</v>
      </c>
      <c r="E8">
        <f t="shared" si="0"/>
        <v>4314783</v>
      </c>
      <c r="F8">
        <f t="shared" si="1"/>
        <v>0.1075764292303473</v>
      </c>
      <c r="G8" s="5">
        <f>_xll.SNL.Clients.Office.Excel.Functions.SPG(A8, "SP_MARKETCAP", "12/30/2023")</f>
        <v>191087.96305752001</v>
      </c>
      <c r="H8">
        <f t="shared" si="5"/>
        <v>4.5478937179126398E-3</v>
      </c>
      <c r="I8">
        <f t="shared" si="6"/>
        <v>1.1219653802090482E-2</v>
      </c>
      <c r="K8" t="s">
        <v>8</v>
      </c>
      <c r="L8" s="4" cm="1">
        <f t="array" ref="L8">_xll.SNL.Clients.Office.Excel.Functions.SPG(K8, "SP_TOTAL_REV", "CY2023")</f>
        <v>40109000</v>
      </c>
      <c r="M8" s="4">
        <f>_xll.SNL.Clients.Office.Excel.Functions.SPG(K8,"IQ_AVG_DILUT_SHARES_OUT","CY2023")</f>
        <v>1749000000</v>
      </c>
      <c r="N8" s="5">
        <f>_xll.SNL.Clients.Office.Excel.Functions.SPG(K8, "IQ_DILUT_EPS_NORM", "CY2023")</f>
        <v>2.4670000000000001</v>
      </c>
      <c r="O8">
        <f t="shared" si="2"/>
        <v>4314783</v>
      </c>
      <c r="P8">
        <f t="shared" si="3"/>
        <v>0.1075764292303473</v>
      </c>
      <c r="Q8" s="5">
        <f>_xll.SNL.Clients.Office.Excel.Functions.SPG(K8, "SP_MARKETCAP", "12/31/2022")</f>
        <v>191426.96497683</v>
      </c>
      <c r="R8">
        <f t="shared" si="7"/>
        <v>5.6812078023800484E-3</v>
      </c>
      <c r="S8">
        <f t="shared" si="8"/>
        <v>1.4015539648471581E-2</v>
      </c>
      <c r="U8" t="s">
        <v>8</v>
      </c>
      <c r="V8" s="4" cm="1">
        <f t="array" ref="V8">_xll.SNL.Clients.Office.Excel.Functions.SPG(U8, "SP_TOTAL_REV", "CY2021")</f>
        <v>43075000</v>
      </c>
      <c r="W8" s="4">
        <f>_xll.SNL.Clients.Office.Excel.Functions.SPG(U8,"IQ_AVG_DILUT_SHARES_OUT","CY2021")</f>
        <v>1789000000</v>
      </c>
      <c r="X8" s="5">
        <f>_xll.SNL.Clients.Office.Excel.Functions.SPG(U8, "IQ_DILUT_EPS_NORM", "CY2021")</f>
        <v>3.0459999999999998</v>
      </c>
      <c r="Y8">
        <f t="shared" si="9"/>
        <v>5449294</v>
      </c>
      <c r="Z8">
        <f t="shared" si="10"/>
        <v>0.12650711549622751</v>
      </c>
      <c r="AA8" s="5">
        <f>_xll.SNL.Clients.Office.Excel.Functions.SPG(U8, "SP_MARKETCAP", "12/31/2021")</f>
        <v>241364.62967538001</v>
      </c>
      <c r="AB8">
        <f t="shared" si="4"/>
        <v>5.6883623624606194E-3</v>
      </c>
      <c r="AC8">
        <f t="shared" si="11"/>
        <v>1.7326751756055046E-2</v>
      </c>
    </row>
    <row r="9" spans="1:29">
      <c r="A9" t="s">
        <v>9</v>
      </c>
      <c r="B9" s="4" cm="1">
        <f t="array" ref="B9">_xll.SNL.Clients.Office.Excel.Functions.SPG(A9, "SP_TOTAL_REV", "CY2023")</f>
        <v>54318000</v>
      </c>
      <c r="C9" s="4">
        <f>_xll.SNL.Clients.Office.Excel.Functions.SPG(A9,"IQ_AVG_DILUT_SHARES_OUT","CY2023")</f>
        <v>1773000000</v>
      </c>
      <c r="D9" s="5">
        <f>_xll.SNL.Clients.Office.Excel.Functions.SPG(A9, "IQ_DILUT_EPS_NORM", "CY2023")</f>
        <v>5.6420000000000003</v>
      </c>
      <c r="E9">
        <f t="shared" si="0"/>
        <v>10003266</v>
      </c>
      <c r="F9">
        <f t="shared" si="1"/>
        <v>0.18416116204573069</v>
      </c>
      <c r="G9" s="5">
        <f>_xll.SNL.Clients.Office.Excel.Functions.SPG(A9, "SP_MARKETCAP", "12/30/2023")</f>
        <v>273605.33413237002</v>
      </c>
      <c r="H9">
        <f t="shared" si="5"/>
        <v>6.5118072346264698E-3</v>
      </c>
      <c r="I9">
        <f t="shared" si="6"/>
        <v>3.6739616417762543E-2</v>
      </c>
      <c r="K9" t="s">
        <v>9</v>
      </c>
      <c r="L9" s="4" cm="1">
        <f t="array" ref="L9">_xll.SNL.Clients.Office.Excel.Functions.SPG(K9, "SP_TOTAL_REV", "CY2023")</f>
        <v>54318000</v>
      </c>
      <c r="M9" s="4">
        <f>_xll.SNL.Clients.Office.Excel.Functions.SPG(K9,"IQ_AVG_DILUT_SHARES_OUT","CY2023")</f>
        <v>1773000000</v>
      </c>
      <c r="N9" s="5">
        <f>_xll.SNL.Clients.Office.Excel.Functions.SPG(K9, "IQ_DILUT_EPS_NORM", "CY2023")</f>
        <v>5.6420000000000003</v>
      </c>
      <c r="O9">
        <f t="shared" si="2"/>
        <v>10003266</v>
      </c>
      <c r="P9">
        <f t="shared" si="3"/>
        <v>0.18416116204573069</v>
      </c>
      <c r="Q9" s="5">
        <f>_xll.SNL.Clients.Office.Excel.Functions.SPG(K9, "SP_MARKETCAP", "12/31/2022")</f>
        <v>285707.16194865003</v>
      </c>
      <c r="R9">
        <f t="shared" si="7"/>
        <v>8.479274368974065E-3</v>
      </c>
      <c r="S9">
        <f t="shared" si="8"/>
        <v>4.7840065989751678E-2</v>
      </c>
      <c r="U9" t="s">
        <v>9</v>
      </c>
      <c r="V9" s="4" cm="1">
        <f t="array" ref="V9">_xll.SNL.Clients.Office.Excel.Functions.SPG(U9, "SP_TOTAL_REV", "CY2021")</f>
        <v>56197000</v>
      </c>
      <c r="W9" s="4">
        <f>_xll.SNL.Clients.Office.Excel.Functions.SPG(U9,"IQ_AVG_DILUT_SHARES_OUT","CY2021")</f>
        <v>1777000000</v>
      </c>
      <c r="X9" s="5">
        <f>_xll.SNL.Clients.Office.Excel.Functions.SPG(U9, "IQ_DILUT_EPS_NORM", "CY2021")</f>
        <v>6.109</v>
      </c>
      <c r="Y9">
        <f t="shared" si="9"/>
        <v>10855693</v>
      </c>
      <c r="Z9">
        <f t="shared" si="10"/>
        <v>0.19317210883143229</v>
      </c>
      <c r="AA9" s="5">
        <f>_xll.SNL.Clients.Office.Excel.Functions.SPG(U9, "SP_MARKETCAP", "12/31/2021")</f>
        <v>239371.01496100001</v>
      </c>
      <c r="AB9">
        <f t="shared" si="4"/>
        <v>5.6413778356814506E-3</v>
      </c>
      <c r="AC9">
        <f t="shared" si="11"/>
        <v>3.4463177198177979E-2</v>
      </c>
    </row>
    <row r="10" spans="1:29">
      <c r="A10" t="s">
        <v>10</v>
      </c>
      <c r="B10" s="4" cm="1">
        <f t="array" ref="B10">_xll.SNL.Clients.Office.Excel.Functions.SPG(A10, "SP_TOTAL_REV", "CY2023")</f>
        <v>64588246</v>
      </c>
      <c r="C10" s="4">
        <f>_xll.SNL.Clients.Office.Excel.Functions.SPG(A10,"IQ_AVG_DILUT_SHARES_OUT","CY2023")</f>
        <v>638249501</v>
      </c>
      <c r="D10" s="5">
        <f>_xll.SNL.Clients.Office.Excel.Functions.SPG(A10, "IQ_DILUT_EPS_NORM", "CY2023")</f>
        <v>9.68</v>
      </c>
      <c r="E10">
        <f t="shared" si="0"/>
        <v>6178255.1696799994</v>
      </c>
      <c r="F10">
        <f t="shared" si="1"/>
        <v>9.5656029576650828E-2</v>
      </c>
      <c r="G10" s="5">
        <f>_xll.SNL.Clients.Office.Excel.Functions.SPG(A10, "SP_MARKETCAP", "12/30/2023")</f>
        <v>220017.71148714001</v>
      </c>
      <c r="H10">
        <f t="shared" si="5"/>
        <v>5.2364217603841469E-3</v>
      </c>
      <c r="I10">
        <f t="shared" si="6"/>
        <v>5.068856264051854E-2</v>
      </c>
      <c r="K10" t="s">
        <v>10</v>
      </c>
      <c r="L10" s="4" cm="1">
        <f t="array" ref="L10">_xll.SNL.Clients.Office.Excel.Functions.SPG(K10, "SP_TOTAL_REV", "CY2023")</f>
        <v>64588246</v>
      </c>
      <c r="M10" s="4">
        <f>_xll.SNL.Clients.Office.Excel.Functions.SPG(K10,"IQ_AVG_DILUT_SHARES_OUT","CY2023")</f>
        <v>638249501</v>
      </c>
      <c r="N10" s="5">
        <f>_xll.SNL.Clients.Office.Excel.Functions.SPG(K10, "IQ_DILUT_EPS_NORM", "CY2023")</f>
        <v>9.68</v>
      </c>
      <c r="O10">
        <f t="shared" si="2"/>
        <v>6178255.1696799994</v>
      </c>
      <c r="P10">
        <f t="shared" si="3"/>
        <v>9.5656029576650828E-2</v>
      </c>
      <c r="Q10" s="5">
        <f>_xll.SNL.Clients.Office.Excel.Functions.SPG(K10, "SP_MARKETCAP", "12/31/2022")</f>
        <v>168039.85949127999</v>
      </c>
      <c r="R10">
        <f t="shared" si="7"/>
        <v>4.9871206022007323E-3</v>
      </c>
      <c r="S10">
        <f t="shared" si="8"/>
        <v>4.8275327429303086E-2</v>
      </c>
      <c r="U10" t="s">
        <v>10</v>
      </c>
      <c r="V10" s="4" cm="1">
        <f t="array" ref="V10">_xll.SNL.Clients.Office.Excel.Functions.SPG(U10, "SP_TOTAL_REV", "CY2021")</f>
        <v>53736357</v>
      </c>
      <c r="W10" s="4">
        <f>_xll.SNL.Clients.Office.Excel.Functions.SPG(U10,"IQ_AVG_DILUT_SHARES_OUT","CY2021")</f>
        <v>645419774</v>
      </c>
      <c r="X10" s="5">
        <f>_xll.SNL.Clients.Office.Excel.Functions.SPG(U10, "IQ_DILUT_EPS_NORM", "CY2021")</f>
        <v>7.6349999999999998</v>
      </c>
      <c r="Y10">
        <f t="shared" si="9"/>
        <v>4927779.9744899999</v>
      </c>
      <c r="Z10">
        <f t="shared" si="10"/>
        <v>9.1702903761972543E-2</v>
      </c>
      <c r="AA10" s="5">
        <f>_xll.SNL.Clients.Office.Excel.Functions.SPG(U10, "SP_MARKETCAP", "12/31/2021")</f>
        <v>261995.90510880001</v>
      </c>
      <c r="AB10">
        <f t="shared" si="4"/>
        <v>6.1745900704013555E-3</v>
      </c>
      <c r="AC10">
        <f t="shared" si="11"/>
        <v>4.7142995187514351E-2</v>
      </c>
    </row>
    <row r="11" spans="1:29">
      <c r="A11" t="s">
        <v>11</v>
      </c>
      <c r="B11" s="4" cm="1">
        <f t="array" ref="B11">_xll.SNL.Clients.Office.Excel.Functions.SPG(A11, "SP_TOTAL_REV", "CY2023")</f>
        <v>19409000</v>
      </c>
      <c r="C11" s="4">
        <f>_xll.SNL.Clients.Office.Excel.Functions.SPG(A11,"IQ_AVG_DILUT_SHARES_OUT","CY2023")</f>
        <v>459100000</v>
      </c>
      <c r="D11" s="5">
        <f>_xll.SNL.Clients.Office.Excel.Functions.SPG(A11, "IQ_DILUT_EPS_NORM", "CY2023")</f>
        <v>9.2439999999999998</v>
      </c>
      <c r="E11">
        <f t="shared" si="0"/>
        <v>4243920.4000000004</v>
      </c>
      <c r="F11">
        <f t="shared" si="1"/>
        <v>0.21865734453088775</v>
      </c>
      <c r="G11" s="5">
        <f>_xll.SNL.Clients.Office.Excel.Functions.SPG(A11, "SP_MARKETCAP", "12/30/2023")</f>
        <v>271631.98</v>
      </c>
      <c r="H11">
        <f t="shared" si="5"/>
        <v>6.4648414042401724E-3</v>
      </c>
      <c r="I11">
        <f t="shared" si="6"/>
        <v>5.9760993940796155E-2</v>
      </c>
      <c r="K11" t="s">
        <v>11</v>
      </c>
      <c r="L11" s="4" cm="1">
        <f t="array" ref="L11">_xll.SNL.Clients.Office.Excel.Functions.SPG(K11, "SP_TOTAL_REV", "CY2023")</f>
        <v>19409000</v>
      </c>
      <c r="M11" s="4">
        <f>_xll.SNL.Clients.Office.Excel.Functions.SPG(K11,"IQ_AVG_DILUT_SHARES_OUT","CY2023")</f>
        <v>459100000</v>
      </c>
      <c r="N11" s="5">
        <f>_xll.SNL.Clients.Office.Excel.Functions.SPG(K11, "IQ_DILUT_EPS_NORM", "CY2023")</f>
        <v>9.2439999999999998</v>
      </c>
      <c r="O11">
        <f t="shared" si="2"/>
        <v>4243920.4000000004</v>
      </c>
      <c r="P11">
        <f t="shared" si="3"/>
        <v>0.21865734453088775</v>
      </c>
      <c r="Q11" s="5">
        <f>_xll.SNL.Clients.Office.Excel.Functions.SPG(K11, "SP_MARKETCAP", "12/31/2022")</f>
        <v>156452.79699999999</v>
      </c>
      <c r="R11">
        <f t="shared" si="7"/>
        <v>4.6432374411210335E-3</v>
      </c>
      <c r="S11">
        <f t="shared" si="8"/>
        <v>4.2922086905722835E-2</v>
      </c>
      <c r="U11" t="s">
        <v>11</v>
      </c>
      <c r="V11" s="4" cm="1">
        <f t="array" ref="V11">_xll.SNL.Clients.Office.Excel.Functions.SPG(U11, "SP_TOTAL_REV", "CY2021")</f>
        <v>15785000</v>
      </c>
      <c r="W11" s="4">
        <f>_xll.SNL.Clients.Office.Excel.Functions.SPG(U11,"IQ_AVG_DILUT_SHARES_OUT","CY2021")</f>
        <v>481000000</v>
      </c>
      <c r="X11" s="5">
        <f>_xll.SNL.Clients.Office.Excel.Functions.SPG(U11, "IQ_DILUT_EPS_NORM", "CY2021")</f>
        <v>7.3920000000000003</v>
      </c>
      <c r="Y11">
        <f t="shared" si="9"/>
        <v>3555552</v>
      </c>
      <c r="Z11">
        <f t="shared" si="10"/>
        <v>0.22524878048780489</v>
      </c>
      <c r="AA11" s="5">
        <f>_xll.SNL.Clients.Office.Excel.Functions.SPG(U11, "SP_MARKETCAP", "12/31/2021")</f>
        <v>269807.14799999999</v>
      </c>
      <c r="AB11">
        <f t="shared" si="4"/>
        <v>6.3586815842495105E-3</v>
      </c>
      <c r="AC11">
        <f t="shared" si="11"/>
        <v>4.7003374270772384E-2</v>
      </c>
    </row>
    <row r="12" spans="1:29">
      <c r="A12" t="s">
        <v>12</v>
      </c>
      <c r="B12" s="4" cm="1">
        <f t="array" ref="B12">_xll.SNL.Clients.Office.Excel.Functions.SPG(A12, "SP_TOTAL_REV", "CY2023")</f>
        <v>22680000</v>
      </c>
      <c r="C12" s="4">
        <f>_xll.SNL.Clients.Office.Excel.Functions.SPG(A12,"IQ_AVG_DILUT_SHARES_OUT","CY2023")</f>
        <v>1625000000</v>
      </c>
      <c r="D12" s="5">
        <f>_xll.SNL.Clients.Office.Excel.Functions.SPG(A12, "IQ_DILUT_EPS_NORM", "CY2023")</f>
        <v>0.19600000000000001</v>
      </c>
      <c r="E12">
        <f t="shared" si="0"/>
        <v>318500</v>
      </c>
      <c r="F12">
        <f t="shared" si="1"/>
        <v>1.404320987654321E-2</v>
      </c>
      <c r="G12" s="5">
        <f>_xll.SNL.Clients.Office.Excel.Functions.SPG(A12, "SP_MARKETCAP", "12/30/2023")</f>
        <v>238140.69152230999</v>
      </c>
      <c r="H12">
        <f t="shared" si="5"/>
        <v>5.6677487039185018E-3</v>
      </c>
      <c r="I12">
        <f t="shared" si="6"/>
        <v>1.1108787459680263E-3</v>
      </c>
      <c r="K12" t="s">
        <v>12</v>
      </c>
      <c r="L12" s="4" cm="1">
        <f t="array" ref="L12">_xll.SNL.Clients.Office.Excel.Functions.SPG(K12, "SP_TOTAL_REV", "CY2023")</f>
        <v>22680000</v>
      </c>
      <c r="M12" s="4">
        <f>_xll.SNL.Clients.Office.Excel.Functions.SPG(K12,"IQ_AVG_DILUT_SHARES_OUT","CY2023")</f>
        <v>1625000000</v>
      </c>
      <c r="N12" s="5">
        <f>_xll.SNL.Clients.Office.Excel.Functions.SPG(K12, "IQ_DILUT_EPS_NORM", "CY2023")</f>
        <v>0.19600000000000001</v>
      </c>
      <c r="O12">
        <f t="shared" si="2"/>
        <v>318500</v>
      </c>
      <c r="P12">
        <f t="shared" si="3"/>
        <v>1.404320987654321E-2</v>
      </c>
      <c r="Q12" s="5">
        <f>_xll.SNL.Clients.Office.Excel.Functions.SPG(K12, "SP_MARKETCAP", "12/31/2022")</f>
        <v>104432.30861274</v>
      </c>
      <c r="R12">
        <f t="shared" si="7"/>
        <v>3.0993629689687234E-3</v>
      </c>
      <c r="S12">
        <f t="shared" si="8"/>
        <v>6.0747514191786982E-4</v>
      </c>
      <c r="U12" t="s">
        <v>12</v>
      </c>
      <c r="V12" s="4" cm="1">
        <f t="array" ref="V12">_xll.SNL.Clients.Office.Excel.Functions.SPG(U12, "SP_TOTAL_REV", "CY2021")</f>
        <v>16434000</v>
      </c>
      <c r="W12" s="4">
        <f>_xll.SNL.Clients.Office.Excel.Functions.SPG(U12,"IQ_AVG_DILUT_SHARES_OUT","CY2021")</f>
        <v>1229000000</v>
      </c>
      <c r="X12" s="5">
        <f>_xll.SNL.Clients.Office.Excel.Functions.SPG(U12, "IQ_DILUT_EPS_NORM", "CY2021")</f>
        <v>1.8440000000000001</v>
      </c>
      <c r="Y12">
        <f t="shared" si="9"/>
        <v>2266276</v>
      </c>
      <c r="Z12">
        <f t="shared" si="10"/>
        <v>0.13790166727516126</v>
      </c>
      <c r="AA12" s="5">
        <f>_xll.SNL.Clients.Office.Excel.Functions.SPG(U12, "SP_MARKETCAP", "12/31/2021")</f>
        <v>173775.1444745</v>
      </c>
      <c r="AB12">
        <f t="shared" si="4"/>
        <v>4.0954467632203029E-3</v>
      </c>
      <c r="AC12">
        <f t="shared" si="11"/>
        <v>7.5520038313782387E-3</v>
      </c>
    </row>
    <row r="13" spans="1:29">
      <c r="A13" t="s">
        <v>13</v>
      </c>
      <c r="B13" s="4" cm="1">
        <f t="array" ref="B13">_xll.SNL.Clients.Office.Excel.Functions.SPG(A13, "SP_TOTAL_REV", "CY2023")</f>
        <v>18701000</v>
      </c>
      <c r="C13" s="4">
        <f>_xll.SNL.Clients.Office.Excel.Functions.SPG(A13,"IQ_AVG_DILUT_SHARES_OUT","CY2023")</f>
        <v>598745000</v>
      </c>
      <c r="D13" s="5">
        <f>_xll.SNL.Clients.Office.Excel.Functions.SPG(A13, "IQ_DILUT_EPS_NORM", "CY2023")</f>
        <v>5.4930000000000003</v>
      </c>
      <c r="E13">
        <f t="shared" si="0"/>
        <v>3288906.2850000001</v>
      </c>
      <c r="F13">
        <f t="shared" si="1"/>
        <v>0.17586793674135073</v>
      </c>
      <c r="G13" s="5">
        <f>_xll.SNL.Clients.Office.Excel.Functions.SPG(A13, "SP_MARKETCAP", "12/30/2023")</f>
        <v>48211.340842500002</v>
      </c>
      <c r="H13">
        <f t="shared" si="5"/>
        <v>1.1474299617906893E-3</v>
      </c>
      <c r="I13">
        <f t="shared" si="6"/>
        <v>6.3028327801162567E-3</v>
      </c>
      <c r="K13" t="s">
        <v>13</v>
      </c>
      <c r="L13" s="4" cm="1">
        <f t="array" ref="L13">_xll.SNL.Clients.Office.Excel.Functions.SPG(K13, "SP_TOTAL_REV", "CY2023")</f>
        <v>18701000</v>
      </c>
      <c r="M13" s="4">
        <f>_xll.SNL.Clients.Office.Excel.Functions.SPG(K13,"IQ_AVG_DILUT_SHARES_OUT","CY2023")</f>
        <v>598745000</v>
      </c>
      <c r="N13" s="5">
        <f>_xll.SNL.Clients.Office.Excel.Functions.SPG(K13, "IQ_DILUT_EPS_NORM", "CY2023")</f>
        <v>5.4930000000000003</v>
      </c>
      <c r="O13">
        <f t="shared" si="2"/>
        <v>3288906.2850000001</v>
      </c>
      <c r="P13">
        <f t="shared" si="3"/>
        <v>0.17586793674135073</v>
      </c>
      <c r="Q13" s="5">
        <f>_xll.SNL.Clients.Office.Excel.Functions.SPG(K13, "SP_MARKETCAP", "12/31/2022")</f>
        <v>44731.469006400002</v>
      </c>
      <c r="R13">
        <f t="shared" si="7"/>
        <v>1.3275494952439972E-3</v>
      </c>
      <c r="S13">
        <f t="shared" si="8"/>
        <v>7.2922293773752768E-3</v>
      </c>
      <c r="U13" t="s">
        <v>13</v>
      </c>
      <c r="V13" s="4" cm="1">
        <f t="array" ref="V13">_xll.SNL.Clients.Office.Excel.Functions.SPG(U13, "SP_TOTAL_REV", "CY2021")</f>
        <v>21554000</v>
      </c>
      <c r="W13" s="4">
        <f>_xll.SNL.Clients.Office.Excel.Functions.SPG(U13,"IQ_AVG_DILUT_SHARES_OUT","CY2021")</f>
        <v>676729000</v>
      </c>
      <c r="X13" s="5">
        <f>_xll.SNL.Clients.Office.Excel.Functions.SPG(U13, "IQ_DILUT_EPS_NORM", "CY2021")</f>
        <v>4.8099999999999996</v>
      </c>
      <c r="Y13">
        <f t="shared" si="9"/>
        <v>3255066.4899999993</v>
      </c>
      <c r="Z13">
        <f t="shared" si="10"/>
        <v>0.15101913751507837</v>
      </c>
      <c r="AA13" s="5">
        <f>_xll.SNL.Clients.Office.Excel.Functions.SPG(U13, "SP_MARKETCAP", "12/31/2021")</f>
        <v>38626.632707409997</v>
      </c>
      <c r="AB13">
        <f t="shared" si="4"/>
        <v>9.103333987955641E-4</v>
      </c>
      <c r="AC13">
        <f t="shared" si="11"/>
        <v>4.3787036482066631E-3</v>
      </c>
    </row>
    <row r="14" spans="1:29">
      <c r="A14" t="s">
        <v>14</v>
      </c>
      <c r="B14" s="4" cm="1">
        <f t="array" ref="B14">_xll.SNL.Clients.Office.Excel.Functions.SPG(A14, "SP_TOTAL_REV", "CY2023")</f>
        <v>6735000</v>
      </c>
      <c r="C14" s="4">
        <f>_xll.SNL.Clients.Office.Excel.Functions.SPG(A14,"IQ_AVG_DILUT_SHARES_OUT","CY2023")</f>
        <v>295250000</v>
      </c>
      <c r="D14" s="5">
        <f>_xll.SNL.Clients.Office.Excel.Functions.SPG(A14, "IQ_DILUT_EPS_NORM", "CY2023")</f>
        <v>2.9849999999999999</v>
      </c>
      <c r="E14">
        <f t="shared" si="0"/>
        <v>881321.25</v>
      </c>
      <c r="F14">
        <f t="shared" si="1"/>
        <v>0.13085690423162583</v>
      </c>
      <c r="G14" s="5">
        <f>_xll.SNL.Clients.Office.Excel.Functions.SPG(A14, "SP_MARKETCAP", "12/30/2023")</f>
        <v>40736.360301059998</v>
      </c>
      <c r="H14">
        <f t="shared" si="5"/>
        <v>9.6952541719254976E-4</v>
      </c>
      <c r="I14">
        <f t="shared" si="6"/>
        <v>2.8940333703197608E-3</v>
      </c>
      <c r="K14" t="s">
        <v>14</v>
      </c>
      <c r="L14" s="4" cm="1">
        <f t="array" ref="L14">_xll.SNL.Clients.Office.Excel.Functions.SPG(K14, "SP_TOTAL_REV", "CY2023")</f>
        <v>6735000</v>
      </c>
      <c r="M14" s="4">
        <f>_xll.SNL.Clients.Office.Excel.Functions.SPG(K14,"IQ_AVG_DILUT_SHARES_OUT","CY2023")</f>
        <v>295250000</v>
      </c>
      <c r="N14" s="5">
        <f>_xll.SNL.Clients.Office.Excel.Functions.SPG(K14, "IQ_DILUT_EPS_NORM", "CY2023")</f>
        <v>2.9849999999999999</v>
      </c>
      <c r="O14">
        <f t="shared" si="2"/>
        <v>881321.25</v>
      </c>
      <c r="P14">
        <f t="shared" si="3"/>
        <v>0.13085690423162583</v>
      </c>
      <c r="Q14" s="5">
        <f>_xll.SNL.Clients.Office.Excel.Functions.SPG(K14, "SP_MARKETCAP", "12/31/2022")</f>
        <v>44307.180785999997</v>
      </c>
      <c r="R14">
        <f t="shared" si="7"/>
        <v>1.3149573844696023E-3</v>
      </c>
      <c r="S14">
        <f t="shared" si="8"/>
        <v>3.9251477926417625E-3</v>
      </c>
      <c r="U14" t="s">
        <v>14</v>
      </c>
      <c r="V14" s="4" cm="1">
        <f t="array" ref="V14">_xll.SNL.Clients.Office.Excel.Functions.SPG(U14, "SP_TOTAL_REV", "CY2021")</f>
        <v>6445000</v>
      </c>
      <c r="W14" s="4">
        <f>_xll.SNL.Clients.Office.Excel.Functions.SPG(U14,"IQ_AVG_DILUT_SHARES_OUT","CY2021")</f>
        <v>305500000</v>
      </c>
      <c r="X14" s="5">
        <f>_xll.SNL.Clients.Office.Excel.Functions.SPG(U14, "IQ_DILUT_EPS_NORM", "CY2021")</f>
        <v>2.8250000000000002</v>
      </c>
      <c r="Y14">
        <f t="shared" si="9"/>
        <v>863037.5</v>
      </c>
      <c r="Z14">
        <f t="shared" si="10"/>
        <v>0.13390806826997673</v>
      </c>
      <c r="AA14" s="5">
        <f>_xll.SNL.Clients.Office.Excel.Functions.SPG(U14, "SP_MARKETCAP", "12/31/2021")</f>
        <v>48214.427241049998</v>
      </c>
      <c r="AB14">
        <f t="shared" si="4"/>
        <v>1.1362938041686078E-3</v>
      </c>
      <c r="AC14">
        <f t="shared" si="11"/>
        <v>3.2100299967763174E-3</v>
      </c>
    </row>
    <row r="15" spans="1:29">
      <c r="A15" t="s">
        <v>15</v>
      </c>
      <c r="B15" s="4" cm="1">
        <f t="array" ref="B15">_xll.SNL.Clients.Office.Excel.Functions.SPG(A15, "SP_TOTAL_REV", "CY2023")</f>
        <v>12422700</v>
      </c>
      <c r="C15" s="4">
        <f>_xll.SNL.Clients.Office.Excel.Functions.SPG(A15,"IQ_AVG_DILUT_SHARES_OUT","CY2023")</f>
        <v>222750000</v>
      </c>
      <c r="D15" s="5">
        <f>_xll.SNL.Clients.Office.Excel.Functions.SPG(A15, "IQ_DILUT_EPS_NORM", "CY2023")</f>
        <v>8.6959999999999997</v>
      </c>
      <c r="E15">
        <f t="shared" si="0"/>
        <v>1937034</v>
      </c>
      <c r="F15">
        <f t="shared" si="1"/>
        <v>0.15592697239730494</v>
      </c>
      <c r="G15" s="5">
        <f>_xll.SNL.Clients.Office.Excel.Functions.SPG(A15, "SP_MARKETCAP", "12/30/2023")</f>
        <v>60846.0556966</v>
      </c>
      <c r="H15">
        <f t="shared" si="5"/>
        <v>1.4481361883533865E-3</v>
      </c>
      <c r="I15">
        <f t="shared" si="6"/>
        <v>1.259299229392105E-2</v>
      </c>
      <c r="K15" t="s">
        <v>15</v>
      </c>
      <c r="L15" s="4" cm="1">
        <f t="array" ref="L15">_xll.SNL.Clients.Office.Excel.Functions.SPG(K15, "SP_TOTAL_REV", "CY2023")</f>
        <v>12422700</v>
      </c>
      <c r="M15" s="4">
        <f>_xll.SNL.Clients.Office.Excel.Functions.SPG(K15,"IQ_AVG_DILUT_SHARES_OUT","CY2023")</f>
        <v>222750000</v>
      </c>
      <c r="N15" s="5">
        <f>_xll.SNL.Clients.Office.Excel.Functions.SPG(K15, "IQ_DILUT_EPS_NORM", "CY2023")</f>
        <v>8.6959999999999997</v>
      </c>
      <c r="O15">
        <f t="shared" si="2"/>
        <v>1937034</v>
      </c>
      <c r="P15">
        <f t="shared" si="3"/>
        <v>0.15592697239730494</v>
      </c>
      <c r="Q15" s="5">
        <f>_xll.SNL.Clients.Office.Excel.Functions.SPG(K15, "SP_MARKETCAP", "12/31/2022")</f>
        <v>68429.930559820001</v>
      </c>
      <c r="R15">
        <f t="shared" si="7"/>
        <v>2.0308771831587559E-3</v>
      </c>
      <c r="S15">
        <f t="shared" si="8"/>
        <v>1.7660507984748542E-2</v>
      </c>
      <c r="U15" t="s">
        <v>15</v>
      </c>
      <c r="V15" s="4" cm="1">
        <f t="array" ref="V15">_xll.SNL.Clients.Office.Excel.Functions.SPG(U15, "SP_TOTAL_REV", "CY2021")</f>
        <v>10942000</v>
      </c>
      <c r="W15" s="4">
        <f>_xll.SNL.Clients.Office.Excel.Functions.SPG(U15,"IQ_AVG_DILUT_SHARES_OUT","CY2021")</f>
        <v>222500000</v>
      </c>
      <c r="X15" s="5">
        <f>_xll.SNL.Clients.Office.Excel.Functions.SPG(U15, "IQ_DILUT_EPS_NORM", "CY2021")</f>
        <v>7.2130000000000001</v>
      </c>
      <c r="Y15">
        <f t="shared" si="9"/>
        <v>1604892.5</v>
      </c>
      <c r="Z15">
        <f t="shared" si="10"/>
        <v>0.14667268323889598</v>
      </c>
      <c r="AA15" s="5">
        <f>_xll.SNL.Clients.Office.Excel.Functions.SPG(U15, "SP_MARKETCAP", "12/31/2021")</f>
        <v>67449.680939519996</v>
      </c>
      <c r="AB15">
        <f t="shared" si="4"/>
        <v>1.5896207614693404E-3</v>
      </c>
      <c r="AC15">
        <f t="shared" si="11"/>
        <v>1.1465934552478352E-2</v>
      </c>
    </row>
    <row r="16" spans="1:29">
      <c r="A16" t="s">
        <v>16</v>
      </c>
      <c r="B16" s="4" cm="1">
        <f t="array" ref="B16">_xll.SNL.Clients.Office.Excel.Functions.SPG(A16, "SP_TOTAL_REV", "CY2023")</f>
        <v>9917000</v>
      </c>
      <c r="C16" s="4">
        <f>_xll.SNL.Clients.Office.Excel.Functions.SPG(A16,"IQ_AVG_DILUT_SHARES_OUT","CY2023")</f>
        <v>662000000</v>
      </c>
      <c r="D16" s="5">
        <f>_xll.SNL.Clients.Office.Excel.Functions.SPG(A16, "IQ_DILUT_EPS_NORM", "CY2023")</f>
        <v>1.99</v>
      </c>
      <c r="E16">
        <f t="shared" si="0"/>
        <v>1317380</v>
      </c>
      <c r="F16">
        <f t="shared" si="1"/>
        <v>0.13284057678733488</v>
      </c>
      <c r="G16" s="5">
        <f>_xll.SNL.Clients.Office.Excel.Functions.SPG(A16, "SP_MARKETCAP", "12/30/2023")</f>
        <v>87255.682112940005</v>
      </c>
      <c r="H16">
        <f t="shared" si="5"/>
        <v>2.0766853243088432E-3</v>
      </c>
      <c r="I16">
        <f t="shared" si="6"/>
        <v>4.1326037953745981E-3</v>
      </c>
      <c r="K16" t="s">
        <v>16</v>
      </c>
      <c r="L16" s="4" cm="1">
        <f t="array" ref="L16">_xll.SNL.Clients.Office.Excel.Functions.SPG(K16, "SP_TOTAL_REV", "CY2023")</f>
        <v>9917000</v>
      </c>
      <c r="M16" s="4">
        <f>_xll.SNL.Clients.Office.Excel.Functions.SPG(K16,"IQ_AVG_DILUT_SHARES_OUT","CY2023")</f>
        <v>662000000</v>
      </c>
      <c r="N16" s="5">
        <f>_xll.SNL.Clients.Office.Excel.Functions.SPG(K16, "IQ_DILUT_EPS_NORM", "CY2023")</f>
        <v>1.99</v>
      </c>
      <c r="O16">
        <f t="shared" si="2"/>
        <v>1317380</v>
      </c>
      <c r="P16">
        <f t="shared" si="3"/>
        <v>0.13284057678733488</v>
      </c>
      <c r="Q16" s="5">
        <f>_xll.SNL.Clients.Office.Excel.Functions.SPG(K16, "SP_MARKETCAP", "12/31/2022")</f>
        <v>54136.6491465</v>
      </c>
      <c r="R16">
        <f t="shared" si="7"/>
        <v>1.6066783149543938E-3</v>
      </c>
      <c r="S16">
        <f t="shared" si="8"/>
        <v>3.1972898467592437E-3</v>
      </c>
      <c r="U16" t="s">
        <v>16</v>
      </c>
      <c r="V16" s="4" cm="1">
        <f t="array" ref="V16">_xll.SNL.Clients.Office.Excel.Functions.SPG(U16, "SP_TOTAL_REV", "CY2021")</f>
        <v>5992000</v>
      </c>
      <c r="W16" s="4">
        <f>_xll.SNL.Clients.Office.Excel.Functions.SPG(U16,"IQ_AVG_DILUT_SHARES_OUT","CY2021")</f>
        <v>616000000</v>
      </c>
      <c r="X16" s="5">
        <f>_xll.SNL.Clients.Office.Excel.Functions.SPG(U16, "IQ_DILUT_EPS_NORM", "CY2021")</f>
        <v>-0.17199999999999999</v>
      </c>
      <c r="Y16">
        <f t="shared" si="9"/>
        <v>-105951.99999999999</v>
      </c>
      <c r="Z16">
        <f t="shared" si="10"/>
        <v>-1.7682242990654202E-2</v>
      </c>
      <c r="AA16" s="5">
        <f>_xll.SNL.Clients.Office.Excel.Functions.SPG(U16, "SP_MARKETCAP", "12/31/2021")</f>
        <v>104254.19445623001</v>
      </c>
      <c r="AB16">
        <f t="shared" si="4"/>
        <v>2.4570113552721635E-3</v>
      </c>
      <c r="AC16">
        <f t="shared" si="11"/>
        <v>-4.2260595310681211E-4</v>
      </c>
    </row>
    <row r="17" spans="1:29">
      <c r="A17" t="s">
        <v>17</v>
      </c>
      <c r="B17" s="4" cm="1">
        <f t="array" ref="B17">_xll.SNL.Clients.Office.Excel.Functions.SPG(A17, "SP_TOTAL_REV", "CY2023")</f>
        <v>3811920</v>
      </c>
      <c r="C17" s="4">
        <f>_xll.SNL.Clients.Office.Excel.Functions.SPG(A17,"IQ_AVG_DILUT_SHARES_OUT","CY2023")</f>
        <v>155397000</v>
      </c>
      <c r="D17" s="5">
        <f>_xll.SNL.Clients.Office.Excel.Functions.SPG(A17, "IQ_DILUT_EPS_NORM", "CY2023")</f>
        <v>2.911</v>
      </c>
      <c r="E17">
        <f t="shared" si="0"/>
        <v>452360.66700000002</v>
      </c>
      <c r="F17">
        <f t="shared" si="1"/>
        <v>0.11867003163759995</v>
      </c>
      <c r="G17" s="5">
        <f>_xll.SNL.Clients.Office.Excel.Functions.SPG(A17, "SP_MARKETCAP", "12/30/2023")</f>
        <v>17850.916072799999</v>
      </c>
      <c r="H17">
        <f t="shared" si="5"/>
        <v>4.2485182094926307E-4</v>
      </c>
      <c r="I17">
        <f t="shared" si="6"/>
        <v>1.2367436507833048E-3</v>
      </c>
      <c r="K17" t="s">
        <v>17</v>
      </c>
      <c r="L17" s="4" cm="1">
        <f t="array" ref="L17">_xll.SNL.Clients.Office.Excel.Functions.SPG(K17, "SP_TOTAL_REV", "CY2023")</f>
        <v>3811920</v>
      </c>
      <c r="M17" s="4">
        <f>_xll.SNL.Clients.Office.Excel.Functions.SPG(K17,"IQ_AVG_DILUT_SHARES_OUT","CY2023")</f>
        <v>155397000</v>
      </c>
      <c r="N17" s="5">
        <f>_xll.SNL.Clients.Office.Excel.Functions.SPG(K17, "IQ_DILUT_EPS_NORM", "CY2023")</f>
        <v>2.911</v>
      </c>
      <c r="O17">
        <f t="shared" si="2"/>
        <v>452360.66700000002</v>
      </c>
      <c r="P17">
        <f t="shared" si="3"/>
        <v>0.11867003163759995</v>
      </c>
      <c r="Q17" s="5">
        <f>_xll.SNL.Clients.Office.Excel.Functions.SPG(K17, "SP_MARKETCAP", "12/31/2022")</f>
        <v>13255.525215600001</v>
      </c>
      <c r="R17">
        <f t="shared" si="7"/>
        <v>3.9340013194393632E-4</v>
      </c>
      <c r="S17">
        <f t="shared" si="8"/>
        <v>1.1451877840887986E-3</v>
      </c>
      <c r="U17" t="s">
        <v>17</v>
      </c>
      <c r="V17" s="4" cm="1">
        <f t="array" ref="V17">_xll.SNL.Clients.Office.Excel.Functions.SPG(U17, "SP_TOTAL_REV", "CY2021")</f>
        <v>3461223</v>
      </c>
      <c r="W17" s="4">
        <f>_xll.SNL.Clients.Office.Excel.Functions.SPG(U17,"IQ_AVG_DILUT_SHARES_OUT","CY2021")</f>
        <v>165804000</v>
      </c>
      <c r="X17" s="5">
        <f>_xll.SNL.Clients.Office.Excel.Functions.SPG(U17, "IQ_DILUT_EPS_NORM", "CY2021")</f>
        <v>2.7690000000000001</v>
      </c>
      <c r="Y17">
        <f t="shared" si="9"/>
        <v>459111.27600000001</v>
      </c>
      <c r="Z17">
        <f t="shared" si="10"/>
        <v>0.13264423471125669</v>
      </c>
      <c r="AA17" s="5">
        <f>_xll.SNL.Clients.Office.Excel.Functions.SPG(U17, "SP_MARKETCAP", "12/31/2021")</f>
        <v>19016.649368639999</v>
      </c>
      <c r="AB17">
        <f t="shared" si="4"/>
        <v>4.4817499844185466E-4</v>
      </c>
      <c r="AC17">
        <f t="shared" si="11"/>
        <v>1.2409965706854957E-3</v>
      </c>
    </row>
    <row r="18" spans="1:29">
      <c r="A18" t="s">
        <v>18</v>
      </c>
      <c r="B18" s="4" cm="1">
        <f t="array" ref="B18">_xll.SNL.Clients.Office.Excel.Functions.SPG(A18, "SP_TOTAL_REV", "CY2023")</f>
        <v>9617203</v>
      </c>
      <c r="C18" s="4">
        <f>_xll.SNL.Clients.Office.Excel.Functions.SPG(A18,"IQ_AVG_DILUT_SHARES_OUT","CY2023")</f>
        <v>117766000</v>
      </c>
      <c r="D18" s="5">
        <f>_xll.SNL.Clients.Office.Excel.Functions.SPG(A18, "IQ_DILUT_EPS_NORM", "CY2023")</f>
        <v>11.619</v>
      </c>
      <c r="E18">
        <f t="shared" si="0"/>
        <v>1368323.1540000001</v>
      </c>
      <c r="F18">
        <f t="shared" si="1"/>
        <v>0.14227870140621968</v>
      </c>
      <c r="G18" s="5">
        <f>_xll.SNL.Clients.Office.Excel.Functions.SPG(A18, "SP_MARKETCAP", "12/30/2023")</f>
        <v>16955.200738560001</v>
      </c>
      <c r="H18">
        <f t="shared" si="5"/>
        <v>4.0353379507025001E-4</v>
      </c>
      <c r="I18">
        <f t="shared" si="6"/>
        <v>4.6886591649212351E-3</v>
      </c>
      <c r="K18" t="s">
        <v>18</v>
      </c>
      <c r="L18" s="4" cm="1">
        <f t="array" ref="L18">_xll.SNL.Clients.Office.Excel.Functions.SPG(K18, "SP_TOTAL_REV", "CY2023")</f>
        <v>9617203</v>
      </c>
      <c r="M18" s="4">
        <f>_xll.SNL.Clients.Office.Excel.Functions.SPG(K18,"IQ_AVG_DILUT_SHARES_OUT","CY2023")</f>
        <v>117766000</v>
      </c>
      <c r="N18" s="5">
        <f>_xll.SNL.Clients.Office.Excel.Functions.SPG(K18, "IQ_DILUT_EPS_NORM", "CY2023")</f>
        <v>11.619</v>
      </c>
      <c r="O18">
        <f t="shared" si="2"/>
        <v>1368323.1540000001</v>
      </c>
      <c r="P18">
        <f t="shared" si="3"/>
        <v>0.14227870140621968</v>
      </c>
      <c r="Q18" s="5">
        <f>_xll.SNL.Clients.Office.Excel.Functions.SPG(K18, "SP_MARKETCAP", "12/31/2022")</f>
        <v>25405.75490684</v>
      </c>
      <c r="R18">
        <f t="shared" si="7"/>
        <v>7.5399708196577592E-4</v>
      </c>
      <c r="S18">
        <f t="shared" si="8"/>
        <v>8.7606920953603503E-3</v>
      </c>
      <c r="U18" t="s">
        <v>18</v>
      </c>
      <c r="V18" s="4" cm="1">
        <f t="array" ref="V18">_xll.SNL.Clients.Office.Excel.Functions.SPG(U18, "SP_TOTAL_REV", "CY2021")</f>
        <v>3327957</v>
      </c>
      <c r="W18" s="4">
        <f>_xll.SNL.Clients.Office.Excel.Functions.SPG(U18,"IQ_AVG_DILUT_SHARES_OUT","CY2021")</f>
        <v>116536000</v>
      </c>
      <c r="X18" s="5">
        <f>_xll.SNL.Clients.Office.Excel.Functions.SPG(U18, "IQ_DILUT_EPS_NORM", "CY2021")</f>
        <v>3.0950000000000002</v>
      </c>
      <c r="Y18">
        <f t="shared" si="9"/>
        <v>360678.92</v>
      </c>
      <c r="Z18">
        <f t="shared" si="10"/>
        <v>0.10837847964982721</v>
      </c>
      <c r="AA18" s="5">
        <f>_xll.SNL.Clients.Office.Excel.Functions.SPG(U18, "SP_MARKETCAP", "12/31/2021")</f>
        <v>27345.553858859999</v>
      </c>
      <c r="AB18">
        <f t="shared" si="4"/>
        <v>6.4446650514031684E-4</v>
      </c>
      <c r="AC18">
        <f t="shared" si="11"/>
        <v>1.9946238334092809E-3</v>
      </c>
    </row>
    <row r="19" spans="1:29">
      <c r="A19" t="s">
        <v>19</v>
      </c>
      <c r="B19" s="4" cm="1">
        <f t="array" ref="B19">_xll.SNL.Clients.Office.Excel.Functions.SPG(A19, "SP_TOTAL_REV", "CY2023")</f>
        <v>2886679</v>
      </c>
      <c r="C19" s="4">
        <f>_xll.SNL.Clients.Office.Excel.Functions.SPG(A19,"IQ_AVG_DILUT_SHARES_OUT","CY2023")</f>
        <v>170909000</v>
      </c>
      <c r="D19" s="5">
        <f>_xll.SNL.Clients.Office.Excel.Functions.SPG(A19, "IQ_DILUT_EPS_NORM", "CY2023")</f>
        <v>1.3779999999999999</v>
      </c>
      <c r="E19">
        <f t="shared" si="0"/>
        <v>235512.60199999998</v>
      </c>
      <c r="F19">
        <f t="shared" si="1"/>
        <v>8.1586003154489981E-2</v>
      </c>
      <c r="G19" s="5">
        <f>_xll.SNL.Clients.Office.Excel.Functions.SPG(A19, "SP_MARKETCAP", "12/30/2023")</f>
        <v>22029.514557120001</v>
      </c>
      <c r="H19">
        <f t="shared" si="5"/>
        <v>5.2430246918710012E-4</v>
      </c>
      <c r="I19">
        <f t="shared" si="6"/>
        <v>7.2248880253982396E-4</v>
      </c>
      <c r="K19" t="s">
        <v>19</v>
      </c>
      <c r="L19" s="4" cm="1">
        <f t="array" ref="L19">_xll.SNL.Clients.Office.Excel.Functions.SPG(K19, "SP_TOTAL_REV", "CY2023")</f>
        <v>2886679</v>
      </c>
      <c r="M19" s="4">
        <f>_xll.SNL.Clients.Office.Excel.Functions.SPG(K19,"IQ_AVG_DILUT_SHARES_OUT","CY2023")</f>
        <v>170909000</v>
      </c>
      <c r="N19" s="5">
        <f>_xll.SNL.Clients.Office.Excel.Functions.SPG(K19, "IQ_DILUT_EPS_NORM", "CY2023")</f>
        <v>1.3779999999999999</v>
      </c>
      <c r="O19">
        <f t="shared" si="2"/>
        <v>235512.60199999998</v>
      </c>
      <c r="P19">
        <f t="shared" si="3"/>
        <v>8.1586003154489981E-2</v>
      </c>
      <c r="Q19" s="5">
        <f>_xll.SNL.Clients.Office.Excel.Functions.SPG(K19, "SP_MARKETCAP", "12/31/2022")</f>
        <v>23902.593494919998</v>
      </c>
      <c r="R19">
        <f t="shared" si="7"/>
        <v>7.0938595655473384E-4</v>
      </c>
      <c r="S19">
        <f t="shared" si="8"/>
        <v>9.7753384813242306E-4</v>
      </c>
      <c r="U19" t="s">
        <v>19</v>
      </c>
      <c r="V19" s="4" cm="1">
        <f t="array" ref="V19">_xll.SNL.Clients.Office.Excel.Functions.SPG(U19, "SP_TOTAL_REV", "CY2021")</f>
        <v>2126405</v>
      </c>
      <c r="W19" s="4">
        <f>_xll.SNL.Clients.Office.Excel.Functions.SPG(U19,"IQ_AVG_DILUT_SHARES_OUT","CY2021")</f>
        <v>147460000</v>
      </c>
      <c r="X19" s="5">
        <f>_xll.SNL.Clients.Office.Excel.Functions.SPG(U19, "IQ_DILUT_EPS_NORM", "CY2021")</f>
        <v>2.1819999999999999</v>
      </c>
      <c r="Y19">
        <f t="shared" si="9"/>
        <v>321757.71999999997</v>
      </c>
      <c r="Z19">
        <f t="shared" si="10"/>
        <v>0.1513153514970102</v>
      </c>
      <c r="AA19" s="5">
        <f>_xll.SNL.Clients.Office.Excel.Functions.SPG(U19, "SP_MARKETCAP", "12/31/2021")</f>
        <v>34550.850807119998</v>
      </c>
      <c r="AB19">
        <f t="shared" si="4"/>
        <v>8.1427738433151623E-4</v>
      </c>
      <c r="AC19">
        <f t="shared" si="11"/>
        <v>1.7767532526113683E-3</v>
      </c>
    </row>
    <row r="20" spans="1:29">
      <c r="A20" t="s">
        <v>20</v>
      </c>
      <c r="B20" s="4" cm="1">
        <f t="array" ref="B20">_xll.SNL.Clients.Office.Excel.Functions.SPG(A20, "SP_TOTAL_REV", "CY2023")</f>
        <v>3862260</v>
      </c>
      <c r="C20" s="4">
        <f>_xll.SNL.Clients.Office.Excel.Functions.SPG(A20,"IQ_AVG_DILUT_SHARES_OUT","CY2023")</f>
        <v>76568000</v>
      </c>
      <c r="D20" s="5">
        <f>_xll.SNL.Clients.Office.Excel.Functions.SPG(A20, "IQ_DILUT_EPS_NORM", "CY2023")</f>
        <v>5.343</v>
      </c>
      <c r="E20">
        <f t="shared" si="0"/>
        <v>409102.82400000002</v>
      </c>
      <c r="F20">
        <f t="shared" si="1"/>
        <v>0.10592317037175127</v>
      </c>
      <c r="G20" s="5">
        <f>_xll.SNL.Clients.Office.Excel.Functions.SPG(A20, "SP_MARKETCAP", "12/30/2023")</f>
        <v>20985.417236000001</v>
      </c>
      <c r="H20">
        <f t="shared" si="5"/>
        <v>4.9945295186725868E-4</v>
      </c>
      <c r="I20">
        <f t="shared" si="6"/>
        <v>2.6685771218267632E-3</v>
      </c>
      <c r="K20" t="s">
        <v>20</v>
      </c>
      <c r="L20" s="4" cm="1">
        <f t="array" ref="L20">_xll.SNL.Clients.Office.Excel.Functions.SPG(K20, "SP_TOTAL_REV", "CY2023")</f>
        <v>3862260</v>
      </c>
      <c r="M20" s="4">
        <f>_xll.SNL.Clients.Office.Excel.Functions.SPG(K20,"IQ_AVG_DILUT_SHARES_OUT","CY2023")</f>
        <v>76568000</v>
      </c>
      <c r="N20" s="5">
        <f>_xll.SNL.Clients.Office.Excel.Functions.SPG(K20, "IQ_DILUT_EPS_NORM", "CY2023")</f>
        <v>5.343</v>
      </c>
      <c r="O20">
        <f t="shared" si="2"/>
        <v>409102.82400000002</v>
      </c>
      <c r="P20">
        <f t="shared" si="3"/>
        <v>0.10592317037175127</v>
      </c>
      <c r="Q20" s="5">
        <f>_xll.SNL.Clients.Office.Excel.Functions.SPG(K20, "SP_MARKETCAP", "12/31/2022")</f>
        <v>16473.894825899999</v>
      </c>
      <c r="R20">
        <f t="shared" si="7"/>
        <v>4.8891554975977159E-4</v>
      </c>
      <c r="S20">
        <f t="shared" si="8"/>
        <v>2.6122757823664597E-3</v>
      </c>
      <c r="U20" t="s">
        <v>20</v>
      </c>
      <c r="V20" s="4" cm="1">
        <f t="array" ref="V20">_xll.SNL.Clients.Office.Excel.Functions.SPG(U20, "SP_TOTAL_REV", "CY2021")</f>
        <v>3952584</v>
      </c>
      <c r="W20" s="4">
        <f>_xll.SNL.Clients.Office.Excel.Functions.SPG(U20,"IQ_AVG_DILUT_SHARES_OUT","CY2021")</f>
        <v>79670000</v>
      </c>
      <c r="X20" s="5">
        <f>_xll.SNL.Clients.Office.Excel.Functions.SPG(U20, "IQ_DILUT_EPS_NORM", "CY2021")</f>
        <v>7.6020000000000003</v>
      </c>
      <c r="Y20">
        <f t="shared" si="9"/>
        <v>605651.34</v>
      </c>
      <c r="Z20">
        <f t="shared" si="10"/>
        <v>0.15322921410398868</v>
      </c>
      <c r="AA20" s="5">
        <f>_xll.SNL.Clients.Office.Excel.Functions.SPG(U20, "SP_MARKETCAP", "12/31/2021")</f>
        <v>51820.659885419998</v>
      </c>
      <c r="AB20">
        <f t="shared" si="4"/>
        <v>1.2212837137179091E-3</v>
      </c>
      <c r="AC20">
        <f t="shared" si="11"/>
        <v>9.2841987916835456E-3</v>
      </c>
    </row>
    <row r="21" spans="1:29">
      <c r="A21" t="s">
        <v>21</v>
      </c>
      <c r="B21" s="4" cm="1">
        <f t="array" ref="B21">_xll.SNL.Clients.Office.Excel.Functions.SPG(A21, "SP_TOTAL_REV", "CY2023")</f>
        <v>3650800</v>
      </c>
      <c r="C21" s="4">
        <f>_xll.SNL.Clients.Office.Excel.Functions.SPG(A21,"IQ_AVG_DILUT_SHARES_OUT","CY2023")</f>
        <v>88300000</v>
      </c>
      <c r="D21" s="5">
        <f>_xll.SNL.Clients.Office.Excel.Functions.SPG(A21, "IQ_DILUT_EPS_NORM", "CY2023")</f>
        <v>4.5679999999999996</v>
      </c>
      <c r="E21">
        <f t="shared" si="0"/>
        <v>403354.39999999997</v>
      </c>
      <c r="F21">
        <f t="shared" si="1"/>
        <v>0.11048383915854058</v>
      </c>
      <c r="G21" s="5">
        <f>_xll.SNL.Clients.Office.Excel.Functions.SPG(A21, "SP_MARKETCAP", "12/30/2023")</f>
        <v>11121.80673654</v>
      </c>
      <c r="H21">
        <f t="shared" si="5"/>
        <v>2.6469901180391599E-4</v>
      </c>
      <c r="I21">
        <f t="shared" si="6"/>
        <v>1.2091450859202883E-3</v>
      </c>
      <c r="K21" t="s">
        <v>21</v>
      </c>
      <c r="L21" s="4" cm="1">
        <f t="array" ref="L21">_xll.SNL.Clients.Office.Excel.Functions.SPG(K21, "SP_TOTAL_REV", "CY2023")</f>
        <v>3650800</v>
      </c>
      <c r="M21" s="4">
        <f>_xll.SNL.Clients.Office.Excel.Functions.SPG(K21,"IQ_AVG_DILUT_SHARES_OUT","CY2023")</f>
        <v>88300000</v>
      </c>
      <c r="N21" s="5">
        <f>_xll.SNL.Clients.Office.Excel.Functions.SPG(K21, "IQ_DILUT_EPS_NORM", "CY2023")</f>
        <v>4.5679999999999996</v>
      </c>
      <c r="O21">
        <f t="shared" si="2"/>
        <v>403354.39999999997</v>
      </c>
      <c r="P21">
        <f t="shared" si="3"/>
        <v>0.11048383915854058</v>
      </c>
      <c r="Q21" s="5">
        <f>_xll.SNL.Clients.Office.Excel.Functions.SPG(K21, "SP_MARKETCAP", "12/31/2022")</f>
        <v>9246.5459637200001</v>
      </c>
      <c r="R21">
        <f t="shared" si="7"/>
        <v>2.7442084285518576E-4</v>
      </c>
      <c r="S21">
        <f t="shared" si="8"/>
        <v>1.2535544101624884E-3</v>
      </c>
      <c r="U21" t="s">
        <v>21</v>
      </c>
      <c r="V21" s="4" cm="1">
        <f t="array" ref="V21">_xll.SNL.Clients.Office.Excel.Functions.SPG(U21, "SP_TOTAL_REV", "CY2021")</f>
        <v>2867400</v>
      </c>
      <c r="W21" s="4">
        <f>_xll.SNL.Clients.Office.Excel.Functions.SPG(U21,"IQ_AVG_DILUT_SHARES_OUT","CY2021")</f>
        <v>90500000</v>
      </c>
      <c r="X21" s="5">
        <f>_xll.SNL.Clients.Office.Excel.Functions.SPG(U21, "IQ_DILUT_EPS_NORM", "CY2021")</f>
        <v>3.6459999999999999</v>
      </c>
      <c r="Y21">
        <f t="shared" si="9"/>
        <v>329963</v>
      </c>
      <c r="Z21">
        <f t="shared" si="10"/>
        <v>0.11507393457487619</v>
      </c>
      <c r="AA21" s="5">
        <f>_xll.SNL.Clients.Office.Excel.Functions.SPG(U21, "SP_MARKETCAP", "12/31/2021")</f>
        <v>11879.319963280001</v>
      </c>
      <c r="AB21">
        <f t="shared" si="4"/>
        <v>2.7996594472699484E-4</v>
      </c>
      <c r="AC21">
        <f t="shared" si="11"/>
        <v>1.0207558344746232E-3</v>
      </c>
    </row>
    <row r="22" spans="1:29">
      <c r="A22" t="s">
        <v>22</v>
      </c>
      <c r="B22" s="4" cm="1">
        <f t="array" ref="B22">_xll.SNL.Clients.Office.Excel.Functions.SPG(A22, "SP_TOTAL_REV", "CY2023")</f>
        <v>4027000</v>
      </c>
      <c r="C22" s="4">
        <f>_xll.SNL.Clients.Office.Excel.Functions.SPG(A22,"IQ_AVG_DILUT_SHARES_OUT","CY2023")</f>
        <v>253300000</v>
      </c>
      <c r="D22" s="5">
        <f>_xll.SNL.Clients.Office.Excel.Functions.SPG(A22, "IQ_DILUT_EPS_NORM", "CY2023")</f>
        <v>1.744</v>
      </c>
      <c r="E22">
        <f t="shared" si="0"/>
        <v>441755.2</v>
      </c>
      <c r="F22">
        <f t="shared" si="1"/>
        <v>0.1096983362304445</v>
      </c>
      <c r="G22" s="5">
        <f>_xll.SNL.Clients.Office.Excel.Functions.SPG(A22, "SP_MARKETCAP", "12/30/2023")</f>
        <v>13090.687163099999</v>
      </c>
      <c r="H22">
        <f t="shared" si="5"/>
        <v>3.1155836798731946E-4</v>
      </c>
      <c r="I22">
        <f t="shared" si="6"/>
        <v>5.4335779376988517E-4</v>
      </c>
      <c r="K22" t="s">
        <v>22</v>
      </c>
      <c r="L22" s="4" cm="1">
        <f t="array" ref="L22">_xll.SNL.Clients.Office.Excel.Functions.SPG(K22, "SP_TOTAL_REV", "CY2023")</f>
        <v>4027000</v>
      </c>
      <c r="M22" s="4">
        <f>_xll.SNL.Clients.Office.Excel.Functions.SPG(K22,"IQ_AVG_DILUT_SHARES_OUT","CY2023")</f>
        <v>253300000</v>
      </c>
      <c r="N22" s="5">
        <f>_xll.SNL.Clients.Office.Excel.Functions.SPG(K22, "IQ_DILUT_EPS_NORM", "CY2023")</f>
        <v>1.744</v>
      </c>
      <c r="O22">
        <f t="shared" si="2"/>
        <v>441755.2</v>
      </c>
      <c r="P22">
        <f t="shared" si="3"/>
        <v>0.1096983362304445</v>
      </c>
      <c r="Q22" s="5">
        <f>_xll.SNL.Clients.Office.Excel.Functions.SPG(K22, "SP_MARKETCAP", "12/31/2022")</f>
        <v>13858.915234300001</v>
      </c>
      <c r="R22">
        <f t="shared" si="7"/>
        <v>4.1130766175579748E-4</v>
      </c>
      <c r="S22">
        <f t="shared" si="8"/>
        <v>7.1732056210211076E-4</v>
      </c>
      <c r="U22" t="s">
        <v>22</v>
      </c>
      <c r="V22" s="4" cm="1">
        <f t="array" ref="V22">_xll.SNL.Clients.Office.Excel.Functions.SPG(U22, "SP_TOTAL_REV", "CY2021")</f>
        <v>3669000</v>
      </c>
      <c r="W22" s="4">
        <f>_xll.SNL.Clients.Office.Excel.Functions.SPG(U22,"IQ_AVG_DILUT_SHARES_OUT","CY2021")</f>
        <v>250700000</v>
      </c>
      <c r="X22" s="5">
        <f>_xll.SNL.Clients.Office.Excel.Functions.SPG(U22, "IQ_DILUT_EPS_NORM", "CY2021")</f>
        <v>1.458</v>
      </c>
      <c r="Y22">
        <f t="shared" si="9"/>
        <v>365520.6</v>
      </c>
      <c r="Z22">
        <f t="shared" si="10"/>
        <v>9.9624039247751428E-2</v>
      </c>
      <c r="AA22" s="5">
        <f>_xll.SNL.Clients.Office.Excel.Functions.SPG(U22, "SP_MARKETCAP", "12/31/2021")</f>
        <v>15389.677576890001</v>
      </c>
      <c r="AB22">
        <f t="shared" si="4"/>
        <v>3.6269631891186249E-4</v>
      </c>
      <c r="AC22">
        <f t="shared" si="11"/>
        <v>5.2881123297349555E-4</v>
      </c>
    </row>
    <row r="23" spans="1:29">
      <c r="A23" t="s">
        <v>23</v>
      </c>
      <c r="B23" s="4" cm="1">
        <f t="array" ref="B23">_xll.SNL.Clients.Office.Excel.Functions.SPG(A23, "SP_TOTAL_REV", "CY2023")</f>
        <v>307394000</v>
      </c>
      <c r="C23" s="4">
        <f>_xll.SNL.Clients.Office.Excel.Functions.SPG(A23,"IQ_AVG_DILUT_SHARES_OUT","CY2023")</f>
        <v>12722000000</v>
      </c>
      <c r="D23" s="5">
        <f>_xll.SNL.Clients.Office.Excel.Functions.SPG(A23, "IQ_DILUT_EPS_NORM", "CY2023")</f>
        <v>4.2510000000000003</v>
      </c>
      <c r="E23">
        <f t="shared" si="0"/>
        <v>54081222.000000007</v>
      </c>
      <c r="F23">
        <f t="shared" si="1"/>
        <v>0.17593454003656547</v>
      </c>
      <c r="G23" s="5" t="str">
        <f>_xll.SNL.Clients.Office.Excel.Functions.SPG(A23, "SP_MARKETCAP", "12/30/2023")</f>
        <v>NA</v>
      </c>
      <c r="H23" t="e">
        <f t="shared" si="5"/>
        <v>#VALUE!</v>
      </c>
      <c r="I23" t="e">
        <f t="shared" si="6"/>
        <v>#VALUE!</v>
      </c>
      <c r="K23" t="s">
        <v>23</v>
      </c>
      <c r="L23" s="4" cm="1">
        <f t="array" ref="L23">_xll.SNL.Clients.Office.Excel.Functions.SPG(K23, "SP_TOTAL_REV", "CY2023")</f>
        <v>307394000</v>
      </c>
      <c r="M23" s="4">
        <f>_xll.SNL.Clients.Office.Excel.Functions.SPG(K23,"IQ_AVG_DILUT_SHARES_OUT","CY2023")</f>
        <v>12722000000</v>
      </c>
      <c r="N23" s="5">
        <f>_xll.SNL.Clients.Office.Excel.Functions.SPG(K23, "IQ_DILUT_EPS_NORM", "CY2023")</f>
        <v>4.2510000000000003</v>
      </c>
      <c r="O23">
        <f t="shared" si="2"/>
        <v>54081222.000000007</v>
      </c>
      <c r="P23">
        <f t="shared" si="3"/>
        <v>0.17593454003656547</v>
      </c>
      <c r="Q23" s="5" t="str">
        <f>_xll.SNL.Clients.Office.Excel.Functions.SPG(K23, "SP_MARKETCAP", "12/31/2022")</f>
        <v>NA</v>
      </c>
      <c r="R23" t="e">
        <f t="shared" si="7"/>
        <v>#VALUE!</v>
      </c>
      <c r="S23" t="e">
        <f t="shared" si="8"/>
        <v>#VALUE!</v>
      </c>
      <c r="U23" t="s">
        <v>23</v>
      </c>
      <c r="V23" s="4" cm="1">
        <f t="array" ref="V23">_xll.SNL.Clients.Office.Excel.Functions.SPG(U23, "SP_TOTAL_REV", "CY2021")</f>
        <v>257637000</v>
      </c>
      <c r="W23" s="4">
        <f>_xll.SNL.Clients.Office.Excel.Functions.SPG(U23,"IQ_AVG_DILUT_SHARES_OUT","CY2021")</f>
        <v>13553000000</v>
      </c>
      <c r="X23" s="5">
        <f>_xll.SNL.Clients.Office.Excel.Functions.SPG(U23, "IQ_DILUT_EPS_NORM", "CY2021")</f>
        <v>3.6179999999999999</v>
      </c>
      <c r="Y23">
        <f t="shared" si="9"/>
        <v>49034754</v>
      </c>
      <c r="Z23">
        <f t="shared" si="10"/>
        <v>0.19032496885152367</v>
      </c>
      <c r="AA23" s="5" t="str">
        <f>_xll.SNL.Clients.Office.Excel.Functions.SPG(U23, "SP_MARKETCAP", "12/31/2021")</f>
        <v>NA</v>
      </c>
      <c r="AB23" t="e">
        <f t="shared" si="4"/>
        <v>#VALUE!</v>
      </c>
      <c r="AC23" t="e">
        <f t="shared" si="11"/>
        <v>#VALUE!</v>
      </c>
    </row>
    <row r="24" spans="1:29">
      <c r="A24" t="s">
        <v>24</v>
      </c>
      <c r="B24" s="4" cm="1">
        <f t="array" ref="B24">_xll.SNL.Clients.Office.Excel.Functions.SPG(A24, "SP_TOTAL_REV", "CY2023")</f>
        <v>307394000</v>
      </c>
      <c r="C24" s="4">
        <f>_xll.SNL.Clients.Office.Excel.Functions.SPG(A24,"IQ_AVG_DILUT_SHARES_OUT","CY2023")</f>
        <v>12722000000</v>
      </c>
      <c r="D24" s="5">
        <f>_xll.SNL.Clients.Office.Excel.Functions.SPG(A24, "IQ_DILUT_EPS_NORM", "CY2023")</f>
        <v>4.2510000000000003</v>
      </c>
      <c r="E24">
        <f t="shared" si="0"/>
        <v>54081222.000000007</v>
      </c>
      <c r="F24">
        <f t="shared" si="1"/>
        <v>0.17593454003656547</v>
      </c>
      <c r="G24" s="5">
        <f>_xll.SNL.Clients.Office.Excel.Functions.SPG(A24, "SP_MARKETCAP", "12/30/2023")</f>
        <v>1755459.04</v>
      </c>
      <c r="H24">
        <f t="shared" si="5"/>
        <v>4.1779926963090672E-2</v>
      </c>
      <c r="I24">
        <f t="shared" si="6"/>
        <v>0.17760646952009845</v>
      </c>
      <c r="K24" t="s">
        <v>24</v>
      </c>
      <c r="L24" s="4" cm="1">
        <f t="array" ref="L24">_xll.SNL.Clients.Office.Excel.Functions.SPG(K24, "SP_TOTAL_REV", "CY2023")</f>
        <v>307394000</v>
      </c>
      <c r="M24" s="4">
        <f>_xll.SNL.Clients.Office.Excel.Functions.SPG(K24,"IQ_AVG_DILUT_SHARES_OUT","CY2023")</f>
        <v>12722000000</v>
      </c>
      <c r="N24" s="5">
        <f>_xll.SNL.Clients.Office.Excel.Functions.SPG(K24, "IQ_DILUT_EPS_NORM", "CY2023")</f>
        <v>4.2510000000000003</v>
      </c>
      <c r="O24">
        <f t="shared" si="2"/>
        <v>54081222.000000007</v>
      </c>
      <c r="P24">
        <f t="shared" si="3"/>
        <v>0.17593454003656547</v>
      </c>
      <c r="Q24" s="5">
        <f>_xll.SNL.Clients.Office.Excel.Functions.SPG(K24, "SP_MARKETCAP", "12/31/2022")</f>
        <v>1145003.8899999999</v>
      </c>
      <c r="R24">
        <f t="shared" si="7"/>
        <v>3.3981654749689318E-2</v>
      </c>
      <c r="S24">
        <f t="shared" si="8"/>
        <v>0.14445601434092931</v>
      </c>
      <c r="U24" t="s">
        <v>24</v>
      </c>
      <c r="V24" s="4" cm="1">
        <f t="array" ref="V24">_xll.SNL.Clients.Office.Excel.Functions.SPG(U24, "SP_TOTAL_REV", "CY2021")</f>
        <v>257637000</v>
      </c>
      <c r="W24" s="4">
        <f>_xll.SNL.Clients.Office.Excel.Functions.SPG(U24,"IQ_AVG_DILUT_SHARES_OUT","CY2021")</f>
        <v>13553000000</v>
      </c>
      <c r="X24" s="5">
        <f>_xll.SNL.Clients.Office.Excel.Functions.SPG(U24, "IQ_DILUT_EPS_NORM", "CY2021")</f>
        <v>3.6179999999999999</v>
      </c>
      <c r="Y24">
        <f t="shared" si="9"/>
        <v>49034754</v>
      </c>
      <c r="Z24">
        <f t="shared" si="10"/>
        <v>0.19032496885152367</v>
      </c>
      <c r="AA24" s="5">
        <f>_xll.SNL.Clients.Office.Excel.Functions.SPG(U24, "SP_MARKETCAP", "12/31/2021")</f>
        <v>1921854.64584366</v>
      </c>
      <c r="AB24">
        <f t="shared" si="4"/>
        <v>4.5293320932069774E-2</v>
      </c>
      <c r="AC24">
        <f t="shared" si="11"/>
        <v>0.16387123513222843</v>
      </c>
    </row>
    <row r="25" spans="1:29">
      <c r="A25" t="s">
        <v>25</v>
      </c>
      <c r="B25" s="4" cm="1">
        <f t="array" ref="B25">_xll.SNL.Clients.Office.Excel.Functions.SPG(A25, "SP_TOTAL_REV", "CY2023")</f>
        <v>20502000</v>
      </c>
      <c r="C25" s="4">
        <f>_xll.SNL.Clients.Office.Excel.Functions.SPG(A25,"IQ_AVG_DILUT_SHARES_OUT","CY2023")</f>
        <v>1777000000</v>
      </c>
      <c r="D25" s="5">
        <f>_xll.SNL.Clients.Office.Excel.Functions.SPG(A25, "IQ_DILUT_EPS_NORM", "CY2023")</f>
        <v>4.0309999999999997</v>
      </c>
      <c r="E25">
        <f t="shared" si="0"/>
        <v>7163086.9999999991</v>
      </c>
      <c r="F25">
        <f t="shared" si="1"/>
        <v>0.34938479172763626</v>
      </c>
      <c r="G25" s="5">
        <f>_xll.SNL.Clients.Office.Excel.Functions.SPG(A25, "SP_MARKETCAP", "12/30/2023")</f>
        <v>71347.206829160001</v>
      </c>
      <c r="H25">
        <f t="shared" si="5"/>
        <v>1.6980635961422539E-3</v>
      </c>
      <c r="I25">
        <f t="shared" si="6"/>
        <v>6.844894356049425E-3</v>
      </c>
      <c r="K25" t="s">
        <v>25</v>
      </c>
      <c r="L25" s="4" cm="1">
        <f t="array" ref="L25">_xll.SNL.Clients.Office.Excel.Functions.SPG(K25, "SP_TOTAL_REV", "CY2023")</f>
        <v>20502000</v>
      </c>
      <c r="M25" s="4">
        <f>_xll.SNL.Clients.Office.Excel.Functions.SPG(K25,"IQ_AVG_DILUT_SHARES_OUT","CY2023")</f>
        <v>1777000000</v>
      </c>
      <c r="N25" s="5">
        <f>_xll.SNL.Clients.Office.Excel.Functions.SPG(K25, "IQ_DILUT_EPS_NORM", "CY2023")</f>
        <v>4.0309999999999997</v>
      </c>
      <c r="O25">
        <f t="shared" si="2"/>
        <v>7163086.9999999991</v>
      </c>
      <c r="P25">
        <f t="shared" si="3"/>
        <v>0.34938479172763626</v>
      </c>
      <c r="Q25" s="5">
        <f>_xll.SNL.Clients.Office.Excel.Functions.SPG(K25, "SP_MARKETCAP", "12/31/2022")</f>
        <v>81920.210368779997</v>
      </c>
      <c r="R25">
        <f t="shared" si="7"/>
        <v>2.4312444089371619E-3</v>
      </c>
      <c r="S25">
        <f t="shared" si="8"/>
        <v>9.8003462124256983E-3</v>
      </c>
      <c r="U25" t="s">
        <v>25</v>
      </c>
      <c r="V25" s="4" cm="1">
        <f t="array" ref="V25">_xll.SNL.Clients.Office.Excel.Functions.SPG(U25, "SP_TOTAL_REV", "CY2021")</f>
        <v>21111000</v>
      </c>
      <c r="W25" s="4">
        <f>_xll.SNL.Clients.Office.Excel.Functions.SPG(U25,"IQ_AVG_DILUT_SHARES_OUT","CY2021")</f>
        <v>1845000000</v>
      </c>
      <c r="X25" s="5">
        <f>_xll.SNL.Clients.Office.Excel.Functions.SPG(U25, "IQ_DILUT_EPS_NORM", "CY2021")</f>
        <v>1.6220000000000001</v>
      </c>
      <c r="Y25">
        <f t="shared" si="9"/>
        <v>2992590</v>
      </c>
      <c r="Z25">
        <f t="shared" si="10"/>
        <v>0.14175500923689072</v>
      </c>
      <c r="AA25" s="5">
        <f>_xll.SNL.Clients.Office.Excel.Functions.SPG(U25, "SP_MARKETCAP", "12/31/2021")</f>
        <v>87054.900274579995</v>
      </c>
      <c r="AB25">
        <f t="shared" si="4"/>
        <v>2.0516668861369435E-3</v>
      </c>
      <c r="AC25">
        <f t="shared" si="11"/>
        <v>3.3278036893141225E-3</v>
      </c>
    </row>
    <row r="26" spans="1:29">
      <c r="A26" t="s">
        <v>26</v>
      </c>
      <c r="B26" s="4" cm="1">
        <f t="array" ref="B26">_xll.SNL.Clients.Office.Excel.Functions.SPG(A26, "SP_TOTAL_REV", "CY2023")</f>
        <v>574785000</v>
      </c>
      <c r="C26" s="4">
        <f>_xll.SNL.Clients.Office.Excel.Functions.SPG(A26,"IQ_AVG_DILUT_SHARES_OUT","CY2023")</f>
        <v>10492000000</v>
      </c>
      <c r="D26" s="5">
        <f>_xll.SNL.Clients.Office.Excel.Functions.SPG(A26, "IQ_DILUT_EPS_NORM", "CY2023")</f>
        <v>2.1739999999999999</v>
      </c>
      <c r="E26">
        <f t="shared" si="0"/>
        <v>22809608</v>
      </c>
      <c r="F26">
        <f t="shared" si="1"/>
        <v>3.9683721739433006E-2</v>
      </c>
      <c r="G26" s="5">
        <f>_xll.SNL.Clients.Office.Excel.Functions.SPG(A26, "SP_MARKETCAP", "12/30/2023")</f>
        <v>1570152.6072368401</v>
      </c>
      <c r="H26">
        <f t="shared" si="5"/>
        <v>3.7369633672148551E-2</v>
      </c>
      <c r="I26">
        <f t="shared" si="6"/>
        <v>8.1241583603250941E-2</v>
      </c>
      <c r="K26" t="s">
        <v>26</v>
      </c>
      <c r="L26" s="4" cm="1">
        <f t="array" ref="L26">_xll.SNL.Clients.Office.Excel.Functions.SPG(K26, "SP_TOTAL_REV", "CY2023")</f>
        <v>574785000</v>
      </c>
      <c r="M26" s="4">
        <f>_xll.SNL.Clients.Office.Excel.Functions.SPG(K26,"IQ_AVG_DILUT_SHARES_OUT","CY2023")</f>
        <v>10492000000</v>
      </c>
      <c r="N26" s="5">
        <f>_xll.SNL.Clients.Office.Excel.Functions.SPG(K26, "IQ_DILUT_EPS_NORM", "CY2023")</f>
        <v>2.1739999999999999</v>
      </c>
      <c r="O26">
        <f t="shared" si="2"/>
        <v>22809608</v>
      </c>
      <c r="P26">
        <f t="shared" si="3"/>
        <v>3.9683721739433006E-2</v>
      </c>
      <c r="Q26" s="5">
        <f>_xll.SNL.Clients.Office.Excel.Functions.SPG(K26, "SP_MARKETCAP", "12/31/2022")</f>
        <v>856938.95078399999</v>
      </c>
      <c r="R26">
        <f t="shared" si="7"/>
        <v>2.5432405794798565E-2</v>
      </c>
      <c r="S26">
        <f t="shared" si="8"/>
        <v>5.5290050197892078E-2</v>
      </c>
      <c r="U26" t="s">
        <v>26</v>
      </c>
      <c r="V26" s="4" cm="1">
        <f t="array" ref="V26">_xll.SNL.Clients.Office.Excel.Functions.SPG(U26, "SP_TOTAL_REV", "CY2021")</f>
        <v>469822000</v>
      </c>
      <c r="W26" s="4">
        <f>_xll.SNL.Clients.Office.Excel.Functions.SPG(U26,"IQ_AVG_DILUT_SHARES_OUT","CY2021")</f>
        <v>10296000000</v>
      </c>
      <c r="X26" s="5">
        <f>_xll.SNL.Clients.Office.Excel.Functions.SPG(U26, "IQ_DILUT_EPS_NORM", "CY2021")</f>
        <v>1.423</v>
      </c>
      <c r="Y26">
        <f t="shared" si="9"/>
        <v>14651208</v>
      </c>
      <c r="Z26">
        <f t="shared" si="10"/>
        <v>3.1184593314063622E-2</v>
      </c>
      <c r="AA26" s="5">
        <f>_xll.SNL.Clients.Office.Excel.Functions.SPG(U26, "SP_MARKETCAP", "12/31/2021")</f>
        <v>1691002.5952707999</v>
      </c>
      <c r="AB26">
        <f t="shared" si="4"/>
        <v>3.9852713840874833E-2</v>
      </c>
      <c r="AC26">
        <f t="shared" si="11"/>
        <v>5.6710411795564887E-2</v>
      </c>
    </row>
    <row r="27" spans="1:29">
      <c r="A27" t="s">
        <v>27</v>
      </c>
      <c r="B27" s="4" cm="1">
        <f t="array" ref="B27">_xll.SNL.Clients.Office.Excel.Functions.SPG(A27, "SP_TOTAL_REV", "CY2023")</f>
        <v>14034000</v>
      </c>
      <c r="C27" s="4">
        <f>_xll.SNL.Clients.Office.Excel.Functions.SPG(A27,"IQ_AVG_DILUT_SHARES_OUT","CY2023")</f>
        <v>1453000000</v>
      </c>
      <c r="D27" s="5">
        <f>_xll.SNL.Clients.Office.Excel.Functions.SPG(A27, "IQ_DILUT_EPS_NORM", "CY2023")</f>
        <v>0.40600000000000003</v>
      </c>
      <c r="E27">
        <f t="shared" si="0"/>
        <v>589918</v>
      </c>
      <c r="F27">
        <f t="shared" si="1"/>
        <v>4.2034915205928461E-2</v>
      </c>
      <c r="G27" s="5">
        <f>_xll.SNL.Clients.Office.Excel.Functions.SPG(A27, "SP_MARKETCAP", "12/30/2023")</f>
        <v>13923.46856368</v>
      </c>
      <c r="H27">
        <f t="shared" si="5"/>
        <v>3.3137856618029629E-4</v>
      </c>
      <c r="I27">
        <f t="shared" si="6"/>
        <v>1.3453969786920031E-4</v>
      </c>
      <c r="K27" t="s">
        <v>27</v>
      </c>
      <c r="L27" s="4" cm="1">
        <f t="array" ref="L27">_xll.SNL.Clients.Office.Excel.Functions.SPG(K27, "SP_TOTAL_REV", "CY2023")</f>
        <v>14034000</v>
      </c>
      <c r="M27" s="4">
        <f>_xll.SNL.Clients.Office.Excel.Functions.SPG(K27,"IQ_AVG_DILUT_SHARES_OUT","CY2023")</f>
        <v>1453000000</v>
      </c>
      <c r="N27" s="5">
        <f>_xll.SNL.Clients.Office.Excel.Functions.SPG(K27, "IQ_DILUT_EPS_NORM", "CY2023")</f>
        <v>0.40600000000000003</v>
      </c>
      <c r="O27">
        <f t="shared" si="2"/>
        <v>589918</v>
      </c>
      <c r="P27">
        <f t="shared" si="3"/>
        <v>4.2034915205928461E-2</v>
      </c>
      <c r="Q27" s="5">
        <f>_xll.SNL.Clients.Office.Excel.Functions.SPG(K27, "SP_MARKETCAP", "12/31/2022")</f>
        <v>17427.34985196</v>
      </c>
      <c r="R27">
        <f t="shared" si="7"/>
        <v>5.1721237896524002E-4</v>
      </c>
      <c r="S27">
        <f t="shared" si="8"/>
        <v>2.0998822585988747E-4</v>
      </c>
      <c r="U27" t="s">
        <v>27</v>
      </c>
      <c r="V27" s="4" cm="1">
        <f t="array" ref="V27">_xll.SNL.Clients.Office.Excel.Functions.SPG(U27, "SP_TOTAL_REV", "CY2021")</f>
        <v>13588000</v>
      </c>
      <c r="W27" s="4">
        <f>_xll.SNL.Clients.Office.Excel.Functions.SPG(U27,"IQ_AVG_DILUT_SHARES_OUT","CY2021")</f>
        <v>1536000000</v>
      </c>
      <c r="X27" s="5">
        <f>_xll.SNL.Clients.Office.Excel.Functions.SPG(U27, "IQ_DILUT_EPS_NORM", "CY2021")</f>
        <v>0.52100000000000002</v>
      </c>
      <c r="Y27">
        <f t="shared" si="9"/>
        <v>800256</v>
      </c>
      <c r="Z27">
        <f t="shared" si="10"/>
        <v>5.8894318516337946E-2</v>
      </c>
      <c r="AA27" s="5">
        <f>_xll.SNL.Clients.Office.Excel.Functions.SPG(U27, "SP_MARKETCAP", "12/31/2021")</f>
        <v>18208.499006909999</v>
      </c>
      <c r="AB27">
        <f t="shared" si="4"/>
        <v>4.2912890992815401E-4</v>
      </c>
      <c r="AC27">
        <f t="shared" si="11"/>
        <v>2.2357616207256825E-4</v>
      </c>
    </row>
    <row r="28" spans="1:29">
      <c r="A28" t="s">
        <v>28</v>
      </c>
      <c r="B28" s="4" cm="1">
        <f t="array" ref="B28">_xll.SNL.Clients.Office.Excel.Functions.SPG(A28, "SP_TOTAL_REV", "CY2023")</f>
        <v>7265000</v>
      </c>
      <c r="C28" s="4">
        <f>_xll.SNL.Clients.Office.Excel.Functions.SPG(A28,"IQ_AVG_DILUT_SHARES_OUT","CY2023")</f>
        <v>263400000</v>
      </c>
      <c r="D28" s="5">
        <f>_xll.SNL.Clients.Office.Excel.Functions.SPG(A28, "IQ_DILUT_EPS_NORM", "CY2023")</f>
        <v>3.161</v>
      </c>
      <c r="E28">
        <f t="shared" si="0"/>
        <v>832607.4</v>
      </c>
      <c r="F28">
        <f t="shared" si="1"/>
        <v>0.11460528561596697</v>
      </c>
      <c r="G28" s="5">
        <f>_xll.SNL.Clients.Office.Excel.Functions.SPG(A28, "SP_MARKETCAP", "12/30/2023")</f>
        <v>19021.444772319999</v>
      </c>
      <c r="H28">
        <f t="shared" si="5"/>
        <v>4.527104052054626E-4</v>
      </c>
      <c r="I28">
        <f t="shared" si="6"/>
        <v>1.4310175908544673E-3</v>
      </c>
      <c r="K28" t="s">
        <v>28</v>
      </c>
      <c r="L28" s="4" cm="1">
        <f t="array" ref="L28">_xll.SNL.Clients.Office.Excel.Functions.SPG(K28, "SP_TOTAL_REV", "CY2023")</f>
        <v>7265000</v>
      </c>
      <c r="M28" s="4">
        <f>_xll.SNL.Clients.Office.Excel.Functions.SPG(K28,"IQ_AVG_DILUT_SHARES_OUT","CY2023")</f>
        <v>263400000</v>
      </c>
      <c r="N28" s="5">
        <f>_xll.SNL.Clients.Office.Excel.Functions.SPG(K28, "IQ_DILUT_EPS_NORM", "CY2023")</f>
        <v>3.161</v>
      </c>
      <c r="O28">
        <f t="shared" si="2"/>
        <v>832607.4</v>
      </c>
      <c r="P28">
        <f t="shared" si="3"/>
        <v>0.11460528561596697</v>
      </c>
      <c r="Q28" s="5">
        <f>_xll.SNL.Clients.Office.Excel.Functions.SPG(K28, "SP_MARKETCAP", "12/31/2022")</f>
        <v>22987.791267479999</v>
      </c>
      <c r="R28">
        <f t="shared" si="7"/>
        <v>6.8223627284744724E-4</v>
      </c>
      <c r="S28">
        <f t="shared" si="8"/>
        <v>2.1565488584707809E-3</v>
      </c>
      <c r="U28" t="s">
        <v>28</v>
      </c>
      <c r="V28" s="4" cm="1">
        <f t="array" ref="V28">_xll.SNL.Clients.Office.Excel.Functions.SPG(U28, "SP_TOTAL_REV", "CY2021")</f>
        <v>6157000</v>
      </c>
      <c r="W28" s="4">
        <f>_xll.SNL.Clients.Office.Excel.Functions.SPG(U28,"IQ_AVG_DILUT_SHARES_OUT","CY2021")</f>
        <v>257600000</v>
      </c>
      <c r="X28" s="5">
        <f>_xll.SNL.Clients.Office.Excel.Functions.SPG(U28, "IQ_DILUT_EPS_NORM", "CY2021")</f>
        <v>2.7759999999999998</v>
      </c>
      <c r="Y28">
        <f t="shared" si="9"/>
        <v>715097.59999999998</v>
      </c>
      <c r="Z28">
        <f t="shared" si="10"/>
        <v>0.1161438362839045</v>
      </c>
      <c r="AA28" s="5">
        <f>_xll.SNL.Clients.Office.Excel.Functions.SPG(U28, "SP_MARKETCAP", "12/31/2021")</f>
        <v>22929.527060910001</v>
      </c>
      <c r="AB28">
        <f t="shared" si="4"/>
        <v>5.4039176700299745E-4</v>
      </c>
      <c r="AC28">
        <f t="shared" si="11"/>
        <v>1.5001275452003208E-3</v>
      </c>
    </row>
    <row r="29" spans="1:29">
      <c r="A29" t="s">
        <v>29</v>
      </c>
      <c r="B29" s="4" cm="1">
        <f t="array" ref="B29">_xll.SNL.Clients.Office.Excel.Functions.SPG(A29, "SP_TOTAL_REV", "CY2023")</f>
        <v>18982300</v>
      </c>
      <c r="C29" s="4">
        <f>_xll.SNL.Clients.Office.Excel.Functions.SPG(A29,"IQ_AVG_DILUT_SHARES_OUT","CY2023")</f>
        <v>520206258</v>
      </c>
      <c r="D29" s="5">
        <f>_xll.SNL.Clients.Office.Excel.Functions.SPG(A29, "IQ_DILUT_EPS_NORM", "CY2023")</f>
        <v>2.9289999999999998</v>
      </c>
      <c r="E29">
        <f t="shared" si="0"/>
        <v>1523684.129682</v>
      </c>
      <c r="F29">
        <f t="shared" si="1"/>
        <v>8.0268678172929514E-2</v>
      </c>
      <c r="G29" s="5">
        <f>_xll.SNL.Clients.Office.Excel.Functions.SPG(A29, "SP_MARKETCAP", "12/30/2023")</f>
        <v>42711.618912259997</v>
      </c>
      <c r="H29">
        <f t="shared" si="5"/>
        <v>1.0165365741769657E-3</v>
      </c>
      <c r="I29">
        <f t="shared" si="6"/>
        <v>2.9774356257643323E-3</v>
      </c>
      <c r="K29" t="s">
        <v>29</v>
      </c>
      <c r="L29" s="4" cm="1">
        <f t="array" ref="L29">_xll.SNL.Clients.Office.Excel.Functions.SPG(K29, "SP_TOTAL_REV", "CY2023")</f>
        <v>18982300</v>
      </c>
      <c r="M29" s="4">
        <f>_xll.SNL.Clients.Office.Excel.Functions.SPG(K29,"IQ_AVG_DILUT_SHARES_OUT","CY2023")</f>
        <v>520206258</v>
      </c>
      <c r="N29" s="5">
        <f>_xll.SNL.Clients.Office.Excel.Functions.SPG(K29, "IQ_DILUT_EPS_NORM", "CY2023")</f>
        <v>2.9289999999999998</v>
      </c>
      <c r="O29">
        <f t="shared" si="2"/>
        <v>1523684.129682</v>
      </c>
      <c r="P29">
        <f t="shared" si="3"/>
        <v>8.0268678172929514E-2</v>
      </c>
      <c r="Q29" s="5">
        <f>_xll.SNL.Clients.Office.Excel.Functions.SPG(K29, "SP_MARKETCAP", "12/31/2022")</f>
        <v>48791.356226099997</v>
      </c>
      <c r="R29">
        <f t="shared" si="7"/>
        <v>1.4480396411967078E-3</v>
      </c>
      <c r="S29">
        <f t="shared" si="8"/>
        <v>4.2413081090651571E-3</v>
      </c>
      <c r="U29" t="s">
        <v>29</v>
      </c>
      <c r="V29" s="4" cm="1">
        <f t="array" ref="V29">_xll.SNL.Clients.Office.Excel.Functions.SPG(U29, "SP_TOTAL_REV", "CY2021")</f>
        <v>16792000</v>
      </c>
      <c r="W29" s="4">
        <f>_xll.SNL.Clients.Office.Excel.Functions.SPG(U29,"IQ_AVG_DILUT_SHARES_OUT","CY2021")</f>
        <v>501784032</v>
      </c>
      <c r="X29" s="5">
        <f>_xll.SNL.Clients.Office.Excel.Functions.SPG(U29, "IQ_DILUT_EPS_NORM", "CY2021")</f>
        <v>3.2570000000000001</v>
      </c>
      <c r="Y29">
        <f t="shared" si="9"/>
        <v>1634310.592224</v>
      </c>
      <c r="Z29">
        <f t="shared" si="10"/>
        <v>9.732673846021915E-2</v>
      </c>
      <c r="AA29" s="5">
        <f>_xll.SNL.Clients.Office.Excel.Functions.SPG(U29, "SP_MARKETCAP", "12/31/2021")</f>
        <v>44809.889702690001</v>
      </c>
      <c r="AB29">
        <f t="shared" si="4"/>
        <v>1.0560573452440434E-3</v>
      </c>
      <c r="AC29">
        <f t="shared" si="11"/>
        <v>3.4395787734598495E-3</v>
      </c>
    </row>
    <row r="30" spans="1:29">
      <c r="A30" t="s">
        <v>30</v>
      </c>
      <c r="B30" s="4" cm="1">
        <f t="array" ref="B30">_xll.SNL.Clients.Office.Excel.Functions.SPG(A30, "SP_TOTAL_REV", "CY2023")</f>
        <v>55592000</v>
      </c>
      <c r="C30" s="4">
        <f>_xll.SNL.Clients.Office.Excel.Functions.SPG(A30,"IQ_AVG_DILUT_SHARES_OUT","CY2023")</f>
        <v>736000000</v>
      </c>
      <c r="D30" s="5">
        <f>_xll.SNL.Clients.Office.Excel.Functions.SPG(A30, "IQ_DILUT_EPS_NORM", "CY2023")</f>
        <v>9.2089999999999996</v>
      </c>
      <c r="E30">
        <f t="shared" si="0"/>
        <v>6777824</v>
      </c>
      <c r="F30">
        <f t="shared" si="1"/>
        <v>0.12192085192113973</v>
      </c>
      <c r="G30" s="5">
        <f>_xll.SNL.Clients.Office.Excel.Functions.SPG(A30, "SP_MARKETCAP", "12/30/2023")</f>
        <v>136523.19639518001</v>
      </c>
      <c r="H30">
        <f t="shared" si="5"/>
        <v>3.2492522150549888E-3</v>
      </c>
      <c r="I30">
        <f t="shared" si="6"/>
        <v>2.9922363648441391E-2</v>
      </c>
      <c r="K30" t="s">
        <v>30</v>
      </c>
      <c r="L30" s="4" cm="1">
        <f t="array" ref="L30">_xll.SNL.Clients.Office.Excel.Functions.SPG(K30, "SP_TOTAL_REV", "CY2023")</f>
        <v>55592000</v>
      </c>
      <c r="M30" s="4">
        <f>_xll.SNL.Clients.Office.Excel.Functions.SPG(K30,"IQ_AVG_DILUT_SHARES_OUT","CY2023")</f>
        <v>736000000</v>
      </c>
      <c r="N30" s="5">
        <f>_xll.SNL.Clients.Office.Excel.Functions.SPG(K30, "IQ_DILUT_EPS_NORM", "CY2023")</f>
        <v>9.2089999999999996</v>
      </c>
      <c r="O30">
        <f t="shared" si="2"/>
        <v>6777824</v>
      </c>
      <c r="P30">
        <f t="shared" si="3"/>
        <v>0.12192085192113973</v>
      </c>
      <c r="Q30" s="5">
        <f>_xll.SNL.Clients.Office.Excel.Functions.SPG(K30, "SP_MARKETCAP", "12/31/2022")</f>
        <v>110403.630834</v>
      </c>
      <c r="R30">
        <f t="shared" si="7"/>
        <v>3.2765810656880325E-3</v>
      </c>
      <c r="S30">
        <f t="shared" si="8"/>
        <v>3.017403503392109E-2</v>
      </c>
      <c r="U30" t="s">
        <v>30</v>
      </c>
      <c r="V30" s="4" cm="1">
        <f t="array" ref="V30">_xll.SNL.Clients.Office.Excel.Functions.SPG(U30, "SP_TOTAL_REV", "CY2021")</f>
        <v>43799000</v>
      </c>
      <c r="W30" s="4">
        <f>_xll.SNL.Clients.Office.Excel.Functions.SPG(U30,"IQ_AVG_DILUT_SHARES_OUT","CY2021")</f>
        <v>790000000</v>
      </c>
      <c r="X30" s="5">
        <f>_xll.SNL.Clients.Office.Excel.Functions.SPG(U30, "IQ_DILUT_EPS_NORM", "CY2021")</f>
        <v>7.8419999999999996</v>
      </c>
      <c r="Y30">
        <f t="shared" si="9"/>
        <v>6195180</v>
      </c>
      <c r="Z30">
        <f t="shared" si="10"/>
        <v>0.14144569510719424</v>
      </c>
      <c r="AA30" s="5">
        <f>_xll.SNL.Clients.Office.Excel.Functions.SPG(U30, "SP_MARKETCAP", "12/31/2021")</f>
        <v>126717.32249960001</v>
      </c>
      <c r="AB30">
        <f t="shared" si="4"/>
        <v>2.9864112606223939E-3</v>
      </c>
      <c r="AC30">
        <f t="shared" si="11"/>
        <v>2.341943710580081E-2</v>
      </c>
    </row>
    <row r="31" spans="1:29">
      <c r="A31" t="s">
        <v>31</v>
      </c>
      <c r="B31" s="4" cm="1">
        <f t="array" ref="B31">_xll.SNL.Clients.Office.Excel.Functions.SPG(A31, "SP_TOTAL_REV", "CY2023")</f>
        <v>27938000</v>
      </c>
      <c r="C31" s="4">
        <f>_xll.SNL.Clients.Office.Excel.Functions.SPG(A31,"IQ_AVG_DILUT_SHARES_OUT","CY2023")</f>
        <v>725233068</v>
      </c>
      <c r="D31" s="5">
        <f>_xll.SNL.Clients.Office.Excel.Functions.SPG(A31, "IQ_DILUT_EPS_NORM", "CY2023")</f>
        <v>2.8919999999999999</v>
      </c>
      <c r="E31">
        <f t="shared" si="0"/>
        <v>2097374.032656</v>
      </c>
      <c r="F31">
        <f t="shared" si="1"/>
        <v>7.5072447299591949E-2</v>
      </c>
      <c r="G31" s="5">
        <f>_xll.SNL.Clients.Office.Excel.Functions.SPG(A31, "SP_MARKETCAP", "12/30/2023")</f>
        <v>47563.233238250003</v>
      </c>
      <c r="H31">
        <f t="shared" si="5"/>
        <v>1.1320050001408929E-3</v>
      </c>
      <c r="I31">
        <f t="shared" si="6"/>
        <v>3.273758460407462E-3</v>
      </c>
      <c r="K31" t="s">
        <v>31</v>
      </c>
      <c r="L31" s="4" cm="1">
        <f t="array" ref="L31">_xll.SNL.Clients.Office.Excel.Functions.SPG(K31, "SP_TOTAL_REV", "CY2023")</f>
        <v>27938000</v>
      </c>
      <c r="M31" s="4">
        <f>_xll.SNL.Clients.Office.Excel.Functions.SPG(K31,"IQ_AVG_DILUT_SHARES_OUT","CY2023")</f>
        <v>725233068</v>
      </c>
      <c r="N31" s="5">
        <f>_xll.SNL.Clients.Office.Excel.Functions.SPG(K31, "IQ_DILUT_EPS_NORM", "CY2023")</f>
        <v>2.8919999999999999</v>
      </c>
      <c r="O31">
        <f t="shared" si="2"/>
        <v>2097374.032656</v>
      </c>
      <c r="P31">
        <f t="shared" si="3"/>
        <v>7.5072447299591949E-2</v>
      </c>
      <c r="Q31" s="5">
        <f>_xll.SNL.Clients.Office.Excel.Functions.SPG(K31, "SP_MARKETCAP", "12/31/2022")</f>
        <v>46986.055832400001</v>
      </c>
      <c r="R31">
        <f t="shared" si="7"/>
        <v>1.3944615745770464E-3</v>
      </c>
      <c r="S31">
        <f t="shared" si="8"/>
        <v>4.0327828736768179E-3</v>
      </c>
      <c r="U31" t="s">
        <v>31</v>
      </c>
      <c r="V31" s="4" cm="1">
        <f t="array" ref="V31">_xll.SNL.Clients.Office.Excel.Functions.SPG(U31, "SP_TOTAL_REV", "CY2021")</f>
        <v>52057000</v>
      </c>
      <c r="W31" s="4">
        <f>_xll.SNL.Clients.Office.Excel.Functions.SPG(U31,"IQ_AVG_DILUT_SHARES_OUT","CY2021")</f>
        <v>864884879</v>
      </c>
      <c r="X31" s="5">
        <f>_xll.SNL.Clients.Office.Excel.Functions.SPG(U31, "IQ_DILUT_EPS_NORM", "CY2021")</f>
        <v>7.4180000000000001</v>
      </c>
      <c r="Y31">
        <f t="shared" si="9"/>
        <v>6415716.0324219996</v>
      </c>
      <c r="Z31">
        <f t="shared" si="10"/>
        <v>0.12324406001924812</v>
      </c>
      <c r="AA31" s="5">
        <f>_xll.SNL.Clients.Office.Excel.Functions.SPG(U31, "SP_MARKETCAP", "12/31/2021")</f>
        <v>47210.721990880003</v>
      </c>
      <c r="AB31">
        <f t="shared" si="4"/>
        <v>1.1126389746447048E-3</v>
      </c>
      <c r="AC31">
        <f t="shared" si="11"/>
        <v>8.2535559139144208E-3</v>
      </c>
    </row>
    <row r="32" spans="1:29">
      <c r="A32" t="s">
        <v>32</v>
      </c>
      <c r="B32" s="4" cm="1">
        <f t="array" ref="B32">_xll.SNL.Clients.Office.Excel.Functions.SPG(A32, "SP_TOTAL_REV", "CY2023")</f>
        <v>10130800</v>
      </c>
      <c r="C32" s="4">
        <f>_xll.SNL.Clients.Office.Excel.Functions.SPG(A32,"IQ_AVG_DILUT_SHARES_OUT","CY2023")</f>
        <v>467162000</v>
      </c>
      <c r="D32" s="5">
        <f>_xll.SNL.Clients.Office.Excel.Functions.SPG(A32, "IQ_DILUT_EPS_NORM", "CY2023")</f>
        <v>3.335</v>
      </c>
      <c r="E32">
        <f t="shared" si="0"/>
        <v>1557985.27</v>
      </c>
      <c r="F32">
        <f t="shared" si="1"/>
        <v>0.15378699312986141</v>
      </c>
      <c r="G32" s="5">
        <f>_xll.SNL.Clients.Office.Excel.Functions.SPG(A32, "SP_MARKETCAP", "12/30/2023")</f>
        <v>100635.72567384</v>
      </c>
      <c r="H32">
        <f t="shared" si="5"/>
        <v>2.3951303748623288E-3</v>
      </c>
      <c r="I32">
        <f t="shared" si="6"/>
        <v>7.9877598001658664E-3</v>
      </c>
      <c r="K32" t="s">
        <v>32</v>
      </c>
      <c r="L32" s="4" cm="1">
        <f t="array" ref="L32">_xll.SNL.Clients.Office.Excel.Functions.SPG(K32, "SP_TOTAL_REV", "CY2023")</f>
        <v>10130800</v>
      </c>
      <c r="M32" s="4">
        <f>_xll.SNL.Clients.Office.Excel.Functions.SPG(K32,"IQ_AVG_DILUT_SHARES_OUT","CY2023")</f>
        <v>467162000</v>
      </c>
      <c r="N32" s="5">
        <f>_xll.SNL.Clients.Office.Excel.Functions.SPG(K32, "IQ_DILUT_EPS_NORM", "CY2023")</f>
        <v>3.335</v>
      </c>
      <c r="O32">
        <f t="shared" si="2"/>
        <v>1557985.27</v>
      </c>
      <c r="P32">
        <f t="shared" si="3"/>
        <v>0.15378699312986141</v>
      </c>
      <c r="Q32" s="5">
        <f>_xll.SNL.Clients.Office.Excel.Functions.SPG(K32, "SP_MARKETCAP", "12/31/2022")</f>
        <v>98643.20305158</v>
      </c>
      <c r="R32">
        <f t="shared" si="7"/>
        <v>2.9275527347791732E-3</v>
      </c>
      <c r="S32">
        <f t="shared" si="8"/>
        <v>9.7633883704885422E-3</v>
      </c>
      <c r="U32" t="s">
        <v>32</v>
      </c>
      <c r="V32" s="4" cm="1">
        <f t="array" ref="V32">_xll.SNL.Clients.Office.Excel.Functions.SPG(U32, "SP_TOTAL_REV", "CY2021")</f>
        <v>9397300</v>
      </c>
      <c r="W32" s="4">
        <f>_xll.SNL.Clients.Office.Excel.Functions.SPG(U32,"IQ_AVG_DILUT_SHARES_OUT","CY2021")</f>
        <v>453294000</v>
      </c>
      <c r="X32" s="5">
        <f>_xll.SNL.Clients.Office.Excel.Functions.SPG(U32, "IQ_DILUT_EPS_NORM", "CY2021")</f>
        <v>4.5380000000000003</v>
      </c>
      <c r="Y32">
        <f t="shared" si="9"/>
        <v>2057048.172</v>
      </c>
      <c r="Z32">
        <f t="shared" si="10"/>
        <v>0.21889778681110533</v>
      </c>
      <c r="AA32" s="5">
        <f>_xll.SNL.Clients.Office.Excel.Functions.SPG(U32, "SP_MARKETCAP", "12/31/2021")</f>
        <v>133208.50637250001</v>
      </c>
      <c r="AB32">
        <f t="shared" si="4"/>
        <v>3.139392275612355E-3</v>
      </c>
      <c r="AC32">
        <f t="shared" si="11"/>
        <v>1.4246562146728868E-2</v>
      </c>
    </row>
    <row r="33" spans="1:29">
      <c r="A33" t="s">
        <v>33</v>
      </c>
      <c r="B33" s="4" cm="1">
        <f t="array" ref="B33">_xll.SNL.Clients.Office.Excel.Functions.SPG(A33, "SP_TOTAL_REV", "CY2023")</f>
        <v>4234000</v>
      </c>
      <c r="C33" s="4">
        <f>_xll.SNL.Clients.Office.Excel.Functions.SPG(A33,"IQ_AVG_DILUT_SHARES_OUT","CY2023")</f>
        <v>193000000</v>
      </c>
      <c r="D33" s="5">
        <f>_xll.SNL.Clients.Office.Excel.Functions.SPG(A33, "IQ_DILUT_EPS_NORM", "CY2023")</f>
        <v>3.8730000000000002</v>
      </c>
      <c r="E33">
        <f t="shared" si="0"/>
        <v>747489</v>
      </c>
      <c r="F33">
        <f t="shared" si="1"/>
        <v>0.17654440245630609</v>
      </c>
      <c r="G33" s="5">
        <f>_xll.SNL.Clients.Office.Excel.Functions.SPG(A33, "SP_MARKETCAP", "12/30/2023")</f>
        <v>25699.112554030002</v>
      </c>
      <c r="H33">
        <f t="shared" si="5"/>
        <v>6.11638905299448E-4</v>
      </c>
      <c r="I33">
        <f t="shared" si="6"/>
        <v>2.3688774802247624E-3</v>
      </c>
      <c r="K33" t="s">
        <v>33</v>
      </c>
      <c r="L33" s="4" cm="1">
        <f t="array" ref="L33">_xll.SNL.Clients.Office.Excel.Functions.SPG(K33, "SP_TOTAL_REV", "CY2023")</f>
        <v>4234000</v>
      </c>
      <c r="M33" s="4">
        <f>_xll.SNL.Clients.Office.Excel.Functions.SPG(K33,"IQ_AVG_DILUT_SHARES_OUT","CY2023")</f>
        <v>193000000</v>
      </c>
      <c r="N33" s="5">
        <f>_xll.SNL.Clients.Office.Excel.Functions.SPG(K33, "IQ_DILUT_EPS_NORM", "CY2023")</f>
        <v>3.8730000000000002</v>
      </c>
      <c r="O33">
        <f t="shared" si="2"/>
        <v>747489</v>
      </c>
      <c r="P33">
        <f t="shared" si="3"/>
        <v>0.17654440245630609</v>
      </c>
      <c r="Q33" s="5">
        <f>_xll.SNL.Clients.Office.Excel.Functions.SPG(K33, "SP_MARKETCAP", "12/31/2022")</f>
        <v>27714.204555079999</v>
      </c>
      <c r="R33">
        <f t="shared" si="7"/>
        <v>8.2250771292401083E-4</v>
      </c>
      <c r="S33">
        <f t="shared" si="8"/>
        <v>3.185572372154694E-3</v>
      </c>
      <c r="U33" t="s">
        <v>33</v>
      </c>
      <c r="V33" s="4" cm="1">
        <f t="array" ref="V33">_xll.SNL.Clients.Office.Excel.Functions.SPG(U33, "SP_TOTAL_REV", "CY2021")</f>
        <v>3930000</v>
      </c>
      <c r="W33" s="4">
        <f>_xll.SNL.Clients.Office.Excel.Functions.SPG(U33,"IQ_AVG_DILUT_SHARES_OUT","CY2021")</f>
        <v>182000000</v>
      </c>
      <c r="X33" s="5">
        <f>_xll.SNL.Clients.Office.Excel.Functions.SPG(U33, "IQ_DILUT_EPS_NORM", "CY2021")</f>
        <v>3.0670000000000002</v>
      </c>
      <c r="Y33">
        <f t="shared" si="9"/>
        <v>558194</v>
      </c>
      <c r="Z33">
        <f t="shared" si="10"/>
        <v>0.14203409669211195</v>
      </c>
      <c r="AA33" s="5">
        <f>_xll.SNL.Clients.Office.Excel.Functions.SPG(U33, "SP_MARKETCAP", "12/31/2021")</f>
        <v>34285.219087279998</v>
      </c>
      <c r="AB33">
        <f t="shared" si="4"/>
        <v>8.0801710717555615E-4</v>
      </c>
      <c r="AC33">
        <f t="shared" si="11"/>
        <v>2.478188467707431E-3</v>
      </c>
    </row>
    <row r="34" spans="1:29">
      <c r="A34" t="s">
        <v>34</v>
      </c>
      <c r="B34" s="4" cm="1">
        <f t="array" ref="B34">_xll.SNL.Clients.Office.Excel.Functions.SPG(A34, "SP_TOTAL_REV", "CY2023")</f>
        <v>16096000</v>
      </c>
      <c r="C34" s="4">
        <f>_xll.SNL.Clients.Office.Excel.Functions.SPG(A34,"IQ_AVG_DILUT_SHARES_OUT","CY2023")</f>
        <v>107800000</v>
      </c>
      <c r="D34" s="5">
        <f>_xll.SNL.Clients.Office.Excel.Functions.SPG(A34, "IQ_DILUT_EPS_NORM", "CY2023")</f>
        <v>19.109000000000002</v>
      </c>
      <c r="E34">
        <f t="shared" si="0"/>
        <v>2059950.2000000002</v>
      </c>
      <c r="F34">
        <f t="shared" si="1"/>
        <v>0.12797901341948312</v>
      </c>
      <c r="G34" s="5">
        <f>_xll.SNL.Clients.Office.Excel.Functions.SPG(A34, "SP_MARKETCAP", "12/30/2023")</f>
        <v>38437.349607360004</v>
      </c>
      <c r="H34">
        <f t="shared" si="5"/>
        <v>9.1480896031062207E-4</v>
      </c>
      <c r="I34">
        <f t="shared" si="6"/>
        <v>1.748108442257568E-2</v>
      </c>
      <c r="K34" t="s">
        <v>34</v>
      </c>
      <c r="L34" s="4" cm="1">
        <f t="array" ref="L34">_xll.SNL.Clients.Office.Excel.Functions.SPG(K34, "SP_TOTAL_REV", "CY2023")</f>
        <v>16096000</v>
      </c>
      <c r="M34" s="4">
        <f>_xll.SNL.Clients.Office.Excel.Functions.SPG(K34,"IQ_AVG_DILUT_SHARES_OUT","CY2023")</f>
        <v>107800000</v>
      </c>
      <c r="N34" s="5">
        <f>_xll.SNL.Clients.Office.Excel.Functions.SPG(K34, "IQ_DILUT_EPS_NORM", "CY2023")</f>
        <v>19.109000000000002</v>
      </c>
      <c r="O34">
        <f t="shared" si="2"/>
        <v>2059950.2000000002</v>
      </c>
      <c r="P34">
        <f t="shared" si="3"/>
        <v>0.12797901341948312</v>
      </c>
      <c r="Q34" s="5">
        <f>_xll.SNL.Clients.Office.Excel.Functions.SPG(K34, "SP_MARKETCAP", "12/31/2022")</f>
        <v>33135.123252630001</v>
      </c>
      <c r="R34">
        <f t="shared" si="7"/>
        <v>9.8339082364102301E-4</v>
      </c>
      <c r="S34">
        <f t="shared" si="8"/>
        <v>1.8791615248956312E-2</v>
      </c>
      <c r="U34" t="s">
        <v>34</v>
      </c>
      <c r="V34" s="4" cm="1">
        <f t="array" ref="V34">_xll.SNL.Clients.Office.Excel.Functions.SPG(U34, "SP_TOTAL_REV", "CY2021")</f>
        <v>13389000</v>
      </c>
      <c r="W34" s="4">
        <f>_xll.SNL.Clients.Office.Excel.Functions.SPG(U34,"IQ_AVG_DILUT_SHARES_OUT","CY2021")</f>
        <v>120000000</v>
      </c>
      <c r="X34" s="5">
        <f>_xll.SNL.Clients.Office.Excel.Functions.SPG(U34, "IQ_DILUT_EPS_NORM", "CY2021")</f>
        <v>21.963999999999999</v>
      </c>
      <c r="Y34">
        <f t="shared" si="9"/>
        <v>2635680</v>
      </c>
      <c r="Z34">
        <f t="shared" si="10"/>
        <v>0.19685413399058929</v>
      </c>
      <c r="AA34" s="5">
        <f>_xll.SNL.Clients.Office.Excel.Functions.SPG(U34, "SP_MARKETCAP", "12/31/2021")</f>
        <v>33752.682196219997</v>
      </c>
      <c r="AB34">
        <f t="shared" si="4"/>
        <v>7.9546654079057399E-4</v>
      </c>
      <c r="AC34">
        <f t="shared" si="11"/>
        <v>1.7471627101924167E-2</v>
      </c>
    </row>
    <row r="35" spans="1:29">
      <c r="A35" t="s">
        <v>35</v>
      </c>
      <c r="B35" s="4" cm="1">
        <f t="array" ref="B35">_xll.SNL.Clients.Office.Excel.Functions.SPG(A35, "SP_TOTAL_REV", "CY2023")</f>
        <v>6596950</v>
      </c>
      <c r="C35" s="4">
        <f>_xll.SNL.Clients.Office.Excel.Functions.SPG(A35,"IQ_AVG_DILUT_SHARES_OUT","CY2023")</f>
        <v>231509000</v>
      </c>
      <c r="D35" s="5">
        <f>_xll.SNL.Clients.Office.Excel.Functions.SPG(A35, "IQ_DILUT_EPS_NORM", "CY2023")</f>
        <v>4.3369999999999997</v>
      </c>
      <c r="E35">
        <f t="shared" si="0"/>
        <v>1004054.5330000001</v>
      </c>
      <c r="F35">
        <f t="shared" si="1"/>
        <v>0.15219980945740078</v>
      </c>
      <c r="G35" s="5">
        <f>_xll.SNL.Clients.Office.Excel.Functions.SPG(A35, "SP_MARKETCAP", "12/30/2023")</f>
        <v>38056.390552730001</v>
      </c>
      <c r="H35">
        <f t="shared" si="5"/>
        <v>9.0574213441739612E-4</v>
      </c>
      <c r="I35">
        <f t="shared" si="6"/>
        <v>3.9282036369682471E-3</v>
      </c>
      <c r="K35" t="s">
        <v>35</v>
      </c>
      <c r="L35" s="4" cm="1">
        <f t="array" ref="L35">_xll.SNL.Clients.Office.Excel.Functions.SPG(K35, "SP_TOTAL_REV", "CY2023")</f>
        <v>6596950</v>
      </c>
      <c r="M35" s="4">
        <f>_xll.SNL.Clients.Office.Excel.Functions.SPG(K35,"IQ_AVG_DILUT_SHARES_OUT","CY2023")</f>
        <v>231509000</v>
      </c>
      <c r="N35" s="5">
        <f>_xll.SNL.Clients.Office.Excel.Functions.SPG(K35, "IQ_DILUT_EPS_NORM", "CY2023")</f>
        <v>4.3369999999999997</v>
      </c>
      <c r="O35">
        <f t="shared" si="2"/>
        <v>1004054.5330000001</v>
      </c>
      <c r="P35">
        <f t="shared" si="3"/>
        <v>0.15219980945740078</v>
      </c>
      <c r="Q35" s="5">
        <f>_xll.SNL.Clients.Office.Excel.Functions.SPG(K35, "SP_MARKETCAP", "12/31/2022")</f>
        <v>32087.312348840002</v>
      </c>
      <c r="R35">
        <f t="shared" si="7"/>
        <v>9.5229368180026327E-4</v>
      </c>
      <c r="S35">
        <f t="shared" si="8"/>
        <v>4.1300976979677419E-3</v>
      </c>
      <c r="U35" t="s">
        <v>35</v>
      </c>
      <c r="V35" s="4" cm="1">
        <f t="array" ref="V35">_xll.SNL.Clients.Office.Excel.Functions.SPG(U35, "SP_TOTAL_REV", "CY2021")</f>
        <v>5546514</v>
      </c>
      <c r="W35" s="4">
        <f>_xll.SNL.Clients.Office.Excel.Functions.SPG(U35,"IQ_AVG_DILUT_SHARES_OUT","CY2021")</f>
        <v>232813000</v>
      </c>
      <c r="X35" s="5">
        <f>_xll.SNL.Clients.Office.Excel.Functions.SPG(U35, "IQ_DILUT_EPS_NORM", "CY2021")</f>
        <v>3.2669999999999999</v>
      </c>
      <c r="Y35">
        <f t="shared" si="9"/>
        <v>760600.071</v>
      </c>
      <c r="Z35">
        <f t="shared" si="10"/>
        <v>0.13713119105081137</v>
      </c>
      <c r="AA35" s="5">
        <f>_xll.SNL.Clients.Office.Excel.Functions.SPG(U35, "SP_MARKETCAP", "12/31/2021")</f>
        <v>34014.052408639996</v>
      </c>
      <c r="AB35">
        <f t="shared" si="4"/>
        <v>8.0162638484476646E-4</v>
      </c>
      <c r="AC35">
        <f t="shared" si="11"/>
        <v>2.618913399287852E-3</v>
      </c>
    </row>
    <row r="36" spans="1:29">
      <c r="A36" t="s">
        <v>36</v>
      </c>
      <c r="B36" s="4" cm="1">
        <f t="array" ref="B36">_xll.SNL.Clients.Office.Excel.Functions.SPG(A36, "SP_TOTAL_REV", "CY2023")</f>
        <v>28190000</v>
      </c>
      <c r="C36" s="4">
        <f>_xll.SNL.Clients.Office.Excel.Functions.SPG(A36,"IQ_AVG_DILUT_SHARES_OUT","CY2023")</f>
        <v>538000000</v>
      </c>
      <c r="D36" s="5">
        <f>_xll.SNL.Clients.Office.Excel.Functions.SPG(A36, "IQ_DILUT_EPS_NORM", "CY2023")</f>
        <v>7.5030000000000001</v>
      </c>
      <c r="E36">
        <f t="shared" si="0"/>
        <v>4036614</v>
      </c>
      <c r="F36">
        <f t="shared" si="1"/>
        <v>0.14319311812699539</v>
      </c>
      <c r="G36" s="5">
        <f>_xll.SNL.Clients.Office.Excel.Functions.SPG(A36, "SP_MARKETCAP", "12/30/2023")</f>
        <v>154141.97533654</v>
      </c>
      <c r="H36">
        <f t="shared" si="5"/>
        <v>3.6685791720364857E-3</v>
      </c>
      <c r="I36">
        <f t="shared" si="6"/>
        <v>2.7525349527789754E-2</v>
      </c>
      <c r="K36" t="s">
        <v>36</v>
      </c>
      <c r="L36" s="4" cm="1">
        <f t="array" ref="L36">_xll.SNL.Clients.Office.Excel.Functions.SPG(K36, "SP_TOTAL_REV", "CY2023")</f>
        <v>28190000</v>
      </c>
      <c r="M36" s="4">
        <f>_xll.SNL.Clients.Office.Excel.Functions.SPG(K36,"IQ_AVG_DILUT_SHARES_OUT","CY2023")</f>
        <v>538000000</v>
      </c>
      <c r="N36" s="5">
        <f>_xll.SNL.Clients.Office.Excel.Functions.SPG(K36, "IQ_DILUT_EPS_NORM", "CY2023")</f>
        <v>7.5030000000000001</v>
      </c>
      <c r="O36">
        <f t="shared" si="2"/>
        <v>4036614</v>
      </c>
      <c r="P36">
        <f t="shared" si="3"/>
        <v>0.14319311812699539</v>
      </c>
      <c r="Q36" s="5">
        <f>_xll.SNL.Clients.Office.Excel.Functions.SPG(K36, "SP_MARKETCAP", "12/31/2022")</f>
        <v>140139.24266384001</v>
      </c>
      <c r="R36">
        <f t="shared" si="7"/>
        <v>4.1590805085260831E-3</v>
      </c>
      <c r="S36">
        <f t="shared" si="8"/>
        <v>3.1205581055471204E-2</v>
      </c>
      <c r="U36" t="s">
        <v>36</v>
      </c>
      <c r="V36" s="4" cm="1">
        <f t="array" ref="V36">_xll.SNL.Clients.Office.Excel.Functions.SPG(U36, "SP_TOTAL_REV", "CY2021")</f>
        <v>25979000</v>
      </c>
      <c r="W36" s="4">
        <f>_xll.SNL.Clients.Office.Excel.Functions.SPG(U36,"IQ_AVG_DILUT_SHARES_OUT","CY2021")</f>
        <v>573000000</v>
      </c>
      <c r="X36" s="5">
        <f>_xll.SNL.Clients.Office.Excel.Functions.SPG(U36, "IQ_DILUT_EPS_NORM", "CY2021")</f>
        <v>9.468</v>
      </c>
      <c r="Y36">
        <f t="shared" si="9"/>
        <v>5425164</v>
      </c>
      <c r="Z36">
        <f t="shared" si="10"/>
        <v>0.2088288232803418</v>
      </c>
      <c r="AA36" s="5">
        <f>_xll.SNL.Clients.Office.Excel.Functions.SPG(U36, "SP_MARKETCAP", "12/31/2021")</f>
        <v>126717.92997293999</v>
      </c>
      <c r="AB36">
        <f t="shared" si="4"/>
        <v>2.9864255772539899E-3</v>
      </c>
      <c r="AC36">
        <f t="shared" si="11"/>
        <v>2.8275477365440775E-2</v>
      </c>
    </row>
    <row r="37" spans="1:29">
      <c r="A37" t="s">
        <v>37</v>
      </c>
      <c r="B37" s="4" cm="1">
        <f t="array" ref="B37">_xll.SNL.Clients.Office.Excel.Functions.SPG(A37, "SP_TOTAL_REV", "CY2023")</f>
        <v>12554700</v>
      </c>
      <c r="C37" s="4">
        <f>_xll.SNL.Clients.Office.Excel.Functions.SPG(A37,"IQ_AVG_DILUT_SHARES_OUT","CY2023")</f>
        <v>1241200000</v>
      </c>
      <c r="D37" s="5">
        <f>_xll.SNL.Clients.Office.Excel.Functions.SPG(A37, "IQ_DILUT_EPS_NORM", "CY2023")</f>
        <v>1.2370000000000001</v>
      </c>
      <c r="E37">
        <f t="shared" si="0"/>
        <v>1535364.4000000001</v>
      </c>
      <c r="F37">
        <f t="shared" si="1"/>
        <v>0.12229399348451178</v>
      </c>
      <c r="G37" s="5">
        <f>_xll.SNL.Clients.Office.Excel.Functions.SPG(A37, "SP_MARKETCAP", "12/30/2023")</f>
        <v>59310.493199030003</v>
      </c>
      <c r="H37">
        <f t="shared" si="5"/>
        <v>1.411589799326995E-3</v>
      </c>
      <c r="I37">
        <f t="shared" si="6"/>
        <v>1.746136581767493E-3</v>
      </c>
      <c r="K37" t="s">
        <v>37</v>
      </c>
      <c r="L37" s="4" cm="1">
        <f t="array" ref="L37">_xll.SNL.Clients.Office.Excel.Functions.SPG(K37, "SP_TOTAL_REV", "CY2023")</f>
        <v>12554700</v>
      </c>
      <c r="M37" s="4">
        <f>_xll.SNL.Clients.Office.Excel.Functions.SPG(K37,"IQ_AVG_DILUT_SHARES_OUT","CY2023")</f>
        <v>1241200000</v>
      </c>
      <c r="N37" s="5">
        <f>_xll.SNL.Clients.Office.Excel.Functions.SPG(K37, "IQ_DILUT_EPS_NORM", "CY2023")</f>
        <v>1.2370000000000001</v>
      </c>
      <c r="O37">
        <f t="shared" si="2"/>
        <v>1535364.4000000001</v>
      </c>
      <c r="P37">
        <f t="shared" si="3"/>
        <v>0.12229399348451178</v>
      </c>
      <c r="Q37" s="5">
        <f>_xll.SNL.Clients.Office.Excel.Functions.SPG(K37, "SP_MARKETCAP", "12/31/2022")</f>
        <v>45310.498275600003</v>
      </c>
      <c r="R37">
        <f t="shared" si="7"/>
        <v>1.344734041853633E-3</v>
      </c>
      <c r="S37">
        <f t="shared" si="8"/>
        <v>1.6634360097729441E-3</v>
      </c>
      <c r="U37" t="s">
        <v>37</v>
      </c>
      <c r="V37" s="4" cm="1">
        <f t="array" ref="V37">_xll.SNL.Clients.Office.Excel.Functions.SPG(U37, "SP_TOTAL_REV", "CY2021")</f>
        <v>10876300</v>
      </c>
      <c r="W37" s="4">
        <f>_xll.SNL.Clients.Office.Excel.Functions.SPG(U37,"IQ_AVG_DILUT_SHARES_OUT","CY2021")</f>
        <v>1251000000</v>
      </c>
      <c r="X37" s="5">
        <f>_xll.SNL.Clients.Office.Excel.Functions.SPG(U37, "IQ_DILUT_EPS_NORM", "CY2021")</f>
        <v>1.02</v>
      </c>
      <c r="Y37">
        <f t="shared" si="9"/>
        <v>1276020</v>
      </c>
      <c r="Z37">
        <f t="shared" si="10"/>
        <v>0.1173211478168127</v>
      </c>
      <c r="AA37" s="5">
        <f>_xll.SNL.Clients.Office.Excel.Functions.SPG(U37, "SP_MARKETCAP", "12/31/2021")</f>
        <v>52303.509813719997</v>
      </c>
      <c r="AB37">
        <f t="shared" si="4"/>
        <v>1.2326632823090177E-3</v>
      </c>
      <c r="AC37">
        <f t="shared" si="11"/>
        <v>1.257316547955198E-3</v>
      </c>
    </row>
    <row r="38" spans="1:29">
      <c r="A38" t="s">
        <v>38</v>
      </c>
      <c r="B38" s="4" cm="1">
        <f t="array" ref="B38">_xll.SNL.Clients.Office.Excel.Functions.SPG(A38, "SP_TOTAL_REV", "CY2023")</f>
        <v>11568613</v>
      </c>
      <c r="C38" s="4">
        <f>_xll.SNL.Clients.Office.Excel.Functions.SPG(A38,"IQ_AVG_DILUT_SHARES_OUT","CY2023")</f>
        <v>502848250</v>
      </c>
      <c r="D38" s="5">
        <f>_xll.SNL.Clients.Office.Excel.Functions.SPG(A38, "IQ_DILUT_EPS_NORM", "CY2023")</f>
        <v>4.008</v>
      </c>
      <c r="E38">
        <f t="shared" si="0"/>
        <v>2015415.7860000001</v>
      </c>
      <c r="F38">
        <f t="shared" si="1"/>
        <v>0.17421412454544033</v>
      </c>
      <c r="G38" s="5">
        <f>_xll.SNL.Clients.Office.Excel.Functions.SPG(A38, "SP_MARKETCAP", "12/30/2023")</f>
        <v>98537.71878368</v>
      </c>
      <c r="H38">
        <f t="shared" si="5"/>
        <v>2.3451978087120269E-3</v>
      </c>
      <c r="I38">
        <f t="shared" si="6"/>
        <v>9.399552817317804E-3</v>
      </c>
      <c r="K38" t="s">
        <v>38</v>
      </c>
      <c r="L38" s="4" cm="1">
        <f t="array" ref="L38">_xll.SNL.Clients.Office.Excel.Functions.SPG(K38, "SP_TOTAL_REV", "CY2023")</f>
        <v>11568613</v>
      </c>
      <c r="M38" s="4">
        <f>_xll.SNL.Clients.Office.Excel.Functions.SPG(K38,"IQ_AVG_DILUT_SHARES_OUT","CY2023")</f>
        <v>502848250</v>
      </c>
      <c r="N38" s="5">
        <f>_xll.SNL.Clients.Office.Excel.Functions.SPG(K38, "IQ_DILUT_EPS_NORM", "CY2023")</f>
        <v>4.008</v>
      </c>
      <c r="O38">
        <f t="shared" si="2"/>
        <v>2015415.7860000001</v>
      </c>
      <c r="P38">
        <f t="shared" si="3"/>
        <v>0.17421412454544033</v>
      </c>
      <c r="Q38" s="5">
        <f>_xll.SNL.Clients.Office.Excel.Functions.SPG(K38, "SP_MARKETCAP", "12/31/2022")</f>
        <v>83539.813202229998</v>
      </c>
      <c r="R38">
        <f t="shared" si="7"/>
        <v>2.4793113061753161E-3</v>
      </c>
      <c r="S38">
        <f t="shared" si="8"/>
        <v>9.9370797151506676E-3</v>
      </c>
      <c r="U38" t="s">
        <v>38</v>
      </c>
      <c r="V38" s="4" cm="1">
        <f t="array" ref="V38">_xll.SNL.Clients.Office.Excel.Functions.SPG(U38, "SP_TOTAL_REV", "CY2021")</f>
        <v>8444121</v>
      </c>
      <c r="W38" s="4">
        <f>_xll.SNL.Clients.Office.Excel.Functions.SPG(U38,"IQ_AVG_DILUT_SHARES_OUT","CY2021")</f>
        <v>440547000</v>
      </c>
      <c r="X38" s="5">
        <f>_xll.SNL.Clients.Office.Excel.Functions.SPG(U38, "IQ_DILUT_EPS_NORM", "CY2021")</f>
        <v>3.089</v>
      </c>
      <c r="Y38">
        <f t="shared" si="9"/>
        <v>1360849.683</v>
      </c>
      <c r="Z38">
        <f t="shared" si="10"/>
        <v>0.16115942476428274</v>
      </c>
      <c r="AA38" s="5">
        <f>_xll.SNL.Clients.Office.Excel.Functions.SPG(U38, "SP_MARKETCAP", "12/31/2021")</f>
        <v>92337.372217440003</v>
      </c>
      <c r="AB38">
        <f t="shared" si="4"/>
        <v>2.1761615754413897E-3</v>
      </c>
      <c r="AC38">
        <f t="shared" si="11"/>
        <v>6.7221631065384523E-3</v>
      </c>
    </row>
    <row r="39" spans="1:29">
      <c r="A39" t="s">
        <v>39</v>
      </c>
      <c r="B39" s="4" cm="1">
        <f t="array" ref="B39">_xll.SNL.Clients.Office.Excel.Functions.SPG(A39, "SP_TOTAL_REV", "CY2023")</f>
        <v>2269949</v>
      </c>
      <c r="C39" s="4">
        <f>_xll.SNL.Clients.Office.Excel.Functions.SPG(A39,"IQ_AVG_DILUT_SHARES_OUT","CY2023")</f>
        <v>87386000</v>
      </c>
      <c r="D39" s="5">
        <f>_xll.SNL.Clients.Office.Excel.Functions.SPG(A39, "IQ_DILUT_EPS_NORM", "CY2023")</f>
        <v>4.2510000000000003</v>
      </c>
      <c r="E39">
        <f t="shared" si="0"/>
        <v>371477.886</v>
      </c>
      <c r="F39">
        <f t="shared" si="1"/>
        <v>0.16365032254028614</v>
      </c>
      <c r="G39" s="5">
        <f>_xll.SNL.Clients.Office.Excel.Functions.SPG(A39, "SP_MARKETCAP", "12/30/2023")</f>
        <v>31524.402752639999</v>
      </c>
      <c r="H39">
        <f t="shared" si="5"/>
        <v>7.5028081803626338E-4</v>
      </c>
      <c r="I39">
        <f t="shared" si="6"/>
        <v>3.1894437574721559E-3</v>
      </c>
      <c r="K39" t="s">
        <v>39</v>
      </c>
      <c r="L39" s="4" cm="1">
        <f t="array" ref="L39">_xll.SNL.Clients.Office.Excel.Functions.SPG(K39, "SP_TOTAL_REV", "CY2023")</f>
        <v>2269949</v>
      </c>
      <c r="M39" s="4">
        <f>_xll.SNL.Clients.Office.Excel.Functions.SPG(K39,"IQ_AVG_DILUT_SHARES_OUT","CY2023")</f>
        <v>87386000</v>
      </c>
      <c r="N39" s="5">
        <f>_xll.SNL.Clients.Office.Excel.Functions.SPG(K39, "IQ_DILUT_EPS_NORM", "CY2023")</f>
        <v>4.2510000000000003</v>
      </c>
      <c r="O39">
        <f t="shared" si="2"/>
        <v>371477.886</v>
      </c>
      <c r="P39">
        <f t="shared" si="3"/>
        <v>0.16365032254028614</v>
      </c>
      <c r="Q39" s="5">
        <f>_xll.SNL.Clients.Office.Excel.Functions.SPG(K39, "SP_MARKETCAP", "12/31/2022")</f>
        <v>21045.444853649999</v>
      </c>
      <c r="R39">
        <f t="shared" si="7"/>
        <v>6.245909269970779E-4</v>
      </c>
      <c r="S39">
        <f t="shared" si="8"/>
        <v>2.6551360306645783E-3</v>
      </c>
      <c r="U39" t="s">
        <v>39</v>
      </c>
      <c r="V39" s="4" cm="1">
        <f t="array" ref="V39">_xll.SNL.Clients.Office.Excel.Functions.SPG(U39, "SP_TOTAL_REV", "CY2021")</f>
        <v>1906715</v>
      </c>
      <c r="W39" s="4">
        <f>_xll.SNL.Clients.Office.Excel.Functions.SPG(U39,"IQ_AVG_DILUT_SHARES_OUT","CY2021")</f>
        <v>88102000</v>
      </c>
      <c r="X39" s="5">
        <f>_xll.SNL.Clients.Office.Excel.Functions.SPG(U39, "IQ_DILUT_EPS_NORM", "CY2021")</f>
        <v>3.6560000000000001</v>
      </c>
      <c r="Y39">
        <f t="shared" si="9"/>
        <v>322100.91200000001</v>
      </c>
      <c r="Z39">
        <f t="shared" si="10"/>
        <v>0.16892976244483313</v>
      </c>
      <c r="AA39" s="5">
        <f>_xll.SNL.Clients.Office.Excel.Functions.SPG(U39, "SP_MARKETCAP", "12/31/2021")</f>
        <v>34998.903303999999</v>
      </c>
      <c r="AB39">
        <f t="shared" si="4"/>
        <v>8.2483686424821543E-4</v>
      </c>
      <c r="AC39">
        <f t="shared" si="11"/>
        <v>3.0156035756914758E-3</v>
      </c>
    </row>
    <row r="40" spans="1:29">
      <c r="A40" t="s">
        <v>40</v>
      </c>
      <c r="B40" s="4" cm="1">
        <f t="array" ref="B40">_xll.SNL.Clients.Office.Excel.Functions.SPG(A40, "SP_TOTAL_REV", "CY2023")</f>
        <v>13407000</v>
      </c>
      <c r="C40" s="4">
        <f>_xll.SNL.Clients.Office.Excel.Functions.SPG(A40,"IQ_AVG_DILUT_SHARES_OUT","CY2023")</f>
        <v>205000000</v>
      </c>
      <c r="D40" s="5">
        <f>_xll.SNL.Clients.Office.Excel.Functions.SPG(A40, "IQ_DILUT_EPS_NORM", "CY2023")</f>
        <v>10.401</v>
      </c>
      <c r="E40">
        <f t="shared" si="0"/>
        <v>2132205</v>
      </c>
      <c r="F40">
        <f t="shared" si="1"/>
        <v>0.15903669724770642</v>
      </c>
      <c r="G40" s="5">
        <f>_xll.SNL.Clients.Office.Excel.Functions.SPG(A40, "SP_MARKETCAP", "12/30/2023")</f>
        <v>58266.960721900003</v>
      </c>
      <c r="H40">
        <f t="shared" si="5"/>
        <v>1.3867537252946983E-3</v>
      </c>
      <c r="I40">
        <f t="shared" si="6"/>
        <v>1.4423625496790157E-2</v>
      </c>
      <c r="K40" t="s">
        <v>40</v>
      </c>
      <c r="L40" s="4" cm="1">
        <f t="array" ref="L40">_xll.SNL.Clients.Office.Excel.Functions.SPG(K40, "SP_TOTAL_REV", "CY2023")</f>
        <v>13407000</v>
      </c>
      <c r="M40" s="4">
        <f>_xll.SNL.Clients.Office.Excel.Functions.SPG(K40,"IQ_AVG_DILUT_SHARES_OUT","CY2023")</f>
        <v>205000000</v>
      </c>
      <c r="N40" s="5">
        <f>_xll.SNL.Clients.Office.Excel.Functions.SPG(K40, "IQ_DILUT_EPS_NORM", "CY2023")</f>
        <v>10.401</v>
      </c>
      <c r="O40">
        <f t="shared" si="2"/>
        <v>2132205</v>
      </c>
      <c r="P40">
        <f t="shared" si="3"/>
        <v>0.15903669724770642</v>
      </c>
      <c r="Q40" s="5">
        <f>_xll.SNL.Clients.Office.Excel.Functions.SPG(K40, "SP_MARKETCAP", "12/31/2022")</f>
        <v>62084.840211039998</v>
      </c>
      <c r="R40">
        <f t="shared" si="7"/>
        <v>1.8425663210988655E-3</v>
      </c>
      <c r="S40">
        <f t="shared" si="8"/>
        <v>1.9164532305749299E-2</v>
      </c>
      <c r="U40" t="s">
        <v>40</v>
      </c>
      <c r="V40" s="4" cm="1">
        <f t="array" ref="V40">_xll.SNL.Clients.Office.Excel.Functions.SPG(U40, "SP_TOTAL_REV", "CY2021")</f>
        <v>12204000</v>
      </c>
      <c r="W40" s="4">
        <f>_xll.SNL.Clients.Office.Excel.Functions.SPG(U40,"IQ_AVG_DILUT_SHARES_OUT","CY2021")</f>
        <v>226100000</v>
      </c>
      <c r="X40" s="5">
        <f>_xll.SNL.Clients.Office.Excel.Functions.SPG(U40, "IQ_DILUT_EPS_NORM", "CY2021")</f>
        <v>4.7110000000000003</v>
      </c>
      <c r="Y40">
        <f t="shared" si="9"/>
        <v>1065157.1000000001</v>
      </c>
      <c r="Z40">
        <f t="shared" si="10"/>
        <v>8.727934283841364E-2</v>
      </c>
      <c r="AA40" s="5">
        <f>_xll.SNL.Clients.Office.Excel.Functions.SPG(U40, "SP_MARKETCAP", "12/31/2021")</f>
        <v>66223.107947359997</v>
      </c>
      <c r="AB40">
        <f t="shared" si="4"/>
        <v>1.5607134950948202E-3</v>
      </c>
      <c r="AC40">
        <f t="shared" si="11"/>
        <v>7.352521275391698E-3</v>
      </c>
    </row>
    <row r="41" spans="1:29">
      <c r="A41" t="s">
        <v>41</v>
      </c>
      <c r="B41" s="4" cm="1">
        <f t="array" ref="B41">_xll.SNL.Clients.Office.Excel.Functions.SPG(A41, "SP_TOTAL_REV", "CY2023")</f>
        <v>8093000</v>
      </c>
      <c r="C41" s="4">
        <f>_xll.SNL.Clients.Office.Excel.Functions.SPG(A41,"IQ_AVG_DILUT_SHARES_OUT","CY2023")</f>
        <v>309000000</v>
      </c>
      <c r="D41" s="5">
        <f>_xll.SNL.Clients.Office.Excel.Functions.SPG(A41, "IQ_DILUT_EPS_NORM", "CY2023")</f>
        <v>5.1390000000000002</v>
      </c>
      <c r="E41">
        <f t="shared" si="0"/>
        <v>1587951</v>
      </c>
      <c r="F41">
        <f t="shared" si="1"/>
        <v>0.19621290003706907</v>
      </c>
      <c r="G41" s="5">
        <f>_xll.SNL.Clients.Office.Excel.Functions.SPG(A41, "SP_MARKETCAP", "12/30/2023")</f>
        <v>11005.09282548</v>
      </c>
      <c r="H41">
        <f t="shared" si="5"/>
        <v>2.6192122060027533E-4</v>
      </c>
      <c r="I41">
        <f t="shared" si="6"/>
        <v>1.3460131526648149E-3</v>
      </c>
      <c r="K41" t="s">
        <v>41</v>
      </c>
      <c r="L41" s="4" cm="1">
        <f t="array" ref="L41">_xll.SNL.Clients.Office.Excel.Functions.SPG(K41, "SP_TOTAL_REV", "CY2023")</f>
        <v>8093000</v>
      </c>
      <c r="M41" s="4">
        <f>_xll.SNL.Clients.Office.Excel.Functions.SPG(K41,"IQ_AVG_DILUT_SHARES_OUT","CY2023")</f>
        <v>309000000</v>
      </c>
      <c r="N41" s="5">
        <f>_xll.SNL.Clients.Office.Excel.Functions.SPG(K41, "IQ_DILUT_EPS_NORM", "CY2023")</f>
        <v>5.1390000000000002</v>
      </c>
      <c r="O41">
        <f t="shared" si="2"/>
        <v>1587951</v>
      </c>
      <c r="P41">
        <f t="shared" si="3"/>
        <v>0.19621290003706907</v>
      </c>
      <c r="Q41" s="5">
        <f>_xll.SNL.Clients.Office.Excel.Functions.SPG(K41, "SP_MARKETCAP", "12/31/2022")</f>
        <v>15008.17087068</v>
      </c>
      <c r="R41">
        <f t="shared" si="7"/>
        <v>4.4541550068602118E-4</v>
      </c>
      <c r="S41">
        <f t="shared" si="8"/>
        <v>2.2889902580254628E-3</v>
      </c>
      <c r="U41" t="s">
        <v>41</v>
      </c>
      <c r="V41" s="4" cm="1">
        <f t="array" ref="V41">_xll.SNL.Clients.Office.Excel.Functions.SPG(U41, "SP_TOTAL_REV", "CY2021")</f>
        <v>8025000</v>
      </c>
      <c r="W41" s="4">
        <f>_xll.SNL.Clients.Office.Excel.Functions.SPG(U41,"IQ_AVG_DILUT_SHARES_OUT","CY2021")</f>
        <v>375000000</v>
      </c>
      <c r="X41" s="5">
        <f>_xll.SNL.Clients.Office.Excel.Functions.SPG(U41, "IQ_DILUT_EPS_NORM", "CY2021")</f>
        <v>3.3530000000000002</v>
      </c>
      <c r="Y41">
        <f t="shared" si="9"/>
        <v>1257375</v>
      </c>
      <c r="Z41">
        <f t="shared" si="10"/>
        <v>0.1566822429906542</v>
      </c>
      <c r="AA41" s="5">
        <f>_xll.SNL.Clients.Office.Excel.Functions.SPG(U41, "SP_MARKETCAP", "12/31/2021")</f>
        <v>9768.4448245099993</v>
      </c>
      <c r="AB41">
        <f t="shared" si="4"/>
        <v>2.3021788219031609E-4</v>
      </c>
      <c r="AC41">
        <f t="shared" si="11"/>
        <v>7.7192055898412987E-4</v>
      </c>
    </row>
    <row r="42" spans="1:29">
      <c r="A42" t="s">
        <v>42</v>
      </c>
      <c r="B42" s="4" cm="1">
        <f t="array" ref="B42">_xll.SNL.Clients.Office.Excel.Functions.SPG(A42, "SP_TOTAL_REV", "CY2023")</f>
        <v>31944000</v>
      </c>
      <c r="C42" s="4">
        <f>_xll.SNL.Clients.Office.Excel.Functions.SPG(A42,"IQ_AVG_DILUT_SHARES_OUT","CY2023")</f>
        <v>588846447</v>
      </c>
      <c r="D42" s="5">
        <f>_xll.SNL.Clients.Office.Excel.Functions.SPG(A42, "IQ_DILUT_EPS_NORM", "CY2023")</f>
        <v>3.4159999999999999</v>
      </c>
      <c r="E42">
        <f t="shared" si="0"/>
        <v>2011499.4629519999</v>
      </c>
      <c r="F42">
        <f t="shared" si="1"/>
        <v>6.296955493839218E-2</v>
      </c>
      <c r="G42" s="5">
        <f>_xll.SNL.Clients.Office.Excel.Functions.SPG(A42, "SP_MARKETCAP", "12/30/2023")</f>
        <v>52890.476915959996</v>
      </c>
      <c r="H42">
        <f t="shared" si="5"/>
        <v>1.2587934051664581E-3</v>
      </c>
      <c r="I42">
        <f t="shared" si="6"/>
        <v>4.3000382720486206E-3</v>
      </c>
      <c r="K42" t="s">
        <v>42</v>
      </c>
      <c r="L42" s="4" cm="1">
        <f t="array" ref="L42">_xll.SNL.Clients.Office.Excel.Functions.SPG(K42, "SP_TOTAL_REV", "CY2023")</f>
        <v>31944000</v>
      </c>
      <c r="M42" s="4">
        <f>_xll.SNL.Clients.Office.Excel.Functions.SPG(K42,"IQ_AVG_DILUT_SHARES_OUT","CY2023")</f>
        <v>588846447</v>
      </c>
      <c r="N42" s="5">
        <f>_xll.SNL.Clients.Office.Excel.Functions.SPG(K42, "IQ_DILUT_EPS_NORM", "CY2023")</f>
        <v>3.4159999999999999</v>
      </c>
      <c r="O42">
        <f t="shared" si="2"/>
        <v>2011499.4629519999</v>
      </c>
      <c r="P42">
        <f t="shared" si="3"/>
        <v>6.296955493839218E-2</v>
      </c>
      <c r="Q42" s="5">
        <f>_xll.SNL.Clients.Office.Excel.Functions.SPG(K42, "SP_MARKETCAP", "12/31/2022")</f>
        <v>36505.972438750003</v>
      </c>
      <c r="R42">
        <f t="shared" si="7"/>
        <v>1.0834315608441089E-3</v>
      </c>
      <c r="S42">
        <f t="shared" si="8"/>
        <v>3.701002211843476E-3</v>
      </c>
      <c r="U42" t="s">
        <v>42</v>
      </c>
      <c r="V42" s="4" cm="1">
        <f t="array" ref="V42">_xll.SNL.Clients.Office.Excel.Functions.SPG(U42, "SP_TOTAL_REV", "CY2021")</f>
        <v>5813000</v>
      </c>
      <c r="W42" s="4">
        <f>_xll.SNL.Clients.Office.Excel.Functions.SPG(U42,"IQ_AVG_DILUT_SHARES_OUT","CY2021")</f>
        <v>236567691</v>
      </c>
      <c r="X42" s="5">
        <f>_xll.SNL.Clients.Office.Excel.Functions.SPG(U42, "IQ_DILUT_EPS_NORM", "CY2021")</f>
        <v>-1.8120000000000001</v>
      </c>
      <c r="Y42">
        <f t="shared" si="9"/>
        <v>-428660.65609200002</v>
      </c>
      <c r="Z42">
        <f t="shared" si="10"/>
        <v>-7.3741726490968523E-2</v>
      </c>
      <c r="AA42" s="5">
        <f>_xll.SNL.Clients.Office.Excel.Functions.SPG(U42, "SP_MARKETCAP", "12/31/2021")</f>
        <v>17859.751881259999</v>
      </c>
      <c r="AB42">
        <f t="shared" si="4"/>
        <v>4.2090980994555975E-4</v>
      </c>
      <c r="AC42">
        <f t="shared" si="11"/>
        <v>-7.6268857562135427E-4</v>
      </c>
    </row>
    <row r="43" spans="1:29">
      <c r="A43" t="s">
        <v>43</v>
      </c>
      <c r="B43" s="4" cm="1">
        <f t="array" ref="B43">_xll.SNL.Clients.Office.Excel.Functions.SPG(A43, "SP_TOTAL_REV", "CY2023")</f>
        <v>385706000</v>
      </c>
      <c r="C43" s="4">
        <f>_xll.SNL.Clients.Office.Excel.Functions.SPG(A43,"IQ_AVG_DILUT_SHARES_OUT","CY2023")</f>
        <v>15717777750</v>
      </c>
      <c r="D43" s="5">
        <f>_xll.SNL.Clients.Office.Excel.Functions.SPG(A43, "IQ_DILUT_EPS_NORM", "CY2023")</f>
        <v>4.7089999999999996</v>
      </c>
      <c r="E43">
        <f t="shared" si="0"/>
        <v>74015015.42475</v>
      </c>
      <c r="F43">
        <f t="shared" si="1"/>
        <v>0.19189490291763675</v>
      </c>
      <c r="G43" s="5">
        <f>_xll.SNL.Clients.Office.Excel.Functions.SPG(A43, "SP_MARKETCAP", "12/30/2023")</f>
        <v>2994371.3425599998</v>
      </c>
      <c r="H43">
        <f t="shared" si="5"/>
        <v>7.126604104219289E-2</v>
      </c>
      <c r="I43">
        <f t="shared" si="6"/>
        <v>0.33559178726768629</v>
      </c>
      <c r="K43" t="s">
        <v>43</v>
      </c>
      <c r="L43" s="4" cm="1">
        <f t="array" ref="L43">_xll.SNL.Clients.Office.Excel.Functions.SPG(K43, "SP_TOTAL_REV", "CY2023")</f>
        <v>385706000</v>
      </c>
      <c r="M43" s="4">
        <f>_xll.SNL.Clients.Office.Excel.Functions.SPG(K43,"IQ_AVG_DILUT_SHARES_OUT","CY2023")</f>
        <v>15717777750</v>
      </c>
      <c r="N43" s="5">
        <f>_xll.SNL.Clients.Office.Excel.Functions.SPG(K43, "IQ_DILUT_EPS_NORM", "CY2023")</f>
        <v>4.7089999999999996</v>
      </c>
      <c r="O43">
        <f t="shared" si="2"/>
        <v>74015015.42475</v>
      </c>
      <c r="P43">
        <f t="shared" si="3"/>
        <v>0.19189490291763675</v>
      </c>
      <c r="Q43" s="5">
        <f>_xll.SNL.Clients.Office.Excel.Functions.SPG(K43, "SP_MARKETCAP", "12/31/2022")</f>
        <v>2066941.77174</v>
      </c>
      <c r="R43">
        <f t="shared" si="7"/>
        <v>6.1343111834301134E-2</v>
      </c>
      <c r="S43">
        <f t="shared" si="8"/>
        <v>0.28886471362772403</v>
      </c>
      <c r="U43" t="s">
        <v>43</v>
      </c>
      <c r="V43" s="4" cm="1">
        <f t="array" ref="V43">_xll.SNL.Clients.Office.Excel.Functions.SPG(U43, "SP_TOTAL_REV", "CY2021")</f>
        <v>378323000</v>
      </c>
      <c r="W43" s="4">
        <f>_xll.SNL.Clients.Office.Excel.Functions.SPG(U43,"IQ_AVG_DILUT_SHARES_OUT","CY2021")</f>
        <v>16716319750</v>
      </c>
      <c r="X43" s="5">
        <f>_xll.SNL.Clients.Office.Excel.Functions.SPG(U43, "IQ_DILUT_EPS_NORM", "CY2021")</f>
        <v>4.37</v>
      </c>
      <c r="Y43">
        <f t="shared" si="9"/>
        <v>73050317.307500005</v>
      </c>
      <c r="Z43">
        <f t="shared" si="10"/>
        <v>0.19308981295744643</v>
      </c>
      <c r="AA43" s="5">
        <f>_xll.SNL.Clients.Office.Excel.Functions.SPG(U43, "SP_MARKETCAP", "12/31/2021")</f>
        <v>2913283.9152899999</v>
      </c>
      <c r="AB43">
        <f t="shared" si="4"/>
        <v>6.8658836206388546E-2</v>
      </c>
      <c r="AC43">
        <f t="shared" si="11"/>
        <v>0.30003911422191798</v>
      </c>
    </row>
    <row r="44" spans="1:29">
      <c r="A44" t="s">
        <v>44</v>
      </c>
      <c r="B44" s="4" cm="1">
        <f t="array" ref="B44">_xll.SNL.Clients.Office.Excel.Functions.SPG(A44, "SP_TOTAL_REV", "CY2023")</f>
        <v>26485000</v>
      </c>
      <c r="C44" s="4">
        <f>_xll.SNL.Clients.Office.Excel.Functions.SPG(A44,"IQ_AVG_DILUT_SHARES_OUT","CY2023")</f>
        <v>842000000</v>
      </c>
      <c r="D44" s="5">
        <f>_xll.SNL.Clients.Office.Excel.Functions.SPG(A44, "IQ_DILUT_EPS_NORM", "CY2023")</f>
        <v>5.8479999999999999</v>
      </c>
      <c r="E44">
        <f t="shared" si="0"/>
        <v>4924016</v>
      </c>
      <c r="F44">
        <f t="shared" si="1"/>
        <v>0.18591716065697564</v>
      </c>
      <c r="G44" s="5">
        <f>_xll.SNL.Clients.Office.Excel.Functions.SPG(A44, "SP_MARKETCAP", "12/30/2023")</f>
        <v>134691.04570734999</v>
      </c>
      <c r="H44">
        <f t="shared" si="5"/>
        <v>3.2056470267944216E-3</v>
      </c>
      <c r="I44">
        <f t="shared" si="6"/>
        <v>1.8746623812693777E-2</v>
      </c>
      <c r="K44" t="s">
        <v>44</v>
      </c>
      <c r="L44" s="4" cm="1">
        <f t="array" ref="L44">_xll.SNL.Clients.Office.Excel.Functions.SPG(K44, "SP_TOTAL_REV", "CY2023")</f>
        <v>26485000</v>
      </c>
      <c r="M44" s="4">
        <f>_xll.SNL.Clients.Office.Excel.Functions.SPG(K44,"IQ_AVG_DILUT_SHARES_OUT","CY2023")</f>
        <v>842000000</v>
      </c>
      <c r="N44" s="5">
        <f>_xll.SNL.Clients.Office.Excel.Functions.SPG(K44, "IQ_DILUT_EPS_NORM", "CY2023")</f>
        <v>5.8479999999999999</v>
      </c>
      <c r="O44">
        <f t="shared" si="2"/>
        <v>4924016</v>
      </c>
      <c r="P44">
        <f t="shared" si="3"/>
        <v>0.18591716065697564</v>
      </c>
      <c r="Q44" s="5">
        <f>_xll.SNL.Clients.Office.Excel.Functions.SPG(K44, "SP_MARKETCAP", "12/31/2022")</f>
        <v>82202.32612836</v>
      </c>
      <c r="R44">
        <f t="shared" si="7"/>
        <v>2.439617096947413E-3</v>
      </c>
      <c r="S44">
        <f t="shared" si="8"/>
        <v>1.4266880782948471E-2</v>
      </c>
      <c r="U44" t="s">
        <v>44</v>
      </c>
      <c r="V44" s="4" cm="1">
        <f t="array" ref="V44">_xll.SNL.Clients.Office.Excel.Functions.SPG(U44, "SP_TOTAL_REV", "CY2021")</f>
        <v>24172000</v>
      </c>
      <c r="W44" s="4">
        <f>_xll.SNL.Clients.Office.Excel.Functions.SPG(U44,"IQ_AVG_DILUT_SHARES_OUT","CY2021")</f>
        <v>912000000</v>
      </c>
      <c r="X44" s="5">
        <f>_xll.SNL.Clients.Office.Excel.Functions.SPG(U44, "IQ_DILUT_EPS_NORM", "CY2021")</f>
        <v>5.1660000000000004</v>
      </c>
      <c r="Y44">
        <f t="shared" si="9"/>
        <v>4711392</v>
      </c>
      <c r="Z44">
        <f t="shared" si="10"/>
        <v>0.19491113685255668</v>
      </c>
      <c r="AA44" s="5">
        <f>_xll.SNL.Clients.Office.Excel.Functions.SPG(U44, "SP_MARKETCAP", "12/31/2021")</f>
        <v>139816.44470528001</v>
      </c>
      <c r="AB44">
        <f t="shared" si="4"/>
        <v>3.2951249020381924E-3</v>
      </c>
      <c r="AC44">
        <f t="shared" si="11"/>
        <v>1.7022615243929302E-2</v>
      </c>
    </row>
    <row r="45" spans="1:29">
      <c r="A45" t="s">
        <v>45</v>
      </c>
      <c r="B45" s="4" cm="1">
        <f t="array" ref="B45">_xll.SNL.Clients.Office.Excel.Functions.SPG(A45, "SP_TOTAL_REV", "CY2023")</f>
        <v>20051000</v>
      </c>
      <c r="C45" s="4">
        <f>_xll.SNL.Clients.Office.Excel.Functions.SPG(A45,"IQ_AVG_DILUT_SHARES_OUT","CY2023")</f>
        <v>282880000</v>
      </c>
      <c r="D45" s="5">
        <f>_xll.SNL.Clients.Office.Excel.Functions.SPG(A45, "IQ_DILUT_EPS_NORM", "CY2023")</f>
        <v>2.9409999999999998</v>
      </c>
      <c r="E45">
        <f t="shared" si="0"/>
        <v>831950.08</v>
      </c>
      <c r="F45">
        <f t="shared" si="1"/>
        <v>4.1491700164580321E-2</v>
      </c>
      <c r="G45" s="5">
        <f>_xll.SNL.Clients.Office.Excel.Functions.SPG(A45, "SP_MARKETCAP", "12/30/2023")</f>
        <v>25378.39200828</v>
      </c>
      <c r="H45">
        <f t="shared" si="5"/>
        <v>6.0400575597971363E-4</v>
      </c>
      <c r="I45">
        <f t="shared" si="6"/>
        <v>1.7763809283363376E-3</v>
      </c>
      <c r="K45" t="s">
        <v>45</v>
      </c>
      <c r="L45" s="4" cm="1">
        <f t="array" ref="L45">_xll.SNL.Clients.Office.Excel.Functions.SPG(K45, "SP_TOTAL_REV", "CY2023")</f>
        <v>20051000</v>
      </c>
      <c r="M45" s="4">
        <f>_xll.SNL.Clients.Office.Excel.Functions.SPG(K45,"IQ_AVG_DILUT_SHARES_OUT","CY2023")</f>
        <v>282880000</v>
      </c>
      <c r="N45" s="5">
        <f>_xll.SNL.Clients.Office.Excel.Functions.SPG(K45, "IQ_DILUT_EPS_NORM", "CY2023")</f>
        <v>2.9409999999999998</v>
      </c>
      <c r="O45">
        <f t="shared" si="2"/>
        <v>831950.08</v>
      </c>
      <c r="P45">
        <f t="shared" si="3"/>
        <v>4.1491700164580321E-2</v>
      </c>
      <c r="Q45" s="5">
        <f>_xll.SNL.Clients.Office.Excel.Functions.SPG(K45, "SP_MARKETCAP", "12/31/2022")</f>
        <v>25233.53429227</v>
      </c>
      <c r="R45">
        <f t="shared" si="7"/>
        <v>7.4888588407709714E-4</v>
      </c>
      <c r="S45">
        <f t="shared" si="8"/>
        <v>2.2024733850707426E-3</v>
      </c>
      <c r="U45" t="s">
        <v>45</v>
      </c>
      <c r="V45" s="4" cm="1">
        <f t="array" ref="V45">_xll.SNL.Clients.Office.Excel.Functions.SPG(U45, "SP_TOTAL_REV", "CY2021")</f>
        <v>15618000</v>
      </c>
      <c r="W45" s="4">
        <f>_xll.SNL.Clients.Office.Excel.Functions.SPG(U45,"IQ_AVG_DILUT_SHARES_OUT","CY2021")</f>
        <v>271220000</v>
      </c>
      <c r="X45" s="5">
        <f>_xll.SNL.Clients.Office.Excel.Functions.SPG(U45, "IQ_DILUT_EPS_NORM", "CY2021")</f>
        <v>1.9319999999999999</v>
      </c>
      <c r="Y45">
        <f t="shared" si="9"/>
        <v>523997.04</v>
      </c>
      <c r="Z45">
        <f t="shared" si="10"/>
        <v>3.3550841336918935E-2</v>
      </c>
      <c r="AA45" s="5">
        <f>_xll.SNL.Clients.Office.Excel.Functions.SPG(U45, "SP_MARKETCAP", "12/31/2021")</f>
        <v>44621.307393000003</v>
      </c>
      <c r="AB45">
        <f t="shared" si="4"/>
        <v>1.0516129305254941E-3</v>
      </c>
      <c r="AC45">
        <f t="shared" si="11"/>
        <v>2.0317161817752544E-3</v>
      </c>
    </row>
    <row r="46" spans="1:29">
      <c r="A46" t="s">
        <v>46</v>
      </c>
      <c r="B46" s="4" cm="1">
        <f t="array" ref="B46">_xll.SNL.Clients.Office.Excel.Functions.SPG(A46, "SP_TOTAL_REV", "CY2023")</f>
        <v>13574000</v>
      </c>
      <c r="C46" s="4">
        <f>_xll.SNL.Clients.Office.Excel.Functions.SPG(A46,"IQ_AVG_DILUT_SHARES_OUT","CY2023")</f>
        <v>378800000</v>
      </c>
      <c r="D46" s="5">
        <f>_xll.SNL.Clients.Office.Excel.Functions.SPG(A46, "IQ_DILUT_EPS_NORM", "CY2023")</f>
        <v>5.9009999999999998</v>
      </c>
      <c r="E46">
        <f t="shared" si="0"/>
        <v>2235298.7999999998</v>
      </c>
      <c r="F46">
        <f t="shared" si="1"/>
        <v>0.16467502578458817</v>
      </c>
      <c r="G46" s="5">
        <f>_xll.SNL.Clients.Office.Excel.Functions.SPG(A46, "SP_MARKETCAP", "12/30/2023")</f>
        <v>27554.641985850001</v>
      </c>
      <c r="H46">
        <f t="shared" si="5"/>
        <v>6.5580050769109641E-4</v>
      </c>
      <c r="I46">
        <f t="shared" si="6"/>
        <v>3.8698787958851596E-3</v>
      </c>
      <c r="K46" t="s">
        <v>46</v>
      </c>
      <c r="L46" s="4" cm="1">
        <f t="array" ref="L46">_xll.SNL.Clients.Office.Excel.Functions.SPG(K46, "SP_TOTAL_REV", "CY2023")</f>
        <v>13574000</v>
      </c>
      <c r="M46" s="4">
        <f>_xll.SNL.Clients.Office.Excel.Functions.SPG(K46,"IQ_AVG_DILUT_SHARES_OUT","CY2023")</f>
        <v>378800000</v>
      </c>
      <c r="N46" s="5">
        <f>_xll.SNL.Clients.Office.Excel.Functions.SPG(K46, "IQ_DILUT_EPS_NORM", "CY2023")</f>
        <v>5.9009999999999998</v>
      </c>
      <c r="O46">
        <f t="shared" si="2"/>
        <v>2235298.7999999998</v>
      </c>
      <c r="P46">
        <f t="shared" si="3"/>
        <v>0.16467502578458817</v>
      </c>
      <c r="Q46" s="5">
        <f>_xll.SNL.Clients.Office.Excel.Functions.SPG(K46, "SP_MARKETCAP", "12/31/2022")</f>
        <v>23090.621488199999</v>
      </c>
      <c r="R46">
        <f t="shared" si="7"/>
        <v>6.8528808873109576E-4</v>
      </c>
      <c r="S46">
        <f t="shared" si="8"/>
        <v>4.0438850116021963E-3</v>
      </c>
      <c r="U46" t="s">
        <v>46</v>
      </c>
      <c r="V46" s="4" cm="1">
        <f t="array" ref="V46">_xll.SNL.Clients.Office.Excel.Functions.SPG(U46, "SP_TOTAL_REV", "CY2021")</f>
        <v>9291509</v>
      </c>
      <c r="W46" s="4">
        <f>_xll.SNL.Clients.Office.Excel.Functions.SPG(U46,"IQ_AVG_DILUT_SHARES_OUT","CY2021")</f>
        <v>400300000</v>
      </c>
      <c r="X46" s="5">
        <f>_xll.SNL.Clients.Office.Excel.Functions.SPG(U46, "IQ_DILUT_EPS_NORM", "CY2021")</f>
        <v>3.4910000000000001</v>
      </c>
      <c r="Y46">
        <f t="shared" si="9"/>
        <v>1397447.3</v>
      </c>
      <c r="Z46">
        <f t="shared" si="10"/>
        <v>0.15040046778192864</v>
      </c>
      <c r="AA46" s="5">
        <f>_xll.SNL.Clients.Office.Excel.Functions.SPG(U46, "SP_MARKETCAP", "12/31/2021")</f>
        <v>17090.9315661</v>
      </c>
      <c r="AB46">
        <f t="shared" si="4"/>
        <v>4.0279063254109457E-4</v>
      </c>
      <c r="AC46">
        <f t="shared" si="11"/>
        <v>1.4061420982009612E-3</v>
      </c>
    </row>
    <row r="47" spans="1:29">
      <c r="A47" t="s">
        <v>47</v>
      </c>
      <c r="B47" s="4" cm="1">
        <f t="array" ref="B47">_xll.SNL.Clients.Office.Excel.Functions.SPG(A47, "SP_TOTAL_REV", "CY2023")</f>
        <v>93935000</v>
      </c>
      <c r="C47" s="4">
        <f>_xll.SNL.Clients.Office.Excel.Functions.SPG(A47,"IQ_AVG_DILUT_SHARES_OUT","CY2023")</f>
        <v>542000000</v>
      </c>
      <c r="D47" s="5">
        <f>_xll.SNL.Clients.Office.Excel.Functions.SPG(A47, "IQ_DILUT_EPS_NORM", "CY2023")</f>
        <v>5.3120000000000003</v>
      </c>
      <c r="E47">
        <f t="shared" si="0"/>
        <v>2879104</v>
      </c>
      <c r="F47">
        <f t="shared" si="1"/>
        <v>3.0649960078777877E-2</v>
      </c>
      <c r="G47" s="5">
        <f>_xll.SNL.Clients.Office.Excel.Functions.SPG(A47, "SP_MARKETCAP", "12/30/2023")</f>
        <v>38520.794236100002</v>
      </c>
      <c r="H47">
        <f t="shared" si="5"/>
        <v>9.1679494256072312E-4</v>
      </c>
      <c r="I47">
        <f t="shared" si="6"/>
        <v>4.8700147348825617E-3</v>
      </c>
      <c r="K47" t="s">
        <v>47</v>
      </c>
      <c r="L47" s="4" cm="1">
        <f t="array" ref="L47">_xll.SNL.Clients.Office.Excel.Functions.SPG(K47, "SP_TOTAL_REV", "CY2023")</f>
        <v>93935000</v>
      </c>
      <c r="M47" s="4">
        <f>_xll.SNL.Clients.Office.Excel.Functions.SPG(K47,"IQ_AVG_DILUT_SHARES_OUT","CY2023")</f>
        <v>542000000</v>
      </c>
      <c r="N47" s="5">
        <f>_xll.SNL.Clients.Office.Excel.Functions.SPG(K47, "IQ_DILUT_EPS_NORM", "CY2023")</f>
        <v>5.3120000000000003</v>
      </c>
      <c r="O47">
        <f t="shared" si="2"/>
        <v>2879104</v>
      </c>
      <c r="P47">
        <f t="shared" si="3"/>
        <v>3.0649960078777877E-2</v>
      </c>
      <c r="Q47" s="5">
        <f>_xll.SNL.Clients.Office.Excel.Functions.SPG(K47, "SP_MARKETCAP", "12/31/2022")</f>
        <v>51005.682976949996</v>
      </c>
      <c r="R47">
        <f t="shared" si="7"/>
        <v>1.5137568739568392E-3</v>
      </c>
      <c r="S47">
        <f t="shared" si="8"/>
        <v>8.0410765144587303E-3</v>
      </c>
      <c r="U47" t="s">
        <v>47</v>
      </c>
      <c r="V47" s="4" cm="1">
        <f t="array" ref="V47">_xll.SNL.Clients.Office.Excel.Functions.SPG(U47, "SP_TOTAL_REV", "CY2021")</f>
        <v>85249000</v>
      </c>
      <c r="W47" s="4">
        <f>_xll.SNL.Clients.Office.Excel.Functions.SPG(U47,"IQ_AVG_DILUT_SHARES_OUT","CY2021")</f>
        <v>566000000</v>
      </c>
      <c r="X47" s="5">
        <f>_xll.SNL.Clients.Office.Excel.Functions.SPG(U47, "IQ_DILUT_EPS_NORM", "CY2021")</f>
        <v>3.669</v>
      </c>
      <c r="Y47">
        <f t="shared" si="9"/>
        <v>2076654</v>
      </c>
      <c r="Z47">
        <f t="shared" si="10"/>
        <v>2.43598634588089E-2</v>
      </c>
      <c r="AA47" s="5">
        <f>_xll.SNL.Clients.Office.Excel.Functions.SPG(U47, "SP_MARKETCAP", "12/31/2021")</f>
        <v>37812.634763399998</v>
      </c>
      <c r="AB47">
        <f t="shared" si="4"/>
        <v>8.9114949735128748E-4</v>
      </c>
      <c r="AC47">
        <f t="shared" si="11"/>
        <v>3.2696275057818736E-3</v>
      </c>
    </row>
    <row r="48" spans="1:29">
      <c r="A48" t="s">
        <v>48</v>
      </c>
      <c r="B48" s="4" cm="1">
        <f t="array" ref="B48">_xll.SNL.Clients.Office.Excel.Functions.SPG(A48, "SP_TOTAL_REV", "CY2023")</f>
        <v>5860168</v>
      </c>
      <c r="C48" s="4">
        <f>_xll.SNL.Clients.Office.Excel.Functions.SPG(A48,"IQ_AVG_DILUT_SHARES_OUT","CY2023")</f>
        <v>317135000</v>
      </c>
      <c r="D48" s="5">
        <f>_xll.SNL.Clients.Office.Excel.Functions.SPG(A48, "IQ_DILUT_EPS_NORM", "CY2023")</f>
        <v>4.7359999999999998</v>
      </c>
      <c r="E48">
        <f t="shared" si="0"/>
        <v>1501951.36</v>
      </c>
      <c r="F48">
        <f t="shared" si="1"/>
        <v>0.2562983450303814</v>
      </c>
      <c r="G48" s="5">
        <f>_xll.SNL.Clients.Office.Excel.Functions.SPG(A48, "SP_MARKETCAP", "12/30/2023")</f>
        <v>73267.194442420005</v>
      </c>
      <c r="H48">
        <f t="shared" si="5"/>
        <v>1.7437593033186752E-3</v>
      </c>
      <c r="I48">
        <f t="shared" si="6"/>
        <v>8.2584440605172459E-3</v>
      </c>
      <c r="K48" t="s">
        <v>48</v>
      </c>
      <c r="L48" s="4" cm="1">
        <f t="array" ref="L48">_xll.SNL.Clients.Office.Excel.Functions.SPG(K48, "SP_TOTAL_REV", "CY2023")</f>
        <v>5860168</v>
      </c>
      <c r="M48" s="4">
        <f>_xll.SNL.Clients.Office.Excel.Functions.SPG(K48,"IQ_AVG_DILUT_SHARES_OUT","CY2023")</f>
        <v>317135000</v>
      </c>
      <c r="N48" s="5">
        <f>_xll.SNL.Clients.Office.Excel.Functions.SPG(K48, "IQ_DILUT_EPS_NORM", "CY2023")</f>
        <v>4.7359999999999998</v>
      </c>
      <c r="O48">
        <f t="shared" si="2"/>
        <v>1501951.36</v>
      </c>
      <c r="P48">
        <f t="shared" si="3"/>
        <v>0.2562983450303814</v>
      </c>
      <c r="Q48" s="5">
        <f>_xll.SNL.Clients.Office.Excel.Functions.SPG(K48, "SP_MARKETCAP", "12/31/2022")</f>
        <v>37081.236951600004</v>
      </c>
      <c r="R48">
        <f t="shared" si="7"/>
        <v>1.1005043762608469E-3</v>
      </c>
      <c r="S48">
        <f t="shared" si="8"/>
        <v>5.2119887259713706E-3</v>
      </c>
      <c r="U48" t="s">
        <v>48</v>
      </c>
      <c r="V48" s="4" cm="1">
        <f t="array" ref="V48">_xll.SNL.Clients.Office.Excel.Functions.SPG(U48, "SP_TOTAL_REV", "CY2021")</f>
        <v>2948037</v>
      </c>
      <c r="W48" s="4">
        <f>_xll.SNL.Clients.Office.Excel.Functions.SPG(U48,"IQ_AVG_DILUT_SHARES_OUT","CY2021")</f>
        <v>319238000</v>
      </c>
      <c r="X48" s="5">
        <f>_xll.SNL.Clients.Office.Excel.Functions.SPG(U48, "IQ_DILUT_EPS_NORM", "CY2021")</f>
        <v>1.8220000000000001</v>
      </c>
      <c r="Y48">
        <f t="shared" si="9"/>
        <v>581651.63600000006</v>
      </c>
      <c r="Z48">
        <f t="shared" si="10"/>
        <v>0.1973013350917916</v>
      </c>
      <c r="AA48" s="5">
        <f>_xll.SNL.Clients.Office.Excel.Functions.SPG(U48, "SP_MARKETCAP", "12/31/2021")</f>
        <v>44172.014625000003</v>
      </c>
      <c r="AB48">
        <f t="shared" si="4"/>
        <v>1.04102422051171E-3</v>
      </c>
      <c r="AC48">
        <f t="shared" si="11"/>
        <v>1.8967461297723356E-3</v>
      </c>
    </row>
    <row r="49" spans="1:29">
      <c r="A49" t="s">
        <v>49</v>
      </c>
      <c r="B49" s="4" cm="1">
        <f t="array" ref="B49">_xll.SNL.Clients.Office.Excel.Functions.SPG(A49, "SP_TOTAL_REV", "CY2023")</f>
        <v>10071900</v>
      </c>
      <c r="C49" s="4">
        <f>_xll.SNL.Clients.Office.Excel.Functions.SPG(A49,"IQ_AVG_DILUT_SHARES_OUT","CY2023")</f>
        <v>219300000</v>
      </c>
      <c r="D49" s="5">
        <f>_xll.SNL.Clients.Office.Excel.Functions.SPG(A49, "IQ_DILUT_EPS_NORM", "CY2023")</f>
        <v>5.6619999999999999</v>
      </c>
      <c r="E49">
        <f t="shared" si="0"/>
        <v>1241676.6000000001</v>
      </c>
      <c r="F49">
        <f t="shared" si="1"/>
        <v>0.12328126768534239</v>
      </c>
      <c r="G49" s="5">
        <f>_xll.SNL.Clients.Office.Excel.Functions.SPG(A49, "SP_MARKETCAP", "12/30/2023")</f>
        <v>48554.06568</v>
      </c>
      <c r="H49">
        <f t="shared" si="5"/>
        <v>1.1555868132767752E-3</v>
      </c>
      <c r="I49">
        <f t="shared" si="6"/>
        <v>6.5429325367731012E-3</v>
      </c>
      <c r="K49" t="s">
        <v>49</v>
      </c>
      <c r="L49" s="4" cm="1">
        <f t="array" ref="L49">_xll.SNL.Clients.Office.Excel.Functions.SPG(K49, "SP_TOTAL_REV", "CY2023")</f>
        <v>10071900</v>
      </c>
      <c r="M49" s="4">
        <f>_xll.SNL.Clients.Office.Excel.Functions.SPG(K49,"IQ_AVG_DILUT_SHARES_OUT","CY2023")</f>
        <v>219300000</v>
      </c>
      <c r="N49" s="5">
        <f>_xll.SNL.Clients.Office.Excel.Functions.SPG(K49, "IQ_DILUT_EPS_NORM", "CY2023")</f>
        <v>5.6619999999999999</v>
      </c>
      <c r="O49">
        <f t="shared" si="2"/>
        <v>1241676.6000000001</v>
      </c>
      <c r="P49">
        <f t="shared" si="3"/>
        <v>0.12328126768534239</v>
      </c>
      <c r="Q49" s="5">
        <f>_xll.SNL.Clients.Office.Excel.Functions.SPG(K49, "SP_MARKETCAP", "12/31/2022")</f>
        <v>39751.7736</v>
      </c>
      <c r="R49">
        <f t="shared" si="7"/>
        <v>1.1797610977225717E-3</v>
      </c>
      <c r="S49">
        <f t="shared" si="8"/>
        <v>6.6798073353052006E-3</v>
      </c>
      <c r="U49" t="s">
        <v>49</v>
      </c>
      <c r="V49" s="4" cm="1">
        <f t="array" ref="V49">_xll.SNL.Clients.Office.Excel.Functions.SPG(U49, "SP_TOTAL_REV", "CY2021")</f>
        <v>7036200</v>
      </c>
      <c r="W49" s="4">
        <f>_xll.SNL.Clients.Office.Excel.Functions.SPG(U49,"IQ_AVG_DILUT_SHARES_OUT","CY2021")</f>
        <v>207300000</v>
      </c>
      <c r="X49" s="5">
        <f>_xll.SNL.Clients.Office.Excel.Functions.SPG(U49, "IQ_DILUT_EPS_NORM", "CY2021")</f>
        <v>3.17</v>
      </c>
      <c r="Y49">
        <f t="shared" si="9"/>
        <v>657141</v>
      </c>
      <c r="Z49">
        <f t="shared" si="10"/>
        <v>9.3394303743497914E-2</v>
      </c>
      <c r="AA49" s="5">
        <f>_xll.SNL.Clients.Office.Excel.Functions.SPG(U49, "SP_MARKETCAP", "12/31/2021")</f>
        <v>35168.858260000001</v>
      </c>
      <c r="AB49">
        <f t="shared" si="4"/>
        <v>8.2884227869657221E-4</v>
      </c>
      <c r="AC49">
        <f t="shared" si="11"/>
        <v>2.6274300234681337E-3</v>
      </c>
    </row>
    <row r="50" spans="1:29">
      <c r="A50" t="s">
        <v>50</v>
      </c>
      <c r="B50" s="4" cm="1">
        <f t="array" ref="B50">_xll.SNL.Clients.Office.Excel.Functions.SPG(A50, "SP_TOTAL_REV", "CY2023")</f>
        <v>11131600</v>
      </c>
      <c r="C50" s="4">
        <f>_xll.SNL.Clients.Office.Excel.Functions.SPG(A50,"IQ_AVG_DILUT_SHARES_OUT","CY2023")</f>
        <v>53783069</v>
      </c>
      <c r="D50" s="5">
        <f>_xll.SNL.Clients.Office.Excel.Functions.SPG(A50, "IQ_DILUT_EPS_NORM", "CY2023")</f>
        <v>9.7729999999999997</v>
      </c>
      <c r="E50">
        <f t="shared" si="0"/>
        <v>525621.93333699997</v>
      </c>
      <c r="F50">
        <f t="shared" si="1"/>
        <v>4.7218902344406913E-2</v>
      </c>
      <c r="G50" s="5">
        <f>_xll.SNL.Clients.Office.Excel.Functions.SPG(A50, "SP_MARKETCAP", "12/30/2023")</f>
        <v>8860.9935638000006</v>
      </c>
      <c r="H50">
        <f t="shared" si="5"/>
        <v>2.1089165596024418E-4</v>
      </c>
      <c r="I50">
        <f t="shared" si="6"/>
        <v>2.0610441536994665E-3</v>
      </c>
      <c r="K50" t="s">
        <v>50</v>
      </c>
      <c r="L50" s="4" cm="1">
        <f t="array" ref="L50">_xll.SNL.Clients.Office.Excel.Functions.SPG(K50, "SP_TOTAL_REV", "CY2023")</f>
        <v>11131600</v>
      </c>
      <c r="M50" s="4">
        <f>_xll.SNL.Clients.Office.Excel.Functions.SPG(K50,"IQ_AVG_DILUT_SHARES_OUT","CY2023")</f>
        <v>53783069</v>
      </c>
      <c r="N50" s="5">
        <f>_xll.SNL.Clients.Office.Excel.Functions.SPG(K50, "IQ_DILUT_EPS_NORM", "CY2023")</f>
        <v>9.7729999999999997</v>
      </c>
      <c r="O50">
        <f t="shared" si="2"/>
        <v>525621.93333699997</v>
      </c>
      <c r="P50">
        <f t="shared" si="3"/>
        <v>4.7218902344406913E-2</v>
      </c>
      <c r="Q50" s="5">
        <f>_xll.SNL.Clients.Office.Excel.Functions.SPG(K50, "SP_MARKETCAP", "12/31/2022")</f>
        <v>6607.0985107400002</v>
      </c>
      <c r="R50">
        <f t="shared" si="7"/>
        <v>1.9608679276116099E-4</v>
      </c>
      <c r="S50">
        <f t="shared" si="8"/>
        <v>1.9163562256548263E-3</v>
      </c>
      <c r="U50" t="s">
        <v>50</v>
      </c>
      <c r="V50" s="4" cm="1">
        <f t="array" ref="V50">_xll.SNL.Clients.Office.Excel.Functions.SPG(U50, "SP_TOTAL_REV", "CY2021")</f>
        <v>10187600</v>
      </c>
      <c r="W50" s="4">
        <f>_xll.SNL.Clients.Office.Excel.Functions.SPG(U50,"IQ_AVG_DILUT_SHARES_OUT","CY2021")</f>
        <v>60123694</v>
      </c>
      <c r="X50" s="5">
        <f>_xll.SNL.Clients.Office.Excel.Functions.SPG(U50, "IQ_DILUT_EPS_NORM", "CY2021")</f>
        <v>8.3729999999999993</v>
      </c>
      <c r="Y50">
        <f t="shared" si="9"/>
        <v>503415.689862</v>
      </c>
      <c r="Z50">
        <f t="shared" si="10"/>
        <v>4.9414551990851624E-2</v>
      </c>
      <c r="AA50" s="5">
        <f>_xll.SNL.Clients.Office.Excel.Functions.SPG(U50, "SP_MARKETCAP", "12/31/2021")</f>
        <v>8880.3898647400001</v>
      </c>
      <c r="AB50">
        <f t="shared" si="4"/>
        <v>2.092886415814241E-4</v>
      </c>
      <c r="AC50">
        <f t="shared" si="11"/>
        <v>1.7523737959612639E-3</v>
      </c>
    </row>
    <row r="51" spans="1:29">
      <c r="A51" t="s">
        <v>51</v>
      </c>
      <c r="B51" s="4" cm="1">
        <f t="array" ref="B51">_xll.SNL.Clients.Office.Excel.Functions.SPG(A51, "SP_TOTAL_REV", "CY2023")</f>
        <v>122428000</v>
      </c>
      <c r="C51" s="4">
        <f>_xll.SNL.Clients.Office.Excel.Functions.SPG(A51,"IQ_AVG_DILUT_SHARES_OUT","CY2023")</f>
        <v>7258000000</v>
      </c>
      <c r="D51" s="5">
        <f>_xll.SNL.Clients.Office.Excel.Functions.SPG(A51, "IQ_DILUT_EPS_NORM", "CY2023")</f>
        <v>1.6819999999999999</v>
      </c>
      <c r="E51">
        <f t="shared" si="0"/>
        <v>12207956</v>
      </c>
      <c r="F51">
        <f t="shared" si="1"/>
        <v>9.9715391903812858E-2</v>
      </c>
      <c r="G51" s="5">
        <f>_xll.SNL.Clients.Office.Excel.Functions.SPG(A51, "SP_MARKETCAP", "12/30/2023")</f>
        <v>119977.33758004</v>
      </c>
      <c r="H51">
        <f t="shared" si="5"/>
        <v>2.8554607581844486E-3</v>
      </c>
      <c r="I51">
        <f t="shared" si="6"/>
        <v>4.8028849952662421E-3</v>
      </c>
      <c r="K51" t="s">
        <v>51</v>
      </c>
      <c r="L51" s="4" cm="1">
        <f t="array" ref="L51">_xll.SNL.Clients.Office.Excel.Functions.SPG(K51, "SP_TOTAL_REV", "CY2023")</f>
        <v>122428000</v>
      </c>
      <c r="M51" s="4">
        <f>_xll.SNL.Clients.Office.Excel.Functions.SPG(K51,"IQ_AVG_DILUT_SHARES_OUT","CY2023")</f>
        <v>7258000000</v>
      </c>
      <c r="N51" s="5">
        <f>_xll.SNL.Clients.Office.Excel.Functions.SPG(K51, "IQ_DILUT_EPS_NORM", "CY2023")</f>
        <v>1.6819999999999999</v>
      </c>
      <c r="O51">
        <f t="shared" si="2"/>
        <v>12207956</v>
      </c>
      <c r="P51">
        <f t="shared" si="3"/>
        <v>9.9715391903812858E-2</v>
      </c>
      <c r="Q51" s="5">
        <f>_xll.SNL.Clients.Office.Excel.Functions.SPG(K51, "SP_MARKETCAP", "12/31/2022")</f>
        <v>131193.12710007001</v>
      </c>
      <c r="R51">
        <f t="shared" si="7"/>
        <v>3.8935758992458E-3</v>
      </c>
      <c r="S51">
        <f t="shared" si="8"/>
        <v>6.5489946625314358E-3</v>
      </c>
      <c r="U51" t="s">
        <v>51</v>
      </c>
      <c r="V51" s="4" cm="1">
        <f t="array" ref="V51">_xll.SNL.Clients.Office.Excel.Functions.SPG(U51, "SP_TOTAL_REV", "CY2021")</f>
        <v>134038000</v>
      </c>
      <c r="W51" s="4">
        <f>_xll.SNL.Clients.Office.Excel.Functions.SPG(U51,"IQ_AVG_DILUT_SHARES_OUT","CY2021")</f>
        <v>7503000000</v>
      </c>
      <c r="X51" s="5">
        <f>_xll.SNL.Clients.Office.Excel.Functions.SPG(U51, "IQ_DILUT_EPS_NORM", "CY2021")</f>
        <v>2.2029999999999998</v>
      </c>
      <c r="Y51">
        <f t="shared" si="9"/>
        <v>16529108.999999998</v>
      </c>
      <c r="Z51">
        <f t="shared" si="10"/>
        <v>0.12331658932541517</v>
      </c>
      <c r="AA51" s="5">
        <f>_xll.SNL.Clients.Office.Excel.Functions.SPG(U51, "SP_MARKETCAP", "12/31/2021")</f>
        <v>175668.6</v>
      </c>
      <c r="AB51">
        <f t="shared" si="4"/>
        <v>4.1400707877127614E-3</v>
      </c>
      <c r="AC51">
        <f t="shared" si="11"/>
        <v>9.1205759453312132E-3</v>
      </c>
    </row>
    <row r="52" spans="1:29">
      <c r="A52" t="s">
        <v>52</v>
      </c>
      <c r="B52" s="4" cm="1">
        <f t="array" ref="B52">_xll.SNL.Clients.Office.Excel.Functions.SPG(A52, "SP_TOTAL_REV", "CY2023")</f>
        <v>3949815</v>
      </c>
      <c r="C52" s="4">
        <f>_xll.SNL.Clients.Office.Excel.Functions.SPG(A52,"IQ_AVG_DILUT_SHARES_OUT","CY2023")</f>
        <v>147130750</v>
      </c>
      <c r="D52" s="5">
        <f>_xll.SNL.Clients.Office.Excel.Functions.SPG(A52, "IQ_DILUT_EPS_NORM", "CY2023")</f>
        <v>4.5010000000000003</v>
      </c>
      <c r="E52">
        <f t="shared" si="0"/>
        <v>662235.50575000001</v>
      </c>
      <c r="F52">
        <f t="shared" si="1"/>
        <v>0.16766241096101969</v>
      </c>
      <c r="G52" s="5">
        <f>_xll.SNL.Clients.Office.Excel.Functions.SPG(A52, "SP_MARKETCAP", "12/30/2023")</f>
        <v>17481.607054200002</v>
      </c>
      <c r="H52">
        <f t="shared" si="5"/>
        <v>4.1606226592557049E-4</v>
      </c>
      <c r="I52">
        <f t="shared" si="6"/>
        <v>1.8726962589309928E-3</v>
      </c>
      <c r="K52" t="s">
        <v>52</v>
      </c>
      <c r="L52" s="4" cm="1">
        <f t="array" ref="L52">_xll.SNL.Clients.Office.Excel.Functions.SPG(K52, "SP_TOTAL_REV", "CY2023")</f>
        <v>3949815</v>
      </c>
      <c r="M52" s="4">
        <f>_xll.SNL.Clients.Office.Excel.Functions.SPG(K52,"IQ_AVG_DILUT_SHARES_OUT","CY2023")</f>
        <v>147130750</v>
      </c>
      <c r="N52" s="5">
        <f>_xll.SNL.Clients.Office.Excel.Functions.SPG(K52, "IQ_DILUT_EPS_NORM", "CY2023")</f>
        <v>4.5010000000000003</v>
      </c>
      <c r="O52">
        <f t="shared" si="2"/>
        <v>662235.50575000001</v>
      </c>
      <c r="P52">
        <f t="shared" si="3"/>
        <v>0.16766241096101969</v>
      </c>
      <c r="Q52" s="5">
        <f>_xll.SNL.Clients.Office.Excel.Functions.SPG(K52, "SP_MARKETCAP", "12/31/2022")</f>
        <v>15803.66020618</v>
      </c>
      <c r="R52">
        <f t="shared" si="7"/>
        <v>4.6902419249231784E-4</v>
      </c>
      <c r="S52">
        <f t="shared" si="8"/>
        <v>2.1110778904079226E-3</v>
      </c>
      <c r="U52" t="s">
        <v>52</v>
      </c>
      <c r="V52" s="4" cm="1">
        <f t="array" ref="V52">_xll.SNL.Clients.Office.Excel.Functions.SPG(U52, "SP_TOTAL_REV", "CY2021")</f>
        <v>3505796</v>
      </c>
      <c r="W52" s="4">
        <f>_xll.SNL.Clients.Office.Excel.Functions.SPG(U52,"IQ_AVG_DILUT_SHARES_OUT","CY2021")</f>
        <v>131497750</v>
      </c>
      <c r="X52" s="5">
        <f>_xll.SNL.Clients.Office.Excel.Functions.SPG(U52, "IQ_DILUT_EPS_NORM", "CY2021")</f>
        <v>3.8119999999999998</v>
      </c>
      <c r="Y52">
        <f t="shared" si="9"/>
        <v>501269.42300000001</v>
      </c>
      <c r="Z52">
        <f t="shared" si="10"/>
        <v>0.14298305520344026</v>
      </c>
      <c r="AA52" s="5">
        <f>_xll.SNL.Clients.Office.Excel.Functions.SPG(U52, "SP_MARKETCAP", "12/31/2021")</f>
        <v>13903.52768049</v>
      </c>
      <c r="AB52">
        <f t="shared" si="4"/>
        <v>3.2767147228447441E-4</v>
      </c>
      <c r="AC52">
        <f t="shared" si="11"/>
        <v>1.2490836523484164E-3</v>
      </c>
    </row>
    <row r="53" spans="1:29">
      <c r="A53" t="s">
        <v>53</v>
      </c>
      <c r="B53" s="4" cm="1">
        <f t="array" ref="B53">_xll.SNL.Clients.Office.Excel.Functions.SPG(A53, "SP_TOTAL_REV", "CY2023")</f>
        <v>5497000</v>
      </c>
      <c r="C53" s="4">
        <f>_xll.SNL.Clients.Office.Excel.Functions.SPG(A53,"IQ_AVG_DILUT_SHARES_OUT","CY2023")</f>
        <v>216000000</v>
      </c>
      <c r="D53" s="5">
        <f>_xll.SNL.Clients.Office.Excel.Functions.SPG(A53, "IQ_DILUT_EPS_NORM", "CY2023")</f>
        <v>3.516</v>
      </c>
      <c r="E53">
        <f t="shared" si="0"/>
        <v>759456</v>
      </c>
      <c r="F53">
        <f t="shared" si="1"/>
        <v>0.13815826814626159</v>
      </c>
      <c r="G53" s="5">
        <f>_xll.SNL.Clients.Office.Excel.Functions.SPG(A53, "SP_MARKETCAP", "12/30/2023")</f>
        <v>52084.103330999998</v>
      </c>
      <c r="H53">
        <f t="shared" si="5"/>
        <v>1.2396017130124821E-3</v>
      </c>
      <c r="I53">
        <f t="shared" si="6"/>
        <v>4.3584396229518867E-3</v>
      </c>
      <c r="K53" t="s">
        <v>53</v>
      </c>
      <c r="L53" s="4" cm="1">
        <f t="array" ref="L53">_xll.SNL.Clients.Office.Excel.Functions.SPG(K53, "SP_TOTAL_REV", "CY2023")</f>
        <v>5497000</v>
      </c>
      <c r="M53" s="4">
        <f>_xll.SNL.Clients.Office.Excel.Functions.SPG(K53,"IQ_AVG_DILUT_SHARES_OUT","CY2023")</f>
        <v>216000000</v>
      </c>
      <c r="N53" s="5">
        <f>_xll.SNL.Clients.Office.Excel.Functions.SPG(K53, "IQ_DILUT_EPS_NORM", "CY2023")</f>
        <v>3.516</v>
      </c>
      <c r="O53">
        <f t="shared" si="2"/>
        <v>759456</v>
      </c>
      <c r="P53">
        <f t="shared" si="3"/>
        <v>0.13815826814626159</v>
      </c>
      <c r="Q53" s="5">
        <f>_xll.SNL.Clients.Office.Excel.Functions.SPG(K53, "SP_MARKETCAP", "12/31/2022")</f>
        <v>40320.471603780003</v>
      </c>
      <c r="R53">
        <f t="shared" si="7"/>
        <v>1.1966390309680994E-3</v>
      </c>
      <c r="S53">
        <f t="shared" si="8"/>
        <v>4.2073828328838374E-3</v>
      </c>
      <c r="U53" t="s">
        <v>53</v>
      </c>
      <c r="V53" s="4" cm="1">
        <f t="array" ref="V53">_xll.SNL.Clients.Office.Excel.Functions.SPG(U53, "SP_TOTAL_REV", "CY2021")</f>
        <v>4386000</v>
      </c>
      <c r="W53" s="4">
        <f>_xll.SNL.Clients.Office.Excel.Functions.SPG(U53,"IQ_AVG_DILUT_SHARES_OUT","CY2021")</f>
        <v>222000000</v>
      </c>
      <c r="X53" s="5">
        <f>_xll.SNL.Clients.Office.Excel.Functions.SPG(U53, "IQ_DILUT_EPS_NORM", "CY2021")</f>
        <v>1.948</v>
      </c>
      <c r="Y53">
        <f t="shared" si="9"/>
        <v>432456</v>
      </c>
      <c r="Z53">
        <f t="shared" si="10"/>
        <v>9.8599179206566342E-2</v>
      </c>
      <c r="AA53" s="5">
        <f>_xll.SNL.Clients.Office.Excel.Functions.SPG(U53, "SP_MARKETCAP", "12/31/2021")</f>
        <v>61854.325126229996</v>
      </c>
      <c r="AB53">
        <f t="shared" si="4"/>
        <v>1.4577521796655308E-3</v>
      </c>
      <c r="AC53">
        <f t="shared" si="11"/>
        <v>2.839701245988454E-3</v>
      </c>
    </row>
    <row r="54" spans="1:29">
      <c r="A54" t="s">
        <v>54</v>
      </c>
      <c r="B54" s="4" cm="1">
        <f t="array" ref="B54">_xll.SNL.Clients.Office.Excel.Functions.SPG(A54, "SP_TOTAL_REV", "CY2023")</f>
        <v>18585900</v>
      </c>
      <c r="C54" s="4">
        <f>_xll.SNL.Clients.Office.Excel.Functions.SPG(A54,"IQ_AVG_DILUT_SHARES_OUT","CY2023")</f>
        <v>414400000</v>
      </c>
      <c r="D54" s="5">
        <f>_xll.SNL.Clients.Office.Excel.Functions.SPG(A54, "IQ_DILUT_EPS_NORM", "CY2023")</f>
        <v>6.9359999999999999</v>
      </c>
      <c r="E54">
        <f t="shared" si="0"/>
        <v>2874278.4</v>
      </c>
      <c r="F54">
        <f t="shared" si="1"/>
        <v>0.154648330185786</v>
      </c>
      <c r="G54" s="5">
        <f>_xll.SNL.Clients.Office.Excel.Functions.SPG(A54, "SP_MARKETCAP", "12/30/2023")</f>
        <v>95821.675062540002</v>
      </c>
      <c r="H54">
        <f t="shared" si="5"/>
        <v>2.2805559653467779E-3</v>
      </c>
      <c r="I54">
        <f t="shared" si="6"/>
        <v>1.581793617564525E-2</v>
      </c>
      <c r="K54" t="s">
        <v>54</v>
      </c>
      <c r="L54" s="4" cm="1">
        <f t="array" ref="L54">_xll.SNL.Clients.Office.Excel.Functions.SPG(K54, "SP_TOTAL_REV", "CY2023")</f>
        <v>18585900</v>
      </c>
      <c r="M54" s="4">
        <f>_xll.SNL.Clients.Office.Excel.Functions.SPG(K54,"IQ_AVG_DILUT_SHARES_OUT","CY2023")</f>
        <v>414400000</v>
      </c>
      <c r="N54" s="5">
        <f>_xll.SNL.Clients.Office.Excel.Functions.SPG(K54, "IQ_DILUT_EPS_NORM", "CY2023")</f>
        <v>6.9359999999999999</v>
      </c>
      <c r="O54">
        <f t="shared" si="2"/>
        <v>2874278.4</v>
      </c>
      <c r="P54">
        <f t="shared" si="3"/>
        <v>0.154648330185786</v>
      </c>
      <c r="Q54" s="5">
        <f>_xll.SNL.Clients.Office.Excel.Functions.SPG(K54, "SP_MARKETCAP", "12/31/2022")</f>
        <v>99085.760903339993</v>
      </c>
      <c r="R54">
        <f t="shared" si="7"/>
        <v>2.9406870553318068E-3</v>
      </c>
      <c r="S54">
        <f t="shared" si="8"/>
        <v>2.0396605415781411E-2</v>
      </c>
      <c r="U54" t="s">
        <v>54</v>
      </c>
      <c r="V54" s="4" cm="1">
        <f t="array" ref="V54">_xll.SNL.Clients.Office.Excel.Functions.SPG(U54, "SP_TOTAL_REV", "CY2021")</f>
        <v>15696600</v>
      </c>
      <c r="W54" s="4">
        <f>_xll.SNL.Clients.Office.Excel.Functions.SPG(U54,"IQ_AVG_DILUT_SHARES_OUT","CY2021")</f>
        <v>424800000</v>
      </c>
      <c r="X54" s="5">
        <f>_xll.SNL.Clients.Office.Excel.Functions.SPG(U54, "IQ_DILUT_EPS_NORM", "CY2021")</f>
        <v>5.2210000000000001</v>
      </c>
      <c r="Y54">
        <f t="shared" si="9"/>
        <v>2217880.7999999998</v>
      </c>
      <c r="Z54">
        <f t="shared" si="10"/>
        <v>0.14129689232062995</v>
      </c>
      <c r="AA54" s="5">
        <f>_xll.SNL.Clients.Office.Excel.Functions.SPG(U54, "SP_MARKETCAP", "12/31/2021")</f>
        <v>103904.87707636</v>
      </c>
      <c r="AB54">
        <f t="shared" si="4"/>
        <v>2.4487788158198075E-3</v>
      </c>
      <c r="AC54">
        <f t="shared" si="11"/>
        <v>1.2785074197395215E-2</v>
      </c>
    </row>
    <row r="55" spans="1:29">
      <c r="A55" t="s">
        <v>55</v>
      </c>
      <c r="B55" s="4" cm="1">
        <f t="array" ref="B55">_xll.SNL.Clients.Office.Excel.Functions.SPG(A55, "SP_TOTAL_REV", "CY2023")</f>
        <v>17830563</v>
      </c>
      <c r="C55" s="4">
        <f>_xll.SNL.Clients.Office.Excel.Functions.SPG(A55,"IQ_AVG_DILUT_SHARES_OUT","CY2023")</f>
        <v>18750250</v>
      </c>
      <c r="D55" s="5">
        <f>_xll.SNL.Clients.Office.Excel.Functions.SPG(A55, "IQ_DILUT_EPS_NORM", "CY2023")</f>
        <v>108.649</v>
      </c>
      <c r="E55">
        <f t="shared" si="0"/>
        <v>2037195.9122500001</v>
      </c>
      <c r="F55">
        <f t="shared" si="1"/>
        <v>0.11425303352732048</v>
      </c>
      <c r="G55" s="5">
        <f>_xll.SNL.Clients.Office.Excel.Functions.SPG(A55, "SP_MARKETCAP", "12/30/2023")</f>
        <v>44710.119901439997</v>
      </c>
      <c r="H55">
        <f t="shared" si="5"/>
        <v>1.0641008997812843E-3</v>
      </c>
      <c r="I55">
        <f t="shared" si="6"/>
        <v>0.11561349866033677</v>
      </c>
      <c r="K55" t="s">
        <v>55</v>
      </c>
      <c r="L55" s="4" cm="1">
        <f t="array" ref="L55">_xll.SNL.Clients.Office.Excel.Functions.SPG(K55, "SP_TOTAL_REV", "CY2023")</f>
        <v>17830563</v>
      </c>
      <c r="M55" s="4">
        <f>_xll.SNL.Clients.Office.Excel.Functions.SPG(K55,"IQ_AVG_DILUT_SHARES_OUT","CY2023")</f>
        <v>18750250</v>
      </c>
      <c r="N55" s="5">
        <f>_xll.SNL.Clients.Office.Excel.Functions.SPG(K55, "IQ_DILUT_EPS_NORM", "CY2023")</f>
        <v>108.649</v>
      </c>
      <c r="O55">
        <f t="shared" si="2"/>
        <v>2037195.9122500001</v>
      </c>
      <c r="P55">
        <f t="shared" si="3"/>
        <v>0.11425303352732048</v>
      </c>
      <c r="Q55" s="5">
        <f>_xll.SNL.Clients.Office.Excel.Functions.SPG(K55, "SP_MARKETCAP", "12/31/2022")</f>
        <v>46279.522506779998</v>
      </c>
      <c r="R55">
        <f t="shared" si="7"/>
        <v>1.3734929370465933E-3</v>
      </c>
      <c r="S55">
        <f t="shared" si="8"/>
        <v>0.14922863411717532</v>
      </c>
      <c r="U55" t="s">
        <v>55</v>
      </c>
      <c r="V55" s="4" cm="1">
        <f t="array" ref="V55">_xll.SNL.Clients.Office.Excel.Functions.SPG(U55, "SP_TOTAL_REV", "CY2021")</f>
        <v>15603160</v>
      </c>
      <c r="W55" s="4">
        <f>_xll.SNL.Clients.Office.Excel.Functions.SPG(U55,"IQ_AVG_DILUT_SHARES_OUT","CY2021")</f>
        <v>21754000</v>
      </c>
      <c r="X55" s="5">
        <f>_xll.SNL.Clients.Office.Excel.Functions.SPG(U55, "IQ_DILUT_EPS_NORM", "CY2021")</f>
        <v>87.278999999999996</v>
      </c>
      <c r="Y55">
        <f t="shared" si="9"/>
        <v>1898667.3659999999</v>
      </c>
      <c r="Z55">
        <f t="shared" si="10"/>
        <v>0.12168479756664675</v>
      </c>
      <c r="AA55" s="5">
        <f>_xll.SNL.Clients.Office.Excel.Functions.SPG(U55, "SP_MARKETCAP", "12/31/2021")</f>
        <v>43257.741430440001</v>
      </c>
      <c r="AB55">
        <f t="shared" si="4"/>
        <v>1.0194770814966174E-3</v>
      </c>
      <c r="AC55">
        <f t="shared" si="11"/>
        <v>8.8978940195943268E-2</v>
      </c>
    </row>
    <row r="56" spans="1:29">
      <c r="A56" t="s">
        <v>56</v>
      </c>
      <c r="B56" s="4" cm="1">
        <f t="array" ref="B56">_xll.SNL.Clients.Office.Excel.Functions.SPG(A56, "SP_TOTAL_REV", "CY2023")</f>
        <v>2815021</v>
      </c>
      <c r="C56" s="4">
        <f>_xll.SNL.Clients.Office.Excel.Functions.SPG(A56,"IQ_AVG_DILUT_SHARES_OUT","CY2023")</f>
        <v>141643788</v>
      </c>
      <c r="D56" s="5">
        <f>_xll.SNL.Clients.Office.Excel.Functions.SPG(A56, "IQ_DILUT_EPS_NORM", "CY2023")</f>
        <v>3.0649999999999999</v>
      </c>
      <c r="E56">
        <f t="shared" si="0"/>
        <v>434138.21021999995</v>
      </c>
      <c r="F56">
        <f t="shared" si="1"/>
        <v>0.15422201476294492</v>
      </c>
      <c r="G56" s="5">
        <f>_xll.SNL.Clients.Office.Excel.Functions.SPG(A56, "SP_MARKETCAP", "12/30/2023")</f>
        <v>26555.343399860001</v>
      </c>
      <c r="H56">
        <f t="shared" si="5"/>
        <v>6.320172003135674E-4</v>
      </c>
      <c r="I56">
        <f t="shared" si="6"/>
        <v>1.9371327189610841E-3</v>
      </c>
      <c r="K56" t="s">
        <v>56</v>
      </c>
      <c r="L56" s="4" cm="1">
        <f t="array" ref="L56">_xll.SNL.Clients.Office.Excel.Functions.SPG(K56, "SP_TOTAL_REV", "CY2023")</f>
        <v>2815021</v>
      </c>
      <c r="M56" s="4">
        <f>_xll.SNL.Clients.Office.Excel.Functions.SPG(K56,"IQ_AVG_DILUT_SHARES_OUT","CY2023")</f>
        <v>141643788</v>
      </c>
      <c r="N56" s="5">
        <f>_xll.SNL.Clients.Office.Excel.Functions.SPG(K56, "IQ_DILUT_EPS_NORM", "CY2023")</f>
        <v>3.0649999999999999</v>
      </c>
      <c r="O56">
        <f t="shared" si="2"/>
        <v>434138.21021999995</v>
      </c>
      <c r="P56">
        <f t="shared" si="3"/>
        <v>0.15422201476294492</v>
      </c>
      <c r="Q56" s="5">
        <f>_xll.SNL.Clients.Office.Excel.Functions.SPG(K56, "SP_MARKETCAP", "12/31/2022")</f>
        <v>22566.079047840001</v>
      </c>
      <c r="R56">
        <f t="shared" si="7"/>
        <v>6.6972061313948629E-4</v>
      </c>
      <c r="S56">
        <f t="shared" si="8"/>
        <v>2.0526936792725253E-3</v>
      </c>
      <c r="U56" t="s">
        <v>56</v>
      </c>
      <c r="V56" s="4" cm="1">
        <f t="array" ref="V56">_xll.SNL.Clients.Office.Excel.Functions.SPG(U56, "SP_TOTAL_REV", "CY2021")</f>
        <v>2310130</v>
      </c>
      <c r="W56" s="4">
        <f>_xll.SNL.Clients.Office.Excel.Functions.SPG(U56,"IQ_AVG_DILUT_SHARES_OUT","CY2021")</f>
        <v>139717399</v>
      </c>
      <c r="X56" s="5">
        <f>_xll.SNL.Clients.Office.Excel.Functions.SPG(U56, "IQ_DILUT_EPS_NORM", "CY2021")</f>
        <v>1.9319999999999999</v>
      </c>
      <c r="Y56">
        <f t="shared" si="9"/>
        <v>269934.014868</v>
      </c>
      <c r="Z56">
        <f t="shared" si="10"/>
        <v>0.11684797603078614</v>
      </c>
      <c r="AA56" s="5">
        <f>_xll.SNL.Clients.Office.Excel.Functions.SPG(U56, "SP_MARKETCAP", "12/31/2021")</f>
        <v>35238.708646439998</v>
      </c>
      <c r="AB56">
        <f t="shared" si="4"/>
        <v>8.3048847809937204E-4</v>
      </c>
      <c r="AC56">
        <f t="shared" si="11"/>
        <v>1.6045037396879868E-3</v>
      </c>
    </row>
    <row r="57" spans="1:29">
      <c r="A57" t="s">
        <v>57</v>
      </c>
      <c r="B57" s="4" cm="1">
        <f t="array" ref="B57">_xll.SNL.Clients.Office.Excel.Functions.SPG(A57, "SP_TOTAL_REV", "CY2023")</f>
        <v>8364300</v>
      </c>
      <c r="C57" s="4">
        <f>_xll.SNL.Clients.Office.Excel.Functions.SPG(A57,"IQ_AVG_DILUT_SHARES_OUT","CY2023")</f>
        <v>81100000</v>
      </c>
      <c r="D57" s="5">
        <f>_xll.SNL.Clients.Office.Excel.Functions.SPG(A57, "IQ_DILUT_EPS_NORM", "CY2023")</f>
        <v>6.476</v>
      </c>
      <c r="E57">
        <f t="shared" si="0"/>
        <v>525203.6</v>
      </c>
      <c r="F57">
        <f t="shared" si="1"/>
        <v>6.2791100271391509E-2</v>
      </c>
      <c r="G57" s="5">
        <f>_xll.SNL.Clients.Office.Excel.Functions.SPG(A57, "SP_MARKETCAP", "12/30/2023")</f>
        <v>16280.203160479999</v>
      </c>
      <c r="H57">
        <f t="shared" si="5"/>
        <v>3.8746885201555731E-4</v>
      </c>
      <c r="I57">
        <f t="shared" si="6"/>
        <v>2.5092482856527492E-3</v>
      </c>
      <c r="K57" t="s">
        <v>57</v>
      </c>
      <c r="L57" s="4" cm="1">
        <f t="array" ref="L57">_xll.SNL.Clients.Office.Excel.Functions.SPG(K57, "SP_TOTAL_REV", "CY2023")</f>
        <v>8364300</v>
      </c>
      <c r="M57" s="4">
        <f>_xll.SNL.Clients.Office.Excel.Functions.SPG(K57,"IQ_AVG_DILUT_SHARES_OUT","CY2023")</f>
        <v>81100000</v>
      </c>
      <c r="N57" s="5">
        <f>_xll.SNL.Clients.Office.Excel.Functions.SPG(K57, "IQ_DILUT_EPS_NORM", "CY2023")</f>
        <v>6.476</v>
      </c>
      <c r="O57">
        <f t="shared" si="2"/>
        <v>525203.6</v>
      </c>
      <c r="P57">
        <f t="shared" si="3"/>
        <v>6.2791100271391509E-2</v>
      </c>
      <c r="Q57" s="5">
        <f>_xll.SNL.Clients.Office.Excel.Functions.SPG(K57, "SP_MARKETCAP", "12/31/2022")</f>
        <v>14655.391534</v>
      </c>
      <c r="R57">
        <f t="shared" si="7"/>
        <v>4.3494564488327439E-4</v>
      </c>
      <c r="S57">
        <f t="shared" si="8"/>
        <v>2.816707996264085E-3</v>
      </c>
      <c r="U57" t="s">
        <v>57</v>
      </c>
      <c r="V57" s="4" cm="1">
        <f t="array" ref="V57">_xll.SNL.Clients.Office.Excel.Functions.SPG(U57, "SP_TOTAL_REV", "CY2021")</f>
        <v>8408300</v>
      </c>
      <c r="W57" s="4">
        <f>_xll.SNL.Clients.Office.Excel.Functions.SPG(U57,"IQ_AVG_DILUT_SHARES_OUT","CY2021")</f>
        <v>83800000</v>
      </c>
      <c r="X57" s="5">
        <f>_xll.SNL.Clients.Office.Excel.Functions.SPG(U57, "IQ_DILUT_EPS_NORM", "CY2021")</f>
        <v>7.2720000000000002</v>
      </c>
      <c r="Y57">
        <f t="shared" si="9"/>
        <v>609393.6</v>
      </c>
      <c r="Z57">
        <f t="shared" si="10"/>
        <v>7.2475244698690572E-2</v>
      </c>
      <c r="AA57" s="5">
        <f>_xll.SNL.Clients.Office.Excel.Functions.SPG(U57, "SP_MARKETCAP", "12/31/2021")</f>
        <v>17931.039410310001</v>
      </c>
      <c r="AB57">
        <f t="shared" si="4"/>
        <v>4.2258987921546992E-4</v>
      </c>
      <c r="AC57">
        <f t="shared" si="11"/>
        <v>3.0730736016548973E-3</v>
      </c>
    </row>
    <row r="58" spans="1:29">
      <c r="A58" t="s">
        <v>58</v>
      </c>
      <c r="B58" s="4" cm="1">
        <f t="array" ref="B58">_xll.SNL.Clients.Office.Excel.Functions.SPG(A58, "SP_TOTAL_REV", "CY2023")</f>
        <v>1563391</v>
      </c>
      <c r="C58" s="4">
        <f>_xll.SNL.Clients.Office.Excel.Functions.SPG(A58,"IQ_AVG_DILUT_SHARES_OUT","CY2023")</f>
        <v>75456000</v>
      </c>
      <c r="D58" s="5">
        <f>_xll.SNL.Clients.Office.Excel.Functions.SPG(A58, "IQ_DILUT_EPS_NORM", "CY2023")</f>
        <v>1.649</v>
      </c>
      <c r="E58">
        <f t="shared" si="0"/>
        <v>124426.944</v>
      </c>
      <c r="F58">
        <f t="shared" si="1"/>
        <v>7.9587859978725736E-2</v>
      </c>
      <c r="G58" s="5">
        <f>_xll.SNL.Clients.Office.Excel.Functions.SPG(A58, "SP_MARKETCAP", "12/30/2023")</f>
        <v>19357.65656223</v>
      </c>
      <c r="H58">
        <f t="shared" si="5"/>
        <v>4.6071224615218718E-4</v>
      </c>
      <c r="I58">
        <f t="shared" si="6"/>
        <v>7.5971449390495663E-4</v>
      </c>
      <c r="K58" t="s">
        <v>58</v>
      </c>
      <c r="L58" s="4" cm="1">
        <f t="array" ref="L58">_xll.SNL.Clients.Office.Excel.Functions.SPG(K58, "SP_TOTAL_REV", "CY2023")</f>
        <v>1563391</v>
      </c>
      <c r="M58" s="4">
        <f>_xll.SNL.Clients.Office.Excel.Functions.SPG(K58,"IQ_AVG_DILUT_SHARES_OUT","CY2023")</f>
        <v>75456000</v>
      </c>
      <c r="N58" s="5">
        <f>_xll.SNL.Clients.Office.Excel.Functions.SPG(K58, "IQ_DILUT_EPS_NORM", "CY2023")</f>
        <v>1.649</v>
      </c>
      <c r="O58">
        <f t="shared" si="2"/>
        <v>124426.944</v>
      </c>
      <c r="P58">
        <f t="shared" si="3"/>
        <v>7.9587859978725736E-2</v>
      </c>
      <c r="Q58" s="5">
        <f>_xll.SNL.Clients.Office.Excel.Functions.SPG(K58, "SP_MARKETCAP", "12/31/2022")</f>
        <v>11808.46718922</v>
      </c>
      <c r="R58">
        <f t="shared" si="7"/>
        <v>3.5045405404440007E-4</v>
      </c>
      <c r="S58">
        <f t="shared" si="8"/>
        <v>5.7789873511921569E-4</v>
      </c>
      <c r="U58" t="s">
        <v>58</v>
      </c>
      <c r="V58" s="4" cm="1">
        <f t="array" ref="V58">_xll.SNL.Clients.Office.Excel.Functions.SPG(U58, "SP_TOTAL_REV", "CY2021")</f>
        <v>863381</v>
      </c>
      <c r="W58" s="4">
        <f>_xll.SNL.Clients.Office.Excel.Functions.SPG(U58,"IQ_AVG_DILUT_SHARES_OUT","CY2021")</f>
        <v>66191000</v>
      </c>
      <c r="X58" s="5">
        <f>_xll.SNL.Clients.Office.Excel.Functions.SPG(U58, "IQ_DILUT_EPS_NORM", "CY2021")</f>
        <v>-1.335</v>
      </c>
      <c r="Y58">
        <f t="shared" si="9"/>
        <v>-88364.985000000001</v>
      </c>
      <c r="Z58">
        <f t="shared" si="10"/>
        <v>-0.10234761362596582</v>
      </c>
      <c r="AA58" s="5">
        <f>_xll.SNL.Clients.Office.Excel.Functions.SPG(U58, "SP_MARKETCAP", "12/31/2021")</f>
        <v>10749.408647</v>
      </c>
      <c r="AB58">
        <f t="shared" si="4"/>
        <v>2.5333675298050797E-4</v>
      </c>
      <c r="AC58">
        <f t="shared" si="11"/>
        <v>-3.3820456522897814E-4</v>
      </c>
    </row>
    <row r="59" spans="1:29">
      <c r="A59" t="s">
        <v>59</v>
      </c>
      <c r="B59" s="4" cm="1">
        <f t="array" ref="B59">_xll.SNL.Clients.Office.Excel.Functions.SPG(A59, "SP_TOTAL_REV", "CY2023")</f>
        <v>25506000</v>
      </c>
      <c r="C59" s="4">
        <f>_xll.SNL.Clients.Office.Excel.Functions.SPG(A59,"IQ_AVG_DILUT_SHARES_OUT","CY2023")</f>
        <v>1015000000</v>
      </c>
      <c r="D59" s="5">
        <f>_xll.SNL.Clients.Office.Excel.Functions.SPG(A59, "IQ_DILUT_EPS_NORM", "CY2023")</f>
        <v>1.48</v>
      </c>
      <c r="E59">
        <f t="shared" si="0"/>
        <v>1502200</v>
      </c>
      <c r="F59">
        <f t="shared" si="1"/>
        <v>5.8895946051909356E-2</v>
      </c>
      <c r="G59" s="5">
        <f>_xll.SNL.Clients.Office.Excel.Functions.SPG(A59, "SP_MARKETCAP", "12/30/2023")</f>
        <v>34393.074462739998</v>
      </c>
      <c r="H59">
        <f t="shared" si="5"/>
        <v>8.1855520769622513E-4</v>
      </c>
      <c r="I59">
        <f t="shared" si="6"/>
        <v>1.2114617073904132E-3</v>
      </c>
      <c r="K59" t="s">
        <v>59</v>
      </c>
      <c r="L59" s="4" cm="1">
        <f t="array" ref="L59">_xll.SNL.Clients.Office.Excel.Functions.SPG(K59, "SP_TOTAL_REV", "CY2023")</f>
        <v>25506000</v>
      </c>
      <c r="M59" s="4">
        <f>_xll.SNL.Clients.Office.Excel.Functions.SPG(K59,"IQ_AVG_DILUT_SHARES_OUT","CY2023")</f>
        <v>1015000000</v>
      </c>
      <c r="N59" s="5">
        <f>_xll.SNL.Clients.Office.Excel.Functions.SPG(K59, "IQ_DILUT_EPS_NORM", "CY2023")</f>
        <v>1.48</v>
      </c>
      <c r="O59">
        <f t="shared" si="2"/>
        <v>1502200</v>
      </c>
      <c r="P59">
        <f t="shared" si="3"/>
        <v>5.8895946051909356E-2</v>
      </c>
      <c r="Q59" s="5">
        <f>_xll.SNL.Clients.Office.Excel.Functions.SPG(K59, "SP_MARKETCAP", "12/31/2022")</f>
        <v>29573.336721970001</v>
      </c>
      <c r="R59">
        <f t="shared" si="7"/>
        <v>8.7768340968893434E-4</v>
      </c>
      <c r="S59">
        <f t="shared" si="8"/>
        <v>1.2989714463396227E-3</v>
      </c>
      <c r="U59" t="s">
        <v>59</v>
      </c>
      <c r="V59" s="4" cm="1">
        <f t="array" ref="V59">_xll.SNL.Clients.Office.Excel.Functions.SPG(U59, "SP_TOTAL_REV", "CY2021")</f>
        <v>20502000</v>
      </c>
      <c r="W59" s="4">
        <f>_xll.SNL.Clients.Office.Excel.Functions.SPG(U59,"IQ_AVG_DILUT_SHARES_OUT","CY2021")</f>
        <v>824000000</v>
      </c>
      <c r="X59" s="5">
        <f>_xll.SNL.Clients.Office.Excel.Functions.SPG(U59, "IQ_DILUT_EPS_NORM", "CY2021")</f>
        <v>1.2090000000000001</v>
      </c>
      <c r="Y59">
        <f t="shared" si="9"/>
        <v>996216.00000000012</v>
      </c>
      <c r="Z59">
        <f t="shared" si="10"/>
        <v>4.8591161837869483E-2</v>
      </c>
      <c r="AA59" s="5">
        <f>_xll.SNL.Clients.Office.Excel.Functions.SPG(U59, "SP_MARKETCAP", "12/31/2021")</f>
        <v>20931.431283000002</v>
      </c>
      <c r="AB59">
        <f t="shared" si="4"/>
        <v>4.9330163273211803E-4</v>
      </c>
      <c r="AC59">
        <f t="shared" si="11"/>
        <v>5.9640167397313076E-4</v>
      </c>
    </row>
    <row r="60" spans="1:29">
      <c r="A60" t="s">
        <v>60</v>
      </c>
      <c r="B60" s="4" cm="1">
        <f t="array" ref="B60">_xll.SNL.Clients.Office.Excel.Functions.SPG(A60, "SP_TOTAL_REV", "CY2023")</f>
        <v>14029000</v>
      </c>
      <c r="C60" s="4">
        <f>_xll.SNL.Clients.Office.Excel.Functions.SPG(A60,"IQ_AVG_DILUT_SHARES_OUT","CY2023")</f>
        <v>317022000</v>
      </c>
      <c r="D60" s="5">
        <f>_xll.SNL.Clients.Office.Excel.Functions.SPG(A60, "IQ_DILUT_EPS_NORM", "CY2023")</f>
        <v>1.9059999999999999</v>
      </c>
      <c r="E60">
        <f t="shared" si="0"/>
        <v>604243.93200000003</v>
      </c>
      <c r="F60">
        <f t="shared" si="1"/>
        <v>4.3071062228241502E-2</v>
      </c>
      <c r="G60" s="5">
        <f>_xll.SNL.Clients.Office.Excel.Functions.SPG(A60, "SP_MARKETCAP", "12/30/2023")</f>
        <v>18136.125829280001</v>
      </c>
      <c r="H60">
        <f t="shared" si="5"/>
        <v>4.3163981344773538E-4</v>
      </c>
      <c r="I60">
        <f t="shared" si="6"/>
        <v>8.2270548443138364E-4</v>
      </c>
      <c r="K60" t="s">
        <v>60</v>
      </c>
      <c r="L60" s="4" cm="1">
        <f t="array" ref="L60">_xll.SNL.Clients.Office.Excel.Functions.SPG(K60, "SP_TOTAL_REV", "CY2023")</f>
        <v>14029000</v>
      </c>
      <c r="M60" s="4">
        <f>_xll.SNL.Clients.Office.Excel.Functions.SPG(K60,"IQ_AVG_DILUT_SHARES_OUT","CY2023")</f>
        <v>317022000</v>
      </c>
      <c r="N60" s="5">
        <f>_xll.SNL.Clients.Office.Excel.Functions.SPG(K60, "IQ_DILUT_EPS_NORM", "CY2023")</f>
        <v>1.9059999999999999</v>
      </c>
      <c r="O60">
        <f t="shared" si="2"/>
        <v>604243.93200000003</v>
      </c>
      <c r="P60">
        <f t="shared" si="3"/>
        <v>4.3071062228241502E-2</v>
      </c>
      <c r="Q60" s="5">
        <f>_xll.SNL.Clients.Office.Excel.Functions.SPG(K60, "SP_MARKETCAP", "12/31/2022")</f>
        <v>16053.876471</v>
      </c>
      <c r="R60">
        <f t="shared" si="7"/>
        <v>4.7645016090878327E-4</v>
      </c>
      <c r="S60">
        <f t="shared" si="8"/>
        <v>9.0811400669214089E-4</v>
      </c>
      <c r="U60" t="s">
        <v>60</v>
      </c>
      <c r="V60" s="4" cm="1">
        <f t="array" ref="V60">_xll.SNL.Clients.Office.Excel.Functions.SPG(U60, "SP_TOTAL_REV", "CY2021")</f>
        <v>13811000</v>
      </c>
      <c r="W60" s="4">
        <f>_xll.SNL.Clients.Office.Excel.Functions.SPG(U60,"IQ_AVG_DILUT_SHARES_OUT","CY2021")</f>
        <v>331615000</v>
      </c>
      <c r="X60" s="5">
        <f>_xll.SNL.Clients.Office.Excel.Functions.SPG(U60, "IQ_DILUT_EPS_NORM", "CY2021")</f>
        <v>2.2280000000000002</v>
      </c>
      <c r="Y60">
        <f t="shared" si="9"/>
        <v>738838.22000000009</v>
      </c>
      <c r="Z60">
        <f t="shared" si="10"/>
        <v>5.3496359423647825E-2</v>
      </c>
      <c r="AA60" s="5">
        <f>_xll.SNL.Clients.Office.Excel.Functions.SPG(U60, "SP_MARKETCAP", "12/31/2021")</f>
        <v>31181.292901140001</v>
      </c>
      <c r="AB60">
        <f t="shared" si="4"/>
        <v>7.348653081035827E-4</v>
      </c>
      <c r="AC60">
        <f t="shared" si="11"/>
        <v>1.6372799064547825E-3</v>
      </c>
    </row>
    <row r="61" spans="1:29">
      <c r="A61" t="s">
        <v>61</v>
      </c>
      <c r="B61" s="4" cm="1">
        <f t="array" ref="B61">_xll.SNL.Clients.Office.Excel.Functions.SPG(A61, "SP_TOTAL_REV", "CY2023")</f>
        <v>100181000</v>
      </c>
      <c r="C61" s="4">
        <f>_xll.SNL.Clients.Office.Excel.Functions.SPG(A61,"IQ_AVG_DILUT_SHARES_OUT","CY2023")</f>
        <v>8080500000</v>
      </c>
      <c r="D61" s="5">
        <f>_xll.SNL.Clients.Office.Excel.Functions.SPG(A61, "IQ_DILUT_EPS_NORM", "CY2023")</f>
        <v>2.4780000000000002</v>
      </c>
      <c r="E61">
        <f t="shared" si="0"/>
        <v>20023479</v>
      </c>
      <c r="F61">
        <f t="shared" si="1"/>
        <v>0.19987301983410027</v>
      </c>
      <c r="G61" s="5">
        <f>_xll.SNL.Clients.Office.Excel.Functions.SPG(A61, "SP_MARKETCAP", "12/30/2023")</f>
        <v>266455.35691138002</v>
      </c>
      <c r="H61">
        <f t="shared" si="5"/>
        <v>6.3416377693903438E-3</v>
      </c>
      <c r="I61">
        <f t="shared" si="6"/>
        <v>1.5714578392549274E-2</v>
      </c>
      <c r="K61" t="s">
        <v>61</v>
      </c>
      <c r="L61" s="4" cm="1">
        <f t="array" ref="L61">_xll.SNL.Clients.Office.Excel.Functions.SPG(K61, "SP_TOTAL_REV", "CY2023")</f>
        <v>100181000</v>
      </c>
      <c r="M61" s="4">
        <f>_xll.SNL.Clients.Office.Excel.Functions.SPG(K61,"IQ_AVG_DILUT_SHARES_OUT","CY2023")</f>
        <v>8080500000</v>
      </c>
      <c r="N61" s="5">
        <f>_xll.SNL.Clients.Office.Excel.Functions.SPG(K61, "IQ_DILUT_EPS_NORM", "CY2023")</f>
        <v>2.4780000000000002</v>
      </c>
      <c r="O61">
        <f t="shared" si="2"/>
        <v>20023479</v>
      </c>
      <c r="P61">
        <f t="shared" si="3"/>
        <v>0.19987301983410027</v>
      </c>
      <c r="Q61" s="5">
        <f>_xll.SNL.Clients.Office.Excel.Functions.SPG(K61, "SP_MARKETCAP", "12/31/2022")</f>
        <v>265702.95575567998</v>
      </c>
      <c r="R61">
        <f t="shared" si="7"/>
        <v>7.8855855314705469E-3</v>
      </c>
      <c r="S61">
        <f t="shared" si="8"/>
        <v>1.9540480946984018E-2</v>
      </c>
      <c r="U61" t="s">
        <v>61</v>
      </c>
      <c r="V61" s="4" cm="1">
        <f t="array" ref="V61">_xll.SNL.Clients.Office.Excel.Functions.SPG(U61, "SP_TOTAL_REV", "CY2021")</f>
        <v>89113000</v>
      </c>
      <c r="W61" s="4">
        <f>_xll.SNL.Clients.Office.Excel.Functions.SPG(U61,"IQ_AVG_DILUT_SHARES_OUT","CY2021")</f>
        <v>8558400000</v>
      </c>
      <c r="X61" s="5">
        <f>_xll.SNL.Clients.Office.Excel.Functions.SPG(U61, "IQ_DILUT_EPS_NORM", "CY2021")</f>
        <v>2.4809999999999999</v>
      </c>
      <c r="Y61">
        <f t="shared" si="9"/>
        <v>21233390.399999999</v>
      </c>
      <c r="Z61">
        <f t="shared" si="10"/>
        <v>0.23827489142998215</v>
      </c>
      <c r="AA61" s="5">
        <f>_xll.SNL.Clients.Office.Excel.Functions.SPG(U61, "SP_MARKETCAP", "12/31/2021")</f>
        <v>364109.89858367998</v>
      </c>
      <c r="AB61">
        <f t="shared" si="4"/>
        <v>8.5811622261653467E-3</v>
      </c>
      <c r="AC61">
        <f t="shared" si="11"/>
        <v>2.1289863483116223E-2</v>
      </c>
    </row>
    <row r="62" spans="1:29">
      <c r="A62" t="s">
        <v>62</v>
      </c>
      <c r="B62" s="4" cm="1">
        <f t="array" ref="B62">_xll.SNL.Clients.Office.Excel.Functions.SPG(A62, "SP_TOTAL_REV", "CY2023")</f>
        <v>14813000</v>
      </c>
      <c r="C62" s="4">
        <f>_xll.SNL.Clients.Office.Excel.Functions.SPG(A62,"IQ_AVG_DILUT_SHARES_OUT","CY2023")</f>
        <v>506000000</v>
      </c>
      <c r="D62" s="5">
        <f>_xll.SNL.Clients.Office.Excel.Functions.SPG(A62, "IQ_DILUT_EPS_NORM", "CY2023")</f>
        <v>1.2509999999999999</v>
      </c>
      <c r="E62">
        <f t="shared" si="0"/>
        <v>633006</v>
      </c>
      <c r="F62">
        <f t="shared" si="1"/>
        <v>4.2733139809626682E-2</v>
      </c>
      <c r="G62" s="5">
        <f>_xll.SNL.Clients.Office.Excel.Functions.SPG(A62, "SP_MARKETCAP", "12/30/2023")</f>
        <v>19613.126857939998</v>
      </c>
      <c r="H62">
        <f t="shared" si="5"/>
        <v>4.6679243945365147E-4</v>
      </c>
      <c r="I62">
        <f t="shared" si="6"/>
        <v>5.8395734175651791E-4</v>
      </c>
      <c r="K62" t="s">
        <v>62</v>
      </c>
      <c r="L62" s="4" cm="1">
        <f t="array" ref="L62">_xll.SNL.Clients.Office.Excel.Functions.SPG(K62, "SP_TOTAL_REV", "CY2023")</f>
        <v>14813000</v>
      </c>
      <c r="M62" s="4">
        <f>_xll.SNL.Clients.Office.Excel.Functions.SPG(K62,"IQ_AVG_DILUT_SHARES_OUT","CY2023")</f>
        <v>506000000</v>
      </c>
      <c r="N62" s="5">
        <f>_xll.SNL.Clients.Office.Excel.Functions.SPG(K62, "IQ_DILUT_EPS_NORM", "CY2023")</f>
        <v>1.2509999999999999</v>
      </c>
      <c r="O62">
        <f t="shared" si="2"/>
        <v>633006</v>
      </c>
      <c r="P62">
        <f t="shared" si="3"/>
        <v>4.2733139809626682E-2</v>
      </c>
      <c r="Q62" s="5">
        <f>_xll.SNL.Clients.Office.Excel.Functions.SPG(K62, "SP_MARKETCAP", "12/31/2022")</f>
        <v>25695.03508623</v>
      </c>
      <c r="R62">
        <f t="shared" si="7"/>
        <v>7.6258239706191865E-4</v>
      </c>
      <c r="S62">
        <f t="shared" si="8"/>
        <v>9.5399057872446011E-4</v>
      </c>
      <c r="U62" t="s">
        <v>62</v>
      </c>
      <c r="V62" s="4" cm="1">
        <f t="array" ref="V62">_xll.SNL.Clients.Office.Excel.Functions.SPG(U62, "SP_TOTAL_REV", "CY2021")</f>
        <v>12146000</v>
      </c>
      <c r="W62" s="4">
        <f>_xll.SNL.Clients.Office.Excel.Functions.SPG(U62,"IQ_AVG_DILUT_SHARES_OUT","CY2021")</f>
        <v>508000000</v>
      </c>
      <c r="X62" s="5">
        <f>_xll.SNL.Clients.Office.Excel.Functions.SPG(U62, "IQ_DILUT_EPS_NORM", "CY2021")</f>
        <v>1.905</v>
      </c>
      <c r="Y62">
        <f t="shared" si="9"/>
        <v>967740</v>
      </c>
      <c r="Z62">
        <f t="shared" si="10"/>
        <v>7.9675613370657011E-2</v>
      </c>
      <c r="AA62" s="5">
        <f>_xll.SNL.Clients.Office.Excel.Functions.SPG(U62, "SP_MARKETCAP", "12/31/2021")</f>
        <v>42979.524975439999</v>
      </c>
      <c r="AB62">
        <f t="shared" si="4"/>
        <v>1.0129202135190363E-3</v>
      </c>
      <c r="AC62">
        <f t="shared" si="11"/>
        <v>1.9296130067537642E-3</v>
      </c>
    </row>
    <row r="63" spans="1:29">
      <c r="A63" t="s">
        <v>63</v>
      </c>
      <c r="B63" s="4" cm="1">
        <f t="array" ref="B63">_xll.SNL.Clients.Office.Excel.Functions.SPG(A63, "SP_TOTAL_REV", "CY2023")</f>
        <v>19492000</v>
      </c>
      <c r="C63" s="4">
        <f>_xll.SNL.Clients.Office.Excel.Functions.SPG(A63,"IQ_AVG_DILUT_SHARES_OUT","CY2023")</f>
        <v>289906500</v>
      </c>
      <c r="D63" s="5">
        <f>_xll.SNL.Clients.Office.Excel.Functions.SPG(A63, "IQ_DILUT_EPS_NORM", "CY2023")</f>
        <v>4.8460000000000001</v>
      </c>
      <c r="E63">
        <f t="shared" si="0"/>
        <v>1404886.899</v>
      </c>
      <c r="F63">
        <f t="shared" si="1"/>
        <v>7.2075051251795613E-2</v>
      </c>
      <c r="G63" s="5">
        <f>_xll.SNL.Clients.Office.Excel.Functions.SPG(A63, "SP_MARKETCAP", "12/30/2023")</f>
        <v>70599.084135369994</v>
      </c>
      <c r="H63">
        <f t="shared" si="5"/>
        <v>1.6802582752582205E-3</v>
      </c>
      <c r="I63">
        <f t="shared" si="6"/>
        <v>8.1425316019013375E-3</v>
      </c>
      <c r="K63" t="s">
        <v>63</v>
      </c>
      <c r="L63" s="4" cm="1">
        <f t="array" ref="L63">_xll.SNL.Clients.Office.Excel.Functions.SPG(K63, "SP_TOTAL_REV", "CY2023")</f>
        <v>19492000</v>
      </c>
      <c r="M63" s="4">
        <f>_xll.SNL.Clients.Office.Excel.Functions.SPG(K63,"IQ_AVG_DILUT_SHARES_OUT","CY2023")</f>
        <v>289906500</v>
      </c>
      <c r="N63" s="5">
        <f>_xll.SNL.Clients.Office.Excel.Functions.SPG(K63, "IQ_DILUT_EPS_NORM", "CY2023")</f>
        <v>4.8460000000000001</v>
      </c>
      <c r="O63">
        <f t="shared" si="2"/>
        <v>1404886.899</v>
      </c>
      <c r="P63">
        <f t="shared" si="3"/>
        <v>7.2075051251795613E-2</v>
      </c>
      <c r="Q63" s="5">
        <f>_xll.SNL.Clients.Office.Excel.Functions.SPG(K63, "SP_MARKETCAP", "12/31/2022")</f>
        <v>72289.345788199993</v>
      </c>
      <c r="R63">
        <f t="shared" si="7"/>
        <v>2.1454176812058866E-3</v>
      </c>
      <c r="S63">
        <f t="shared" si="8"/>
        <v>1.0396694083123726E-2</v>
      </c>
      <c r="U63" t="s">
        <v>63</v>
      </c>
      <c r="V63" s="4" cm="1">
        <f t="array" ref="V63">_xll.SNL.Clients.Office.Excel.Functions.SPG(U63, "SP_TOTAL_REV", "CY2021")</f>
        <v>18534000</v>
      </c>
      <c r="W63" s="4">
        <f>_xll.SNL.Clients.Office.Excel.Functions.SPG(U63,"IQ_AVG_DILUT_SHARES_OUT","CY2021")</f>
        <v>290491750</v>
      </c>
      <c r="X63" s="5">
        <f>_xll.SNL.Clients.Office.Excel.Functions.SPG(U63, "IQ_DILUT_EPS_NORM", "CY2021")</f>
        <v>3.823</v>
      </c>
      <c r="Y63">
        <f t="shared" si="9"/>
        <v>1110549.96025</v>
      </c>
      <c r="Z63">
        <f t="shared" si="10"/>
        <v>5.9919605063666774E-2</v>
      </c>
      <c r="AA63" s="5">
        <f>_xll.SNL.Clients.Office.Excel.Functions.SPG(U63, "SP_MARKETCAP", "12/31/2021")</f>
        <v>71682.706687600003</v>
      </c>
      <c r="AB63">
        <f t="shared" si="4"/>
        <v>1.6893826212625077E-3</v>
      </c>
      <c r="AC63">
        <f t="shared" si="11"/>
        <v>6.4585097610865665E-3</v>
      </c>
    </row>
    <row r="64" spans="1:29">
      <c r="A64" t="s">
        <v>64</v>
      </c>
      <c r="B64" s="4" cm="1">
        <f t="array" ref="B64">_xll.SNL.Clients.Office.Excel.Functions.SPG(A64, "SP_TOTAL_REV", "CY2023")</f>
        <v>364482000</v>
      </c>
      <c r="C64" s="4">
        <f>_xll.SNL.Clients.Office.Excel.Functions.SPG(A64,"IQ_AVG_DILUT_SHARES_OUT","CY2023")</f>
        <v>1448880</v>
      </c>
      <c r="D64" s="5">
        <f>_xll.SNL.Clients.Office.Excel.Functions.SPG(A64, "IQ_DILUT_EPS_NORM", "CY2023")</f>
        <v>51197.993999999999</v>
      </c>
      <c r="E64">
        <f t="shared" si="0"/>
        <v>74179749.546719998</v>
      </c>
      <c r="F64">
        <f t="shared" si="1"/>
        <v>0.20352102311422784</v>
      </c>
      <c r="G64" s="5" t="str">
        <f>_xll.SNL.Clients.Office.Excel.Functions.SPG(A64, "SP_MARKETCAP", "12/30/2023")</f>
        <v>NA</v>
      </c>
      <c r="H64" t="e">
        <f t="shared" si="5"/>
        <v>#VALUE!</v>
      </c>
      <c r="I64" t="e">
        <f t="shared" si="6"/>
        <v>#VALUE!</v>
      </c>
      <c r="K64" t="s">
        <v>64</v>
      </c>
      <c r="L64" s="4" cm="1">
        <f t="array" ref="L64">_xll.SNL.Clients.Office.Excel.Functions.SPG(K64, "SP_TOTAL_REV", "CY2023")</f>
        <v>364482000</v>
      </c>
      <c r="M64" s="4">
        <f>_xll.SNL.Clients.Office.Excel.Functions.SPG(K64,"IQ_AVG_DILUT_SHARES_OUT","CY2023")</f>
        <v>1448880</v>
      </c>
      <c r="N64" s="5">
        <f>_xll.SNL.Clients.Office.Excel.Functions.SPG(K64, "IQ_DILUT_EPS_NORM", "CY2023")</f>
        <v>51197.993999999999</v>
      </c>
      <c r="O64">
        <f t="shared" si="2"/>
        <v>74179749.546719998</v>
      </c>
      <c r="P64">
        <f t="shared" si="3"/>
        <v>0.20352102311422784</v>
      </c>
      <c r="Q64" s="5" t="str">
        <f>_xll.SNL.Clients.Office.Excel.Functions.SPG(K64, "SP_MARKETCAP", "12/31/2022")</f>
        <v>NA</v>
      </c>
      <c r="R64" t="e">
        <f t="shared" si="7"/>
        <v>#VALUE!</v>
      </c>
      <c r="S64" t="e">
        <f t="shared" si="8"/>
        <v>#VALUE!</v>
      </c>
      <c r="U64" t="s">
        <v>64</v>
      </c>
      <c r="V64" s="4" cm="1">
        <f t="array" ref="V64">_xll.SNL.Clients.Office.Excel.Functions.SPG(U64, "SP_TOTAL_REV", "CY2021")</f>
        <v>276185000</v>
      </c>
      <c r="W64" s="4">
        <f>_xll.SNL.Clients.Office.Excel.Functions.SPG(U64,"IQ_AVG_DILUT_SHARES_OUT","CY2021")</f>
        <v>1510180</v>
      </c>
      <c r="X64" s="5">
        <f>_xll.SNL.Clients.Office.Excel.Functions.SPG(U64, "IQ_DILUT_EPS_NORM", "CY2021")</f>
        <v>45624.445</v>
      </c>
      <c r="Y64">
        <f t="shared" si="9"/>
        <v>68901124.350100011</v>
      </c>
      <c r="Z64">
        <f t="shared" si="10"/>
        <v>0.24947453464199726</v>
      </c>
      <c r="AA64" s="5" t="str">
        <f>_xll.SNL.Clients.Office.Excel.Functions.SPG(U64, "SP_MARKETCAP", "12/31/2021")</f>
        <v>NA</v>
      </c>
      <c r="AB64" t="e">
        <f t="shared" si="4"/>
        <v>#VALUE!</v>
      </c>
      <c r="AC64" t="e">
        <f t="shared" si="11"/>
        <v>#VALUE!</v>
      </c>
    </row>
    <row r="65" spans="1:29">
      <c r="A65" t="s">
        <v>65</v>
      </c>
      <c r="B65" s="4" cm="1">
        <f t="array" ref="B65">_xll.SNL.Clients.Office.Excel.Functions.SPG(A65, "SP_TOTAL_REV", "CY2023")</f>
        <v>43452000</v>
      </c>
      <c r="C65" s="4">
        <f>_xll.SNL.Clients.Office.Excel.Functions.SPG(A65,"IQ_AVG_DILUT_SHARES_OUT","CY2023")</f>
        <v>218500000</v>
      </c>
      <c r="D65" s="5">
        <f>_xll.SNL.Clients.Office.Excel.Functions.SPG(A65, "IQ_DILUT_EPS_NORM", "CY2023")</f>
        <v>5.0170000000000003</v>
      </c>
      <c r="E65">
        <f t="shared" si="0"/>
        <v>1096214.5</v>
      </c>
      <c r="F65">
        <f t="shared" si="1"/>
        <v>2.5228171315474546E-2</v>
      </c>
      <c r="G65" s="5">
        <f>_xll.SNL.Clients.Office.Excel.Functions.SPG(A65, "SP_MARKETCAP", "12/30/2023")</f>
        <v>16861.196531599999</v>
      </c>
      <c r="H65">
        <f t="shared" si="5"/>
        <v>4.0129649484761871E-4</v>
      </c>
      <c r="I65">
        <f t="shared" si="6"/>
        <v>2.0133045146505033E-3</v>
      </c>
      <c r="K65" t="s">
        <v>65</v>
      </c>
      <c r="L65" s="4" cm="1">
        <f t="array" ref="L65">_xll.SNL.Clients.Office.Excel.Functions.SPG(K65, "SP_TOTAL_REV", "CY2023")</f>
        <v>43452000</v>
      </c>
      <c r="M65" s="4">
        <f>_xll.SNL.Clients.Office.Excel.Functions.SPG(K65,"IQ_AVG_DILUT_SHARES_OUT","CY2023")</f>
        <v>218500000</v>
      </c>
      <c r="N65" s="5">
        <f>_xll.SNL.Clients.Office.Excel.Functions.SPG(K65, "IQ_DILUT_EPS_NORM", "CY2023")</f>
        <v>5.0170000000000003</v>
      </c>
      <c r="O65">
        <f t="shared" si="2"/>
        <v>1096214.5</v>
      </c>
      <c r="P65">
        <f t="shared" si="3"/>
        <v>2.5228171315474546E-2</v>
      </c>
      <c r="Q65" s="5">
        <f>_xll.SNL.Clients.Office.Excel.Functions.SPG(K65, "SP_MARKETCAP", "12/31/2022")</f>
        <v>17747.621855339999</v>
      </c>
      <c r="R65">
        <f t="shared" si="7"/>
        <v>5.2671747562028329E-4</v>
      </c>
      <c r="S65">
        <f t="shared" si="8"/>
        <v>2.6425415751869614E-3</v>
      </c>
      <c r="U65" t="s">
        <v>65</v>
      </c>
      <c r="V65" s="4" cm="1">
        <f t="array" ref="V65">_xll.SNL.Clients.Office.Excel.Functions.SPG(U65, "SP_TOTAL_REV", "CY2021")</f>
        <v>51761000</v>
      </c>
      <c r="W65" s="4">
        <f>_xll.SNL.Clients.Office.Excel.Functions.SPG(U65,"IQ_AVG_DILUT_SHARES_OUT","CY2021")</f>
        <v>249300000</v>
      </c>
      <c r="X65" s="5">
        <f>_xll.SNL.Clients.Office.Excel.Functions.SPG(U65, "IQ_DILUT_EPS_NORM", "CY2021")</f>
        <v>7.5190000000000001</v>
      </c>
      <c r="Y65">
        <f t="shared" si="9"/>
        <v>1874486.7</v>
      </c>
      <c r="Z65">
        <f t="shared" si="10"/>
        <v>3.6214267498695926E-2</v>
      </c>
      <c r="AA65" s="5">
        <f>_xll.SNL.Clients.Office.Excel.Functions.SPG(U65, "SP_MARKETCAP", "12/31/2021")</f>
        <v>24440.9872368</v>
      </c>
      <c r="AB65">
        <f t="shared" si="4"/>
        <v>5.7601311379458888E-4</v>
      </c>
      <c r="AC65">
        <f t="shared" si="11"/>
        <v>4.3310426026215137E-3</v>
      </c>
    </row>
    <row r="66" spans="1:29">
      <c r="A66" t="s">
        <v>66</v>
      </c>
      <c r="B66" s="4" cm="1">
        <f t="array" ref="B66">_xll.SNL.Clients.Office.Excel.Functions.SPG(A66, "SP_TOTAL_REV", "CY2023")</f>
        <v>1144999</v>
      </c>
      <c r="C66" s="4">
        <f>_xll.SNL.Clients.Office.Excel.Functions.SPG(A66,"IQ_AVG_DILUT_SHARES_OUT","CY2023")</f>
        <v>161472500</v>
      </c>
      <c r="D66" s="5">
        <f>_xll.SNL.Clients.Office.Excel.Functions.SPG(A66, "IQ_DILUT_EPS_NORM", "CY2023")</f>
        <v>0.90800000000000003</v>
      </c>
      <c r="E66">
        <f t="shared" si="0"/>
        <v>146617.03</v>
      </c>
      <c r="F66">
        <f t="shared" si="1"/>
        <v>0.128049919694253</v>
      </c>
      <c r="G66" s="5">
        <f>_xll.SNL.Clients.Office.Excel.Functions.SPG(A66, "SP_MARKETCAP", "12/30/2023")</f>
        <v>12202.883243640001</v>
      </c>
      <c r="H66">
        <f t="shared" si="5"/>
        <v>2.9042863378823253E-4</v>
      </c>
      <c r="I66">
        <f t="shared" si="6"/>
        <v>2.6370919947971513E-4</v>
      </c>
      <c r="K66" t="s">
        <v>66</v>
      </c>
      <c r="L66" s="4" cm="1">
        <f t="array" ref="L66">_xll.SNL.Clients.Office.Excel.Functions.SPG(K66, "SP_TOTAL_REV", "CY2023")</f>
        <v>1144999</v>
      </c>
      <c r="M66" s="4">
        <f>_xll.SNL.Clients.Office.Excel.Functions.SPG(K66,"IQ_AVG_DILUT_SHARES_OUT","CY2023")</f>
        <v>161472500</v>
      </c>
      <c r="N66" s="5">
        <f>_xll.SNL.Clients.Office.Excel.Functions.SPG(K66, "IQ_DILUT_EPS_NORM", "CY2023")</f>
        <v>0.90800000000000003</v>
      </c>
      <c r="O66">
        <f t="shared" si="2"/>
        <v>146617.03</v>
      </c>
      <c r="P66">
        <f t="shared" si="3"/>
        <v>0.128049919694253</v>
      </c>
      <c r="Q66" s="5">
        <f>_xll.SNL.Clients.Office.Excel.Functions.SPG(K66, "SP_MARKETCAP", "12/31/2022")</f>
        <v>13009.63514368</v>
      </c>
      <c r="R66">
        <f t="shared" si="7"/>
        <v>3.8610255714673476E-4</v>
      </c>
      <c r="S66">
        <f t="shared" si="8"/>
        <v>3.5058112188923518E-4</v>
      </c>
      <c r="U66" t="s">
        <v>66</v>
      </c>
      <c r="V66" s="4" cm="1">
        <f t="array" ref="V66">_xll.SNL.Clients.Office.Excel.Functions.SPG(U66, "SP_TOTAL_REV", "CY2021")</f>
        <v>1029575</v>
      </c>
      <c r="W66" s="4">
        <f>_xll.SNL.Clients.Office.Excel.Functions.SPG(U66,"IQ_AVG_DILUT_SHARES_OUT","CY2021")</f>
        <v>163980000</v>
      </c>
      <c r="X66" s="5">
        <f>_xll.SNL.Clients.Office.Excel.Functions.SPG(U66, "IQ_DILUT_EPS_NORM", "CY2021")</f>
        <v>1.0329999999999999</v>
      </c>
      <c r="Y66">
        <f t="shared" si="9"/>
        <v>169391.34</v>
      </c>
      <c r="Z66">
        <f t="shared" si="10"/>
        <v>0.16452549838525604</v>
      </c>
      <c r="AA66" s="5">
        <f>_xll.SNL.Clients.Office.Excel.Functions.SPG(U66, "SP_MARKETCAP", "12/31/2021")</f>
        <v>20329.024811259998</v>
      </c>
      <c r="AB66">
        <f t="shared" si="4"/>
        <v>4.791044145839692E-4</v>
      </c>
      <c r="AC66">
        <f t="shared" si="11"/>
        <v>4.9491486026524017E-4</v>
      </c>
    </row>
    <row r="67" spans="1:29">
      <c r="A67" t="s">
        <v>67</v>
      </c>
      <c r="B67" s="4" cm="1">
        <f t="array" ref="B67">_xll.SNL.Clients.Office.Excel.Functions.SPG(A67, "SP_TOTAL_REV", "CY2023")</f>
        <v>9835600</v>
      </c>
      <c r="C67" s="4">
        <f>_xll.SNL.Clients.Office.Excel.Functions.SPG(A67,"IQ_AVG_DILUT_SHARES_OUT","CY2023")</f>
        <v>145600000</v>
      </c>
      <c r="D67" s="5">
        <f>_xll.SNL.Clients.Office.Excel.Functions.SPG(A67, "IQ_DILUT_EPS_NORM", "CY2023")</f>
        <v>7.98</v>
      </c>
      <c r="E67">
        <f t="shared" si="0"/>
        <v>1161888</v>
      </c>
      <c r="F67">
        <f t="shared" si="1"/>
        <v>0.11813087152791898</v>
      </c>
      <c r="G67" s="5">
        <f>_xll.SNL.Clients.Office.Excel.Functions.SPG(A67, "SP_MARKETCAP", "12/30/2023")</f>
        <v>37495.284442240001</v>
      </c>
      <c r="H67">
        <f t="shared" si="5"/>
        <v>8.9238780840884618E-4</v>
      </c>
      <c r="I67">
        <f t="shared" si="6"/>
        <v>7.1212547111025931E-3</v>
      </c>
      <c r="K67" t="s">
        <v>67</v>
      </c>
      <c r="L67" s="4" cm="1">
        <f t="array" ref="L67">_xll.SNL.Clients.Office.Excel.Functions.SPG(K67, "SP_TOTAL_REV", "CY2023")</f>
        <v>9835600</v>
      </c>
      <c r="M67" s="4">
        <f>_xll.SNL.Clients.Office.Excel.Functions.SPG(K67,"IQ_AVG_DILUT_SHARES_OUT","CY2023")</f>
        <v>145600000</v>
      </c>
      <c r="N67" s="5">
        <f>_xll.SNL.Clients.Office.Excel.Functions.SPG(K67, "IQ_DILUT_EPS_NORM", "CY2023")</f>
        <v>7.98</v>
      </c>
      <c r="O67">
        <f t="shared" si="2"/>
        <v>1161888</v>
      </c>
      <c r="P67">
        <f t="shared" si="3"/>
        <v>0.11813087152791898</v>
      </c>
      <c r="Q67" s="5">
        <f>_xll.SNL.Clients.Office.Excel.Functions.SPG(K67, "SP_MARKETCAP", "12/31/2022")</f>
        <v>39876.868795679999</v>
      </c>
      <c r="R67">
        <f t="shared" si="7"/>
        <v>1.1834736979919405E-3</v>
      </c>
      <c r="S67">
        <f t="shared" si="8"/>
        <v>9.4441201099756851E-3</v>
      </c>
      <c r="U67" t="s">
        <v>67</v>
      </c>
      <c r="V67" s="4" cm="1">
        <f t="array" ref="V67">_xll.SNL.Clients.Office.Excel.Functions.SPG(U67, "SP_TOTAL_REV", "CY2021")</f>
        <v>10981700</v>
      </c>
      <c r="W67" s="4">
        <f>_xll.SNL.Clients.Office.Excel.Functions.SPG(U67,"IQ_AVG_DILUT_SHARES_OUT","CY2021")</f>
        <v>149600000</v>
      </c>
      <c r="X67" s="5">
        <f>_xll.SNL.Clients.Office.Excel.Functions.SPG(U67, "IQ_DILUT_EPS_NORM", "CY2021")</f>
        <v>12.243</v>
      </c>
      <c r="Y67">
        <f t="shared" si="9"/>
        <v>1831552.8</v>
      </c>
      <c r="Z67">
        <f t="shared" si="10"/>
        <v>0.16678226504093174</v>
      </c>
      <c r="AA67" s="5">
        <f>_xll.SNL.Clients.Office.Excel.Functions.SPG(U67, "SP_MARKETCAP", "12/31/2021")</f>
        <v>35242.499463040003</v>
      </c>
      <c r="AB67">
        <f t="shared" si="4"/>
        <v>8.3057781819240661E-4</v>
      </c>
      <c r="AC67">
        <f t="shared" si="11"/>
        <v>1.0168764228129634E-2</v>
      </c>
    </row>
    <row r="68" spans="1:29">
      <c r="A68" t="s">
        <v>68</v>
      </c>
      <c r="B68" s="4" cm="1">
        <f t="array" ref="B68">_xll.SNL.Clients.Office.Excel.Functions.SPG(A68, "SP_TOTAL_REV", "CY2023")</f>
        <v>17859000</v>
      </c>
      <c r="C68" s="4">
        <f>_xll.SNL.Clients.Office.Excel.Functions.SPG(A68,"IQ_AVG_DILUT_SHARES_OUT","CY2023")</f>
        <v>150706451</v>
      </c>
      <c r="D68" s="5">
        <f>_xll.SNL.Clients.Office.Excel.Functions.SPG(A68, "IQ_DILUT_EPS_NORM", "CY2023")</f>
        <v>25.885000000000002</v>
      </c>
      <c r="E68">
        <f t="shared" si="0"/>
        <v>3901036.484135</v>
      </c>
      <c r="F68">
        <f t="shared" si="1"/>
        <v>0.21843532583767289</v>
      </c>
      <c r="G68" s="5">
        <f>_xll.SNL.Clients.Office.Excel.Functions.SPG(A68, "SP_MARKETCAP", "12/30/2023")</f>
        <v>120765.37395779999</v>
      </c>
      <c r="H68">
        <f t="shared" si="5"/>
        <v>2.8742160247881465E-3</v>
      </c>
      <c r="I68">
        <f t="shared" si="6"/>
        <v>7.4399081801641176E-2</v>
      </c>
      <c r="K68" t="s">
        <v>68</v>
      </c>
      <c r="L68" s="4" cm="1">
        <f t="array" ref="L68">_xll.SNL.Clients.Office.Excel.Functions.SPG(K68, "SP_TOTAL_REV", "CY2023")</f>
        <v>17859000</v>
      </c>
      <c r="M68" s="4">
        <f>_xll.SNL.Clients.Office.Excel.Functions.SPG(K68,"IQ_AVG_DILUT_SHARES_OUT","CY2023")</f>
        <v>150706451</v>
      </c>
      <c r="N68" s="5">
        <f>_xll.SNL.Clients.Office.Excel.Functions.SPG(K68, "IQ_DILUT_EPS_NORM", "CY2023")</f>
        <v>25.885000000000002</v>
      </c>
      <c r="O68">
        <f t="shared" si="2"/>
        <v>3901036.484135</v>
      </c>
      <c r="P68">
        <f t="shared" si="3"/>
        <v>0.21843532583767289</v>
      </c>
      <c r="Q68" s="5">
        <f>_xll.SNL.Clients.Office.Excel.Functions.SPG(K68, "SP_MARKETCAP", "12/31/2022")</f>
        <v>106433.09172950999</v>
      </c>
      <c r="R68">
        <f t="shared" si="7"/>
        <v>3.158742610991673E-3</v>
      </c>
      <c r="S68">
        <f t="shared" si="8"/>
        <v>8.1764052485519462E-2</v>
      </c>
      <c r="U68" t="s">
        <v>68</v>
      </c>
      <c r="V68" s="4" cm="1">
        <f t="array" ref="V68">_xll.SNL.Clients.Office.Excel.Functions.SPG(U68, "SP_TOTAL_REV", "CY2021")</f>
        <v>19374000</v>
      </c>
      <c r="W68" s="4">
        <f>_xll.SNL.Clients.Office.Excel.Functions.SPG(U68,"IQ_AVG_DILUT_SHARES_OUT","CY2021")</f>
        <v>154404357</v>
      </c>
      <c r="X68" s="5">
        <f>_xll.SNL.Clients.Office.Excel.Functions.SPG(U68, "IQ_DILUT_EPS_NORM", "CY2021")</f>
        <v>27.847000000000001</v>
      </c>
      <c r="Y68">
        <f t="shared" si="9"/>
        <v>4299698.1293790005</v>
      </c>
      <c r="Z68">
        <f t="shared" si="10"/>
        <v>0.22193135797352123</v>
      </c>
      <c r="AA68" s="5">
        <f>_xll.SNL.Clients.Office.Excel.Functions.SPG(U68, "SP_MARKETCAP", "12/31/2021")</f>
        <v>139089.29057412001</v>
      </c>
      <c r="AB68">
        <f t="shared" si="4"/>
        <v>3.2779876926759032E-3</v>
      </c>
      <c r="AC68">
        <f t="shared" si="11"/>
        <v>9.1282123277945881E-2</v>
      </c>
    </row>
    <row r="69" spans="1:29">
      <c r="A69" t="s">
        <v>69</v>
      </c>
      <c r="B69" s="4" cm="1">
        <f t="array" ref="B69">_xll.SNL.Clients.Office.Excel.Functions.SPG(A69, "SP_TOTAL_REV", "CY2023")</f>
        <v>7683902</v>
      </c>
      <c r="C69" s="4">
        <f>_xll.SNL.Clients.Office.Excel.Functions.SPG(A69,"IQ_AVG_DILUT_SHARES_OUT","CY2023")</f>
        <v>755419936</v>
      </c>
      <c r="D69" s="5">
        <f>_xll.SNL.Clients.Office.Excel.Functions.SPG(A69, "IQ_DILUT_EPS_NORM", "CY2023")</f>
        <v>1.1000000000000001</v>
      </c>
      <c r="E69">
        <f t="shared" si="0"/>
        <v>830961.92960000003</v>
      </c>
      <c r="F69">
        <f t="shared" si="1"/>
        <v>0.10814322327380022</v>
      </c>
      <c r="G69" s="5">
        <f>_xll.SNL.Clients.Office.Excel.Functions.SPG(A69, "SP_MARKETCAP", "12/30/2023")</f>
        <v>99208.703052120007</v>
      </c>
      <c r="H69">
        <f t="shared" si="5"/>
        <v>2.3611672349931469E-3</v>
      </c>
      <c r="I69">
        <f t="shared" si="6"/>
        <v>2.5972839584924618E-3</v>
      </c>
      <c r="K69" t="s">
        <v>69</v>
      </c>
      <c r="L69" s="4" cm="1">
        <f t="array" ref="L69">_xll.SNL.Clients.Office.Excel.Functions.SPG(K69, "SP_TOTAL_REV", "CY2023")</f>
        <v>7683902</v>
      </c>
      <c r="M69" s="4">
        <f>_xll.SNL.Clients.Office.Excel.Functions.SPG(K69,"IQ_AVG_DILUT_SHARES_OUT","CY2023")</f>
        <v>755419936</v>
      </c>
      <c r="N69" s="5">
        <f>_xll.SNL.Clients.Office.Excel.Functions.SPG(K69, "IQ_DILUT_EPS_NORM", "CY2023")</f>
        <v>1.1000000000000001</v>
      </c>
      <c r="O69">
        <f t="shared" si="2"/>
        <v>830961.92960000003</v>
      </c>
      <c r="P69">
        <f t="shared" si="3"/>
        <v>0.10814322327380022</v>
      </c>
      <c r="Q69" s="5">
        <f>_xll.SNL.Clients.Office.Excel.Functions.SPG(K69, "SP_MARKETCAP", "12/31/2022")</f>
        <v>55019.1437496</v>
      </c>
      <c r="R69">
        <f t="shared" si="7"/>
        <v>1.6328691665164863E-3</v>
      </c>
      <c r="S69">
        <f t="shared" si="8"/>
        <v>1.7961560831681351E-3</v>
      </c>
      <c r="U69" t="s">
        <v>69</v>
      </c>
      <c r="V69" s="4" cm="1">
        <f t="array" ref="V69">_xll.SNL.Clients.Office.Excel.Functions.SPG(U69, "SP_TOTAL_REV", "CY2021")</f>
        <v>22175794</v>
      </c>
      <c r="W69" s="4">
        <f>_xll.SNL.Clients.Office.Excel.Functions.SPG(U69,"IQ_AVG_DILUT_SHARES_OUT","CY2021")</f>
        <v>720125043</v>
      </c>
      <c r="X69" s="5">
        <f>_xll.SNL.Clients.Office.Excel.Functions.SPG(U69, "IQ_DILUT_EPS_NORM", "CY2021")</f>
        <v>2.718</v>
      </c>
      <c r="Y69">
        <f t="shared" si="9"/>
        <v>1957299.8668740001</v>
      </c>
      <c r="Z69">
        <f t="shared" si="10"/>
        <v>8.8262899036399778E-2</v>
      </c>
      <c r="AA69" s="5">
        <f>_xll.SNL.Clients.Office.Excel.Functions.SPG(U69, "SP_MARKETCAP", "12/31/2021")</f>
        <v>92856.803888159993</v>
      </c>
      <c r="AB69">
        <f t="shared" si="4"/>
        <v>2.1884032844671384E-3</v>
      </c>
      <c r="AC69">
        <f t="shared" si="11"/>
        <v>5.9480801271816824E-3</v>
      </c>
    </row>
    <row r="70" spans="1:29">
      <c r="A70" t="s">
        <v>70</v>
      </c>
      <c r="B70" s="4" cm="1">
        <f t="array" ref="B70">_xll.SNL.Clients.Office.Excel.Functions.SPG(A70, "SP_TOTAL_REV", "CY2023")</f>
        <v>21365000</v>
      </c>
      <c r="C70" s="4">
        <f>_xll.SNL.Clients.Office.Excel.Functions.SPG(A70,"IQ_AVG_DILUT_SHARES_OUT","CY2023")</f>
        <v>36530000</v>
      </c>
      <c r="D70" s="5">
        <f>_xll.SNL.Clients.Office.Excel.Functions.SPG(A70, "IQ_DILUT_EPS_NORM", "CY2023")</f>
        <v>97.557000000000002</v>
      </c>
      <c r="E70">
        <f t="shared" ref="E70:E133" si="12">C70*D70/1000</f>
        <v>3563757.21</v>
      </c>
      <c r="F70">
        <f t="shared" ref="F70:F133" si="13">E70/B70</f>
        <v>0.16680352024338871</v>
      </c>
      <c r="G70" s="5">
        <f>_xll.SNL.Clients.Office.Excel.Functions.SPG(A70, "SP_MARKETCAP", "12/30/2023")</f>
        <v>123762.05530306</v>
      </c>
      <c r="H70">
        <f t="shared" si="5"/>
        <v>2.9455370438969826E-3</v>
      </c>
      <c r="I70">
        <f t="shared" si="6"/>
        <v>0.28735775739145797</v>
      </c>
      <c r="K70" t="s">
        <v>70</v>
      </c>
      <c r="L70" s="4" cm="1">
        <f t="array" ref="L70">_xll.SNL.Clients.Office.Excel.Functions.SPG(K70, "SP_TOTAL_REV", "CY2023")</f>
        <v>21365000</v>
      </c>
      <c r="M70" s="4">
        <f>_xll.SNL.Clients.Office.Excel.Functions.SPG(K70,"IQ_AVG_DILUT_SHARES_OUT","CY2023")</f>
        <v>36530000</v>
      </c>
      <c r="N70" s="5">
        <f>_xll.SNL.Clients.Office.Excel.Functions.SPG(K70, "IQ_DILUT_EPS_NORM", "CY2023")</f>
        <v>97.557000000000002</v>
      </c>
      <c r="O70">
        <f t="shared" ref="O70:O133" si="14">M70*N70/1000</f>
        <v>3563757.21</v>
      </c>
      <c r="P70">
        <f t="shared" ref="P70:P133" si="15">O70/L70</f>
        <v>0.16680352024338871</v>
      </c>
      <c r="Q70" s="5">
        <f>_xll.SNL.Clients.Office.Excel.Functions.SPG(K70, "SP_MARKETCAP", "12/31/2022")</f>
        <v>78171.477848640003</v>
      </c>
      <c r="R70">
        <f t="shared" si="7"/>
        <v>2.3199887744708631E-3</v>
      </c>
      <c r="S70">
        <f t="shared" si="8"/>
        <v>0.22633114487105399</v>
      </c>
      <c r="U70" t="s">
        <v>70</v>
      </c>
      <c r="V70" s="4" cm="1">
        <f t="array" ref="V70">_xll.SNL.Clients.Office.Excel.Functions.SPG(U70, "SP_TOTAL_REV", "CY2021")</f>
        <v>10958000</v>
      </c>
      <c r="W70" s="4">
        <f>_xll.SNL.Clients.Office.Excel.Functions.SPG(U70,"IQ_AVG_DILUT_SHARES_OUT","CY2021")</f>
        <v>41362000</v>
      </c>
      <c r="X70" s="5">
        <f>_xll.SNL.Clients.Office.Excel.Functions.SPG(U70, "IQ_DILUT_EPS_NORM", "CY2021")</f>
        <v>36.445999999999998</v>
      </c>
      <c r="Y70">
        <f t="shared" si="9"/>
        <v>1507479.452</v>
      </c>
      <c r="Z70">
        <f t="shared" si="10"/>
        <v>0.13756884942507758</v>
      </c>
      <c r="AA70" s="5">
        <f>_xll.SNL.Clients.Office.Excel.Functions.SPG(U70, "SP_MARKETCAP", "12/31/2021")</f>
        <v>98520.745116549995</v>
      </c>
      <c r="AB70">
        <f t="shared" ref="AB70:AB133" si="16">AA70/$AA$509</f>
        <v>2.3218882534540796E-3</v>
      </c>
      <c r="AC70">
        <f t="shared" si="11"/>
        <v>8.4623539285387378E-2</v>
      </c>
    </row>
    <row r="71" spans="1:29">
      <c r="A71" t="s">
        <v>71</v>
      </c>
      <c r="B71" s="4" cm="1">
        <f t="array" ref="B71">_xll.SNL.Clients.Office.Excel.Functions.SPG(A71, "SP_TOTAL_REV", "CY2023")</f>
        <v>14198000</v>
      </c>
      <c r="C71" s="4">
        <f>_xll.SNL.Clients.Office.Excel.Functions.SPG(A71,"IQ_AVG_DILUT_SHARES_OUT","CY2023")</f>
        <v>234400000</v>
      </c>
      <c r="D71" s="5">
        <f>_xll.SNL.Clients.Office.Excel.Functions.SPG(A71, "IQ_DILUT_EPS_NORM", "CY2023")</f>
        <v>3.008</v>
      </c>
      <c r="E71">
        <f t="shared" si="12"/>
        <v>705075.19999999995</v>
      </c>
      <c r="F71">
        <f t="shared" si="13"/>
        <v>4.9660177489787294E-2</v>
      </c>
      <c r="G71" s="5">
        <f>_xll.SNL.Clients.Office.Excel.Functions.SPG(A71, "SP_MARKETCAP", "12/30/2023")</f>
        <v>8426.7371296500005</v>
      </c>
      <c r="H71">
        <f t="shared" ref="H71:H134" si="17">G71/$G$509</f>
        <v>2.0055635237945586E-4</v>
      </c>
      <c r="I71">
        <f t="shared" ref="I71:I134" si="18">D71*H71</f>
        <v>6.0327350795740323E-4</v>
      </c>
      <c r="K71" t="s">
        <v>71</v>
      </c>
      <c r="L71" s="4" cm="1">
        <f t="array" ref="L71">_xll.SNL.Clients.Office.Excel.Functions.SPG(K71, "SP_TOTAL_REV", "CY2023")</f>
        <v>14198000</v>
      </c>
      <c r="M71" s="4">
        <f>_xll.SNL.Clients.Office.Excel.Functions.SPG(K71,"IQ_AVG_DILUT_SHARES_OUT","CY2023")</f>
        <v>234400000</v>
      </c>
      <c r="N71" s="5">
        <f>_xll.SNL.Clients.Office.Excel.Functions.SPG(K71, "IQ_DILUT_EPS_NORM", "CY2023")</f>
        <v>3.008</v>
      </c>
      <c r="O71">
        <f t="shared" si="14"/>
        <v>705075.19999999995</v>
      </c>
      <c r="P71">
        <f t="shared" si="15"/>
        <v>4.9660177489787294E-2</v>
      </c>
      <c r="Q71" s="5">
        <f>_xll.SNL.Clients.Office.Excel.Functions.SPG(K71, "SP_MARKETCAP", "12/31/2022")</f>
        <v>9424.6956824999997</v>
      </c>
      <c r="R71">
        <f t="shared" ref="R71:R134" si="19">Q71/$Q$509</f>
        <v>2.7970800588599095E-4</v>
      </c>
      <c r="S71">
        <f t="shared" ref="S71:S134" si="20">N71*R71</f>
        <v>8.4136168170506078E-4</v>
      </c>
      <c r="U71" t="s">
        <v>71</v>
      </c>
      <c r="V71" s="4" cm="1">
        <f t="array" ref="V71">_xll.SNL.Clients.Office.Excel.Functions.SPG(U71, "SP_TOTAL_REV", "CY2021")</f>
        <v>11803000</v>
      </c>
      <c r="W71" s="4">
        <f>_xll.SNL.Clients.Office.Excel.Functions.SPG(U71,"IQ_AVG_DILUT_SHARES_OUT","CY2021")</f>
        <v>239500000</v>
      </c>
      <c r="X71" s="5">
        <f>_xll.SNL.Clients.Office.Excel.Functions.SPG(U71, "IQ_DILUT_EPS_NORM", "CY2021")</f>
        <v>2.3849999999999998</v>
      </c>
      <c r="Y71">
        <f t="shared" ref="Y71:Y134" si="21">W71*X71/1000</f>
        <v>571207.5</v>
      </c>
      <c r="Z71">
        <f t="shared" ref="Z71:Z134" si="22">Y71/V71</f>
        <v>4.8395111412352788E-2</v>
      </c>
      <c r="AA71" s="5">
        <f>_xll.SNL.Clients.Office.Excel.Functions.SPG(U71, "SP_MARKETCAP", "12/31/2021")</f>
        <v>10806.49136425</v>
      </c>
      <c r="AB71">
        <f t="shared" si="16"/>
        <v>2.5468205026283382E-4</v>
      </c>
      <c r="AC71">
        <f t="shared" ref="AC71:AC134" si="23">X71*AB71</f>
        <v>6.074166898768586E-4</v>
      </c>
    </row>
    <row r="72" spans="1:29">
      <c r="A72" t="s">
        <v>72</v>
      </c>
      <c r="B72" s="4" cm="1">
        <f t="array" ref="B72">_xll.SNL.Clients.Office.Excel.Functions.SPG(A72, "SP_TOTAL_REV", "CY2023")</f>
        <v>14240000</v>
      </c>
      <c r="C72" s="4">
        <f>_xll.SNL.Clients.Office.Excel.Functions.SPG(A72,"IQ_AVG_DILUT_SHARES_OUT","CY2023")</f>
        <v>1463500000</v>
      </c>
      <c r="D72" s="5">
        <f>_xll.SNL.Clients.Office.Excel.Functions.SPG(A72, "IQ_DILUT_EPS_NORM", "CY2023")</f>
        <v>0.90500000000000003</v>
      </c>
      <c r="E72">
        <f t="shared" si="12"/>
        <v>1324467.5</v>
      </c>
      <c r="F72">
        <f t="shared" si="13"/>
        <v>9.3010358146067409E-2</v>
      </c>
      <c r="G72" s="5">
        <f>_xll.SNL.Clients.Office.Excel.Functions.SPG(A72, "SP_MARKETCAP", "12/30/2023")</f>
        <v>84690.654338370005</v>
      </c>
      <c r="H72">
        <f t="shared" si="17"/>
        <v>2.0156376606277619E-3</v>
      </c>
      <c r="I72">
        <f t="shared" si="18"/>
        <v>1.8241520828681246E-3</v>
      </c>
      <c r="K72" t="s">
        <v>72</v>
      </c>
      <c r="L72" s="4" cm="1">
        <f t="array" ref="L72">_xll.SNL.Clients.Office.Excel.Functions.SPG(K72, "SP_TOTAL_REV", "CY2023")</f>
        <v>14240000</v>
      </c>
      <c r="M72" s="4">
        <f>_xll.SNL.Clients.Office.Excel.Functions.SPG(K72,"IQ_AVG_DILUT_SHARES_OUT","CY2023")</f>
        <v>1463500000</v>
      </c>
      <c r="N72" s="5">
        <f>_xll.SNL.Clients.Office.Excel.Functions.SPG(K72, "IQ_DILUT_EPS_NORM", "CY2023")</f>
        <v>0.90500000000000003</v>
      </c>
      <c r="O72">
        <f t="shared" si="14"/>
        <v>1324467.5</v>
      </c>
      <c r="P72">
        <f t="shared" si="15"/>
        <v>9.3010358146067409E-2</v>
      </c>
      <c r="Q72" s="5">
        <f>_xll.SNL.Clients.Office.Excel.Functions.SPG(K72, "SP_MARKETCAP", "12/31/2022")</f>
        <v>66273.043018140001</v>
      </c>
      <c r="R72">
        <f t="shared" si="19"/>
        <v>1.9668646427513379E-3</v>
      </c>
      <c r="S72">
        <f t="shared" si="20"/>
        <v>1.7800125016899607E-3</v>
      </c>
      <c r="U72" t="s">
        <v>72</v>
      </c>
      <c r="V72" s="4" cm="1">
        <f t="array" ref="V72">_xll.SNL.Clients.Office.Excel.Functions.SPG(U72, "SP_TOTAL_REV", "CY2021")</f>
        <v>11888000</v>
      </c>
      <c r="W72" s="4">
        <f>_xll.SNL.Clients.Office.Excel.Functions.SPG(U72,"IQ_AVG_DILUT_SHARES_OUT","CY2021")</f>
        <v>1433800000</v>
      </c>
      <c r="X72" s="5">
        <f>_xll.SNL.Clients.Office.Excel.Functions.SPG(U72, "IQ_DILUT_EPS_NORM", "CY2021")</f>
        <v>0.63300000000000001</v>
      </c>
      <c r="Y72">
        <f t="shared" si="21"/>
        <v>907595.4</v>
      </c>
      <c r="Z72">
        <f t="shared" si="22"/>
        <v>7.6345508075370119E-2</v>
      </c>
      <c r="AA72" s="5">
        <f>_xll.SNL.Clients.Office.Excel.Functions.SPG(U72, "SP_MARKETCAP", "12/31/2021")</f>
        <v>60533.680422960002</v>
      </c>
      <c r="AB72">
        <f t="shared" si="16"/>
        <v>1.4266278776732812E-3</v>
      </c>
      <c r="AC72">
        <f t="shared" si="23"/>
        <v>9.0305544656718703E-4</v>
      </c>
    </row>
    <row r="73" spans="1:29">
      <c r="A73" t="s">
        <v>73</v>
      </c>
      <c r="B73" s="4" cm="1">
        <f t="array" ref="B73">_xll.SNL.Clients.Office.Excel.Functions.SPG(A73, "SP_TOTAL_REV", "CY2023")</f>
        <v>45006000</v>
      </c>
      <c r="C73" s="4">
        <f>_xll.SNL.Clients.Office.Excel.Functions.SPG(A73,"IQ_AVG_DILUT_SHARES_OUT","CY2023")</f>
        <v>2078000000</v>
      </c>
      <c r="D73" s="5">
        <f>_xll.SNL.Clients.Office.Excel.Functions.SPG(A73, "IQ_DILUT_EPS_NORM", "CY2023")</f>
        <v>3.0430000000000001</v>
      </c>
      <c r="E73">
        <f t="shared" si="12"/>
        <v>6323354</v>
      </c>
      <c r="F73">
        <f t="shared" si="13"/>
        <v>0.14050024441185618</v>
      </c>
      <c r="G73" s="5">
        <f>_xll.SNL.Clients.Office.Excel.Functions.SPG(A73, "SP_MARKETCAP", "12/30/2023")</f>
        <v>104403.41974202001</v>
      </c>
      <c r="H73">
        <f t="shared" si="17"/>
        <v>2.4848014975721077E-3</v>
      </c>
      <c r="I73">
        <f t="shared" si="18"/>
        <v>7.5612509571119238E-3</v>
      </c>
      <c r="K73" t="s">
        <v>73</v>
      </c>
      <c r="L73" s="4" cm="1">
        <f t="array" ref="L73">_xll.SNL.Clients.Office.Excel.Functions.SPG(K73, "SP_TOTAL_REV", "CY2023")</f>
        <v>45006000</v>
      </c>
      <c r="M73" s="4">
        <f>_xll.SNL.Clients.Office.Excel.Functions.SPG(K73,"IQ_AVG_DILUT_SHARES_OUT","CY2023")</f>
        <v>2078000000</v>
      </c>
      <c r="N73" s="5">
        <f>_xll.SNL.Clients.Office.Excel.Functions.SPG(K73, "IQ_DILUT_EPS_NORM", "CY2023")</f>
        <v>3.0430000000000001</v>
      </c>
      <c r="O73">
        <f t="shared" si="14"/>
        <v>6323354</v>
      </c>
      <c r="P73">
        <f t="shared" si="15"/>
        <v>0.14050024441185618</v>
      </c>
      <c r="Q73" s="5">
        <f>_xll.SNL.Clients.Office.Excel.Functions.SPG(K73, "SP_MARKETCAP", "12/31/2022")</f>
        <v>159703.45307325001</v>
      </c>
      <c r="R73">
        <f t="shared" si="19"/>
        <v>4.7397110630500935E-3</v>
      </c>
      <c r="S73">
        <f t="shared" si="20"/>
        <v>1.4422940764861435E-2</v>
      </c>
      <c r="U73" t="s">
        <v>73</v>
      </c>
      <c r="V73" s="4" cm="1">
        <f t="array" ref="V73">_xll.SNL.Clients.Office.Excel.Functions.SPG(U73, "SP_TOTAL_REV", "CY2021")</f>
        <v>46385000</v>
      </c>
      <c r="W73" s="4">
        <f>_xll.SNL.Clients.Office.Excel.Functions.SPG(U73,"IQ_AVG_DILUT_SHARES_OUT","CY2021")</f>
        <v>2245000000</v>
      </c>
      <c r="X73" s="5">
        <f>_xll.SNL.Clients.Office.Excel.Functions.SPG(U73, "IQ_DILUT_EPS_NORM", "CY2021")</f>
        <v>2.5739999999999998</v>
      </c>
      <c r="Y73">
        <f t="shared" si="21"/>
        <v>5778630</v>
      </c>
      <c r="Z73">
        <f t="shared" si="22"/>
        <v>0.12457971326937588</v>
      </c>
      <c r="AA73" s="5">
        <f>_xll.SNL.Clients.Office.Excel.Functions.SPG(U73, "SP_MARKETCAP", "12/31/2021")</f>
        <v>138394.86169724999</v>
      </c>
      <c r="AB73">
        <f t="shared" si="16"/>
        <v>3.2616217359410413E-3</v>
      </c>
      <c r="AC73">
        <f t="shared" si="23"/>
        <v>8.3954143483122405E-3</v>
      </c>
    </row>
    <row r="74" spans="1:29">
      <c r="A74" t="s">
        <v>74</v>
      </c>
      <c r="B74" s="4" cm="1">
        <f t="array" ref="B74">_xll.SNL.Clients.Office.Excel.Functions.SPG(A74, "SP_TOTAL_REV", "CY2023")</f>
        <v>38865000</v>
      </c>
      <c r="C74" s="4">
        <f>_xll.SNL.Clients.Office.Excel.Functions.SPG(A74,"IQ_AVG_DILUT_SHARES_OUT","CY2023")</f>
        <v>4365000000</v>
      </c>
      <c r="D74" s="5">
        <f>_xll.SNL.Clients.Office.Excel.Functions.SPG(A74, "IQ_DILUT_EPS_NORM", "CY2023")</f>
        <v>1.97</v>
      </c>
      <c r="E74">
        <f t="shared" si="12"/>
        <v>8599050</v>
      </c>
      <c r="F74">
        <f t="shared" si="13"/>
        <v>0.22125434195291394</v>
      </c>
      <c r="G74" s="5">
        <f>_xll.SNL.Clients.Office.Excel.Functions.SPG(A74, "SP_MARKETCAP", "12/30/2023")</f>
        <v>522561.91014624998</v>
      </c>
      <c r="H74">
        <f t="shared" si="17"/>
        <v>1.2436974000602983E-2</v>
      </c>
      <c r="I74">
        <f t="shared" si="18"/>
        <v>2.4500838781187875E-2</v>
      </c>
      <c r="K74" t="s">
        <v>74</v>
      </c>
      <c r="L74" s="4" cm="1">
        <f t="array" ref="L74">_xll.SNL.Clients.Office.Excel.Functions.SPG(K74, "SP_TOTAL_REV", "CY2023")</f>
        <v>38865000</v>
      </c>
      <c r="M74" s="4">
        <f>_xll.SNL.Clients.Office.Excel.Functions.SPG(K74,"IQ_AVG_DILUT_SHARES_OUT","CY2023")</f>
        <v>4365000000</v>
      </c>
      <c r="N74" s="5">
        <f>_xll.SNL.Clients.Office.Excel.Functions.SPG(K74, "IQ_DILUT_EPS_NORM", "CY2023")</f>
        <v>1.97</v>
      </c>
      <c r="O74">
        <f t="shared" si="14"/>
        <v>8599050</v>
      </c>
      <c r="P74">
        <f t="shared" si="15"/>
        <v>0.22125434195291394</v>
      </c>
      <c r="Q74" s="5">
        <f>_xll.SNL.Clients.Office.Excel.Functions.SPG(K74, "SP_MARKETCAP", "12/31/2022")</f>
        <v>233652.67745819999</v>
      </c>
      <c r="R74">
        <f t="shared" si="19"/>
        <v>6.9343909536631089E-3</v>
      </c>
      <c r="S74">
        <f t="shared" si="20"/>
        <v>1.3660750178716324E-2</v>
      </c>
      <c r="U74" t="s">
        <v>74</v>
      </c>
      <c r="V74" s="4" cm="1">
        <f t="array" ref="V74">_xll.SNL.Clients.Office.Excel.Functions.SPG(U74, "SP_TOTAL_REV", "CY2021")</f>
        <v>28501000</v>
      </c>
      <c r="W74" s="4">
        <f>_xll.SNL.Clients.Office.Excel.Functions.SPG(U74,"IQ_AVG_DILUT_SHARES_OUT","CY2021")</f>
        <v>4292500000</v>
      </c>
      <c r="X74" s="5">
        <f>_xll.SNL.Clients.Office.Excel.Functions.SPG(U74, "IQ_DILUT_EPS_NORM", "CY2021")</f>
        <v>1.1919999999999999</v>
      </c>
      <c r="Y74">
        <f t="shared" si="21"/>
        <v>5116660</v>
      </c>
      <c r="Z74">
        <f t="shared" si="22"/>
        <v>0.17952563067962526</v>
      </c>
      <c r="AA74" s="5">
        <f>_xll.SNL.Clients.Office.Excel.Functions.SPG(U74, "SP_MARKETCAP", "12/31/2021")</f>
        <v>274730.46704687999</v>
      </c>
      <c r="AB74">
        <f t="shared" si="16"/>
        <v>6.4747119355164856E-3</v>
      </c>
      <c r="AC74">
        <f t="shared" si="23"/>
        <v>7.7178566271356502E-3</v>
      </c>
    </row>
    <row r="75" spans="1:29">
      <c r="A75" t="s">
        <v>75</v>
      </c>
      <c r="B75" s="4" cm="1">
        <f t="array" ref="B75">_xll.SNL.Clients.Office.Excel.Functions.SPG(A75, "SP_TOTAL_REV", "CY2023")</f>
        <v>6320700</v>
      </c>
      <c r="C75" s="4">
        <f>_xll.SNL.Clients.Office.Excel.Functions.SPG(A75,"IQ_AVG_DILUT_SHARES_OUT","CY2023")</f>
        <v>119100000</v>
      </c>
      <c r="D75" s="5">
        <f>_xll.SNL.Clients.Office.Excel.Functions.SPG(A75, "IQ_DILUT_EPS_NORM", "CY2023")</f>
        <v>4.556</v>
      </c>
      <c r="E75">
        <f t="shared" si="12"/>
        <v>542619.6</v>
      </c>
      <c r="F75">
        <f t="shared" si="13"/>
        <v>8.5848023161991555E-2</v>
      </c>
      <c r="G75" s="5">
        <f>_xll.SNL.Clients.Office.Excel.Functions.SPG(A75, "SP_MARKETCAP", "12/30/2023")</f>
        <v>24205.878068499998</v>
      </c>
      <c r="H75">
        <f t="shared" si="17"/>
        <v>5.7609992300327792E-4</v>
      </c>
      <c r="I75">
        <f t="shared" si="18"/>
        <v>2.6247112492029344E-3</v>
      </c>
      <c r="K75" t="s">
        <v>75</v>
      </c>
      <c r="L75" s="4" cm="1">
        <f t="array" ref="L75">_xll.SNL.Clients.Office.Excel.Functions.SPG(K75, "SP_TOTAL_REV", "CY2023")</f>
        <v>6320700</v>
      </c>
      <c r="M75" s="4">
        <f>_xll.SNL.Clients.Office.Excel.Functions.SPG(K75,"IQ_AVG_DILUT_SHARES_OUT","CY2023")</f>
        <v>119100000</v>
      </c>
      <c r="N75" s="5">
        <f>_xll.SNL.Clients.Office.Excel.Functions.SPG(K75, "IQ_DILUT_EPS_NORM", "CY2023")</f>
        <v>4.556</v>
      </c>
      <c r="O75">
        <f t="shared" si="14"/>
        <v>542619.6</v>
      </c>
      <c r="P75">
        <f t="shared" si="15"/>
        <v>8.5848023161991555E-2</v>
      </c>
      <c r="Q75" s="5">
        <f>_xll.SNL.Clients.Office.Excel.Functions.SPG(K75, "SP_MARKETCAP", "12/31/2022")</f>
        <v>15781.10847399</v>
      </c>
      <c r="R75">
        <f t="shared" si="19"/>
        <v>4.6835489766809847E-4</v>
      </c>
      <c r="S75">
        <f t="shared" si="20"/>
        <v>2.1338249137758565E-3</v>
      </c>
      <c r="U75" t="s">
        <v>75</v>
      </c>
      <c r="V75" s="4" cm="1">
        <f t="array" ref="V75">_xll.SNL.Clients.Office.Excel.Functions.SPG(U75, "SP_TOTAL_REV", "CY2021")</f>
        <v>5373900</v>
      </c>
      <c r="W75" s="4">
        <f>_xll.SNL.Clients.Office.Excel.Functions.SPG(U75,"IQ_AVG_DILUT_SHARES_OUT","CY2021")</f>
        <v>118250000</v>
      </c>
      <c r="X75" s="5">
        <f>_xll.SNL.Clients.Office.Excel.Functions.SPG(U75, "IQ_DILUT_EPS_NORM", "CY2021")</f>
        <v>3.2189999999999999</v>
      </c>
      <c r="Y75">
        <f t="shared" si="21"/>
        <v>380646.75</v>
      </c>
      <c r="Z75">
        <f t="shared" si="22"/>
        <v>7.0832495952660085E-2</v>
      </c>
      <c r="AA75" s="5">
        <f>_xll.SNL.Clients.Office.Excel.Functions.SPG(U75, "SP_MARKETCAP", "12/31/2021")</f>
        <v>21861.262391759999</v>
      </c>
      <c r="AB75">
        <f t="shared" si="16"/>
        <v>5.1521543298375006E-4</v>
      </c>
      <c r="AC75">
        <f t="shared" si="23"/>
        <v>1.6584784787746915E-3</v>
      </c>
    </row>
    <row r="76" spans="1:29">
      <c r="A76" t="s">
        <v>76</v>
      </c>
      <c r="B76" s="4" cm="1">
        <f t="array" ref="B76">_xll.SNL.Clients.Office.Excel.Functions.SPG(A76, "SP_TOTAL_REV", "CY2023")</f>
        <v>4257100</v>
      </c>
      <c r="C76" s="4">
        <f>_xll.SNL.Clients.Office.Excel.Functions.SPG(A76,"IQ_AVG_DILUT_SHARES_OUT","CY2023")</f>
        <v>280800000</v>
      </c>
      <c r="D76" s="5">
        <f>_xll.SNL.Clients.Office.Excel.Functions.SPG(A76, "IQ_DILUT_EPS_NORM", "CY2023")</f>
        <v>2.31</v>
      </c>
      <c r="E76">
        <f t="shared" si="12"/>
        <v>648648</v>
      </c>
      <c r="F76">
        <f t="shared" si="13"/>
        <v>0.15236851377698432</v>
      </c>
      <c r="G76" s="5">
        <f>_xll.SNL.Clients.Office.Excel.Functions.SPG(A76, "SP_MARKETCAP", "12/30/2023")</f>
        <v>20237.75176241</v>
      </c>
      <c r="H76">
        <f t="shared" si="17"/>
        <v>4.8165851282445715E-4</v>
      </c>
      <c r="I76">
        <f t="shared" si="18"/>
        <v>1.1126311646244961E-3</v>
      </c>
      <c r="K76" t="s">
        <v>76</v>
      </c>
      <c r="L76" s="4" cm="1">
        <f t="array" ref="L76">_xll.SNL.Clients.Office.Excel.Functions.SPG(K76, "SP_TOTAL_REV", "CY2023")</f>
        <v>4257100</v>
      </c>
      <c r="M76" s="4">
        <f>_xll.SNL.Clients.Office.Excel.Functions.SPG(K76,"IQ_AVG_DILUT_SHARES_OUT","CY2023")</f>
        <v>280800000</v>
      </c>
      <c r="N76" s="5">
        <f>_xll.SNL.Clients.Office.Excel.Functions.SPG(K76, "IQ_DILUT_EPS_NORM", "CY2023")</f>
        <v>2.31</v>
      </c>
      <c r="O76">
        <f t="shared" si="14"/>
        <v>648648</v>
      </c>
      <c r="P76">
        <f t="shared" si="15"/>
        <v>0.15236851377698432</v>
      </c>
      <c r="Q76" s="5">
        <f>_xll.SNL.Clients.Office.Excel.Functions.SPG(K76, "SP_MARKETCAP", "12/31/2022")</f>
        <v>16135.178247989999</v>
      </c>
      <c r="R76">
        <f t="shared" si="19"/>
        <v>4.7886305132805547E-4</v>
      </c>
      <c r="S76">
        <f t="shared" si="20"/>
        <v>1.1061736485678082E-3</v>
      </c>
      <c r="U76" t="s">
        <v>76</v>
      </c>
      <c r="V76" s="4" cm="1">
        <f t="array" ref="V76">_xll.SNL.Clients.Office.Excel.Functions.SPG(U76, "SP_TOTAL_REV", "CY2021")</f>
        <v>3051398</v>
      </c>
      <c r="W76" s="4">
        <f>_xll.SNL.Clients.Office.Excel.Functions.SPG(U76,"IQ_AVG_DILUT_SHARES_OUT","CY2021")</f>
        <v>277400000</v>
      </c>
      <c r="X76" s="5">
        <f>_xll.SNL.Clients.Office.Excel.Functions.SPG(U76, "IQ_DILUT_EPS_NORM", "CY2021")</f>
        <v>1.788</v>
      </c>
      <c r="Y76">
        <f t="shared" si="21"/>
        <v>495991.2</v>
      </c>
      <c r="Z76">
        <f t="shared" si="22"/>
        <v>0.16254556108380486</v>
      </c>
      <c r="AA76" s="5">
        <f>_xll.SNL.Clients.Office.Excel.Functions.SPG(U76, "SP_MARKETCAP", "12/31/2021")</f>
        <v>19848.958244919999</v>
      </c>
      <c r="AB76">
        <f t="shared" si="16"/>
        <v>4.6779044289260377E-4</v>
      </c>
      <c r="AC76">
        <f t="shared" si="23"/>
        <v>8.3640931189197555E-4</v>
      </c>
    </row>
    <row r="77" spans="1:29">
      <c r="A77" t="s">
        <v>77</v>
      </c>
      <c r="B77" s="4" cm="1">
        <f t="array" ref="B77">_xll.SNL.Clients.Office.Excel.Functions.SPG(A77, "SP_TOTAL_REV", "CY2023")</f>
        <v>4260000</v>
      </c>
      <c r="C77" s="4">
        <f>_xll.SNL.Clients.Office.Excel.Functions.SPG(A77,"IQ_AVG_DILUT_SHARES_OUT","CY2023")</f>
        <v>479111641</v>
      </c>
      <c r="D77" s="5">
        <f>_xll.SNL.Clients.Office.Excel.Functions.SPG(A77, "IQ_DILUT_EPS_NORM", "CY2023")</f>
        <v>1.4710000000000001</v>
      </c>
      <c r="E77">
        <f t="shared" si="12"/>
        <v>704773.22391100007</v>
      </c>
      <c r="F77">
        <f t="shared" si="13"/>
        <v>0.16543972392276998</v>
      </c>
      <c r="G77" s="5">
        <f>_xll.SNL.Clients.Office.Excel.Functions.SPG(A77, "SP_MARKETCAP", "12/30/2023")</f>
        <v>27579.091669410001</v>
      </c>
      <c r="H77">
        <f t="shared" si="17"/>
        <v>6.5638241018504886E-4</v>
      </c>
      <c r="I77">
        <f t="shared" si="18"/>
        <v>9.6553852538220698E-4</v>
      </c>
      <c r="K77" t="s">
        <v>77</v>
      </c>
      <c r="L77" s="4" cm="1">
        <f t="array" ref="L77">_xll.SNL.Clients.Office.Excel.Functions.SPG(K77, "SP_TOTAL_REV", "CY2023")</f>
        <v>4260000</v>
      </c>
      <c r="M77" s="4">
        <f>_xll.SNL.Clients.Office.Excel.Functions.SPG(K77,"IQ_AVG_DILUT_SHARES_OUT","CY2023")</f>
        <v>479111641</v>
      </c>
      <c r="N77" s="5">
        <f>_xll.SNL.Clients.Office.Excel.Functions.SPG(K77, "IQ_DILUT_EPS_NORM", "CY2023")</f>
        <v>1.4710000000000001</v>
      </c>
      <c r="O77">
        <f t="shared" si="14"/>
        <v>704773.22391100007</v>
      </c>
      <c r="P77">
        <f t="shared" si="15"/>
        <v>0.16543972392276998</v>
      </c>
      <c r="Q77" s="5">
        <f>_xll.SNL.Clients.Office.Excel.Functions.SPG(K77, "SP_MARKETCAP", "12/31/2022")</f>
        <v>31484.117578000001</v>
      </c>
      <c r="R77">
        <f t="shared" si="19"/>
        <v>9.3439194659349219E-4</v>
      </c>
      <c r="S77">
        <f t="shared" si="20"/>
        <v>1.3744905534390272E-3</v>
      </c>
      <c r="U77" t="s">
        <v>77</v>
      </c>
      <c r="V77" s="4" cm="1">
        <f t="array" ref="V77">_xll.SNL.Clients.Office.Excel.Functions.SPG(U77, "SP_TOTAL_REV", "CY2021")</f>
        <v>3749000</v>
      </c>
      <c r="W77" s="4">
        <f>_xll.SNL.Clients.Office.Excel.Functions.SPG(U77,"IQ_AVG_DILUT_SHARES_OUT","CY2021")</f>
        <v>480627500</v>
      </c>
      <c r="X77" s="5">
        <f>_xll.SNL.Clients.Office.Excel.Functions.SPG(U77, "IQ_DILUT_EPS_NORM", "CY2021")</f>
        <v>1.359</v>
      </c>
      <c r="Y77">
        <f t="shared" si="21"/>
        <v>653172.77249999996</v>
      </c>
      <c r="Z77">
        <f t="shared" si="22"/>
        <v>0.17422586623099492</v>
      </c>
      <c r="AA77" s="5">
        <f>_xll.SNL.Clients.Office.Excel.Functions.SPG(U77, "SP_MARKETCAP", "12/31/2021")</f>
        <v>34033.643811460002</v>
      </c>
      <c r="AB77">
        <f t="shared" si="16"/>
        <v>8.0208810534863233E-4</v>
      </c>
      <c r="AC77">
        <f t="shared" si="23"/>
        <v>1.0900377351687914E-3</v>
      </c>
    </row>
    <row r="78" spans="1:29">
      <c r="A78" t="s">
        <v>78</v>
      </c>
      <c r="B78" s="4" cm="1">
        <f t="array" ref="B78">_xll.SNL.Clients.Office.Excel.Functions.SPG(A78, "SP_TOTAL_REV", "CY2023")</f>
        <v>17097330</v>
      </c>
      <c r="C78" s="4">
        <f>_xll.SNL.Clients.Office.Excel.Functions.SPG(A78,"IQ_AVG_DILUT_SHARES_OUT","CY2023")</f>
        <v>128998000</v>
      </c>
      <c r="D78" s="5">
        <f>_xll.SNL.Clients.Office.Excel.Functions.SPG(A78, "IQ_DILUT_EPS_NORM", "CY2023")</f>
        <v>9.6140000000000008</v>
      </c>
      <c r="E78">
        <f t="shared" si="12"/>
        <v>1240186.7720000001</v>
      </c>
      <c r="F78">
        <f t="shared" si="13"/>
        <v>7.2536868154267367E-2</v>
      </c>
      <c r="G78" s="5">
        <f>_xll.SNL.Clients.Office.Excel.Functions.SPG(A78, "SP_MARKETCAP", "12/30/2023")</f>
        <v>20591.5106185</v>
      </c>
      <c r="H78">
        <f t="shared" si="17"/>
        <v>4.900779739643689E-4</v>
      </c>
      <c r="I78">
        <f t="shared" si="18"/>
        <v>4.7116096416934426E-3</v>
      </c>
      <c r="K78" t="s">
        <v>78</v>
      </c>
      <c r="L78" s="4" cm="1">
        <f t="array" ref="L78">_xll.SNL.Clients.Office.Excel.Functions.SPG(K78, "SP_TOTAL_REV", "CY2023")</f>
        <v>17097330</v>
      </c>
      <c r="M78" s="4">
        <f>_xll.SNL.Clients.Office.Excel.Functions.SPG(K78,"IQ_AVG_DILUT_SHARES_OUT","CY2023")</f>
        <v>128998000</v>
      </c>
      <c r="N78" s="5">
        <f>_xll.SNL.Clients.Office.Excel.Functions.SPG(K78, "IQ_DILUT_EPS_NORM", "CY2023")</f>
        <v>9.6140000000000008</v>
      </c>
      <c r="O78">
        <f t="shared" si="14"/>
        <v>1240186.7720000001</v>
      </c>
      <c r="P78">
        <f t="shared" si="15"/>
        <v>7.2536868154267367E-2</v>
      </c>
      <c r="Q78" s="5">
        <f>_xll.SNL.Clients.Office.Excel.Functions.SPG(K78, "SP_MARKETCAP", "12/31/2022")</f>
        <v>9548.7596755199993</v>
      </c>
      <c r="R78">
        <f t="shared" si="19"/>
        <v>2.8339000191630447E-4</v>
      </c>
      <c r="S78">
        <f t="shared" si="20"/>
        <v>2.7245114784233515E-3</v>
      </c>
      <c r="U78" t="s">
        <v>78</v>
      </c>
      <c r="V78" s="4" cm="1">
        <f t="array" ref="V78">_xll.SNL.Clients.Office.Excel.Functions.SPG(U78, "SP_TOTAL_REV", "CY2021")</f>
        <v>19893856</v>
      </c>
      <c r="W78" s="4">
        <f>_xll.SNL.Clients.Office.Excel.Functions.SPG(U78,"IQ_AVG_DILUT_SHARES_OUT","CY2021")</f>
        <v>203470000</v>
      </c>
      <c r="X78" s="5">
        <f>_xll.SNL.Clients.Office.Excel.Functions.SPG(U78, "IQ_DILUT_EPS_NORM", "CY2021")</f>
        <v>6.992</v>
      </c>
      <c r="Y78">
        <f t="shared" si="21"/>
        <v>1422662.24</v>
      </c>
      <c r="Z78">
        <f t="shared" si="22"/>
        <v>7.1512643903725859E-2</v>
      </c>
      <c r="AA78" s="5">
        <f>_xll.SNL.Clients.Office.Excel.Functions.SPG(U78, "SP_MARKETCAP", "12/31/2021")</f>
        <v>16413.558252480001</v>
      </c>
      <c r="AB78">
        <f t="shared" si="16"/>
        <v>3.8682663289577176E-4</v>
      </c>
      <c r="AC78">
        <f t="shared" si="23"/>
        <v>2.7046918172072363E-3</v>
      </c>
    </row>
    <row r="79" spans="1:29">
      <c r="A79" t="s">
        <v>79</v>
      </c>
      <c r="B79" s="4" cm="1">
        <f t="array" ref="B79">_xll.SNL.Clients.Office.Excel.Functions.SPG(A79, "SP_TOTAL_REV", "CY2023")</f>
        <v>59540000</v>
      </c>
      <c r="C79" s="4">
        <f>_xll.SNL.Clients.Office.Excel.Functions.SPG(A79,"IQ_AVG_DILUT_SHARES_OUT","CY2023")</f>
        <v>150787917</v>
      </c>
      <c r="D79" s="5">
        <f>_xll.SNL.Clients.Office.Excel.Functions.SPG(A79, "IQ_DILUT_EPS_NORM", "CY2023")</f>
        <v>12.698</v>
      </c>
      <c r="E79">
        <f t="shared" si="12"/>
        <v>1914704.970066</v>
      </c>
      <c r="F79">
        <f t="shared" si="13"/>
        <v>3.2158296440476991E-2</v>
      </c>
      <c r="G79" s="5">
        <f>_xll.SNL.Clients.Office.Excel.Functions.SPG(A79, "SP_MARKETCAP", "12/30/2023")</f>
        <v>14666.8213791</v>
      </c>
      <c r="H79">
        <f t="shared" si="17"/>
        <v>3.4907036395420238E-4</v>
      </c>
      <c r="I79">
        <f t="shared" si="18"/>
        <v>4.4324954814904619E-3</v>
      </c>
      <c r="K79" t="s">
        <v>79</v>
      </c>
      <c r="L79" s="4" cm="1">
        <f t="array" ref="L79">_xll.SNL.Clients.Office.Excel.Functions.SPG(K79, "SP_TOTAL_REV", "CY2023")</f>
        <v>59540000</v>
      </c>
      <c r="M79" s="4">
        <f>_xll.SNL.Clients.Office.Excel.Functions.SPG(K79,"IQ_AVG_DILUT_SHARES_OUT","CY2023")</f>
        <v>150787917</v>
      </c>
      <c r="N79" s="5">
        <f>_xll.SNL.Clients.Office.Excel.Functions.SPG(K79, "IQ_DILUT_EPS_NORM", "CY2023")</f>
        <v>12.698</v>
      </c>
      <c r="O79">
        <f t="shared" si="14"/>
        <v>1914704.970066</v>
      </c>
      <c r="P79">
        <f t="shared" si="15"/>
        <v>3.2158296440476991E-2</v>
      </c>
      <c r="Q79" s="5">
        <f>_xll.SNL.Clients.Office.Excel.Functions.SPG(K79, "SP_MARKETCAP", "12/31/2022")</f>
        <v>14945.56226251</v>
      </c>
      <c r="R79">
        <f t="shared" si="19"/>
        <v>4.4355738987454483E-4</v>
      </c>
      <c r="S79">
        <f t="shared" si="20"/>
        <v>5.6322917366269706E-3</v>
      </c>
      <c r="U79" t="s">
        <v>79</v>
      </c>
      <c r="V79" s="4" cm="1">
        <f t="array" ref="V79">_xll.SNL.Clients.Office.Excel.Functions.SPG(U79, "SP_TOTAL_REV", "CY2021")</f>
        <v>59152000</v>
      </c>
      <c r="W79" s="4">
        <f>_xll.SNL.Clients.Office.Excel.Functions.SPG(U79,"IQ_AVG_DILUT_SHARES_OUT","CY2021")</f>
        <v>152366712</v>
      </c>
      <c r="X79" s="5">
        <f>_xll.SNL.Clients.Office.Excel.Functions.SPG(U79, "IQ_DILUT_EPS_NORM", "CY2021")</f>
        <v>9.3019999999999996</v>
      </c>
      <c r="Y79">
        <f t="shared" si="21"/>
        <v>1417315.155024</v>
      </c>
      <c r="Z79">
        <f t="shared" si="22"/>
        <v>2.3960561857992967E-2</v>
      </c>
      <c r="AA79" s="5">
        <f>_xll.SNL.Clients.Office.Excel.Functions.SPG(U79, "SP_MARKETCAP", "12/31/2021")</f>
        <v>13118.96577864</v>
      </c>
      <c r="AB79">
        <f t="shared" si="16"/>
        <v>3.0918130494095623E-4</v>
      </c>
      <c r="AC79">
        <f t="shared" si="23"/>
        <v>2.8760044985607748E-3</v>
      </c>
    </row>
    <row r="80" spans="1:29">
      <c r="A80" t="s">
        <v>80</v>
      </c>
      <c r="B80" s="4" cm="1">
        <f t="array" ref="B80">_xll.SNL.Clients.Office.Excel.Functions.SPG(A80, "SP_TOTAL_REV", "CY2023")</f>
        <v>3373491</v>
      </c>
      <c r="C80" s="4">
        <f>_xll.SNL.Clients.Office.Excel.Functions.SPG(A80,"IQ_AVG_DILUT_SHARES_OUT","CY2023")</f>
        <v>157201000</v>
      </c>
      <c r="D80" s="5">
        <f>_xll.SNL.Clients.Office.Excel.Functions.SPG(A80, "IQ_DILUT_EPS_NORM", "CY2023")</f>
        <v>1.389</v>
      </c>
      <c r="E80">
        <f t="shared" si="12"/>
        <v>218352.18900000001</v>
      </c>
      <c r="F80">
        <f t="shared" si="13"/>
        <v>6.4725884551048163E-2</v>
      </c>
      <c r="G80" s="5">
        <f>_xll.SNL.Clients.Office.Excel.Functions.SPG(A80, "SP_MARKETCAP", "12/30/2023")</f>
        <v>11012.492430599999</v>
      </c>
      <c r="H80">
        <f t="shared" si="17"/>
        <v>2.6209733120976538E-4</v>
      </c>
      <c r="I80">
        <f t="shared" si="18"/>
        <v>3.6405319305036414E-4</v>
      </c>
      <c r="K80" t="s">
        <v>80</v>
      </c>
      <c r="L80" s="4" cm="1">
        <f t="array" ref="L80">_xll.SNL.Clients.Office.Excel.Functions.SPG(K80, "SP_TOTAL_REV", "CY2023")</f>
        <v>3373491</v>
      </c>
      <c r="M80" s="4">
        <f>_xll.SNL.Clients.Office.Excel.Functions.SPG(K80,"IQ_AVG_DILUT_SHARES_OUT","CY2023")</f>
        <v>157201000</v>
      </c>
      <c r="N80" s="5">
        <f>_xll.SNL.Clients.Office.Excel.Functions.SPG(K80, "IQ_DILUT_EPS_NORM", "CY2023")</f>
        <v>1.389</v>
      </c>
      <c r="O80">
        <f t="shared" si="14"/>
        <v>218352.18900000001</v>
      </c>
      <c r="P80">
        <f t="shared" si="15"/>
        <v>6.4725884551048163E-2</v>
      </c>
      <c r="Q80" s="5">
        <f>_xll.SNL.Clients.Office.Excel.Functions.SPG(K80, "SP_MARKETCAP", "12/31/2022")</f>
        <v>10593.483436959999</v>
      </c>
      <c r="R80">
        <f t="shared" si="19"/>
        <v>3.1439552292815962E-4</v>
      </c>
      <c r="S80">
        <f t="shared" si="20"/>
        <v>4.366953813472137E-4</v>
      </c>
      <c r="U80" t="s">
        <v>80</v>
      </c>
      <c r="V80" s="4" cm="1">
        <f t="array" ref="V80">_xll.SNL.Clients.Office.Excel.Functions.SPG(U80, "SP_TOTAL_REV", "CY2021")</f>
        <v>2875041</v>
      </c>
      <c r="W80" s="4">
        <f>_xll.SNL.Clients.Office.Excel.Functions.SPG(U80,"IQ_AVG_DILUT_SHARES_OUT","CY2021")</f>
        <v>156376000</v>
      </c>
      <c r="X80" s="5">
        <f>_xll.SNL.Clients.Office.Excel.Functions.SPG(U80, "IQ_DILUT_EPS_NORM", "CY2021")</f>
        <v>1.371</v>
      </c>
      <c r="Y80">
        <f t="shared" si="21"/>
        <v>214391.49600000001</v>
      </c>
      <c r="Z80">
        <f t="shared" si="22"/>
        <v>7.456989169893577E-2</v>
      </c>
      <c r="AA80" s="5">
        <f>_xll.SNL.Clients.Office.Excel.Functions.SPG(U80, "SP_MARKETCAP", "12/31/2021")</f>
        <v>17991.915809919999</v>
      </c>
      <c r="AB80">
        <f t="shared" si="16"/>
        <v>4.240245841296463E-4</v>
      </c>
      <c r="AC80">
        <f t="shared" si="23"/>
        <v>5.813377048417451E-4</v>
      </c>
    </row>
    <row r="81" spans="1:29">
      <c r="A81" t="s">
        <v>81</v>
      </c>
      <c r="B81" s="4" cm="1">
        <f t="array" ref="B81">_xll.SNL.Clients.Office.Excel.Functions.SPG(A81, "SP_TOTAL_REV", "CY2023")</f>
        <v>17596443</v>
      </c>
      <c r="C81" s="4">
        <f>_xll.SNL.Clients.Office.Excel.Functions.SPG(A81,"IQ_AVG_DILUT_SHARES_OUT","CY2023")</f>
        <v>119677000</v>
      </c>
      <c r="D81" s="5">
        <f>_xll.SNL.Clients.Office.Excel.Functions.SPG(A81, "IQ_DILUT_EPS_NORM", "CY2023")</f>
        <v>2.2280000000000002</v>
      </c>
      <c r="E81">
        <f t="shared" si="12"/>
        <v>266640.35600000003</v>
      </c>
      <c r="F81">
        <f t="shared" si="13"/>
        <v>1.5153082699725168E-2</v>
      </c>
      <c r="G81" s="5">
        <f>_xll.SNL.Clients.Office.Excel.Functions.SPG(A81, "SP_MARKETCAP", "12/30/2023")</f>
        <v>10077.48308643</v>
      </c>
      <c r="H81">
        <f t="shared" si="17"/>
        <v>2.3984410785387903E-4</v>
      </c>
      <c r="I81">
        <f t="shared" si="18"/>
        <v>5.3437267229844247E-4</v>
      </c>
      <c r="K81" t="s">
        <v>81</v>
      </c>
      <c r="L81" s="4" cm="1">
        <f t="array" ref="L81">_xll.SNL.Clients.Office.Excel.Functions.SPG(K81, "SP_TOTAL_REV", "CY2023")</f>
        <v>17596443</v>
      </c>
      <c r="M81" s="4">
        <f>_xll.SNL.Clients.Office.Excel.Functions.SPG(K81,"IQ_AVG_DILUT_SHARES_OUT","CY2023")</f>
        <v>119677000</v>
      </c>
      <c r="N81" s="5">
        <f>_xll.SNL.Clients.Office.Excel.Functions.SPG(K81, "IQ_DILUT_EPS_NORM", "CY2023")</f>
        <v>2.2280000000000002</v>
      </c>
      <c r="O81">
        <f t="shared" si="14"/>
        <v>266640.35600000003</v>
      </c>
      <c r="P81">
        <f t="shared" si="15"/>
        <v>1.5153082699725168E-2</v>
      </c>
      <c r="Q81" s="5">
        <f>_xll.SNL.Clients.Office.Excel.Functions.SPG(K81, "SP_MARKETCAP", "12/31/2022")</f>
        <v>10777.478890079999</v>
      </c>
      <c r="R81">
        <f t="shared" si="19"/>
        <v>3.198561768333935E-4</v>
      </c>
      <c r="S81">
        <f t="shared" si="20"/>
        <v>7.1263956198480076E-4</v>
      </c>
      <c r="U81" t="s">
        <v>81</v>
      </c>
      <c r="V81" s="4" cm="1">
        <f t="array" ref="V81">_xll.SNL.Clients.Office.Excel.Functions.SPG(U81, "SP_TOTAL_REV", "CY2021")</f>
        <v>23102138</v>
      </c>
      <c r="W81" s="4">
        <f>_xll.SNL.Clients.Office.Excel.Functions.SPG(U81,"IQ_AVG_DILUT_SHARES_OUT","CY2021")</f>
        <v>133834000</v>
      </c>
      <c r="X81" s="5">
        <f>_xll.SNL.Clients.Office.Excel.Functions.SPG(U81, "IQ_DILUT_EPS_NORM", "CY2021")</f>
        <v>4.774</v>
      </c>
      <c r="Y81">
        <f t="shared" si="21"/>
        <v>638923.51599999995</v>
      </c>
      <c r="Z81">
        <f t="shared" si="22"/>
        <v>2.7656466946912012E-2</v>
      </c>
      <c r="AA81" s="5">
        <f>_xll.SNL.Clients.Office.Excel.Functions.SPG(U81, "SP_MARKETCAP", "12/31/2021")</f>
        <v>13934.986332300001</v>
      </c>
      <c r="AB81">
        <f t="shared" si="16"/>
        <v>3.2841287425033178E-4</v>
      </c>
      <c r="AC81">
        <f t="shared" si="23"/>
        <v>1.567843061671084E-3</v>
      </c>
    </row>
    <row r="82" spans="1:29">
      <c r="A82" t="s">
        <v>82</v>
      </c>
      <c r="B82" s="4" cm="1">
        <f t="array" ref="B82">_xll.SNL.Clients.Office.Excel.Functions.SPG(A82, "SP_TOTAL_REV", "CY2023")</f>
        <v>4089986</v>
      </c>
      <c r="C82" s="4">
        <f>_xll.SNL.Clients.Office.Excel.Functions.SPG(A82,"IQ_AVG_DILUT_SHARES_OUT","CY2023")</f>
        <v>272748000</v>
      </c>
      <c r="D82" s="5">
        <f>_xll.SNL.Clients.Office.Excel.Functions.SPG(A82, "IQ_DILUT_EPS_NORM", "CY2023")</f>
        <v>2.911</v>
      </c>
      <c r="E82">
        <f t="shared" si="12"/>
        <v>793969.42799999996</v>
      </c>
      <c r="F82">
        <f t="shared" si="13"/>
        <v>0.19412521901052962</v>
      </c>
      <c r="G82" s="5">
        <f>_xll.SNL.Clients.Office.Excel.Functions.SPG(A82, "SP_MARKETCAP", "12/30/2023")</f>
        <v>74101.526939999996</v>
      </c>
      <c r="H82">
        <f t="shared" si="17"/>
        <v>1.763616417621852E-3</v>
      </c>
      <c r="I82">
        <f t="shared" si="18"/>
        <v>5.1338873916972113E-3</v>
      </c>
      <c r="K82" t="s">
        <v>82</v>
      </c>
      <c r="L82" s="4" cm="1">
        <f t="array" ref="L82">_xll.SNL.Clients.Office.Excel.Functions.SPG(K82, "SP_TOTAL_REV", "CY2023")</f>
        <v>4089986</v>
      </c>
      <c r="M82" s="4">
        <f>_xll.SNL.Clients.Office.Excel.Functions.SPG(K82,"IQ_AVG_DILUT_SHARES_OUT","CY2023")</f>
        <v>272748000</v>
      </c>
      <c r="N82" s="5">
        <f>_xll.SNL.Clients.Office.Excel.Functions.SPG(K82, "IQ_DILUT_EPS_NORM", "CY2023")</f>
        <v>2.911</v>
      </c>
      <c r="O82">
        <f t="shared" si="14"/>
        <v>793969.42799999996</v>
      </c>
      <c r="P82">
        <f t="shared" si="15"/>
        <v>0.19412521901052962</v>
      </c>
      <c r="Q82" s="5">
        <f>_xll.SNL.Clients.Office.Excel.Functions.SPG(K82, "SP_MARKETCAP", "12/31/2022")</f>
        <v>44066.122239999997</v>
      </c>
      <c r="R82">
        <f t="shared" si="19"/>
        <v>1.3078032006662319E-3</v>
      </c>
      <c r="S82">
        <f t="shared" si="20"/>
        <v>3.807015117139401E-3</v>
      </c>
      <c r="U82" t="s">
        <v>82</v>
      </c>
      <c r="V82" s="4" cm="1">
        <f t="array" ref="V82">_xll.SNL.Clients.Office.Excel.Functions.SPG(U82, "SP_TOTAL_REV", "CY2021")</f>
        <v>2988244</v>
      </c>
      <c r="W82" s="4">
        <f>_xll.SNL.Clients.Office.Excel.Functions.SPG(U82,"IQ_AVG_DILUT_SHARES_OUT","CY2021")</f>
        <v>278858000</v>
      </c>
      <c r="X82" s="5">
        <f>_xll.SNL.Clients.Office.Excel.Functions.SPG(U82, "IQ_DILUT_EPS_NORM", "CY2021")</f>
        <v>1.724</v>
      </c>
      <c r="Y82">
        <f t="shared" si="21"/>
        <v>480751.19199999998</v>
      </c>
      <c r="Z82">
        <f t="shared" si="22"/>
        <v>0.16088083570150227</v>
      </c>
      <c r="AA82" s="5">
        <f>_xll.SNL.Clients.Office.Excel.Functions.SPG(U82, "SP_MARKETCAP", "12/31/2021")</f>
        <v>51645.225350000001</v>
      </c>
      <c r="AB82">
        <f t="shared" si="16"/>
        <v>1.2171491592485942E-3</v>
      </c>
      <c r="AC82">
        <f t="shared" si="23"/>
        <v>2.0983651505445764E-3</v>
      </c>
    </row>
    <row r="83" spans="1:29">
      <c r="A83" t="s">
        <v>83</v>
      </c>
      <c r="B83" s="4" cm="1">
        <f t="array" ref="B83">_xll.SNL.Clients.Office.Excel.Functions.SPG(A83, "SP_TOTAL_REV", "CY2023")</f>
        <v>11528000</v>
      </c>
      <c r="C83" s="4">
        <f>_xll.SNL.Clients.Office.Excel.Functions.SPG(A83,"IQ_AVG_DILUT_SHARES_OUT","CY2023")</f>
        <v>216000000</v>
      </c>
      <c r="D83" s="5">
        <f>_xll.SNL.Clients.Office.Excel.Functions.SPG(A83, "IQ_DILUT_EPS_NORM", "CY2023")</f>
        <v>0.44800000000000001</v>
      </c>
      <c r="E83">
        <f t="shared" si="12"/>
        <v>96768</v>
      </c>
      <c r="F83">
        <f t="shared" si="13"/>
        <v>8.3941707147814019E-3</v>
      </c>
      <c r="G83" s="5">
        <f>_xll.SNL.Clients.Office.Excel.Functions.SPG(A83, "SP_MARKETCAP", "12/30/2023")</f>
        <v>10112.516959680001</v>
      </c>
      <c r="H83">
        <f t="shared" si="17"/>
        <v>2.4067791407337316E-4</v>
      </c>
      <c r="I83">
        <f t="shared" si="18"/>
        <v>1.0782370550487117E-4</v>
      </c>
      <c r="K83" t="s">
        <v>83</v>
      </c>
      <c r="L83" s="4" cm="1">
        <f t="array" ref="L83">_xll.SNL.Clients.Office.Excel.Functions.SPG(K83, "SP_TOTAL_REV", "CY2023")</f>
        <v>11528000</v>
      </c>
      <c r="M83" s="4">
        <f>_xll.SNL.Clients.Office.Excel.Functions.SPG(K83,"IQ_AVG_DILUT_SHARES_OUT","CY2023")</f>
        <v>216000000</v>
      </c>
      <c r="N83" s="5">
        <f>_xll.SNL.Clients.Office.Excel.Functions.SPG(K83, "IQ_DILUT_EPS_NORM", "CY2023")</f>
        <v>0.44800000000000001</v>
      </c>
      <c r="O83">
        <f t="shared" si="14"/>
        <v>96768</v>
      </c>
      <c r="P83">
        <f t="shared" si="15"/>
        <v>8.3941707147814019E-3</v>
      </c>
      <c r="Q83" s="5">
        <f>_xll.SNL.Clients.Office.Excel.Functions.SPG(K83, "SP_MARKETCAP", "12/31/2022")</f>
        <v>8925.9499680000008</v>
      </c>
      <c r="R83">
        <f t="shared" si="19"/>
        <v>2.6490613069059222E-4</v>
      </c>
      <c r="S83">
        <f t="shared" si="20"/>
        <v>1.1867794654938532E-4</v>
      </c>
      <c r="U83" t="s">
        <v>83</v>
      </c>
      <c r="V83" s="4" cm="1">
        <f t="array" ref="V83">_xll.SNL.Clients.Office.Excel.Functions.SPG(U83, "SP_TOTAL_REV", "CY2021")</f>
        <v>9570000</v>
      </c>
      <c r="W83" s="4">
        <f>_xll.SNL.Clients.Office.Excel.Functions.SPG(U83,"IQ_AVG_DILUT_SHARES_OUT","CY2021")</f>
        <v>211000000</v>
      </c>
      <c r="X83" s="5">
        <f>_xll.SNL.Clients.Office.Excel.Functions.SPG(U83, "IQ_DILUT_EPS_NORM", "CY2021")</f>
        <v>-2.1819999999999999</v>
      </c>
      <c r="Y83">
        <f t="shared" si="21"/>
        <v>-460402</v>
      </c>
      <c r="Z83">
        <f t="shared" si="22"/>
        <v>-4.8108881922675026E-2</v>
      </c>
      <c r="AA83" s="5">
        <f>_xll.SNL.Clients.Office.Excel.Functions.SPG(U83, "SP_MARKETCAP", "12/31/2021")</f>
        <v>19994.287083560001</v>
      </c>
      <c r="AB83">
        <f t="shared" si="16"/>
        <v>4.7121548117187332E-4</v>
      </c>
      <c r="AC83">
        <f t="shared" si="23"/>
        <v>-1.0281921799170275E-3</v>
      </c>
    </row>
    <row r="84" spans="1:29">
      <c r="A84" t="s">
        <v>84</v>
      </c>
      <c r="B84" s="4" cm="1">
        <f t="array" ref="B84">_xll.SNL.Clients.Office.Excel.Functions.SPG(A84, "SP_TOTAL_REV", "CY2023")</f>
        <v>1561755</v>
      </c>
      <c r="C84" s="4">
        <f>_xll.SNL.Clients.Office.Excel.Functions.SPG(A84,"IQ_AVG_DILUT_SHARES_OUT","CY2023")</f>
        <v>109399000</v>
      </c>
      <c r="D84" s="5">
        <f>_xll.SNL.Clients.Office.Excel.Functions.SPG(A84, "IQ_DILUT_EPS_NORM", "CY2023")</f>
        <v>1.0269999999999999</v>
      </c>
      <c r="E84">
        <f t="shared" si="12"/>
        <v>112352.77299999999</v>
      </c>
      <c r="F84">
        <f t="shared" si="13"/>
        <v>7.19400757481167E-2</v>
      </c>
      <c r="G84" s="5">
        <f>_xll.SNL.Clients.Office.Excel.Functions.SPG(A84, "SP_MARKETCAP", "12/30/2023")</f>
        <v>10601.31304374</v>
      </c>
      <c r="H84">
        <f t="shared" si="17"/>
        <v>2.5231126137828747E-4</v>
      </c>
      <c r="I84">
        <f t="shared" si="18"/>
        <v>2.5912366543550118E-4</v>
      </c>
      <c r="K84" t="s">
        <v>84</v>
      </c>
      <c r="L84" s="4" cm="1">
        <f t="array" ref="L84">_xll.SNL.Clients.Office.Excel.Functions.SPG(K84, "SP_TOTAL_REV", "CY2023")</f>
        <v>1561755</v>
      </c>
      <c r="M84" s="4">
        <f>_xll.SNL.Clients.Office.Excel.Functions.SPG(K84,"IQ_AVG_DILUT_SHARES_OUT","CY2023")</f>
        <v>109399000</v>
      </c>
      <c r="N84" s="5">
        <f>_xll.SNL.Clients.Office.Excel.Functions.SPG(K84, "IQ_DILUT_EPS_NORM", "CY2023")</f>
        <v>1.0269999999999999</v>
      </c>
      <c r="O84">
        <f t="shared" si="14"/>
        <v>112352.77299999999</v>
      </c>
      <c r="P84">
        <f t="shared" si="15"/>
        <v>7.19400757481167E-2</v>
      </c>
      <c r="Q84" s="5">
        <f>_xll.SNL.Clients.Office.Excel.Functions.SPG(K84, "SP_MARKETCAP", "12/31/2022")</f>
        <v>11918.356555799999</v>
      </c>
      <c r="R84">
        <f t="shared" si="19"/>
        <v>3.5371537267256961E-4</v>
      </c>
      <c r="S84">
        <f t="shared" si="20"/>
        <v>3.6326568773472896E-4</v>
      </c>
      <c r="U84" t="s">
        <v>84</v>
      </c>
      <c r="V84" s="4" cm="1">
        <f t="array" ref="V84">_xll.SNL.Clients.Office.Excel.Functions.SPG(U84, "SP_TOTAL_REV", "CY2021")</f>
        <v>1179486</v>
      </c>
      <c r="W84" s="4">
        <f>_xll.SNL.Clients.Office.Excel.Functions.SPG(U84,"IQ_AVG_DILUT_SHARES_OUT","CY2021")</f>
        <v>102829000</v>
      </c>
      <c r="X84" s="5">
        <f>_xll.SNL.Clients.Office.Excel.Functions.SPG(U84, "IQ_DILUT_EPS_NORM", "CY2021")</f>
        <v>0.76800000000000002</v>
      </c>
      <c r="Y84">
        <f t="shared" si="21"/>
        <v>78972.672000000006</v>
      </c>
      <c r="Z84">
        <f t="shared" si="22"/>
        <v>6.6955158433419301E-2</v>
      </c>
      <c r="AA84" s="5">
        <f>_xll.SNL.Clients.Office.Excel.Functions.SPG(U84, "SP_MARKETCAP", "12/31/2021")</f>
        <v>18260.610526439999</v>
      </c>
      <c r="AB84">
        <f t="shared" si="16"/>
        <v>4.30357048478296E-4</v>
      </c>
      <c r="AC84">
        <f t="shared" si="23"/>
        <v>3.3051421323133131E-4</v>
      </c>
    </row>
    <row r="85" spans="1:29">
      <c r="A85" t="s">
        <v>85</v>
      </c>
      <c r="B85" s="4" cm="1">
        <f t="array" ref="B85">_xll.SNL.Clients.Office.Excel.Functions.SPG(A85, "SP_TOTAL_REV", "CY2023")</f>
        <v>26361000</v>
      </c>
      <c r="C85" s="4">
        <f>_xll.SNL.Clients.Office.Excel.Functions.SPG(A85,"IQ_AVG_DILUT_SHARES_OUT","CY2023")</f>
        <v>383400000</v>
      </c>
      <c r="D85" s="5">
        <f>_xll.SNL.Clients.Office.Excel.Functions.SPG(A85, "IQ_DILUT_EPS_NORM", "CY2023")</f>
        <v>9.8539999999999992</v>
      </c>
      <c r="E85">
        <f t="shared" si="12"/>
        <v>3778023.5999999996</v>
      </c>
      <c r="F85">
        <f t="shared" si="13"/>
        <v>0.14331867531580744</v>
      </c>
      <c r="G85" s="5">
        <f>_xll.SNL.Clients.Office.Excel.Functions.SPG(A85, "SP_MARKETCAP", "12/30/2023")</f>
        <v>49936.628613519999</v>
      </c>
      <c r="H85">
        <f t="shared" si="17"/>
        <v>1.1884918125209286E-3</v>
      </c>
      <c r="I85">
        <f t="shared" si="18"/>
        <v>1.171139832058123E-2</v>
      </c>
      <c r="K85" t="s">
        <v>85</v>
      </c>
      <c r="L85" s="4" cm="1">
        <f t="array" ref="L85">_xll.SNL.Clients.Office.Excel.Functions.SPG(K85, "SP_TOTAL_REV", "CY2023")</f>
        <v>26361000</v>
      </c>
      <c r="M85" s="4">
        <f>_xll.SNL.Clients.Office.Excel.Functions.SPG(K85,"IQ_AVG_DILUT_SHARES_OUT","CY2023")</f>
        <v>383400000</v>
      </c>
      <c r="N85" s="5">
        <f>_xll.SNL.Clients.Office.Excel.Functions.SPG(K85, "IQ_DILUT_EPS_NORM", "CY2023")</f>
        <v>9.8539999999999992</v>
      </c>
      <c r="O85">
        <f t="shared" si="14"/>
        <v>3778023.5999999996</v>
      </c>
      <c r="P85">
        <f t="shared" si="15"/>
        <v>0.14331867531580744</v>
      </c>
      <c r="Q85" s="5">
        <f>_xll.SNL.Clients.Office.Excel.Functions.SPG(K85, "SP_MARKETCAP", "12/31/2022")</f>
        <v>35482.699253120001</v>
      </c>
      <c r="R85">
        <f t="shared" si="19"/>
        <v>1.0530626543169064E-3</v>
      </c>
      <c r="S85">
        <f t="shared" si="20"/>
        <v>1.0376879395638795E-2</v>
      </c>
      <c r="U85" t="s">
        <v>85</v>
      </c>
      <c r="V85" s="4" cm="1">
        <f t="array" ref="V85">_xll.SNL.Clients.Office.Excel.Functions.SPG(U85, "SP_TOTAL_REV", "CY2021")</f>
        <v>32379000</v>
      </c>
      <c r="W85" s="4">
        <f>_xll.SNL.Clients.Office.Excel.Functions.SPG(U85,"IQ_AVG_DILUT_SHARES_OUT","CY2021")</f>
        <v>444200000</v>
      </c>
      <c r="X85" s="5">
        <f>_xll.SNL.Clients.Office.Excel.Functions.SPG(U85, "IQ_DILUT_EPS_NORM", "CY2021")</f>
        <v>22.244</v>
      </c>
      <c r="Y85">
        <f t="shared" si="21"/>
        <v>9880784.8000000007</v>
      </c>
      <c r="Z85">
        <f t="shared" si="22"/>
        <v>0.30516028289941011</v>
      </c>
      <c r="AA85" s="5">
        <f>_xll.SNL.Clients.Office.Excel.Functions.SPG(U85, "SP_MARKETCAP", "12/31/2021")</f>
        <v>61753.504395219999</v>
      </c>
      <c r="AB85">
        <f t="shared" si="16"/>
        <v>1.4553760864806911E-3</v>
      </c>
      <c r="AC85">
        <f t="shared" si="23"/>
        <v>3.2373385667676495E-2</v>
      </c>
    </row>
    <row r="86" spans="1:29">
      <c r="A86" t="s">
        <v>86</v>
      </c>
      <c r="B86" s="4" cm="1">
        <f t="array" ref="B86">_xll.SNL.Clients.Office.Excel.Functions.SPG(A86, "SP_TOTAL_REV", "CY2023")</f>
        <v>215999000</v>
      </c>
      <c r="C86" s="4">
        <f>_xll.SNL.Clients.Office.Excel.Functions.SPG(A86,"IQ_AVG_DILUT_SHARES_OUT","CY2023")</f>
        <v>253000000</v>
      </c>
      <c r="D86" s="5">
        <f>_xll.SNL.Clients.Office.Excel.Functions.SPG(A86, "IQ_DILUT_EPS_NORM", "CY2023")</f>
        <v>4.9550000000000001</v>
      </c>
      <c r="E86">
        <f t="shared" si="12"/>
        <v>1253615</v>
      </c>
      <c r="F86">
        <f t="shared" si="13"/>
        <v>5.8038000175926743E-3</v>
      </c>
      <c r="G86" s="5">
        <f>_xll.SNL.Clients.Office.Excel.Functions.SPG(A86, "SP_MARKETCAP", "12/30/2023")</f>
        <v>24843.9878064</v>
      </c>
      <c r="H86">
        <f t="shared" si="17"/>
        <v>5.9128693542362983E-4</v>
      </c>
      <c r="I86">
        <f t="shared" si="18"/>
        <v>2.9298267650240857E-3</v>
      </c>
      <c r="K86" t="s">
        <v>86</v>
      </c>
      <c r="L86" s="4" cm="1">
        <f t="array" ref="L86">_xll.SNL.Clients.Office.Excel.Functions.SPG(K86, "SP_TOTAL_REV", "CY2023")</f>
        <v>215999000</v>
      </c>
      <c r="M86" s="4">
        <f>_xll.SNL.Clients.Office.Excel.Functions.SPG(K86,"IQ_AVG_DILUT_SHARES_OUT","CY2023")</f>
        <v>253000000</v>
      </c>
      <c r="N86" s="5">
        <f>_xll.SNL.Clients.Office.Excel.Functions.SPG(K86, "IQ_DILUT_EPS_NORM", "CY2023")</f>
        <v>4.9550000000000001</v>
      </c>
      <c r="O86">
        <f t="shared" si="14"/>
        <v>1253615</v>
      </c>
      <c r="P86">
        <f t="shared" si="15"/>
        <v>5.8038000175926743E-3</v>
      </c>
      <c r="Q86" s="5">
        <f>_xll.SNL.Clients.Office.Excel.Functions.SPG(K86, "SP_MARKETCAP", "12/31/2022")</f>
        <v>20150.24465411</v>
      </c>
      <c r="R86">
        <f t="shared" si="19"/>
        <v>5.9802299619937443E-4</v>
      </c>
      <c r="S86">
        <f t="shared" si="20"/>
        <v>2.9632039461679003E-3</v>
      </c>
      <c r="U86" t="s">
        <v>86</v>
      </c>
      <c r="V86" s="4" cm="1">
        <f t="array" ref="V86">_xll.SNL.Clients.Office.Excel.Functions.SPG(U86, "SP_TOTAL_REV", "CY2021")</f>
        <v>171286000</v>
      </c>
      <c r="W86" s="4">
        <f>_xll.SNL.Clients.Office.Excel.Functions.SPG(U86,"IQ_AVG_DILUT_SHARES_OUT","CY2021")</f>
        <v>289000000</v>
      </c>
      <c r="X86" s="5">
        <f>_xll.SNL.Clients.Office.Excel.Functions.SPG(U86, "IQ_DILUT_EPS_NORM", "CY2021")</f>
        <v>3.3159999999999998</v>
      </c>
      <c r="Y86">
        <f t="shared" si="21"/>
        <v>958324</v>
      </c>
      <c r="Z86">
        <f t="shared" si="22"/>
        <v>5.5948764055439443E-3</v>
      </c>
      <c r="AA86" s="5">
        <f>_xll.SNL.Clients.Office.Excel.Functions.SPG(U86, "SP_MARKETCAP", "12/31/2021")</f>
        <v>14509.26422298</v>
      </c>
      <c r="AB86">
        <f t="shared" si="16"/>
        <v>3.4194717189506491E-4</v>
      </c>
      <c r="AC86">
        <f t="shared" si="23"/>
        <v>1.1338968220040353E-3</v>
      </c>
    </row>
    <row r="87" spans="1:29">
      <c r="A87" t="s">
        <v>87</v>
      </c>
      <c r="B87" s="4" cm="1">
        <f t="array" ref="B87">_xll.SNL.Clients.Office.Excel.Functions.SPG(A87, "SP_TOTAL_REV", "CY2023")</f>
        <v>28248430</v>
      </c>
      <c r="C87" s="4">
        <f>_xll.SNL.Clients.Office.Excel.Functions.SPG(A87,"IQ_AVG_DILUT_SHARES_OUT","CY2023")</f>
        <v>158774250</v>
      </c>
      <c r="D87" s="5">
        <f>_xll.SNL.Clients.Office.Excel.Functions.SPG(A87, "IQ_DILUT_EPS_NORM", "CY2023")</f>
        <v>2.593</v>
      </c>
      <c r="E87">
        <f t="shared" si="12"/>
        <v>411701.63024999999</v>
      </c>
      <c r="F87">
        <f t="shared" si="13"/>
        <v>1.4574319006401418E-2</v>
      </c>
      <c r="G87" s="5">
        <f>_xll.SNL.Clients.Office.Excel.Functions.SPG(A87, "SP_MARKETCAP", "12/30/2023")</f>
        <v>12126.56277318</v>
      </c>
      <c r="H87">
        <f t="shared" si="17"/>
        <v>2.8861220651254534E-4</v>
      </c>
      <c r="I87">
        <f t="shared" si="18"/>
        <v>7.4837145148703001E-4</v>
      </c>
      <c r="K87" t="s">
        <v>87</v>
      </c>
      <c r="L87" s="4" cm="1">
        <f t="array" ref="L87">_xll.SNL.Clients.Office.Excel.Functions.SPG(K87, "SP_TOTAL_REV", "CY2023")</f>
        <v>28248430</v>
      </c>
      <c r="M87" s="4">
        <f>_xll.SNL.Clients.Office.Excel.Functions.SPG(K87,"IQ_AVG_DILUT_SHARES_OUT","CY2023")</f>
        <v>158774250</v>
      </c>
      <c r="N87" s="5">
        <f>_xll.SNL.Clients.Office.Excel.Functions.SPG(K87, "IQ_DILUT_EPS_NORM", "CY2023")</f>
        <v>2.593</v>
      </c>
      <c r="O87">
        <f t="shared" si="14"/>
        <v>411701.63024999999</v>
      </c>
      <c r="P87">
        <f t="shared" si="15"/>
        <v>1.4574319006401418E-2</v>
      </c>
      <c r="Q87" s="5">
        <f>_xll.SNL.Clients.Office.Excel.Functions.SPG(K87, "SP_MARKETCAP", "12/31/2022")</f>
        <v>9621.8011442200004</v>
      </c>
      <c r="R87">
        <f t="shared" si="19"/>
        <v>2.8555774125190938E-4</v>
      </c>
      <c r="S87">
        <f t="shared" si="20"/>
        <v>7.4045122306620108E-4</v>
      </c>
      <c r="U87" t="s">
        <v>87</v>
      </c>
      <c r="V87" s="4" cm="1">
        <f t="array" ref="V87">_xll.SNL.Clients.Office.Excel.Functions.SPG(U87, "SP_TOTAL_REV", "CY2021")</f>
        <v>30633274</v>
      </c>
      <c r="W87" s="4">
        <f>_xll.SNL.Clients.Office.Excel.Functions.SPG(U87,"IQ_AVG_DILUT_SHARES_OUT","CY2021")</f>
        <v>165605500</v>
      </c>
      <c r="X87" s="5">
        <f>_xll.SNL.Clients.Office.Excel.Functions.SPG(U87, "IQ_DILUT_EPS_NORM", "CY2021")</f>
        <v>5.774</v>
      </c>
      <c r="Y87">
        <f t="shared" si="21"/>
        <v>956206.15700000001</v>
      </c>
      <c r="Z87">
        <f t="shared" si="22"/>
        <v>3.1214624887956802E-2</v>
      </c>
      <c r="AA87" s="5">
        <f>_xll.SNL.Clients.Office.Excel.Functions.SPG(U87, "SP_MARKETCAP", "12/31/2021")</f>
        <v>21080.580532290001</v>
      </c>
      <c r="AB87">
        <f t="shared" si="16"/>
        <v>4.9681670856237356E-4</v>
      </c>
      <c r="AC87">
        <f t="shared" si="23"/>
        <v>2.8686196752391452E-3</v>
      </c>
    </row>
    <row r="88" spans="1:29">
      <c r="A88" t="s">
        <v>88</v>
      </c>
      <c r="B88" s="4" cm="1">
        <f t="array" ref="B88">_xll.SNL.Clients.Office.Excel.Functions.SPG(A88, "SP_TOTAL_REV", "CY2023")</f>
        <v>21593000</v>
      </c>
      <c r="C88" s="4">
        <f>_xll.SNL.Clients.Office.Excel.Functions.SPG(A88,"IQ_AVG_DILUT_SHARES_OUT","CY2023")</f>
        <v>1262000000</v>
      </c>
      <c r="D88" s="5">
        <f>_xll.SNL.Clients.Office.Excel.Functions.SPG(A88, "IQ_DILUT_EPS_NORM", "CY2023")</f>
        <v>-8.0000000000000002E-3</v>
      </c>
      <c r="E88">
        <f t="shared" si="12"/>
        <v>-10096</v>
      </c>
      <c r="F88">
        <f t="shared" si="13"/>
        <v>-4.6755893113509006E-4</v>
      </c>
      <c r="G88" s="5">
        <f>_xll.SNL.Clients.Office.Excel.Functions.SPG(A88, "SP_MARKETCAP", "12/30/2023")</f>
        <v>23200.625966697924</v>
      </c>
      <c r="H88">
        <f t="shared" si="17"/>
        <v>5.5217492194327932E-4</v>
      </c>
      <c r="I88">
        <f t="shared" si="18"/>
        <v>-4.4173993755462348E-6</v>
      </c>
      <c r="K88" t="s">
        <v>88</v>
      </c>
      <c r="L88" s="4" cm="1">
        <f t="array" ref="L88">_xll.SNL.Clients.Office.Excel.Functions.SPG(K88, "SP_TOTAL_REV", "CY2023")</f>
        <v>21593000</v>
      </c>
      <c r="M88" s="4">
        <f>_xll.SNL.Clients.Office.Excel.Functions.SPG(K88,"IQ_AVG_DILUT_SHARES_OUT","CY2023")</f>
        <v>1262000000</v>
      </c>
      <c r="N88" s="5">
        <f>_xll.SNL.Clients.Office.Excel.Functions.SPG(K88, "IQ_DILUT_EPS_NORM", "CY2023")</f>
        <v>-8.0000000000000002E-3</v>
      </c>
      <c r="O88">
        <f t="shared" si="14"/>
        <v>-10096</v>
      </c>
      <c r="P88">
        <f t="shared" si="15"/>
        <v>-4.6755893113509006E-4</v>
      </c>
      <c r="Q88" s="5">
        <f>_xll.SNL.Clients.Office.Excel.Functions.SPG(K88, "SP_MARKETCAP", "12/31/2022")</f>
        <v>9995.1425752093674</v>
      </c>
      <c r="R88">
        <f t="shared" si="19"/>
        <v>2.9663784300740269E-4</v>
      </c>
      <c r="S88">
        <f t="shared" si="20"/>
        <v>-2.3731027440592216E-6</v>
      </c>
      <c r="U88" t="s">
        <v>88</v>
      </c>
      <c r="V88" s="4" cm="1">
        <f t="array" ref="V88">_xll.SNL.Clients.Office.Excel.Functions.SPG(U88, "SP_TOTAL_REV", "CY2021")</f>
        <v>1908000</v>
      </c>
      <c r="W88" s="4">
        <f>_xll.SNL.Clients.Office.Excel.Functions.SPG(U88,"IQ_AVG_DILUT_SHARES_OUT","CY2021")</f>
        <v>1123000000</v>
      </c>
      <c r="X88" s="5">
        <f>_xll.SNL.Clients.Office.Excel.Functions.SPG(U88, "IQ_DILUT_EPS_NORM", "CY2021")</f>
        <v>-4.4619999999999997</v>
      </c>
      <c r="Y88">
        <f t="shared" si="21"/>
        <v>-5010826</v>
      </c>
      <c r="Z88">
        <f t="shared" si="22"/>
        <v>-2.626219077568134</v>
      </c>
      <c r="AA88" s="5">
        <f>_xll.SNL.Clients.Office.Excel.Functions.SPG(U88, "SP_MARKETCAP", "12/31/2021")</f>
        <v>22555.155599275789</v>
      </c>
      <c r="AB88">
        <f t="shared" si="16"/>
        <v>5.3156876532788229E-4</v>
      </c>
      <c r="AC88">
        <f t="shared" si="23"/>
        <v>-2.3718598308930107E-3</v>
      </c>
    </row>
    <row r="89" spans="1:29">
      <c r="A89" t="s">
        <v>89</v>
      </c>
      <c r="B89" s="4" cm="1">
        <f t="array" ref="B89">_xll.SNL.Clients.Office.Excel.Functions.SPG(A89, "SP_TOTAL_REV", "CY2023")</f>
        <v>22098000</v>
      </c>
      <c r="C89" s="4">
        <f>_xll.SNL.Clients.Office.Excel.Functions.SPG(A89,"IQ_AVG_DILUT_SHARES_OUT","CY2023")</f>
        <v>853000000</v>
      </c>
      <c r="D89" s="5">
        <f>_xll.SNL.Clients.Office.Excel.Functions.SPG(A89, "IQ_DILUT_EPS_NORM", "CY2023")</f>
        <v>1.556</v>
      </c>
      <c r="E89">
        <f t="shared" si="12"/>
        <v>1327268</v>
      </c>
      <c r="F89">
        <f t="shared" si="13"/>
        <v>6.0062811114127979E-2</v>
      </c>
      <c r="G89" s="5">
        <f>_xll.SNL.Clients.Office.Excel.Functions.SPG(A89, "SP_MARKETCAP", "12/30/2023")</f>
        <v>48203.225963550001</v>
      </c>
      <c r="H89">
        <f t="shared" si="17"/>
        <v>1.1472368276633073E-3</v>
      </c>
      <c r="I89">
        <f t="shared" si="18"/>
        <v>1.7851005038441062E-3</v>
      </c>
      <c r="K89" t="s">
        <v>89</v>
      </c>
      <c r="L89" s="4" cm="1">
        <f t="array" ref="L89">_xll.SNL.Clients.Office.Excel.Functions.SPG(K89, "SP_TOTAL_REV", "CY2023")</f>
        <v>22098000</v>
      </c>
      <c r="M89" s="4">
        <f>_xll.SNL.Clients.Office.Excel.Functions.SPG(K89,"IQ_AVG_DILUT_SHARES_OUT","CY2023")</f>
        <v>853000000</v>
      </c>
      <c r="N89" s="5">
        <f>_xll.SNL.Clients.Office.Excel.Functions.SPG(K89, "IQ_DILUT_EPS_NORM", "CY2023")</f>
        <v>1.556</v>
      </c>
      <c r="O89">
        <f t="shared" si="14"/>
        <v>1327268</v>
      </c>
      <c r="P89">
        <f t="shared" si="15"/>
        <v>6.0062811114127979E-2</v>
      </c>
      <c r="Q89" s="5">
        <f>_xll.SNL.Clients.Office.Excel.Functions.SPG(K89, "SP_MARKETCAP", "12/31/2022")</f>
        <v>34495.787493750002</v>
      </c>
      <c r="R89">
        <f t="shared" si="19"/>
        <v>1.0237728894801077E-3</v>
      </c>
      <c r="S89">
        <f t="shared" si="20"/>
        <v>1.5929906160310476E-3</v>
      </c>
      <c r="U89" t="s">
        <v>89</v>
      </c>
      <c r="V89" s="4" cm="1">
        <f t="array" ref="V89">_xll.SNL.Clients.Office.Excel.Functions.SPG(U89, "SP_TOTAL_REV", "CY2021")</f>
        <v>20613000</v>
      </c>
      <c r="W89" s="4">
        <f>_xll.SNL.Clients.Office.Excel.Functions.SPG(U89,"IQ_AVG_DILUT_SHARES_OUT","CY2021")</f>
        <v>890300000</v>
      </c>
      <c r="X89" s="5">
        <f>_xll.SNL.Clients.Office.Excel.Functions.SPG(U89, "IQ_DILUT_EPS_NORM", "CY2021")</f>
        <v>1.7210000000000001</v>
      </c>
      <c r="Y89">
        <f t="shared" si="21"/>
        <v>1532206.3</v>
      </c>
      <c r="Z89">
        <f t="shared" si="22"/>
        <v>7.4332038034250231E-2</v>
      </c>
      <c r="AA89" s="5">
        <f>_xll.SNL.Clients.Office.Excel.Functions.SPG(U89, "SP_MARKETCAP", "12/31/2021")</f>
        <v>47003.566711680003</v>
      </c>
      <c r="AB89">
        <f t="shared" si="16"/>
        <v>1.107756841355452E-3</v>
      </c>
      <c r="AC89">
        <f t="shared" si="23"/>
        <v>1.906449523972733E-3</v>
      </c>
    </row>
    <row r="90" spans="1:29">
      <c r="A90" t="s">
        <v>90</v>
      </c>
      <c r="B90" s="4" cm="1">
        <f t="array" ref="B90">_xll.SNL.Clients.Office.Excel.Functions.SPG(A90, "SP_TOTAL_REV", "CY2023")</f>
        <v>67060000</v>
      </c>
      <c r="C90" s="4">
        <f>_xll.SNL.Clients.Office.Excel.Functions.SPG(A90,"IQ_AVG_DILUT_SHARES_OUT","CY2023")</f>
        <v>513600000</v>
      </c>
      <c r="D90" s="5">
        <f>_xll.SNL.Clients.Office.Excel.Functions.SPG(A90, "IQ_DILUT_EPS_NORM", "CY2023")</f>
        <v>16.765999999999998</v>
      </c>
      <c r="E90">
        <f t="shared" si="12"/>
        <v>8611017.5999999996</v>
      </c>
      <c r="F90">
        <f t="shared" si="13"/>
        <v>0.12840765881300328</v>
      </c>
      <c r="G90" s="5">
        <f>_xll.SNL.Clients.Office.Excel.Functions.SPG(A90, "SP_MARKETCAP", "12/30/2023")</f>
        <v>150521.08596281</v>
      </c>
      <c r="H90">
        <f t="shared" si="17"/>
        <v>3.5824020012060745E-3</v>
      </c>
      <c r="I90">
        <f t="shared" si="18"/>
        <v>6.0062551952221037E-2</v>
      </c>
      <c r="K90" t="s">
        <v>90</v>
      </c>
      <c r="L90" s="4" cm="1">
        <f t="array" ref="L90">_xll.SNL.Clients.Office.Excel.Functions.SPG(K90, "SP_TOTAL_REV", "CY2023")</f>
        <v>67060000</v>
      </c>
      <c r="M90" s="4">
        <f>_xll.SNL.Clients.Office.Excel.Functions.SPG(K90,"IQ_AVG_DILUT_SHARES_OUT","CY2023")</f>
        <v>513600000</v>
      </c>
      <c r="N90" s="5">
        <f>_xll.SNL.Clients.Office.Excel.Functions.SPG(K90, "IQ_DILUT_EPS_NORM", "CY2023")</f>
        <v>16.765999999999998</v>
      </c>
      <c r="O90">
        <f t="shared" si="14"/>
        <v>8611017.5999999996</v>
      </c>
      <c r="P90">
        <f t="shared" si="15"/>
        <v>0.12840765881300328</v>
      </c>
      <c r="Q90" s="5">
        <f>_xll.SNL.Clients.Office.Excel.Functions.SPG(K90, "SP_MARKETCAP", "12/31/2022")</f>
        <v>124669.2650838</v>
      </c>
      <c r="R90">
        <f t="shared" si="19"/>
        <v>3.6999594158367353E-3</v>
      </c>
      <c r="S90">
        <f t="shared" si="20"/>
        <v>6.2033519565918696E-2</v>
      </c>
      <c r="U90" t="s">
        <v>90</v>
      </c>
      <c r="V90" s="4" cm="1">
        <f t="array" ref="V90">_xll.SNL.Clients.Office.Excel.Functions.SPG(U90, "SP_TOTAL_REV", "CY2021")</f>
        <v>50971000</v>
      </c>
      <c r="W90" s="4">
        <f>_xll.SNL.Clients.Office.Excel.Functions.SPG(U90,"IQ_AVG_DILUT_SHARES_OUT","CY2021")</f>
        <v>548500000</v>
      </c>
      <c r="X90" s="5">
        <f>_xll.SNL.Clients.Office.Excel.Functions.SPG(U90, "IQ_DILUT_EPS_NORM", "CY2021")</f>
        <v>9.2579999999999991</v>
      </c>
      <c r="Y90">
        <f t="shared" si="21"/>
        <v>5078012.9999999991</v>
      </c>
      <c r="Z90">
        <f t="shared" si="22"/>
        <v>9.9625532165348904E-2</v>
      </c>
      <c r="AA90" s="5">
        <f>_xll.SNL.Clients.Office.Excel.Functions.SPG(U90, "SP_MARKETCAP", "12/31/2021")</f>
        <v>111834.266384</v>
      </c>
      <c r="AB90">
        <f t="shared" si="16"/>
        <v>2.6356547460484442E-3</v>
      </c>
      <c r="AC90">
        <f t="shared" si="23"/>
        <v>2.4400891638916494E-2</v>
      </c>
    </row>
    <row r="91" spans="1:29">
      <c r="A91" t="s">
        <v>91</v>
      </c>
      <c r="B91" s="4" cm="1">
        <f t="array" ref="B91">_xll.SNL.Clients.Office.Excel.Functions.SPG(A91, "SP_TOTAL_REV", "CY2023")</f>
        <v>3773500</v>
      </c>
      <c r="C91" s="4">
        <f>_xll.SNL.Clients.Office.Excel.Functions.SPG(A91,"IQ_AVG_DILUT_SHARES_OUT","CY2023")</f>
        <v>106200000</v>
      </c>
      <c r="D91" s="5">
        <f>_xll.SNL.Clients.Office.Excel.Functions.SPG(A91, "IQ_DILUT_EPS_NORM", "CY2023")</f>
        <v>6.1349999999999998</v>
      </c>
      <c r="E91">
        <f t="shared" si="12"/>
        <v>651537</v>
      </c>
      <c r="F91">
        <f t="shared" si="13"/>
        <v>0.17266118987677223</v>
      </c>
      <c r="G91" s="5">
        <f>_xll.SNL.Clients.Office.Excel.Functions.SPG(A91, "SP_MARKETCAP", "12/30/2023")</f>
        <v>18848.077395839999</v>
      </c>
      <c r="H91">
        <f t="shared" si="17"/>
        <v>4.4858426146637711E-4</v>
      </c>
      <c r="I91">
        <f t="shared" si="18"/>
        <v>2.7520644440962236E-3</v>
      </c>
      <c r="K91" t="s">
        <v>91</v>
      </c>
      <c r="L91" s="4" cm="1">
        <f t="array" ref="L91">_xll.SNL.Clients.Office.Excel.Functions.SPG(K91, "SP_TOTAL_REV", "CY2023")</f>
        <v>3773500</v>
      </c>
      <c r="M91" s="4">
        <f>_xll.SNL.Clients.Office.Excel.Functions.SPG(K91,"IQ_AVG_DILUT_SHARES_OUT","CY2023")</f>
        <v>106200000</v>
      </c>
      <c r="N91" s="5">
        <f>_xll.SNL.Clients.Office.Excel.Functions.SPG(K91, "IQ_DILUT_EPS_NORM", "CY2023")</f>
        <v>6.1349999999999998</v>
      </c>
      <c r="O91">
        <f t="shared" si="14"/>
        <v>651537</v>
      </c>
      <c r="P91">
        <f t="shared" si="15"/>
        <v>0.17266118987677223</v>
      </c>
      <c r="Q91" s="5">
        <f>_xll.SNL.Clients.Office.Excel.Functions.SPG(K91, "SP_MARKETCAP", "12/31/2022")</f>
        <v>13310.13049725</v>
      </c>
      <c r="R91">
        <f t="shared" si="19"/>
        <v>3.9502071842817946E-4</v>
      </c>
      <c r="S91">
        <f t="shared" si="20"/>
        <v>2.4234521075568809E-3</v>
      </c>
      <c r="U91" t="s">
        <v>91</v>
      </c>
      <c r="V91" s="4" cm="1">
        <f t="array" ref="V91">_xll.SNL.Clients.Office.Excel.Functions.SPG(U91, "SP_TOTAL_REV", "CY2021")</f>
        <v>3494800</v>
      </c>
      <c r="W91" s="4">
        <f>_xll.SNL.Clients.Office.Excel.Functions.SPG(U91,"IQ_AVG_DILUT_SHARES_OUT","CY2021")</f>
        <v>107200000</v>
      </c>
      <c r="X91" s="5">
        <f>_xll.SNL.Clients.Office.Excel.Functions.SPG(U91, "IQ_DILUT_EPS_NORM", "CY2021")</f>
        <v>4.516</v>
      </c>
      <c r="Y91">
        <f t="shared" si="21"/>
        <v>484115.20000000001</v>
      </c>
      <c r="Z91">
        <f t="shared" si="22"/>
        <v>0.13852443630536798</v>
      </c>
      <c r="AA91" s="5">
        <f>_xll.SNL.Clients.Office.Excel.Functions.SPG(U91, "SP_MARKETCAP", "12/31/2021")</f>
        <v>13906.2442008</v>
      </c>
      <c r="AB91">
        <f t="shared" si="16"/>
        <v>3.2773549389322895E-4</v>
      </c>
      <c r="AC91">
        <f t="shared" si="23"/>
        <v>1.4800534904218219E-3</v>
      </c>
    </row>
    <row r="92" spans="1:29">
      <c r="A92" t="s">
        <v>92</v>
      </c>
      <c r="B92" s="4" cm="1">
        <f t="array" ref="B92">_xll.SNL.Clients.Office.Excel.Functions.SPG(A92, "SP_TOTAL_REV", "CY2023")</f>
        <v>32252000</v>
      </c>
      <c r="C92" s="4">
        <f>_xll.SNL.Clients.Office.Excel.Functions.SPG(A92,"IQ_AVG_DILUT_SHARES_OUT","CY2023")</f>
        <v>312550942</v>
      </c>
      <c r="D92" s="5">
        <f>_xll.SNL.Clients.Office.Excel.Functions.SPG(A92, "IQ_DILUT_EPS_NORM", "CY2023")</f>
        <v>2.6070000000000002</v>
      </c>
      <c r="E92">
        <f t="shared" si="12"/>
        <v>814820.30579400004</v>
      </c>
      <c r="F92">
        <f t="shared" si="13"/>
        <v>2.5264179145293317E-2</v>
      </c>
      <c r="G92" s="5">
        <f>_xll.SNL.Clients.Office.Excel.Functions.SPG(A92, "SP_MARKETCAP", "12/30/2023")</f>
        <v>27683.078320979999</v>
      </c>
      <c r="H92">
        <f t="shared" si="17"/>
        <v>6.5885729259969686E-4</v>
      </c>
      <c r="I92">
        <f t="shared" si="18"/>
        <v>1.7176409618074099E-3</v>
      </c>
      <c r="K92" t="s">
        <v>92</v>
      </c>
      <c r="L92" s="4" cm="1">
        <f t="array" ref="L92">_xll.SNL.Clients.Office.Excel.Functions.SPG(K92, "SP_TOTAL_REV", "CY2023")</f>
        <v>32252000</v>
      </c>
      <c r="M92" s="4">
        <f>_xll.SNL.Clients.Office.Excel.Functions.SPG(K92,"IQ_AVG_DILUT_SHARES_OUT","CY2023")</f>
        <v>312550942</v>
      </c>
      <c r="N92" s="5">
        <f>_xll.SNL.Clients.Office.Excel.Functions.SPG(K92, "IQ_DILUT_EPS_NORM", "CY2023")</f>
        <v>2.6070000000000002</v>
      </c>
      <c r="O92">
        <f t="shared" si="14"/>
        <v>814820.30579400004</v>
      </c>
      <c r="P92">
        <f t="shared" si="15"/>
        <v>2.5264179145293317E-2</v>
      </c>
      <c r="Q92" s="5">
        <f>_xll.SNL.Clients.Office.Excel.Functions.SPG(K92, "SP_MARKETCAP", "12/31/2022")</f>
        <v>23788.316529119998</v>
      </c>
      <c r="R92">
        <f t="shared" si="19"/>
        <v>7.0599442187823801E-4</v>
      </c>
      <c r="S92">
        <f t="shared" si="20"/>
        <v>1.8405274578365666E-3</v>
      </c>
      <c r="U92" t="s">
        <v>92</v>
      </c>
      <c r="V92" s="4" cm="1">
        <f t="array" ref="V92">_xll.SNL.Clients.Office.Excel.Functions.SPG(U92, "SP_TOTAL_REV", "CY2021")</f>
        <v>28338904</v>
      </c>
      <c r="W92" s="4">
        <f>_xll.SNL.Clients.Office.Excel.Functions.SPG(U92,"IQ_AVG_DILUT_SHARES_OUT","CY2021")</f>
        <v>339717401</v>
      </c>
      <c r="X92" s="5">
        <f>_xll.SNL.Clients.Office.Excel.Functions.SPG(U92, "IQ_DILUT_EPS_NORM", "CY2021")</f>
        <v>3.867</v>
      </c>
      <c r="Y92">
        <f t="shared" si="21"/>
        <v>1313687.189667</v>
      </c>
      <c r="Z92">
        <f t="shared" si="22"/>
        <v>4.6356316026441954E-2</v>
      </c>
      <c r="AA92" s="5">
        <f>_xll.SNL.Clients.Office.Excel.Functions.SPG(U92, "SP_MARKETCAP", "12/31/2021")</f>
        <v>35589.376083540003</v>
      </c>
      <c r="AB92">
        <f t="shared" si="16"/>
        <v>8.3875283503362114E-4</v>
      </c>
      <c r="AC92">
        <f t="shared" si="23"/>
        <v>3.2434572130750129E-3</v>
      </c>
    </row>
    <row r="93" spans="1:29">
      <c r="A93" t="s">
        <v>93</v>
      </c>
      <c r="B93" s="4" cm="1">
        <f t="array" ref="B93">_xll.SNL.Clients.Office.Excel.Functions.SPG(A93, "SP_TOTAL_REV", "CY2023")</f>
        <v>21376000</v>
      </c>
      <c r="C93" s="4">
        <f>_xll.SNL.Clients.Office.Excel.Functions.SPG(A93,"IQ_AVG_DILUT_SHARES_OUT","CY2023")</f>
        <v>136300000</v>
      </c>
      <c r="D93" s="5">
        <f>_xll.SNL.Clients.Office.Excel.Functions.SPG(A93, "IQ_DILUT_EPS_NORM", "CY2023")</f>
        <v>7.0060000000000002</v>
      </c>
      <c r="E93">
        <f t="shared" si="12"/>
        <v>954917.8</v>
      </c>
      <c r="F93">
        <f t="shared" si="13"/>
        <v>4.4672427020958083E-2</v>
      </c>
      <c r="G93" s="5">
        <f>_xll.SNL.Clients.Office.Excel.Functions.SPG(A93, "SP_MARKETCAP", "12/30/2023")</f>
        <v>30451.87108108</v>
      </c>
      <c r="H93">
        <f t="shared" si="17"/>
        <v>7.247545631466145E-4</v>
      </c>
      <c r="I93">
        <f t="shared" si="18"/>
        <v>5.077630469405181E-3</v>
      </c>
      <c r="K93" t="s">
        <v>93</v>
      </c>
      <c r="L93" s="4" cm="1">
        <f t="array" ref="L93">_xll.SNL.Clients.Office.Excel.Functions.SPG(K93, "SP_TOTAL_REV", "CY2023")</f>
        <v>21376000</v>
      </c>
      <c r="M93" s="4">
        <f>_xll.SNL.Clients.Office.Excel.Functions.SPG(K93,"IQ_AVG_DILUT_SHARES_OUT","CY2023")</f>
        <v>136300000</v>
      </c>
      <c r="N93" s="5">
        <f>_xll.SNL.Clients.Office.Excel.Functions.SPG(K93, "IQ_DILUT_EPS_NORM", "CY2023")</f>
        <v>7.0060000000000002</v>
      </c>
      <c r="O93">
        <f t="shared" si="14"/>
        <v>954917.8</v>
      </c>
      <c r="P93">
        <f t="shared" si="15"/>
        <v>4.4672427020958083E-2</v>
      </c>
      <c r="Q93" s="5">
        <f>_xll.SNL.Clients.Office.Excel.Functions.SPG(K93, "SP_MARKETCAP", "12/31/2022")</f>
        <v>24178.121565559999</v>
      </c>
      <c r="R93">
        <f t="shared" si="19"/>
        <v>7.175631338133513E-4</v>
      </c>
      <c r="S93">
        <f t="shared" si="20"/>
        <v>5.0272473154963394E-3</v>
      </c>
      <c r="U93" t="s">
        <v>93</v>
      </c>
      <c r="V93" s="4" cm="1">
        <f t="array" ref="V93">_xll.SNL.Clients.Office.Excel.Functions.SPG(U93, "SP_TOTAL_REV", "CY2021")</f>
        <v>20820800</v>
      </c>
      <c r="W93" s="4">
        <f>_xll.SNL.Clients.Office.Excel.Functions.SPG(U93,"IQ_AVG_DILUT_SHARES_OUT","CY2021")</f>
        <v>140500000</v>
      </c>
      <c r="X93" s="5">
        <f>_xll.SNL.Clients.Office.Excel.Functions.SPG(U93, "IQ_DILUT_EPS_NORM", "CY2021")</f>
        <v>5.9290000000000003</v>
      </c>
      <c r="Y93">
        <f t="shared" si="21"/>
        <v>833024.5</v>
      </c>
      <c r="Z93">
        <f t="shared" si="22"/>
        <v>4.0009245562130175E-2</v>
      </c>
      <c r="AA93" s="5">
        <f>_xll.SNL.Clients.Office.Excel.Functions.SPG(U93, "SP_MARKETCAP", "12/31/2021")</f>
        <v>27793.361673840001</v>
      </c>
      <c r="AB93">
        <f t="shared" si="16"/>
        <v>6.5502021851486525E-4</v>
      </c>
      <c r="AC93">
        <f t="shared" si="23"/>
        <v>3.8836148755746363E-3</v>
      </c>
    </row>
    <row r="94" spans="1:29">
      <c r="A94" t="s">
        <v>94</v>
      </c>
      <c r="B94" s="4" cm="1">
        <f t="array" ref="B94">_xll.SNL.Clients.Office.Excel.Functions.SPG(A94, "SP_TOTAL_REV", "CY2023")</f>
        <v>10940000</v>
      </c>
      <c r="C94" s="4">
        <f>_xll.SNL.Clients.Office.Excel.Functions.SPG(A94,"IQ_AVG_DILUT_SHARES_OUT","CY2023")</f>
        <v>109379664</v>
      </c>
      <c r="D94" s="5">
        <f>_xll.SNL.Clients.Office.Excel.Functions.SPG(A94, "IQ_DILUT_EPS_NORM", "CY2023")</f>
        <v>4.266</v>
      </c>
      <c r="E94">
        <f t="shared" si="12"/>
        <v>466613.64662399999</v>
      </c>
      <c r="F94">
        <f t="shared" si="13"/>
        <v>4.2652070075319924E-2</v>
      </c>
      <c r="G94" s="5">
        <f>_xll.SNL.Clients.Office.Excel.Functions.SPG(A94, "SP_MARKETCAP", "12/30/2023")</f>
        <v>16912.827296790001</v>
      </c>
      <c r="H94">
        <f t="shared" si="17"/>
        <v>4.025253071124077E-4</v>
      </c>
      <c r="I94">
        <f t="shared" si="18"/>
        <v>1.7171729601415313E-3</v>
      </c>
      <c r="K94" t="s">
        <v>94</v>
      </c>
      <c r="L94" s="4" cm="1">
        <f t="array" ref="L94">_xll.SNL.Clients.Office.Excel.Functions.SPG(K94, "SP_TOTAL_REV", "CY2023")</f>
        <v>10940000</v>
      </c>
      <c r="M94" s="4">
        <f>_xll.SNL.Clients.Office.Excel.Functions.SPG(K94,"IQ_AVG_DILUT_SHARES_OUT","CY2023")</f>
        <v>109379664</v>
      </c>
      <c r="N94" s="5">
        <f>_xll.SNL.Clients.Office.Excel.Functions.SPG(K94, "IQ_DILUT_EPS_NORM", "CY2023")</f>
        <v>4.266</v>
      </c>
      <c r="O94">
        <f t="shared" si="14"/>
        <v>466613.64662399999</v>
      </c>
      <c r="P94">
        <f t="shared" si="15"/>
        <v>4.2652070075319924E-2</v>
      </c>
      <c r="Q94" s="5">
        <f>_xll.SNL.Clients.Office.Excel.Functions.SPG(K94, "SP_MARKETCAP", "12/31/2022")</f>
        <v>11085.685979039999</v>
      </c>
      <c r="R94">
        <f t="shared" si="19"/>
        <v>3.2900320854212028E-4</v>
      </c>
      <c r="S94">
        <f t="shared" si="20"/>
        <v>1.4035276876406852E-3</v>
      </c>
      <c r="U94" t="s">
        <v>94</v>
      </c>
      <c r="V94" s="4" cm="1">
        <f t="array" ref="V94">_xll.SNL.Clients.Office.Excel.Functions.SPG(U94, "SP_TOTAL_REV", "CY2021")</f>
        <v>8537000</v>
      </c>
      <c r="W94" s="4">
        <f>_xll.SNL.Clients.Office.Excel.Functions.SPG(U94,"IQ_AVG_DILUT_SHARES_OUT","CY2021")</f>
        <v>112084412</v>
      </c>
      <c r="X94" s="5">
        <f>_xll.SNL.Clients.Office.Excel.Functions.SPG(U94, "IQ_DILUT_EPS_NORM", "CY2021")</f>
        <v>12.497999999999999</v>
      </c>
      <c r="Y94">
        <f t="shared" si="21"/>
        <v>1400830.9811759999</v>
      </c>
      <c r="Z94">
        <f t="shared" si="22"/>
        <v>0.16408937345390651</v>
      </c>
      <c r="AA94" s="5">
        <f>_xll.SNL.Clients.Office.Excel.Functions.SPG(U94, "SP_MARKETCAP", "12/31/2021")</f>
        <v>18296.834714879999</v>
      </c>
      <c r="AB94">
        <f t="shared" si="16"/>
        <v>4.3121076225736092E-4</v>
      </c>
      <c r="AC94">
        <f t="shared" si="23"/>
        <v>5.3892721066924965E-3</v>
      </c>
    </row>
    <row r="95" spans="1:29">
      <c r="A95" t="s">
        <v>95</v>
      </c>
      <c r="B95" s="4" cm="1">
        <f t="array" ref="B95">_xll.SNL.Clients.Office.Excel.Functions.SPG(A95, "SP_TOTAL_REV", "CY2023")</f>
        <v>271579412</v>
      </c>
      <c r="C95" s="4">
        <f>_xll.SNL.Clients.Office.Excel.Functions.SPG(A95,"IQ_AVG_DILUT_SHARES_OUT","CY2023")</f>
        <v>203468500</v>
      </c>
      <c r="D95" s="5">
        <f>_xll.SNL.Clients.Office.Excel.Functions.SPG(A95, "IQ_DILUT_EPS_NORM", "CY2023")</f>
        <v>7.5510000000000002</v>
      </c>
      <c r="E95">
        <f t="shared" si="12"/>
        <v>1536390.6435</v>
      </c>
      <c r="F95">
        <f t="shared" si="13"/>
        <v>5.657242690767738E-3</v>
      </c>
      <c r="G95" s="5">
        <f>_xll.SNL.Clients.Office.Excel.Functions.SPG(A95, "SP_MARKETCAP", "12/30/2023")</f>
        <v>40873.153978440001</v>
      </c>
      <c r="H95">
        <f t="shared" si="17"/>
        <v>9.7278110685532259E-4</v>
      </c>
      <c r="I95">
        <f t="shared" si="18"/>
        <v>7.3454701378645407E-3</v>
      </c>
      <c r="K95" t="s">
        <v>95</v>
      </c>
      <c r="L95" s="4" cm="1">
        <f t="array" ref="L95">_xll.SNL.Clients.Office.Excel.Functions.SPG(K95, "SP_TOTAL_REV", "CY2023")</f>
        <v>271579412</v>
      </c>
      <c r="M95" s="4">
        <f>_xll.SNL.Clients.Office.Excel.Functions.SPG(K95,"IQ_AVG_DILUT_SHARES_OUT","CY2023")</f>
        <v>203468500</v>
      </c>
      <c r="N95" s="5">
        <f>_xll.SNL.Clients.Office.Excel.Functions.SPG(K95, "IQ_DILUT_EPS_NORM", "CY2023")</f>
        <v>7.5510000000000002</v>
      </c>
      <c r="O95">
        <f t="shared" si="14"/>
        <v>1536390.6435</v>
      </c>
      <c r="P95">
        <f t="shared" si="15"/>
        <v>5.657242690767738E-3</v>
      </c>
      <c r="Q95" s="5">
        <f>_xll.SNL.Clients.Office.Excel.Functions.SPG(K95, "SP_MARKETCAP", "12/31/2022")</f>
        <v>33486.417629559997</v>
      </c>
      <c r="R95">
        <f t="shared" si="19"/>
        <v>9.9381660851092634E-4</v>
      </c>
      <c r="S95">
        <f t="shared" si="20"/>
        <v>7.504309210866005E-3</v>
      </c>
      <c r="U95" t="s">
        <v>95</v>
      </c>
      <c r="V95" s="4" cm="1">
        <f t="array" ref="V95">_xll.SNL.Clients.Office.Excel.Functions.SPG(U95, "SP_TOTAL_REV", "CY2021")</f>
        <v>221101097</v>
      </c>
      <c r="W95" s="4">
        <f>_xll.SNL.Clients.Office.Excel.Functions.SPG(U95,"IQ_AVG_DILUT_SHARES_OUT","CY2021")</f>
        <v>209556750</v>
      </c>
      <c r="X95" s="5">
        <f>_xll.SNL.Clients.Office.Excel.Functions.SPG(U95, "IQ_DILUT_EPS_NORM", "CY2021")</f>
        <v>7.6289999999999996</v>
      </c>
      <c r="Y95">
        <f t="shared" si="21"/>
        <v>1598708.44575</v>
      </c>
      <c r="Z95">
        <f t="shared" si="22"/>
        <v>7.2306671809502596E-3</v>
      </c>
      <c r="AA95" s="5">
        <f>_xll.SNL.Clients.Office.Excel.Functions.SPG(U95, "SP_MARKETCAP", "12/31/2021")</f>
        <v>27658.842343290002</v>
      </c>
      <c r="AB95">
        <f t="shared" si="16"/>
        <v>6.5184993338256083E-4</v>
      </c>
      <c r="AC95">
        <f t="shared" si="23"/>
        <v>4.9729631417755561E-3</v>
      </c>
    </row>
    <row r="96" spans="1:29">
      <c r="A96" t="s">
        <v>96</v>
      </c>
      <c r="B96" s="4" cm="1">
        <f t="array" ref="B96">_xll.SNL.Clients.Office.Excel.Functions.SPG(A96, "SP_TOTAL_REV", "CY2023")</f>
        <v>155392000</v>
      </c>
      <c r="C96" s="4">
        <f>_xll.SNL.Clients.Office.Excel.Functions.SPG(A96,"IQ_AVG_DILUT_SHARES_OUT","CY2023")</f>
        <v>545704000</v>
      </c>
      <c r="D96" s="5">
        <f>_xll.SNL.Clients.Office.Excel.Functions.SPG(A96, "IQ_DILUT_EPS_NORM", "CY2023")</f>
        <v>4.657</v>
      </c>
      <c r="E96">
        <f t="shared" si="12"/>
        <v>2541343.5279999999</v>
      </c>
      <c r="F96">
        <f t="shared" si="13"/>
        <v>1.6354403881795716E-2</v>
      </c>
      <c r="G96" s="5">
        <f>_xll.SNL.Clients.Office.Excel.Functions.SPG(A96, "SP_MARKETCAP", "12/30/2023")</f>
        <v>39643.056210000002</v>
      </c>
      <c r="H96">
        <f t="shared" si="17"/>
        <v>9.4350477869737032E-4</v>
      </c>
      <c r="I96">
        <f t="shared" si="18"/>
        <v>4.3939017543936539E-3</v>
      </c>
      <c r="K96" t="s">
        <v>96</v>
      </c>
      <c r="L96" s="4" cm="1">
        <f t="array" ref="L96">_xll.SNL.Clients.Office.Excel.Functions.SPG(K96, "SP_TOTAL_REV", "CY2023")</f>
        <v>155392000</v>
      </c>
      <c r="M96" s="4">
        <f>_xll.SNL.Clients.Office.Excel.Functions.SPG(K96,"IQ_AVG_DILUT_SHARES_OUT","CY2023")</f>
        <v>545704000</v>
      </c>
      <c r="N96" s="5">
        <f>_xll.SNL.Clients.Office.Excel.Functions.SPG(K96, "IQ_DILUT_EPS_NORM", "CY2023")</f>
        <v>4.657</v>
      </c>
      <c r="O96">
        <f t="shared" si="14"/>
        <v>2541343.5279999999</v>
      </c>
      <c r="P96">
        <f t="shared" si="15"/>
        <v>1.6354403881795716E-2</v>
      </c>
      <c r="Q96" s="5">
        <f>_xll.SNL.Clients.Office.Excel.Functions.SPG(K96, "SP_MARKETCAP", "12/31/2022")</f>
        <v>46438.957422929998</v>
      </c>
      <c r="R96">
        <f t="shared" si="19"/>
        <v>1.3782246784170571E-3</v>
      </c>
      <c r="S96">
        <f t="shared" si="20"/>
        <v>6.4183923273882348E-3</v>
      </c>
      <c r="U96" t="s">
        <v>96</v>
      </c>
      <c r="V96" s="4" cm="1">
        <f t="array" ref="V96">_xll.SNL.Clients.Office.Excel.Functions.SPG(U96, "SP_TOTAL_REV", "CY2021")</f>
        <v>126801000</v>
      </c>
      <c r="W96" s="4">
        <f>_xll.SNL.Clients.Office.Excel.Functions.SPG(U96,"IQ_AVG_DILUT_SHARES_OUT","CY2021")</f>
        <v>590516000</v>
      </c>
      <c r="X96" s="5">
        <f>_xll.SNL.Clients.Office.Excel.Functions.SPG(U96, "IQ_DILUT_EPS_NORM", "CY2021")</f>
        <v>3.6309999999999998</v>
      </c>
      <c r="Y96">
        <f t="shared" si="21"/>
        <v>2144163.5959999999</v>
      </c>
      <c r="Z96">
        <f t="shared" si="22"/>
        <v>1.6909674182380263E-2</v>
      </c>
      <c r="AA96" s="5">
        <f>_xll.SNL.Clients.Office.Excel.Functions.SPG(U96, "SP_MARKETCAP", "12/31/2021")</f>
        <v>48080.6415968</v>
      </c>
      <c r="AB96">
        <f t="shared" si="16"/>
        <v>1.1331408101925941E-3</v>
      </c>
      <c r="AC96">
        <f t="shared" si="23"/>
        <v>4.1144342818093095E-3</v>
      </c>
    </row>
    <row r="97" spans="1:29">
      <c r="A97" t="s">
        <v>97</v>
      </c>
      <c r="B97" s="4" cm="1">
        <f t="array" ref="B97">_xll.SNL.Clients.Office.Excel.Functions.SPG(A97, "SP_TOTAL_REV", "CY2023")</f>
        <v>8696000</v>
      </c>
      <c r="C97" s="4">
        <f>_xll.SNL.Clients.Office.Excel.Functions.SPG(A97,"IQ_AVG_DILUT_SHARES_OUT","CY2023")</f>
        <v>633179000</v>
      </c>
      <c r="D97" s="5">
        <f>_xll.SNL.Clients.Office.Excel.Functions.SPG(A97, "IQ_DILUT_EPS_NORM", "CY2023")</f>
        <v>1.0820000000000001</v>
      </c>
      <c r="E97">
        <f t="shared" si="12"/>
        <v>685099.67799999996</v>
      </c>
      <c r="F97">
        <f t="shared" si="13"/>
        <v>7.8783311637534492E-2</v>
      </c>
      <c r="G97" s="5">
        <f>_xll.SNL.Clients.Office.Excel.Functions.SPG(A97, "SP_MARKETCAP", "12/30/2023")</f>
        <v>18034.057109199999</v>
      </c>
      <c r="H97">
        <f t="shared" si="17"/>
        <v>4.2921057780452798E-4</v>
      </c>
      <c r="I97">
        <f t="shared" si="18"/>
        <v>4.644058451844993E-4</v>
      </c>
      <c r="K97" t="s">
        <v>97</v>
      </c>
      <c r="L97" s="4" cm="1">
        <f t="array" ref="L97">_xll.SNL.Clients.Office.Excel.Functions.SPG(K97, "SP_TOTAL_REV", "CY2023")</f>
        <v>8696000</v>
      </c>
      <c r="M97" s="4">
        <f>_xll.SNL.Clients.Office.Excel.Functions.SPG(K97,"IQ_AVG_DILUT_SHARES_OUT","CY2023")</f>
        <v>633179000</v>
      </c>
      <c r="N97" s="5">
        <f>_xll.SNL.Clients.Office.Excel.Functions.SPG(K97, "IQ_DILUT_EPS_NORM", "CY2023")</f>
        <v>1.0820000000000001</v>
      </c>
      <c r="O97">
        <f t="shared" si="14"/>
        <v>685099.67799999996</v>
      </c>
      <c r="P97">
        <f t="shared" si="15"/>
        <v>7.8783311637534492E-2</v>
      </c>
      <c r="Q97" s="5">
        <f>_xll.SNL.Clients.Office.Excel.Functions.SPG(K97, "SP_MARKETCAP", "12/31/2022")</f>
        <v>18879.773573689999</v>
      </c>
      <c r="R97">
        <f t="shared" si="19"/>
        <v>5.6031770104592548E-4</v>
      </c>
      <c r="S97">
        <f t="shared" si="20"/>
        <v>6.0626375253169137E-4</v>
      </c>
      <c r="U97" t="s">
        <v>97</v>
      </c>
      <c r="V97" s="4" cm="1">
        <f t="array" ref="V97">_xll.SNL.Clients.Office.Excel.Functions.SPG(U97, "SP_TOTAL_REV", "CY2021")</f>
        <v>8352000</v>
      </c>
      <c r="W97" s="4">
        <f>_xll.SNL.Clients.Office.Excel.Functions.SPG(U97,"IQ_AVG_DILUT_SHARES_OUT","CY2021")</f>
        <v>609938000</v>
      </c>
      <c r="X97" s="5">
        <f>_xll.SNL.Clients.Office.Excel.Functions.SPG(U97, "IQ_DILUT_EPS_NORM", "CY2021")</f>
        <v>0.95299999999999996</v>
      </c>
      <c r="Y97">
        <f t="shared" si="21"/>
        <v>581270.91399999999</v>
      </c>
      <c r="Z97">
        <f t="shared" si="22"/>
        <v>6.9596613266283525E-2</v>
      </c>
      <c r="AA97" s="5">
        <f>_xll.SNL.Clients.Office.Excel.Functions.SPG(U97, "SP_MARKETCAP", "12/31/2021")</f>
        <v>17551.642635939999</v>
      </c>
      <c r="AB97">
        <f t="shared" si="16"/>
        <v>4.1364844345221057E-4</v>
      </c>
      <c r="AC97">
        <f t="shared" si="23"/>
        <v>3.9420696660995665E-4</v>
      </c>
    </row>
    <row r="98" spans="1:29">
      <c r="A98" t="s">
        <v>98</v>
      </c>
      <c r="B98" s="4" cm="1">
        <f t="array" ref="B98">_xll.SNL.Clients.Office.Excel.Functions.SPG(A98, "SP_TOTAL_REV", "CY2023")</f>
        <v>6631000</v>
      </c>
      <c r="C98" s="4">
        <f>_xll.SNL.Clients.Office.Excel.Functions.SPG(A98,"IQ_AVG_DILUT_SHARES_OUT","CY2023")</f>
        <v>193800000</v>
      </c>
      <c r="D98" s="5">
        <f>_xll.SNL.Clients.Office.Excel.Functions.SPG(A98, "IQ_DILUT_EPS_NORM", "CY2023")</f>
        <v>5.68</v>
      </c>
      <c r="E98">
        <f t="shared" si="12"/>
        <v>1100784</v>
      </c>
      <c r="F98">
        <f t="shared" si="13"/>
        <v>0.1660057306590258</v>
      </c>
      <c r="G98" s="5">
        <f>_xll.SNL.Clients.Office.Excel.Functions.SPG(A98, "SP_MARKETCAP", "12/30/2023")</f>
        <v>15188.991829500001</v>
      </c>
      <c r="H98">
        <f t="shared" si="17"/>
        <v>3.6149802121244079E-4</v>
      </c>
      <c r="I98">
        <f t="shared" si="18"/>
        <v>2.0533087604866634E-3</v>
      </c>
      <c r="K98" t="s">
        <v>98</v>
      </c>
      <c r="L98" s="4" cm="1">
        <f t="array" ref="L98">_xll.SNL.Clients.Office.Excel.Functions.SPG(K98, "SP_TOTAL_REV", "CY2023")</f>
        <v>6631000</v>
      </c>
      <c r="M98" s="4">
        <f>_xll.SNL.Clients.Office.Excel.Functions.SPG(K98,"IQ_AVG_DILUT_SHARES_OUT","CY2023")</f>
        <v>193800000</v>
      </c>
      <c r="N98" s="5">
        <f>_xll.SNL.Clients.Office.Excel.Functions.SPG(K98, "IQ_DILUT_EPS_NORM", "CY2023")</f>
        <v>5.68</v>
      </c>
      <c r="O98">
        <f t="shared" si="14"/>
        <v>1100784</v>
      </c>
      <c r="P98">
        <f t="shared" si="15"/>
        <v>0.1660057306590258</v>
      </c>
      <c r="Q98" s="5">
        <f>_xll.SNL.Clients.Office.Excel.Functions.SPG(K98, "SP_MARKETCAP", "12/31/2022")</f>
        <v>16715.342247600001</v>
      </c>
      <c r="R98">
        <f t="shared" si="19"/>
        <v>4.960812746940442E-4</v>
      </c>
      <c r="S98">
        <f t="shared" si="20"/>
        <v>2.8177416402621709E-3</v>
      </c>
      <c r="U98" t="s">
        <v>98</v>
      </c>
      <c r="V98" s="4" cm="1">
        <f t="array" ref="V98">_xll.SNL.Clients.Office.Excel.Functions.SPG(U98, "SP_TOTAL_REV", "CY2021")</f>
        <v>6538000</v>
      </c>
      <c r="W98" s="4">
        <f>_xll.SNL.Clients.Office.Excel.Functions.SPG(U98,"IQ_AVG_DILUT_SHARES_OUT","CY2021")</f>
        <v>216200000</v>
      </c>
      <c r="X98" s="5">
        <f>_xll.SNL.Clients.Office.Excel.Functions.SPG(U98, "IQ_DILUT_EPS_NORM", "CY2021")</f>
        <v>4.3600000000000003</v>
      </c>
      <c r="Y98">
        <f t="shared" si="21"/>
        <v>942632.00000000012</v>
      </c>
      <c r="Z98">
        <f t="shared" si="22"/>
        <v>0.14417742428877334</v>
      </c>
      <c r="AA98" s="5">
        <f>_xll.SNL.Clients.Office.Excel.Functions.SPG(U98, "SP_MARKETCAP", "12/31/2021")</f>
        <v>15180.571643200001</v>
      </c>
      <c r="AB98">
        <f t="shared" si="16"/>
        <v>3.5776821356117732E-4</v>
      </c>
      <c r="AC98">
        <f t="shared" si="23"/>
        <v>1.5598694111267333E-3</v>
      </c>
    </row>
    <row r="99" spans="1:29">
      <c r="A99" t="s">
        <v>99</v>
      </c>
      <c r="B99" s="4" cm="1">
        <f t="array" ref="B99">_xll.SNL.Clients.Office.Excel.Functions.SPG(A99, "SP_TOTAL_REV", "CY2023")</f>
        <v>4129409</v>
      </c>
      <c r="C99" s="4">
        <f>_xll.SNL.Clients.Office.Excel.Functions.SPG(A99,"IQ_AVG_DILUT_SHARES_OUT","CY2023")</f>
        <v>51451000</v>
      </c>
      <c r="D99" s="5">
        <f>_xll.SNL.Clients.Office.Excel.Functions.SPG(A99, "IQ_DILUT_EPS_NORM", "CY2023")</f>
        <v>6.2759999999999998</v>
      </c>
      <c r="E99">
        <f t="shared" si="12"/>
        <v>322906.47600000002</v>
      </c>
      <c r="F99">
        <f t="shared" si="13"/>
        <v>7.8196777311232674E-2</v>
      </c>
      <c r="G99" s="5">
        <f>_xll.SNL.Clients.Office.Excel.Functions.SPG(A99, "SP_MARKETCAP", "12/30/2023")</f>
        <v>12126.5644656</v>
      </c>
      <c r="H99">
        <f t="shared" si="17"/>
        <v>2.8861224679214314E-4</v>
      </c>
      <c r="I99">
        <f t="shared" si="18"/>
        <v>1.8113304608674903E-3</v>
      </c>
      <c r="K99" t="s">
        <v>99</v>
      </c>
      <c r="L99" s="4" cm="1">
        <f t="array" ref="L99">_xll.SNL.Clients.Office.Excel.Functions.SPG(K99, "SP_TOTAL_REV", "CY2023")</f>
        <v>4129409</v>
      </c>
      <c r="M99" s="4">
        <f>_xll.SNL.Clients.Office.Excel.Functions.SPG(K99,"IQ_AVG_DILUT_SHARES_OUT","CY2023")</f>
        <v>51451000</v>
      </c>
      <c r="N99" s="5">
        <f>_xll.SNL.Clients.Office.Excel.Functions.SPG(K99, "IQ_DILUT_EPS_NORM", "CY2023")</f>
        <v>6.2759999999999998</v>
      </c>
      <c r="O99">
        <f t="shared" si="14"/>
        <v>322906.47600000002</v>
      </c>
      <c r="P99">
        <f t="shared" si="15"/>
        <v>7.8196777311232674E-2</v>
      </c>
      <c r="Q99" s="5">
        <f>_xll.SNL.Clients.Office.Excel.Functions.SPG(K99, "SP_MARKETCAP", "12/31/2022")</f>
        <v>11086.459142399999</v>
      </c>
      <c r="R99">
        <f t="shared" si="19"/>
        <v>3.2902615463915457E-4</v>
      </c>
      <c r="S99">
        <f t="shared" si="20"/>
        <v>2.0649681465153341E-3</v>
      </c>
      <c r="U99" t="s">
        <v>99</v>
      </c>
      <c r="V99" s="4" cm="1">
        <f t="array" ref="V99">_xll.SNL.Clients.Office.Excel.Functions.SPG(U99, "SP_TOTAL_REV", "CY2021")</f>
        <v>3540160</v>
      </c>
      <c r="W99" s="4">
        <f>_xll.SNL.Clients.Office.Excel.Functions.SPG(U99,"IQ_AVG_DILUT_SHARES_OUT","CY2021")</f>
        <v>51425000</v>
      </c>
      <c r="X99" s="5">
        <f>_xll.SNL.Clients.Office.Excel.Functions.SPG(U99, "IQ_DILUT_EPS_NORM", "CY2021")</f>
        <v>6.0049999999999999</v>
      </c>
      <c r="Y99">
        <f t="shared" si="21"/>
        <v>308807.125</v>
      </c>
      <c r="Z99">
        <f t="shared" si="22"/>
        <v>8.7229708544246581E-2</v>
      </c>
      <c r="AA99" s="5">
        <f>_xll.SNL.Clients.Office.Excel.Functions.SPG(U99, "SP_MARKETCAP", "12/31/2021")</f>
        <v>19013.976255220001</v>
      </c>
      <c r="AB99">
        <f t="shared" si="16"/>
        <v>4.4811199982524149E-4</v>
      </c>
      <c r="AC99">
        <f t="shared" si="23"/>
        <v>2.6909125589505752E-3</v>
      </c>
    </row>
    <row r="100" spans="1:29">
      <c r="A100" t="s">
        <v>100</v>
      </c>
      <c r="B100" s="4" cm="1">
        <f t="array" ref="B100">_xll.SNL.Clients.Office.Excel.Functions.SPG(A100, "SP_TOTAL_REV", "CY2023")</f>
        <v>54607000</v>
      </c>
      <c r="C100" s="4">
        <f>_xll.SNL.Clients.Office.Excel.Functions.SPG(A100,"IQ_AVG_DILUT_SHARES_OUT","CY2023")</f>
        <v>151966313</v>
      </c>
      <c r="D100" s="5">
        <f>_xll.SNL.Clients.Office.Excel.Functions.SPG(A100, "IQ_DILUT_EPS_NORM", "CY2023")</f>
        <v>23.350999999999999</v>
      </c>
      <c r="E100">
        <f t="shared" si="12"/>
        <v>3548565.3748630001</v>
      </c>
      <c r="F100">
        <f t="shared" si="13"/>
        <v>6.4983708587964914E-2</v>
      </c>
      <c r="G100" s="5">
        <f>_xll.SNL.Clients.Office.Excel.Functions.SPG(A100, "SP_MARKETCAP", "12/30/2023")</f>
        <v>57493.656762480001</v>
      </c>
      <c r="H100">
        <f t="shared" si="17"/>
        <v>1.3683490902626919E-3</v>
      </c>
      <c r="I100">
        <f t="shared" si="18"/>
        <v>3.1952319606724115E-2</v>
      </c>
      <c r="K100" t="s">
        <v>100</v>
      </c>
      <c r="L100" s="4" cm="1">
        <f t="array" ref="L100">_xll.SNL.Clients.Office.Excel.Functions.SPG(K100, "SP_TOTAL_REV", "CY2023")</f>
        <v>54607000</v>
      </c>
      <c r="M100" s="4">
        <f>_xll.SNL.Clients.Office.Excel.Functions.SPG(K100,"IQ_AVG_DILUT_SHARES_OUT","CY2023")</f>
        <v>151966313</v>
      </c>
      <c r="N100" s="5">
        <f>_xll.SNL.Clients.Office.Excel.Functions.SPG(K100, "IQ_DILUT_EPS_NORM", "CY2023")</f>
        <v>23.350999999999999</v>
      </c>
      <c r="O100">
        <f t="shared" si="14"/>
        <v>3548565.3748630001</v>
      </c>
      <c r="P100">
        <f t="shared" si="15"/>
        <v>6.4983708587964914E-2</v>
      </c>
      <c r="Q100" s="5">
        <f>_xll.SNL.Clients.Office.Excel.Functions.SPG(K100, "SP_MARKETCAP", "12/31/2022")</f>
        <v>52618.920826200003</v>
      </c>
      <c r="R100">
        <f t="shared" si="19"/>
        <v>1.5616348699192329E-3</v>
      </c>
      <c r="S100">
        <f t="shared" si="20"/>
        <v>3.6465735847484006E-2</v>
      </c>
      <c r="U100" t="s">
        <v>100</v>
      </c>
      <c r="V100" s="4" cm="1">
        <f t="array" ref="V100">_xll.SNL.Clients.Office.Excel.Functions.SPG(U100, "SP_TOTAL_REV", "CY2021")</f>
        <v>51682000</v>
      </c>
      <c r="W100" s="4">
        <f>_xll.SNL.Clients.Office.Excel.Functions.SPG(U100,"IQ_AVG_DILUT_SHARES_OUT","CY2021")</f>
        <v>193042948</v>
      </c>
      <c r="X100" s="5">
        <f>_xll.SNL.Clients.Office.Excel.Functions.SPG(U100, "IQ_DILUT_EPS_NORM", "CY2021")</f>
        <v>18.763000000000002</v>
      </c>
      <c r="Y100">
        <f t="shared" si="21"/>
        <v>3622064.8333240002</v>
      </c>
      <c r="Z100">
        <f t="shared" si="22"/>
        <v>7.0083681616887897E-2</v>
      </c>
      <c r="AA100" s="5">
        <f>_xll.SNL.Clients.Office.Excel.Functions.SPG(U100, "SP_MARKETCAP", "12/31/2021")</f>
        <v>116892.40151578</v>
      </c>
      <c r="AB100">
        <f t="shared" si="16"/>
        <v>2.754862376207653E-3</v>
      </c>
      <c r="AC100">
        <f t="shared" si="23"/>
        <v>5.1689482764784196E-2</v>
      </c>
    </row>
    <row r="101" spans="1:29">
      <c r="A101" t="s">
        <v>101</v>
      </c>
      <c r="B101" s="4" cm="1">
        <f t="array" ref="B101">_xll.SNL.Clients.Office.Excel.Functions.SPG(A101, "SP_TOTAL_REV", "CY2023")</f>
        <v>194799000</v>
      </c>
      <c r="C101" s="4">
        <f>_xll.SNL.Clients.Office.Excel.Functions.SPG(A101,"IQ_AVG_DILUT_SHARES_OUT","CY2023")</f>
        <v>1880000000</v>
      </c>
      <c r="D101" s="5">
        <f>_xll.SNL.Clients.Office.Excel.Functions.SPG(A101, "IQ_DILUT_EPS_NORM", "CY2023")</f>
        <v>10.492000000000001</v>
      </c>
      <c r="E101">
        <f t="shared" si="12"/>
        <v>19724960</v>
      </c>
      <c r="F101">
        <f t="shared" si="13"/>
        <v>0.10125801467153323</v>
      </c>
      <c r="G101" s="5">
        <f>_xll.SNL.Clients.Office.Excel.Functions.SPG(A101, "SP_MARKETCAP", "12/30/2023")</f>
        <v>280726.34277468</v>
      </c>
      <c r="H101">
        <f t="shared" si="17"/>
        <v>6.6812872476601252E-3</v>
      </c>
      <c r="I101">
        <f t="shared" si="18"/>
        <v>7.010006580245004E-2</v>
      </c>
      <c r="K101" t="s">
        <v>101</v>
      </c>
      <c r="L101" s="4" cm="1">
        <f t="array" ref="L101">_xll.SNL.Clients.Office.Excel.Functions.SPG(K101, "SP_TOTAL_REV", "CY2023")</f>
        <v>194799000</v>
      </c>
      <c r="M101" s="4">
        <f>_xll.SNL.Clients.Office.Excel.Functions.SPG(K101,"IQ_AVG_DILUT_SHARES_OUT","CY2023")</f>
        <v>1880000000</v>
      </c>
      <c r="N101" s="5">
        <f>_xll.SNL.Clients.Office.Excel.Functions.SPG(K101, "IQ_DILUT_EPS_NORM", "CY2023")</f>
        <v>10.492000000000001</v>
      </c>
      <c r="O101">
        <f t="shared" si="14"/>
        <v>19724960</v>
      </c>
      <c r="P101">
        <f t="shared" si="15"/>
        <v>0.10125801467153323</v>
      </c>
      <c r="Q101" s="5">
        <f>_xll.SNL.Clients.Office.Excel.Functions.SPG(K101, "SP_MARKETCAP", "12/31/2022")</f>
        <v>347068.78262154001</v>
      </c>
      <c r="R101">
        <f t="shared" si="19"/>
        <v>1.0300376835785375E-2</v>
      </c>
      <c r="S101">
        <f t="shared" si="20"/>
        <v>0.10807155376106016</v>
      </c>
      <c r="U101" t="s">
        <v>101</v>
      </c>
      <c r="V101" s="4" cm="1">
        <f t="array" ref="V101">_xll.SNL.Clients.Office.Excel.Functions.SPG(U101, "SP_TOTAL_REV", "CY2021")</f>
        <v>155067000</v>
      </c>
      <c r="W101" s="4">
        <f>_xll.SNL.Clients.Office.Excel.Functions.SPG(U101,"IQ_AVG_DILUT_SHARES_OUT","CY2021")</f>
        <v>1920000000</v>
      </c>
      <c r="X101" s="5">
        <f>_xll.SNL.Clients.Office.Excel.Functions.SPG(U101, "IQ_DILUT_EPS_NORM", "CY2021")</f>
        <v>6.8129999999999997</v>
      </c>
      <c r="Y101">
        <f t="shared" si="21"/>
        <v>13080960</v>
      </c>
      <c r="Z101">
        <f t="shared" si="22"/>
        <v>8.4356826404070495E-2</v>
      </c>
      <c r="AA101" s="5">
        <f>_xll.SNL.Clients.Office.Excel.Functions.SPG(U101, "SP_MARKETCAP", "12/31/2021")</f>
        <v>226213.94259465</v>
      </c>
      <c r="AB101">
        <f t="shared" si="16"/>
        <v>5.3312984535053053E-3</v>
      </c>
      <c r="AC101">
        <f t="shared" si="23"/>
        <v>3.6322136363731647E-2</v>
      </c>
    </row>
    <row r="102" spans="1:29">
      <c r="A102" t="s">
        <v>102</v>
      </c>
      <c r="B102" s="4" cm="1">
        <f t="array" ref="B102">_xll.SNL.Clients.Office.Excel.Functions.SPG(A102, "SP_TOTAL_REV", "CY2023")</f>
        <v>9871649</v>
      </c>
      <c r="C102" s="4">
        <f>_xll.SNL.Clients.Office.Excel.Functions.SPG(A102,"IQ_AVG_DILUT_SHARES_OUT","CY2023")</f>
        <v>1385500000</v>
      </c>
      <c r="D102" s="5">
        <f>_xll.SNL.Clients.Office.Excel.Functions.SPG(A102, "IQ_DILUT_EPS_NORM", "CY2023")</f>
        <v>0.748</v>
      </c>
      <c r="E102">
        <f t="shared" si="12"/>
        <v>1036354</v>
      </c>
      <c r="F102">
        <f t="shared" si="13"/>
        <v>0.10498286557797994</v>
      </c>
      <c r="G102" s="5">
        <f>_xll.SNL.Clients.Office.Excel.Functions.SPG(A102, "SP_MARKETCAP", "12/30/2023")</f>
        <v>62764.839633600001</v>
      </c>
      <c r="H102">
        <f t="shared" si="17"/>
        <v>1.493803248033578E-3</v>
      </c>
      <c r="I102">
        <f t="shared" si="18"/>
        <v>1.1173648295291162E-3</v>
      </c>
      <c r="K102" t="s">
        <v>102</v>
      </c>
      <c r="L102" s="4" cm="1">
        <f t="array" ref="L102">_xll.SNL.Clients.Office.Excel.Functions.SPG(K102, "SP_TOTAL_REV", "CY2023")</f>
        <v>9871649</v>
      </c>
      <c r="M102" s="4">
        <f>_xll.SNL.Clients.Office.Excel.Functions.SPG(K102,"IQ_AVG_DILUT_SHARES_OUT","CY2023")</f>
        <v>1385500000</v>
      </c>
      <c r="N102" s="5">
        <f>_xll.SNL.Clients.Office.Excel.Functions.SPG(K102, "IQ_DILUT_EPS_NORM", "CY2023")</f>
        <v>0.748</v>
      </c>
      <c r="O102">
        <f t="shared" si="14"/>
        <v>1036354</v>
      </c>
      <c r="P102">
        <f t="shared" si="15"/>
        <v>0.10498286557797994</v>
      </c>
      <c r="Q102" s="5">
        <f>_xll.SNL.Clients.Office.Excel.Functions.SPG(K102, "SP_MARKETCAP", "12/31/2022")</f>
        <v>38462.765688879997</v>
      </c>
      <c r="R102">
        <f t="shared" si="19"/>
        <v>1.1415056627953608E-3</v>
      </c>
      <c r="S102">
        <f t="shared" si="20"/>
        <v>8.5384623577092992E-4</v>
      </c>
      <c r="U102" t="s">
        <v>102</v>
      </c>
      <c r="V102" s="4" cm="1">
        <f t="array" ref="V102">_xll.SNL.Clients.Office.Excel.Functions.SPG(U102, "SP_TOTAL_REV", "CY2021")</f>
        <v>7547061</v>
      </c>
      <c r="W102" s="4">
        <f>_xll.SNL.Clients.Office.Excel.Functions.SPG(U102,"IQ_AVG_DILUT_SHARES_OUT","CY2021")</f>
        <v>1425550000</v>
      </c>
      <c r="X102" s="5">
        <f>_xll.SNL.Clients.Office.Excel.Functions.SPG(U102, "IQ_DILUT_EPS_NORM", "CY2021")</f>
        <v>0.36499999999999999</v>
      </c>
      <c r="Y102">
        <f t="shared" si="21"/>
        <v>520325.75</v>
      </c>
      <c r="Z102">
        <f t="shared" si="22"/>
        <v>6.8944155877367366E-2</v>
      </c>
      <c r="AA102" s="5">
        <f>_xll.SNL.Clients.Office.Excel.Functions.SPG(U102, "SP_MARKETCAP", "12/31/2021")</f>
        <v>49187.723539500003</v>
      </c>
      <c r="AB102">
        <f t="shared" si="16"/>
        <v>1.1592319705398422E-3</v>
      </c>
      <c r="AC102">
        <f t="shared" si="23"/>
        <v>4.231196692470424E-4</v>
      </c>
    </row>
    <row r="103" spans="1:29">
      <c r="A103" t="s">
        <v>103</v>
      </c>
      <c r="B103" s="4" cm="1">
        <f t="array" ref="B103">_xll.SNL.Clients.Office.Excel.Functions.SPG(A103, "SP_TOTAL_REV", "CY2023")</f>
        <v>51000000</v>
      </c>
      <c r="C103" s="4">
        <f>_xll.SNL.Clients.Office.Excel.Functions.SPG(A103,"IQ_AVG_DILUT_SHARES_OUT","CY2023")</f>
        <v>414202568</v>
      </c>
      <c r="D103" s="5">
        <f>_xll.SNL.Clients.Office.Excel.Functions.SPG(A103, "IQ_DILUT_EPS_NORM", "CY2023")</f>
        <v>14.305999999999999</v>
      </c>
      <c r="E103">
        <f t="shared" si="12"/>
        <v>5925581.9378079996</v>
      </c>
      <c r="F103">
        <f t="shared" si="13"/>
        <v>0.11618788113349018</v>
      </c>
      <c r="G103" s="5">
        <f>_xll.SNL.Clients.Office.Excel.Functions.SPG(A103, "SP_MARKETCAP", "12/30/2023")</f>
        <v>92205.716948000001</v>
      </c>
      <c r="H103">
        <f t="shared" si="17"/>
        <v>2.1944961584901756E-3</v>
      </c>
      <c r="I103">
        <f t="shared" si="18"/>
        <v>3.1394462043360452E-2</v>
      </c>
      <c r="K103" t="s">
        <v>103</v>
      </c>
      <c r="L103" s="4" cm="1">
        <f t="array" ref="L103">_xll.SNL.Clients.Office.Excel.Functions.SPG(K103, "SP_TOTAL_REV", "CY2023")</f>
        <v>51000000</v>
      </c>
      <c r="M103" s="4">
        <f>_xll.SNL.Clients.Office.Excel.Functions.SPG(K103,"IQ_AVG_DILUT_SHARES_OUT","CY2023")</f>
        <v>414202568</v>
      </c>
      <c r="N103" s="5">
        <f>_xll.SNL.Clients.Office.Excel.Functions.SPG(K103, "IQ_DILUT_EPS_NORM", "CY2023")</f>
        <v>14.305999999999999</v>
      </c>
      <c r="O103">
        <f t="shared" si="14"/>
        <v>5925581.9378079996</v>
      </c>
      <c r="P103">
        <f t="shared" si="15"/>
        <v>0.11618788113349018</v>
      </c>
      <c r="Q103" s="5">
        <f>_xll.SNL.Clients.Office.Excel.Functions.SPG(K103, "SP_MARKETCAP", "12/31/2022")</f>
        <v>91560.090444400004</v>
      </c>
      <c r="R103">
        <f t="shared" si="19"/>
        <v>2.7173387003357075E-3</v>
      </c>
      <c r="S103">
        <f t="shared" si="20"/>
        <v>3.887424744700263E-2</v>
      </c>
      <c r="U103" t="s">
        <v>103</v>
      </c>
      <c r="V103" s="4" cm="1">
        <f t="array" ref="V103">_xll.SNL.Clients.Office.Excel.Functions.SPG(U103, "SP_TOTAL_REV", "CY2021")</f>
        <v>43388000</v>
      </c>
      <c r="W103" s="4">
        <f>_xll.SNL.Clients.Office.Excel.Functions.SPG(U103,"IQ_AVG_DILUT_SHARES_OUT","CY2021")</f>
        <v>443197278</v>
      </c>
      <c r="X103" s="5">
        <f>_xll.SNL.Clients.Office.Excel.Functions.SPG(U103, "IQ_DILUT_EPS_NORM", "CY2021")</f>
        <v>13.811999999999999</v>
      </c>
      <c r="Y103">
        <f t="shared" si="21"/>
        <v>6121440.8037360003</v>
      </c>
      <c r="Z103">
        <f t="shared" si="22"/>
        <v>0.14108603309062415</v>
      </c>
      <c r="AA103" s="5">
        <f>_xll.SNL.Clients.Office.Excel.Functions.SPG(U103, "SP_MARKETCAP", "12/31/2021")</f>
        <v>83266.596836800003</v>
      </c>
      <c r="AB103">
        <f t="shared" si="16"/>
        <v>1.9623860220682097E-3</v>
      </c>
      <c r="AC103">
        <f t="shared" si="23"/>
        <v>2.7104475736806112E-2</v>
      </c>
    </row>
    <row r="104" spans="1:29">
      <c r="A104" t="s">
        <v>104</v>
      </c>
      <c r="B104" s="4" cm="1">
        <f t="array" ref="B104">_xll.SNL.Clients.Office.Excel.Functions.SPG(A104, "SP_TOTAL_REV", "CY2023")</f>
        <v>5867900</v>
      </c>
      <c r="C104" s="4">
        <f>_xll.SNL.Clients.Office.Excel.Functions.SPG(A104,"IQ_AVG_DILUT_SHARES_OUT","CY2023")</f>
        <v>247600000</v>
      </c>
      <c r="D104" s="5">
        <f>_xll.SNL.Clients.Office.Excel.Functions.SPG(A104, "IQ_DILUT_EPS_NORM", "CY2023")</f>
        <v>2.4420000000000002</v>
      </c>
      <c r="E104">
        <f t="shared" si="12"/>
        <v>604639.19999999995</v>
      </c>
      <c r="F104">
        <f t="shared" si="13"/>
        <v>0.10304183779546344</v>
      </c>
      <c r="G104" s="5">
        <f>_xll.SNL.Clients.Office.Excel.Functions.SPG(A104, "SP_MARKETCAP", "12/30/2023")</f>
        <v>23297.85657792</v>
      </c>
      <c r="H104">
        <f t="shared" si="17"/>
        <v>5.5448901059067669E-4</v>
      </c>
      <c r="I104">
        <f t="shared" si="18"/>
        <v>1.3540621638624326E-3</v>
      </c>
      <c r="K104" t="s">
        <v>104</v>
      </c>
      <c r="L104" s="4" cm="1">
        <f t="array" ref="L104">_xll.SNL.Clients.Office.Excel.Functions.SPG(K104, "SP_TOTAL_REV", "CY2023")</f>
        <v>5867900</v>
      </c>
      <c r="M104" s="4">
        <f>_xll.SNL.Clients.Office.Excel.Functions.SPG(K104,"IQ_AVG_DILUT_SHARES_OUT","CY2023")</f>
        <v>247600000</v>
      </c>
      <c r="N104" s="5">
        <f>_xll.SNL.Clients.Office.Excel.Functions.SPG(K104, "IQ_DILUT_EPS_NORM", "CY2023")</f>
        <v>2.4420000000000002</v>
      </c>
      <c r="O104">
        <f t="shared" si="14"/>
        <v>604639.19999999995</v>
      </c>
      <c r="P104">
        <f t="shared" si="15"/>
        <v>0.10304183779546344</v>
      </c>
      <c r="Q104" s="5">
        <f>_xll.SNL.Clients.Office.Excel.Functions.SPG(K104, "SP_MARKETCAP", "12/31/2022")</f>
        <v>19658.227451670002</v>
      </c>
      <c r="R104">
        <f t="shared" si="19"/>
        <v>5.8342081113236654E-4</v>
      </c>
      <c r="S104">
        <f t="shared" si="20"/>
        <v>1.4247136207852392E-3</v>
      </c>
      <c r="U104" t="s">
        <v>104</v>
      </c>
      <c r="V104" s="4" cm="1">
        <f t="array" ref="V104">_xll.SNL.Clients.Office.Excel.Functions.SPG(U104, "SP_TOTAL_REV", "CY2021")</f>
        <v>5190100</v>
      </c>
      <c r="W104" s="4">
        <f>_xll.SNL.Clients.Office.Excel.Functions.SPG(U104,"IQ_AVG_DILUT_SHARES_OUT","CY2021")</f>
        <v>249600000</v>
      </c>
      <c r="X104" s="5">
        <f>_xll.SNL.Clients.Office.Excel.Functions.SPG(U104, "IQ_DILUT_EPS_NORM", "CY2021")</f>
        <v>2.3660000000000001</v>
      </c>
      <c r="Y104">
        <f t="shared" si="21"/>
        <v>590553.59999999998</v>
      </c>
      <c r="Z104">
        <f t="shared" si="22"/>
        <v>0.11378462842719793</v>
      </c>
      <c r="AA104" s="5">
        <f>_xll.SNL.Clients.Office.Excel.Functions.SPG(U104, "SP_MARKETCAP", "12/31/2021")</f>
        <v>25025.207514999998</v>
      </c>
      <c r="AB104">
        <f t="shared" si="16"/>
        <v>5.8978172871703512E-4</v>
      </c>
      <c r="AC104">
        <f t="shared" si="23"/>
        <v>1.3954235701445052E-3</v>
      </c>
    </row>
    <row r="105" spans="1:29">
      <c r="A105" t="s">
        <v>105</v>
      </c>
      <c r="B105" s="4" cm="1">
        <f t="array" ref="B105">_xll.SNL.Clients.Office.Excel.Functions.SPG(A105, "SP_TOTAL_REV", "CY2023")</f>
        <v>10013000</v>
      </c>
      <c r="C105" s="4">
        <f>_xll.SNL.Clients.Office.Excel.Functions.SPG(A105,"IQ_AVG_DILUT_SHARES_OUT","CY2023")</f>
        <v>158100000</v>
      </c>
      <c r="D105" s="5">
        <f>_xll.SNL.Clients.Office.Excel.Functions.SPG(A105, "IQ_DILUT_EPS_NORM", "CY2023")</f>
        <v>8.9969999999999999</v>
      </c>
      <c r="E105">
        <f t="shared" si="12"/>
        <v>1422425.7</v>
      </c>
      <c r="F105">
        <f t="shared" si="13"/>
        <v>0.14205789473684211</v>
      </c>
      <c r="G105" s="5">
        <f>_xll.SNL.Clients.Office.Excel.Functions.SPG(A105, "SP_MARKETCAP", "12/30/2023")</f>
        <v>16233.672711200001</v>
      </c>
      <c r="H105">
        <f t="shared" si="17"/>
        <v>3.8636142727468828E-4</v>
      </c>
      <c r="I105">
        <f t="shared" si="18"/>
        <v>3.4760937611903703E-3</v>
      </c>
      <c r="K105" t="s">
        <v>105</v>
      </c>
      <c r="L105" s="4" cm="1">
        <f t="array" ref="L105">_xll.SNL.Clients.Office.Excel.Functions.SPG(K105, "SP_TOTAL_REV", "CY2023")</f>
        <v>10013000</v>
      </c>
      <c r="M105" s="4">
        <f>_xll.SNL.Clients.Office.Excel.Functions.SPG(K105,"IQ_AVG_DILUT_SHARES_OUT","CY2023")</f>
        <v>158100000</v>
      </c>
      <c r="N105" s="5">
        <f>_xll.SNL.Clients.Office.Excel.Functions.SPG(K105, "IQ_DILUT_EPS_NORM", "CY2023")</f>
        <v>8.9969999999999999</v>
      </c>
      <c r="O105">
        <f t="shared" si="14"/>
        <v>1422425.7</v>
      </c>
      <c r="P105">
        <f t="shared" si="15"/>
        <v>0.14205789473684211</v>
      </c>
      <c r="Q105" s="5">
        <f>_xll.SNL.Clients.Office.Excel.Functions.SPG(K105, "SP_MARKETCAP", "12/31/2022")</f>
        <v>16094.101296119999</v>
      </c>
      <c r="R105">
        <f t="shared" si="19"/>
        <v>4.7764396132425125E-4</v>
      </c>
      <c r="S105">
        <f t="shared" si="20"/>
        <v>4.2973627200342882E-3</v>
      </c>
      <c r="U105" t="s">
        <v>105</v>
      </c>
      <c r="V105" s="4" cm="1">
        <f t="array" ref="V105">_xll.SNL.Clients.Office.Excel.Functions.SPG(U105, "SP_TOTAL_REV", "CY2021")</f>
        <v>9630000</v>
      </c>
      <c r="W105" s="4">
        <f>_xll.SNL.Clients.Office.Excel.Functions.SPG(U105,"IQ_AVG_DILUT_SHARES_OUT","CY2021")</f>
        <v>162700000</v>
      </c>
      <c r="X105" s="5">
        <f>_xll.SNL.Clients.Office.Excel.Functions.SPG(U105, "IQ_DILUT_EPS_NORM", "CY2021")</f>
        <v>14.206</v>
      </c>
      <c r="Y105">
        <f t="shared" si="21"/>
        <v>2311316.2000000002</v>
      </c>
      <c r="Z105">
        <f t="shared" si="22"/>
        <v>0.24001206645898238</v>
      </c>
      <c r="AA105" s="5">
        <f>_xll.SNL.Clients.Office.Excel.Functions.SPG(U105, "SP_MARKETCAP", "12/31/2021")</f>
        <v>18358.793902140002</v>
      </c>
      <c r="AB105">
        <f t="shared" si="16"/>
        <v>4.3267098577599525E-4</v>
      </c>
      <c r="AC105">
        <f t="shared" si="23"/>
        <v>6.1465240239337885E-3</v>
      </c>
    </row>
    <row r="106" spans="1:29">
      <c r="A106" t="s">
        <v>106</v>
      </c>
      <c r="B106" s="4" cm="1">
        <f t="array" ref="B106">_xll.SNL.Clients.Office.Excel.Functions.SPG(A106, "SP_TOTAL_REV", "CY2023")</f>
        <v>9193964</v>
      </c>
      <c r="C106" s="4">
        <f>_xll.SNL.Clients.Office.Excel.Functions.SPG(A106,"IQ_AVG_DILUT_SHARES_OUT","CY2023")</f>
        <v>413658500</v>
      </c>
      <c r="D106" s="5">
        <f>_xll.SNL.Clients.Office.Excel.Functions.SPG(A106, "IQ_DILUT_EPS_NORM", "CY2023")</f>
        <v>2.742</v>
      </c>
      <c r="E106">
        <f t="shared" si="12"/>
        <v>1134251.6070000001</v>
      </c>
      <c r="F106">
        <f t="shared" si="13"/>
        <v>0.12336915904826254</v>
      </c>
      <c r="G106" s="5">
        <f>_xll.SNL.Clients.Office.Excel.Functions.SPG(A106, "SP_MARKETCAP", "12/30/2023")</f>
        <v>61078.146423979997</v>
      </c>
      <c r="H106">
        <f t="shared" si="17"/>
        <v>1.4536599479044762E-3</v>
      </c>
      <c r="I106">
        <f t="shared" si="18"/>
        <v>3.985935577154074E-3</v>
      </c>
      <c r="K106" t="s">
        <v>106</v>
      </c>
      <c r="L106" s="4" cm="1">
        <f t="array" ref="L106">_xll.SNL.Clients.Office.Excel.Functions.SPG(K106, "SP_TOTAL_REV", "CY2023")</f>
        <v>9193964</v>
      </c>
      <c r="M106" s="4">
        <f>_xll.SNL.Clients.Office.Excel.Functions.SPG(K106,"IQ_AVG_DILUT_SHARES_OUT","CY2023")</f>
        <v>413658500</v>
      </c>
      <c r="N106" s="5">
        <f>_xll.SNL.Clients.Office.Excel.Functions.SPG(K106, "IQ_DILUT_EPS_NORM", "CY2023")</f>
        <v>2.742</v>
      </c>
      <c r="O106">
        <f t="shared" si="14"/>
        <v>1134251.6070000001</v>
      </c>
      <c r="P106">
        <f t="shared" si="15"/>
        <v>0.12336915904826254</v>
      </c>
      <c r="Q106" s="5">
        <f>_xll.SNL.Clients.Office.Excel.Functions.SPG(K106, "SP_MARKETCAP", "12/31/2022")</f>
        <v>45885.058071840002</v>
      </c>
      <c r="R106">
        <f t="shared" si="19"/>
        <v>1.3617859425496905E-3</v>
      </c>
      <c r="S106">
        <f t="shared" si="20"/>
        <v>3.7340170544712514E-3</v>
      </c>
      <c r="U106" t="s">
        <v>106</v>
      </c>
      <c r="V106" s="4" cm="1">
        <f t="array" ref="V106">_xll.SNL.Clients.Office.Excel.Functions.SPG(U106, "SP_TOTAL_REV", "CY2021")</f>
        <v>7431949</v>
      </c>
      <c r="W106" s="4">
        <f>_xll.SNL.Clients.Office.Excel.Functions.SPG(U106,"IQ_AVG_DILUT_SHARES_OUT","CY2021")</f>
        <v>427768000</v>
      </c>
      <c r="X106" s="5">
        <f>_xll.SNL.Clients.Office.Excel.Functions.SPG(U106, "IQ_DILUT_EPS_NORM", "CY2021")</f>
        <v>2.0030000000000001</v>
      </c>
      <c r="Y106">
        <f t="shared" si="21"/>
        <v>856819.304</v>
      </c>
      <c r="Z106">
        <f t="shared" si="22"/>
        <v>0.11528864151247539</v>
      </c>
      <c r="AA106" s="5">
        <f>_xll.SNL.Clients.Office.Excel.Functions.SPG(U106, "SP_MARKETCAP", "12/31/2021")</f>
        <v>45940.969431630001</v>
      </c>
      <c r="AB106">
        <f t="shared" si="16"/>
        <v>1.0827140735629266E-3</v>
      </c>
      <c r="AC106">
        <f t="shared" si="23"/>
        <v>2.168676289346542E-3</v>
      </c>
    </row>
    <row r="107" spans="1:29">
      <c r="A107" t="s">
        <v>107</v>
      </c>
      <c r="B107" s="4" cm="1">
        <f t="array" ref="B107">_xll.SNL.Clients.Office.Excel.Functions.SPG(A107, "SP_TOTAL_REV", "CY2023")</f>
        <v>57233000</v>
      </c>
      <c r="C107" s="4">
        <f>_xll.SNL.Clients.Office.Excel.Functions.SPG(A107,"IQ_AVG_DILUT_SHARES_OUT","CY2023")</f>
        <v>4087000000</v>
      </c>
      <c r="D107" s="5">
        <f>_xll.SNL.Clients.Office.Excel.Functions.SPG(A107, "IQ_DILUT_EPS_NORM", "CY2023")</f>
        <v>2.5680000000000001</v>
      </c>
      <c r="E107">
        <f t="shared" si="12"/>
        <v>10495416</v>
      </c>
      <c r="F107">
        <f t="shared" si="13"/>
        <v>0.18338049726556357</v>
      </c>
      <c r="G107" s="5">
        <f>_xll.SNL.Clients.Office.Excel.Functions.SPG(A107, "SP_MARKETCAP", "12/30/2023")</f>
        <v>205286.79115152001</v>
      </c>
      <c r="H107">
        <f t="shared" si="17"/>
        <v>4.8858258411986384E-3</v>
      </c>
      <c r="I107">
        <f t="shared" si="18"/>
        <v>1.2546800760198104E-2</v>
      </c>
      <c r="K107" t="s">
        <v>107</v>
      </c>
      <c r="L107" s="4" cm="1">
        <f t="array" ref="L107">_xll.SNL.Clients.Office.Excel.Functions.SPG(K107, "SP_TOTAL_REV", "CY2023")</f>
        <v>57233000</v>
      </c>
      <c r="M107" s="4">
        <f>_xll.SNL.Clients.Office.Excel.Functions.SPG(K107,"IQ_AVG_DILUT_SHARES_OUT","CY2023")</f>
        <v>4087000000</v>
      </c>
      <c r="N107" s="5">
        <f>_xll.SNL.Clients.Office.Excel.Functions.SPG(K107, "IQ_DILUT_EPS_NORM", "CY2023")</f>
        <v>2.5680000000000001</v>
      </c>
      <c r="O107">
        <f t="shared" si="14"/>
        <v>10495416</v>
      </c>
      <c r="P107">
        <f t="shared" si="15"/>
        <v>0.18338049726556357</v>
      </c>
      <c r="Q107" s="5">
        <f>_xll.SNL.Clients.Office.Excel.Functions.SPG(K107, "SP_MARKETCAP", "12/31/2022")</f>
        <v>195710.02992132001</v>
      </c>
      <c r="R107">
        <f t="shared" si="19"/>
        <v>5.8083214615433868E-3</v>
      </c>
      <c r="S107">
        <f t="shared" si="20"/>
        <v>1.4915769513243417E-2</v>
      </c>
      <c r="U107" t="s">
        <v>107</v>
      </c>
      <c r="V107" s="4" cm="1">
        <f t="array" ref="V107">_xll.SNL.Clients.Office.Excel.Functions.SPG(U107, "SP_TOTAL_REV", "CY2021")</f>
        <v>51549000</v>
      </c>
      <c r="W107" s="4">
        <f>_xll.SNL.Clients.Office.Excel.Functions.SPG(U107,"IQ_AVG_DILUT_SHARES_OUT","CY2021")</f>
        <v>4227500000</v>
      </c>
      <c r="X107" s="5">
        <f>_xll.SNL.Clients.Office.Excel.Functions.SPG(U107, "IQ_DILUT_EPS_NORM", "CY2021")</f>
        <v>2.085</v>
      </c>
      <c r="Y107">
        <f t="shared" si="21"/>
        <v>8814337.5</v>
      </c>
      <c r="Z107">
        <f t="shared" si="22"/>
        <v>0.17098949543153116</v>
      </c>
      <c r="AA107" s="5">
        <f>_xll.SNL.Clients.Office.Excel.Functions.SPG(U107, "SP_MARKETCAP", "12/31/2021")</f>
        <v>267269.72739035002</v>
      </c>
      <c r="AB107">
        <f t="shared" si="16"/>
        <v>6.2988809087608224E-3</v>
      </c>
      <c r="AC107">
        <f t="shared" si="23"/>
        <v>1.3133166694766314E-2</v>
      </c>
    </row>
    <row r="108" spans="1:29">
      <c r="A108" t="s">
        <v>108</v>
      </c>
      <c r="B108" s="4" cm="1">
        <f t="array" ref="B108">_xll.SNL.Clients.Office.Excel.Functions.SPG(A108, "SP_TOTAL_REV", "CY2023")</f>
        <v>77116000</v>
      </c>
      <c r="C108" s="4">
        <f>_xll.SNL.Clients.Office.Excel.Functions.SPG(A108,"IQ_AVG_DILUT_SHARES_OUT","CY2023")</f>
        <v>1955800000</v>
      </c>
      <c r="D108" s="5">
        <f>_xll.SNL.Clients.Office.Excel.Functions.SPG(A108, "IQ_DILUT_EPS_NORM", "CY2023")</f>
        <v>4.2969999999999997</v>
      </c>
      <c r="E108">
        <f t="shared" si="12"/>
        <v>8404072.5999999996</v>
      </c>
      <c r="F108">
        <f t="shared" si="13"/>
        <v>0.10897962290575237</v>
      </c>
      <c r="G108" s="5">
        <f>_xll.SNL.Clients.Office.Excel.Functions.SPG(A108, "SP_MARKETCAP", "12/30/2023")</f>
        <v>98450.086633519997</v>
      </c>
      <c r="H108">
        <f t="shared" si="17"/>
        <v>2.3431121634478092E-3</v>
      </c>
      <c r="I108">
        <f t="shared" si="18"/>
        <v>1.0068352966335235E-2</v>
      </c>
      <c r="K108" t="s">
        <v>108</v>
      </c>
      <c r="L108" s="4" cm="1">
        <f t="array" ref="L108">_xll.SNL.Clients.Office.Excel.Functions.SPG(K108, "SP_TOTAL_REV", "CY2023")</f>
        <v>77116000</v>
      </c>
      <c r="M108" s="4">
        <f>_xll.SNL.Clients.Office.Excel.Functions.SPG(K108,"IQ_AVG_DILUT_SHARES_OUT","CY2023")</f>
        <v>1955800000</v>
      </c>
      <c r="N108" s="5">
        <f>_xll.SNL.Clients.Office.Excel.Functions.SPG(K108, "IQ_DILUT_EPS_NORM", "CY2023")</f>
        <v>4.2969999999999997</v>
      </c>
      <c r="O108">
        <f t="shared" si="14"/>
        <v>8404072.5999999996</v>
      </c>
      <c r="P108">
        <f t="shared" si="15"/>
        <v>0.10897962290575237</v>
      </c>
      <c r="Q108" s="5">
        <f>_xll.SNL.Clients.Office.Excel.Functions.SPG(K108, "SP_MARKETCAP", "12/31/2022")</f>
        <v>87603.855038719994</v>
      </c>
      <c r="R108">
        <f t="shared" si="19"/>
        <v>2.5999247536771376E-3</v>
      </c>
      <c r="S108">
        <f t="shared" si="20"/>
        <v>1.1171876666550659E-2</v>
      </c>
      <c r="U108" t="s">
        <v>108</v>
      </c>
      <c r="V108" s="4" cm="1">
        <f t="array" ref="V108">_xll.SNL.Clients.Office.Excel.Functions.SPG(U108, "SP_TOTAL_REV", "CY2021")</f>
        <v>72564000</v>
      </c>
      <c r="W108" s="4">
        <f>_xll.SNL.Clients.Office.Excel.Functions.SPG(U108,"IQ_AVG_DILUT_SHARES_OUT","CY2021")</f>
        <v>2049400000</v>
      </c>
      <c r="X108" s="5">
        <f>_xll.SNL.Clients.Office.Excel.Functions.SPG(U108, "IQ_DILUT_EPS_NORM", "CY2021")</f>
        <v>8.3420000000000005</v>
      </c>
      <c r="Y108">
        <f t="shared" si="21"/>
        <v>17096094.800000001</v>
      </c>
      <c r="Z108">
        <f t="shared" si="22"/>
        <v>0.23560022600738659</v>
      </c>
      <c r="AA108" s="5">
        <f>_xll.SNL.Clients.Office.Excel.Functions.SPG(U108, "SP_MARKETCAP", "12/31/2021")</f>
        <v>119829.89856320999</v>
      </c>
      <c r="AB108">
        <f t="shared" si="16"/>
        <v>2.8240918555514707E-3</v>
      </c>
      <c r="AC108">
        <f t="shared" si="23"/>
        <v>2.3558574259010371E-2</v>
      </c>
    </row>
    <row r="109" spans="1:29">
      <c r="A109" t="s">
        <v>109</v>
      </c>
      <c r="B109" s="4" cm="1">
        <f t="array" ref="B109">_xll.SNL.Clients.Office.Excel.Functions.SPG(A109, "SP_TOTAL_REV", "CY2023")</f>
        <v>8224000</v>
      </c>
      <c r="C109" s="4">
        <f>_xll.SNL.Clients.Office.Excel.Functions.SPG(A109,"IQ_AVG_DILUT_SHARES_OUT","CY2023")</f>
        <v>476693148</v>
      </c>
      <c r="D109" s="5">
        <f>_xll.SNL.Clients.Office.Excel.Functions.SPG(A109, "IQ_DILUT_EPS_NORM", "CY2023")</f>
        <v>2.6619999999999999</v>
      </c>
      <c r="E109">
        <f t="shared" si="12"/>
        <v>1268957.159976</v>
      </c>
      <c r="F109">
        <f t="shared" si="13"/>
        <v>0.15429926556128404</v>
      </c>
      <c r="G109" s="5">
        <f>_xll.SNL.Clients.Office.Excel.Functions.SPG(A109, "SP_MARKETCAP", "12/30/2023")</f>
        <v>15450.629126379999</v>
      </c>
      <c r="H109">
        <f t="shared" si="17"/>
        <v>3.6772498914811351E-4</v>
      </c>
      <c r="I109">
        <f t="shared" si="18"/>
        <v>9.7888392111227808E-4</v>
      </c>
      <c r="K109" t="s">
        <v>109</v>
      </c>
      <c r="L109" s="4" cm="1">
        <f t="array" ref="L109">_xll.SNL.Clients.Office.Excel.Functions.SPG(K109, "SP_TOTAL_REV", "CY2023")</f>
        <v>8224000</v>
      </c>
      <c r="M109" s="4">
        <f>_xll.SNL.Clients.Office.Excel.Functions.SPG(K109,"IQ_AVG_DILUT_SHARES_OUT","CY2023")</f>
        <v>476693148</v>
      </c>
      <c r="N109" s="5">
        <f>_xll.SNL.Clients.Office.Excel.Functions.SPG(K109, "IQ_DILUT_EPS_NORM", "CY2023")</f>
        <v>2.6619999999999999</v>
      </c>
      <c r="O109">
        <f t="shared" si="14"/>
        <v>1268957.159976</v>
      </c>
      <c r="P109">
        <f t="shared" si="15"/>
        <v>0.15429926556128404</v>
      </c>
      <c r="Q109" s="5">
        <f>_xll.SNL.Clients.Office.Excel.Functions.SPG(K109, "SP_MARKETCAP", "12/31/2022")</f>
        <v>19389.369331419999</v>
      </c>
      <c r="R109">
        <f t="shared" si="19"/>
        <v>5.7544158599716973E-4</v>
      </c>
      <c r="S109">
        <f t="shared" si="20"/>
        <v>1.5318255019244659E-3</v>
      </c>
      <c r="U109" t="s">
        <v>109</v>
      </c>
      <c r="V109" s="4" cm="1">
        <f t="array" ref="V109">_xll.SNL.Clients.Office.Excel.Functions.SPG(U109, "SP_TOTAL_REV", "CY2021")</f>
        <v>6647000</v>
      </c>
      <c r="W109" s="4">
        <f>_xll.SNL.Clients.Office.Excel.Functions.SPG(U109,"IQ_AVG_DILUT_SHARES_OUT","CY2021")</f>
        <v>427435818</v>
      </c>
      <c r="X109" s="5">
        <f>_xll.SNL.Clients.Office.Excel.Functions.SPG(U109, "IQ_DILUT_EPS_NORM", "CY2021")</f>
        <v>4.3529999999999998</v>
      </c>
      <c r="Y109">
        <f t="shared" si="21"/>
        <v>1860628.1157539999</v>
      </c>
      <c r="Z109">
        <f t="shared" si="22"/>
        <v>0.27991998130795848</v>
      </c>
      <c r="AA109" s="5">
        <f>_xll.SNL.Clients.Office.Excel.Functions.SPG(U109, "SP_MARKETCAP", "12/31/2021")</f>
        <v>20137.929966</v>
      </c>
      <c r="AB109">
        <f t="shared" si="16"/>
        <v>4.7460078566825283E-4</v>
      </c>
      <c r="AC109">
        <f t="shared" si="23"/>
        <v>2.0659372200139046E-3</v>
      </c>
    </row>
    <row r="110" spans="1:29">
      <c r="A110" t="s">
        <v>110</v>
      </c>
      <c r="B110" s="4" cm="1">
        <f t="array" ref="B110">_xll.SNL.Clients.Office.Excel.Functions.SPG(A110, "SP_TOTAL_REV", "CY2023")</f>
        <v>5569100</v>
      </c>
      <c r="C110" s="4">
        <f>_xll.SNL.Clients.Office.Excel.Functions.SPG(A110,"IQ_AVG_DILUT_SHARES_OUT","CY2023")</f>
        <v>359500000</v>
      </c>
      <c r="D110" s="5">
        <f>_xll.SNL.Clients.Office.Excel.Functions.SPG(A110, "IQ_DILUT_EPS_NORM", "CY2023")</f>
        <v>7.2210000000000001</v>
      </c>
      <c r="E110">
        <f t="shared" si="12"/>
        <v>2595949.5</v>
      </c>
      <c r="F110">
        <f t="shared" si="13"/>
        <v>0.46613447415201736</v>
      </c>
      <c r="G110" s="5">
        <f>_xll.SNL.Clients.Office.Excel.Functions.SPG(A110, "SP_MARKETCAP", "12/30/2023")</f>
        <v>75814.520745600006</v>
      </c>
      <c r="H110">
        <f t="shared" si="17"/>
        <v>1.8043856719624119E-3</v>
      </c>
      <c r="I110">
        <f t="shared" si="18"/>
        <v>1.3029468937240576E-2</v>
      </c>
      <c r="K110" t="s">
        <v>110</v>
      </c>
      <c r="L110" s="4" cm="1">
        <f t="array" ref="L110">_xll.SNL.Clients.Office.Excel.Functions.SPG(K110, "SP_TOTAL_REV", "CY2023")</f>
        <v>5569100</v>
      </c>
      <c r="M110" s="4">
        <f>_xll.SNL.Clients.Office.Excel.Functions.SPG(K110,"IQ_AVG_DILUT_SHARES_OUT","CY2023")</f>
        <v>359500000</v>
      </c>
      <c r="N110" s="5">
        <f>_xll.SNL.Clients.Office.Excel.Functions.SPG(K110, "IQ_DILUT_EPS_NORM", "CY2023")</f>
        <v>7.2210000000000001</v>
      </c>
      <c r="O110">
        <f t="shared" si="14"/>
        <v>2595949.5</v>
      </c>
      <c r="P110">
        <f t="shared" si="15"/>
        <v>0.46613447415201736</v>
      </c>
      <c r="Q110" s="5">
        <f>_xll.SNL.Clients.Office.Excel.Functions.SPG(K110, "SP_MARKETCAP", "12/31/2022")</f>
        <v>60491.880154719998</v>
      </c>
      <c r="R110">
        <f t="shared" si="19"/>
        <v>1.7952901335359464E-3</v>
      </c>
      <c r="S110">
        <f t="shared" si="20"/>
        <v>1.2963790054263069E-2</v>
      </c>
      <c r="U110" t="s">
        <v>110</v>
      </c>
      <c r="V110" s="4" cm="1">
        <f t="array" ref="V110">_xll.SNL.Clients.Office.Excel.Functions.SPG(U110, "SP_TOTAL_REV", "CY2021")</f>
        <v>4689700</v>
      </c>
      <c r="W110" s="4">
        <f>_xll.SNL.Clients.Office.Excel.Functions.SPG(U110,"IQ_AVG_DILUT_SHARES_OUT","CY2021")</f>
        <v>358929000</v>
      </c>
      <c r="X110" s="5">
        <f>_xll.SNL.Clients.Office.Excel.Functions.SPG(U110, "IQ_DILUT_EPS_NORM", "CY2021")</f>
        <v>5.1749999999999998</v>
      </c>
      <c r="Y110">
        <f t="shared" si="21"/>
        <v>1857457.575</v>
      </c>
      <c r="Z110">
        <f t="shared" si="22"/>
        <v>0.39607172633643944</v>
      </c>
      <c r="AA110" s="5">
        <f>_xll.SNL.Clients.Office.Excel.Functions.SPG(U110, "SP_MARKETCAP", "12/31/2021")</f>
        <v>82108.365677220005</v>
      </c>
      <c r="AB110">
        <f t="shared" si="16"/>
        <v>1.9350894022443152E-3</v>
      </c>
      <c r="AC110">
        <f t="shared" si="23"/>
        <v>1.001408765661433E-2</v>
      </c>
    </row>
    <row r="111" spans="1:29">
      <c r="A111" t="s">
        <v>111</v>
      </c>
      <c r="B111" s="4" cm="1">
        <f t="array" ref="B111">_xll.SNL.Clients.Office.Excel.Functions.SPG(A111, "SP_TOTAL_REV", "CY2023")</f>
        <v>7462000</v>
      </c>
      <c r="C111" s="4">
        <f>_xll.SNL.Clients.Office.Excel.Functions.SPG(A111,"IQ_AVG_DILUT_SHARES_OUT","CY2023")</f>
        <v>291700000</v>
      </c>
      <c r="D111" s="5">
        <f>_xll.SNL.Clients.Office.Excel.Functions.SPG(A111, "IQ_DILUT_EPS_NORM", "CY2023")</f>
        <v>2.0339999999999998</v>
      </c>
      <c r="E111">
        <f t="shared" si="12"/>
        <v>593317.80000000005</v>
      </c>
      <c r="F111">
        <f t="shared" si="13"/>
        <v>7.9511900294827131E-2</v>
      </c>
      <c r="G111" s="5">
        <f>_xll.SNL.Clients.Office.Excel.Functions.SPG(A111, "SP_MARKETCAP", "12/30/2023")</f>
        <v>16942.710335690001</v>
      </c>
      <c r="H111">
        <f t="shared" si="17"/>
        <v>4.0323652346905777E-4</v>
      </c>
      <c r="I111">
        <f t="shared" si="18"/>
        <v>8.2018308873606346E-4</v>
      </c>
      <c r="K111" t="s">
        <v>111</v>
      </c>
      <c r="L111" s="4" cm="1">
        <f t="array" ref="L111">_xll.SNL.Clients.Office.Excel.Functions.SPG(K111, "SP_TOTAL_REV", "CY2023")</f>
        <v>7462000</v>
      </c>
      <c r="M111" s="4">
        <f>_xll.SNL.Clients.Office.Excel.Functions.SPG(K111,"IQ_AVG_DILUT_SHARES_OUT","CY2023")</f>
        <v>291700000</v>
      </c>
      <c r="N111" s="5">
        <f>_xll.SNL.Clients.Office.Excel.Functions.SPG(K111, "IQ_DILUT_EPS_NORM", "CY2023")</f>
        <v>2.0339999999999998</v>
      </c>
      <c r="O111">
        <f t="shared" si="14"/>
        <v>593317.80000000005</v>
      </c>
      <c r="P111">
        <f t="shared" si="15"/>
        <v>7.9511900294827131E-2</v>
      </c>
      <c r="Q111" s="5">
        <f>_xll.SNL.Clients.Office.Excel.Functions.SPG(K111, "SP_MARKETCAP", "12/31/2022")</f>
        <v>18381.633954659999</v>
      </c>
      <c r="R111">
        <f t="shared" si="19"/>
        <v>5.4553381367326403E-4</v>
      </c>
      <c r="S111">
        <f t="shared" si="20"/>
        <v>1.109615777011419E-3</v>
      </c>
      <c r="U111" t="s">
        <v>111</v>
      </c>
      <c r="V111" s="4" cm="1">
        <f t="array" ref="V111">_xll.SNL.Clients.Office.Excel.Functions.SPG(U111, "SP_TOTAL_REV", "CY2021")</f>
        <v>7329000</v>
      </c>
      <c r="W111" s="4">
        <f>_xll.SNL.Clients.Office.Excel.Functions.SPG(U111,"IQ_AVG_DILUT_SHARES_OUT","CY2021")</f>
        <v>289500000</v>
      </c>
      <c r="X111" s="5">
        <f>_xll.SNL.Clients.Office.Excel.Functions.SPG(U111, "IQ_DILUT_EPS_NORM", "CY2021")</f>
        <v>1.8560000000000001</v>
      </c>
      <c r="Y111">
        <f t="shared" si="21"/>
        <v>537312</v>
      </c>
      <c r="Z111">
        <f t="shared" si="22"/>
        <v>7.3313139582480563E-2</v>
      </c>
      <c r="AA111" s="5">
        <f>_xll.SNL.Clients.Office.Excel.Functions.SPG(U111, "SP_MARKETCAP", "12/31/2021")</f>
        <v>18844.81515445</v>
      </c>
      <c r="AB111">
        <f t="shared" si="16"/>
        <v>4.4412529456479527E-4</v>
      </c>
      <c r="AC111">
        <f t="shared" si="23"/>
        <v>8.2429654671226007E-4</v>
      </c>
    </row>
    <row r="112" spans="1:29">
      <c r="A112" t="s">
        <v>112</v>
      </c>
      <c r="B112" s="4" cm="1">
        <f t="array" ref="B112">_xll.SNL.Clients.Office.Excel.Functions.SPG(A112, "SP_TOTAL_REV", "CY2023")</f>
        <v>19353000</v>
      </c>
      <c r="C112" s="4">
        <f>_xll.SNL.Clients.Office.Excel.Functions.SPG(A112,"IQ_AVG_DILUT_SHARES_OUT","CY2023")</f>
        <v>505000000</v>
      </c>
      <c r="D112" s="5">
        <f>_xll.SNL.Clients.Office.Excel.Functions.SPG(A112, "IQ_DILUT_EPS_NORM", "CY2023")</f>
        <v>3.762</v>
      </c>
      <c r="E112">
        <f t="shared" si="12"/>
        <v>1899810</v>
      </c>
      <c r="F112">
        <f t="shared" si="13"/>
        <v>9.8166175786699741E-2</v>
      </c>
      <c r="G112" s="5">
        <f>_xll.SNL.Clients.Office.Excel.Functions.SPG(A112, "SP_MARKETCAP", "12/30/2023")</f>
        <v>37871.689599379999</v>
      </c>
      <c r="H112">
        <f t="shared" si="17"/>
        <v>9.013462515371118E-4</v>
      </c>
      <c r="I112">
        <f t="shared" si="18"/>
        <v>3.3908645982826148E-3</v>
      </c>
      <c r="K112" t="s">
        <v>112</v>
      </c>
      <c r="L112" s="4" cm="1">
        <f t="array" ref="L112">_xll.SNL.Clients.Office.Excel.Functions.SPG(K112, "SP_TOTAL_REV", "CY2023")</f>
        <v>19353000</v>
      </c>
      <c r="M112" s="4">
        <f>_xll.SNL.Clients.Office.Excel.Functions.SPG(K112,"IQ_AVG_DILUT_SHARES_OUT","CY2023")</f>
        <v>505000000</v>
      </c>
      <c r="N112" s="5">
        <f>_xll.SNL.Clients.Office.Excel.Functions.SPG(K112, "IQ_DILUT_EPS_NORM", "CY2023")</f>
        <v>3.762</v>
      </c>
      <c r="O112">
        <f t="shared" si="14"/>
        <v>1899810</v>
      </c>
      <c r="P112">
        <f t="shared" si="15"/>
        <v>9.8166175786699741E-2</v>
      </c>
      <c r="Q112" s="5">
        <f>_xll.SNL.Clients.Office.Excel.Functions.SPG(K112, "SP_MARKETCAP", "12/31/2022")</f>
        <v>29391.166696079999</v>
      </c>
      <c r="R112">
        <f t="shared" si="19"/>
        <v>8.7227693117859848E-4</v>
      </c>
      <c r="S112">
        <f t="shared" si="20"/>
        <v>3.2815058150938874E-3</v>
      </c>
      <c r="U112" t="s">
        <v>112</v>
      </c>
      <c r="V112" s="4" cm="1">
        <f t="array" ref="V112">_xll.SNL.Clients.Office.Excel.Functions.SPG(U112, "SP_TOTAL_REV", "CY2021")</f>
        <v>18507000</v>
      </c>
      <c r="W112" s="4">
        <f>_xll.SNL.Clients.Office.Excel.Functions.SPG(U112,"IQ_AVG_DILUT_SHARES_OUT","CY2021")</f>
        <v>528000000</v>
      </c>
      <c r="X112" s="5">
        <f>_xll.SNL.Clients.Office.Excel.Functions.SPG(U112, "IQ_DILUT_EPS_NORM", "CY2021")</f>
        <v>3.35</v>
      </c>
      <c r="Y112">
        <f t="shared" si="21"/>
        <v>1768800</v>
      </c>
      <c r="Z112">
        <f t="shared" si="22"/>
        <v>9.5574647430701903E-2</v>
      </c>
      <c r="AA112" s="5">
        <f>_xll.SNL.Clients.Office.Excel.Functions.SPG(U112, "SP_MARKETCAP", "12/31/2021")</f>
        <v>46600.333840480002</v>
      </c>
      <c r="AB112">
        <f t="shared" si="16"/>
        <v>1.0982536482367009E-3</v>
      </c>
      <c r="AC112">
        <f t="shared" si="23"/>
        <v>3.6791497215929478E-3</v>
      </c>
    </row>
    <row r="113" spans="1:29">
      <c r="A113" t="s">
        <v>113</v>
      </c>
      <c r="B113" s="4" cm="1">
        <f t="array" ref="B113">_xll.SNL.Clients.Office.Excel.Functions.SPG(A113, "SP_TOTAL_REV", "CY2023")</f>
        <v>19457000</v>
      </c>
      <c r="C113" s="4">
        <f>_xll.SNL.Clients.Office.Excel.Functions.SPG(A113,"IQ_AVG_DILUT_SHARES_OUT","CY2023")</f>
        <v>829200000</v>
      </c>
      <c r="D113" s="5">
        <f>_xll.SNL.Clients.Office.Excel.Functions.SPG(A113, "IQ_DILUT_EPS_NORM", "CY2023")</f>
        <v>2.6219999999999999</v>
      </c>
      <c r="E113">
        <f t="shared" si="12"/>
        <v>2174162.4</v>
      </c>
      <c r="F113">
        <f t="shared" si="13"/>
        <v>0.11174191293621832</v>
      </c>
      <c r="G113" s="5">
        <f>_xll.SNL.Clients.Office.Excel.Functions.SPG(A113, "SP_MARKETCAP", "12/30/2023")</f>
        <v>65631.00276489</v>
      </c>
      <c r="H113">
        <f t="shared" si="17"/>
        <v>1.5620179335152735E-3</v>
      </c>
      <c r="I113">
        <f t="shared" si="18"/>
        <v>4.0956110216770472E-3</v>
      </c>
      <c r="K113" t="s">
        <v>113</v>
      </c>
      <c r="L113" s="4" cm="1">
        <f t="array" ref="L113">_xll.SNL.Clients.Office.Excel.Functions.SPG(K113, "SP_TOTAL_REV", "CY2023")</f>
        <v>19457000</v>
      </c>
      <c r="M113" s="4">
        <f>_xll.SNL.Clients.Office.Excel.Functions.SPG(K113,"IQ_AVG_DILUT_SHARES_OUT","CY2023")</f>
        <v>829200000</v>
      </c>
      <c r="N113" s="5">
        <f>_xll.SNL.Clients.Office.Excel.Functions.SPG(K113, "IQ_DILUT_EPS_NORM", "CY2023")</f>
        <v>2.6219999999999999</v>
      </c>
      <c r="O113">
        <f t="shared" si="14"/>
        <v>2174162.4</v>
      </c>
      <c r="P113">
        <f t="shared" si="15"/>
        <v>0.11174191293621832</v>
      </c>
      <c r="Q113" s="5">
        <f>_xll.SNL.Clients.Office.Excel.Functions.SPG(K113, "SP_MARKETCAP", "12/31/2022")</f>
        <v>65806.527605900003</v>
      </c>
      <c r="R113">
        <f t="shared" si="19"/>
        <v>1.9530193049209583E-3</v>
      </c>
      <c r="S113">
        <f t="shared" si="20"/>
        <v>5.1208166175027523E-3</v>
      </c>
      <c r="U113" t="s">
        <v>113</v>
      </c>
      <c r="V113" s="4" cm="1">
        <f t="array" ref="V113">_xll.SNL.Clients.Office.Excel.Functions.SPG(U113, "SP_TOTAL_REV", "CY2021")</f>
        <v>17421000</v>
      </c>
      <c r="W113" s="4">
        <f>_xll.SNL.Clients.Office.Excel.Functions.SPG(U113,"IQ_AVG_DILUT_SHARES_OUT","CY2021")</f>
        <v>848300000</v>
      </c>
      <c r="X113" s="5">
        <f>_xll.SNL.Clients.Office.Excel.Functions.SPG(U113, "IQ_DILUT_EPS_NORM", "CY2021")</f>
        <v>2.5419999999999998</v>
      </c>
      <c r="Y113">
        <f t="shared" si="21"/>
        <v>2156378.6</v>
      </c>
      <c r="Z113">
        <f t="shared" si="22"/>
        <v>0.12378041444233971</v>
      </c>
      <c r="AA113" s="5">
        <f>_xll.SNL.Clients.Office.Excel.Functions.SPG(U113, "SP_MARKETCAP", "12/31/2021")</f>
        <v>71928.707289939994</v>
      </c>
      <c r="AB113">
        <f t="shared" si="16"/>
        <v>1.695180241938642E-3</v>
      </c>
      <c r="AC113">
        <f t="shared" si="23"/>
        <v>4.3091481750080277E-3</v>
      </c>
    </row>
    <row r="114" spans="1:29">
      <c r="A114" t="s">
        <v>114</v>
      </c>
      <c r="B114" s="4" cm="1">
        <f t="array" ref="B114">_xll.SNL.Clients.Office.Excel.Functions.SPG(A114, "SP_TOTAL_REV", "CY2023")</f>
        <v>121572000</v>
      </c>
      <c r="C114" s="4">
        <f>_xll.SNL.Clients.Office.Excel.Functions.SPG(A114,"IQ_AVG_DILUT_SHARES_OUT","CY2023")</f>
        <v>4148000000</v>
      </c>
      <c r="D114" s="5">
        <f>_xll.SNL.Clients.Office.Excel.Functions.SPG(A114, "IQ_DILUT_EPS_NORM", "CY2023")</f>
        <v>3.173</v>
      </c>
      <c r="E114">
        <f t="shared" si="12"/>
        <v>13161604</v>
      </c>
      <c r="F114">
        <f t="shared" si="13"/>
        <v>0.10826180370480044</v>
      </c>
      <c r="G114" s="5">
        <f>_xll.SNL.Clients.Office.Excel.Functions.SPG(A114, "SP_MARKETCAP", "12/30/2023")</f>
        <v>176499.74699365001</v>
      </c>
      <c r="H114">
        <f t="shared" si="17"/>
        <v>4.2006941605420081E-3</v>
      </c>
      <c r="I114">
        <f t="shared" si="18"/>
        <v>1.3328802571399793E-2</v>
      </c>
      <c r="K114" t="s">
        <v>114</v>
      </c>
      <c r="L114" s="4" cm="1">
        <f t="array" ref="L114">_xll.SNL.Clients.Office.Excel.Functions.SPG(K114, "SP_TOTAL_REV", "CY2023")</f>
        <v>121572000</v>
      </c>
      <c r="M114" s="4">
        <f>_xll.SNL.Clients.Office.Excel.Functions.SPG(K114,"IQ_AVG_DILUT_SHARES_OUT","CY2023")</f>
        <v>4148000000</v>
      </c>
      <c r="N114" s="5">
        <f>_xll.SNL.Clients.Office.Excel.Functions.SPG(K114, "IQ_DILUT_EPS_NORM", "CY2023")</f>
        <v>3.173</v>
      </c>
      <c r="O114">
        <f t="shared" si="14"/>
        <v>13161604</v>
      </c>
      <c r="P114">
        <f t="shared" si="15"/>
        <v>0.10826180370480044</v>
      </c>
      <c r="Q114" s="5">
        <f>_xll.SNL.Clients.Office.Excel.Functions.SPG(K114, "SP_MARKETCAP", "12/31/2022")</f>
        <v>151189.60202918001</v>
      </c>
      <c r="R114">
        <f t="shared" si="19"/>
        <v>4.48703528675219E-3</v>
      </c>
      <c r="S114">
        <f t="shared" si="20"/>
        <v>1.4237362964864698E-2</v>
      </c>
      <c r="U114" t="s">
        <v>114</v>
      </c>
      <c r="V114" s="4" cm="1">
        <f t="array" ref="V114">_xll.SNL.Clients.Office.Excel.Functions.SPG(U114, "SP_TOTAL_REV", "CY2021")</f>
        <v>116385000</v>
      </c>
      <c r="W114" s="4">
        <f>_xll.SNL.Clients.Office.Excel.Functions.SPG(U114,"IQ_AVG_DILUT_SHARES_OUT","CY2021")</f>
        <v>4654000000</v>
      </c>
      <c r="X114" s="5">
        <f>_xll.SNL.Clients.Office.Excel.Functions.SPG(U114, "IQ_DILUT_EPS_NORM", "CY2021")</f>
        <v>2.5880000000000001</v>
      </c>
      <c r="Y114">
        <f t="shared" si="21"/>
        <v>12044552</v>
      </c>
      <c r="Z114">
        <f t="shared" si="22"/>
        <v>0.10348886884048632</v>
      </c>
      <c r="AA114" s="5">
        <f>_xll.SNL.Clients.Office.Excel.Functions.SPG(U114, "SP_MARKETCAP", "12/31/2021")</f>
        <v>229953.89685485</v>
      </c>
      <c r="AB114">
        <f t="shared" si="16"/>
        <v>5.4194398480404459E-3</v>
      </c>
      <c r="AC114">
        <f t="shared" si="23"/>
        <v>1.4025510326728675E-2</v>
      </c>
    </row>
    <row r="115" spans="1:29">
      <c r="A115" t="s">
        <v>115</v>
      </c>
      <c r="B115" s="4" cm="1">
        <f t="array" ref="B115">_xll.SNL.Clients.Office.Excel.Functions.SPG(A115, "SP_TOTAL_REV", "CY2023")</f>
        <v>12171900</v>
      </c>
      <c r="C115" s="4">
        <f>_xll.SNL.Clients.Office.Excel.Functions.SPG(A115,"IQ_AVG_DILUT_SHARES_OUT","CY2023")</f>
        <v>479800000</v>
      </c>
      <c r="D115" s="5">
        <f>_xll.SNL.Clients.Office.Excel.Functions.SPG(A115, "IQ_DILUT_EPS_NORM", "CY2023")</f>
        <v>2.1760000000000002</v>
      </c>
      <c r="E115">
        <f t="shared" si="12"/>
        <v>1044044.8000000002</v>
      </c>
      <c r="F115">
        <f t="shared" si="13"/>
        <v>8.577500636712429E-2</v>
      </c>
      <c r="G115" s="5">
        <f>_xll.SNL.Clients.Office.Excel.Functions.SPG(A115, "SP_MARKETCAP", "12/30/2023")</f>
        <v>13698.55946946</v>
      </c>
      <c r="H115">
        <f t="shared" si="17"/>
        <v>3.2602572950582367E-4</v>
      </c>
      <c r="I115">
        <f t="shared" si="18"/>
        <v>7.094319874046723E-4</v>
      </c>
      <c r="K115" t="s">
        <v>115</v>
      </c>
      <c r="L115" s="4" cm="1">
        <f t="array" ref="L115">_xll.SNL.Clients.Office.Excel.Functions.SPG(K115, "SP_TOTAL_REV", "CY2023")</f>
        <v>12171900</v>
      </c>
      <c r="M115" s="4">
        <f>_xll.SNL.Clients.Office.Excel.Functions.SPG(K115,"IQ_AVG_DILUT_SHARES_OUT","CY2023")</f>
        <v>479800000</v>
      </c>
      <c r="N115" s="5">
        <f>_xll.SNL.Clients.Office.Excel.Functions.SPG(K115, "IQ_DILUT_EPS_NORM", "CY2023")</f>
        <v>2.1760000000000002</v>
      </c>
      <c r="O115">
        <f t="shared" si="14"/>
        <v>1044044.8000000002</v>
      </c>
      <c r="P115">
        <f t="shared" si="15"/>
        <v>8.577500636712429E-2</v>
      </c>
      <c r="Q115" s="5">
        <f>_xll.SNL.Clients.Office.Excel.Functions.SPG(K115, "SP_MARKETCAP", "12/31/2022")</f>
        <v>18547.1687709</v>
      </c>
      <c r="R115">
        <f t="shared" si="19"/>
        <v>5.5044658910018498E-4</v>
      </c>
      <c r="S115">
        <f t="shared" si="20"/>
        <v>1.1977717778820026E-3</v>
      </c>
      <c r="U115" t="s">
        <v>115</v>
      </c>
      <c r="V115" s="4" cm="1">
        <f t="array" ref="V115">_xll.SNL.Clients.Office.Excel.Functions.SPG(U115, "SP_TOTAL_REV", "CY2021")</f>
        <v>11222800</v>
      </c>
      <c r="W115" s="4">
        <f>_xll.SNL.Clients.Office.Excel.Functions.SPG(U115,"IQ_AVG_DILUT_SHARES_OUT","CY2021")</f>
        <v>483700000</v>
      </c>
      <c r="X115" s="5">
        <f>_xll.SNL.Clients.Office.Excel.Functions.SPG(U115, "IQ_DILUT_EPS_NORM", "CY2021")</f>
        <v>1.833</v>
      </c>
      <c r="Y115">
        <f t="shared" si="21"/>
        <v>886622.1</v>
      </c>
      <c r="Z115">
        <f t="shared" si="22"/>
        <v>7.900186228035784E-2</v>
      </c>
      <c r="AA115" s="5">
        <f>_xll.SNL.Clients.Office.Excel.Functions.SPG(U115, "SP_MARKETCAP", "12/31/2021")</f>
        <v>16381.40602115</v>
      </c>
      <c r="AB115">
        <f t="shared" si="16"/>
        <v>3.8606888499040267E-4</v>
      </c>
      <c r="AC115">
        <f t="shared" si="23"/>
        <v>7.0766426618740805E-4</v>
      </c>
    </row>
    <row r="116" spans="1:29">
      <c r="A116" t="s">
        <v>116</v>
      </c>
      <c r="B116" s="4" cm="1">
        <f t="array" ref="B116">_xll.SNL.Clients.Office.Excel.Functions.SPG(A116, "SP_TOTAL_REV", "CY2023")</f>
        <v>57861000</v>
      </c>
      <c r="C116" s="4">
        <f>_xll.SNL.Clients.Office.Excel.Functions.SPG(A116,"IQ_AVG_DILUT_SHARES_OUT","CY2023")</f>
        <v>1205675000</v>
      </c>
      <c r="D116" s="5">
        <f>_xll.SNL.Clients.Office.Excel.Functions.SPG(A116, "IQ_DILUT_EPS_NORM", "CY2023")</f>
        <v>8.3360000000000003</v>
      </c>
      <c r="E116">
        <f t="shared" si="12"/>
        <v>10050506.800000001</v>
      </c>
      <c r="F116">
        <f t="shared" si="13"/>
        <v>0.17370088315099982</v>
      </c>
      <c r="G116" s="5">
        <f>_xll.SNL.Clients.Office.Excel.Functions.SPG(A116, "SP_MARKETCAP", "12/30/2023")</f>
        <v>137822.43982793999</v>
      </c>
      <c r="H116">
        <f t="shared" si="17"/>
        <v>3.2801742100950935E-3</v>
      </c>
      <c r="I116">
        <f t="shared" si="18"/>
        <v>2.7343532215352701E-2</v>
      </c>
      <c r="K116" t="s">
        <v>116</v>
      </c>
      <c r="L116" s="4" cm="1">
        <f t="array" ref="L116">_xll.SNL.Clients.Office.Excel.Functions.SPG(K116, "SP_TOTAL_REV", "CY2023")</f>
        <v>57861000</v>
      </c>
      <c r="M116" s="4">
        <f>_xll.SNL.Clients.Office.Excel.Functions.SPG(K116,"IQ_AVG_DILUT_SHARES_OUT","CY2023")</f>
        <v>1205675000</v>
      </c>
      <c r="N116" s="5">
        <f>_xll.SNL.Clients.Office.Excel.Functions.SPG(K116, "IQ_DILUT_EPS_NORM", "CY2023")</f>
        <v>8.3360000000000003</v>
      </c>
      <c r="O116">
        <f t="shared" si="14"/>
        <v>10050506.800000001</v>
      </c>
      <c r="P116">
        <f t="shared" si="15"/>
        <v>0.17370088315099982</v>
      </c>
      <c r="Q116" s="5">
        <f>_xll.SNL.Clients.Office.Excel.Functions.SPG(K116, "SP_MARKETCAP", "12/31/2022")</f>
        <v>147036.38578800001</v>
      </c>
      <c r="R116">
        <f t="shared" si="19"/>
        <v>4.3637753034096172E-3</v>
      </c>
      <c r="S116">
        <f t="shared" si="20"/>
        <v>3.6376430929222568E-2</v>
      </c>
      <c r="U116" t="s">
        <v>116</v>
      </c>
      <c r="V116" s="4" cm="1">
        <f t="array" ref="V116">_xll.SNL.Clients.Office.Excel.Functions.SPG(U116, "SP_TOTAL_REV", "CY2021")</f>
        <v>46660000</v>
      </c>
      <c r="W116" s="4">
        <f>_xll.SNL.Clients.Office.Excel.Functions.SPG(U116,"IQ_AVG_DILUT_SHARES_OUT","CY2021")</f>
        <v>1328151000</v>
      </c>
      <c r="X116" s="5">
        <f>_xll.SNL.Clients.Office.Excel.Functions.SPG(U116, "IQ_DILUT_EPS_NORM", "CY2021")</f>
        <v>5.81</v>
      </c>
      <c r="Y116">
        <f t="shared" si="21"/>
        <v>7716557.3099999987</v>
      </c>
      <c r="Z116">
        <f t="shared" si="22"/>
        <v>0.16537842498928415</v>
      </c>
      <c r="AA116" s="5">
        <f>_xll.SNL.Clients.Office.Excel.Functions.SPG(U116, "SP_MARKETCAP", "12/31/2021")</f>
        <v>95201.58486006</v>
      </c>
      <c r="AB116">
        <f t="shared" si="16"/>
        <v>2.2436639241338058E-3</v>
      </c>
      <c r="AC116">
        <f t="shared" si="23"/>
        <v>1.3035687399217412E-2</v>
      </c>
    </row>
    <row r="117" spans="1:29">
      <c r="A117" t="s">
        <v>117</v>
      </c>
      <c r="B117" s="4" cm="1">
        <f t="array" ref="B117">_xll.SNL.Clients.Office.Excel.Functions.SPG(A117, "SP_TOTAL_REV", "CY2023")</f>
        <v>14663000</v>
      </c>
      <c r="C117" s="4">
        <f>_xll.SNL.Clients.Office.Excel.Functions.SPG(A117,"IQ_AVG_DILUT_SHARES_OUT","CY2023")</f>
        <v>349300000</v>
      </c>
      <c r="D117" s="5">
        <f>_xll.SNL.Clients.Office.Excel.Functions.SPG(A117, "IQ_DILUT_EPS_NORM", "CY2023")</f>
        <v>3.8340000000000001</v>
      </c>
      <c r="E117">
        <f t="shared" si="12"/>
        <v>1339216.2</v>
      </c>
      <c r="F117">
        <f t="shared" si="13"/>
        <v>9.1333028711723385E-2</v>
      </c>
      <c r="G117" s="5">
        <f>_xll.SNL.Clients.Office.Excel.Functions.SPG(A117, "SP_MARKETCAP", "12/30/2023")</f>
        <v>31404.643295630001</v>
      </c>
      <c r="H117">
        <f t="shared" si="17"/>
        <v>7.4743054283587075E-4</v>
      </c>
      <c r="I117">
        <f t="shared" si="18"/>
        <v>2.8656487012327287E-3</v>
      </c>
      <c r="K117" t="s">
        <v>117</v>
      </c>
      <c r="L117" s="4" cm="1">
        <f t="array" ref="L117">_xll.SNL.Clients.Office.Excel.Functions.SPG(K117, "SP_TOTAL_REV", "CY2023")</f>
        <v>14663000</v>
      </c>
      <c r="M117" s="4">
        <f>_xll.SNL.Clients.Office.Excel.Functions.SPG(K117,"IQ_AVG_DILUT_SHARES_OUT","CY2023")</f>
        <v>349300000</v>
      </c>
      <c r="N117" s="5">
        <f>_xll.SNL.Clients.Office.Excel.Functions.SPG(K117, "IQ_DILUT_EPS_NORM", "CY2023")</f>
        <v>3.8340000000000001</v>
      </c>
      <c r="O117">
        <f t="shared" si="14"/>
        <v>1339216.2</v>
      </c>
      <c r="P117">
        <f t="shared" si="15"/>
        <v>9.1333028711723385E-2</v>
      </c>
      <c r="Q117" s="5">
        <f>_xll.SNL.Clients.Office.Excel.Functions.SPG(K117, "SP_MARKETCAP", "12/31/2022")</f>
        <v>33821.97804288</v>
      </c>
      <c r="R117">
        <f t="shared" si="19"/>
        <v>1.0037754376578765E-3</v>
      </c>
      <c r="S117">
        <f t="shared" si="20"/>
        <v>3.8484750279802983E-3</v>
      </c>
      <c r="U117" t="s">
        <v>117</v>
      </c>
      <c r="V117" s="4" cm="1">
        <f t="array" ref="V117">_xll.SNL.Clients.Office.Excel.Functions.SPG(U117, "SP_TOTAL_REV", "CY2021")</f>
        <v>13676000</v>
      </c>
      <c r="W117" s="4">
        <f>_xll.SNL.Clients.Office.Excel.Functions.SPG(U117,"IQ_AVG_DILUT_SHARES_OUT","CY2021")</f>
        <v>349400000</v>
      </c>
      <c r="X117" s="5">
        <f>_xll.SNL.Clients.Office.Excel.Functions.SPG(U117, "IQ_DILUT_EPS_NORM", "CY2021")</f>
        <v>3.6629999999999998</v>
      </c>
      <c r="Y117">
        <f t="shared" si="21"/>
        <v>1279852.2</v>
      </c>
      <c r="Z117">
        <f t="shared" si="22"/>
        <v>9.3583811055864288E-2</v>
      </c>
      <c r="AA117" s="5">
        <f>_xll.SNL.Clients.Office.Excel.Functions.SPG(U117, "SP_MARKETCAP", "12/31/2021")</f>
        <v>30181.84215552</v>
      </c>
      <c r="AB117">
        <f t="shared" si="16"/>
        <v>7.1131074664126611E-4</v>
      </c>
      <c r="AC117">
        <f t="shared" si="23"/>
        <v>2.6055312649469575E-3</v>
      </c>
    </row>
    <row r="118" spans="1:29">
      <c r="A118" t="s">
        <v>118</v>
      </c>
      <c r="B118" s="4" cm="1">
        <f t="array" ref="B118">_xll.SNL.Clients.Office.Excel.Functions.SPG(A118, "SP_TOTAL_REV", "CY2023")</f>
        <v>9820400</v>
      </c>
      <c r="C118" s="4">
        <f>_xll.SNL.Clients.Office.Excel.Functions.SPG(A118,"IQ_AVG_DILUT_SHARES_OUT","CY2023")</f>
        <v>166574750</v>
      </c>
      <c r="D118" s="5">
        <f>_xll.SNL.Clients.Office.Excel.Functions.SPG(A118, "IQ_DILUT_EPS_NORM", "CY2023")</f>
        <v>7.8440000000000003</v>
      </c>
      <c r="E118">
        <f t="shared" si="12"/>
        <v>1306612.3389999999</v>
      </c>
      <c r="F118">
        <f t="shared" si="13"/>
        <v>0.13305082674840127</v>
      </c>
      <c r="G118" s="5">
        <f>_xll.SNL.Clients.Office.Excel.Functions.SPG(A118, "SP_MARKETCAP", "12/30/2023")</f>
        <v>44400.45313175</v>
      </c>
      <c r="H118">
        <f t="shared" si="17"/>
        <v>1.0567308303431821E-3</v>
      </c>
      <c r="I118">
        <f t="shared" si="18"/>
        <v>8.2889966332119203E-3</v>
      </c>
      <c r="K118" t="s">
        <v>118</v>
      </c>
      <c r="L118" s="4" cm="1">
        <f t="array" ref="L118">_xll.SNL.Clients.Office.Excel.Functions.SPG(K118, "SP_TOTAL_REV", "CY2023")</f>
        <v>9820400</v>
      </c>
      <c r="M118" s="4">
        <f>_xll.SNL.Clients.Office.Excel.Functions.SPG(K118,"IQ_AVG_DILUT_SHARES_OUT","CY2023")</f>
        <v>166574750</v>
      </c>
      <c r="N118" s="5">
        <f>_xll.SNL.Clients.Office.Excel.Functions.SPG(K118, "IQ_DILUT_EPS_NORM", "CY2023")</f>
        <v>7.8440000000000003</v>
      </c>
      <c r="O118">
        <f t="shared" si="14"/>
        <v>1306612.3389999999</v>
      </c>
      <c r="P118">
        <f t="shared" si="15"/>
        <v>0.13305082674840127</v>
      </c>
      <c r="Q118" s="5">
        <f>_xll.SNL.Clients.Office.Excel.Functions.SPG(K118, "SP_MARKETCAP", "12/31/2022")</f>
        <v>42749.920181250003</v>
      </c>
      <c r="R118">
        <f t="shared" si="19"/>
        <v>1.2687406923796683E-3</v>
      </c>
      <c r="S118">
        <f t="shared" si="20"/>
        <v>9.9520019910261191E-3</v>
      </c>
      <c r="U118" t="s">
        <v>118</v>
      </c>
      <c r="V118" s="4" cm="1">
        <f t="array" ref="V118">_xll.SNL.Clients.Office.Excel.Functions.SPG(U118, "SP_TOTAL_REV", "CY2021")</f>
        <v>8671200</v>
      </c>
      <c r="W118" s="4">
        <f>_xll.SNL.Clients.Office.Excel.Functions.SPG(U118,"IQ_AVG_DILUT_SHARES_OUT","CY2021")</f>
        <v>191685250</v>
      </c>
      <c r="X118" s="5">
        <f>_xll.SNL.Clients.Office.Excel.Functions.SPG(U118, "IQ_DILUT_EPS_NORM", "CY2021")</f>
        <v>3.1269999999999998</v>
      </c>
      <c r="Y118">
        <f t="shared" si="21"/>
        <v>599399.77674999996</v>
      </c>
      <c r="Z118">
        <f t="shared" si="22"/>
        <v>6.912535482401512E-2</v>
      </c>
      <c r="AA118" s="5">
        <f>_xll.SNL.Clients.Office.Excel.Functions.SPG(U118, "SP_MARKETCAP", "12/31/2021")</f>
        <v>47030.765367829998</v>
      </c>
      <c r="AB118">
        <f t="shared" si="16"/>
        <v>1.1083978458479547E-3</v>
      </c>
      <c r="AC118">
        <f t="shared" si="23"/>
        <v>3.465960063966554E-3</v>
      </c>
    </row>
    <row r="119" spans="1:29">
      <c r="A119" t="s">
        <v>119</v>
      </c>
      <c r="B119" s="4" cm="1">
        <f t="array" ref="B119">_xll.SNL.Clients.Office.Excel.Functions.SPG(A119, "SP_TOTAL_REV", "CY2023")</f>
        <v>24918000</v>
      </c>
      <c r="C119" s="4">
        <f>_xll.SNL.Clients.Office.Excel.Functions.SPG(A119,"IQ_AVG_DILUT_SHARES_OUT","CY2023")</f>
        <v>324000000</v>
      </c>
      <c r="D119" s="5">
        <f>_xll.SNL.Clients.Office.Excel.Functions.SPG(A119, "IQ_DILUT_EPS_NORM", "CY2023")</f>
        <v>4.3920000000000003</v>
      </c>
      <c r="E119">
        <f t="shared" si="12"/>
        <v>1423008</v>
      </c>
      <c r="F119">
        <f t="shared" si="13"/>
        <v>5.7107633036359261E-2</v>
      </c>
      <c r="G119" s="5">
        <f>_xll.SNL.Clients.Office.Excel.Functions.SPG(A119, "SP_MARKETCAP", "12/30/2023")</f>
        <v>37332.525042759997</v>
      </c>
      <c r="H119">
        <f t="shared" si="17"/>
        <v>8.8851413453330471E-4</v>
      </c>
      <c r="I119">
        <f t="shared" si="18"/>
        <v>3.9023540788702747E-3</v>
      </c>
      <c r="K119" t="s">
        <v>119</v>
      </c>
      <c r="L119" s="4" cm="1">
        <f t="array" ref="L119">_xll.SNL.Clients.Office.Excel.Functions.SPG(K119, "SP_TOTAL_REV", "CY2023")</f>
        <v>24918000</v>
      </c>
      <c r="M119" s="4">
        <f>_xll.SNL.Clients.Office.Excel.Functions.SPG(K119,"IQ_AVG_DILUT_SHARES_OUT","CY2023")</f>
        <v>324000000</v>
      </c>
      <c r="N119" s="5">
        <f>_xll.SNL.Clients.Office.Excel.Functions.SPG(K119, "IQ_DILUT_EPS_NORM", "CY2023")</f>
        <v>4.3920000000000003</v>
      </c>
      <c r="O119">
        <f t="shared" si="14"/>
        <v>1423008</v>
      </c>
      <c r="P119">
        <f t="shared" si="15"/>
        <v>5.7107633036359261E-2</v>
      </c>
      <c r="Q119" s="5">
        <f>_xll.SNL.Clients.Office.Excel.Functions.SPG(K119, "SP_MARKETCAP", "12/31/2022")</f>
        <v>28192.212727949998</v>
      </c>
      <c r="R119">
        <f t="shared" si="19"/>
        <v>8.3669413520594575E-4</v>
      </c>
      <c r="S119">
        <f t="shared" si="20"/>
        <v>3.6747606418245141E-3</v>
      </c>
      <c r="U119" t="s">
        <v>119</v>
      </c>
      <c r="V119" s="4" cm="1">
        <f t="array" ref="V119">_xll.SNL.Clients.Office.Excel.Functions.SPG(U119, "SP_TOTAL_REV", "CY2021")</f>
        <v>19649000</v>
      </c>
      <c r="W119" s="4" t="str">
        <f>_xll.SNL.Clients.Office.Excel.Functions.SPG(U119,"IQ_AVG_DILUT_SHARES_OUT","CY2021")</f>
        <v>NA</v>
      </c>
      <c r="X119" s="5" t="str">
        <f>_xll.SNL.Clients.Office.Excel.Functions.SPG(U119, "IQ_DILUT_EPS_NORM", "CY2021")</f>
        <v>NA</v>
      </c>
      <c r="Y119" t="e">
        <f t="shared" si="21"/>
        <v>#VALUE!</v>
      </c>
      <c r="Z119" t="e">
        <f t="shared" si="22"/>
        <v>#VALUE!</v>
      </c>
      <c r="AA119" s="5" t="str">
        <f>_xll.SNL.Clients.Office.Excel.Functions.SPG(U119, "SP_MARKETCAP", "12/31/2021")</f>
        <v>NA</v>
      </c>
      <c r="AB119" t="e">
        <f t="shared" si="16"/>
        <v>#VALUE!</v>
      </c>
      <c r="AC119" t="e">
        <f t="shared" si="23"/>
        <v>#VALUE!</v>
      </c>
    </row>
    <row r="120" spans="1:29">
      <c r="A120" t="s">
        <v>120</v>
      </c>
      <c r="B120" s="4" cm="1">
        <f t="array" ref="B120">_xll.SNL.Clients.Office.Excel.Functions.SPG(A120, "SP_TOTAL_REV", "CY2023")</f>
        <v>4059987</v>
      </c>
      <c r="C120" s="4">
        <f>_xll.SNL.Clients.Office.Excel.Functions.SPG(A120,"IQ_AVG_DILUT_SHARES_OUT","CY2023")</f>
        <v>970976500</v>
      </c>
      <c r="D120" s="5">
        <f>_xll.SNL.Clients.Office.Excel.Functions.SPG(A120, "IQ_DILUT_EPS_NORM", "CY2023")</f>
        <v>1.093</v>
      </c>
      <c r="E120">
        <f t="shared" si="12"/>
        <v>1061277.3145000001</v>
      </c>
      <c r="F120">
        <f t="shared" si="13"/>
        <v>0.2613991903176045</v>
      </c>
      <c r="G120" s="5">
        <f>_xll.SNL.Clients.Office.Excel.Functions.SPG(A120, "SP_MARKETCAP", "12/30/2023")</f>
        <v>47051.340658000001</v>
      </c>
      <c r="H120">
        <f t="shared" si="17"/>
        <v>1.1198219562028281E-3</v>
      </c>
      <c r="I120">
        <f t="shared" si="18"/>
        <v>1.2239653981296911E-3</v>
      </c>
      <c r="K120" t="s">
        <v>120</v>
      </c>
      <c r="L120" s="4" cm="1">
        <f t="array" ref="L120">_xll.SNL.Clients.Office.Excel.Functions.SPG(K120, "SP_TOTAL_REV", "CY2023")</f>
        <v>4059987</v>
      </c>
      <c r="M120" s="4">
        <f>_xll.SNL.Clients.Office.Excel.Functions.SPG(K120,"IQ_AVG_DILUT_SHARES_OUT","CY2023")</f>
        <v>970976500</v>
      </c>
      <c r="N120" s="5">
        <f>_xll.SNL.Clients.Office.Excel.Functions.SPG(K120, "IQ_DILUT_EPS_NORM", "CY2023")</f>
        <v>1.093</v>
      </c>
      <c r="O120">
        <f t="shared" si="14"/>
        <v>1061277.3145000001</v>
      </c>
      <c r="P120">
        <f t="shared" si="15"/>
        <v>0.2613991903176045</v>
      </c>
      <c r="Q120" s="5">
        <f>_xll.SNL.Clients.Office.Excel.Functions.SPG(K120, "SP_MARKETCAP", "12/31/2022")</f>
        <v>29001.907669790002</v>
      </c>
      <c r="R120">
        <f t="shared" si="19"/>
        <v>8.6072442384206279E-4</v>
      </c>
      <c r="S120">
        <f t="shared" si="20"/>
        <v>9.407717952593746E-4</v>
      </c>
      <c r="U120" t="s">
        <v>120</v>
      </c>
      <c r="V120" s="4" cm="1">
        <f t="array" ref="V120">_xll.SNL.Clients.Office.Excel.Functions.SPG(U120, "SP_TOTAL_REV", "CY2021")</f>
        <v>3160132</v>
      </c>
      <c r="W120" s="4">
        <f>_xll.SNL.Clients.Office.Excel.Functions.SPG(U120,"IQ_AVG_DILUT_SHARES_OUT","CY2021")</f>
        <v>963400000</v>
      </c>
      <c r="X120" s="5">
        <f>_xll.SNL.Clients.Office.Excel.Functions.SPG(U120, "IQ_DILUT_EPS_NORM", "CY2021")</f>
        <v>0.83599999999999997</v>
      </c>
      <c r="Y120">
        <f t="shared" si="21"/>
        <v>805402.4</v>
      </c>
      <c r="Z120">
        <f t="shared" si="22"/>
        <v>0.25486353101705878</v>
      </c>
      <c r="AA120" s="5">
        <f>_xll.SNL.Clients.Office.Excel.Functions.SPG(U120, "SP_MARKETCAP", "12/31/2021")</f>
        <v>35962.514456819998</v>
      </c>
      <c r="AB120">
        <f t="shared" si="16"/>
        <v>8.4754677589152726E-4</v>
      </c>
      <c r="AC120">
        <f t="shared" si="23"/>
        <v>7.0854910464531677E-4</v>
      </c>
    </row>
    <row r="121" spans="1:29">
      <c r="A121" t="s">
        <v>121</v>
      </c>
      <c r="B121" s="4" cm="1">
        <f t="array" ref="B121">_xll.SNL.Clients.Office.Excel.Functions.SPG(A121, "SP_TOTAL_REV", "CY2023")</f>
        <v>12588000</v>
      </c>
      <c r="C121" s="4">
        <f>_xll.SNL.Clients.Office.Excel.Functions.SPG(A121,"IQ_AVG_DILUT_SHARES_OUT","CY2023")</f>
        <v>859000000</v>
      </c>
      <c r="D121" s="5">
        <f>_xll.SNL.Clients.Office.Excel.Functions.SPG(A121, "IQ_DILUT_EPS_NORM", "CY2023")</f>
        <v>0.85899999999999999</v>
      </c>
      <c r="E121">
        <f t="shared" si="12"/>
        <v>737881</v>
      </c>
      <c r="F121">
        <f t="shared" si="13"/>
        <v>5.8617810613282494E-2</v>
      </c>
      <c r="G121" s="5">
        <f>_xll.SNL.Clients.Office.Excel.Functions.SPG(A121, "SP_MARKETCAP", "12/30/2023")</f>
        <v>25979.395797599998</v>
      </c>
      <c r="H121">
        <f t="shared" si="17"/>
        <v>6.1830964678557957E-4</v>
      </c>
      <c r="I121">
        <f t="shared" si="18"/>
        <v>5.3112798658881287E-4</v>
      </c>
      <c r="K121" t="s">
        <v>121</v>
      </c>
      <c r="L121" s="4" cm="1">
        <f t="array" ref="L121">_xll.SNL.Clients.Office.Excel.Functions.SPG(K121, "SP_TOTAL_REV", "CY2023")</f>
        <v>12588000</v>
      </c>
      <c r="M121" s="4">
        <f>_xll.SNL.Clients.Office.Excel.Functions.SPG(K121,"IQ_AVG_DILUT_SHARES_OUT","CY2023")</f>
        <v>859000000</v>
      </c>
      <c r="N121" s="5">
        <f>_xll.SNL.Clients.Office.Excel.Functions.SPG(K121, "IQ_DILUT_EPS_NORM", "CY2023")</f>
        <v>0.85899999999999999</v>
      </c>
      <c r="O121">
        <f t="shared" si="14"/>
        <v>737881</v>
      </c>
      <c r="P121">
        <f t="shared" si="15"/>
        <v>5.8617810613282494E-2</v>
      </c>
      <c r="Q121" s="5">
        <f>_xll.SNL.Clients.Office.Excel.Functions.SPG(K121, "SP_MARKETCAP", "12/31/2022")</f>
        <v>27015.215349440001</v>
      </c>
      <c r="R121">
        <f t="shared" si="19"/>
        <v>8.0176297129713476E-4</v>
      </c>
      <c r="S121">
        <f t="shared" si="20"/>
        <v>6.887143923442388E-4</v>
      </c>
      <c r="U121" t="s">
        <v>121</v>
      </c>
      <c r="V121" s="4" cm="1">
        <f t="array" ref="V121">_xll.SNL.Clients.Office.Excel.Functions.SPG(U121, "SP_TOTAL_REV", "CY2021")</f>
        <v>14082000</v>
      </c>
      <c r="W121" s="4">
        <f>_xll.SNL.Clients.Office.Excel.Functions.SPG(U121,"IQ_AVG_DILUT_SHARES_OUT","CY2021")</f>
        <v>844000000</v>
      </c>
      <c r="X121" s="5">
        <f>_xll.SNL.Clients.Office.Excel.Functions.SPG(U121, "IQ_DILUT_EPS_NORM", "CY2021")</f>
        <v>1.867</v>
      </c>
      <c r="Y121">
        <f t="shared" si="21"/>
        <v>1575748</v>
      </c>
      <c r="Z121">
        <f t="shared" si="22"/>
        <v>0.11189802584860105</v>
      </c>
      <c r="AA121" s="5">
        <f>_xll.SNL.Clients.Office.Excel.Functions.SPG(U121, "SP_MARKETCAP", "12/31/2021")</f>
        <v>31772.39692857</v>
      </c>
      <c r="AB121">
        <f t="shared" si="16"/>
        <v>7.4879615582743486E-4</v>
      </c>
      <c r="AC121">
        <f t="shared" si="23"/>
        <v>1.3980024229298209E-3</v>
      </c>
    </row>
    <row r="122" spans="1:29">
      <c r="A122" t="s">
        <v>122</v>
      </c>
      <c r="B122" s="4" cm="1">
        <f t="array" ref="B122">_xll.SNL.Clients.Office.Excel.Functions.SPG(A122, "SP_TOTAL_REV", "CY2023")</f>
        <v>3757719</v>
      </c>
      <c r="C122" s="4">
        <f>_xll.SNL.Clients.Office.Excel.Functions.SPG(A122,"IQ_AVG_DILUT_SHARES_OUT","CY2023")</f>
        <v>74387000</v>
      </c>
      <c r="D122" s="5">
        <f>_xll.SNL.Clients.Office.Excel.Functions.SPG(A122, "IQ_DILUT_EPS_NORM", "CY2023")</f>
        <v>11.016999999999999</v>
      </c>
      <c r="E122">
        <f t="shared" si="12"/>
        <v>819521.57900000003</v>
      </c>
      <c r="F122">
        <f t="shared" si="13"/>
        <v>0.21809017092550029</v>
      </c>
      <c r="G122" s="5">
        <f>_xll.SNL.Clients.Office.Excel.Functions.SPG(A122, "SP_MARKETCAP", "12/30/2023")</f>
        <v>20405.608331470001</v>
      </c>
      <c r="H122">
        <f t="shared" si="17"/>
        <v>4.8565349934126122E-4</v>
      </c>
      <c r="I122">
        <f t="shared" si="18"/>
        <v>5.3504446022426743E-3</v>
      </c>
      <c r="K122" t="s">
        <v>122</v>
      </c>
      <c r="L122" s="4" cm="1">
        <f t="array" ref="L122">_xll.SNL.Clients.Office.Excel.Functions.SPG(K122, "SP_TOTAL_REV", "CY2023")</f>
        <v>3757719</v>
      </c>
      <c r="M122" s="4">
        <f>_xll.SNL.Clients.Office.Excel.Functions.SPG(K122,"IQ_AVG_DILUT_SHARES_OUT","CY2023")</f>
        <v>74387000</v>
      </c>
      <c r="N122" s="5">
        <f>_xll.SNL.Clients.Office.Excel.Functions.SPG(K122, "IQ_DILUT_EPS_NORM", "CY2023")</f>
        <v>11.016999999999999</v>
      </c>
      <c r="O122">
        <f t="shared" si="14"/>
        <v>819521.57900000003</v>
      </c>
      <c r="P122">
        <f t="shared" si="15"/>
        <v>0.21809017092550029</v>
      </c>
      <c r="Q122" s="5">
        <f>_xll.SNL.Clients.Office.Excel.Functions.SPG(K122, "SP_MARKETCAP", "12/31/2022")</f>
        <v>13546.83385216</v>
      </c>
      <c r="R122">
        <f t="shared" si="19"/>
        <v>4.0204564799819586E-4</v>
      </c>
      <c r="S122">
        <f t="shared" si="20"/>
        <v>4.4293369039961235E-3</v>
      </c>
      <c r="U122" t="s">
        <v>122</v>
      </c>
      <c r="V122" s="4" cm="1">
        <f t="array" ref="V122">_xll.SNL.Clients.Office.Excel.Functions.SPG(U122, "SP_TOTAL_REV", "CY2021")</f>
        <v>2833736</v>
      </c>
      <c r="W122" s="4">
        <f>_xll.SNL.Clients.Office.Excel.Functions.SPG(U122,"IQ_AVG_DILUT_SHARES_OUT","CY2021")</f>
        <v>84061000</v>
      </c>
      <c r="X122" s="5">
        <f>_xll.SNL.Clients.Office.Excel.Functions.SPG(U122, "IQ_DILUT_EPS_NORM", "CY2021")</f>
        <v>8.3640000000000008</v>
      </c>
      <c r="Y122">
        <f t="shared" si="21"/>
        <v>703086.20400000014</v>
      </c>
      <c r="Z122">
        <f t="shared" si="22"/>
        <v>0.24811281079112527</v>
      </c>
      <c r="AA122" s="5">
        <f>_xll.SNL.Clients.Office.Excel.Functions.SPG(U122, "SP_MARKETCAP", "12/31/2021")</f>
        <v>18175.493952479999</v>
      </c>
      <c r="AB122">
        <f t="shared" si="16"/>
        <v>4.2835106310924325E-4</v>
      </c>
      <c r="AC122">
        <f t="shared" si="23"/>
        <v>3.5827282918457107E-3</v>
      </c>
    </row>
    <row r="123" spans="1:29">
      <c r="A123" t="s">
        <v>123</v>
      </c>
      <c r="B123" s="4" cm="1">
        <f t="array" ref="B123">_xll.SNL.Clients.Office.Excel.Functions.SPG(A123, "SP_TOTAL_REV", "CY2023")</f>
        <v>17226000</v>
      </c>
      <c r="C123" s="4">
        <f>_xll.SNL.Clients.Office.Excel.Functions.SPG(A123,"IQ_AVG_DILUT_SHARES_OUT","CY2023")</f>
        <v>711900000</v>
      </c>
      <c r="D123" s="5">
        <f>_xll.SNL.Clients.Office.Excel.Functions.SPG(A123, "IQ_DILUT_EPS_NORM", "CY2023")</f>
        <v>1.4119999999999999</v>
      </c>
      <c r="E123">
        <f t="shared" si="12"/>
        <v>1005202.8</v>
      </c>
      <c r="F123">
        <f t="shared" si="13"/>
        <v>5.8353814002089867E-2</v>
      </c>
      <c r="G123" s="5">
        <f>_xll.SNL.Clients.Office.Excel.Functions.SPG(A123, "SP_MARKETCAP", "12/30/2023")</f>
        <v>33770.613680000002</v>
      </c>
      <c r="H123">
        <f t="shared" si="17"/>
        <v>8.0374064042482629E-4</v>
      </c>
      <c r="I123">
        <f t="shared" si="18"/>
        <v>1.1348817842798547E-3</v>
      </c>
      <c r="K123" t="s">
        <v>123</v>
      </c>
      <c r="L123" s="4" cm="1">
        <f t="array" ref="L123">_xll.SNL.Clients.Office.Excel.Functions.SPG(K123, "SP_TOTAL_REV", "CY2023")</f>
        <v>17226000</v>
      </c>
      <c r="M123" s="4">
        <f>_xll.SNL.Clients.Office.Excel.Functions.SPG(K123,"IQ_AVG_DILUT_SHARES_OUT","CY2023")</f>
        <v>711900000</v>
      </c>
      <c r="N123" s="5">
        <f>_xll.SNL.Clients.Office.Excel.Functions.SPG(K123, "IQ_DILUT_EPS_NORM", "CY2023")</f>
        <v>1.4119999999999999</v>
      </c>
      <c r="O123">
        <f t="shared" si="14"/>
        <v>1005202.8</v>
      </c>
      <c r="P123">
        <f t="shared" si="15"/>
        <v>5.8353814002089867E-2</v>
      </c>
      <c r="Q123" s="5">
        <f>_xll.SNL.Clients.Office.Excel.Functions.SPG(K123, "SP_MARKETCAP", "12/31/2022")</f>
        <v>41997.839760000003</v>
      </c>
      <c r="R123">
        <f t="shared" si="19"/>
        <v>1.246420299023696E-3</v>
      </c>
      <c r="S123">
        <f t="shared" si="20"/>
        <v>1.7599454622214588E-3</v>
      </c>
      <c r="U123" t="s">
        <v>123</v>
      </c>
      <c r="V123" s="4" cm="1">
        <f t="array" ref="V123">_xll.SNL.Clients.Office.Excel.Functions.SPG(U123, "SP_TOTAL_REV", "CY2021")</f>
        <v>15655000</v>
      </c>
      <c r="W123" s="4">
        <f>_xll.SNL.Clients.Office.Excel.Functions.SPG(U123,"IQ_AVG_DILUT_SHARES_OUT","CY2021")</f>
        <v>741600000</v>
      </c>
      <c r="X123" s="5">
        <f>_xll.SNL.Clients.Office.Excel.Functions.SPG(U123, "IQ_DILUT_EPS_NORM", "CY2021")</f>
        <v>2.1509999999999998</v>
      </c>
      <c r="Y123">
        <f t="shared" si="21"/>
        <v>1595181.5999999999</v>
      </c>
      <c r="Z123">
        <f t="shared" si="22"/>
        <v>0.10189598211434046</v>
      </c>
      <c r="AA123" s="5">
        <f>_xll.SNL.Clients.Office.Excel.Functions.SPG(U123, "SP_MARKETCAP", "12/31/2021")</f>
        <v>34462.817519999997</v>
      </c>
      <c r="AB123">
        <f t="shared" si="16"/>
        <v>8.1220265930751162E-4</v>
      </c>
      <c r="AC123">
        <f t="shared" si="23"/>
        <v>1.7470479201704572E-3</v>
      </c>
    </row>
    <row r="124" spans="1:29">
      <c r="A124" t="s">
        <v>124</v>
      </c>
      <c r="B124" s="4" cm="1">
        <f t="array" ref="B124">_xll.SNL.Clients.Office.Excel.Functions.SPG(A124, "SP_TOTAL_REV", "CY2023")</f>
        <v>2455000</v>
      </c>
      <c r="C124" s="4">
        <f>_xll.SNL.Clients.Office.Excel.Functions.SPG(A124,"IQ_AVG_DILUT_SHARES_OUT","CY2023")</f>
        <v>406900000</v>
      </c>
      <c r="D124" s="5">
        <f>_xll.SNL.Clients.Office.Excel.Functions.SPG(A124, "IQ_DILUT_EPS_NORM", "CY2023")</f>
        <v>0.77</v>
      </c>
      <c r="E124">
        <f t="shared" si="12"/>
        <v>313313</v>
      </c>
      <c r="F124">
        <f t="shared" si="13"/>
        <v>0.12762240325865581</v>
      </c>
      <c r="G124" s="5">
        <f>_xll.SNL.Clients.Office.Excel.Functions.SPG(A124, "SP_MARKETCAP", "12/30/2023")</f>
        <v>35686.874729520001</v>
      </c>
      <c r="H124">
        <f t="shared" si="17"/>
        <v>8.4934765538039088E-4</v>
      </c>
      <c r="I124">
        <f t="shared" si="18"/>
        <v>6.5399769464290095E-4</v>
      </c>
      <c r="K124" t="s">
        <v>124</v>
      </c>
      <c r="L124" s="4" cm="1">
        <f t="array" ref="L124">_xll.SNL.Clients.Office.Excel.Functions.SPG(K124, "SP_TOTAL_REV", "CY2023")</f>
        <v>2455000</v>
      </c>
      <c r="M124" s="4">
        <f>_xll.SNL.Clients.Office.Excel.Functions.SPG(K124,"IQ_AVG_DILUT_SHARES_OUT","CY2023")</f>
        <v>406900000</v>
      </c>
      <c r="N124" s="5">
        <f>_xll.SNL.Clients.Office.Excel.Functions.SPG(K124, "IQ_DILUT_EPS_NORM", "CY2023")</f>
        <v>0.77</v>
      </c>
      <c r="O124">
        <f t="shared" si="14"/>
        <v>313313</v>
      </c>
      <c r="P124">
        <f t="shared" si="15"/>
        <v>0.12762240325865581</v>
      </c>
      <c r="Q124" s="5">
        <f>_xll.SNL.Clients.Office.Excel.Functions.SPG(K124, "SP_MARKETCAP", "12/31/2022")</f>
        <v>31429.007836799999</v>
      </c>
      <c r="R124">
        <f t="shared" si="19"/>
        <v>9.3275638865769931E-4</v>
      </c>
      <c r="S124">
        <f t="shared" si="20"/>
        <v>7.1822241926642846E-4</v>
      </c>
      <c r="U124" t="s">
        <v>124</v>
      </c>
      <c r="V124" s="4" cm="1">
        <f t="array" ref="V124">_xll.SNL.Clients.Office.Excel.Functions.SPG(U124, "SP_TOTAL_REV", "CY2021")</f>
        <v>1944100</v>
      </c>
      <c r="W124" s="4">
        <f>_xll.SNL.Clients.Office.Excel.Functions.SPG(U124,"IQ_AVG_DILUT_SHARES_OUT","CY2021")</f>
        <v>394200000</v>
      </c>
      <c r="X124" s="5">
        <f>_xll.SNL.Clients.Office.Excel.Functions.SPG(U124, "IQ_DILUT_EPS_NORM", "CY2021")</f>
        <v>0.64100000000000001</v>
      </c>
      <c r="Y124">
        <f t="shared" si="21"/>
        <v>252682.2</v>
      </c>
      <c r="Z124">
        <f t="shared" si="22"/>
        <v>0.12997386965691066</v>
      </c>
      <c r="AA124" s="5">
        <f>_xll.SNL.Clients.Office.Excel.Functions.SPG(U124, "SP_MARKETCAP", "12/31/2021")</f>
        <v>31211.773824069998</v>
      </c>
      <c r="AB124">
        <f t="shared" si="16"/>
        <v>7.3558366743817639E-4</v>
      </c>
      <c r="AC124">
        <f t="shared" si="23"/>
        <v>4.7150913082787105E-4</v>
      </c>
    </row>
    <row r="125" spans="1:29">
      <c r="A125" t="s">
        <v>125</v>
      </c>
      <c r="B125" s="4" cm="1">
        <f t="array" ref="B125">_xll.SNL.Clients.Office.Excel.Functions.SPG(A125, "SP_TOTAL_REV", "CY2023")</f>
        <v>245652000</v>
      </c>
      <c r="C125" s="4">
        <f>_xll.SNL.Clients.Office.Excel.Functions.SPG(A125,"IQ_AVG_DILUT_SHARES_OUT","CY2023")</f>
        <v>444420000</v>
      </c>
      <c r="D125" s="5">
        <f>_xll.SNL.Clients.Office.Excel.Functions.SPG(A125, "IQ_DILUT_EPS_NORM", "CY2023")</f>
        <v>12.958</v>
      </c>
      <c r="E125">
        <f t="shared" si="12"/>
        <v>5758794.3600000003</v>
      </c>
      <c r="F125">
        <f t="shared" si="13"/>
        <v>2.3442896292315961E-2</v>
      </c>
      <c r="G125" s="5">
        <f>_xll.SNL.Clients.Office.Excel.Functions.SPG(A125, "SP_MARKETCAP", "12/30/2023")</f>
        <v>292896.25283328001</v>
      </c>
      <c r="H125">
        <f t="shared" si="17"/>
        <v>6.9709311196103881E-3</v>
      </c>
      <c r="I125">
        <f t="shared" si="18"/>
        <v>9.0329325447911404E-2</v>
      </c>
      <c r="K125" t="s">
        <v>125</v>
      </c>
      <c r="L125" s="4" cm="1">
        <f t="array" ref="L125">_xll.SNL.Clients.Office.Excel.Functions.SPG(K125, "SP_TOTAL_REV", "CY2023")</f>
        <v>245652000</v>
      </c>
      <c r="M125" s="4">
        <f>_xll.SNL.Clients.Office.Excel.Functions.SPG(K125,"IQ_AVG_DILUT_SHARES_OUT","CY2023")</f>
        <v>444420000</v>
      </c>
      <c r="N125" s="5">
        <f>_xll.SNL.Clients.Office.Excel.Functions.SPG(K125, "IQ_DILUT_EPS_NORM", "CY2023")</f>
        <v>12.958</v>
      </c>
      <c r="O125">
        <f t="shared" si="14"/>
        <v>5758794.3600000003</v>
      </c>
      <c r="P125">
        <f t="shared" si="15"/>
        <v>2.3442896292315961E-2</v>
      </c>
      <c r="Q125" s="5">
        <f>_xll.SNL.Clients.Office.Excel.Functions.SPG(K125, "SP_MARKETCAP", "12/31/2022")</f>
        <v>202562.30493400001</v>
      </c>
      <c r="R125">
        <f t="shared" si="19"/>
        <v>6.0116846516289815E-3</v>
      </c>
      <c r="S125">
        <f t="shared" si="20"/>
        <v>7.7899409715808346E-2</v>
      </c>
      <c r="U125" t="s">
        <v>125</v>
      </c>
      <c r="V125" s="4" cm="1">
        <f t="array" ref="V125">_xll.SNL.Clients.Office.Excel.Functions.SPG(U125, "SP_TOTAL_REV", "CY2021")</f>
        <v>210219000</v>
      </c>
      <c r="W125" s="4">
        <f>_xll.SNL.Clients.Office.Excel.Functions.SPG(U125,"IQ_AVG_DILUT_SHARES_OUT","CY2021")</f>
        <v>444506000</v>
      </c>
      <c r="X125" s="5">
        <f>_xll.SNL.Clients.Office.Excel.Functions.SPG(U125, "IQ_DILUT_EPS_NORM", "CY2021")</f>
        <v>11.005000000000001</v>
      </c>
      <c r="Y125">
        <f t="shared" si="21"/>
        <v>4891788.53</v>
      </c>
      <c r="Z125">
        <f t="shared" si="22"/>
        <v>2.3269963847225988E-2</v>
      </c>
      <c r="AA125" s="5">
        <f>_xll.SNL.Clients.Office.Excel.Functions.SPG(U125, "SP_MARKETCAP", "12/31/2021")</f>
        <v>251736.6223022</v>
      </c>
      <c r="AB125">
        <f t="shared" si="16"/>
        <v>5.932804361114161E-3</v>
      </c>
      <c r="AC125">
        <f t="shared" si="23"/>
        <v>6.5290511994061343E-2</v>
      </c>
    </row>
    <row r="126" spans="1:29">
      <c r="A126" t="s">
        <v>126</v>
      </c>
      <c r="B126" s="4" cm="1">
        <f t="array" ref="B126">_xll.SNL.Clients.Office.Excel.Functions.SPG(A126, "SP_TOTAL_REV", "CY2023")</f>
        <v>5684000</v>
      </c>
      <c r="C126" s="4">
        <f>_xll.SNL.Clients.Office.Excel.Functions.SPG(A126,"IQ_AVG_DILUT_SHARES_OUT","CY2023")</f>
        <v>760000000</v>
      </c>
      <c r="D126" s="5">
        <f>_xll.SNL.Clients.Office.Excel.Functions.SPG(A126, "IQ_DILUT_EPS_NORM", "CY2023")</f>
        <v>1.75</v>
      </c>
      <c r="E126">
        <f t="shared" si="12"/>
        <v>1330000</v>
      </c>
      <c r="F126">
        <f t="shared" si="13"/>
        <v>0.23399014778325122</v>
      </c>
      <c r="G126" s="5">
        <f>_xll.SNL.Clients.Office.Excel.Functions.SPG(A126, "SP_MARKETCAP", "12/30/2023")</f>
        <v>19195.931928800001</v>
      </c>
      <c r="H126">
        <f t="shared" si="17"/>
        <v>4.5686319970970343E-4</v>
      </c>
      <c r="I126">
        <f t="shared" si="18"/>
        <v>7.9951059949198103E-4</v>
      </c>
      <c r="K126" t="s">
        <v>126</v>
      </c>
      <c r="L126" s="4" cm="1">
        <f t="array" ref="L126">_xll.SNL.Clients.Office.Excel.Functions.SPG(K126, "SP_TOTAL_REV", "CY2023")</f>
        <v>5684000</v>
      </c>
      <c r="M126" s="4">
        <f>_xll.SNL.Clients.Office.Excel.Functions.SPG(K126,"IQ_AVG_DILUT_SHARES_OUT","CY2023")</f>
        <v>760000000</v>
      </c>
      <c r="N126" s="5">
        <f>_xll.SNL.Clients.Office.Excel.Functions.SPG(K126, "IQ_DILUT_EPS_NORM", "CY2023")</f>
        <v>1.75</v>
      </c>
      <c r="O126">
        <f t="shared" si="14"/>
        <v>1330000</v>
      </c>
      <c r="P126">
        <f t="shared" si="15"/>
        <v>0.23399014778325122</v>
      </c>
      <c r="Q126" s="5">
        <f>_xll.SNL.Clients.Office.Excel.Functions.SPG(K126, "SP_MARKETCAP", "12/31/2022")</f>
        <v>19372.642814070001</v>
      </c>
      <c r="R126">
        <f t="shared" si="19"/>
        <v>5.7494517306554875E-4</v>
      </c>
      <c r="S126">
        <f t="shared" si="20"/>
        <v>1.0061540528647104E-3</v>
      </c>
      <c r="U126" t="s">
        <v>126</v>
      </c>
      <c r="V126" s="4" cm="1">
        <f t="array" ref="V126">_xll.SNL.Clients.Office.Excel.Functions.SPG(U126, "SP_TOTAL_REV", "CY2021")</f>
        <v>3670000</v>
      </c>
      <c r="W126" s="4">
        <f>_xll.SNL.Clients.Office.Excel.Functions.SPG(U126,"IQ_AVG_DILUT_SHARES_OUT","CY2021")</f>
        <v>504000000</v>
      </c>
      <c r="X126" s="5">
        <f>_xll.SNL.Clients.Office.Excel.Functions.SPG(U126, "IQ_DILUT_EPS_NORM", "CY2021")</f>
        <v>1.865</v>
      </c>
      <c r="Y126">
        <f t="shared" si="21"/>
        <v>939960</v>
      </c>
      <c r="Z126">
        <f t="shared" si="22"/>
        <v>0.25611989100817439</v>
      </c>
      <c r="AA126" s="5">
        <f>_xll.SNL.Clients.Office.Excel.Functions.SPG(U126, "SP_MARKETCAP", "12/31/2021")</f>
        <v>15457.975141000001</v>
      </c>
      <c r="AB126">
        <f t="shared" si="16"/>
        <v>3.6430592216505486E-4</v>
      </c>
      <c r="AC126">
        <f t="shared" si="23"/>
        <v>6.7943054483782727E-4</v>
      </c>
    </row>
    <row r="127" spans="1:29">
      <c r="A127" t="s">
        <v>127</v>
      </c>
      <c r="B127" s="4" cm="1">
        <f t="array" ref="B127">_xll.SNL.Clients.Office.Excel.Functions.SPG(A127, "SP_TOTAL_REV", "CY2023")</f>
        <v>3055555</v>
      </c>
      <c r="C127" s="4">
        <f>_xll.SNL.Clients.Office.Excel.Functions.SPG(A127,"IQ_AVG_DILUT_SHARES_OUT","CY2023")</f>
        <v>243635000</v>
      </c>
      <c r="D127" s="5">
        <f>_xll.SNL.Clients.Office.Excel.Functions.SPG(A127, "IQ_DILUT_EPS_NORM", "CY2023")</f>
        <v>0.314</v>
      </c>
      <c r="E127">
        <f t="shared" si="12"/>
        <v>76501.39</v>
      </c>
      <c r="F127">
        <f t="shared" si="13"/>
        <v>2.5036823097604199E-2</v>
      </c>
      <c r="G127" s="5">
        <f>_xll.SNL.Clients.Office.Excel.Functions.SPG(A127, "SP_MARKETCAP", "12/30/2023")</f>
        <v>61313.772378560003</v>
      </c>
      <c r="H127">
        <f t="shared" si="17"/>
        <v>1.4592678458665734E-3</v>
      </c>
      <c r="I127">
        <f t="shared" si="18"/>
        <v>4.5821010360210402E-4</v>
      </c>
      <c r="K127" t="s">
        <v>127</v>
      </c>
      <c r="L127" s="4" cm="1">
        <f t="array" ref="L127">_xll.SNL.Clients.Office.Excel.Functions.SPG(K127, "SP_TOTAL_REV", "CY2023")</f>
        <v>3055555</v>
      </c>
      <c r="M127" s="4">
        <f>_xll.SNL.Clients.Office.Excel.Functions.SPG(K127,"IQ_AVG_DILUT_SHARES_OUT","CY2023")</f>
        <v>243635000</v>
      </c>
      <c r="N127" s="5">
        <f>_xll.SNL.Clients.Office.Excel.Functions.SPG(K127, "IQ_DILUT_EPS_NORM", "CY2023")</f>
        <v>0.314</v>
      </c>
      <c r="O127">
        <f t="shared" si="14"/>
        <v>76501.39</v>
      </c>
      <c r="P127">
        <f t="shared" si="15"/>
        <v>2.5036823097604199E-2</v>
      </c>
      <c r="Q127" s="5">
        <f>_xll.SNL.Clients.Office.Excel.Functions.SPG(K127, "SP_MARKETCAP", "12/31/2022")</f>
        <v>24679.323202</v>
      </c>
      <c r="R127">
        <f t="shared" si="19"/>
        <v>7.3243789635191647E-4</v>
      </c>
      <c r="S127">
        <f t="shared" si="20"/>
        <v>2.2998549945450178E-4</v>
      </c>
      <c r="U127" t="s">
        <v>127</v>
      </c>
      <c r="V127" s="4" cm="1">
        <f t="array" ref="V127">_xll.SNL.Clients.Office.Excel.Functions.SPG(U127, "SP_TOTAL_REV", "CY2021")</f>
        <v>1451594</v>
      </c>
      <c r="W127" s="4">
        <f>_xll.SNL.Clients.Office.Excel.Functions.SPG(U127,"IQ_AVG_DILUT_SHARES_OUT","CY2021")</f>
        <v>227142000</v>
      </c>
      <c r="X127" s="5">
        <f>_xll.SNL.Clients.Office.Excel.Functions.SPG(U127, "IQ_DILUT_EPS_NORM", "CY2021")</f>
        <v>-0.46400000000000002</v>
      </c>
      <c r="Y127">
        <f t="shared" si="21"/>
        <v>-105393.88800000001</v>
      </c>
      <c r="Z127">
        <f t="shared" si="22"/>
        <v>-7.260562388656884E-2</v>
      </c>
      <c r="AA127" s="5">
        <f>_xll.SNL.Clients.Office.Excel.Functions.SPG(U127, "SP_MARKETCAP", "12/31/2021")</f>
        <v>46957.2245415</v>
      </c>
      <c r="AB127">
        <f t="shared" si="16"/>
        <v>1.1066646719808373E-3</v>
      </c>
      <c r="AC127">
        <f t="shared" si="23"/>
        <v>-5.1349240779910855E-4</v>
      </c>
    </row>
    <row r="128" spans="1:29">
      <c r="A128" t="s">
        <v>128</v>
      </c>
      <c r="B128" s="4" cm="1">
        <f t="array" ref="B128">_xll.SNL.Clients.Office.Excel.Functions.SPG(A128, "SP_TOTAL_REV", "CY2023")</f>
        <v>6996000</v>
      </c>
      <c r="C128" s="4">
        <f>_xll.SNL.Clients.Office.Excel.Functions.SPG(A128,"IQ_AVG_DILUT_SHARES_OUT","CY2023")</f>
        <v>434000000</v>
      </c>
      <c r="D128" s="5">
        <f>_xll.SNL.Clients.Office.Excel.Functions.SPG(A128, "IQ_DILUT_EPS_NORM", "CY2023")</f>
        <v>2.3719999999999999</v>
      </c>
      <c r="E128">
        <f t="shared" si="12"/>
        <v>1029448</v>
      </c>
      <c r="F128">
        <f t="shared" si="13"/>
        <v>0.14714808461978274</v>
      </c>
      <c r="G128" s="5">
        <f>_xll.SNL.Clients.Office.Excel.Functions.SPG(A128, "SP_MARKETCAP", "12/30/2023")</f>
        <v>49956.620128969997</v>
      </c>
      <c r="H128">
        <f t="shared" si="17"/>
        <v>1.1889676106092636E-3</v>
      </c>
      <c r="I128">
        <f t="shared" si="18"/>
        <v>2.8202311723651732E-3</v>
      </c>
      <c r="K128" t="s">
        <v>128</v>
      </c>
      <c r="L128" s="4" cm="1">
        <f t="array" ref="L128">_xll.SNL.Clients.Office.Excel.Functions.SPG(K128, "SP_TOTAL_REV", "CY2023")</f>
        <v>6996000</v>
      </c>
      <c r="M128" s="4">
        <f>_xll.SNL.Clients.Office.Excel.Functions.SPG(K128,"IQ_AVG_DILUT_SHARES_OUT","CY2023")</f>
        <v>434000000</v>
      </c>
      <c r="N128" s="5">
        <f>_xll.SNL.Clients.Office.Excel.Functions.SPG(K128, "IQ_DILUT_EPS_NORM", "CY2023")</f>
        <v>2.3719999999999999</v>
      </c>
      <c r="O128">
        <f t="shared" si="14"/>
        <v>1029448</v>
      </c>
      <c r="P128">
        <f t="shared" si="15"/>
        <v>0.14714808461978274</v>
      </c>
      <c r="Q128" s="5">
        <f>_xll.SNL.Clients.Office.Excel.Functions.SPG(K128, "SP_MARKETCAP", "12/31/2022")</f>
        <v>58738.630855640004</v>
      </c>
      <c r="R128">
        <f t="shared" si="19"/>
        <v>1.7432568497263419E-3</v>
      </c>
      <c r="S128">
        <f t="shared" si="20"/>
        <v>4.1350052475508832E-3</v>
      </c>
      <c r="U128" t="s">
        <v>128</v>
      </c>
      <c r="V128" s="4" cm="1">
        <f t="array" ref="V128">_xll.SNL.Clients.Office.Excel.Functions.SPG(U128, "SP_TOTAL_REV", "CY2021")</f>
        <v>6341000</v>
      </c>
      <c r="W128" s="4">
        <f>_xll.SNL.Clients.Office.Excel.Functions.SPG(U128,"IQ_AVG_DILUT_SHARES_OUT","CY2021")</f>
        <v>434000000</v>
      </c>
      <c r="X128" s="5">
        <f>_xll.SNL.Clients.Office.Excel.Functions.SPG(U128, "IQ_DILUT_EPS_NORM", "CY2021")</f>
        <v>1.9379999999999999</v>
      </c>
      <c r="Y128">
        <f t="shared" si="21"/>
        <v>841092</v>
      </c>
      <c r="Z128">
        <f t="shared" si="22"/>
        <v>0.13264343163538875</v>
      </c>
      <c r="AA128" s="5">
        <f>_xll.SNL.Clients.Office.Excel.Functions.SPG(U128, "SP_MARKETCAP", "12/31/2021")</f>
        <v>90218.105987520001</v>
      </c>
      <c r="AB128">
        <f t="shared" si="16"/>
        <v>2.1262157558135336E-3</v>
      </c>
      <c r="AC128">
        <f t="shared" si="23"/>
        <v>4.1206061347666282E-3</v>
      </c>
    </row>
    <row r="129" spans="1:29">
      <c r="A129" t="s">
        <v>129</v>
      </c>
      <c r="B129" s="4" cm="1">
        <f t="array" ref="B129">_xll.SNL.Clients.Office.Excel.Functions.SPG(A129, "SP_TOTAL_REV", "CY2023")</f>
        <v>14657000</v>
      </c>
      <c r="C129" s="4">
        <f>_xll.SNL.Clients.Office.Excel.Functions.SPG(A129,"IQ_AVG_DILUT_SHARES_OUT","CY2023")</f>
        <v>2013000000</v>
      </c>
      <c r="D129" s="5">
        <f>_xll.SNL.Clients.Office.Excel.Functions.SPG(A129, "IQ_DILUT_EPS_NORM", "CY2023")</f>
        <v>1.5089999999999999</v>
      </c>
      <c r="E129">
        <f t="shared" si="12"/>
        <v>3037617</v>
      </c>
      <c r="F129">
        <f t="shared" si="13"/>
        <v>0.20724684451115508</v>
      </c>
      <c r="G129" s="5">
        <f>_xll.SNL.Clients.Office.Excel.Functions.SPG(A129, "SP_MARKETCAP", "12/30/2023")</f>
        <v>68512.462983449994</v>
      </c>
      <c r="H129">
        <f t="shared" si="17"/>
        <v>1.6305966896897769E-3</v>
      </c>
      <c r="I129">
        <f t="shared" si="18"/>
        <v>2.4605704047418733E-3</v>
      </c>
      <c r="K129" t="s">
        <v>129</v>
      </c>
      <c r="L129" s="4" cm="1">
        <f t="array" ref="L129">_xll.SNL.Clients.Office.Excel.Functions.SPG(K129, "SP_TOTAL_REV", "CY2023")</f>
        <v>14657000</v>
      </c>
      <c r="M129" s="4">
        <f>_xll.SNL.Clients.Office.Excel.Functions.SPG(K129,"IQ_AVG_DILUT_SHARES_OUT","CY2023")</f>
        <v>2013000000</v>
      </c>
      <c r="N129" s="5">
        <f>_xll.SNL.Clients.Office.Excel.Functions.SPG(K129, "IQ_DILUT_EPS_NORM", "CY2023")</f>
        <v>1.5089999999999999</v>
      </c>
      <c r="O129">
        <f t="shared" si="14"/>
        <v>3037617</v>
      </c>
      <c r="P129">
        <f t="shared" si="15"/>
        <v>0.20724684451115508</v>
      </c>
      <c r="Q129" s="5">
        <f>_xll.SNL.Clients.Office.Excel.Functions.SPG(K129, "SP_MARKETCAP", "12/31/2022")</f>
        <v>65132.622424419998</v>
      </c>
      <c r="R129">
        <f t="shared" si="19"/>
        <v>1.9330190119865123E-3</v>
      </c>
      <c r="S129">
        <f t="shared" si="20"/>
        <v>2.9169256890876467E-3</v>
      </c>
      <c r="U129" t="s">
        <v>129</v>
      </c>
      <c r="V129" s="4" cm="1">
        <f t="array" ref="V129">_xll.SNL.Clients.Office.Excel.Functions.SPG(U129, "SP_TOTAL_REV", "CY2021")</f>
        <v>12522000</v>
      </c>
      <c r="W129" s="4">
        <f>_xll.SNL.Clients.Office.Excel.Functions.SPG(U129,"IQ_AVG_DILUT_SHARES_OUT","CY2021")</f>
        <v>2255000000</v>
      </c>
      <c r="X129" s="5">
        <f>_xll.SNL.Clients.Office.Excel.Functions.SPG(U129, "IQ_DILUT_EPS_NORM", "CY2021")</f>
        <v>1.254</v>
      </c>
      <c r="Y129">
        <f t="shared" si="21"/>
        <v>2827770</v>
      </c>
      <c r="Z129">
        <f t="shared" si="22"/>
        <v>0.22582414949688548</v>
      </c>
      <c r="AA129" s="5">
        <f>_xll.SNL.Clients.Office.Excel.Functions.SPG(U129, "SP_MARKETCAP", "12/31/2021")</f>
        <v>83396.176253600002</v>
      </c>
      <c r="AB129">
        <f t="shared" si="16"/>
        <v>1.9654398857534817E-3</v>
      </c>
      <c r="AC129">
        <f t="shared" si="23"/>
        <v>2.4646616167348658E-3</v>
      </c>
    </row>
    <row r="130" spans="1:29">
      <c r="A130" t="s">
        <v>130</v>
      </c>
      <c r="B130" s="4" cm="1">
        <f t="array" ref="B130">_xll.SNL.Clients.Office.Excel.Functions.SPG(A130, "SP_TOTAL_REV", "CY2023")</f>
        <v>34065000</v>
      </c>
      <c r="C130" s="4">
        <f>_xll.SNL.Clients.Office.Excel.Functions.SPG(A130,"IQ_AVG_DILUT_SHARES_OUT","CY2023")</f>
        <v>142700000</v>
      </c>
      <c r="D130" s="5">
        <f>_xll.SNL.Clients.Office.Excel.Functions.SPG(A130, "IQ_DILUT_EPS_NORM", "CY2023")</f>
        <v>15.276999999999999</v>
      </c>
      <c r="E130">
        <f t="shared" si="12"/>
        <v>2180027.9</v>
      </c>
      <c r="F130">
        <f t="shared" si="13"/>
        <v>6.3996122119477472E-2</v>
      </c>
      <c r="G130" s="5">
        <f>_xll.SNL.Clients.Office.Excel.Functions.SPG(A130, "SP_MARKETCAP", "12/30/2023")</f>
        <v>33957.816828909999</v>
      </c>
      <c r="H130">
        <f t="shared" si="17"/>
        <v>8.0819607556201992E-4</v>
      </c>
      <c r="I130">
        <f t="shared" si="18"/>
        <v>1.2346811446360977E-2</v>
      </c>
      <c r="K130" t="s">
        <v>130</v>
      </c>
      <c r="L130" s="4" cm="1">
        <f t="array" ref="L130">_xll.SNL.Clients.Office.Excel.Functions.SPG(K130, "SP_TOTAL_REV", "CY2023")</f>
        <v>34065000</v>
      </c>
      <c r="M130" s="4">
        <f>_xll.SNL.Clients.Office.Excel.Functions.SPG(K130,"IQ_AVG_DILUT_SHARES_OUT","CY2023")</f>
        <v>142700000</v>
      </c>
      <c r="N130" s="5">
        <f>_xll.SNL.Clients.Office.Excel.Functions.SPG(K130, "IQ_DILUT_EPS_NORM", "CY2023")</f>
        <v>15.276999999999999</v>
      </c>
      <c r="O130">
        <f t="shared" si="14"/>
        <v>2180027.9</v>
      </c>
      <c r="P130">
        <f t="shared" si="15"/>
        <v>6.3996122119477472E-2</v>
      </c>
      <c r="Q130" s="5">
        <f>_xll.SNL.Clients.Office.Excel.Functions.SPG(K130, "SP_MARKETCAP", "12/31/2022")</f>
        <v>34168.332317979999</v>
      </c>
      <c r="R130">
        <f t="shared" si="19"/>
        <v>1.014054609196348E-3</v>
      </c>
      <c r="S130">
        <f t="shared" si="20"/>
        <v>1.5491712264692608E-2</v>
      </c>
      <c r="U130" t="s">
        <v>130</v>
      </c>
      <c r="V130" s="4" cm="1">
        <f t="array" ref="V130">_xll.SNL.Clients.Office.Excel.Functions.SPG(U130, "SP_TOTAL_REV", "CY2021")</f>
        <v>24021000</v>
      </c>
      <c r="W130" s="4">
        <f>_xll.SNL.Clients.Office.Excel.Functions.SPG(U130,"IQ_AVG_DILUT_SHARES_OUT","CY2021")</f>
        <v>145900000</v>
      </c>
      <c r="X130" s="5">
        <f>_xll.SNL.Clients.Office.Excel.Functions.SPG(U130, "IQ_DILUT_EPS_NORM", "CY2021")</f>
        <v>11.558</v>
      </c>
      <c r="Y130">
        <f t="shared" si="21"/>
        <v>1686312.2</v>
      </c>
      <c r="Z130">
        <f t="shared" si="22"/>
        <v>7.0201581949127845E-2</v>
      </c>
      <c r="AA130" s="5">
        <f>_xll.SNL.Clients.Office.Excel.Functions.SPG(U130, "SP_MARKETCAP", "12/31/2021")</f>
        <v>31200.96732272</v>
      </c>
      <c r="AB130">
        <f t="shared" si="16"/>
        <v>7.3532898515257436E-4</v>
      </c>
      <c r="AC130">
        <f t="shared" si="23"/>
        <v>8.4989324103934543E-3</v>
      </c>
    </row>
    <row r="131" spans="1:29">
      <c r="A131" t="s">
        <v>131</v>
      </c>
      <c r="B131" s="4" cm="1">
        <f t="array" ref="B131">_xll.SNL.Clients.Office.Excel.Functions.SPG(A131, "SP_TOTAL_REV", "CY2023")</f>
        <v>356623000</v>
      </c>
      <c r="C131" s="4">
        <f>_xll.SNL.Clients.Office.Excel.Functions.SPG(A131,"IQ_AVG_DILUT_SHARES_OUT","CY2023")</f>
        <v>1290000000</v>
      </c>
      <c r="D131" s="5">
        <f>_xll.SNL.Clients.Office.Excel.Functions.SPG(A131, "IQ_DILUT_EPS_NORM", "CY2023")</f>
        <v>6.0679999999999996</v>
      </c>
      <c r="E131">
        <f t="shared" si="12"/>
        <v>7827719.9999999991</v>
      </c>
      <c r="F131">
        <f t="shared" si="13"/>
        <v>2.1949565787960954E-2</v>
      </c>
      <c r="G131" s="5">
        <f>_xll.SNL.Clients.Office.Excel.Functions.SPG(A131, "SP_MARKETCAP", "12/30/2023")</f>
        <v>101613.35411472</v>
      </c>
      <c r="H131">
        <f t="shared" si="17"/>
        <v>2.4183979327638827E-3</v>
      </c>
      <c r="I131">
        <f t="shared" si="18"/>
        <v>1.4674838656011239E-2</v>
      </c>
      <c r="K131" t="s">
        <v>131</v>
      </c>
      <c r="L131" s="4" cm="1">
        <f t="array" ref="L131">_xll.SNL.Clients.Office.Excel.Functions.SPG(K131, "SP_TOTAL_REV", "CY2023")</f>
        <v>356623000</v>
      </c>
      <c r="M131" s="4">
        <f>_xll.SNL.Clients.Office.Excel.Functions.SPG(K131,"IQ_AVG_DILUT_SHARES_OUT","CY2023")</f>
        <v>1290000000</v>
      </c>
      <c r="N131" s="5">
        <f>_xll.SNL.Clients.Office.Excel.Functions.SPG(K131, "IQ_DILUT_EPS_NORM", "CY2023")</f>
        <v>6.0679999999999996</v>
      </c>
      <c r="O131">
        <f t="shared" si="14"/>
        <v>7827719.9999999991</v>
      </c>
      <c r="P131">
        <f t="shared" si="15"/>
        <v>2.1949565787960954E-2</v>
      </c>
      <c r="Q131" s="5">
        <f>_xll.SNL.Clients.Office.Excel.Functions.SPG(K131, "SP_MARKETCAP", "12/31/2022")</f>
        <v>122448.57652928001</v>
      </c>
      <c r="R131">
        <f t="shared" si="19"/>
        <v>3.6340533761932497E-3</v>
      </c>
      <c r="S131">
        <f t="shared" si="20"/>
        <v>2.2051435886740637E-2</v>
      </c>
      <c r="U131" t="s">
        <v>131</v>
      </c>
      <c r="V131" s="4" cm="1">
        <f t="array" ref="V131">_xll.SNL.Clients.Office.Excel.Functions.SPG(U131, "SP_TOTAL_REV", "CY2021")</f>
        <v>290912000</v>
      </c>
      <c r="W131" s="4">
        <f>_xll.SNL.Clients.Office.Excel.Functions.SPG(U131,"IQ_AVG_DILUT_SHARES_OUT","CY2021")</f>
        <v>1329000000</v>
      </c>
      <c r="X131" s="5">
        <f>_xll.SNL.Clients.Office.Excel.Functions.SPG(U131, "IQ_DILUT_EPS_NORM", "CY2021")</f>
        <v>6.0519999999999996</v>
      </c>
      <c r="Y131">
        <f t="shared" si="21"/>
        <v>8043107.9999999991</v>
      </c>
      <c r="Z131">
        <f t="shared" si="22"/>
        <v>2.7647907270927287E-2</v>
      </c>
      <c r="AA131" s="5">
        <f>_xll.SNL.Clients.Office.Excel.Functions.SPG(U131, "SP_MARKETCAP", "12/31/2021")</f>
        <v>136274.35999999999</v>
      </c>
      <c r="AB131">
        <f t="shared" si="16"/>
        <v>3.2116467994294504E-3</v>
      </c>
      <c r="AC131">
        <f t="shared" si="23"/>
        <v>1.9436886430147033E-2</v>
      </c>
    </row>
    <row r="132" spans="1:29">
      <c r="A132" t="s">
        <v>132</v>
      </c>
      <c r="B132" s="4" cm="1">
        <f t="array" ref="B132">_xll.SNL.Clients.Office.Excel.Functions.SPG(A132, "SP_TOTAL_REV", "CY2023")</f>
        <v>35928600</v>
      </c>
      <c r="C132" s="4">
        <f>_xll.SNL.Clients.Office.Excel.Functions.SPG(A132,"IQ_AVG_DILUT_SHARES_OUT","CY2023")</f>
        <v>340500000</v>
      </c>
      <c r="D132" s="5">
        <f>_xll.SNL.Clients.Office.Excel.Functions.SPG(A132, "IQ_DILUT_EPS_NORM", "CY2023")</f>
        <v>11.53</v>
      </c>
      <c r="E132">
        <f t="shared" si="12"/>
        <v>3925965</v>
      </c>
      <c r="F132">
        <f t="shared" si="13"/>
        <v>0.10927130475442962</v>
      </c>
      <c r="G132" s="5">
        <f>_xll.SNL.Clients.Office.Excel.Functions.SPG(A132, "SP_MARKETCAP", "12/30/2023")</f>
        <v>50609.293038180003</v>
      </c>
      <c r="H132">
        <f t="shared" si="17"/>
        <v>1.2045012265218182E-3</v>
      </c>
      <c r="I132">
        <f t="shared" si="18"/>
        <v>1.3887899141796563E-2</v>
      </c>
      <c r="K132" t="s">
        <v>132</v>
      </c>
      <c r="L132" s="4" cm="1">
        <f t="array" ref="L132">_xll.SNL.Clients.Office.Excel.Functions.SPG(K132, "SP_TOTAL_REV", "CY2023")</f>
        <v>35928600</v>
      </c>
      <c r="M132" s="4">
        <f>_xll.SNL.Clients.Office.Excel.Functions.SPG(K132,"IQ_AVG_DILUT_SHARES_OUT","CY2023")</f>
        <v>340500000</v>
      </c>
      <c r="N132" s="5">
        <f>_xll.SNL.Clients.Office.Excel.Functions.SPG(K132, "IQ_DILUT_EPS_NORM", "CY2023")</f>
        <v>11.53</v>
      </c>
      <c r="O132">
        <f t="shared" si="14"/>
        <v>3925965</v>
      </c>
      <c r="P132">
        <f t="shared" si="15"/>
        <v>0.10927130475442962</v>
      </c>
      <c r="Q132" s="5">
        <f>_xll.SNL.Clients.Office.Excel.Functions.SPG(K132, "SP_MARKETCAP", "12/31/2022")</f>
        <v>30713.00363902</v>
      </c>
      <c r="R132">
        <f t="shared" si="19"/>
        <v>9.1150667268661374E-4</v>
      </c>
      <c r="S132">
        <f t="shared" si="20"/>
        <v>1.0509671936076655E-2</v>
      </c>
      <c r="U132" t="s">
        <v>132</v>
      </c>
      <c r="V132" s="4" cm="1">
        <f t="array" ref="V132">_xll.SNL.Clients.Office.Excel.Functions.SPG(U132, "SP_TOTAL_REV", "CY2021")</f>
        <v>28894200</v>
      </c>
      <c r="W132" s="4">
        <f>_xll.SNL.Clients.Office.Excel.Functions.SPG(U132,"IQ_AVG_DILUT_SHARES_OUT","CY2021")</f>
        <v>363325000</v>
      </c>
      <c r="X132" s="5">
        <f>_xll.SNL.Clients.Office.Excel.Functions.SPG(U132, "IQ_DILUT_EPS_NORM", "CY2021")</f>
        <v>10.045</v>
      </c>
      <c r="Y132">
        <f t="shared" si="21"/>
        <v>3649599.625</v>
      </c>
      <c r="Z132">
        <f t="shared" si="22"/>
        <v>0.12630907327422111</v>
      </c>
      <c r="AA132" s="5">
        <f>_xll.SNL.Clients.Office.Excel.Functions.SPG(U132, "SP_MARKETCAP", "12/31/2021")</f>
        <v>38627.8719624</v>
      </c>
      <c r="AB132">
        <f t="shared" si="16"/>
        <v>9.1036260494499911E-4</v>
      </c>
      <c r="AC132">
        <f t="shared" si="23"/>
        <v>9.1445923666725153E-3</v>
      </c>
    </row>
    <row r="133" spans="1:29">
      <c r="A133" t="s">
        <v>133</v>
      </c>
      <c r="B133" s="4" cm="1">
        <f t="array" ref="B133">_xll.SNL.Clients.Office.Excel.Functions.SPG(A133, "SP_TOTAL_REV", "CY2023")</f>
        <v>23890000</v>
      </c>
      <c r="C133" s="4">
        <f>_xll.SNL.Clients.Office.Excel.Functions.SPG(A133,"IQ_AVG_DILUT_SHARES_OUT","CY2023")</f>
        <v>743100000</v>
      </c>
      <c r="D133" s="5">
        <f>_xll.SNL.Clients.Office.Excel.Functions.SPG(A133, "IQ_DILUT_EPS_NORM", "CY2023")</f>
        <v>4.54</v>
      </c>
      <c r="E133">
        <f t="shared" si="12"/>
        <v>3373674</v>
      </c>
      <c r="F133">
        <f t="shared" si="13"/>
        <v>0.14121699455839262</v>
      </c>
      <c r="G133" s="5">
        <f>_xll.SNL.Clients.Office.Excel.Functions.SPG(A133, "SP_MARKETCAP", "12/30/2023")</f>
        <v>170943.39693337999</v>
      </c>
      <c r="H133">
        <f t="shared" si="17"/>
        <v>4.068453023375147E-3</v>
      </c>
      <c r="I133">
        <f t="shared" si="18"/>
        <v>1.8470776726123166E-2</v>
      </c>
      <c r="K133" t="s">
        <v>133</v>
      </c>
      <c r="L133" s="4" cm="1">
        <f t="array" ref="L133">_xll.SNL.Clients.Office.Excel.Functions.SPG(K133, "SP_TOTAL_REV", "CY2023")</f>
        <v>23890000</v>
      </c>
      <c r="M133" s="4">
        <f>_xll.SNL.Clients.Office.Excel.Functions.SPG(K133,"IQ_AVG_DILUT_SHARES_OUT","CY2023")</f>
        <v>743100000</v>
      </c>
      <c r="N133" s="5">
        <f>_xll.SNL.Clients.Office.Excel.Functions.SPG(K133, "IQ_DILUT_EPS_NORM", "CY2023")</f>
        <v>4.54</v>
      </c>
      <c r="O133">
        <f t="shared" si="14"/>
        <v>3373674</v>
      </c>
      <c r="P133">
        <f t="shared" si="15"/>
        <v>0.14121699455839262</v>
      </c>
      <c r="Q133" s="5">
        <f>_xll.SNL.Clients.Office.Excel.Functions.SPG(K133, "SP_MARKETCAP", "12/31/2022")</f>
        <v>193215.86036483999</v>
      </c>
      <c r="R133">
        <f t="shared" si="19"/>
        <v>5.7342989979555208E-3</v>
      </c>
      <c r="S133">
        <f t="shared" si="20"/>
        <v>2.6033717450718065E-2</v>
      </c>
      <c r="U133" t="s">
        <v>133</v>
      </c>
      <c r="V133" s="4" cm="1">
        <f t="array" ref="V133">_xll.SNL.Clients.Office.Excel.Functions.SPG(U133, "SP_TOTAL_REV", "CY2021")</f>
        <v>24802000</v>
      </c>
      <c r="W133" s="4">
        <f>_xll.SNL.Clients.Office.Excel.Functions.SPG(U133,"IQ_AVG_DILUT_SHARES_OUT","CY2021")</f>
        <v>736800000</v>
      </c>
      <c r="X133" s="5">
        <f>_xll.SNL.Clients.Office.Excel.Functions.SPG(U133, "IQ_DILUT_EPS_NORM", "CY2021")</f>
        <v>5.8209999999999997</v>
      </c>
      <c r="Y133">
        <f t="shared" si="21"/>
        <v>4288912.8</v>
      </c>
      <c r="Z133">
        <f t="shared" si="22"/>
        <v>0.17292608660591888</v>
      </c>
      <c r="AA133" s="5">
        <f>_xll.SNL.Clients.Office.Excel.Functions.SPG(U133, "SP_MARKETCAP", "12/31/2021")</f>
        <v>235102.93534068001</v>
      </c>
      <c r="AB133">
        <f t="shared" si="16"/>
        <v>5.5407898435433055E-3</v>
      </c>
      <c r="AC133">
        <f t="shared" si="23"/>
        <v>3.2252937679265577E-2</v>
      </c>
    </row>
    <row r="134" spans="1:29">
      <c r="A134" t="s">
        <v>134</v>
      </c>
      <c r="B134" s="4" cm="1">
        <f t="array" ref="B134">_xll.SNL.Clients.Office.Excel.Functions.SPG(A134, "SP_TOTAL_REV", "CY2023")</f>
        <v>11013100</v>
      </c>
      <c r="C134" s="4">
        <f>_xll.SNL.Clients.Office.Excel.Functions.SPG(A134,"IQ_AVG_DILUT_SHARES_OUT","CY2023")</f>
        <v>121850000</v>
      </c>
      <c r="D134" s="5">
        <f>_xll.SNL.Clients.Office.Excel.Functions.SPG(A134, "IQ_DILUT_EPS_NORM", "CY2023")</f>
        <v>5.9550000000000001</v>
      </c>
      <c r="E134">
        <f t="shared" ref="E134:E197" si="24">C134*D134/1000</f>
        <v>725616.75</v>
      </c>
      <c r="F134">
        <f t="shared" ref="F134:F197" si="25">E134/B134</f>
        <v>6.5886694028021178E-2</v>
      </c>
      <c r="G134" s="5">
        <f>_xll.SNL.Clients.Office.Excel.Functions.SPG(A134, "SP_MARKETCAP", "12/30/2023")</f>
        <v>19767.704717100001</v>
      </c>
      <c r="H134">
        <f t="shared" si="17"/>
        <v>4.7047139266113606E-4</v>
      </c>
      <c r="I134">
        <f t="shared" si="18"/>
        <v>2.8016571432970651E-3</v>
      </c>
      <c r="K134" t="s">
        <v>134</v>
      </c>
      <c r="L134" s="4" cm="1">
        <f t="array" ref="L134">_xll.SNL.Clients.Office.Excel.Functions.SPG(K134, "SP_TOTAL_REV", "CY2023")</f>
        <v>11013100</v>
      </c>
      <c r="M134" s="4">
        <f>_xll.SNL.Clients.Office.Excel.Functions.SPG(K134,"IQ_AVG_DILUT_SHARES_OUT","CY2023")</f>
        <v>121850000</v>
      </c>
      <c r="N134" s="5">
        <f>_xll.SNL.Clients.Office.Excel.Functions.SPG(K134, "IQ_DILUT_EPS_NORM", "CY2023")</f>
        <v>5.9550000000000001</v>
      </c>
      <c r="O134">
        <f t="shared" ref="O134:O197" si="26">M134*N134/1000</f>
        <v>725616.75</v>
      </c>
      <c r="P134">
        <f t="shared" ref="P134:P197" si="27">O134/L134</f>
        <v>6.5886694028021178E-2</v>
      </c>
      <c r="Q134" s="5">
        <f>_xll.SNL.Clients.Office.Excel.Functions.SPG(K134, "SP_MARKETCAP", "12/31/2022")</f>
        <v>16929.801871470001</v>
      </c>
      <c r="R134">
        <f t="shared" si="19"/>
        <v>5.0244605035965225E-4</v>
      </c>
      <c r="S134">
        <f t="shared" si="20"/>
        <v>2.9920662298917292E-3</v>
      </c>
      <c r="U134" t="s">
        <v>134</v>
      </c>
      <c r="V134" s="4" cm="1">
        <f t="array" ref="V134">_xll.SNL.Clients.Office.Excel.Functions.SPG(U134, "SP_TOTAL_REV", "CY2021")</f>
        <v>8590400</v>
      </c>
      <c r="W134" s="4">
        <f>_xll.SNL.Clients.Office.Excel.Functions.SPG(U134,"IQ_AVG_DILUT_SHARES_OUT","CY2021")</f>
        <v>131750000</v>
      </c>
      <c r="X134" s="5">
        <f>_xll.SNL.Clients.Office.Excel.Functions.SPG(U134, "IQ_DILUT_EPS_NORM", "CY2021")</f>
        <v>4.4390000000000001</v>
      </c>
      <c r="Y134">
        <f t="shared" si="21"/>
        <v>584838.25</v>
      </c>
      <c r="Z134">
        <f t="shared" si="22"/>
        <v>6.808044444961818E-2</v>
      </c>
      <c r="AA134" s="5">
        <f>_xll.SNL.Clients.Office.Excel.Functions.SPG(U134, "SP_MARKETCAP", "12/31/2021")</f>
        <v>19550.81285192</v>
      </c>
      <c r="AB134">
        <f t="shared" ref="AB134:AB197" si="28">AA134/$AA$509</f>
        <v>4.6076389954877091E-4</v>
      </c>
      <c r="AC134">
        <f t="shared" si="23"/>
        <v>2.0453309500969943E-3</v>
      </c>
    </row>
    <row r="135" spans="1:29">
      <c r="A135" t="s">
        <v>135</v>
      </c>
      <c r="B135" s="4" cm="1">
        <f t="array" ref="B135">_xll.SNL.Clients.Office.Excel.Functions.SPG(A135, "SP_TOTAL_REV", "CY2023")</f>
        <v>12140147</v>
      </c>
      <c r="C135" s="4">
        <f>_xll.SNL.Clients.Office.Excel.Functions.SPG(A135,"IQ_AVG_DILUT_SHARES_OUT","CY2023")</f>
        <v>93182000</v>
      </c>
      <c r="D135" s="5">
        <f>_xll.SNL.Clients.Office.Excel.Functions.SPG(A135, "IQ_DILUT_EPS_NORM", "CY2023")</f>
        <v>5.2750000000000004</v>
      </c>
      <c r="E135">
        <f t="shared" si="24"/>
        <v>491535.05000000005</v>
      </c>
      <c r="F135">
        <f t="shared" si="25"/>
        <v>4.048839359193921E-2</v>
      </c>
      <c r="G135" s="5">
        <f>_xll.SNL.Clients.Office.Excel.Functions.SPG(A135, "SP_MARKETCAP", "12/30/2023")</f>
        <v>9569.6164800000006</v>
      </c>
      <c r="H135">
        <f t="shared" ref="H135:H198" si="29">G135/$G$509</f>
        <v>2.2775688209688381E-4</v>
      </c>
      <c r="I135">
        <f t="shared" ref="I135:I198" si="30">D135*H135</f>
        <v>1.2014175530610622E-3</v>
      </c>
      <c r="K135" t="s">
        <v>135</v>
      </c>
      <c r="L135" s="4" cm="1">
        <f t="array" ref="L135">_xll.SNL.Clients.Office.Excel.Functions.SPG(K135, "SP_TOTAL_REV", "CY2023")</f>
        <v>12140147</v>
      </c>
      <c r="M135" s="4">
        <f>_xll.SNL.Clients.Office.Excel.Functions.SPG(K135,"IQ_AVG_DILUT_SHARES_OUT","CY2023")</f>
        <v>93182000</v>
      </c>
      <c r="N135" s="5">
        <f>_xll.SNL.Clients.Office.Excel.Functions.SPG(K135, "IQ_DILUT_EPS_NORM", "CY2023")</f>
        <v>5.2750000000000004</v>
      </c>
      <c r="O135">
        <f t="shared" si="26"/>
        <v>491535.05000000005</v>
      </c>
      <c r="P135">
        <f t="shared" si="27"/>
        <v>4.048839359193921E-2</v>
      </c>
      <c r="Q135" s="5">
        <f>_xll.SNL.Clients.Office.Excel.Functions.SPG(K135, "SP_MARKETCAP", "12/31/2022")</f>
        <v>6728.0656799999997</v>
      </c>
      <c r="R135">
        <f t="shared" ref="R135:R198" si="31">Q135/$Q$509</f>
        <v>1.9967688063574502E-4</v>
      </c>
      <c r="S135">
        <f t="shared" ref="S135:S198" si="32">N135*R135</f>
        <v>1.0532955453535552E-3</v>
      </c>
      <c r="U135" t="s">
        <v>135</v>
      </c>
      <c r="V135" s="4" cm="1">
        <f t="array" ref="V135">_xll.SNL.Clients.Office.Excel.Functions.SPG(U135, "SP_TOTAL_REV", "CY2021")</f>
        <v>11618797</v>
      </c>
      <c r="W135" s="4">
        <f>_xll.SNL.Clients.Office.Excel.Functions.SPG(U135,"IQ_AVG_DILUT_SHARES_OUT","CY2021")</f>
        <v>109948000</v>
      </c>
      <c r="X135" s="5">
        <f>_xll.SNL.Clients.Office.Excel.Functions.SPG(U135, "IQ_DILUT_EPS_NORM", "CY2021")</f>
        <v>6.51</v>
      </c>
      <c r="Y135">
        <f t="shared" ref="Y135:Y198" si="33">W135*X135/1000</f>
        <v>715761.48</v>
      </c>
      <c r="Z135">
        <f t="shared" ref="Z135:Z198" si="34">Y135/V135</f>
        <v>6.1603751231732506E-2</v>
      </c>
      <c r="AA135" s="5">
        <f>_xll.SNL.Clients.Office.Excel.Functions.SPG(U135, "SP_MARKETCAP", "12/31/2021")</f>
        <v>11592.144</v>
      </c>
      <c r="AB135">
        <f t="shared" si="28"/>
        <v>2.7319792348410454E-4</v>
      </c>
      <c r="AC135">
        <f t="shared" ref="AC135:AC198" si="35">X135*AB135</f>
        <v>1.7785184818815206E-3</v>
      </c>
    </row>
    <row r="136" spans="1:29">
      <c r="A136" t="s">
        <v>136</v>
      </c>
      <c r="B136" s="4" cm="1">
        <f t="array" ref="B136">_xll.SNL.Clients.Office.Excel.Functions.SPG(A136, "SP_TOTAL_REV", "CY2023")</f>
        <v>1513700</v>
      </c>
      <c r="C136" s="4">
        <f>_xll.SNL.Clients.Office.Excel.Functions.SPG(A136,"IQ_AVG_DILUT_SHARES_OUT","CY2023")</f>
        <v>158500000</v>
      </c>
      <c r="D136" s="5">
        <f>_xll.SNL.Clients.Office.Excel.Functions.SPG(A136, "IQ_DILUT_EPS_NORM", "CY2023")</f>
        <v>0.39600000000000002</v>
      </c>
      <c r="E136">
        <f t="shared" si="24"/>
        <v>62766</v>
      </c>
      <c r="F136">
        <f t="shared" si="25"/>
        <v>4.146528374182467E-2</v>
      </c>
      <c r="G136" s="5">
        <f>_xll.SNL.Clients.Office.Excel.Functions.SPG(A136, "SP_MARKETCAP", "12/30/2023")</f>
        <v>10353.505189359999</v>
      </c>
      <c r="H136">
        <f t="shared" si="29"/>
        <v>2.4641343418838242E-4</v>
      </c>
      <c r="I136">
        <f t="shared" si="30"/>
        <v>9.757971993859944E-5</v>
      </c>
      <c r="K136" t="s">
        <v>136</v>
      </c>
      <c r="L136" s="4" cm="1">
        <f t="array" ref="L136">_xll.SNL.Clients.Office.Excel.Functions.SPG(K136, "SP_TOTAL_REV", "CY2023")</f>
        <v>1513700</v>
      </c>
      <c r="M136" s="4">
        <f>_xll.SNL.Clients.Office.Excel.Functions.SPG(K136,"IQ_AVG_DILUT_SHARES_OUT","CY2023")</f>
        <v>158500000</v>
      </c>
      <c r="N136" s="5">
        <f>_xll.SNL.Clients.Office.Excel.Functions.SPG(K136, "IQ_DILUT_EPS_NORM", "CY2023")</f>
        <v>0.39600000000000002</v>
      </c>
      <c r="O136">
        <f t="shared" si="26"/>
        <v>62766</v>
      </c>
      <c r="P136">
        <f t="shared" si="27"/>
        <v>4.146528374182467E-2</v>
      </c>
      <c r="Q136" s="5">
        <f>_xll.SNL.Clients.Office.Excel.Functions.SPG(K136, "SP_MARKETCAP", "12/31/2022")</f>
        <v>9853.1107180500003</v>
      </c>
      <c r="R136">
        <f t="shared" si="31"/>
        <v>2.9242259310685711E-4</v>
      </c>
      <c r="S136">
        <f t="shared" si="32"/>
        <v>1.1579934687031542E-4</v>
      </c>
      <c r="U136" t="s">
        <v>136</v>
      </c>
      <c r="V136" s="4" cm="1">
        <f t="array" ref="V136">_xll.SNL.Clients.Office.Excel.Functions.SPG(U136, "SP_TOTAL_REV", "CY2021")</f>
        <v>1024200</v>
      </c>
      <c r="W136" s="4">
        <f>_xll.SNL.Clients.Office.Excel.Functions.SPG(U136,"IQ_AVG_DILUT_SHARES_OUT","CY2021")</f>
        <v>150400000</v>
      </c>
      <c r="X136" s="5">
        <f>_xll.SNL.Clients.Office.Excel.Functions.SPG(U136, "IQ_DILUT_EPS_NORM", "CY2021")</f>
        <v>-0.45500000000000002</v>
      </c>
      <c r="Y136">
        <f t="shared" si="33"/>
        <v>-68432</v>
      </c>
      <c r="Z136">
        <f t="shared" si="34"/>
        <v>-6.6815075180628777E-2</v>
      </c>
      <c r="AA136" s="5">
        <f>_xll.SNL.Clients.Office.Excel.Functions.SPG(U136, "SP_MARKETCAP", "12/31/2021")</f>
        <v>15808.06561326</v>
      </c>
      <c r="AB136">
        <f t="shared" si="28"/>
        <v>3.7255668147696483E-4</v>
      </c>
      <c r="AC136">
        <f t="shared" si="35"/>
        <v>-1.6951329007201899E-4</v>
      </c>
    </row>
    <row r="137" spans="1:29">
      <c r="A137" t="s">
        <v>137</v>
      </c>
      <c r="B137" s="4" cm="1">
        <f t="array" ref="B137">_xll.SNL.Clients.Office.Excel.Functions.SPG(A137, "SP_TOTAL_REV", "CY2023")</f>
        <v>4119576</v>
      </c>
      <c r="C137" s="4">
        <f>_xll.SNL.Clients.Office.Excel.Functions.SPG(A137,"IQ_AVG_DILUT_SHARES_OUT","CY2023")</f>
        <v>157288500</v>
      </c>
      <c r="D137" s="5">
        <f>_xll.SNL.Clients.Office.Excel.Functions.SPG(A137, "IQ_DILUT_EPS_NORM", "CY2023")</f>
        <v>3.7050000000000001</v>
      </c>
      <c r="E137">
        <f t="shared" si="24"/>
        <v>582753.89249999996</v>
      </c>
      <c r="F137">
        <f t="shared" si="25"/>
        <v>0.14145967752506566</v>
      </c>
      <c r="G137" s="5">
        <f>_xll.SNL.Clients.Office.Excel.Functions.SPG(A137, "SP_MARKETCAP", "12/30/2023")</f>
        <v>17199.288107820001</v>
      </c>
      <c r="H137">
        <f t="shared" si="29"/>
        <v>4.0934307471046064E-4</v>
      </c>
      <c r="I137">
        <f t="shared" si="30"/>
        <v>1.5166160918022567E-3</v>
      </c>
      <c r="K137" t="s">
        <v>137</v>
      </c>
      <c r="L137" s="4" cm="1">
        <f t="array" ref="L137">_xll.SNL.Clients.Office.Excel.Functions.SPG(K137, "SP_TOTAL_REV", "CY2023")</f>
        <v>4119576</v>
      </c>
      <c r="M137" s="4">
        <f>_xll.SNL.Clients.Office.Excel.Functions.SPG(K137,"IQ_AVG_DILUT_SHARES_OUT","CY2023")</f>
        <v>157288500</v>
      </c>
      <c r="N137" s="5">
        <f>_xll.SNL.Clients.Office.Excel.Functions.SPG(K137, "IQ_DILUT_EPS_NORM", "CY2023")</f>
        <v>3.7050000000000001</v>
      </c>
      <c r="O137">
        <f t="shared" si="26"/>
        <v>582753.89249999996</v>
      </c>
      <c r="P137">
        <f t="shared" si="27"/>
        <v>0.14145967752506566</v>
      </c>
      <c r="Q137" s="5">
        <f>_xll.SNL.Clients.Office.Excel.Functions.SPG(K137, "SP_MARKETCAP", "12/31/2022")</f>
        <v>10564.486185492817</v>
      </c>
      <c r="R137">
        <f t="shared" si="31"/>
        <v>3.1353493669203098E-4</v>
      </c>
      <c r="S137">
        <f t="shared" si="32"/>
        <v>1.1616469404439748E-3</v>
      </c>
      <c r="U137" t="s">
        <v>137</v>
      </c>
      <c r="V137" s="4" cm="1">
        <f t="array" ref="V137">_xll.SNL.Clients.Office.Excel.Functions.SPG(U137, "SP_TOTAL_REV", "CY2021")</f>
        <v>2975520</v>
      </c>
      <c r="W137" s="4">
        <f>_xll.SNL.Clients.Office.Excel.Functions.SPG(U137,"IQ_AVG_DILUT_SHARES_OUT","CY2021")</f>
        <v>168316500</v>
      </c>
      <c r="X137" s="5">
        <f>_xll.SNL.Clients.Office.Excel.Functions.SPG(U137, "IQ_DILUT_EPS_NORM", "CY2021")</f>
        <v>2.0499999999999998</v>
      </c>
      <c r="Y137">
        <f t="shared" si="33"/>
        <v>345048.82499999995</v>
      </c>
      <c r="Z137">
        <f t="shared" si="34"/>
        <v>0.11596252923858685</v>
      </c>
      <c r="AA137" s="5">
        <f>_xll.SNL.Clients.Office.Excel.Functions.SPG(U137, "SP_MARKETCAP", "12/31/2021")</f>
        <v>10054.52072740752</v>
      </c>
      <c r="AB137">
        <f t="shared" si="28"/>
        <v>2.3695997775352191E-4</v>
      </c>
      <c r="AC137">
        <f t="shared" si="35"/>
        <v>4.857679543947199E-4</v>
      </c>
    </row>
    <row r="138" spans="1:29">
      <c r="A138" t="s">
        <v>138</v>
      </c>
      <c r="B138" s="4" cm="1">
        <f t="array" ref="B138">_xll.SNL.Clients.Office.Excel.Functions.SPG(A138, "SP_TOTAL_REV", "CY2023")</f>
        <v>60755000</v>
      </c>
      <c r="C138" s="4">
        <f>_xll.SNL.Clients.Office.Excel.Functions.SPG(A138,"IQ_AVG_DILUT_SHARES_OUT","CY2023")</f>
        <v>289100000</v>
      </c>
      <c r="D138" s="5">
        <f>_xll.SNL.Clients.Office.Excel.Functions.SPG(A138, "IQ_DILUT_EPS_NORM", "CY2023")</f>
        <v>27.603000000000002</v>
      </c>
      <c r="E138">
        <f t="shared" si="24"/>
        <v>7980027.2999999998</v>
      </c>
      <c r="F138">
        <f t="shared" si="25"/>
        <v>0.13134766356678462</v>
      </c>
      <c r="G138" s="5">
        <f>_xll.SNL.Clients.Office.Excel.Functions.SPG(A138, "SP_MARKETCAP", "12/30/2023")</f>
        <v>112065.74359254001</v>
      </c>
      <c r="H138">
        <f t="shared" si="29"/>
        <v>2.6671648131196316E-3</v>
      </c>
      <c r="I138">
        <f t="shared" si="30"/>
        <v>7.3621750336541197E-2</v>
      </c>
      <c r="K138" t="s">
        <v>138</v>
      </c>
      <c r="L138" s="4" cm="1">
        <f t="array" ref="L138">_xll.SNL.Clients.Office.Excel.Functions.SPG(K138, "SP_TOTAL_REV", "CY2023")</f>
        <v>60755000</v>
      </c>
      <c r="M138" s="4">
        <f>_xll.SNL.Clients.Office.Excel.Functions.SPG(K138,"IQ_AVG_DILUT_SHARES_OUT","CY2023")</f>
        <v>289100000</v>
      </c>
      <c r="N138" s="5">
        <f>_xll.SNL.Clients.Office.Excel.Functions.SPG(K138, "IQ_DILUT_EPS_NORM", "CY2023")</f>
        <v>27.603000000000002</v>
      </c>
      <c r="O138">
        <f t="shared" si="26"/>
        <v>7980027.2999999998</v>
      </c>
      <c r="P138">
        <f t="shared" si="27"/>
        <v>0.13134766356678462</v>
      </c>
      <c r="Q138" s="5">
        <f>_xll.SNL.Clients.Office.Excel.Functions.SPG(K138, "SP_MARKETCAP", "12/31/2022")</f>
        <v>127872.20631132</v>
      </c>
      <c r="R138">
        <f t="shared" si="31"/>
        <v>3.7950169470186866E-3</v>
      </c>
      <c r="S138">
        <f t="shared" si="32"/>
        <v>0.10475385278855681</v>
      </c>
      <c r="U138" t="s">
        <v>138</v>
      </c>
      <c r="V138" s="4" cm="1">
        <f t="array" ref="V138">_xll.SNL.Clients.Office.Excel.Functions.SPG(U138, "SP_TOTAL_REV", "CY2021")</f>
        <v>44440000</v>
      </c>
      <c r="W138" s="4">
        <f>_xll.SNL.Clients.Office.Excel.Functions.SPG(U138,"IQ_AVG_DILUT_SHARES_OUT","CY2021")</f>
        <v>312325000</v>
      </c>
      <c r="X138" s="5">
        <f>_xll.SNL.Clients.Office.Excel.Functions.SPG(U138, "IQ_DILUT_EPS_NORM", "CY2021")</f>
        <v>14.372</v>
      </c>
      <c r="Y138">
        <f t="shared" si="33"/>
        <v>4488734.9000000004</v>
      </c>
      <c r="Z138">
        <f t="shared" si="34"/>
        <v>0.10100663591359137</v>
      </c>
      <c r="AA138" s="5">
        <f>_xll.SNL.Clients.Office.Excel.Functions.SPG(U138, "SP_MARKETCAP", "12/31/2021")</f>
        <v>105406.88292498</v>
      </c>
      <c r="AB138">
        <f t="shared" si="28"/>
        <v>2.4841773476965649E-3</v>
      </c>
      <c r="AC138">
        <f t="shared" si="35"/>
        <v>3.570259684109503E-2</v>
      </c>
    </row>
    <row r="139" spans="1:29">
      <c r="A139" t="s">
        <v>139</v>
      </c>
      <c r="B139" s="4" cm="1">
        <f t="array" ref="B139">_xll.SNL.Clients.Office.Excel.Functions.SPG(A139, "SP_TOTAL_REV", "CY2023")</f>
        <v>88425000</v>
      </c>
      <c r="C139" s="4">
        <f>_xll.SNL.Clients.Office.Excel.Functions.SPG(A139,"IQ_AVG_DILUT_SHARES_OUT","CY2023")</f>
        <v>736000000</v>
      </c>
      <c r="D139" s="5">
        <f>_xll.SNL.Clients.Office.Excel.Functions.SPG(A139, "IQ_DILUT_EPS_NORM", "CY2023")</f>
        <v>3.7749999999999999</v>
      </c>
      <c r="E139">
        <f t="shared" si="24"/>
        <v>2778400</v>
      </c>
      <c r="F139">
        <f t="shared" si="25"/>
        <v>3.1420978230138535E-2</v>
      </c>
      <c r="G139" s="5">
        <f>_xll.SNL.Clients.Office.Excel.Functions.SPG(A139, "SP_MARKETCAP", "12/30/2023")</f>
        <v>54437.484991999998</v>
      </c>
      <c r="H139">
        <f t="shared" si="29"/>
        <v>1.2956121989722439E-3</v>
      </c>
      <c r="I139">
        <f t="shared" si="30"/>
        <v>4.8909360511202203E-3</v>
      </c>
      <c r="K139" t="s">
        <v>139</v>
      </c>
      <c r="L139" s="4" cm="1">
        <f t="array" ref="L139">_xll.SNL.Clients.Office.Excel.Functions.SPG(K139, "SP_TOTAL_REV", "CY2023")</f>
        <v>88425000</v>
      </c>
      <c r="M139" s="4">
        <f>_xll.SNL.Clients.Office.Excel.Functions.SPG(K139,"IQ_AVG_DILUT_SHARES_OUT","CY2023")</f>
        <v>736000000</v>
      </c>
      <c r="N139" s="5">
        <f>_xll.SNL.Clients.Office.Excel.Functions.SPG(K139, "IQ_DILUT_EPS_NORM", "CY2023")</f>
        <v>3.7749999999999999</v>
      </c>
      <c r="O139">
        <f t="shared" si="26"/>
        <v>2778400</v>
      </c>
      <c r="P139">
        <f t="shared" si="27"/>
        <v>3.1420978230138535E-2</v>
      </c>
      <c r="Q139" s="5">
        <f>_xll.SNL.Clients.Office.Excel.Functions.SPG(K139, "SP_MARKETCAP", "12/31/2022")</f>
        <v>28802.680065</v>
      </c>
      <c r="R139">
        <f t="shared" si="31"/>
        <v>8.5481170708912545E-4</v>
      </c>
      <c r="S139">
        <f t="shared" si="32"/>
        <v>3.2269141942614485E-3</v>
      </c>
      <c r="U139" t="s">
        <v>139</v>
      </c>
      <c r="V139" s="4" cm="1">
        <f t="array" ref="V139">_xll.SNL.Clients.Office.Excel.Functions.SPG(U139, "SP_TOTAL_REV", "CY2021")</f>
        <v>101197000</v>
      </c>
      <c r="W139" s="4">
        <f>_xll.SNL.Clients.Office.Excel.Functions.SPG(U139,"IQ_AVG_DILUT_SHARES_OUT","CY2021")</f>
        <v>791000000</v>
      </c>
      <c r="X139" s="5">
        <f>_xll.SNL.Clients.Office.Excel.Functions.SPG(U139, "IQ_DILUT_EPS_NORM", "CY2021")</f>
        <v>2.4510000000000001</v>
      </c>
      <c r="Y139">
        <f t="shared" si="33"/>
        <v>1938741</v>
      </c>
      <c r="Z139">
        <f t="shared" si="34"/>
        <v>1.9158087690346551E-2</v>
      </c>
      <c r="AA139" s="5">
        <f>_xll.SNL.Clients.Office.Excel.Functions.SPG(U139, "SP_MARKETCAP", "12/31/2021")</f>
        <v>42907.416125000003</v>
      </c>
      <c r="AB139">
        <f t="shared" si="28"/>
        <v>1.0112207877523247E-3</v>
      </c>
      <c r="AC139">
        <f t="shared" si="35"/>
        <v>2.4785021507809481E-3</v>
      </c>
    </row>
    <row r="140" spans="1:29">
      <c r="A140" t="s">
        <v>140</v>
      </c>
      <c r="B140" s="4" cm="1">
        <f t="array" ref="B140">_xll.SNL.Clients.Office.Excel.Functions.SPG(A140, "SP_TOTAL_REV", "CY2023")</f>
        <v>58048000</v>
      </c>
      <c r="C140" s="4">
        <f>_xll.SNL.Clients.Office.Excel.Functions.SPG(A140,"IQ_AVG_DILUT_SHARES_OUT","CY2023")</f>
        <v>643000000</v>
      </c>
      <c r="D140" s="5">
        <f>_xll.SNL.Clients.Office.Excel.Functions.SPG(A140, "IQ_DILUT_EPS_NORM", "CY2023")</f>
        <v>5.0739999999999998</v>
      </c>
      <c r="E140">
        <f t="shared" si="24"/>
        <v>3262582</v>
      </c>
      <c r="F140">
        <f t="shared" si="25"/>
        <v>5.620489939360529E-2</v>
      </c>
      <c r="G140" s="5">
        <f>_xll.SNL.Clients.Office.Excel.Functions.SPG(A140, "SP_MARKETCAP", "12/30/2023")</f>
        <v>25761.513834000001</v>
      </c>
      <c r="H140">
        <f t="shared" si="29"/>
        <v>6.1312405582711284E-4</v>
      </c>
      <c r="I140">
        <f t="shared" si="30"/>
        <v>3.1109914592667705E-3</v>
      </c>
      <c r="K140" t="s">
        <v>140</v>
      </c>
      <c r="L140" s="4" cm="1">
        <f t="array" ref="L140">_xll.SNL.Clients.Office.Excel.Functions.SPG(K140, "SP_TOTAL_REV", "CY2023")</f>
        <v>58048000</v>
      </c>
      <c r="M140" s="4">
        <f>_xll.SNL.Clients.Office.Excel.Functions.SPG(K140,"IQ_AVG_DILUT_SHARES_OUT","CY2023")</f>
        <v>643000000</v>
      </c>
      <c r="N140" s="5">
        <f>_xll.SNL.Clients.Office.Excel.Functions.SPG(K140, "IQ_DILUT_EPS_NORM", "CY2023")</f>
        <v>5.0739999999999998</v>
      </c>
      <c r="O140">
        <f t="shared" si="26"/>
        <v>3262582</v>
      </c>
      <c r="P140">
        <f t="shared" si="27"/>
        <v>5.620489939360529E-2</v>
      </c>
      <c r="Q140" s="5">
        <f>_xll.SNL.Clients.Office.Excel.Functions.SPG(K140, "SP_MARKETCAP", "12/31/2022")</f>
        <v>21030.85405948</v>
      </c>
      <c r="R140">
        <f t="shared" si="31"/>
        <v>6.2415789848569987E-4</v>
      </c>
      <c r="S140">
        <f t="shared" si="32"/>
        <v>3.1669771769164412E-3</v>
      </c>
      <c r="U140" t="s">
        <v>140</v>
      </c>
      <c r="V140" s="4" cm="1">
        <f t="array" ref="V140">_xll.SNL.Clients.Office.Excel.Functions.SPG(U140, "SP_TOTAL_REV", "CY2021")</f>
        <v>29899000</v>
      </c>
      <c r="W140" s="4">
        <f>_xll.SNL.Clients.Office.Excel.Functions.SPG(U140,"IQ_AVG_DILUT_SHARES_OUT","CY2021")</f>
        <v>641000000</v>
      </c>
      <c r="X140" s="5">
        <f>_xll.SNL.Clients.Office.Excel.Functions.SPG(U140, "IQ_DILUT_EPS_NORM", "CY2021")</f>
        <v>-3.7549999999999999</v>
      </c>
      <c r="Y140">
        <f t="shared" si="33"/>
        <v>-2406955</v>
      </c>
      <c r="Z140">
        <f t="shared" si="34"/>
        <v>-8.0502859627412285E-2</v>
      </c>
      <c r="AA140" s="5">
        <f>_xll.SNL.Clients.Office.Excel.Functions.SPG(U140, "SP_MARKETCAP", "12/31/2021")</f>
        <v>24925.108245039999</v>
      </c>
      <c r="AB140">
        <f t="shared" si="28"/>
        <v>5.8742263856983317E-4</v>
      </c>
      <c r="AC140">
        <f t="shared" si="35"/>
        <v>-2.2057720078297234E-3</v>
      </c>
    </row>
    <row r="141" spans="1:29">
      <c r="A141" t="s">
        <v>141</v>
      </c>
      <c r="B141" s="4" cm="1">
        <f t="array" ref="B141">_xll.SNL.Clients.Office.Excel.Functions.SPG(A141, "SP_TOTAL_REV", "CY2023")</f>
        <v>14427000</v>
      </c>
      <c r="C141" s="4">
        <f>_xll.SNL.Clients.Office.Excel.Functions.SPG(A141,"IQ_AVG_DILUT_SHARES_OUT","CY2023")</f>
        <v>642000000</v>
      </c>
      <c r="D141" s="5">
        <f>_xll.SNL.Clients.Office.Excel.Functions.SPG(A141, "IQ_DILUT_EPS_NORM", "CY2023")</f>
        <v>4.4169999999999998</v>
      </c>
      <c r="E141">
        <f t="shared" si="24"/>
        <v>2835714</v>
      </c>
      <c r="F141">
        <f t="shared" si="25"/>
        <v>0.19655604075691413</v>
      </c>
      <c r="G141" s="5">
        <f>_xll.SNL.Clients.Office.Excel.Functions.SPG(A141, "SP_MARKETCAP", "12/30/2023")</f>
        <v>29023.574100000002</v>
      </c>
      <c r="H141">
        <f t="shared" si="29"/>
        <v>6.9076109352334989E-4</v>
      </c>
      <c r="I141">
        <f t="shared" si="30"/>
        <v>3.0510917500926361E-3</v>
      </c>
      <c r="K141" t="s">
        <v>141</v>
      </c>
      <c r="L141" s="4" cm="1">
        <f t="array" ref="L141">_xll.SNL.Clients.Office.Excel.Functions.SPG(K141, "SP_TOTAL_REV", "CY2023")</f>
        <v>14427000</v>
      </c>
      <c r="M141" s="4">
        <f>_xll.SNL.Clients.Office.Excel.Functions.SPG(K141,"IQ_AVG_DILUT_SHARES_OUT","CY2023")</f>
        <v>642000000</v>
      </c>
      <c r="N141" s="5">
        <f>_xll.SNL.Clients.Office.Excel.Functions.SPG(K141, "IQ_DILUT_EPS_NORM", "CY2023")</f>
        <v>4.4169999999999998</v>
      </c>
      <c r="O141">
        <f t="shared" si="26"/>
        <v>2835714</v>
      </c>
      <c r="P141">
        <f t="shared" si="27"/>
        <v>0.19655604075691413</v>
      </c>
      <c r="Q141" s="5">
        <f>_xll.SNL.Clients.Office.Excel.Functions.SPG(K141, "SP_MARKETCAP", "12/31/2022")</f>
        <v>40209.087</v>
      </c>
      <c r="R141">
        <f t="shared" si="31"/>
        <v>1.193333336390867E-3</v>
      </c>
      <c r="S141">
        <f t="shared" si="32"/>
        <v>5.2709533468384591E-3</v>
      </c>
      <c r="U141" t="s">
        <v>141</v>
      </c>
      <c r="V141" s="4" cm="1">
        <f t="array" ref="V141">_xll.SNL.Clients.Office.Excel.Functions.SPG(U141, "SP_TOTAL_REV", "CY2021")</f>
        <v>13750000</v>
      </c>
      <c r="W141" s="4">
        <f>_xll.SNL.Clients.Office.Excel.Functions.SPG(U141,"IQ_AVG_DILUT_SHARES_OUT","CY2021")</f>
        <v>665000000</v>
      </c>
      <c r="X141" s="5">
        <f>_xll.SNL.Clients.Office.Excel.Functions.SPG(U141, "IQ_DILUT_EPS_NORM", "CY2021")</f>
        <v>2.75</v>
      </c>
      <c r="Y141">
        <f t="shared" si="33"/>
        <v>1828750</v>
      </c>
      <c r="Z141">
        <f t="shared" si="34"/>
        <v>0.13300000000000001</v>
      </c>
      <c r="AA141" s="5">
        <f>_xll.SNL.Clients.Office.Excel.Functions.SPG(U141, "SP_MARKETCAP", "12/31/2021")</f>
        <v>29811.317997400001</v>
      </c>
      <c r="AB141">
        <f t="shared" si="28"/>
        <v>7.0257841631487616E-4</v>
      </c>
      <c r="AC141">
        <f t="shared" si="35"/>
        <v>1.9320906448659094E-3</v>
      </c>
    </row>
    <row r="142" spans="1:29">
      <c r="A142" t="s">
        <v>142</v>
      </c>
      <c r="B142" s="4" cm="1">
        <f t="array" ref="B142">_xll.SNL.Clients.Office.Excel.Functions.SPG(A142, "SP_TOTAL_REV", "CY2023")</f>
        <v>3622300</v>
      </c>
      <c r="C142" s="4">
        <f>_xll.SNL.Clients.Office.Excel.Functions.SPG(A142,"IQ_AVG_DILUT_SHARES_OUT","CY2023")</f>
        <v>425500000</v>
      </c>
      <c r="D142" s="5">
        <f>_xll.SNL.Clients.Office.Excel.Functions.SPG(A142, "IQ_DILUT_EPS_NORM", "CY2023")</f>
        <v>1.0409999999999999</v>
      </c>
      <c r="E142">
        <f t="shared" si="24"/>
        <v>442945.49999999994</v>
      </c>
      <c r="F142">
        <f t="shared" si="25"/>
        <v>0.12228294177732378</v>
      </c>
      <c r="G142" s="5">
        <f>_xll.SNL.Clients.Office.Excel.Functions.SPG(A142, "SP_MARKETCAP", "12/30/2023")</f>
        <v>47945.141594150002</v>
      </c>
      <c r="H142">
        <f t="shared" si="29"/>
        <v>1.1410944194053241E-3</v>
      </c>
      <c r="I142">
        <f t="shared" si="30"/>
        <v>1.1878792906009424E-3</v>
      </c>
      <c r="K142" t="s">
        <v>142</v>
      </c>
      <c r="L142" s="4" cm="1">
        <f t="array" ref="L142">_xll.SNL.Clients.Office.Excel.Functions.SPG(K142, "SP_TOTAL_REV", "CY2023")</f>
        <v>3622300</v>
      </c>
      <c r="M142" s="4">
        <f>_xll.SNL.Clients.Office.Excel.Functions.SPG(K142,"IQ_AVG_DILUT_SHARES_OUT","CY2023")</f>
        <v>425500000</v>
      </c>
      <c r="N142" s="5">
        <f>_xll.SNL.Clients.Office.Excel.Functions.SPG(K142, "IQ_DILUT_EPS_NORM", "CY2023")</f>
        <v>1.0409999999999999</v>
      </c>
      <c r="O142">
        <f t="shared" si="26"/>
        <v>442945.49999999994</v>
      </c>
      <c r="P142">
        <f t="shared" si="27"/>
        <v>0.12228294177732378</v>
      </c>
      <c r="Q142" s="5">
        <f>_xll.SNL.Clients.Office.Excel.Functions.SPG(K142, "SP_MARKETCAP", "12/31/2022")</f>
        <v>43739.870074999999</v>
      </c>
      <c r="R142">
        <f t="shared" si="31"/>
        <v>1.2981206235770234E-3</v>
      </c>
      <c r="S142">
        <f t="shared" si="32"/>
        <v>1.3513435691436813E-3</v>
      </c>
      <c r="U142" t="s">
        <v>142</v>
      </c>
      <c r="V142" s="4" cm="1">
        <f t="array" ref="V142">_xll.SNL.Clients.Office.Excel.Functions.SPG(U142, "SP_TOTAL_REV", "CY2021")</f>
        <v>2448500</v>
      </c>
      <c r="W142" s="4">
        <f>_xll.SNL.Clients.Office.Excel.Functions.SPG(U142,"IQ_AVG_DILUT_SHARES_OUT","CY2021")</f>
        <v>428800000</v>
      </c>
      <c r="X142" s="5">
        <f>_xll.SNL.Clients.Office.Excel.Functions.SPG(U142, "IQ_DILUT_EPS_NORM", "CY2021")</f>
        <v>0.35799999999999998</v>
      </c>
      <c r="Y142">
        <f t="shared" si="33"/>
        <v>153510.39999999999</v>
      </c>
      <c r="Z142">
        <f t="shared" si="34"/>
        <v>6.2695691239534404E-2</v>
      </c>
      <c r="AA142" s="5">
        <f>_xll.SNL.Clients.Office.Excel.Functions.SPG(U142, "SP_MARKETCAP", "12/31/2021")</f>
        <v>52042.286156299997</v>
      </c>
      <c r="AB142">
        <f t="shared" si="28"/>
        <v>1.2265068921906697E-3</v>
      </c>
      <c r="AC142">
        <f t="shared" si="35"/>
        <v>4.3908946740425976E-4</v>
      </c>
    </row>
    <row r="143" spans="1:29">
      <c r="A143" t="s">
        <v>143</v>
      </c>
      <c r="B143" s="4" cm="1">
        <f t="array" ref="B143">_xll.SNL.Clients.Office.Excel.Functions.SPG(A143, "SP_TOTAL_REV", "CY2023")</f>
        <v>7959000</v>
      </c>
      <c r="C143" s="4">
        <f>_xll.SNL.Clients.Office.Excel.Functions.SPG(A143,"IQ_AVG_DILUT_SHARES_OUT","CY2023")</f>
        <v>179999000</v>
      </c>
      <c r="D143" s="5">
        <f>_xll.SNL.Clients.Office.Excel.Functions.SPG(A143, "IQ_DILUT_EPS_NORM", "CY2023")</f>
        <v>13.423999999999999</v>
      </c>
      <c r="E143">
        <f t="shared" si="24"/>
        <v>2416306.5759999999</v>
      </c>
      <c r="F143">
        <f t="shared" si="25"/>
        <v>0.30359424249277545</v>
      </c>
      <c r="G143" s="5">
        <f>_xll.SNL.Clients.Office.Excel.Functions.SPG(A143, "SP_MARKETCAP", "12/30/2023")</f>
        <v>27756.97999788</v>
      </c>
      <c r="H143">
        <f t="shared" si="29"/>
        <v>6.6061615258616055E-4</v>
      </c>
      <c r="I143">
        <f t="shared" si="30"/>
        <v>8.8681112323166188E-3</v>
      </c>
      <c r="K143" t="s">
        <v>143</v>
      </c>
      <c r="L143" s="4" cm="1">
        <f t="array" ref="L143">_xll.SNL.Clients.Office.Excel.Functions.SPG(K143, "SP_TOTAL_REV", "CY2023")</f>
        <v>7959000</v>
      </c>
      <c r="M143" s="4">
        <f>_xll.SNL.Clients.Office.Excel.Functions.SPG(K143,"IQ_AVG_DILUT_SHARES_OUT","CY2023")</f>
        <v>179999000</v>
      </c>
      <c r="N143" s="5">
        <f>_xll.SNL.Clients.Office.Excel.Functions.SPG(K143, "IQ_DILUT_EPS_NORM", "CY2023")</f>
        <v>13.423999999999999</v>
      </c>
      <c r="O143">
        <f t="shared" si="26"/>
        <v>2416306.5759999999</v>
      </c>
      <c r="P143">
        <f t="shared" si="27"/>
        <v>0.30359424249277545</v>
      </c>
      <c r="Q143" s="5">
        <f>_xll.SNL.Clients.Office.Excel.Functions.SPG(K143, "SP_MARKETCAP", "12/31/2022")</f>
        <v>24073.085362059999</v>
      </c>
      <c r="R143">
        <f t="shared" si="31"/>
        <v>7.1444584833098052E-4</v>
      </c>
      <c r="S143">
        <f t="shared" si="32"/>
        <v>9.5907210679950818E-3</v>
      </c>
      <c r="U143" t="s">
        <v>143</v>
      </c>
      <c r="V143" s="4" cm="1">
        <f t="array" ref="V143">_xll.SNL.Clients.Office.Excel.Functions.SPG(U143, "SP_TOTAL_REV", "CY2021")</f>
        <v>6747000</v>
      </c>
      <c r="W143" s="4">
        <f>_xll.SNL.Clients.Office.Excel.Functions.SPG(U143,"IQ_AVG_DILUT_SHARES_OUT","CY2021")</f>
        <v>176643000</v>
      </c>
      <c r="X143" s="5">
        <f>_xll.SNL.Clients.Office.Excel.Functions.SPG(U143, "IQ_DILUT_EPS_NORM", "CY2021")</f>
        <v>10.295</v>
      </c>
      <c r="Y143">
        <f t="shared" si="33"/>
        <v>1818539.6850000001</v>
      </c>
      <c r="Z143">
        <f t="shared" si="34"/>
        <v>0.26953307914628727</v>
      </c>
      <c r="AA143" s="5">
        <f>_xll.SNL.Clients.Office.Excel.Functions.SPG(U143, "SP_MARKETCAP", "12/31/2021")</f>
        <v>19539.675109650001</v>
      </c>
      <c r="AB143">
        <f t="shared" si="28"/>
        <v>4.6050141074079331E-4</v>
      </c>
      <c r="AC143">
        <f t="shared" si="35"/>
        <v>4.7408620235764674E-3</v>
      </c>
    </row>
    <row r="144" spans="1:29">
      <c r="A144" t="s">
        <v>144</v>
      </c>
      <c r="B144" s="4" cm="1">
        <f t="array" ref="B144">_xll.SNL.Clients.Office.Excel.Functions.SPG(A144, "SP_TOTAL_REV", "CY2023")</f>
        <v>5515702</v>
      </c>
      <c r="C144" s="4">
        <f>_xll.SNL.Clients.Office.Excel.Functions.SPG(A144,"IQ_AVG_DILUT_SHARES_OUT","CY2023")</f>
        <v>309065000</v>
      </c>
      <c r="D144" s="5">
        <f>_xll.SNL.Clients.Office.Excel.Functions.SPG(A144, "IQ_DILUT_EPS_NORM", "CY2023")</f>
        <v>0.65900000000000003</v>
      </c>
      <c r="E144">
        <f t="shared" si="24"/>
        <v>203673.83499999999</v>
      </c>
      <c r="F144">
        <f t="shared" si="25"/>
        <v>3.6926185461070953E-2</v>
      </c>
      <c r="G144" s="5">
        <f>_xll.SNL.Clients.Office.Excel.Functions.SPG(A144, "SP_MARKETCAP", "12/30/2023")</f>
        <v>40757.834272200002</v>
      </c>
      <c r="H144">
        <f t="shared" si="29"/>
        <v>9.7003649772783634E-4</v>
      </c>
      <c r="I144">
        <f t="shared" si="30"/>
        <v>6.3925405200264418E-4</v>
      </c>
      <c r="K144" t="s">
        <v>144</v>
      </c>
      <c r="L144" s="4" cm="1">
        <f t="array" ref="L144">_xll.SNL.Clients.Office.Excel.Functions.SPG(K144, "SP_TOTAL_REV", "CY2023")</f>
        <v>5515702</v>
      </c>
      <c r="M144" s="4">
        <f>_xll.SNL.Clients.Office.Excel.Functions.SPG(K144,"IQ_AVG_DILUT_SHARES_OUT","CY2023")</f>
        <v>309065000</v>
      </c>
      <c r="N144" s="5">
        <f>_xll.SNL.Clients.Office.Excel.Functions.SPG(K144, "IQ_DILUT_EPS_NORM", "CY2023")</f>
        <v>0.65900000000000003</v>
      </c>
      <c r="O144">
        <f t="shared" si="26"/>
        <v>203673.83499999999</v>
      </c>
      <c r="P144">
        <f t="shared" si="27"/>
        <v>3.6926185461070953E-2</v>
      </c>
      <c r="Q144" s="5">
        <f>_xll.SNL.Clients.Office.Excel.Functions.SPG(K144, "SP_MARKETCAP", "12/31/2022")</f>
        <v>28829.858514250001</v>
      </c>
      <c r="R144">
        <f t="shared" si="31"/>
        <v>8.5561831454881315E-4</v>
      </c>
      <c r="S144">
        <f t="shared" si="32"/>
        <v>5.6385246928766786E-4</v>
      </c>
      <c r="U144" t="s">
        <v>144</v>
      </c>
      <c r="V144" s="4" cm="1">
        <f t="array" ref="V144">_xll.SNL.Clients.Office.Excel.Functions.SPG(U144, "SP_TOTAL_REV", "CY2021")</f>
        <v>4421373</v>
      </c>
      <c r="W144" s="4">
        <f>_xll.SNL.Clients.Office.Excel.Functions.SPG(U144,"IQ_AVG_DILUT_SHARES_OUT","CY2021")</f>
        <v>283222000</v>
      </c>
      <c r="X144" s="5">
        <f>_xll.SNL.Clients.Office.Excel.Functions.SPG(U144, "IQ_DILUT_EPS_NORM", "CY2021")</f>
        <v>1.0209999999999999</v>
      </c>
      <c r="Y144">
        <f t="shared" si="33"/>
        <v>289169.66200000001</v>
      </c>
      <c r="Z144">
        <f t="shared" si="34"/>
        <v>6.5402684188825513E-2</v>
      </c>
      <c r="AA144" s="5">
        <f>_xll.SNL.Clients.Office.Excel.Functions.SPG(U144, "SP_MARKETCAP", "12/31/2021")</f>
        <v>50193.48734272</v>
      </c>
      <c r="AB144">
        <f t="shared" si="28"/>
        <v>1.1829353150251401E-3</v>
      </c>
      <c r="AC144">
        <f t="shared" si="35"/>
        <v>1.207776956640668E-3</v>
      </c>
    </row>
    <row r="145" spans="1:29">
      <c r="A145" t="s">
        <v>145</v>
      </c>
      <c r="B145" s="4" cm="1">
        <f t="array" ref="B145">_xll.SNL.Clients.Office.Excel.Functions.SPG(A145, "SP_TOTAL_REV", "CY2023")</f>
        <v>9776000</v>
      </c>
      <c r="C145" s="4">
        <f>_xll.SNL.Clients.Office.Excel.Functions.SPG(A145,"IQ_AVG_DILUT_SHARES_OUT","CY2023")</f>
        <v>254000000</v>
      </c>
      <c r="D145" s="5">
        <f>_xll.SNL.Clients.Office.Excel.Functions.SPG(A145, "IQ_DILUT_EPS_NORM", "CY2023")</f>
        <v>9.2720000000000002</v>
      </c>
      <c r="E145">
        <f t="shared" si="24"/>
        <v>2355088</v>
      </c>
      <c r="F145">
        <f t="shared" si="25"/>
        <v>0.2409050736497545</v>
      </c>
      <c r="G145" s="5">
        <f>_xll.SNL.Clients.Office.Excel.Functions.SPG(A145, "SP_MARKETCAP", "12/30/2023")</f>
        <v>28106.514142</v>
      </c>
      <c r="H145">
        <f t="shared" si="29"/>
        <v>6.6893506557682766E-4</v>
      </c>
      <c r="I145">
        <f t="shared" si="30"/>
        <v>6.2023659280283465E-3</v>
      </c>
      <c r="K145" t="s">
        <v>145</v>
      </c>
      <c r="L145" s="4" cm="1">
        <f t="array" ref="L145">_xll.SNL.Clients.Office.Excel.Functions.SPG(K145, "SP_TOTAL_REV", "CY2023")</f>
        <v>9776000</v>
      </c>
      <c r="M145" s="4">
        <f>_xll.SNL.Clients.Office.Excel.Functions.SPG(K145,"IQ_AVG_DILUT_SHARES_OUT","CY2023")</f>
        <v>254000000</v>
      </c>
      <c r="N145" s="5">
        <f>_xll.SNL.Clients.Office.Excel.Functions.SPG(K145, "IQ_DILUT_EPS_NORM", "CY2023")</f>
        <v>9.2720000000000002</v>
      </c>
      <c r="O145">
        <f t="shared" si="26"/>
        <v>2355088</v>
      </c>
      <c r="P145">
        <f t="shared" si="27"/>
        <v>0.2409050736497545</v>
      </c>
      <c r="Q145" s="5">
        <f>_xll.SNL.Clients.Office.Excel.Functions.SPG(K145, "SP_MARKETCAP", "12/31/2022")</f>
        <v>26729.676589949999</v>
      </c>
      <c r="R145">
        <f t="shared" si="31"/>
        <v>7.9328869481005331E-4</v>
      </c>
      <c r="S145">
        <f t="shared" si="32"/>
        <v>7.3553727782788144E-3</v>
      </c>
      <c r="U145" t="s">
        <v>145</v>
      </c>
      <c r="V145" s="4" cm="1">
        <f t="array" ref="V145">_xll.SNL.Clients.Office.Excel.Functions.SPG(U145, "SP_TOTAL_REV", "CY2021")</f>
        <v>11789000</v>
      </c>
      <c r="W145" s="4">
        <f>_xll.SNL.Clients.Office.Excel.Functions.SPG(U145,"IQ_AVG_DILUT_SHARES_OUT","CY2021")</f>
        <v>300000000</v>
      </c>
      <c r="X145" s="5">
        <f>_xll.SNL.Clients.Office.Excel.Functions.SPG(U145, "IQ_DILUT_EPS_NORM", "CY2021")</f>
        <v>14.94</v>
      </c>
      <c r="Y145">
        <f t="shared" si="33"/>
        <v>4482000</v>
      </c>
      <c r="Z145">
        <f t="shared" si="34"/>
        <v>0.38018491814403255</v>
      </c>
      <c r="AA145" s="5">
        <f>_xll.SNL.Clients.Office.Excel.Functions.SPG(U145, "SP_MARKETCAP", "12/31/2021")</f>
        <v>33867.834132240001</v>
      </c>
      <c r="AB145">
        <f t="shared" si="28"/>
        <v>7.9818038473573546E-4</v>
      </c>
      <c r="AC145">
        <f t="shared" si="35"/>
        <v>1.1924814947951888E-2</v>
      </c>
    </row>
    <row r="146" spans="1:29">
      <c r="A146" t="s">
        <v>146</v>
      </c>
      <c r="B146" s="4" cm="1">
        <f t="array" ref="B146">_xll.SNL.Clients.Office.Excel.Functions.SPG(A146, "SP_TOTAL_REV", "CY2023")</f>
        <v>38691609</v>
      </c>
      <c r="C146" s="4">
        <f>_xll.SNL.Clients.Office.Excel.Functions.SPG(A146,"IQ_AVG_DILUT_SHARES_OUT","CY2023")</f>
        <v>219938000</v>
      </c>
      <c r="D146" s="5">
        <f>_xll.SNL.Clients.Office.Excel.Functions.SPG(A146, "IQ_DILUT_EPS_NORM", "CY2023")</f>
        <v>6.0419999999999998</v>
      </c>
      <c r="E146">
        <f t="shared" si="24"/>
        <v>1328865.3959999999</v>
      </c>
      <c r="F146">
        <f t="shared" si="25"/>
        <v>3.434505388493924E-2</v>
      </c>
      <c r="G146" s="5">
        <f>_xll.SNL.Clients.Office.Excel.Functions.SPG(A146, "SP_MARKETCAP", "12/30/2023")</f>
        <v>29840.651681300002</v>
      </c>
      <c r="H146">
        <f t="shared" si="29"/>
        <v>7.1020754080126122E-4</v>
      </c>
      <c r="I146">
        <f t="shared" si="30"/>
        <v>4.2910739615212206E-3</v>
      </c>
      <c r="K146" t="s">
        <v>146</v>
      </c>
      <c r="L146" s="4" cm="1">
        <f t="array" ref="L146">_xll.SNL.Clients.Office.Excel.Functions.SPG(K146, "SP_TOTAL_REV", "CY2023")</f>
        <v>38691609</v>
      </c>
      <c r="M146" s="4">
        <f>_xll.SNL.Clients.Office.Excel.Functions.SPG(K146,"IQ_AVG_DILUT_SHARES_OUT","CY2023")</f>
        <v>219938000</v>
      </c>
      <c r="N146" s="5">
        <f>_xll.SNL.Clients.Office.Excel.Functions.SPG(K146, "IQ_DILUT_EPS_NORM", "CY2023")</f>
        <v>6.0419999999999998</v>
      </c>
      <c r="O146">
        <f t="shared" si="26"/>
        <v>1328865.3959999999</v>
      </c>
      <c r="P146">
        <f t="shared" si="27"/>
        <v>3.434505388493924E-2</v>
      </c>
      <c r="Q146" s="5">
        <f>_xll.SNL.Clients.Office.Excel.Functions.SPG(K146, "SP_MARKETCAP", "12/31/2022")</f>
        <v>55055.294253749998</v>
      </c>
      <c r="R146">
        <f t="shared" si="31"/>
        <v>1.6339420484182694E-3</v>
      </c>
      <c r="S146">
        <f t="shared" si="32"/>
        <v>9.8722778565431841E-3</v>
      </c>
      <c r="U146" t="s">
        <v>146</v>
      </c>
      <c r="V146" s="4" cm="1">
        <f t="array" ref="V146">_xll.SNL.Clients.Office.Excel.Functions.SPG(U146, "SP_TOTAL_REV", "CY2021")</f>
        <v>34220449</v>
      </c>
      <c r="W146" s="4">
        <f>_xll.SNL.Clients.Office.Excel.Functions.SPG(U146,"IQ_AVG_DILUT_SHARES_OUT","CY2021")</f>
        <v>235812000</v>
      </c>
      <c r="X146" s="5">
        <f>_xll.SNL.Clients.Office.Excel.Functions.SPG(U146, "IQ_DILUT_EPS_NORM", "CY2021")</f>
        <v>8.1259999999999994</v>
      </c>
      <c r="Y146">
        <f t="shared" si="33"/>
        <v>1916208.3119999997</v>
      </c>
      <c r="Z146">
        <f t="shared" si="34"/>
        <v>5.5996001455153314E-2</v>
      </c>
      <c r="AA146" s="5">
        <f>_xll.SNL.Clients.Office.Excel.Functions.SPG(U146, "SP_MARKETCAP", "12/31/2021")</f>
        <v>54643.344838320001</v>
      </c>
      <c r="AB146">
        <f t="shared" si="28"/>
        <v>1.2878073583329267E-3</v>
      </c>
      <c r="AC146">
        <f t="shared" si="35"/>
        <v>1.0464722593813361E-2</v>
      </c>
    </row>
    <row r="147" spans="1:29">
      <c r="A147" t="s">
        <v>147</v>
      </c>
      <c r="B147" s="4" cm="1">
        <f t="array" ref="B147">_xll.SNL.Clients.Office.Excel.Functions.SPG(A147, "SP_TOTAL_REV", "CY2023")</f>
        <v>30603800</v>
      </c>
      <c r="C147" s="4">
        <f>_xll.SNL.Clients.Office.Excel.Functions.SPG(A147,"IQ_AVG_DILUT_SHARES_OUT","CY2023")</f>
        <v>219500000</v>
      </c>
      <c r="D147" s="5">
        <f>_xll.SNL.Clients.Office.Excel.Functions.SPG(A147, "IQ_DILUT_EPS_NORM", "CY2023")</f>
        <v>4.8090000000000002</v>
      </c>
      <c r="E147">
        <f t="shared" si="24"/>
        <v>1055575.5</v>
      </c>
      <c r="F147">
        <f t="shared" si="25"/>
        <v>3.4491648095988078E-2</v>
      </c>
      <c r="G147" s="5">
        <f>_xll.SNL.Clients.Office.Excel.Functions.SPG(A147, "SP_MARKETCAP", "12/30/2023")</f>
        <v>30948.70865085</v>
      </c>
      <c r="H147">
        <f t="shared" si="29"/>
        <v>7.3657929781972321E-4</v>
      </c>
      <c r="I147">
        <f t="shared" si="30"/>
        <v>3.5422098432150492E-3</v>
      </c>
      <c r="K147" t="s">
        <v>147</v>
      </c>
      <c r="L147" s="4" cm="1">
        <f t="array" ref="L147">_xll.SNL.Clients.Office.Excel.Functions.SPG(K147, "SP_TOTAL_REV", "CY2023")</f>
        <v>30603800</v>
      </c>
      <c r="M147" s="4">
        <f>_xll.SNL.Clients.Office.Excel.Functions.SPG(K147,"IQ_AVG_DILUT_SHARES_OUT","CY2023")</f>
        <v>219500000</v>
      </c>
      <c r="N147" s="5">
        <f>_xll.SNL.Clients.Office.Excel.Functions.SPG(K147, "IQ_DILUT_EPS_NORM", "CY2023")</f>
        <v>4.8090000000000002</v>
      </c>
      <c r="O147">
        <f t="shared" si="26"/>
        <v>1055575.5</v>
      </c>
      <c r="P147">
        <f t="shared" si="27"/>
        <v>3.4491648095988078E-2</v>
      </c>
      <c r="Q147" s="5">
        <f>_xll.SNL.Clients.Office.Excel.Functions.SPG(K147, "SP_MARKETCAP", "12/31/2022")</f>
        <v>31284.332709760001</v>
      </c>
      <c r="R147">
        <f t="shared" si="31"/>
        <v>9.2846269126428639E-4</v>
      </c>
      <c r="S147">
        <f t="shared" si="32"/>
        <v>4.4649770822899537E-3</v>
      </c>
      <c r="U147" t="s">
        <v>147</v>
      </c>
      <c r="V147" s="4" cm="1">
        <f t="array" ref="V147">_xll.SNL.Clients.Office.Excel.Functions.SPG(U147, "SP_TOTAL_REV", "CY2021")</f>
        <v>26321200</v>
      </c>
      <c r="W147" s="4">
        <f>_xll.SNL.Clients.Office.Excel.Functions.SPG(U147,"IQ_AVG_DILUT_SHARES_OUT","CY2021")</f>
        <v>229000000</v>
      </c>
      <c r="X147" s="5">
        <f>_xll.SNL.Clients.Office.Excel.Functions.SPG(U147, "IQ_DILUT_EPS_NORM", "CY2021")</f>
        <v>4.5940000000000003</v>
      </c>
      <c r="Y147">
        <f t="shared" si="33"/>
        <v>1052026.0000000002</v>
      </c>
      <c r="Z147">
        <f t="shared" si="34"/>
        <v>3.9968770420801492E-2</v>
      </c>
      <c r="AA147" s="5">
        <f>_xll.SNL.Clients.Office.Excel.Functions.SPG(U147, "SP_MARKETCAP", "12/31/2021")</f>
        <v>31610.825410680001</v>
      </c>
      <c r="AB147">
        <f t="shared" si="28"/>
        <v>7.4498831810718895E-4</v>
      </c>
      <c r="AC147">
        <f t="shared" si="35"/>
        <v>3.4224763333844262E-3</v>
      </c>
    </row>
    <row r="148" spans="1:29">
      <c r="A148" t="s">
        <v>148</v>
      </c>
      <c r="B148" s="4" cm="1">
        <f t="array" ref="B148">_xll.SNL.Clients.Office.Excel.Functions.SPG(A148, "SP_TOTAL_REV", "CY2023")</f>
        <v>14393000</v>
      </c>
      <c r="C148" s="4">
        <f>_xll.SNL.Clients.Office.Excel.Functions.SPG(A148,"IQ_AVG_DILUT_SHARES_OUT","CY2023")</f>
        <v>836500000</v>
      </c>
      <c r="D148" s="5">
        <f>_xll.SNL.Clients.Office.Excel.Functions.SPG(A148, "IQ_DILUT_EPS_NORM", "CY2023")</f>
        <v>1.782</v>
      </c>
      <c r="E148">
        <f t="shared" si="24"/>
        <v>1490643</v>
      </c>
      <c r="F148">
        <f t="shared" si="25"/>
        <v>0.10356722017647467</v>
      </c>
      <c r="G148" s="5">
        <f>_xll.SNL.Clients.Office.Excel.Functions.SPG(A148, "SP_MARKETCAP", "12/30/2023")</f>
        <v>39329.448236999997</v>
      </c>
      <c r="H148">
        <f t="shared" si="29"/>
        <v>9.3604090861642371E-4</v>
      </c>
      <c r="I148">
        <f t="shared" si="30"/>
        <v>1.668024899154467E-3</v>
      </c>
      <c r="K148" t="s">
        <v>148</v>
      </c>
      <c r="L148" s="4" cm="1">
        <f t="array" ref="L148">_xll.SNL.Clients.Office.Excel.Functions.SPG(K148, "SP_TOTAL_REV", "CY2023")</f>
        <v>14393000</v>
      </c>
      <c r="M148" s="4">
        <f>_xll.SNL.Clients.Office.Excel.Functions.SPG(K148,"IQ_AVG_DILUT_SHARES_OUT","CY2023")</f>
        <v>836500000</v>
      </c>
      <c r="N148" s="5">
        <f>_xll.SNL.Clients.Office.Excel.Functions.SPG(K148, "IQ_DILUT_EPS_NORM", "CY2023")</f>
        <v>1.782</v>
      </c>
      <c r="O148">
        <f t="shared" si="26"/>
        <v>1490643</v>
      </c>
      <c r="P148">
        <f t="shared" si="27"/>
        <v>0.10356722017647467</v>
      </c>
      <c r="Q148" s="5">
        <f>_xll.SNL.Clients.Office.Excel.Functions.SPG(K148, "SP_MARKETCAP", "12/31/2022")</f>
        <v>51096.435570599999</v>
      </c>
      <c r="R148">
        <f t="shared" si="31"/>
        <v>1.5164502476055989E-3</v>
      </c>
      <c r="S148">
        <f t="shared" si="32"/>
        <v>2.7023143412331775E-3</v>
      </c>
      <c r="U148" t="s">
        <v>148</v>
      </c>
      <c r="V148" s="4" cm="1">
        <f t="array" ref="V148">_xll.SNL.Clients.Office.Excel.Functions.SPG(U148, "SP_TOTAL_REV", "CY2021")</f>
        <v>11419000</v>
      </c>
      <c r="W148" s="4">
        <f>_xll.SNL.Clients.Office.Excel.Functions.SPG(U148,"IQ_AVG_DILUT_SHARES_OUT","CY2021")</f>
        <v>808500000</v>
      </c>
      <c r="X148" s="5">
        <f>_xll.SNL.Clients.Office.Excel.Functions.SPG(U148, "IQ_DILUT_EPS_NORM", "CY2021")</f>
        <v>1.458</v>
      </c>
      <c r="Y148">
        <f t="shared" si="33"/>
        <v>1178793</v>
      </c>
      <c r="Z148">
        <f t="shared" si="34"/>
        <v>0.10323084333128996</v>
      </c>
      <c r="AA148" s="5">
        <f>_xll.SNL.Clients.Office.Excel.Functions.SPG(U148, "SP_MARKETCAP", "12/31/2021")</f>
        <v>63626.404532480003</v>
      </c>
      <c r="AB148">
        <f t="shared" si="28"/>
        <v>1.4995156717370964E-3</v>
      </c>
      <c r="AC148">
        <f t="shared" si="35"/>
        <v>2.1862938493926866E-3</v>
      </c>
    </row>
    <row r="149" spans="1:29">
      <c r="A149" t="s">
        <v>149</v>
      </c>
      <c r="B149" s="4" cm="1">
        <f t="array" ref="B149">_xll.SNL.Clients.Office.Excel.Functions.SPG(A149, "SP_TOTAL_REV", "CY2023")</f>
        <v>4479358</v>
      </c>
      <c r="C149" s="4">
        <f>_xll.SNL.Clients.Office.Excel.Functions.SPG(A149,"IQ_AVG_DILUT_SHARES_OUT","CY2023")</f>
        <v>35401313</v>
      </c>
      <c r="D149" s="5">
        <f>_xll.SNL.Clients.Office.Excel.Functions.SPG(A149, "IQ_DILUT_EPS_NORM", "CY2023")</f>
        <v>11.209</v>
      </c>
      <c r="E149">
        <f t="shared" si="24"/>
        <v>396813.31741700001</v>
      </c>
      <c r="F149">
        <f t="shared" si="25"/>
        <v>8.8587096056399153E-2</v>
      </c>
      <c r="G149" s="5">
        <f>_xll.SNL.Clients.Office.Excel.Functions.SPG(A149, "SP_MARKETCAP", "12/30/2023")</f>
        <v>14378.987622090001</v>
      </c>
      <c r="H149">
        <f t="shared" si="29"/>
        <v>3.4221992024040905E-4</v>
      </c>
      <c r="I149">
        <f t="shared" si="30"/>
        <v>3.8359430859747448E-3</v>
      </c>
      <c r="K149" t="s">
        <v>149</v>
      </c>
      <c r="L149" s="4" cm="1">
        <f t="array" ref="L149">_xll.SNL.Clients.Office.Excel.Functions.SPG(K149, "SP_TOTAL_REV", "CY2023")</f>
        <v>4479358</v>
      </c>
      <c r="M149" s="4">
        <f>_xll.SNL.Clients.Office.Excel.Functions.SPG(K149,"IQ_AVG_DILUT_SHARES_OUT","CY2023")</f>
        <v>35401313</v>
      </c>
      <c r="N149" s="5">
        <f>_xll.SNL.Clients.Office.Excel.Functions.SPG(K149, "IQ_DILUT_EPS_NORM", "CY2023")</f>
        <v>11.209</v>
      </c>
      <c r="O149">
        <f t="shared" si="26"/>
        <v>396813.31741700001</v>
      </c>
      <c r="P149">
        <f t="shared" si="27"/>
        <v>8.8587096056399153E-2</v>
      </c>
      <c r="Q149" s="5">
        <f>_xll.SNL.Clients.Office.Excel.Functions.SPG(K149, "SP_MARKETCAP", "12/31/2022")</f>
        <v>12604.379552799999</v>
      </c>
      <c r="R149">
        <f t="shared" si="31"/>
        <v>3.7407530056277196E-4</v>
      </c>
      <c r="S149">
        <f t="shared" si="32"/>
        <v>4.193010044008111E-3</v>
      </c>
      <c r="U149" t="s">
        <v>149</v>
      </c>
      <c r="V149" s="4" cm="1">
        <f t="array" ref="V149">_xll.SNL.Clients.Office.Excel.Functions.SPG(U149, "SP_TOTAL_REV", "CY2021")</f>
        <v>4357373</v>
      </c>
      <c r="W149" s="4">
        <f>_xll.SNL.Clients.Office.Excel.Functions.SPG(U149,"IQ_AVG_DILUT_SHARES_OUT","CY2021")</f>
        <v>37691351</v>
      </c>
      <c r="X149" s="5">
        <f>_xll.SNL.Clients.Office.Excel.Functions.SPG(U149, "IQ_DILUT_EPS_NORM", "CY2021")</f>
        <v>10.375</v>
      </c>
      <c r="Y149">
        <f t="shared" si="33"/>
        <v>391047.76662499999</v>
      </c>
      <c r="Z149">
        <f t="shared" si="34"/>
        <v>8.9743927505173418E-2</v>
      </c>
      <c r="AA149" s="5">
        <f>_xll.SNL.Clients.Office.Excel.Functions.SPG(U149, "SP_MARKETCAP", "12/31/2021")</f>
        <v>20534.149864409999</v>
      </c>
      <c r="AB149">
        <f t="shared" si="28"/>
        <v>4.839387005085701E-4</v>
      </c>
      <c r="AC149">
        <f t="shared" si="35"/>
        <v>5.0208640177764148E-3</v>
      </c>
    </row>
    <row r="150" spans="1:29">
      <c r="A150" t="s">
        <v>150</v>
      </c>
      <c r="B150" s="4" cm="1">
        <f t="array" ref="B150">_xll.SNL.Clients.Office.Excel.Functions.SPG(A150, "SP_TOTAL_REV", "CY2023")</f>
        <v>8438134</v>
      </c>
      <c r="C150" s="4">
        <f>_xll.SNL.Clients.Office.Excel.Functions.SPG(A150,"IQ_AVG_DILUT_SHARES_OUT","CY2023")</f>
        <v>140599000</v>
      </c>
      <c r="D150" s="5">
        <f>_xll.SNL.Clients.Office.Excel.Functions.SPG(A150, "IQ_DILUT_EPS_NORM", "CY2023")</f>
        <v>5.87</v>
      </c>
      <c r="E150">
        <f t="shared" si="24"/>
        <v>825316.13</v>
      </c>
      <c r="F150">
        <f t="shared" si="25"/>
        <v>9.7807895679305396E-2</v>
      </c>
      <c r="G150" s="5">
        <f>_xll.SNL.Clients.Office.Excel.Functions.SPG(A150, "SP_MARKETCAP", "12/30/2023")</f>
        <v>21516.503048639999</v>
      </c>
      <c r="H150">
        <f t="shared" si="29"/>
        <v>5.120927947560069E-4</v>
      </c>
      <c r="I150">
        <f t="shared" si="30"/>
        <v>3.0059847052177607E-3</v>
      </c>
      <c r="K150" t="s">
        <v>150</v>
      </c>
      <c r="L150" s="4" cm="1">
        <f t="array" ref="L150">_xll.SNL.Clients.Office.Excel.Functions.SPG(K150, "SP_TOTAL_REV", "CY2023")</f>
        <v>8438134</v>
      </c>
      <c r="M150" s="4">
        <f>_xll.SNL.Clients.Office.Excel.Functions.SPG(K150,"IQ_AVG_DILUT_SHARES_OUT","CY2023")</f>
        <v>140599000</v>
      </c>
      <c r="N150" s="5">
        <f>_xll.SNL.Clients.Office.Excel.Functions.SPG(K150, "IQ_DILUT_EPS_NORM", "CY2023")</f>
        <v>5.87</v>
      </c>
      <c r="O150">
        <f t="shared" si="26"/>
        <v>825316.13</v>
      </c>
      <c r="P150">
        <f t="shared" si="27"/>
        <v>9.7807895679305396E-2</v>
      </c>
      <c r="Q150" s="5">
        <f>_xll.SNL.Clients.Office.Excel.Functions.SPG(K150, "SP_MARKETCAP", "12/31/2022")</f>
        <v>19005.328369499999</v>
      </c>
      <c r="R150">
        <f t="shared" si="31"/>
        <v>5.6404394141999368E-4</v>
      </c>
      <c r="S150">
        <f t="shared" si="32"/>
        <v>3.3109379361353631E-3</v>
      </c>
      <c r="U150" t="s">
        <v>150</v>
      </c>
      <c r="V150" s="4" cm="1">
        <f t="array" ref="V150">_xll.SNL.Clients.Office.Excel.Functions.SPG(U150, "SP_TOTAL_REV", "CY2021")</f>
        <v>7907081</v>
      </c>
      <c r="W150" s="4">
        <f>_xll.SNL.Clients.Office.Excel.Functions.SPG(U150,"IQ_AVG_DILUT_SHARES_OUT","CY2021")</f>
        <v>145273000</v>
      </c>
      <c r="X150" s="5">
        <f>_xll.SNL.Clients.Office.Excel.Functions.SPG(U150, "IQ_DILUT_EPS_NORM", "CY2021")</f>
        <v>5.2539999999999996</v>
      </c>
      <c r="Y150">
        <f t="shared" si="33"/>
        <v>763264.34199999983</v>
      </c>
      <c r="Z150">
        <f t="shared" si="34"/>
        <v>9.6529217545640394E-2</v>
      </c>
      <c r="AA150" s="5">
        <f>_xll.SNL.Clients.Office.Excel.Functions.SPG(U150, "SP_MARKETCAP", "12/31/2021")</f>
        <v>26147.612984799998</v>
      </c>
      <c r="AB150">
        <f t="shared" si="28"/>
        <v>6.1623402638143275E-4</v>
      </c>
      <c r="AC150">
        <f t="shared" si="35"/>
        <v>3.2376935746080472E-3</v>
      </c>
    </row>
    <row r="151" spans="1:29">
      <c r="A151" t="s">
        <v>151</v>
      </c>
      <c r="B151" s="4" cm="1">
        <f t="array" ref="B151">_xll.SNL.Clients.Office.Excel.Functions.SPG(A151, "SP_TOTAL_REV", "CY2023")</f>
        <v>44622000</v>
      </c>
      <c r="C151" s="4">
        <f>_xll.SNL.Clients.Office.Excel.Functions.SPG(A151,"IQ_AVG_DILUT_SHARES_OUT","CY2023")</f>
        <v>709000000</v>
      </c>
      <c r="D151" s="5">
        <f>_xll.SNL.Clients.Office.Excel.Functions.SPG(A151, "IQ_DILUT_EPS_NORM", "CY2023")</f>
        <v>1.476</v>
      </c>
      <c r="E151">
        <f t="shared" si="24"/>
        <v>1046484</v>
      </c>
      <c r="F151">
        <f t="shared" si="25"/>
        <v>2.345219846712384E-2</v>
      </c>
      <c r="G151" s="5">
        <f>_xll.SNL.Clients.Office.Excel.Functions.SPG(A151, "SP_MARKETCAP", "12/30/2023")</f>
        <v>38464.611809039998</v>
      </c>
      <c r="H151">
        <f t="shared" si="29"/>
        <v>9.154578007387321E-4</v>
      </c>
      <c r="I151">
        <f t="shared" si="30"/>
        <v>1.3512157138903685E-3</v>
      </c>
      <c r="K151" t="s">
        <v>151</v>
      </c>
      <c r="L151" s="4" cm="1">
        <f t="array" ref="L151">_xll.SNL.Clients.Office.Excel.Functions.SPG(K151, "SP_TOTAL_REV", "CY2023")</f>
        <v>44622000</v>
      </c>
      <c r="M151" s="4">
        <f>_xll.SNL.Clients.Office.Excel.Functions.SPG(K151,"IQ_AVG_DILUT_SHARES_OUT","CY2023")</f>
        <v>709000000</v>
      </c>
      <c r="N151" s="5">
        <f>_xll.SNL.Clients.Office.Excel.Functions.SPG(K151, "IQ_DILUT_EPS_NORM", "CY2023")</f>
        <v>1.476</v>
      </c>
      <c r="O151">
        <f t="shared" si="26"/>
        <v>1046484</v>
      </c>
      <c r="P151">
        <f t="shared" si="27"/>
        <v>2.345219846712384E-2</v>
      </c>
      <c r="Q151" s="5">
        <f>_xll.SNL.Clients.Office.Excel.Functions.SPG(K151, "SP_MARKETCAP", "12/31/2022")</f>
        <v>35462.429564910002</v>
      </c>
      <c r="R151">
        <f t="shared" si="31"/>
        <v>1.0524610864509351E-3</v>
      </c>
      <c r="S151">
        <f t="shared" si="32"/>
        <v>1.5534325636015803E-3</v>
      </c>
      <c r="U151" t="s">
        <v>151</v>
      </c>
      <c r="V151" s="4" cm="1">
        <f t="array" ref="V151">_xll.SNL.Clients.Office.Excel.Functions.SPG(U151, "SP_TOTAL_REV", "CY2021")</f>
        <v>54968000</v>
      </c>
      <c r="W151" s="4">
        <f>_xll.SNL.Clients.Office.Excel.Functions.SPG(U151,"IQ_AVG_DILUT_SHARES_OUT","CY2021")</f>
        <v>749000000</v>
      </c>
      <c r="X151" s="5">
        <f>_xll.SNL.Clients.Office.Excel.Functions.SPG(U151, "IQ_DILUT_EPS_NORM", "CY2021")</f>
        <v>6.9279999999999999</v>
      </c>
      <c r="Y151">
        <f t="shared" si="33"/>
        <v>5189072</v>
      </c>
      <c r="Z151">
        <f t="shared" si="34"/>
        <v>9.4401688254984725E-2</v>
      </c>
      <c r="AA151" s="5">
        <f>_xll.SNL.Clients.Office.Excel.Functions.SPG(U151, "SP_MARKETCAP", "12/31/2021")</f>
        <v>41950.929448640003</v>
      </c>
      <c r="AB151">
        <f t="shared" si="28"/>
        <v>9.8867878225086044E-4</v>
      </c>
      <c r="AC151">
        <f t="shared" si="35"/>
        <v>6.8495666034339613E-3</v>
      </c>
    </row>
    <row r="152" spans="1:29">
      <c r="A152" t="s">
        <v>152</v>
      </c>
      <c r="B152" s="4" cm="1">
        <f t="array" ref="B152">_xll.SNL.Clients.Office.Excel.Functions.SPG(A152, "SP_TOTAL_REV", "CY2023")</f>
        <v>12745000</v>
      </c>
      <c r="C152" s="4">
        <f>_xll.SNL.Clients.Office.Excel.Functions.SPG(A152,"IQ_AVG_DILUT_SHARES_OUT","CY2023")</f>
        <v>206000000</v>
      </c>
      <c r="D152" s="5">
        <f>_xll.SNL.Clients.Office.Excel.Functions.SPG(A152, "IQ_DILUT_EPS_NORM", "CY2023")</f>
        <v>4.8</v>
      </c>
      <c r="E152">
        <f t="shared" si="24"/>
        <v>988800</v>
      </c>
      <c r="F152">
        <f t="shared" si="25"/>
        <v>7.7583366025892511E-2</v>
      </c>
      <c r="G152" s="5">
        <f>_xll.SNL.Clients.Office.Excel.Functions.SPG(A152, "SP_MARKETCAP", "12/30/2023")</f>
        <v>22742.087239019998</v>
      </c>
      <c r="H152">
        <f t="shared" si="29"/>
        <v>5.4126169975147456E-4</v>
      </c>
      <c r="I152">
        <f t="shared" si="30"/>
        <v>2.5980561588070778E-3</v>
      </c>
      <c r="K152" t="s">
        <v>152</v>
      </c>
      <c r="L152" s="4" cm="1">
        <f t="array" ref="L152">_xll.SNL.Clients.Office.Excel.Functions.SPG(K152, "SP_TOTAL_REV", "CY2023")</f>
        <v>12745000</v>
      </c>
      <c r="M152" s="4">
        <f>_xll.SNL.Clients.Office.Excel.Functions.SPG(K152,"IQ_AVG_DILUT_SHARES_OUT","CY2023")</f>
        <v>206000000</v>
      </c>
      <c r="N152" s="5">
        <f>_xll.SNL.Clients.Office.Excel.Functions.SPG(K152, "IQ_DILUT_EPS_NORM", "CY2023")</f>
        <v>4.8</v>
      </c>
      <c r="O152">
        <f t="shared" si="26"/>
        <v>988800</v>
      </c>
      <c r="P152">
        <f t="shared" si="27"/>
        <v>7.7583366025892511E-2</v>
      </c>
      <c r="Q152" s="5">
        <f>_xll.SNL.Clients.Office.Excel.Functions.SPG(K152, "SP_MARKETCAP", "12/31/2022")</f>
        <v>22770.496202229999</v>
      </c>
      <c r="R152">
        <f t="shared" si="31"/>
        <v>6.7578734638472858E-4</v>
      </c>
      <c r="S152">
        <f t="shared" si="32"/>
        <v>3.2437792626466969E-3</v>
      </c>
      <c r="U152" t="s">
        <v>152</v>
      </c>
      <c r="V152" s="4" cm="1">
        <f t="array" ref="V152">_xll.SNL.Clients.Office.Excel.Functions.SPG(U152, "SP_TOTAL_REV", "CY2021")</f>
        <v>14964000</v>
      </c>
      <c r="W152" s="4">
        <f>_xll.SNL.Clients.Office.Excel.Functions.SPG(U152,"IQ_AVG_DILUT_SHARES_OUT","CY2021")</f>
        <v>194000000</v>
      </c>
      <c r="X152" s="5">
        <f>_xll.SNL.Clients.Office.Excel.Functions.SPG(U152, "IQ_DILUT_EPS_NORM", "CY2021")</f>
        <v>3.5369999999999999</v>
      </c>
      <c r="Y152">
        <f t="shared" si="33"/>
        <v>686178</v>
      </c>
      <c r="Z152">
        <f t="shared" si="34"/>
        <v>4.5855252606255011E-2</v>
      </c>
      <c r="AA152" s="5">
        <f>_xll.SNL.Clients.Office.Excel.Functions.SPG(U152, "SP_MARKETCAP", "12/31/2021")</f>
        <v>23158.15881212</v>
      </c>
      <c r="AB152">
        <f t="shared" si="28"/>
        <v>5.4578004717559584E-4</v>
      </c>
      <c r="AC152">
        <f t="shared" si="35"/>
        <v>1.9304240268600823E-3</v>
      </c>
    </row>
    <row r="153" spans="1:29">
      <c r="A153" t="s">
        <v>153</v>
      </c>
      <c r="B153" s="4" cm="1">
        <f t="array" ref="B153">_xll.SNL.Clients.Office.Excel.Functions.SPG(A153, "SP_TOTAL_REV", "CY2023")</f>
        <v>28602000</v>
      </c>
      <c r="C153" s="4">
        <f>_xll.SNL.Clients.Office.Excel.Functions.SPG(A153,"IQ_AVG_DILUT_SHARES_OUT","CY2023")</f>
        <v>771000000</v>
      </c>
      <c r="D153" s="5">
        <f>_xll.SNL.Clients.Office.Excel.Functions.SPG(A153, "IQ_DILUT_EPS_NORM", "CY2023")</f>
        <v>3.931</v>
      </c>
      <c r="E153">
        <f t="shared" si="24"/>
        <v>3030801</v>
      </c>
      <c r="F153">
        <f t="shared" si="25"/>
        <v>0.10596465282148101</v>
      </c>
      <c r="G153" s="5">
        <f>_xll.SNL.Clients.Office.Excel.Functions.SPG(A153, "SP_MARKETCAP", "12/30/2023")</f>
        <v>74789.866085119997</v>
      </c>
      <c r="H153">
        <f t="shared" si="29"/>
        <v>1.7799988899858611E-3</v>
      </c>
      <c r="I153">
        <f t="shared" si="30"/>
        <v>6.9971756365344202E-3</v>
      </c>
      <c r="K153" t="s">
        <v>153</v>
      </c>
      <c r="L153" s="4" cm="1">
        <f t="array" ref="L153">_xll.SNL.Clients.Office.Excel.Functions.SPG(K153, "SP_TOTAL_REV", "CY2023")</f>
        <v>28602000</v>
      </c>
      <c r="M153" s="4">
        <f>_xll.SNL.Clients.Office.Excel.Functions.SPG(K153,"IQ_AVG_DILUT_SHARES_OUT","CY2023")</f>
        <v>771000000</v>
      </c>
      <c r="N153" s="5">
        <f>_xll.SNL.Clients.Office.Excel.Functions.SPG(K153, "IQ_DILUT_EPS_NORM", "CY2023")</f>
        <v>3.931</v>
      </c>
      <c r="O153">
        <f t="shared" si="26"/>
        <v>3030801</v>
      </c>
      <c r="P153">
        <f t="shared" si="27"/>
        <v>0.10596465282148101</v>
      </c>
      <c r="Q153" s="5">
        <f>_xll.SNL.Clients.Office.Excel.Functions.SPG(K153, "SP_MARKETCAP", "12/31/2022")</f>
        <v>79308.764888279999</v>
      </c>
      <c r="R153">
        <f t="shared" si="31"/>
        <v>2.3537414069901663E-3</v>
      </c>
      <c r="S153">
        <f t="shared" si="32"/>
        <v>9.2525574708783431E-3</v>
      </c>
      <c r="U153" t="s">
        <v>153</v>
      </c>
      <c r="V153" s="4" cm="1">
        <f t="array" ref="V153">_xll.SNL.Clients.Office.Excel.Functions.SPG(U153, "SP_TOTAL_REV", "CY2021")</f>
        <v>24201000</v>
      </c>
      <c r="W153" s="4">
        <f>_xll.SNL.Clients.Office.Excel.Functions.SPG(U153,"IQ_AVG_DILUT_SHARES_OUT","CY2021")</f>
        <v>769000000</v>
      </c>
      <c r="X153" s="5">
        <f>_xll.SNL.Clients.Office.Excel.Functions.SPG(U153, "IQ_DILUT_EPS_NORM", "CY2021")</f>
        <v>4.0529999999999999</v>
      </c>
      <c r="Y153">
        <f t="shared" si="33"/>
        <v>3116757</v>
      </c>
      <c r="Z153">
        <f t="shared" si="34"/>
        <v>0.1287862898227346</v>
      </c>
      <c r="AA153" s="5">
        <f>_xll.SNL.Clients.Office.Excel.Functions.SPG(U153, "SP_MARKETCAP", "12/31/2021")</f>
        <v>80704.119722799995</v>
      </c>
      <c r="AB153">
        <f t="shared" si="28"/>
        <v>1.9019948272624566E-3</v>
      </c>
      <c r="AC153">
        <f t="shared" si="35"/>
        <v>7.7087850348947365E-3</v>
      </c>
    </row>
    <row r="154" spans="1:29">
      <c r="A154" t="s">
        <v>154</v>
      </c>
      <c r="B154" s="4" cm="1">
        <f t="array" ref="B154">_xll.SNL.Clients.Office.Excel.Functions.SPG(A154, "SP_TOTAL_REV", "CY2023")</f>
        <v>12068000</v>
      </c>
      <c r="C154" s="4">
        <f>_xll.SNL.Clients.Office.Excel.Functions.SPG(A154,"IQ_AVG_DILUT_SHARES_OUT","CY2023")</f>
        <v>451200000</v>
      </c>
      <c r="D154" s="5">
        <f>_xll.SNL.Clients.Office.Excel.Functions.SPG(A154, "IQ_DILUT_EPS_NORM", "CY2023")</f>
        <v>1.929</v>
      </c>
      <c r="E154">
        <f t="shared" si="24"/>
        <v>870364.8</v>
      </c>
      <c r="F154">
        <f t="shared" si="25"/>
        <v>7.2121710308253234E-2</v>
      </c>
      <c r="G154" s="5">
        <f>_xll.SNL.Clients.Office.Excel.Functions.SPG(A154, "SP_MARKETCAP", "12/30/2023")</f>
        <v>33083.168909560001</v>
      </c>
      <c r="H154">
        <f t="shared" si="29"/>
        <v>7.8737945417912394E-4</v>
      </c>
      <c r="I154">
        <f t="shared" si="30"/>
        <v>1.5188549671115302E-3</v>
      </c>
      <c r="K154" t="s">
        <v>154</v>
      </c>
      <c r="L154" s="4" cm="1">
        <f t="array" ref="L154">_xll.SNL.Clients.Office.Excel.Functions.SPG(K154, "SP_TOTAL_REV", "CY2023")</f>
        <v>12068000</v>
      </c>
      <c r="M154" s="4">
        <f>_xll.SNL.Clients.Office.Excel.Functions.SPG(K154,"IQ_AVG_DILUT_SHARES_OUT","CY2023")</f>
        <v>451200000</v>
      </c>
      <c r="N154" s="5">
        <f>_xll.SNL.Clients.Office.Excel.Functions.SPG(K154, "IQ_DILUT_EPS_NORM", "CY2023")</f>
        <v>1.929</v>
      </c>
      <c r="O154">
        <f t="shared" si="26"/>
        <v>870364.8</v>
      </c>
      <c r="P154">
        <f t="shared" si="27"/>
        <v>7.2121710308253234E-2</v>
      </c>
      <c r="Q154" s="5">
        <f>_xll.SNL.Clients.Office.Excel.Functions.SPG(K154, "SP_MARKETCAP", "12/31/2022")</f>
        <v>34094.62550124</v>
      </c>
      <c r="R154">
        <f t="shared" si="31"/>
        <v>1.0118671235283671E-3</v>
      </c>
      <c r="S154">
        <f t="shared" si="32"/>
        <v>1.95189168128622E-3</v>
      </c>
      <c r="U154" t="s">
        <v>154</v>
      </c>
      <c r="V154" s="4" cm="1">
        <f t="array" ref="V154">_xll.SNL.Clients.Office.Excel.Functions.SPG(U154, "SP_TOTAL_REV", "CY2021")</f>
        <v>12566000</v>
      </c>
      <c r="W154" s="4">
        <f>_xll.SNL.Clients.Office.Excel.Functions.SPG(U154,"IQ_AVG_DILUT_SHARES_OUT","CY2021")</f>
        <v>544200000</v>
      </c>
      <c r="X154" s="5">
        <f>_xll.SNL.Clients.Office.Excel.Functions.SPG(U154, "IQ_DILUT_EPS_NORM", "CY2021")</f>
        <v>1.5409999999999999</v>
      </c>
      <c r="Y154">
        <f t="shared" si="33"/>
        <v>838612.2</v>
      </c>
      <c r="Z154">
        <f t="shared" si="34"/>
        <v>6.6736606716536681E-2</v>
      </c>
      <c r="AA154" s="5">
        <f>_xll.SNL.Clients.Office.Excel.Functions.SPG(U154, "SP_MARKETCAP", "12/31/2021")</f>
        <v>41852.42835676</v>
      </c>
      <c r="AB154">
        <f t="shared" si="28"/>
        <v>9.8635735717517701E-4</v>
      </c>
      <c r="AC154">
        <f t="shared" si="35"/>
        <v>1.5199766874069477E-3</v>
      </c>
    </row>
    <row r="155" spans="1:29">
      <c r="A155" t="s">
        <v>155</v>
      </c>
      <c r="B155" s="4" cm="1">
        <f t="array" ref="B155">_xll.SNL.Clients.Office.Excel.Functions.SPG(A155, "SP_TOTAL_REV", "CY2023")</f>
        <v>9210000</v>
      </c>
      <c r="C155" s="4">
        <f>_xll.SNL.Clients.Office.Excel.Functions.SPG(A155,"IQ_AVG_DILUT_SHARES_OUT","CY2023")</f>
        <v>119400000</v>
      </c>
      <c r="D155" s="5">
        <f>_xll.SNL.Clients.Office.Excel.Functions.SPG(A155, "IQ_DILUT_EPS_NORM", "CY2023")</f>
        <v>4.2549999999999999</v>
      </c>
      <c r="E155">
        <f t="shared" si="24"/>
        <v>508047</v>
      </c>
      <c r="F155">
        <f t="shared" si="25"/>
        <v>5.5162540716612377E-2</v>
      </c>
      <c r="G155" s="5">
        <f>_xll.SNL.Clients.Office.Excel.Functions.SPG(A155, "SP_MARKETCAP", "12/30/2023")</f>
        <v>10644.8569713</v>
      </c>
      <c r="H155">
        <f t="shared" si="29"/>
        <v>2.5334760689913935E-4</v>
      </c>
      <c r="I155">
        <f t="shared" si="30"/>
        <v>1.077994067355838E-3</v>
      </c>
      <c r="K155" t="s">
        <v>155</v>
      </c>
      <c r="L155" s="4" cm="1">
        <f t="array" ref="L155">_xll.SNL.Clients.Office.Excel.Functions.SPG(K155, "SP_TOTAL_REV", "CY2023")</f>
        <v>9210000</v>
      </c>
      <c r="M155" s="4">
        <f>_xll.SNL.Clients.Office.Excel.Functions.SPG(K155,"IQ_AVG_DILUT_SHARES_OUT","CY2023")</f>
        <v>119400000</v>
      </c>
      <c r="N155" s="5">
        <f>_xll.SNL.Clients.Office.Excel.Functions.SPG(K155, "IQ_DILUT_EPS_NORM", "CY2023")</f>
        <v>4.2549999999999999</v>
      </c>
      <c r="O155">
        <f t="shared" si="26"/>
        <v>508047</v>
      </c>
      <c r="P155">
        <f t="shared" si="27"/>
        <v>5.5162540716612377E-2</v>
      </c>
      <c r="Q155" s="5">
        <f>_xll.SNL.Clients.Office.Excel.Functions.SPG(K155, "SP_MARKETCAP", "12/31/2022")</f>
        <v>9767.8782550399992</v>
      </c>
      <c r="R155">
        <f t="shared" si="31"/>
        <v>2.898930470007111E-4</v>
      </c>
      <c r="S155">
        <f t="shared" si="32"/>
        <v>1.2334949149880258E-3</v>
      </c>
      <c r="U155" t="s">
        <v>155</v>
      </c>
      <c r="V155" s="4" cm="1">
        <f t="array" ref="V155">_xll.SNL.Clients.Office.Excel.Functions.SPG(U155, "SP_TOTAL_REV", "CY2021")</f>
        <v>10476000</v>
      </c>
      <c r="W155" s="4">
        <f>_xll.SNL.Clients.Office.Excel.Functions.SPG(U155,"IQ_AVG_DILUT_SHARES_OUT","CY2021")</f>
        <v>137100000</v>
      </c>
      <c r="X155" s="5">
        <f>_xll.SNL.Clients.Office.Excel.Functions.SPG(U155, "IQ_DILUT_EPS_NORM", "CY2021")</f>
        <v>7.6130000000000004</v>
      </c>
      <c r="Y155">
        <f t="shared" si="33"/>
        <v>1043742.3</v>
      </c>
      <c r="Z155">
        <f t="shared" si="34"/>
        <v>9.9631758304696449E-2</v>
      </c>
      <c r="AA155" s="5">
        <f>_xll.SNL.Clients.Office.Excel.Functions.SPG(U155, "SP_MARKETCAP", "12/31/2021")</f>
        <v>16255.174133889999</v>
      </c>
      <c r="AB155">
        <f t="shared" si="28"/>
        <v>3.8309391422771099E-4</v>
      </c>
      <c r="AC155">
        <f t="shared" si="35"/>
        <v>2.916493969015564E-3</v>
      </c>
    </row>
    <row r="156" spans="1:29">
      <c r="A156" t="s">
        <v>156</v>
      </c>
      <c r="B156" s="4" cm="1">
        <f t="array" ref="B156">_xll.SNL.Clients.Office.Excel.Functions.SPG(A156, "SP_TOTAL_REV", "CY2023")</f>
        <v>23196000</v>
      </c>
      <c r="C156" s="4">
        <f>_xll.SNL.Clients.Office.Excel.Functions.SPG(A156,"IQ_AVG_DILUT_SHARES_OUT","CY2023")</f>
        <v>401100000</v>
      </c>
      <c r="D156" s="5">
        <f>_xll.SNL.Clients.Office.Excel.Functions.SPG(A156, "IQ_DILUT_EPS_NORM", "CY2023")</f>
        <v>5.9509999999999996</v>
      </c>
      <c r="E156">
        <f t="shared" si="24"/>
        <v>2386946.1</v>
      </c>
      <c r="F156">
        <f t="shared" si="25"/>
        <v>0.10290334971546819</v>
      </c>
      <c r="G156" s="5">
        <f>_xll.SNL.Clients.Office.Excel.Functions.SPG(A156, "SP_MARKETCAP", "12/30/2023")</f>
        <v>96159.426000000007</v>
      </c>
      <c r="H156">
        <f t="shared" si="29"/>
        <v>2.2885944380067803E-3</v>
      </c>
      <c r="I156">
        <f t="shared" si="30"/>
        <v>1.3619425500578349E-2</v>
      </c>
      <c r="K156" t="s">
        <v>156</v>
      </c>
      <c r="L156" s="4" cm="1">
        <f t="array" ref="L156">_xll.SNL.Clients.Office.Excel.Functions.SPG(K156, "SP_TOTAL_REV", "CY2023")</f>
        <v>23196000</v>
      </c>
      <c r="M156" s="4">
        <f>_xll.SNL.Clients.Office.Excel.Functions.SPG(K156,"IQ_AVG_DILUT_SHARES_OUT","CY2023")</f>
        <v>401100000</v>
      </c>
      <c r="N156" s="5">
        <f>_xll.SNL.Clients.Office.Excel.Functions.SPG(K156, "IQ_DILUT_EPS_NORM", "CY2023")</f>
        <v>5.9509999999999996</v>
      </c>
      <c r="O156">
        <f t="shared" si="26"/>
        <v>2386946.1</v>
      </c>
      <c r="P156">
        <f t="shared" si="27"/>
        <v>0.10290334971546819</v>
      </c>
      <c r="Q156" s="5">
        <f>_xll.SNL.Clients.Office.Excel.Functions.SPG(K156, "SP_MARKETCAP", "12/31/2022")</f>
        <v>62419.014999999999</v>
      </c>
      <c r="R156">
        <f t="shared" si="31"/>
        <v>1.8524840274085697E-3</v>
      </c>
      <c r="S156">
        <f t="shared" si="32"/>
        <v>1.1024132447108398E-2</v>
      </c>
      <c r="U156" t="s">
        <v>156</v>
      </c>
      <c r="V156" s="4" cm="1">
        <f t="array" ref="V156">_xll.SNL.Clients.Office.Excel.Functions.SPG(U156, "SP_TOTAL_REV", "CY2021")</f>
        <v>19628000</v>
      </c>
      <c r="W156" s="4">
        <f>_xll.SNL.Clients.Office.Excel.Functions.SPG(U156,"IQ_AVG_DILUT_SHARES_OUT","CY2021")</f>
        <v>401600000</v>
      </c>
      <c r="X156" s="5">
        <f>_xll.SNL.Clients.Office.Excel.Functions.SPG(U156, "IQ_DILUT_EPS_NORM", "CY2021")</f>
        <v>3.5419999999999998</v>
      </c>
      <c r="Y156">
        <f t="shared" si="33"/>
        <v>1422467.2</v>
      </c>
      <c r="Z156">
        <f t="shared" si="34"/>
        <v>7.2471326676176881E-2</v>
      </c>
      <c r="AA156" s="5">
        <f>_xll.SNL.Clients.Office.Excel.Functions.SPG(U156, "SP_MARKETCAP", "12/31/2021")</f>
        <v>68886.051999999996</v>
      </c>
      <c r="AB156">
        <f t="shared" si="28"/>
        <v>1.6234724450816039E-3</v>
      </c>
      <c r="AC156">
        <f t="shared" si="35"/>
        <v>5.7503394004790407E-3</v>
      </c>
    </row>
    <row r="157" spans="1:29">
      <c r="A157" t="s">
        <v>157</v>
      </c>
      <c r="B157" s="4" cm="1">
        <f t="array" ref="B157">_xll.SNL.Clients.Office.Excel.Functions.SPG(A157, "SP_TOTAL_REV", "CY2023")</f>
        <v>10112000</v>
      </c>
      <c r="C157" s="4">
        <f>_xll.SNL.Clients.Office.Excel.Functions.SPG(A157,"IQ_AVG_DILUT_SHARES_OUT","CY2023")</f>
        <v>533000000</v>
      </c>
      <c r="D157" s="5">
        <f>_xll.SNL.Clients.Office.Excel.Functions.SPG(A157, "IQ_DILUT_EPS_NORM", "CY2023")</f>
        <v>2.3639999999999999</v>
      </c>
      <c r="E157">
        <f t="shared" si="24"/>
        <v>1260012</v>
      </c>
      <c r="F157">
        <f t="shared" si="25"/>
        <v>0.1246056170886076</v>
      </c>
      <c r="G157" s="5">
        <f>_xll.SNL.Clients.Office.Excel.Functions.SPG(A157, "SP_MARKETCAP", "12/30/2023")</f>
        <v>22638.78</v>
      </c>
      <c r="H157">
        <f t="shared" si="29"/>
        <v>5.3880298735621752E-4</v>
      </c>
      <c r="I157">
        <f t="shared" si="30"/>
        <v>1.2737302621100982E-3</v>
      </c>
      <c r="K157" t="s">
        <v>157</v>
      </c>
      <c r="L157" s="4" cm="1">
        <f t="array" ref="L157">_xll.SNL.Clients.Office.Excel.Functions.SPG(K157, "SP_TOTAL_REV", "CY2023")</f>
        <v>10112000</v>
      </c>
      <c r="M157" s="4">
        <f>_xll.SNL.Clients.Office.Excel.Functions.SPG(K157,"IQ_AVG_DILUT_SHARES_OUT","CY2023")</f>
        <v>533000000</v>
      </c>
      <c r="N157" s="5">
        <f>_xll.SNL.Clients.Office.Excel.Functions.SPG(K157, "IQ_DILUT_EPS_NORM", "CY2023")</f>
        <v>2.3639999999999999</v>
      </c>
      <c r="O157">
        <f t="shared" si="26"/>
        <v>1260012</v>
      </c>
      <c r="P157">
        <f t="shared" si="27"/>
        <v>0.1246056170886076</v>
      </c>
      <c r="Q157" s="5">
        <f>_xll.SNL.Clients.Office.Excel.Functions.SPG(K157, "SP_MARKETCAP", "12/31/2022")</f>
        <v>22504.07233789</v>
      </c>
      <c r="R157">
        <f t="shared" si="31"/>
        <v>6.6788036558392114E-4</v>
      </c>
      <c r="S157">
        <f t="shared" si="32"/>
        <v>1.5788691842403895E-3</v>
      </c>
      <c r="U157" t="s">
        <v>157</v>
      </c>
      <c r="V157" s="4" cm="1">
        <f t="array" ref="V157">_xll.SNL.Clients.Office.Excel.Functions.SPG(U157, "SP_TOTAL_REV", "CY2021")</f>
        <v>10420000</v>
      </c>
      <c r="W157" s="4">
        <f>_xll.SNL.Clients.Office.Excel.Functions.SPG(U157,"IQ_AVG_DILUT_SHARES_OUT","CY2021")</f>
        <v>663000000</v>
      </c>
      <c r="X157" s="5">
        <f>_xll.SNL.Clients.Office.Excel.Functions.SPG(U157, "IQ_DILUT_EPS_NORM", "CY2021")</f>
        <v>2.6379999999999999</v>
      </c>
      <c r="Y157">
        <f t="shared" si="33"/>
        <v>1748994</v>
      </c>
      <c r="Z157">
        <f t="shared" si="34"/>
        <v>0.16784971209213051</v>
      </c>
      <c r="AA157" s="5">
        <f>_xll.SNL.Clients.Office.Excel.Functions.SPG(U157, "SP_MARKETCAP", "12/31/2021")</f>
        <v>41629.251436500002</v>
      </c>
      <c r="AB157">
        <f t="shared" si="28"/>
        <v>9.8109763376382094E-4</v>
      </c>
      <c r="AC157">
        <f t="shared" si="35"/>
        <v>2.5881355578689594E-3</v>
      </c>
    </row>
    <row r="158" spans="1:29">
      <c r="A158" t="s">
        <v>158</v>
      </c>
      <c r="B158" s="4" cm="1">
        <f t="array" ref="B158">_xll.SNL.Clients.Office.Excel.Functions.SPG(A158, "SP_TOTAL_REV", "CY2023")</f>
        <v>15320200</v>
      </c>
      <c r="C158" s="4">
        <f>_xll.SNL.Clients.Office.Excel.Functions.SPG(A158,"IQ_AVG_DILUT_SHARES_OUT","CY2023")</f>
        <v>286500000</v>
      </c>
      <c r="D158" s="5">
        <f>_xll.SNL.Clients.Office.Excel.Functions.SPG(A158, "IQ_DILUT_EPS_NORM", "CY2023")</f>
        <v>4.0490000000000004</v>
      </c>
      <c r="E158">
        <f t="shared" si="24"/>
        <v>1160038.5</v>
      </c>
      <c r="F158">
        <f t="shared" si="25"/>
        <v>7.5719540214879699E-2</v>
      </c>
      <c r="G158" s="5">
        <f>_xll.SNL.Clients.Office.Excel.Functions.SPG(A158, "SP_MARKETCAP", "12/30/2023")</f>
        <v>56557.483296999999</v>
      </c>
      <c r="H158">
        <f t="shared" si="29"/>
        <v>1.3460681608184265E-3</v>
      </c>
      <c r="I158">
        <f t="shared" si="30"/>
        <v>5.4502299831538092E-3</v>
      </c>
      <c r="K158" t="s">
        <v>158</v>
      </c>
      <c r="L158" s="4" cm="1">
        <f t="array" ref="L158">_xll.SNL.Clients.Office.Excel.Functions.SPG(K158, "SP_TOTAL_REV", "CY2023")</f>
        <v>15320200</v>
      </c>
      <c r="M158" s="4">
        <f>_xll.SNL.Clients.Office.Excel.Functions.SPG(K158,"IQ_AVG_DILUT_SHARES_OUT","CY2023")</f>
        <v>286500000</v>
      </c>
      <c r="N158" s="5">
        <f>_xll.SNL.Clients.Office.Excel.Functions.SPG(K158, "IQ_DILUT_EPS_NORM", "CY2023")</f>
        <v>4.0490000000000004</v>
      </c>
      <c r="O158">
        <f t="shared" si="26"/>
        <v>1160038.5</v>
      </c>
      <c r="P158">
        <f t="shared" si="27"/>
        <v>7.5719540214879699E-2</v>
      </c>
      <c r="Q158" s="5">
        <f>_xll.SNL.Clients.Office.Excel.Functions.SPG(K158, "SP_MARKETCAP", "12/31/2022")</f>
        <v>41459.572413599999</v>
      </c>
      <c r="R158">
        <f t="shared" si="31"/>
        <v>1.230445492922036E-3</v>
      </c>
      <c r="S158">
        <f t="shared" si="32"/>
        <v>4.9820738008413247E-3</v>
      </c>
      <c r="U158" t="s">
        <v>158</v>
      </c>
      <c r="V158" s="4" cm="1">
        <f t="array" ref="V158">_xll.SNL.Clients.Office.Excel.Functions.SPG(U158, "SP_TOTAL_REV", "CY2021")</f>
        <v>12733100</v>
      </c>
      <c r="W158" s="4">
        <f>_xll.SNL.Clients.Office.Excel.Functions.SPG(U158,"IQ_AVG_DILUT_SHARES_OUT","CY2021")</f>
        <v>289100000</v>
      </c>
      <c r="X158" s="5">
        <f>_xll.SNL.Clients.Office.Excel.Functions.SPG(U158, "IQ_DILUT_EPS_NORM", "CY2021")</f>
        <v>3.585</v>
      </c>
      <c r="Y158">
        <f t="shared" si="33"/>
        <v>1036423.5</v>
      </c>
      <c r="Z158">
        <f t="shared" si="34"/>
        <v>8.1396007256677477E-2</v>
      </c>
      <c r="AA158" s="5">
        <f>_xll.SNL.Clients.Office.Excel.Functions.SPG(U158, "SP_MARKETCAP", "12/31/2021")</f>
        <v>67225.824549130004</v>
      </c>
      <c r="AB158">
        <f t="shared" si="28"/>
        <v>1.5843450246416067E-3</v>
      </c>
      <c r="AC158">
        <f t="shared" si="35"/>
        <v>5.6798769133401599E-3</v>
      </c>
    </row>
    <row r="159" spans="1:29">
      <c r="A159" t="s">
        <v>159</v>
      </c>
      <c r="B159" s="4" cm="1">
        <f t="array" ref="B159">_xll.SNL.Clients.Office.Excel.Functions.SPG(A159, "SP_TOTAL_REV", "CY2023")</f>
        <v>16338000</v>
      </c>
      <c r="C159" s="4">
        <f>_xll.SNL.Clients.Office.Excel.Functions.SPG(A159,"IQ_AVG_DILUT_SHARES_OUT","CY2023")</f>
        <v>385000000</v>
      </c>
      <c r="D159" s="5">
        <f>_xll.SNL.Clients.Office.Excel.Functions.SPG(A159, "IQ_DILUT_EPS_NORM", "CY2023")</f>
        <v>3.5470000000000002</v>
      </c>
      <c r="E159">
        <f t="shared" si="24"/>
        <v>1365595</v>
      </c>
      <c r="F159">
        <f t="shared" si="25"/>
        <v>8.3583976006855187E-2</v>
      </c>
      <c r="G159" s="5">
        <f>_xll.SNL.Clients.Office.Excel.Functions.SPG(A159, "SP_MARKETCAP", "12/30/2023")</f>
        <v>27421.327292369999</v>
      </c>
      <c r="H159">
        <f t="shared" si="29"/>
        <v>6.5262761784873281E-4</v>
      </c>
      <c r="I159">
        <f t="shared" si="30"/>
        <v>2.3148701605094552E-3</v>
      </c>
      <c r="K159" t="s">
        <v>159</v>
      </c>
      <c r="L159" s="4" cm="1">
        <f t="array" ref="L159">_xll.SNL.Clients.Office.Excel.Functions.SPG(K159, "SP_TOTAL_REV", "CY2023")</f>
        <v>16338000</v>
      </c>
      <c r="M159" s="4">
        <f>_xll.SNL.Clients.Office.Excel.Functions.SPG(K159,"IQ_AVG_DILUT_SHARES_OUT","CY2023")</f>
        <v>385000000</v>
      </c>
      <c r="N159" s="5">
        <f>_xll.SNL.Clients.Office.Excel.Functions.SPG(K159, "IQ_DILUT_EPS_NORM", "CY2023")</f>
        <v>3.5470000000000002</v>
      </c>
      <c r="O159">
        <f t="shared" si="26"/>
        <v>1365595</v>
      </c>
      <c r="P159">
        <f t="shared" si="27"/>
        <v>8.3583976006855187E-2</v>
      </c>
      <c r="Q159" s="5">
        <f>_xll.SNL.Clients.Office.Excel.Functions.SPG(K159, "SP_MARKETCAP", "12/31/2022")</f>
        <v>24294.866759879998</v>
      </c>
      <c r="R159">
        <f t="shared" si="31"/>
        <v>7.2102792107015933E-4</v>
      </c>
      <c r="S159">
        <f t="shared" si="32"/>
        <v>2.5574860360358552E-3</v>
      </c>
      <c r="U159" t="s">
        <v>159</v>
      </c>
      <c r="V159" s="4" cm="1">
        <f t="array" ref="V159">_xll.SNL.Clients.Office.Excel.Functions.SPG(U159, "SP_TOTAL_REV", "CY2021")</f>
        <v>14905000</v>
      </c>
      <c r="W159" s="4">
        <f>_xll.SNL.Clients.Office.Excel.Functions.SPG(U159,"IQ_AVG_DILUT_SHARES_OUT","CY2021")</f>
        <v>380000000</v>
      </c>
      <c r="X159" s="5">
        <f>_xll.SNL.Clients.Office.Excel.Functions.SPG(U159, "IQ_DILUT_EPS_NORM", "CY2021")</f>
        <v>3.6070000000000002</v>
      </c>
      <c r="Y159">
        <f t="shared" si="33"/>
        <v>1370660</v>
      </c>
      <c r="Z159">
        <f t="shared" si="34"/>
        <v>9.1959745051995972E-2</v>
      </c>
      <c r="AA159" s="5">
        <f>_xll.SNL.Clients.Office.Excel.Functions.SPG(U159, "SP_MARKETCAP", "12/31/2021")</f>
        <v>25928.738472000001</v>
      </c>
      <c r="AB159">
        <f t="shared" si="28"/>
        <v>6.1107569998378327E-4</v>
      </c>
      <c r="AC159">
        <f t="shared" si="35"/>
        <v>2.2041500498415066E-3</v>
      </c>
    </row>
    <row r="160" spans="1:29">
      <c r="A160" t="s">
        <v>160</v>
      </c>
      <c r="B160" s="4" cm="1">
        <f t="array" ref="B160">_xll.SNL.Clients.Office.Excel.Functions.SPG(A160, "SP_TOTAL_REV", "CY2023")</f>
        <v>6004800</v>
      </c>
      <c r="C160" s="4">
        <f>_xll.SNL.Clients.Office.Excel.Functions.SPG(A160,"IQ_AVG_DILUT_SHARES_OUT","CY2023")</f>
        <v>609400000</v>
      </c>
      <c r="D160" s="5">
        <f>_xll.SNL.Clients.Office.Excel.Functions.SPG(A160, "IQ_DILUT_EPS_NORM", "CY2023")</f>
        <v>1.8520000000000001</v>
      </c>
      <c r="E160">
        <f t="shared" si="24"/>
        <v>1128608.8</v>
      </c>
      <c r="F160">
        <f t="shared" si="25"/>
        <v>0.18795110578204105</v>
      </c>
      <c r="G160" s="5">
        <f>_xll.SNL.Clients.Office.Excel.Functions.SPG(A160, "SP_MARKETCAP", "12/30/2023")</f>
        <v>46245.625</v>
      </c>
      <c r="H160">
        <f t="shared" si="29"/>
        <v>1.1006459227111787E-3</v>
      </c>
      <c r="I160">
        <f t="shared" si="30"/>
        <v>2.0383962488611028E-3</v>
      </c>
      <c r="K160" t="s">
        <v>160</v>
      </c>
      <c r="L160" s="4" cm="1">
        <f t="array" ref="L160">_xll.SNL.Clients.Office.Excel.Functions.SPG(K160, "SP_TOTAL_REV", "CY2023")</f>
        <v>6004800</v>
      </c>
      <c r="M160" s="4">
        <f>_xll.SNL.Clients.Office.Excel.Functions.SPG(K160,"IQ_AVG_DILUT_SHARES_OUT","CY2023")</f>
        <v>609400000</v>
      </c>
      <c r="N160" s="5">
        <f>_xll.SNL.Clients.Office.Excel.Functions.SPG(K160, "IQ_DILUT_EPS_NORM", "CY2023")</f>
        <v>1.8520000000000001</v>
      </c>
      <c r="O160">
        <f t="shared" si="26"/>
        <v>1128608.8</v>
      </c>
      <c r="P160">
        <f t="shared" si="27"/>
        <v>0.18795110578204105</v>
      </c>
      <c r="Q160" s="5">
        <f>_xll.SNL.Clients.Office.Excel.Functions.SPG(K160, "SP_MARKETCAP", "12/31/2022")</f>
        <v>46128.415830389997</v>
      </c>
      <c r="R160">
        <f t="shared" si="31"/>
        <v>1.3690083628435676E-3</v>
      </c>
      <c r="S160">
        <f t="shared" si="32"/>
        <v>2.5354034879862871E-3</v>
      </c>
      <c r="U160" t="s">
        <v>160</v>
      </c>
      <c r="V160" s="4" cm="1">
        <f t="array" ref="V160">_xll.SNL.Clients.Office.Excel.Functions.SPG(U160, "SP_TOTAL_REV", "CY2021")</f>
        <v>5232500</v>
      </c>
      <c r="W160" s="4">
        <f>_xll.SNL.Clients.Office.Excel.Functions.SPG(U160,"IQ_AVG_DILUT_SHARES_OUT","CY2021")</f>
        <v>631200000</v>
      </c>
      <c r="X160" s="5">
        <f>_xll.SNL.Clients.Office.Excel.Functions.SPG(U160, "IQ_DILUT_EPS_NORM", "CY2021")</f>
        <v>1.5860000000000001</v>
      </c>
      <c r="Y160">
        <f t="shared" si="33"/>
        <v>1001083.2</v>
      </c>
      <c r="Z160">
        <f t="shared" si="34"/>
        <v>0.19132024844720497</v>
      </c>
      <c r="AA160" s="5">
        <f>_xll.SNL.Clients.Office.Excel.Functions.SPG(U160, "SP_MARKETCAP", "12/31/2021")</f>
        <v>80882.533956800005</v>
      </c>
      <c r="AB160">
        <f t="shared" si="28"/>
        <v>1.9061996057959884E-3</v>
      </c>
      <c r="AC160">
        <f t="shared" si="35"/>
        <v>3.0232325747924379E-3</v>
      </c>
    </row>
    <row r="161" spans="1:29">
      <c r="A161" t="s">
        <v>161</v>
      </c>
      <c r="B161" s="4" cm="1">
        <f t="array" ref="B161">_xll.SNL.Clients.Office.Excel.Functions.SPG(A161, "SP_TOTAL_REV", "CY2023")</f>
        <v>7657000</v>
      </c>
      <c r="C161" s="4">
        <f>_xll.SNL.Clients.Office.Excel.Functions.SPG(A161,"IQ_AVG_DILUT_SHARES_OUT","CY2023")</f>
        <v>272750000</v>
      </c>
      <c r="D161" s="5">
        <f>_xll.SNL.Clients.Office.Excel.Functions.SPG(A161, "IQ_DILUT_EPS_NORM", "CY2023")</f>
        <v>3.8220000000000001</v>
      </c>
      <c r="E161">
        <f t="shared" si="24"/>
        <v>1042450.5</v>
      </c>
      <c r="F161">
        <f t="shared" si="25"/>
        <v>0.13614346349745332</v>
      </c>
      <c r="G161" s="5">
        <f>_xll.SNL.Clients.Office.Excel.Functions.SPG(A161, "SP_MARKETCAP", "12/30/2023")</f>
        <v>36819.617429370002</v>
      </c>
      <c r="H161">
        <f t="shared" si="29"/>
        <v>8.7630693280546089E-4</v>
      </c>
      <c r="I161">
        <f t="shared" si="30"/>
        <v>3.3492450971824715E-3</v>
      </c>
      <c r="K161" t="s">
        <v>161</v>
      </c>
      <c r="L161" s="4" cm="1">
        <f t="array" ref="L161">_xll.SNL.Clients.Office.Excel.Functions.SPG(K161, "SP_TOTAL_REV", "CY2023")</f>
        <v>7657000</v>
      </c>
      <c r="M161" s="4">
        <f>_xll.SNL.Clients.Office.Excel.Functions.SPG(K161,"IQ_AVG_DILUT_SHARES_OUT","CY2023")</f>
        <v>272750000</v>
      </c>
      <c r="N161" s="5">
        <f>_xll.SNL.Clients.Office.Excel.Functions.SPG(K161, "IQ_DILUT_EPS_NORM", "CY2023")</f>
        <v>3.8220000000000001</v>
      </c>
      <c r="O161">
        <f t="shared" si="26"/>
        <v>1042450.5</v>
      </c>
      <c r="P161">
        <f t="shared" si="27"/>
        <v>0.13614346349745332</v>
      </c>
      <c r="Q161" s="5">
        <f>_xll.SNL.Clients.Office.Excel.Functions.SPG(K161, "SP_MARKETCAP", "12/31/2022")</f>
        <v>33731.482990119999</v>
      </c>
      <c r="R161">
        <f t="shared" si="31"/>
        <v>1.0010897073592265E-3</v>
      </c>
      <c r="S161">
        <f t="shared" si="32"/>
        <v>3.8261648615269634E-3</v>
      </c>
      <c r="U161" t="s">
        <v>161</v>
      </c>
      <c r="V161" s="4" cm="1">
        <f t="array" ref="V161">_xll.SNL.Clients.Office.Excel.Functions.SPG(U161, "SP_TOTAL_REV", "CY2021")</f>
        <v>6512000</v>
      </c>
      <c r="W161" s="4">
        <f>_xll.SNL.Clients.Office.Excel.Functions.SPG(U161,"IQ_AVG_DILUT_SHARES_OUT","CY2021")</f>
        <v>288250000</v>
      </c>
      <c r="X161" s="5">
        <f>_xll.SNL.Clients.Office.Excel.Functions.SPG(U161, "IQ_DILUT_EPS_NORM", "CY2021")</f>
        <v>1.986</v>
      </c>
      <c r="Y161">
        <f t="shared" si="33"/>
        <v>572464.5</v>
      </c>
      <c r="Z161">
        <f t="shared" si="34"/>
        <v>8.7909167690417692E-2</v>
      </c>
      <c r="AA161" s="5">
        <f>_xll.SNL.Clients.Office.Excel.Functions.SPG(U161, "SP_MARKETCAP", "12/31/2021")</f>
        <v>37302.394061699997</v>
      </c>
      <c r="AB161">
        <f t="shared" si="28"/>
        <v>8.7912439654323055E-4</v>
      </c>
      <c r="AC161">
        <f t="shared" si="35"/>
        <v>1.7459410515348558E-3</v>
      </c>
    </row>
    <row r="162" spans="1:29">
      <c r="A162" t="s">
        <v>162</v>
      </c>
      <c r="B162" s="4" cm="1">
        <f t="array" ref="B162">_xll.SNL.Clients.Office.Excel.Functions.SPG(A162, "SP_TOTAL_REV", "CY2023")</f>
        <v>171340000</v>
      </c>
      <c r="C162" s="4">
        <f>_xll.SNL.Clients.Office.Excel.Functions.SPG(A162,"IQ_AVG_DILUT_SHARES_OUT","CY2023")</f>
        <v>237400000</v>
      </c>
      <c r="D162" s="5">
        <f>_xll.SNL.Clients.Office.Excel.Functions.SPG(A162, "IQ_DILUT_EPS_NORM", "CY2023")</f>
        <v>23.306000000000001</v>
      </c>
      <c r="E162">
        <f t="shared" si="24"/>
        <v>5532844.4000000004</v>
      </c>
      <c r="F162">
        <f t="shared" si="25"/>
        <v>3.229160966499358E-2</v>
      </c>
      <c r="G162" s="5">
        <f>_xll.SNL.Clients.Office.Excel.Functions.SPG(A162, "SP_MARKETCAP", "12/30/2023")</f>
        <v>110797.32970060001</v>
      </c>
      <c r="H162">
        <f t="shared" si="29"/>
        <v>2.6369765611828485E-3</v>
      </c>
      <c r="I162">
        <f t="shared" si="30"/>
        <v>6.1457375734927468E-2</v>
      </c>
      <c r="K162" t="s">
        <v>162</v>
      </c>
      <c r="L162" s="4" cm="1">
        <f t="array" ref="L162">_xll.SNL.Clients.Office.Excel.Functions.SPG(K162, "SP_TOTAL_REV", "CY2023")</f>
        <v>171340000</v>
      </c>
      <c r="M162" s="4">
        <f>_xll.SNL.Clients.Office.Excel.Functions.SPG(K162,"IQ_AVG_DILUT_SHARES_OUT","CY2023")</f>
        <v>237400000</v>
      </c>
      <c r="N162" s="5">
        <f>_xll.SNL.Clients.Office.Excel.Functions.SPG(K162, "IQ_DILUT_EPS_NORM", "CY2023")</f>
        <v>23.306000000000001</v>
      </c>
      <c r="O162">
        <f t="shared" si="26"/>
        <v>5532844.4000000004</v>
      </c>
      <c r="P162">
        <f t="shared" si="27"/>
        <v>3.229160966499358E-2</v>
      </c>
      <c r="Q162" s="5">
        <f>_xll.SNL.Clients.Office.Excel.Functions.SPG(K162, "SP_MARKETCAP", "12/31/2022")</f>
        <v>122511.38473854</v>
      </c>
      <c r="R162">
        <f t="shared" si="31"/>
        <v>3.6359174108058479E-3</v>
      </c>
      <c r="S162">
        <f t="shared" si="32"/>
        <v>8.4738691176241096E-2</v>
      </c>
      <c r="U162" t="s">
        <v>162</v>
      </c>
      <c r="V162" s="4" cm="1">
        <f t="array" ref="V162">_xll.SNL.Clients.Office.Excel.Functions.SPG(U162, "SP_TOTAL_REV", "CY2021")</f>
        <v>138639000</v>
      </c>
      <c r="W162" s="4">
        <f>_xll.SNL.Clients.Office.Excel.Functions.SPG(U162,"IQ_AVG_DILUT_SHARES_OUT","CY2021")</f>
        <v>246800000</v>
      </c>
      <c r="X162" s="5">
        <f>_xll.SNL.Clients.Office.Excel.Functions.SPG(U162, "IQ_DILUT_EPS_NORM", "CY2021")</f>
        <v>20.866</v>
      </c>
      <c r="Y162">
        <f t="shared" si="33"/>
        <v>5149728.8</v>
      </c>
      <c r="Z162">
        <f t="shared" si="34"/>
        <v>3.7144878425262734E-2</v>
      </c>
      <c r="AA162" s="5">
        <f>_xll.SNL.Clients.Office.Excel.Functions.SPG(U162, "SP_MARKETCAP", "12/31/2021")</f>
        <v>112507.96091304001</v>
      </c>
      <c r="AB162">
        <f t="shared" si="28"/>
        <v>2.6515320459160382E-3</v>
      </c>
      <c r="AC162">
        <f t="shared" si="35"/>
        <v>5.5326867670084053E-2</v>
      </c>
    </row>
    <row r="163" spans="1:29">
      <c r="A163" t="s">
        <v>163</v>
      </c>
      <c r="B163" s="4" cm="1">
        <f t="array" ref="B163">_xll.SNL.Clients.Office.Excel.Functions.SPG(A163, "SP_TOTAL_REV", "CY2023")</f>
        <v>34124100</v>
      </c>
      <c r="C163" s="4">
        <f>_xll.SNL.Clients.Office.Excel.Functions.SPG(A163,"IQ_AVG_DILUT_SHARES_OUT","CY2023")</f>
        <v>903284000</v>
      </c>
      <c r="D163" s="5">
        <f>_xll.SNL.Clients.Office.Excel.Functions.SPG(A163, "IQ_DILUT_EPS_NORM", "CY2023")</f>
        <v>7.2249999999999996</v>
      </c>
      <c r="E163">
        <f t="shared" si="24"/>
        <v>6526226.9000000004</v>
      </c>
      <c r="F163">
        <f t="shared" si="25"/>
        <v>0.19124978827280428</v>
      </c>
      <c r="G163" s="5">
        <f>_xll.SNL.Clients.Office.Excel.Functions.SPG(A163, "SP_MARKETCAP", "12/30/2023")</f>
        <v>524224.17459204001</v>
      </c>
      <c r="H163">
        <f t="shared" si="29"/>
        <v>1.247653589612773E-2</v>
      </c>
      <c r="I163">
        <f t="shared" si="30"/>
        <v>9.0142971849522843E-2</v>
      </c>
      <c r="K163" t="s">
        <v>163</v>
      </c>
      <c r="L163" s="4" cm="1">
        <f t="array" ref="L163">_xll.SNL.Clients.Office.Excel.Functions.SPG(K163, "SP_TOTAL_REV", "CY2023")</f>
        <v>34124100</v>
      </c>
      <c r="M163" s="4">
        <f>_xll.SNL.Clients.Office.Excel.Functions.SPG(K163,"IQ_AVG_DILUT_SHARES_OUT","CY2023")</f>
        <v>903284000</v>
      </c>
      <c r="N163" s="5">
        <f>_xll.SNL.Clients.Office.Excel.Functions.SPG(K163, "IQ_DILUT_EPS_NORM", "CY2023")</f>
        <v>7.2249999999999996</v>
      </c>
      <c r="O163">
        <f t="shared" si="26"/>
        <v>6526226.9000000004</v>
      </c>
      <c r="P163">
        <f t="shared" si="27"/>
        <v>0.19124978827280428</v>
      </c>
      <c r="Q163" s="5">
        <f>_xll.SNL.Clients.Office.Excel.Functions.SPG(K163, "SP_MARKETCAP", "12/31/2022")</f>
        <v>347613.08293600002</v>
      </c>
      <c r="R163">
        <f t="shared" si="31"/>
        <v>1.0316530689521302E-2</v>
      </c>
      <c r="S163">
        <f t="shared" si="32"/>
        <v>7.4536934231791405E-2</v>
      </c>
      <c r="U163" t="s">
        <v>163</v>
      </c>
      <c r="V163" s="4" cm="1">
        <f t="array" ref="V163">_xll.SNL.Clients.Office.Excel.Functions.SPG(U163, "SP_TOTAL_REV", "CY2021")</f>
        <v>28318400</v>
      </c>
      <c r="W163" s="4">
        <f>_xll.SNL.Clients.Office.Excel.Functions.SPG(U163,"IQ_AVG_DILUT_SHARES_OUT","CY2021")</f>
        <v>911681000</v>
      </c>
      <c r="X163" s="5">
        <f>_xll.SNL.Clients.Office.Excel.Functions.SPG(U163, "IQ_DILUT_EPS_NORM", "CY2021")</f>
        <v>5.4909999999999997</v>
      </c>
      <c r="Y163">
        <f t="shared" si="33"/>
        <v>5006040.3710000003</v>
      </c>
      <c r="Z163">
        <f t="shared" si="34"/>
        <v>0.17677694965111024</v>
      </c>
      <c r="AA163" s="5">
        <f>_xll.SNL.Clients.Office.Excel.Functions.SPG(U163, "SP_MARKETCAP", "12/31/2021")</f>
        <v>250418.95079445999</v>
      </c>
      <c r="AB163">
        <f t="shared" si="28"/>
        <v>5.9017501299254574E-3</v>
      </c>
      <c r="AC163">
        <f t="shared" si="35"/>
        <v>3.2406509963420684E-2</v>
      </c>
    </row>
    <row r="164" spans="1:29">
      <c r="A164" t="s">
        <v>164</v>
      </c>
      <c r="B164" s="4" cm="1">
        <f t="array" ref="B164">_xll.SNL.Clients.Office.Excel.Functions.SPG(A164, "SP_TOTAL_REV", "CY2023")</f>
        <v>15909000</v>
      </c>
      <c r="C164" s="4">
        <f>_xll.SNL.Clients.Office.Excel.Functions.SPG(A164,"IQ_AVG_DILUT_SHARES_OUT","CY2023")</f>
        <v>573950000</v>
      </c>
      <c r="D164" s="5">
        <f>_xll.SNL.Clients.Office.Excel.Functions.SPG(A164, "IQ_DILUT_EPS_NORM", "CY2023")</f>
        <v>3.2589999999999999</v>
      </c>
      <c r="E164">
        <f t="shared" si="24"/>
        <v>1870503.05</v>
      </c>
      <c r="F164">
        <f t="shared" si="25"/>
        <v>0.11757514928656736</v>
      </c>
      <c r="G164" s="5">
        <f>_xll.SNL.Clients.Office.Excel.Functions.SPG(A164, "SP_MARKETCAP", "12/30/2023")</f>
        <v>55626.398606440001</v>
      </c>
      <c r="H164">
        <f t="shared" si="29"/>
        <v>1.323908344222507E-3</v>
      </c>
      <c r="I164">
        <f t="shared" si="30"/>
        <v>4.3146172938211503E-3</v>
      </c>
      <c r="K164" t="s">
        <v>164</v>
      </c>
      <c r="L164" s="4" cm="1">
        <f t="array" ref="L164">_xll.SNL.Clients.Office.Excel.Functions.SPG(K164, "SP_TOTAL_REV", "CY2023")</f>
        <v>15909000</v>
      </c>
      <c r="M164" s="4">
        <f>_xll.SNL.Clients.Office.Excel.Functions.SPG(K164,"IQ_AVG_DILUT_SHARES_OUT","CY2023")</f>
        <v>573950000</v>
      </c>
      <c r="N164" s="5">
        <f>_xll.SNL.Clients.Office.Excel.Functions.SPG(K164, "IQ_DILUT_EPS_NORM", "CY2023")</f>
        <v>3.2589999999999999</v>
      </c>
      <c r="O164">
        <f t="shared" si="26"/>
        <v>1870503.05</v>
      </c>
      <c r="P164">
        <f t="shared" si="27"/>
        <v>0.11757514928656736</v>
      </c>
      <c r="Q164" s="5">
        <f>_xll.SNL.Clients.Office.Excel.Functions.SPG(K164, "SP_MARKETCAP", "12/31/2022")</f>
        <v>56809.883999999998</v>
      </c>
      <c r="R164">
        <f t="shared" si="31"/>
        <v>1.6860151142874277E-3</v>
      </c>
      <c r="S164">
        <f t="shared" si="32"/>
        <v>5.4947232574627265E-3</v>
      </c>
      <c r="U164" t="s">
        <v>164</v>
      </c>
      <c r="V164" s="4" cm="1">
        <f t="array" ref="V164">_xll.SNL.Clients.Office.Excel.Functions.SPG(U164, "SP_TOTAL_REV", "CY2021")</f>
        <v>17231000</v>
      </c>
      <c r="W164" s="4">
        <f>_xll.SNL.Clients.Office.Excel.Functions.SPG(U164,"IQ_AVG_DILUT_SHARES_OUT","CY2021")</f>
        <v>600850000</v>
      </c>
      <c r="X164" s="5">
        <f>_xll.SNL.Clients.Office.Excel.Functions.SPG(U164, "IQ_DILUT_EPS_NORM", "CY2021")</f>
        <v>2.9729999999999999</v>
      </c>
      <c r="Y164">
        <f t="shared" si="33"/>
        <v>1786327.05</v>
      </c>
      <c r="Z164">
        <f t="shared" si="34"/>
        <v>0.10366937786547502</v>
      </c>
      <c r="AA164" s="5">
        <f>_xll.SNL.Clients.Office.Excel.Functions.SPG(U164, "SP_MARKETCAP", "12/31/2021")</f>
        <v>55307.853000000003</v>
      </c>
      <c r="AB164">
        <f t="shared" si="28"/>
        <v>1.3034681584324782E-3</v>
      </c>
      <c r="AC164">
        <f t="shared" si="35"/>
        <v>3.8752108350197574E-3</v>
      </c>
    </row>
    <row r="165" spans="1:29">
      <c r="A165" t="s">
        <v>165</v>
      </c>
      <c r="B165" s="4" cm="1">
        <f t="array" ref="B165">_xll.SNL.Clients.Office.Excel.Functions.SPG(A165, "SP_TOTAL_REV", "CY2023")</f>
        <v>2290786</v>
      </c>
      <c r="C165" s="4">
        <f>_xll.SNL.Clients.Office.Excel.Functions.SPG(A165,"IQ_AVG_DILUT_SHARES_OUT","CY2023")</f>
        <v>143290000</v>
      </c>
      <c r="D165" s="5">
        <f>_xll.SNL.Clients.Office.Excel.Functions.SPG(A165, "IQ_DILUT_EPS_NORM", "CY2023")</f>
        <v>2.2719999999999998</v>
      </c>
      <c r="E165">
        <f t="shared" si="24"/>
        <v>325554.88</v>
      </c>
      <c r="F165">
        <f t="shared" si="25"/>
        <v>0.14211492474635343</v>
      </c>
      <c r="G165" s="5">
        <f>_xll.SNL.Clients.Office.Excel.Functions.SPG(A165, "SP_MARKETCAP", "12/30/2023")</f>
        <v>17988.252424260001</v>
      </c>
      <c r="H165">
        <f t="shared" si="29"/>
        <v>4.2812042625569978E-4</v>
      </c>
      <c r="I165">
        <f t="shared" si="30"/>
        <v>9.7268960845294981E-4</v>
      </c>
      <c r="K165" t="s">
        <v>165</v>
      </c>
      <c r="L165" s="4" cm="1">
        <f t="array" ref="L165">_xll.SNL.Clients.Office.Excel.Functions.SPG(K165, "SP_TOTAL_REV", "CY2023")</f>
        <v>2290786</v>
      </c>
      <c r="M165" s="4">
        <f>_xll.SNL.Clients.Office.Excel.Functions.SPG(K165,"IQ_AVG_DILUT_SHARES_OUT","CY2023")</f>
        <v>143290000</v>
      </c>
      <c r="N165" s="5">
        <f>_xll.SNL.Clients.Office.Excel.Functions.SPG(K165, "IQ_DILUT_EPS_NORM", "CY2023")</f>
        <v>2.2719999999999998</v>
      </c>
      <c r="O165">
        <f t="shared" si="26"/>
        <v>325554.88</v>
      </c>
      <c r="P165">
        <f t="shared" si="27"/>
        <v>0.14211492474635343</v>
      </c>
      <c r="Q165" s="5">
        <f>_xll.SNL.Clients.Office.Excel.Functions.SPG(K165, "SP_MARKETCAP", "12/31/2022")</f>
        <v>36014.309637120001</v>
      </c>
      <c r="R165">
        <f t="shared" si="31"/>
        <v>1.0688398937553137E-3</v>
      </c>
      <c r="S165">
        <f t="shared" si="32"/>
        <v>2.4284042386120727E-3</v>
      </c>
      <c r="U165" t="s">
        <v>165</v>
      </c>
      <c r="V165" s="4" cm="1">
        <f t="array" ref="V165">_xll.SNL.Clients.Office.Excel.Functions.SPG(U165, "SP_TOTAL_REV", "CY2021")</f>
        <v>1382049</v>
      </c>
      <c r="W165" s="4">
        <f>_xll.SNL.Clients.Office.Excel.Functions.SPG(U165,"IQ_AVG_DILUT_SHARES_OUT","CY2021")</f>
        <v>142878000</v>
      </c>
      <c r="X165" s="5">
        <f>_xll.SNL.Clients.Office.Excel.Functions.SPG(U165, "IQ_DILUT_EPS_NORM", "CY2021")</f>
        <v>0.79800000000000004</v>
      </c>
      <c r="Y165">
        <f t="shared" si="33"/>
        <v>114016.644</v>
      </c>
      <c r="Z165">
        <f t="shared" si="34"/>
        <v>8.2498264533312493E-2</v>
      </c>
      <c r="AA165" s="5">
        <f>_xll.SNL.Clients.Office.Excel.Functions.SPG(U165, "SP_MARKETCAP", "12/31/2021")</f>
        <v>24680.883237120001</v>
      </c>
      <c r="AB165">
        <f t="shared" si="28"/>
        <v>5.8166686422587814E-4</v>
      </c>
      <c r="AC165">
        <f t="shared" si="35"/>
        <v>4.6417015765225076E-4</v>
      </c>
    </row>
    <row r="166" spans="1:29">
      <c r="A166" t="s">
        <v>166</v>
      </c>
      <c r="B166" s="4" cm="1">
        <f t="array" ref="B166">_xll.SNL.Clients.Office.Excel.Functions.SPG(A166, "SP_TOTAL_REV", "CY2023")</f>
        <v>12147412</v>
      </c>
      <c r="C166" s="4">
        <f>_xll.SNL.Clients.Office.Excel.Functions.SPG(A166,"IQ_AVG_DILUT_SHARES_OUT","CY2023")</f>
        <v>212376495</v>
      </c>
      <c r="D166" s="5">
        <f>_xll.SNL.Clients.Office.Excel.Functions.SPG(A166, "IQ_DILUT_EPS_NORM", "CY2023")</f>
        <v>5.5</v>
      </c>
      <c r="E166">
        <f t="shared" si="24"/>
        <v>1168070.7224999999</v>
      </c>
      <c r="F166">
        <f t="shared" si="25"/>
        <v>9.6157990072288646E-2</v>
      </c>
      <c r="G166" s="5">
        <f>_xll.SNL.Clients.Office.Excel.Functions.SPG(A166, "SP_MARKETCAP", "12/30/2023")</f>
        <v>21398.960358060001</v>
      </c>
      <c r="H166">
        <f t="shared" si="29"/>
        <v>5.0929527859893526E-4</v>
      </c>
      <c r="I166">
        <f t="shared" si="30"/>
        <v>2.8011240322941438E-3</v>
      </c>
      <c r="K166" t="s">
        <v>166</v>
      </c>
      <c r="L166" s="4" cm="1">
        <f t="array" ref="L166">_xll.SNL.Clients.Office.Excel.Functions.SPG(K166, "SP_TOTAL_REV", "CY2023")</f>
        <v>12147412</v>
      </c>
      <c r="M166" s="4">
        <f>_xll.SNL.Clients.Office.Excel.Functions.SPG(K166,"IQ_AVG_DILUT_SHARES_OUT","CY2023")</f>
        <v>212376495</v>
      </c>
      <c r="N166" s="5">
        <f>_xll.SNL.Clients.Office.Excel.Functions.SPG(K166, "IQ_DILUT_EPS_NORM", "CY2023")</f>
        <v>5.5</v>
      </c>
      <c r="O166">
        <f t="shared" si="26"/>
        <v>1168070.7224999999</v>
      </c>
      <c r="P166">
        <f t="shared" si="27"/>
        <v>9.6157990072288646E-2</v>
      </c>
      <c r="Q166" s="5">
        <f>_xll.SNL.Clients.Office.Excel.Functions.SPG(K166, "SP_MARKETCAP", "12/31/2022")</f>
        <v>22891.911749999999</v>
      </c>
      <c r="R166">
        <f t="shared" si="31"/>
        <v>6.7939074132652619E-4</v>
      </c>
      <c r="S166">
        <f t="shared" si="32"/>
        <v>3.736649077295894E-3</v>
      </c>
      <c r="U166" t="s">
        <v>166</v>
      </c>
      <c r="V166" s="4" cm="1">
        <f t="array" ref="V166">_xll.SNL.Clients.Office.Excel.Functions.SPG(U166, "SP_TOTAL_REV", "CY2021")</f>
        <v>11742896</v>
      </c>
      <c r="W166" s="4">
        <f>_xll.SNL.Clients.Office.Excel.Functions.SPG(U166,"IQ_AVG_DILUT_SHARES_OUT","CY2021")</f>
        <v>201873024</v>
      </c>
      <c r="X166" s="5">
        <f>_xll.SNL.Clients.Office.Excel.Functions.SPG(U166, "IQ_DILUT_EPS_NORM", "CY2021")</f>
        <v>5.5179999999999998</v>
      </c>
      <c r="Y166">
        <f t="shared" si="33"/>
        <v>1113935.3464319999</v>
      </c>
      <c r="Z166">
        <f t="shared" si="34"/>
        <v>9.4860360377201663E-2</v>
      </c>
      <c r="AA166" s="5">
        <f>_xll.SNL.Clients.Office.Excel.Functions.SPG(U166, "SP_MARKETCAP", "12/31/2021")</f>
        <v>22640.543219700001</v>
      </c>
      <c r="AB166">
        <f t="shared" si="28"/>
        <v>5.3358113858611165E-4</v>
      </c>
      <c r="AC166">
        <f t="shared" si="35"/>
        <v>2.9443007227181639E-3</v>
      </c>
    </row>
    <row r="167" spans="1:29">
      <c r="A167" t="s">
        <v>167</v>
      </c>
      <c r="B167" s="4" cm="1">
        <f t="array" ref="B167">_xll.SNL.Clients.Office.Excel.Functions.SPG(A167, "SP_TOTAL_REV", "CY2023")</f>
        <v>23273000</v>
      </c>
      <c r="C167" s="4">
        <f>_xll.SNL.Clients.Office.Excel.Functions.SPG(A167,"IQ_AVG_DILUT_SHARES_OUT","CY2023")</f>
        <v>584000000</v>
      </c>
      <c r="D167" s="5">
        <f>_xll.SNL.Clients.Office.Excel.Functions.SPG(A167, "IQ_DILUT_EPS_NORM", "CY2023")</f>
        <v>10.303000000000001</v>
      </c>
      <c r="E167">
        <f t="shared" si="24"/>
        <v>6016952.0000000009</v>
      </c>
      <c r="F167">
        <f t="shared" si="25"/>
        <v>0.25853787650925969</v>
      </c>
      <c r="G167" s="5">
        <f>_xll.SNL.Clients.Office.Excel.Functions.SPG(A167, "SP_MARKETCAP", "12/30/2023")</f>
        <v>70531.944361899994</v>
      </c>
      <c r="H167">
        <f t="shared" si="29"/>
        <v>1.678660348580367E-3</v>
      </c>
      <c r="I167">
        <f t="shared" si="30"/>
        <v>1.7295237571423525E-2</v>
      </c>
      <c r="K167" t="s">
        <v>167</v>
      </c>
      <c r="L167" s="4" cm="1">
        <f t="array" ref="L167">_xll.SNL.Clients.Office.Excel.Functions.SPG(K167, "SP_TOTAL_REV", "CY2023")</f>
        <v>23273000</v>
      </c>
      <c r="M167" s="4">
        <f>_xll.SNL.Clients.Office.Excel.Functions.SPG(K167,"IQ_AVG_DILUT_SHARES_OUT","CY2023")</f>
        <v>584000000</v>
      </c>
      <c r="N167" s="5">
        <f>_xll.SNL.Clients.Office.Excel.Functions.SPG(K167, "IQ_DILUT_EPS_NORM", "CY2023")</f>
        <v>10.303000000000001</v>
      </c>
      <c r="O167">
        <f t="shared" si="26"/>
        <v>6016952.0000000009</v>
      </c>
      <c r="P167">
        <f t="shared" si="27"/>
        <v>0.25853787650925969</v>
      </c>
      <c r="Q167" s="5">
        <f>_xll.SNL.Clients.Office.Excel.Functions.SPG(K167, "SP_MARKETCAP", "12/31/2022")</f>
        <v>76078.687521920001</v>
      </c>
      <c r="R167">
        <f t="shared" si="31"/>
        <v>2.2578785240453484E-3</v>
      </c>
      <c r="S167">
        <f t="shared" si="32"/>
        <v>2.3262922433239228E-2</v>
      </c>
      <c r="U167" t="s">
        <v>167</v>
      </c>
      <c r="V167" s="4" cm="1">
        <f t="array" ref="V167">_xll.SNL.Clients.Office.Excel.Functions.SPG(U167, "SP_TOTAL_REV", "CY2021")</f>
        <v>19777000</v>
      </c>
      <c r="W167" s="4">
        <f>_xll.SNL.Clients.Office.Excel.Functions.SPG(U167,"IQ_AVG_DILUT_SHARES_OUT","CY2021")</f>
        <v>584000000</v>
      </c>
      <c r="X167" s="5">
        <f>_xll.SNL.Clients.Office.Excel.Functions.SPG(U167, "IQ_DILUT_EPS_NORM", "CY2021")</f>
        <v>6.3659999999999997</v>
      </c>
      <c r="Y167">
        <f t="shared" si="33"/>
        <v>3717744</v>
      </c>
      <c r="Z167">
        <f t="shared" si="34"/>
        <v>0.1879832128229762</v>
      </c>
      <c r="AA167" s="5">
        <f>_xll.SNL.Clients.Office.Excel.Functions.SPG(U167, "SP_MARKETCAP", "12/31/2021")</f>
        <v>51976.965454470002</v>
      </c>
      <c r="AB167">
        <f t="shared" si="28"/>
        <v>1.2249674461571767E-3</v>
      </c>
      <c r="AC167">
        <f t="shared" si="35"/>
        <v>7.7981427622365864E-3</v>
      </c>
    </row>
    <row r="168" spans="1:29">
      <c r="A168" t="s">
        <v>168</v>
      </c>
      <c r="B168" s="4" cm="1">
        <f t="array" ref="B168">_xll.SNL.Clients.Office.Excel.Functions.SPG(A168, "SP_TOTAL_REV", "CY2023")</f>
        <v>4690540</v>
      </c>
      <c r="C168" s="4">
        <f>_xll.SNL.Clients.Office.Excel.Functions.SPG(A168,"IQ_AVG_DILUT_SHARES_OUT","CY2023")</f>
        <v>59085000</v>
      </c>
      <c r="D168" s="5">
        <f>_xll.SNL.Clients.Office.Excel.Functions.SPG(A168, "IQ_DILUT_EPS_NORM", "CY2023")</f>
        <v>6.5890000000000004</v>
      </c>
      <c r="E168">
        <f t="shared" si="24"/>
        <v>389311.065</v>
      </c>
      <c r="F168">
        <f t="shared" si="25"/>
        <v>8.2999199452515063E-2</v>
      </c>
      <c r="G168" s="5">
        <f>_xll.SNL.Clients.Office.Excel.Functions.SPG(A168, "SP_MARKETCAP", "12/30/2023")</f>
        <v>17156.65953384</v>
      </c>
      <c r="H168">
        <f t="shared" si="29"/>
        <v>4.0832851460575716E-4</v>
      </c>
      <c r="I168">
        <f t="shared" si="30"/>
        <v>2.6904765827373339E-3</v>
      </c>
      <c r="K168" t="s">
        <v>168</v>
      </c>
      <c r="L168" s="4" cm="1">
        <f t="array" ref="L168">_xll.SNL.Clients.Office.Excel.Functions.SPG(K168, "SP_TOTAL_REV", "CY2023")</f>
        <v>4690540</v>
      </c>
      <c r="M168" s="4">
        <f>_xll.SNL.Clients.Office.Excel.Functions.SPG(K168,"IQ_AVG_DILUT_SHARES_OUT","CY2023")</f>
        <v>59085000</v>
      </c>
      <c r="N168" s="5">
        <f>_xll.SNL.Clients.Office.Excel.Functions.SPG(K168, "IQ_DILUT_EPS_NORM", "CY2023")</f>
        <v>6.5890000000000004</v>
      </c>
      <c r="O168">
        <f t="shared" si="26"/>
        <v>389311.065</v>
      </c>
      <c r="P168">
        <f t="shared" si="27"/>
        <v>8.2999199452515063E-2</v>
      </c>
      <c r="Q168" s="5">
        <f>_xll.SNL.Clients.Office.Excel.Functions.SPG(K168, "SP_MARKETCAP", "12/31/2022")</f>
        <v>18849.470557119999</v>
      </c>
      <c r="R168">
        <f t="shared" si="31"/>
        <v>5.5941836205157861E-4</v>
      </c>
      <c r="S168">
        <f t="shared" si="32"/>
        <v>3.6860075875578516E-3</v>
      </c>
      <c r="U168" t="s">
        <v>168</v>
      </c>
      <c r="V168" s="4" cm="1">
        <f t="array" ref="V168">_xll.SNL.Clients.Office.Excel.Functions.SPG(U168, "SP_TOTAL_REV", "CY2021")</f>
        <v>3758144</v>
      </c>
      <c r="W168" s="4">
        <f>_xll.SNL.Clients.Office.Excel.Functions.SPG(U168,"IQ_AVG_DILUT_SHARES_OUT","CY2021")</f>
        <v>59064000</v>
      </c>
      <c r="X168" s="5">
        <f>_xll.SNL.Clients.Office.Excel.Functions.SPG(U168, "IQ_DILUT_EPS_NORM", "CY2021")</f>
        <v>5.7750000000000004</v>
      </c>
      <c r="Y168">
        <f t="shared" si="33"/>
        <v>341094.6</v>
      </c>
      <c r="Z168">
        <f t="shared" si="34"/>
        <v>9.0761450332930288E-2</v>
      </c>
      <c r="AA168" s="5">
        <f>_xll.SNL.Clients.Office.Excel.Functions.SPG(U168, "SP_MARKETCAP", "12/31/2021")</f>
        <v>37914.189213550002</v>
      </c>
      <c r="AB168">
        <f t="shared" si="28"/>
        <v>8.9354288246637503E-4</v>
      </c>
      <c r="AC168">
        <f t="shared" si="35"/>
        <v>5.1602101462433162E-3</v>
      </c>
    </row>
    <row r="169" spans="1:29">
      <c r="A169" t="s">
        <v>169</v>
      </c>
      <c r="B169" s="4" cm="1">
        <f t="array" ref="B169">_xll.SNL.Clients.Office.Excel.Functions.SPG(A169, "SP_TOTAL_REV", "CY2023")</f>
        <v>4974255</v>
      </c>
      <c r="C169" s="4">
        <f>_xll.SNL.Clients.Office.Excel.Functions.SPG(A169,"IQ_AVG_DILUT_SHARES_OUT","CY2023")</f>
        <v>413224000</v>
      </c>
      <c r="D169" s="5">
        <f>_xll.SNL.Clients.Office.Excel.Functions.SPG(A169, "IQ_DILUT_EPS_NORM", "CY2023")</f>
        <v>3.4929999999999999</v>
      </c>
      <c r="E169">
        <f t="shared" si="24"/>
        <v>1443391.432</v>
      </c>
      <c r="F169">
        <f t="shared" si="25"/>
        <v>0.29017238400524298</v>
      </c>
      <c r="G169" s="5">
        <f>_xll.SNL.Clients.Office.Excel.Functions.SPG(A169, "SP_MARKETCAP", "12/30/2023")</f>
        <v>15902.09512</v>
      </c>
      <c r="H169">
        <f t="shared" si="29"/>
        <v>3.7846988026204277E-4</v>
      </c>
      <c r="I169">
        <f t="shared" si="30"/>
        <v>1.3219952917553153E-3</v>
      </c>
      <c r="K169" t="s">
        <v>169</v>
      </c>
      <c r="L169" s="4" cm="1">
        <f t="array" ref="L169">_xll.SNL.Clients.Office.Excel.Functions.SPG(K169, "SP_TOTAL_REV", "CY2023")</f>
        <v>4974255</v>
      </c>
      <c r="M169" s="4">
        <f>_xll.SNL.Clients.Office.Excel.Functions.SPG(K169,"IQ_AVG_DILUT_SHARES_OUT","CY2023")</f>
        <v>413224000</v>
      </c>
      <c r="N169" s="5">
        <f>_xll.SNL.Clients.Office.Excel.Functions.SPG(K169, "IQ_DILUT_EPS_NORM", "CY2023")</f>
        <v>3.4929999999999999</v>
      </c>
      <c r="O169">
        <f t="shared" si="26"/>
        <v>1443391.432</v>
      </c>
      <c r="P169">
        <f t="shared" si="27"/>
        <v>0.29017238400524298</v>
      </c>
      <c r="Q169" s="5">
        <f>_xll.SNL.Clients.Office.Excel.Functions.SPG(K169, "SP_MARKETCAP", "12/31/2022")</f>
        <v>12417.16634915</v>
      </c>
      <c r="R169">
        <f t="shared" si="31"/>
        <v>3.685191496129114E-4</v>
      </c>
      <c r="S169">
        <f t="shared" si="32"/>
        <v>1.2872373895978994E-3</v>
      </c>
      <c r="U169" t="s">
        <v>169</v>
      </c>
      <c r="V169" s="4" cm="1">
        <f t="array" ref="V169">_xll.SNL.Clients.Office.Excel.Functions.SPG(U169, "SP_TOTAL_REV", "CY2021")</f>
        <v>6839705</v>
      </c>
      <c r="W169" s="4">
        <f>_xll.SNL.Clients.Office.Excel.Functions.SPG(U169,"IQ_AVG_DILUT_SHARES_OUT","CY2021")</f>
        <v>323196000</v>
      </c>
      <c r="X169" s="5">
        <f>_xll.SNL.Clients.Office.Excel.Functions.SPG(U169, "IQ_DILUT_EPS_NORM", "CY2021")</f>
        <v>-2.3370000000000002</v>
      </c>
      <c r="Y169">
        <f t="shared" si="33"/>
        <v>-755309.05200000014</v>
      </c>
      <c r="Z169">
        <f t="shared" si="34"/>
        <v>-0.11043006270007261</v>
      </c>
      <c r="AA169" s="5">
        <f>_xll.SNL.Clients.Office.Excel.Functions.SPG(U169, "SP_MARKETCAP", "12/31/2021")</f>
        <v>8243.0602309799997</v>
      </c>
      <c r="AB169">
        <f t="shared" si="28"/>
        <v>1.9426837160219359E-4</v>
      </c>
      <c r="AC169">
        <f t="shared" si="35"/>
        <v>-4.5400518443432643E-4</v>
      </c>
    </row>
    <row r="170" spans="1:29">
      <c r="A170" t="s">
        <v>170</v>
      </c>
      <c r="B170" s="4" cm="1">
        <f t="array" ref="B170">_xll.SNL.Clients.Office.Excel.Functions.SPG(A170, "SP_TOTAL_REV", "CY2023")</f>
        <v>5265200</v>
      </c>
      <c r="C170" s="4">
        <f>_xll.SNL.Clients.Office.Excel.Functions.SPG(A170,"IQ_AVG_DILUT_SHARES_OUT","CY2023")</f>
        <v>123900000</v>
      </c>
      <c r="D170" s="5">
        <f>_xll.SNL.Clients.Office.Excel.Functions.SPG(A170, "IQ_DILUT_EPS_NORM", "CY2023")</f>
        <v>3.7429999999999999</v>
      </c>
      <c r="E170">
        <f t="shared" si="24"/>
        <v>463757.7</v>
      </c>
      <c r="F170">
        <f t="shared" si="25"/>
        <v>8.8079788042239607E-2</v>
      </c>
      <c r="G170" s="5">
        <f>_xll.SNL.Clients.Office.Excel.Functions.SPG(A170, "SP_MARKETCAP", "12/30/2023")</f>
        <v>30470.276537040001</v>
      </c>
      <c r="H170">
        <f t="shared" si="29"/>
        <v>7.251926130174513E-4</v>
      </c>
      <c r="I170">
        <f t="shared" si="30"/>
        <v>2.7143959505243199E-3</v>
      </c>
      <c r="K170" t="s">
        <v>170</v>
      </c>
      <c r="L170" s="4" cm="1">
        <f t="array" ref="L170">_xll.SNL.Clients.Office.Excel.Functions.SPG(K170, "SP_TOTAL_REV", "CY2023")</f>
        <v>5265200</v>
      </c>
      <c r="M170" s="4">
        <f>_xll.SNL.Clients.Office.Excel.Functions.SPG(K170,"IQ_AVG_DILUT_SHARES_OUT","CY2023")</f>
        <v>123900000</v>
      </c>
      <c r="N170" s="5">
        <f>_xll.SNL.Clients.Office.Excel.Functions.SPG(K170, "IQ_DILUT_EPS_NORM", "CY2023")</f>
        <v>3.7429999999999999</v>
      </c>
      <c r="O170">
        <f t="shared" si="26"/>
        <v>463757.7</v>
      </c>
      <c r="P170">
        <f t="shared" si="27"/>
        <v>8.8079788042239607E-2</v>
      </c>
      <c r="Q170" s="5">
        <f>_xll.SNL.Clients.Office.Excel.Functions.SPG(K170, "SP_MARKETCAP", "12/31/2022")</f>
        <v>23798.104860439998</v>
      </c>
      <c r="R170">
        <f t="shared" si="31"/>
        <v>7.0628492193539657E-4</v>
      </c>
      <c r="S170">
        <f t="shared" si="32"/>
        <v>2.6436244628041893E-3</v>
      </c>
      <c r="U170" t="s">
        <v>170</v>
      </c>
      <c r="V170" s="4" cm="1">
        <f t="array" ref="V170">_xll.SNL.Clients.Office.Excel.Functions.SPG(U170, "SP_TOTAL_REV", "CY2021")</f>
        <v>4923900</v>
      </c>
      <c r="W170" s="4">
        <f>_xll.SNL.Clients.Office.Excel.Functions.SPG(U170,"IQ_AVG_DILUT_SHARES_OUT","CY2021")</f>
        <v>123600000</v>
      </c>
      <c r="X170" s="5">
        <f>_xll.SNL.Clients.Office.Excel.Functions.SPG(U170, "IQ_DILUT_EPS_NORM", "CY2021")</f>
        <v>5.1280000000000001</v>
      </c>
      <c r="Y170">
        <f t="shared" si="33"/>
        <v>633820.80000000005</v>
      </c>
      <c r="Z170">
        <f t="shared" si="34"/>
        <v>0.12872332906842138</v>
      </c>
      <c r="AA170" s="5">
        <f>_xll.SNL.Clients.Office.Excel.Functions.SPG(U170, "SP_MARKETCAP", "12/31/2021")</f>
        <v>35720.824748010004</v>
      </c>
      <c r="AB170">
        <f t="shared" si="28"/>
        <v>8.4185075222460519E-4</v>
      </c>
      <c r="AC170">
        <f t="shared" si="35"/>
        <v>4.3170106574077754E-3</v>
      </c>
    </row>
    <row r="171" spans="1:29">
      <c r="A171" t="s">
        <v>171</v>
      </c>
      <c r="B171" s="4" cm="1">
        <f t="array" ref="B171">_xll.SNL.Clients.Office.Excel.Functions.SPG(A171, "SP_TOTAL_REV", "CY2023")</f>
        <v>8272667</v>
      </c>
      <c r="C171" s="4">
        <f>_xll.SNL.Clients.Office.Excel.Functions.SPG(A171,"IQ_AVG_DILUT_SHARES_OUT","CY2023")</f>
        <v>94009000</v>
      </c>
      <c r="D171" s="5">
        <f>_xll.SNL.Clients.Office.Excel.Functions.SPG(A171, "IQ_DILUT_EPS_NORM", "CY2023")</f>
        <v>4.5780000000000003</v>
      </c>
      <c r="E171">
        <f t="shared" si="24"/>
        <v>430373.20199999999</v>
      </c>
      <c r="F171">
        <f t="shared" si="25"/>
        <v>5.2023513336146611E-2</v>
      </c>
      <c r="G171" s="5">
        <f>_xll.SNL.Clients.Office.Excel.Functions.SPG(A171, "SP_MARKETCAP", "12/30/2023")</f>
        <v>75612.770855359995</v>
      </c>
      <c r="H171">
        <f t="shared" si="29"/>
        <v>1.7995840243665562E-3</v>
      </c>
      <c r="I171">
        <f t="shared" si="30"/>
        <v>8.2384956635500953E-3</v>
      </c>
      <c r="K171" t="s">
        <v>171</v>
      </c>
      <c r="L171" s="4" cm="1">
        <f t="array" ref="L171">_xll.SNL.Clients.Office.Excel.Functions.SPG(K171, "SP_TOTAL_REV", "CY2023")</f>
        <v>8272667</v>
      </c>
      <c r="M171" s="4">
        <f>_xll.SNL.Clients.Office.Excel.Functions.SPG(K171,"IQ_AVG_DILUT_SHARES_OUT","CY2023")</f>
        <v>94009000</v>
      </c>
      <c r="N171" s="5">
        <f>_xll.SNL.Clients.Office.Excel.Functions.SPG(K171, "IQ_DILUT_EPS_NORM", "CY2023")</f>
        <v>4.5780000000000003</v>
      </c>
      <c r="O171">
        <f t="shared" si="26"/>
        <v>430373.20199999999</v>
      </c>
      <c r="P171">
        <f t="shared" si="27"/>
        <v>5.2023513336146611E-2</v>
      </c>
      <c r="Q171" s="5">
        <f>_xll.SNL.Clients.Office.Excel.Functions.SPG(K171, "SP_MARKETCAP", "12/31/2022")</f>
        <v>60615.241468450004</v>
      </c>
      <c r="R171">
        <f t="shared" si="31"/>
        <v>1.7989512753095705E-3</v>
      </c>
      <c r="S171">
        <f t="shared" si="32"/>
        <v>8.235598938367214E-3</v>
      </c>
      <c r="U171" t="s">
        <v>171</v>
      </c>
      <c r="V171" s="4" cm="1">
        <f t="array" ref="V171">_xll.SNL.Clients.Office.Excel.Functions.SPG(U171, "SP_TOTAL_REV", "CY2021")</f>
        <v>6619381</v>
      </c>
      <c r="W171" s="4">
        <f>_xll.SNL.Clients.Office.Excel.Functions.SPG(U171,"IQ_AVG_DILUT_SHARES_OUT","CY2021")</f>
        <v>90409000</v>
      </c>
      <c r="X171" s="5">
        <f>_xll.SNL.Clients.Office.Excel.Functions.SPG(U171, "IQ_DILUT_EPS_NORM", "CY2021")</f>
        <v>2.2240000000000002</v>
      </c>
      <c r="Y171">
        <f t="shared" si="33"/>
        <v>201069.61600000004</v>
      </c>
      <c r="Z171">
        <f t="shared" si="34"/>
        <v>3.0375894060184788E-2</v>
      </c>
      <c r="AA171" s="5">
        <f>_xll.SNL.Clients.Office.Excel.Functions.SPG(U171, "SP_MARKETCAP", "12/31/2021")</f>
        <v>76160.448608000006</v>
      </c>
      <c r="AB171">
        <f t="shared" si="28"/>
        <v>1.7949118309195831E-3</v>
      </c>
      <c r="AC171">
        <f t="shared" si="35"/>
        <v>3.9918839119651535E-3</v>
      </c>
    </row>
    <row r="172" spans="1:29">
      <c r="A172" t="s">
        <v>172</v>
      </c>
      <c r="B172" s="4" cm="1">
        <f t="array" ref="B172">_xll.SNL.Clients.Office.Excel.Functions.SPG(A172, "SP_TOTAL_REV", "CY2023")</f>
        <v>2874906</v>
      </c>
      <c r="C172" s="4">
        <f>_xll.SNL.Clients.Office.Excel.Functions.SPG(A172,"IQ_AVG_DILUT_SHARES_OUT","CY2023")</f>
        <v>390897000</v>
      </c>
      <c r="D172" s="5">
        <f>_xll.SNL.Clients.Office.Excel.Functions.SPG(A172, "IQ_DILUT_EPS_NORM", "CY2023")</f>
        <v>0.83</v>
      </c>
      <c r="E172">
        <f t="shared" si="24"/>
        <v>324444.51</v>
      </c>
      <c r="F172">
        <f t="shared" si="25"/>
        <v>0.11285395418145845</v>
      </c>
      <c r="G172" s="5">
        <f>_xll.SNL.Clients.Office.Excel.Functions.SPG(A172, "SP_MARKETCAP", "12/30/2023")</f>
        <v>23223.97696344</v>
      </c>
      <c r="H172">
        <f t="shared" si="29"/>
        <v>5.5273067568983175E-4</v>
      </c>
      <c r="I172">
        <f t="shared" si="30"/>
        <v>4.5876646082256033E-4</v>
      </c>
      <c r="K172" t="s">
        <v>172</v>
      </c>
      <c r="L172" s="4" cm="1">
        <f t="array" ref="L172">_xll.SNL.Clients.Office.Excel.Functions.SPG(K172, "SP_TOTAL_REV", "CY2023")</f>
        <v>2874906</v>
      </c>
      <c r="M172" s="4">
        <f>_xll.SNL.Clients.Office.Excel.Functions.SPG(K172,"IQ_AVG_DILUT_SHARES_OUT","CY2023")</f>
        <v>390897000</v>
      </c>
      <c r="N172" s="5">
        <f>_xll.SNL.Clients.Office.Excel.Functions.SPG(K172, "IQ_DILUT_EPS_NORM", "CY2023")</f>
        <v>0.83</v>
      </c>
      <c r="O172">
        <f t="shared" si="26"/>
        <v>324444.51</v>
      </c>
      <c r="P172">
        <f t="shared" si="27"/>
        <v>0.11285395418145845</v>
      </c>
      <c r="Q172" s="5">
        <f>_xll.SNL.Clients.Office.Excel.Functions.SPG(K172, "SP_MARKETCAP", "12/31/2022")</f>
        <v>22297.216280000001</v>
      </c>
      <c r="R172">
        <f t="shared" si="31"/>
        <v>6.6174125007218277E-4</v>
      </c>
      <c r="S172">
        <f t="shared" si="32"/>
        <v>5.492452375599117E-4</v>
      </c>
      <c r="U172" t="s">
        <v>172</v>
      </c>
      <c r="V172" s="4" cm="1">
        <f t="array" ref="V172">_xll.SNL.Clients.Office.Excel.Functions.SPG(U172, "SP_TOTAL_REV", "CY2021")</f>
        <v>2460439</v>
      </c>
      <c r="W172" s="4">
        <f>_xll.SNL.Clients.Office.Excel.Functions.SPG(U172,"IQ_AVG_DILUT_SHARES_OUT","CY2021")</f>
        <v>388089000</v>
      </c>
      <c r="X172" s="5">
        <f>_xll.SNL.Clients.Office.Excel.Functions.SPG(U172, "IQ_DILUT_EPS_NORM", "CY2021")</f>
        <v>0.34899999999999998</v>
      </c>
      <c r="Y172">
        <f t="shared" si="33"/>
        <v>135443.06099999999</v>
      </c>
      <c r="Z172">
        <f t="shared" si="34"/>
        <v>5.5048331212438101E-2</v>
      </c>
      <c r="AA172" s="5">
        <f>_xll.SNL.Clients.Office.Excel.Functions.SPG(U172, "SP_MARKETCAP", "12/31/2021")</f>
        <v>33938.968091000002</v>
      </c>
      <c r="AB172">
        <f t="shared" si="28"/>
        <v>7.998568347369118E-4</v>
      </c>
      <c r="AC172">
        <f t="shared" si="35"/>
        <v>2.7915003532318219E-4</v>
      </c>
    </row>
    <row r="173" spans="1:29">
      <c r="A173" t="s">
        <v>173</v>
      </c>
      <c r="B173" s="4" cm="1">
        <f t="array" ref="B173">_xll.SNL.Clients.Office.Excel.Functions.SPG(A173, "SP_TOTAL_REV", "CY2023")</f>
        <v>3310620</v>
      </c>
      <c r="C173" s="4">
        <f>_xll.SNL.Clients.Office.Excel.Functions.SPG(A173,"IQ_AVG_DILUT_SHARES_OUT","CY2023")</f>
        <v>46188981</v>
      </c>
      <c r="D173" s="5">
        <f>_xll.SNL.Clients.Office.Excel.Functions.SPG(A173, "IQ_DILUT_EPS_NORM", "CY2023")</f>
        <v>7.8150000000000004</v>
      </c>
      <c r="E173">
        <f t="shared" si="24"/>
        <v>360966.88651500002</v>
      </c>
      <c r="F173">
        <f t="shared" si="25"/>
        <v>0.1090330169318738</v>
      </c>
      <c r="G173" s="5">
        <f>_xll.SNL.Clients.Office.Excel.Functions.SPG(A173, "SP_MARKETCAP", "12/30/2023")</f>
        <v>17512.92259056</v>
      </c>
      <c r="H173">
        <f t="shared" si="29"/>
        <v>4.1680757572324642E-4</v>
      </c>
      <c r="I173">
        <f t="shared" si="30"/>
        <v>3.257351204277171E-3</v>
      </c>
      <c r="K173" t="s">
        <v>173</v>
      </c>
      <c r="L173" s="4" cm="1">
        <f t="array" ref="L173">_xll.SNL.Clients.Office.Excel.Functions.SPG(K173, "SP_TOTAL_REV", "CY2023")</f>
        <v>3310620</v>
      </c>
      <c r="M173" s="4">
        <f>_xll.SNL.Clients.Office.Excel.Functions.SPG(K173,"IQ_AVG_DILUT_SHARES_OUT","CY2023")</f>
        <v>46188981</v>
      </c>
      <c r="N173" s="5">
        <f>_xll.SNL.Clients.Office.Excel.Functions.SPG(K173, "IQ_DILUT_EPS_NORM", "CY2023")</f>
        <v>7.8150000000000004</v>
      </c>
      <c r="O173">
        <f t="shared" si="26"/>
        <v>360966.88651500002</v>
      </c>
      <c r="P173">
        <f t="shared" si="27"/>
        <v>0.1090330169318738</v>
      </c>
      <c r="Q173" s="5">
        <f>_xll.SNL.Clients.Office.Excel.Functions.SPG(K173, "SP_MARKETCAP", "12/31/2022")</f>
        <v>13005.535968960001</v>
      </c>
      <c r="R173">
        <f t="shared" si="31"/>
        <v>3.8598090101848033E-4</v>
      </c>
      <c r="S173">
        <f t="shared" si="32"/>
        <v>3.0164407414594238E-3</v>
      </c>
      <c r="U173" t="s">
        <v>173</v>
      </c>
      <c r="V173" s="4" cm="1">
        <f t="array" ref="V173">_xll.SNL.Clients.Office.Excel.Functions.SPG(U173, "SP_TOTAL_REV", "CY2021")</f>
        <v>2696416</v>
      </c>
      <c r="W173" s="4">
        <f>_xll.SNL.Clients.Office.Excel.Functions.SPG(U173,"IQ_AVG_DILUT_SHARES_OUT","CY2021")</f>
        <v>46188806</v>
      </c>
      <c r="X173" s="5">
        <f>_xll.SNL.Clients.Office.Excel.Functions.SPG(U173, "IQ_DILUT_EPS_NORM", "CY2021")</f>
        <v>5.024</v>
      </c>
      <c r="Y173">
        <f t="shared" si="33"/>
        <v>232052.56134400002</v>
      </c>
      <c r="Z173">
        <f t="shared" si="34"/>
        <v>8.6059629279755065E-2</v>
      </c>
      <c r="AA173" s="5">
        <f>_xll.SNL.Clients.Office.Excel.Functions.SPG(U173, "SP_MARKETCAP", "12/31/2021")</f>
        <v>10074.165968879999</v>
      </c>
      <c r="AB173">
        <f t="shared" si="28"/>
        <v>2.3742296710015399E-4</v>
      </c>
      <c r="AC173">
        <f t="shared" si="35"/>
        <v>1.1928129867111736E-3</v>
      </c>
    </row>
    <row r="174" spans="1:29">
      <c r="A174" t="s">
        <v>174</v>
      </c>
      <c r="B174" s="4" cm="1">
        <f t="array" ref="B174">_xll.SNL.Clients.Office.Excel.Functions.SPG(A174, "SP_TOTAL_REV", "CY2023")</f>
        <v>1744220</v>
      </c>
      <c r="C174" s="4">
        <f>_xll.SNL.Clients.Office.Excel.Functions.SPG(A174,"IQ_AVG_DILUT_SHARES_OUT","CY2023")</f>
        <v>64253385</v>
      </c>
      <c r="D174" s="5">
        <f>_xll.SNL.Clients.Office.Excel.Functions.SPG(A174, "IQ_DILUT_EPS_NORM", "CY2023")</f>
        <v>3.14</v>
      </c>
      <c r="E174">
        <f t="shared" si="24"/>
        <v>201755.62890000001</v>
      </c>
      <c r="F174">
        <f t="shared" si="25"/>
        <v>0.11567097550767678</v>
      </c>
      <c r="G174" s="5">
        <f>_xll.SNL.Clients.Office.Excel.Functions.SPG(A174, "SP_MARKETCAP", "12/30/2023")</f>
        <v>15913.93071576</v>
      </c>
      <c r="H174">
        <f t="shared" si="29"/>
        <v>3.7875156745334146E-4</v>
      </c>
      <c r="I174">
        <f t="shared" si="30"/>
        <v>1.1892799218034922E-3</v>
      </c>
      <c r="K174" t="s">
        <v>174</v>
      </c>
      <c r="L174" s="4" cm="1">
        <f t="array" ref="L174">_xll.SNL.Clients.Office.Excel.Functions.SPG(K174, "SP_TOTAL_REV", "CY2023")</f>
        <v>1744220</v>
      </c>
      <c r="M174" s="4">
        <f>_xll.SNL.Clients.Office.Excel.Functions.SPG(K174,"IQ_AVG_DILUT_SHARES_OUT","CY2023")</f>
        <v>64253385</v>
      </c>
      <c r="N174" s="5">
        <f>_xll.SNL.Clients.Office.Excel.Functions.SPG(K174, "IQ_DILUT_EPS_NORM", "CY2023")</f>
        <v>3.14</v>
      </c>
      <c r="O174">
        <f t="shared" si="26"/>
        <v>201755.62890000001</v>
      </c>
      <c r="P174">
        <f t="shared" si="27"/>
        <v>0.11567097550767678</v>
      </c>
      <c r="Q174" s="5">
        <f>_xll.SNL.Clients.Office.Excel.Functions.SPG(K174, "SP_MARKETCAP", "12/31/2022")</f>
        <v>13722.62783904</v>
      </c>
      <c r="R174">
        <f t="shared" si="31"/>
        <v>4.0726289714590626E-4</v>
      </c>
      <c r="S174">
        <f t="shared" si="32"/>
        <v>1.2788054970381457E-3</v>
      </c>
      <c r="U174" t="s">
        <v>174</v>
      </c>
      <c r="V174" s="4" cm="1">
        <f t="array" ref="V174">_xll.SNL.Clients.Office.Excel.Functions.SPG(U174, "SP_TOTAL_REV", "CY2021")</f>
        <v>1586116</v>
      </c>
      <c r="W174" s="4">
        <f>_xll.SNL.Clients.Office.Excel.Functions.SPG(U174,"IQ_AVG_DILUT_SHARES_OUT","CY2021")</f>
        <v>65088874</v>
      </c>
      <c r="X174" s="5">
        <f>_xll.SNL.Clients.Office.Excel.Functions.SPG(U174, "IQ_DILUT_EPS_NORM", "CY2021")</f>
        <v>3.0750000000000002</v>
      </c>
      <c r="Y174">
        <f t="shared" si="33"/>
        <v>200148.28755000001</v>
      </c>
      <c r="Z174">
        <f t="shared" si="34"/>
        <v>0.12618767325340643</v>
      </c>
      <c r="AA174" s="5">
        <f>_xll.SNL.Clients.Office.Excel.Functions.SPG(U174, "SP_MARKETCAP", "12/31/2021")</f>
        <v>22925.886713129999</v>
      </c>
      <c r="AB174">
        <f t="shared" si="28"/>
        <v>5.403059730847838E-4</v>
      </c>
      <c r="AC174">
        <f t="shared" si="35"/>
        <v>1.6614408672357102E-3</v>
      </c>
    </row>
    <row r="175" spans="1:29">
      <c r="A175" t="s">
        <v>175</v>
      </c>
      <c r="B175" s="4" cm="1">
        <f t="array" ref="B175">_xll.SNL.Clients.Office.Excel.Functions.SPG(A175, "SP_TOTAL_REV", "CY2023")</f>
        <v>14586000</v>
      </c>
      <c r="C175" s="4">
        <f>_xll.SNL.Clients.Office.Excel.Functions.SPG(A175,"IQ_AVG_DILUT_SHARES_OUT","CY2023")</f>
        <v>41300000</v>
      </c>
      <c r="D175" s="5">
        <f>_xll.SNL.Clients.Office.Excel.Functions.SPG(A175, "IQ_DILUT_EPS_NORM", "CY2023")</f>
        <v>32.597000000000001</v>
      </c>
      <c r="E175">
        <f t="shared" si="24"/>
        <v>1346256.1</v>
      </c>
      <c r="F175">
        <f t="shared" si="25"/>
        <v>9.2297826683120809E-2</v>
      </c>
      <c r="G175" s="5">
        <f>_xll.SNL.Clients.Office.Excel.Functions.SPG(A175, "SP_MARKETCAP", "12/30/2023")</f>
        <v>15341.98611792</v>
      </c>
      <c r="H175">
        <f t="shared" si="29"/>
        <v>3.6513928543467953E-4</v>
      </c>
      <c r="I175">
        <f t="shared" si="30"/>
        <v>1.190244528731425E-2</v>
      </c>
      <c r="K175" t="s">
        <v>175</v>
      </c>
      <c r="L175" s="4" cm="1">
        <f t="array" ref="L175">_xll.SNL.Clients.Office.Excel.Functions.SPG(K175, "SP_TOTAL_REV", "CY2023")</f>
        <v>14586000</v>
      </c>
      <c r="M175" s="4">
        <f>_xll.SNL.Clients.Office.Excel.Functions.SPG(K175,"IQ_AVG_DILUT_SHARES_OUT","CY2023")</f>
        <v>41300000</v>
      </c>
      <c r="N175" s="5">
        <f>_xll.SNL.Clients.Office.Excel.Functions.SPG(K175, "IQ_DILUT_EPS_NORM", "CY2023")</f>
        <v>32.597000000000001</v>
      </c>
      <c r="O175">
        <f t="shared" si="26"/>
        <v>1346256.1</v>
      </c>
      <c r="P175">
        <f t="shared" si="27"/>
        <v>9.2297826683120809E-2</v>
      </c>
      <c r="Q175" s="5">
        <f>_xll.SNL.Clients.Office.Excel.Functions.SPG(K175, "SP_MARKETCAP", "12/31/2022")</f>
        <v>12974.200813179999</v>
      </c>
      <c r="R175">
        <f t="shared" si="31"/>
        <v>3.850509299899594E-4</v>
      </c>
      <c r="S175">
        <f t="shared" si="32"/>
        <v>1.2551505164882707E-2</v>
      </c>
      <c r="U175" t="s">
        <v>175</v>
      </c>
      <c r="V175" s="4" cm="1">
        <f t="array" ref="V175">_xll.SNL.Clients.Office.Excel.Functions.SPG(U175, "SP_TOTAL_REV", "CY2021")</f>
        <v>11866263</v>
      </c>
      <c r="W175" s="4">
        <f>_xll.SNL.Clients.Office.Excel.Functions.SPG(U175,"IQ_AVG_DILUT_SHARES_OUT","CY2021")</f>
        <v>39300000</v>
      </c>
      <c r="X175" s="5">
        <f>_xll.SNL.Clients.Office.Excel.Functions.SPG(U175, "IQ_DILUT_EPS_NORM", "CY2021")</f>
        <v>24.587</v>
      </c>
      <c r="Y175">
        <f t="shared" si="33"/>
        <v>966269.1</v>
      </c>
      <c r="Z175">
        <f t="shared" si="34"/>
        <v>8.1429941338734865E-2</v>
      </c>
      <c r="AA175" s="5">
        <f>_xll.SNL.Clients.Office.Excel.Functions.SPG(U175, "SP_MARKETCAP", "12/31/2021")</f>
        <v>10783.963601920001</v>
      </c>
      <c r="AB175">
        <f t="shared" si="28"/>
        <v>2.5415112708854448E-4</v>
      </c>
      <c r="AC175">
        <f t="shared" si="35"/>
        <v>6.2488137617260431E-3</v>
      </c>
    </row>
    <row r="176" spans="1:29">
      <c r="A176" t="s">
        <v>176</v>
      </c>
      <c r="B176" s="4" cm="1">
        <f t="array" ref="B176">_xll.SNL.Clients.Office.Excel.Functions.SPG(A176, "SP_TOTAL_REV", "CY2023")</f>
        <v>5508200</v>
      </c>
      <c r="C176" s="4">
        <f>_xll.SNL.Clients.Office.Excel.Functions.SPG(A176,"IQ_AVG_DILUT_SHARES_OUT","CY2023")</f>
        <v>230500000</v>
      </c>
      <c r="D176" s="5">
        <f>_xll.SNL.Clients.Office.Excel.Functions.SPG(A176, "IQ_DILUT_EPS_NORM", "CY2023")</f>
        <v>2.0049999999999999</v>
      </c>
      <c r="E176">
        <f t="shared" si="24"/>
        <v>462152.5</v>
      </c>
      <c r="F176">
        <f t="shared" si="25"/>
        <v>8.3902636069859482E-2</v>
      </c>
      <c r="G176" s="5">
        <f>_xll.SNL.Clients.Office.Excel.Functions.SPG(A176, "SP_MARKETCAP", "12/30/2023")</f>
        <v>11991.4235154</v>
      </c>
      <c r="H176">
        <f t="shared" si="29"/>
        <v>2.8539589203795948E-4</v>
      </c>
      <c r="I176">
        <f t="shared" si="30"/>
        <v>5.7221876353610868E-4</v>
      </c>
      <c r="K176" t="s">
        <v>176</v>
      </c>
      <c r="L176" s="4" cm="1">
        <f t="array" ref="L176">_xll.SNL.Clients.Office.Excel.Functions.SPG(K176, "SP_TOTAL_REV", "CY2023")</f>
        <v>5508200</v>
      </c>
      <c r="M176" s="4">
        <f>_xll.SNL.Clients.Office.Excel.Functions.SPG(K176,"IQ_AVG_DILUT_SHARES_OUT","CY2023")</f>
        <v>230500000</v>
      </c>
      <c r="N176" s="5">
        <f>_xll.SNL.Clients.Office.Excel.Functions.SPG(K176, "IQ_DILUT_EPS_NORM", "CY2023")</f>
        <v>2.0049999999999999</v>
      </c>
      <c r="O176">
        <f t="shared" si="26"/>
        <v>462152.5</v>
      </c>
      <c r="P176">
        <f t="shared" si="27"/>
        <v>8.3902636069859482E-2</v>
      </c>
      <c r="Q176" s="5">
        <f>_xll.SNL.Clients.Office.Excel.Functions.SPG(K176, "SP_MARKETCAP", "12/31/2022")</f>
        <v>14444.72470805</v>
      </c>
      <c r="R176">
        <f t="shared" si="31"/>
        <v>4.2869343263389438E-4</v>
      </c>
      <c r="S176">
        <f t="shared" si="32"/>
        <v>8.5953033243095815E-4</v>
      </c>
      <c r="U176" t="s">
        <v>176</v>
      </c>
      <c r="V176" s="4" cm="1">
        <f t="array" ref="V176">_xll.SNL.Clients.Office.Excel.Functions.SPG(U176, "SP_TOTAL_REV", "CY2021")</f>
        <v>5586700</v>
      </c>
      <c r="W176" s="4">
        <f>_xll.SNL.Clients.Office.Excel.Functions.SPG(U176,"IQ_AVG_DILUT_SHARES_OUT","CY2021")</f>
        <v>229600000</v>
      </c>
      <c r="X176" s="5">
        <f>_xll.SNL.Clients.Office.Excel.Functions.SPG(U176, "IQ_DILUT_EPS_NORM", "CY2021")</f>
        <v>2.694</v>
      </c>
      <c r="Y176">
        <f t="shared" si="33"/>
        <v>618542.4</v>
      </c>
      <c r="Z176">
        <f t="shared" si="34"/>
        <v>0.11071695276281168</v>
      </c>
      <c r="AA176" s="5">
        <f>_xll.SNL.Clients.Office.Excel.Functions.SPG(U176, "SP_MARKETCAP", "12/31/2021")</f>
        <v>15732.458247</v>
      </c>
      <c r="AB176">
        <f t="shared" si="28"/>
        <v>3.7077480441761036E-4</v>
      </c>
      <c r="AC176">
        <f t="shared" si="35"/>
        <v>9.988673231010423E-4</v>
      </c>
    </row>
    <row r="177" spans="1:29">
      <c r="A177" t="s">
        <v>177</v>
      </c>
      <c r="B177" s="4" cm="1">
        <f t="array" ref="B177">_xll.SNL.Clients.Office.Excel.Functions.SPG(A177, "SP_TOTAL_REV", "CY2023")</f>
        <v>11910705</v>
      </c>
      <c r="C177" s="4">
        <f>_xll.SNL.Clients.Office.Excel.Functions.SPG(A177,"IQ_AVG_DILUT_SHARES_OUT","CY2023")</f>
        <v>349580638</v>
      </c>
      <c r="D177" s="5">
        <f>_xll.SNL.Clients.Office.Excel.Functions.SPG(A177, "IQ_DILUT_EPS_NORM", "CY2023")</f>
        <v>3.37</v>
      </c>
      <c r="E177">
        <f t="shared" si="24"/>
        <v>1178086.75006</v>
      </c>
      <c r="F177">
        <f t="shared" si="25"/>
        <v>9.8909909200169094E-2</v>
      </c>
      <c r="G177" s="5">
        <f>_xll.SNL.Clients.Office.Excel.Functions.SPG(A177, "SP_MARKETCAP", "12/30/2023")</f>
        <v>21560.413619480001</v>
      </c>
      <c r="H177">
        <f t="shared" si="29"/>
        <v>5.1313786638730108E-4</v>
      </c>
      <c r="I177">
        <f t="shared" si="30"/>
        <v>1.7292746097252046E-3</v>
      </c>
      <c r="K177" t="s">
        <v>177</v>
      </c>
      <c r="L177" s="4" cm="1">
        <f t="array" ref="L177">_xll.SNL.Clients.Office.Excel.Functions.SPG(K177, "SP_TOTAL_REV", "CY2023")</f>
        <v>11910705</v>
      </c>
      <c r="M177" s="4">
        <f>_xll.SNL.Clients.Office.Excel.Functions.SPG(K177,"IQ_AVG_DILUT_SHARES_OUT","CY2023")</f>
        <v>349580638</v>
      </c>
      <c r="N177" s="5">
        <f>_xll.SNL.Clients.Office.Excel.Functions.SPG(K177, "IQ_DILUT_EPS_NORM", "CY2023")</f>
        <v>3.37</v>
      </c>
      <c r="O177">
        <f t="shared" si="26"/>
        <v>1178086.75006</v>
      </c>
      <c r="P177">
        <f t="shared" si="27"/>
        <v>9.8909909200169094E-2</v>
      </c>
      <c r="Q177" s="5">
        <f>_xll.SNL.Clients.Office.Excel.Functions.SPG(K177, "SP_MARKETCAP", "12/31/2022")</f>
        <v>29202.093757440001</v>
      </c>
      <c r="R177">
        <f t="shared" si="31"/>
        <v>8.6666558664126798E-4</v>
      </c>
      <c r="S177">
        <f t="shared" si="32"/>
        <v>2.9206630269810732E-3</v>
      </c>
      <c r="U177" t="s">
        <v>177</v>
      </c>
      <c r="V177" s="4" cm="1">
        <f t="array" ref="V177">_xll.SNL.Clients.Office.Excel.Functions.SPG(U177, "SP_TOTAL_REV", "CY2021")</f>
        <v>9863085</v>
      </c>
      <c r="W177" s="4">
        <f>_xll.SNL.Clients.Office.Excel.Functions.SPG(U177,"IQ_AVG_DILUT_SHARES_OUT","CY2021")</f>
        <v>344631056</v>
      </c>
      <c r="X177" s="5">
        <f>_xll.SNL.Clients.Office.Excel.Functions.SPG(U177, "IQ_DILUT_EPS_NORM", "CY2021")</f>
        <v>2.83</v>
      </c>
      <c r="Y177">
        <f t="shared" si="33"/>
        <v>975305.88847999997</v>
      </c>
      <c r="Z177">
        <f t="shared" si="34"/>
        <v>9.8884465507495869E-2</v>
      </c>
      <c r="AA177" s="5">
        <f>_xll.SNL.Clients.Office.Excel.Functions.SPG(U177, "SP_MARKETCAP", "12/31/2021")</f>
        <v>31279.452775760001</v>
      </c>
      <c r="AB177">
        <f t="shared" si="28"/>
        <v>7.3717869153943748E-4</v>
      </c>
      <c r="AC177">
        <f t="shared" si="35"/>
        <v>2.086215697056608E-3</v>
      </c>
    </row>
    <row r="178" spans="1:29">
      <c r="A178" t="s">
        <v>178</v>
      </c>
      <c r="B178" s="4" cm="1">
        <f t="array" ref="B178">_xll.SNL.Clients.Office.Excel.Functions.SPG(A178, "SP_TOTAL_REV", "CY2023")</f>
        <v>21727000</v>
      </c>
      <c r="C178" s="4">
        <f>_xll.SNL.Clients.Office.Excel.Functions.SPG(A178,"IQ_AVG_DILUT_SHARES_OUT","CY2023")</f>
        <v>997000000</v>
      </c>
      <c r="D178" s="5">
        <f>_xll.SNL.Clients.Office.Excel.Functions.SPG(A178, "IQ_DILUT_EPS_NORM", "CY2023")</f>
        <v>1.706</v>
      </c>
      <c r="E178">
        <f t="shared" si="24"/>
        <v>1700882</v>
      </c>
      <c r="F178">
        <f t="shared" si="25"/>
        <v>7.828425461407465E-2</v>
      </c>
      <c r="G178" s="5">
        <f>_xll.SNL.Clients.Office.Excel.Functions.SPG(A178, "SP_MARKETCAP", "12/30/2023")</f>
        <v>35736.203234400004</v>
      </c>
      <c r="H178">
        <f t="shared" si="29"/>
        <v>8.5052167384742667E-4</v>
      </c>
      <c r="I178">
        <f t="shared" si="30"/>
        <v>1.4509899755837099E-3</v>
      </c>
      <c r="K178" t="s">
        <v>178</v>
      </c>
      <c r="L178" s="4" cm="1">
        <f t="array" ref="L178">_xll.SNL.Clients.Office.Excel.Functions.SPG(K178, "SP_TOTAL_REV", "CY2023")</f>
        <v>21727000</v>
      </c>
      <c r="M178" s="4">
        <f>_xll.SNL.Clients.Office.Excel.Functions.SPG(K178,"IQ_AVG_DILUT_SHARES_OUT","CY2023")</f>
        <v>997000000</v>
      </c>
      <c r="N178" s="5">
        <f>_xll.SNL.Clients.Office.Excel.Functions.SPG(K178, "IQ_DILUT_EPS_NORM", "CY2023")</f>
        <v>1.706</v>
      </c>
      <c r="O178">
        <f t="shared" si="26"/>
        <v>1700882</v>
      </c>
      <c r="P178">
        <f t="shared" si="27"/>
        <v>7.828425461407465E-2</v>
      </c>
      <c r="Q178" s="5">
        <f>_xll.SNL.Clients.Office.Excel.Functions.SPG(K178, "SP_MARKETCAP", "12/31/2022")</f>
        <v>42959.4679569</v>
      </c>
      <c r="R178">
        <f t="shared" si="31"/>
        <v>1.2749596932301402E-3</v>
      </c>
      <c r="S178">
        <f t="shared" si="32"/>
        <v>2.175081236650619E-3</v>
      </c>
      <c r="U178" t="s">
        <v>178</v>
      </c>
      <c r="V178" s="4" cm="1">
        <f t="array" ref="V178">_xll.SNL.Clients.Office.Excel.Functions.SPG(U178, "SP_TOTAL_REV", "CY2021")</f>
        <v>17938000</v>
      </c>
      <c r="W178" s="4">
        <f>_xll.SNL.Clients.Office.Excel.Functions.SPG(U178,"IQ_AVG_DILUT_SHARES_OUT","CY2021")</f>
        <v>980000000</v>
      </c>
      <c r="X178" s="5">
        <f>_xll.SNL.Clients.Office.Excel.Functions.SPG(U178, "IQ_DILUT_EPS_NORM", "CY2021")</f>
        <v>0.92900000000000005</v>
      </c>
      <c r="Y178">
        <f t="shared" si="33"/>
        <v>910420</v>
      </c>
      <c r="Z178">
        <f t="shared" si="34"/>
        <v>5.0753707213736204E-2</v>
      </c>
      <c r="AA178" s="5">
        <f>_xll.SNL.Clients.Office.Excel.Functions.SPG(U178, "SP_MARKETCAP", "12/31/2021")</f>
        <v>56507.635377120001</v>
      </c>
      <c r="AB178">
        <f t="shared" si="28"/>
        <v>1.3317440368258112E-3</v>
      </c>
      <c r="AC178">
        <f t="shared" si="35"/>
        <v>1.2371902102111788E-3</v>
      </c>
    </row>
    <row r="179" spans="1:29">
      <c r="A179" t="s">
        <v>179</v>
      </c>
      <c r="B179" s="4" cm="1">
        <f t="array" ref="B179">_xll.SNL.Clients.Office.Excel.Functions.SPG(A179, "SP_TOTAL_REV", "CY2023")</f>
        <v>12839000</v>
      </c>
      <c r="C179" s="4">
        <f>_xll.SNL.Clients.Office.Excel.Functions.SPG(A179,"IQ_AVG_DILUT_SHARES_OUT","CY2023")</f>
        <v>150228000</v>
      </c>
      <c r="D179" s="5">
        <f>_xll.SNL.Clients.Office.Excel.Functions.SPG(A179, "IQ_DILUT_EPS_NORM", "CY2023")</f>
        <v>6.5960000000000001</v>
      </c>
      <c r="E179">
        <f t="shared" si="24"/>
        <v>990903.88800000004</v>
      </c>
      <c r="F179">
        <f t="shared" si="25"/>
        <v>7.7179210841965884E-2</v>
      </c>
      <c r="G179" s="5">
        <f>_xll.SNL.Clients.Office.Excel.Functions.SPG(A179, "SP_MARKETCAP", "12/30/2023")</f>
        <v>21075.77313528</v>
      </c>
      <c r="H179">
        <f t="shared" si="29"/>
        <v>5.0160342236334199E-4</v>
      </c>
      <c r="I179">
        <f t="shared" si="30"/>
        <v>3.3085761739086038E-3</v>
      </c>
      <c r="K179" t="s">
        <v>179</v>
      </c>
      <c r="L179" s="4" cm="1">
        <f t="array" ref="L179">_xll.SNL.Clients.Office.Excel.Functions.SPG(K179, "SP_TOTAL_REV", "CY2023")</f>
        <v>12839000</v>
      </c>
      <c r="M179" s="4">
        <f>_xll.SNL.Clients.Office.Excel.Functions.SPG(K179,"IQ_AVG_DILUT_SHARES_OUT","CY2023")</f>
        <v>150228000</v>
      </c>
      <c r="N179" s="5">
        <f>_xll.SNL.Clients.Office.Excel.Functions.SPG(K179, "IQ_DILUT_EPS_NORM", "CY2023")</f>
        <v>6.5960000000000001</v>
      </c>
      <c r="O179">
        <f t="shared" si="26"/>
        <v>990903.88800000004</v>
      </c>
      <c r="P179">
        <f t="shared" si="27"/>
        <v>7.7179210841965884E-2</v>
      </c>
      <c r="Q179" s="5">
        <f>_xll.SNL.Clients.Office.Excel.Functions.SPG(K179, "SP_MARKETCAP", "12/31/2022")</f>
        <v>13673.560737600001</v>
      </c>
      <c r="R179">
        <f t="shared" si="31"/>
        <v>4.0580667388302977E-4</v>
      </c>
      <c r="S179">
        <f t="shared" si="32"/>
        <v>2.6767008209324645E-3</v>
      </c>
      <c r="U179" t="s">
        <v>179</v>
      </c>
      <c r="V179" s="4" cm="1">
        <f t="array" ref="V179">_xll.SNL.Clients.Office.Excel.Functions.SPG(U179, "SP_TOTAL_REV", "CY2021")</f>
        <v>8598000</v>
      </c>
      <c r="W179" s="4">
        <f>_xll.SNL.Clients.Office.Excel.Functions.SPG(U179,"IQ_AVG_DILUT_SHARES_OUT","CY2021")</f>
        <v>149734000</v>
      </c>
      <c r="X179" s="5">
        <f>_xll.SNL.Clients.Office.Excel.Functions.SPG(U179, "IQ_DILUT_EPS_NORM", "CY2021")</f>
        <v>-0.47499999999999998</v>
      </c>
      <c r="Y179">
        <f t="shared" si="33"/>
        <v>-71123.649999999994</v>
      </c>
      <c r="Z179">
        <f t="shared" si="34"/>
        <v>-8.272115608280995E-3</v>
      </c>
      <c r="AA179" s="5">
        <f>_xll.SNL.Clients.Office.Excel.Functions.SPG(U179, "SP_MARKETCAP", "12/31/2021")</f>
        <v>27384.07473936</v>
      </c>
      <c r="AB179">
        <f t="shared" si="28"/>
        <v>6.4537434622332788E-4</v>
      </c>
      <c r="AC179">
        <f t="shared" si="35"/>
        <v>-3.0655281445608073E-4</v>
      </c>
    </row>
    <row r="180" spans="1:29">
      <c r="A180" t="s">
        <v>180</v>
      </c>
      <c r="B180" s="4" cm="1">
        <f t="array" ref="B180">_xll.SNL.Clients.Office.Excel.Functions.SPG(A180, "SP_TOTAL_REV", "CY2023")</f>
        <v>9300110</v>
      </c>
      <c r="C180" s="4">
        <f>_xll.SNL.Clients.Office.Excel.Functions.SPG(A180,"IQ_AVG_DILUT_SHARES_OUT","CY2023")</f>
        <v>150186000</v>
      </c>
      <c r="D180" s="5">
        <f>_xll.SNL.Clients.Office.Excel.Functions.SPG(A180, "IQ_DILUT_EPS_NORM", "CY2023")</f>
        <v>4.2309999999999999</v>
      </c>
      <c r="E180">
        <f t="shared" si="24"/>
        <v>635436.96600000001</v>
      </c>
      <c r="F180">
        <f t="shared" si="25"/>
        <v>6.832574732987029E-2</v>
      </c>
      <c r="G180" s="5">
        <f>_xll.SNL.Clients.Office.Excel.Functions.SPG(A180, "SP_MARKETCAP", "12/30/2023")</f>
        <v>18493.527991200001</v>
      </c>
      <c r="H180">
        <f t="shared" si="29"/>
        <v>4.4014598527015981E-4</v>
      </c>
      <c r="I180">
        <f t="shared" si="30"/>
        <v>1.8622576636780461E-3</v>
      </c>
      <c r="K180" t="s">
        <v>180</v>
      </c>
      <c r="L180" s="4" cm="1">
        <f t="array" ref="L180">_xll.SNL.Clients.Office.Excel.Functions.SPG(K180, "SP_TOTAL_REV", "CY2023")</f>
        <v>9300110</v>
      </c>
      <c r="M180" s="4">
        <f>_xll.SNL.Clients.Office.Excel.Functions.SPG(K180,"IQ_AVG_DILUT_SHARES_OUT","CY2023")</f>
        <v>150186000</v>
      </c>
      <c r="N180" s="5">
        <f>_xll.SNL.Clients.Office.Excel.Functions.SPG(K180, "IQ_DILUT_EPS_NORM", "CY2023")</f>
        <v>4.2309999999999999</v>
      </c>
      <c r="O180">
        <f t="shared" si="26"/>
        <v>635436.96600000001</v>
      </c>
      <c r="P180">
        <f t="shared" si="27"/>
        <v>6.832574732987029E-2</v>
      </c>
      <c r="Q180" s="5">
        <f>_xll.SNL.Clients.Office.Excel.Functions.SPG(K180, "SP_MARKETCAP", "12/31/2022")</f>
        <v>16537.45302528</v>
      </c>
      <c r="R180">
        <f t="shared" si="31"/>
        <v>4.9080184272934661E-4</v>
      </c>
      <c r="S180">
        <f t="shared" si="32"/>
        <v>2.0765825965878655E-3</v>
      </c>
      <c r="U180" t="s">
        <v>180</v>
      </c>
      <c r="V180" s="4" cm="1">
        <f t="array" ref="V180">_xll.SNL.Clients.Office.Excel.Functions.SPG(U180, "SP_TOTAL_REV", "CY2021")</f>
        <v>16523517</v>
      </c>
      <c r="W180" s="4">
        <f>_xll.SNL.Clients.Office.Excel.Functions.SPG(U180,"IQ_AVG_DILUT_SHARES_OUT","CY2021")</f>
        <v>171250000</v>
      </c>
      <c r="X180" s="5">
        <f>_xll.SNL.Clients.Office.Excel.Functions.SPG(U180, "IQ_DILUT_EPS_NORM", "CY2021")</f>
        <v>7.0049999999999999</v>
      </c>
      <c r="Y180">
        <f t="shared" si="33"/>
        <v>1199606.25</v>
      </c>
      <c r="Z180">
        <f t="shared" si="34"/>
        <v>7.2599934384429174E-2</v>
      </c>
      <c r="AA180" s="5">
        <f>_xll.SNL.Clients.Office.Excel.Functions.SPG(U180, "SP_MARKETCAP", "12/31/2021")</f>
        <v>22749.239256379999</v>
      </c>
      <c r="AB180">
        <f t="shared" si="28"/>
        <v>5.3614283308472445E-4</v>
      </c>
      <c r="AC180">
        <f t="shared" si="35"/>
        <v>3.7556805457584948E-3</v>
      </c>
    </row>
    <row r="181" spans="1:29">
      <c r="A181" t="s">
        <v>181</v>
      </c>
      <c r="B181" s="4" cm="1">
        <f t="array" ref="B181">_xll.SNL.Clients.Office.Excel.Functions.SPG(A181, "SP_TOTAL_REV", "CY2023")</f>
        <v>2699936</v>
      </c>
      <c r="C181" s="4">
        <f>_xll.SNL.Clients.Office.Excel.Functions.SPG(A181,"IQ_AVG_DILUT_SHARES_OUT","CY2023")</f>
        <v>169220882</v>
      </c>
      <c r="D181" s="5">
        <f>_xll.SNL.Clients.Office.Excel.Functions.SPG(A181, "IQ_DILUT_EPS_NORM", "CY2023")</f>
        <v>3.1880000000000002</v>
      </c>
      <c r="E181">
        <f t="shared" si="24"/>
        <v>539476.17181600002</v>
      </c>
      <c r="F181">
        <f t="shared" si="25"/>
        <v>0.19981072581572304</v>
      </c>
      <c r="G181" s="5">
        <f>_xll.SNL.Clients.Office.Excel.Functions.SPG(A181, "SP_MARKETCAP", "12/30/2023")</f>
        <v>33874.173201259997</v>
      </c>
      <c r="H181">
        <f t="shared" si="29"/>
        <v>8.0620535713765555E-4</v>
      </c>
      <c r="I181">
        <f t="shared" si="30"/>
        <v>2.5701826785548458E-3</v>
      </c>
      <c r="K181" t="s">
        <v>181</v>
      </c>
      <c r="L181" s="4" cm="1">
        <f t="array" ref="L181">_xll.SNL.Clients.Office.Excel.Functions.SPG(K181, "SP_TOTAL_REV", "CY2023")</f>
        <v>2699936</v>
      </c>
      <c r="M181" s="4">
        <f>_xll.SNL.Clients.Office.Excel.Functions.SPG(K181,"IQ_AVG_DILUT_SHARES_OUT","CY2023")</f>
        <v>169220882</v>
      </c>
      <c r="N181" s="5">
        <f>_xll.SNL.Clients.Office.Excel.Functions.SPG(K181, "IQ_DILUT_EPS_NORM", "CY2023")</f>
        <v>3.1880000000000002</v>
      </c>
      <c r="O181">
        <f t="shared" si="26"/>
        <v>539476.17181600002</v>
      </c>
      <c r="P181">
        <f t="shared" si="27"/>
        <v>0.19981072581572304</v>
      </c>
      <c r="Q181" s="5">
        <f>_xll.SNL.Clients.Office.Excel.Functions.SPG(K181, "SP_MARKETCAP", "12/31/2022")</f>
        <v>19710.570491040002</v>
      </c>
      <c r="R181">
        <f t="shared" si="31"/>
        <v>5.8497425833717971E-4</v>
      </c>
      <c r="S181">
        <f t="shared" si="32"/>
        <v>1.8648979355789289E-3</v>
      </c>
      <c r="U181" t="s">
        <v>181</v>
      </c>
      <c r="V181" s="4" cm="1">
        <f t="array" ref="V181">_xll.SNL.Clients.Office.Excel.Functions.SPG(U181, "SP_TOTAL_REV", "CY2021")</f>
        <v>1659423</v>
      </c>
      <c r="W181" s="4">
        <f>_xll.SNL.Clients.Office.Excel.Functions.SPG(U181,"IQ_AVG_DILUT_SHARES_OUT","CY2021")</f>
        <v>140016028</v>
      </c>
      <c r="X181" s="5">
        <f>_xll.SNL.Clients.Office.Excel.Functions.SPG(U181, "IQ_DILUT_EPS_NORM", "CY2021")</f>
        <v>2.9950000000000001</v>
      </c>
      <c r="Y181">
        <f t="shared" si="33"/>
        <v>419348.00386</v>
      </c>
      <c r="Z181">
        <f t="shared" si="34"/>
        <v>0.25270711799221779</v>
      </c>
      <c r="AA181" s="5">
        <f>_xll.SNL.Clients.Office.Excel.Functions.SPG(U181, "SP_MARKETCAP", "12/31/2021")</f>
        <v>30357.288720920002</v>
      </c>
      <c r="AB181">
        <f t="shared" si="28"/>
        <v>7.154455846272071E-4</v>
      </c>
      <c r="AC181">
        <f t="shared" si="35"/>
        <v>2.1427595259584853E-3</v>
      </c>
    </row>
    <row r="182" spans="1:29">
      <c r="A182" t="s">
        <v>182</v>
      </c>
      <c r="B182" s="4" cm="1">
        <f t="array" ref="B182">_xll.SNL.Clients.Office.Excel.Functions.SPG(A182, "SP_TOTAL_REV", "CY2023")</f>
        <v>338293000</v>
      </c>
      <c r="C182" s="4">
        <f>_xll.SNL.Clients.Office.Excel.Functions.SPG(A182,"IQ_AVG_DILUT_SHARES_OUT","CY2023")</f>
        <v>4052000000</v>
      </c>
      <c r="D182" s="5">
        <f>_xll.SNL.Clients.Office.Excel.Functions.SPG(A182, "IQ_DILUT_EPS_NORM", "CY2023")</f>
        <v>8.24</v>
      </c>
      <c r="E182">
        <f t="shared" si="24"/>
        <v>33388480</v>
      </c>
      <c r="F182">
        <f t="shared" si="25"/>
        <v>9.8696928402302153E-2</v>
      </c>
      <c r="G182" s="5">
        <f>_xll.SNL.Clients.Office.Excel.Functions.SPG(A182, "SP_MARKETCAP", "12/30/2023")</f>
        <v>399597.51191052003</v>
      </c>
      <c r="H182">
        <f t="shared" si="29"/>
        <v>9.510421195731391E-3</v>
      </c>
      <c r="I182">
        <f t="shared" si="30"/>
        <v>7.8365870652826658E-2</v>
      </c>
      <c r="K182" t="s">
        <v>182</v>
      </c>
      <c r="L182" s="4" cm="1">
        <f t="array" ref="L182">_xll.SNL.Clients.Office.Excel.Functions.SPG(K182, "SP_TOTAL_REV", "CY2023")</f>
        <v>338293000</v>
      </c>
      <c r="M182" s="4">
        <f>_xll.SNL.Clients.Office.Excel.Functions.SPG(K182,"IQ_AVG_DILUT_SHARES_OUT","CY2023")</f>
        <v>4052000000</v>
      </c>
      <c r="N182" s="5">
        <f>_xll.SNL.Clients.Office.Excel.Functions.SPG(K182, "IQ_DILUT_EPS_NORM", "CY2023")</f>
        <v>8.24</v>
      </c>
      <c r="O182">
        <f t="shared" si="26"/>
        <v>33388480</v>
      </c>
      <c r="P182">
        <f t="shared" si="27"/>
        <v>9.8696928402302153E-2</v>
      </c>
      <c r="Q182" s="5">
        <f>_xll.SNL.Clients.Office.Excel.Functions.SPG(K182, "SP_MARKETCAP", "12/31/2022")</f>
        <v>454247.76433630002</v>
      </c>
      <c r="R182">
        <f t="shared" si="31"/>
        <v>1.3481256119133696E-2</v>
      </c>
      <c r="S182">
        <f t="shared" si="32"/>
        <v>0.11108555042166166</v>
      </c>
      <c r="U182" t="s">
        <v>182</v>
      </c>
      <c r="V182" s="4" cm="1">
        <f t="array" ref="V182">_xll.SNL.Clients.Office.Excel.Functions.SPG(U182, "SP_TOTAL_REV", "CY2021")</f>
        <v>277140000</v>
      </c>
      <c r="W182" s="4">
        <f>_xll.SNL.Clients.Office.Excel.Functions.SPG(U182,"IQ_AVG_DILUT_SHARES_OUT","CY2021")</f>
        <v>4275000000</v>
      </c>
      <c r="X182" s="5">
        <f>_xll.SNL.Clients.Office.Excel.Functions.SPG(U182, "IQ_DILUT_EPS_NORM", "CY2021")</f>
        <v>4.3419999999999996</v>
      </c>
      <c r="Y182">
        <f t="shared" si="33"/>
        <v>18562050</v>
      </c>
      <c r="Z182">
        <f t="shared" si="34"/>
        <v>6.6977159558345961E-2</v>
      </c>
      <c r="AA182" s="5">
        <f>_xll.SNL.Clients.Office.Excel.Functions.SPG(U182, "SP_MARKETCAP", "12/31/2021")</f>
        <v>259051.95487841</v>
      </c>
      <c r="AB182">
        <f t="shared" si="28"/>
        <v>6.105208505629291E-3</v>
      </c>
      <c r="AC182">
        <f t="shared" si="35"/>
        <v>2.6508815331442379E-2</v>
      </c>
    </row>
    <row r="183" spans="1:29">
      <c r="A183" t="s">
        <v>183</v>
      </c>
      <c r="B183" s="4" cm="1">
        <f t="array" ref="B183">_xll.SNL.Clients.Office.Excel.Functions.SPG(A183, "SP_TOTAL_REV", "CY2023")</f>
        <v>2805388</v>
      </c>
      <c r="C183" s="4">
        <f>_xll.SNL.Clients.Office.Excel.Functions.SPG(A183,"IQ_AVG_DILUT_SHARES_OUT","CY2023")</f>
        <v>60086500</v>
      </c>
      <c r="D183" s="5">
        <f>_xll.SNL.Clients.Office.Excel.Functions.SPG(A183, "IQ_DILUT_EPS_NORM", "CY2023")</f>
        <v>6.5490000000000004</v>
      </c>
      <c r="E183">
        <f t="shared" si="24"/>
        <v>393506.48849999998</v>
      </c>
      <c r="F183">
        <f t="shared" si="25"/>
        <v>0.1402681156759778</v>
      </c>
      <c r="G183" s="5">
        <f>_xll.SNL.Clients.Office.Excel.Functions.SPG(A183, "SP_MARKETCAP", "12/30/2023")</f>
        <v>10686.39662478</v>
      </c>
      <c r="H183">
        <f t="shared" si="29"/>
        <v>2.5433625069481942E-4</v>
      </c>
      <c r="I183">
        <f t="shared" si="30"/>
        <v>1.6656481058003724E-3</v>
      </c>
      <c r="K183" t="s">
        <v>183</v>
      </c>
      <c r="L183" s="4" cm="1">
        <f t="array" ref="L183">_xll.SNL.Clients.Office.Excel.Functions.SPG(K183, "SP_TOTAL_REV", "CY2023")</f>
        <v>2805388</v>
      </c>
      <c r="M183" s="4">
        <f>_xll.SNL.Clients.Office.Excel.Functions.SPG(K183,"IQ_AVG_DILUT_SHARES_OUT","CY2023")</f>
        <v>60086500</v>
      </c>
      <c r="N183" s="5">
        <f>_xll.SNL.Clients.Office.Excel.Functions.SPG(K183, "IQ_DILUT_EPS_NORM", "CY2023")</f>
        <v>6.5490000000000004</v>
      </c>
      <c r="O183">
        <f t="shared" si="26"/>
        <v>393506.48849999998</v>
      </c>
      <c r="P183">
        <f t="shared" si="27"/>
        <v>0.1402681156759778</v>
      </c>
      <c r="Q183" s="5">
        <f>_xll.SNL.Clients.Office.Excel.Functions.SPG(K183, "SP_MARKETCAP", "12/31/2022")</f>
        <v>8663.4992211000008</v>
      </c>
      <c r="R183">
        <f t="shared" si="31"/>
        <v>2.5711706486483866E-4</v>
      </c>
      <c r="S183">
        <f t="shared" si="32"/>
        <v>1.6838596577998285E-3</v>
      </c>
      <c r="U183" t="s">
        <v>183</v>
      </c>
      <c r="V183" s="4" cm="1">
        <f t="array" ref="V183">_xll.SNL.Clients.Office.Excel.Functions.SPG(U183, "SP_TOTAL_REV", "CY2021")</f>
        <v>2665899</v>
      </c>
      <c r="W183" s="4">
        <f>_xll.SNL.Clients.Office.Excel.Functions.SPG(U183,"IQ_AVG_DILUT_SHARES_OUT","CY2021")</f>
        <v>61957000</v>
      </c>
      <c r="X183" s="5">
        <f>_xll.SNL.Clients.Office.Excel.Functions.SPG(U183, "IQ_DILUT_EPS_NORM", "CY2021")</f>
        <v>4.4279999999999999</v>
      </c>
      <c r="Y183">
        <f t="shared" si="33"/>
        <v>274345.59600000002</v>
      </c>
      <c r="Z183">
        <f t="shared" si="34"/>
        <v>0.10290922349271298</v>
      </c>
      <c r="AA183" s="5">
        <f>_xll.SNL.Clients.Office.Excel.Functions.SPG(U183, "SP_MARKETCAP", "12/31/2021")</f>
        <v>14983.44353748</v>
      </c>
      <c r="AB183">
        <f t="shared" si="28"/>
        <v>3.5312239574326036E-4</v>
      </c>
      <c r="AC183">
        <f t="shared" si="35"/>
        <v>1.5636259683511568E-3</v>
      </c>
    </row>
    <row r="184" spans="1:29">
      <c r="A184" t="s">
        <v>184</v>
      </c>
      <c r="B184" s="4" cm="1">
        <f t="array" ref="B184">_xll.SNL.Clients.Office.Excel.Functions.SPG(A184, "SP_TOTAL_REV", "CY2023")</f>
        <v>2122909</v>
      </c>
      <c r="C184" s="4">
        <f>_xll.SNL.Clients.Office.Excel.Functions.SPG(A184,"IQ_AVG_DILUT_SHARES_OUT","CY2023")</f>
        <v>38830250</v>
      </c>
      <c r="D184" s="5">
        <f>_xll.SNL.Clients.Office.Excel.Functions.SPG(A184, "IQ_DILUT_EPS_NORM", "CY2023")</f>
        <v>9.9960000000000004</v>
      </c>
      <c r="E184">
        <f t="shared" si="24"/>
        <v>388147.179</v>
      </c>
      <c r="F184">
        <f t="shared" si="25"/>
        <v>0.18283740800948134</v>
      </c>
      <c r="G184" s="5">
        <f>_xll.SNL.Clients.Office.Excel.Functions.SPG(A184, "SP_MARKETCAP", "12/30/2023")</f>
        <v>18122.392934799998</v>
      </c>
      <c r="H184">
        <f t="shared" si="29"/>
        <v>4.3131297054494323E-4</v>
      </c>
      <c r="I184">
        <f t="shared" si="30"/>
        <v>4.3114044535672528E-3</v>
      </c>
      <c r="K184" t="s">
        <v>184</v>
      </c>
      <c r="L184" s="4" cm="1">
        <f t="array" ref="L184">_xll.SNL.Clients.Office.Excel.Functions.SPG(K184, "SP_TOTAL_REV", "CY2023")</f>
        <v>2122909</v>
      </c>
      <c r="M184" s="4">
        <f>_xll.SNL.Clients.Office.Excel.Functions.SPG(K184,"IQ_AVG_DILUT_SHARES_OUT","CY2023")</f>
        <v>38830250</v>
      </c>
      <c r="N184" s="5">
        <f>_xll.SNL.Clients.Office.Excel.Functions.SPG(K184, "IQ_DILUT_EPS_NORM", "CY2023")</f>
        <v>9.9960000000000004</v>
      </c>
      <c r="O184">
        <f t="shared" si="26"/>
        <v>388147.179</v>
      </c>
      <c r="P184">
        <f t="shared" si="27"/>
        <v>0.18283740800948134</v>
      </c>
      <c r="Q184" s="5">
        <f>_xll.SNL.Clients.Office.Excel.Functions.SPG(K184, "SP_MARKETCAP", "12/31/2022")</f>
        <v>15285.386043779999</v>
      </c>
      <c r="R184">
        <f t="shared" si="31"/>
        <v>4.5364274810931124E-4</v>
      </c>
      <c r="S184">
        <f t="shared" si="32"/>
        <v>4.5346129101006757E-3</v>
      </c>
      <c r="U184" t="s">
        <v>184</v>
      </c>
      <c r="V184" s="4" cm="1">
        <f t="array" ref="V184">_xll.SNL.Clients.Office.Excel.Functions.SPG(U184, "SP_TOTAL_REV", "CY2021")</f>
        <v>1627964</v>
      </c>
      <c r="W184" s="4">
        <f>_xll.SNL.Clients.Office.Excel.Functions.SPG(U184,"IQ_AVG_DILUT_SHARES_OUT","CY2021")</f>
        <v>38556000</v>
      </c>
      <c r="X184" s="5">
        <f>_xll.SNL.Clients.Office.Excel.Functions.SPG(U184, "IQ_DILUT_EPS_NORM", "CY2021")</f>
        <v>7.6349999999999998</v>
      </c>
      <c r="Y184">
        <f t="shared" si="33"/>
        <v>294375.06</v>
      </c>
      <c r="Z184">
        <f t="shared" si="34"/>
        <v>0.18082405999149859</v>
      </c>
      <c r="AA184" s="5">
        <f>_xll.SNL.Clients.Office.Excel.Functions.SPG(U184, "SP_MARKETCAP", "12/31/2021")</f>
        <v>18294.440423069998</v>
      </c>
      <c r="AB184">
        <f t="shared" si="28"/>
        <v>4.3115433477071939E-4</v>
      </c>
      <c r="AC184">
        <f t="shared" si="35"/>
        <v>3.2918633459744426E-3</v>
      </c>
    </row>
    <row r="185" spans="1:29">
      <c r="A185" t="s">
        <v>185</v>
      </c>
      <c r="B185" s="4" cm="1">
        <f t="array" ref="B185">_xll.SNL.Clients.Office.Excel.Functions.SPG(A185, "SP_TOTAL_REV", "CY2023")</f>
        <v>1550746</v>
      </c>
      <c r="C185" s="4">
        <f>_xll.SNL.Clients.Office.Excel.Functions.SPG(A185,"IQ_AVG_DILUT_SHARES_OUT","CY2023")</f>
        <v>25311000</v>
      </c>
      <c r="D185" s="5">
        <f>_xll.SNL.Clients.Office.Excel.Functions.SPG(A185, "IQ_DILUT_EPS_NORM", "CY2023")</f>
        <v>13.832000000000001</v>
      </c>
      <c r="E185">
        <f t="shared" si="24"/>
        <v>350101.75199999998</v>
      </c>
      <c r="F185">
        <f t="shared" si="25"/>
        <v>0.22576344030550458</v>
      </c>
      <c r="G185" s="5">
        <f>_xll.SNL.Clients.Office.Excel.Functions.SPG(A185, "SP_MARKETCAP", "12/30/2023")</f>
        <v>28766.827483569999</v>
      </c>
      <c r="H185">
        <f t="shared" si="29"/>
        <v>6.8465052378743278E-4</v>
      </c>
      <c r="I185">
        <f t="shared" si="30"/>
        <v>9.4700860450277705E-3</v>
      </c>
      <c r="K185" t="s">
        <v>185</v>
      </c>
      <c r="L185" s="4" cm="1">
        <f t="array" ref="L185">_xll.SNL.Clients.Office.Excel.Functions.SPG(K185, "SP_TOTAL_REV", "CY2023")</f>
        <v>1550746</v>
      </c>
      <c r="M185" s="4">
        <f>_xll.SNL.Clients.Office.Excel.Functions.SPG(K185,"IQ_AVG_DILUT_SHARES_OUT","CY2023")</f>
        <v>25311000</v>
      </c>
      <c r="N185" s="5">
        <f>_xll.SNL.Clients.Office.Excel.Functions.SPG(K185, "IQ_DILUT_EPS_NORM", "CY2023")</f>
        <v>13.832000000000001</v>
      </c>
      <c r="O185">
        <f t="shared" si="26"/>
        <v>350101.75199999998</v>
      </c>
      <c r="P185">
        <f t="shared" si="27"/>
        <v>0.22576344030550458</v>
      </c>
      <c r="Q185" s="5">
        <f>_xll.SNL.Clients.Office.Excel.Functions.SPG(K185, "SP_MARKETCAP", "12/31/2022")</f>
        <v>14949.905422440001</v>
      </c>
      <c r="R185">
        <f t="shared" si="31"/>
        <v>4.4368628704472295E-4</v>
      </c>
      <c r="S185">
        <f t="shared" si="32"/>
        <v>6.1370687224026081E-3</v>
      </c>
      <c r="U185" t="s">
        <v>185</v>
      </c>
      <c r="V185" s="4" cm="1">
        <f t="array" ref="V185">_xll.SNL.Clients.Office.Excel.Functions.SPG(U185, "SP_TOTAL_REV", "CY2021")</f>
        <v>1326483</v>
      </c>
      <c r="W185" s="4">
        <f>_xll.SNL.Clients.Office.Excel.Functions.SPG(U185,"IQ_AVG_DILUT_SHARES_OUT","CY2021")</f>
        <v>28693750</v>
      </c>
      <c r="X185" s="5">
        <f>_xll.SNL.Clients.Office.Excel.Functions.SPG(U185, "IQ_DILUT_EPS_NORM", "CY2021")</f>
        <v>8.7769999999999992</v>
      </c>
      <c r="Y185">
        <f t="shared" si="33"/>
        <v>251845.04374999998</v>
      </c>
      <c r="Z185">
        <f t="shared" si="34"/>
        <v>0.18985923208212996</v>
      </c>
      <c r="AA185" s="5">
        <f>_xll.SNL.Clients.Office.Excel.Functions.SPG(U185, "SP_MARKETCAP", "12/31/2021")</f>
        <v>11864.49694551</v>
      </c>
      <c r="AB185">
        <f t="shared" si="28"/>
        <v>2.7961660316649212E-4</v>
      </c>
      <c r="AC185">
        <f t="shared" si="35"/>
        <v>2.4541949259923013E-3</v>
      </c>
    </row>
    <row r="186" spans="1:29">
      <c r="A186" t="s">
        <v>186</v>
      </c>
      <c r="B186" s="4" cm="1">
        <f t="array" ref="B186">_xll.SNL.Clients.Office.Excel.Functions.SPG(A186, "SP_TOTAL_REV", "CY2023")</f>
        <v>7346700</v>
      </c>
      <c r="C186" s="4">
        <f>_xll.SNL.Clients.Office.Excel.Functions.SPG(A186,"IQ_AVG_DILUT_SHARES_OUT","CY2023")</f>
        <v>573008608</v>
      </c>
      <c r="D186" s="5">
        <f>_xll.SNL.Clients.Office.Excel.Functions.SPG(A186, "IQ_DILUT_EPS_NORM", "CY2023")</f>
        <v>1.66</v>
      </c>
      <c r="E186">
        <f t="shared" si="24"/>
        <v>951194.28928000003</v>
      </c>
      <c r="F186">
        <f t="shared" si="25"/>
        <v>0.12947231944682647</v>
      </c>
      <c r="G186" s="5">
        <f>_xll.SNL.Clients.Office.Excel.Functions.SPG(A186, "SP_MARKETCAP", "12/30/2023")</f>
        <v>37022.531999999999</v>
      </c>
      <c r="H186">
        <f t="shared" si="29"/>
        <v>8.8113629979579987E-4</v>
      </c>
      <c r="I186">
        <f t="shared" si="30"/>
        <v>1.4626862576610276E-3</v>
      </c>
      <c r="K186" t="s">
        <v>186</v>
      </c>
      <c r="L186" s="4" cm="1">
        <f t="array" ref="L186">_xll.SNL.Clients.Office.Excel.Functions.SPG(K186, "SP_TOTAL_REV", "CY2023")</f>
        <v>7346700</v>
      </c>
      <c r="M186" s="4">
        <f>_xll.SNL.Clients.Office.Excel.Functions.SPG(K186,"IQ_AVG_DILUT_SHARES_OUT","CY2023")</f>
        <v>573008608</v>
      </c>
      <c r="N186" s="5">
        <f>_xll.SNL.Clients.Office.Excel.Functions.SPG(K186, "IQ_DILUT_EPS_NORM", "CY2023")</f>
        <v>1.66</v>
      </c>
      <c r="O186">
        <f t="shared" si="26"/>
        <v>951194.28928000003</v>
      </c>
      <c r="P186">
        <f t="shared" si="27"/>
        <v>0.12947231944682647</v>
      </c>
      <c r="Q186" s="5">
        <f>_xll.SNL.Clients.Office.Excel.Functions.SPG(K186, "SP_MARKETCAP", "12/31/2022")</f>
        <v>27102.997521599998</v>
      </c>
      <c r="R186">
        <f t="shared" si="31"/>
        <v>8.043681881820476E-4</v>
      </c>
      <c r="S186">
        <f t="shared" si="32"/>
        <v>1.3352511923821989E-3</v>
      </c>
      <c r="U186" t="s">
        <v>186</v>
      </c>
      <c r="V186" s="4" cm="1">
        <f t="array" ref="V186">_xll.SNL.Clients.Office.Excel.Functions.SPG(U186, "SP_TOTAL_REV", "CY2021")</f>
        <v>6010900</v>
      </c>
      <c r="W186" s="4">
        <f>_xll.SNL.Clients.Office.Excel.Functions.SPG(U186,"IQ_AVG_DILUT_SHARES_OUT","CY2021")</f>
        <v>577117056</v>
      </c>
      <c r="X186" s="5">
        <f>_xll.SNL.Clients.Office.Excel.Functions.SPG(U186, "IQ_DILUT_EPS_NORM", "CY2021")</f>
        <v>1.3080000000000001</v>
      </c>
      <c r="Y186">
        <f t="shared" si="33"/>
        <v>754869.10924800008</v>
      </c>
      <c r="Z186">
        <f t="shared" si="34"/>
        <v>0.12558337507661083</v>
      </c>
      <c r="AA186" s="5">
        <f>_xll.SNL.Clients.Office.Excel.Functions.SPG(U186, "SP_MARKETCAP", "12/31/2021")</f>
        <v>36844.964457239999</v>
      </c>
      <c r="AB186">
        <f t="shared" si="28"/>
        <v>8.6834392158720622E-4</v>
      </c>
      <c r="AC186">
        <f t="shared" si="35"/>
        <v>1.1357938494360657E-3</v>
      </c>
    </row>
    <row r="187" spans="1:29">
      <c r="A187" t="s">
        <v>187</v>
      </c>
      <c r="B187" s="4" cm="1">
        <f t="array" ref="B187">_xll.SNL.Clients.Office.Excel.Functions.SPG(A187, "SP_TOTAL_REV", "CY2023")</f>
        <v>1140710</v>
      </c>
      <c r="C187" s="4">
        <f>_xll.SNL.Clients.Office.Excel.Functions.SPG(A187,"IQ_AVG_DILUT_SHARES_OUT","CY2023")</f>
        <v>81313000</v>
      </c>
      <c r="D187" s="5">
        <f>_xll.SNL.Clients.Office.Excel.Functions.SPG(A187, "IQ_DILUT_EPS_NORM", "CY2023")</f>
        <v>1.698</v>
      </c>
      <c r="E187">
        <f t="shared" si="24"/>
        <v>138069.47399999999</v>
      </c>
      <c r="F187">
        <f t="shared" si="25"/>
        <v>0.12103819024993205</v>
      </c>
      <c r="G187" s="5">
        <f>_xll.SNL.Clients.Office.Excel.Functions.SPG(A187, "SP_MARKETCAP", "12/30/2023")</f>
        <v>8411.2669471499994</v>
      </c>
      <c r="H187">
        <f t="shared" si="29"/>
        <v>2.0018816201999542E-4</v>
      </c>
      <c r="I187">
        <f t="shared" si="30"/>
        <v>3.399194991099522E-4</v>
      </c>
      <c r="K187" t="s">
        <v>187</v>
      </c>
      <c r="L187" s="4" cm="1">
        <f t="array" ref="L187">_xll.SNL.Clients.Office.Excel.Functions.SPG(K187, "SP_TOTAL_REV", "CY2023")</f>
        <v>1140710</v>
      </c>
      <c r="M187" s="4">
        <f>_xll.SNL.Clients.Office.Excel.Functions.SPG(K187,"IQ_AVG_DILUT_SHARES_OUT","CY2023")</f>
        <v>81313000</v>
      </c>
      <c r="N187" s="5">
        <f>_xll.SNL.Clients.Office.Excel.Functions.SPG(K187, "IQ_DILUT_EPS_NORM", "CY2023")</f>
        <v>1.698</v>
      </c>
      <c r="O187">
        <f t="shared" si="26"/>
        <v>138069.47399999999</v>
      </c>
      <c r="P187">
        <f t="shared" si="27"/>
        <v>0.12103819024993205</v>
      </c>
      <c r="Q187" s="5">
        <f>_xll.SNL.Clients.Office.Excel.Functions.SPG(K187, "SP_MARKETCAP", "12/31/2022")</f>
        <v>8205.4057581599991</v>
      </c>
      <c r="R187">
        <f t="shared" si="31"/>
        <v>2.4352167533239197E-4</v>
      </c>
      <c r="S187">
        <f t="shared" si="32"/>
        <v>4.1349980471440157E-4</v>
      </c>
      <c r="U187" t="s">
        <v>187</v>
      </c>
      <c r="V187" s="4" cm="1">
        <f t="array" ref="V187">_xll.SNL.Clients.Office.Excel.Functions.SPG(U187, "SP_TOTAL_REV", "CY2021")</f>
        <v>953278</v>
      </c>
      <c r="W187" s="4">
        <f>_xll.SNL.Clients.Office.Excel.Functions.SPG(U187,"IQ_AVG_DILUT_SHARES_OUT","CY2021")</f>
        <v>77368000</v>
      </c>
      <c r="X187" s="5">
        <f>_xll.SNL.Clients.Office.Excel.Functions.SPG(U187, "IQ_DILUT_EPS_NORM", "CY2021")</f>
        <v>1.349</v>
      </c>
      <c r="Y187">
        <f t="shared" si="33"/>
        <v>104369.432</v>
      </c>
      <c r="Z187">
        <f t="shared" si="34"/>
        <v>0.10948477988582554</v>
      </c>
      <c r="AA187" s="5">
        <f>_xll.SNL.Clients.Office.Excel.Functions.SPG(U187, "SP_MARKETCAP", "12/31/2021")</f>
        <v>10604.263413119999</v>
      </c>
      <c r="AB187">
        <f t="shared" si="28"/>
        <v>2.4991604180752471E-4</v>
      </c>
      <c r="AC187">
        <f t="shared" si="35"/>
        <v>3.3713674039835084E-4</v>
      </c>
    </row>
    <row r="188" spans="1:29">
      <c r="A188" t="s">
        <v>188</v>
      </c>
      <c r="B188" s="4" cm="1">
        <f t="array" ref="B188">_xll.SNL.Clients.Office.Excel.Functions.SPG(A188, "SP_TOTAL_REV", "CY2023")</f>
        <v>87945000</v>
      </c>
      <c r="C188" s="4">
        <f>_xll.SNL.Clients.Office.Excel.Functions.SPG(A188,"IQ_AVG_DILUT_SHARES_OUT","CY2023")</f>
        <v>253500000</v>
      </c>
      <c r="D188" s="5">
        <f>_xll.SNL.Clients.Office.Excel.Functions.SPG(A188, "IQ_DILUT_EPS_NORM", "CY2023")</f>
        <v>15.808999999999999</v>
      </c>
      <c r="E188">
        <f t="shared" si="24"/>
        <v>4007581.5</v>
      </c>
      <c r="F188">
        <f t="shared" si="25"/>
        <v>4.5569179600886918E-2</v>
      </c>
      <c r="G188" s="5">
        <f>_xll.SNL.Clients.Office.Excel.Functions.SPG(A188, "SP_MARKETCAP", "12/30/2023")</f>
        <v>63215.317867559999</v>
      </c>
      <c r="H188">
        <f t="shared" si="29"/>
        <v>1.5045246304665801E-3</v>
      </c>
      <c r="I188">
        <f t="shared" si="30"/>
        <v>2.3785029883046163E-2</v>
      </c>
      <c r="K188" t="s">
        <v>188</v>
      </c>
      <c r="L188" s="4" cm="1">
        <f t="array" ref="L188">_xll.SNL.Clients.Office.Excel.Functions.SPG(K188, "SP_TOTAL_REV", "CY2023")</f>
        <v>87945000</v>
      </c>
      <c r="M188" s="4">
        <f>_xll.SNL.Clients.Office.Excel.Functions.SPG(K188,"IQ_AVG_DILUT_SHARES_OUT","CY2023")</f>
        <v>253500000</v>
      </c>
      <c r="N188" s="5">
        <f>_xll.SNL.Clients.Office.Excel.Functions.SPG(K188, "IQ_DILUT_EPS_NORM", "CY2023")</f>
        <v>15.808999999999999</v>
      </c>
      <c r="O188">
        <f t="shared" si="26"/>
        <v>4007581.5</v>
      </c>
      <c r="P188">
        <f t="shared" si="27"/>
        <v>4.5569179600886918E-2</v>
      </c>
      <c r="Q188" s="5">
        <f>_xll.SNL.Clients.Office.Excel.Functions.SPG(K188, "SP_MARKETCAP", "12/31/2022")</f>
        <v>43715.184648000002</v>
      </c>
      <c r="R188">
        <f t="shared" si="31"/>
        <v>1.2973880045309323E-3</v>
      </c>
      <c r="S188">
        <f t="shared" si="32"/>
        <v>2.0510406963629508E-2</v>
      </c>
      <c r="U188" t="s">
        <v>188</v>
      </c>
      <c r="V188" s="4" cm="1">
        <f t="array" ref="V188">_xll.SNL.Clients.Office.Excel.Functions.SPG(U188, "SP_TOTAL_REV", "CY2021")</f>
        <v>89552000</v>
      </c>
      <c r="W188" s="4">
        <f>_xll.SNL.Clients.Office.Excel.Functions.SPG(U188,"IQ_AVG_DILUT_SHARES_OUT","CY2021")</f>
        <v>270000000</v>
      </c>
      <c r="X188" s="5">
        <f>_xll.SNL.Clients.Office.Excel.Functions.SPG(U188, "IQ_DILUT_EPS_NORM", "CY2021")</f>
        <v>16.478999999999999</v>
      </c>
      <c r="Y188">
        <f t="shared" si="33"/>
        <v>4449330</v>
      </c>
      <c r="Z188">
        <f t="shared" si="34"/>
        <v>4.9684317491513308E-2</v>
      </c>
      <c r="AA188" s="5">
        <f>_xll.SNL.Clients.Office.Excel.Functions.SPG(U188, "SP_MARKETCAP", "12/31/2021")</f>
        <v>68531.67061488</v>
      </c>
      <c r="AB188">
        <f t="shared" si="28"/>
        <v>1.6151205596550422E-3</v>
      </c>
      <c r="AC188">
        <f t="shared" si="35"/>
        <v>2.6615571702555438E-2</v>
      </c>
    </row>
    <row r="189" spans="1:29">
      <c r="A189" t="s">
        <v>189</v>
      </c>
      <c r="B189" s="4" cm="1">
        <f t="array" ref="B189">_xll.SNL.Clients.Office.Excel.Functions.SPG(A189, "SP_TOTAL_REV", "CY2023")</f>
        <v>9821000</v>
      </c>
      <c r="C189" s="4">
        <f>_xll.SNL.Clients.Office.Excel.Functions.SPG(A189,"IQ_AVG_DILUT_SHARES_OUT","CY2023")</f>
        <v>591000000</v>
      </c>
      <c r="D189" s="5">
        <f>_xll.SNL.Clients.Office.Excel.Functions.SPG(A189, "IQ_DILUT_EPS_NORM", "CY2023")</f>
        <v>0.86599999999999999</v>
      </c>
      <c r="E189">
        <f t="shared" si="24"/>
        <v>511806</v>
      </c>
      <c r="F189">
        <f t="shared" si="25"/>
        <v>5.2113430404235821E-2</v>
      </c>
      <c r="G189" s="5">
        <f>_xll.SNL.Clients.Office.Excel.Functions.SPG(A189, "SP_MARKETCAP", "12/30/2023")</f>
        <v>35590.489912069999</v>
      </c>
      <c r="H189">
        <f t="shared" si="29"/>
        <v>8.4705369662564146E-4</v>
      </c>
      <c r="I189">
        <f t="shared" si="30"/>
        <v>7.335485012778055E-4</v>
      </c>
      <c r="K189" t="s">
        <v>189</v>
      </c>
      <c r="L189" s="4" cm="1">
        <f t="array" ref="L189">_xll.SNL.Clients.Office.Excel.Functions.SPG(K189, "SP_TOTAL_REV", "CY2023")</f>
        <v>9821000</v>
      </c>
      <c r="M189" s="4">
        <f>_xll.SNL.Clients.Office.Excel.Functions.SPG(K189,"IQ_AVG_DILUT_SHARES_OUT","CY2023")</f>
        <v>591000000</v>
      </c>
      <c r="N189" s="5">
        <f>_xll.SNL.Clients.Office.Excel.Functions.SPG(K189, "IQ_DILUT_EPS_NORM", "CY2023")</f>
        <v>0.86599999999999999</v>
      </c>
      <c r="O189">
        <f t="shared" si="26"/>
        <v>511806</v>
      </c>
      <c r="P189">
        <f t="shared" si="27"/>
        <v>5.2113430404235821E-2</v>
      </c>
      <c r="Q189" s="5">
        <f>_xll.SNL.Clients.Office.Excel.Functions.SPG(K189, "SP_MARKETCAP", "12/31/2022")</f>
        <v>40260.7960896</v>
      </c>
      <c r="R189">
        <f t="shared" si="31"/>
        <v>1.1948679691074491E-3</v>
      </c>
      <c r="S189">
        <f t="shared" si="32"/>
        <v>1.0347556612470509E-3</v>
      </c>
      <c r="U189" t="s">
        <v>189</v>
      </c>
      <c r="V189" s="4" cm="1">
        <f t="array" ref="V189">_xll.SNL.Clients.Office.Excel.Functions.SPG(U189, "SP_TOTAL_REV", "CY2021")</f>
        <v>9339000</v>
      </c>
      <c r="W189" s="4">
        <f>_xll.SNL.Clients.Office.Excel.Functions.SPG(U189,"IQ_AVG_DILUT_SHARES_OUT","CY2021")</f>
        <v>621000000</v>
      </c>
      <c r="X189" s="5">
        <f>_xll.SNL.Clients.Office.Excel.Functions.SPG(U189, "IQ_DILUT_EPS_NORM", "CY2021")</f>
        <v>1.143</v>
      </c>
      <c r="Y189">
        <f t="shared" si="33"/>
        <v>709803</v>
      </c>
      <c r="Z189">
        <f t="shared" si="34"/>
        <v>7.6004176035978158E-2</v>
      </c>
      <c r="AA189" s="5">
        <f>_xll.SNL.Clients.Office.Excel.Functions.SPG(U189, "SP_MARKETCAP", "12/31/2021")</f>
        <v>66465.491123150001</v>
      </c>
      <c r="AB189">
        <f t="shared" si="28"/>
        <v>1.5664258620489671E-3</v>
      </c>
      <c r="AC189">
        <f t="shared" si="35"/>
        <v>1.7904247603219695E-3</v>
      </c>
    </row>
    <row r="190" spans="1:29">
      <c r="A190" t="s">
        <v>190</v>
      </c>
      <c r="B190" s="4" cm="1">
        <f t="array" ref="B190">_xll.SNL.Clients.Office.Excel.Functions.SPG(A190, "SP_TOTAL_REV", "CY2023")</f>
        <v>8708000</v>
      </c>
      <c r="C190" s="4">
        <f>_xll.SNL.Clients.Office.Excel.Functions.SPG(A190,"IQ_AVG_DILUT_SHARES_OUT","CY2023")</f>
        <v>687678291</v>
      </c>
      <c r="D190" s="5">
        <f>_xll.SNL.Clients.Office.Excel.Functions.SPG(A190, "IQ_DILUT_EPS_NORM", "CY2023")</f>
        <v>2.7189999999999999</v>
      </c>
      <c r="E190">
        <f t="shared" si="24"/>
        <v>1869797.2732289999</v>
      </c>
      <c r="F190">
        <f t="shared" si="25"/>
        <v>0.21472178149161689</v>
      </c>
      <c r="G190" s="5">
        <f>_xll.SNL.Clients.Office.Excel.Functions.SPG(A190, "SP_MARKETCAP", "12/30/2023")</f>
        <v>23488.263085840001</v>
      </c>
      <c r="H190">
        <f t="shared" si="29"/>
        <v>5.5902068567561332E-4</v>
      </c>
      <c r="I190">
        <f t="shared" si="30"/>
        <v>1.5199772443519925E-3</v>
      </c>
      <c r="K190" t="s">
        <v>190</v>
      </c>
      <c r="L190" s="4" cm="1">
        <f t="array" ref="L190">_xll.SNL.Clients.Office.Excel.Functions.SPG(K190, "SP_TOTAL_REV", "CY2023")</f>
        <v>8708000</v>
      </c>
      <c r="M190" s="4">
        <f>_xll.SNL.Clients.Office.Excel.Functions.SPG(K190,"IQ_AVG_DILUT_SHARES_OUT","CY2023")</f>
        <v>687678291</v>
      </c>
      <c r="N190" s="5">
        <f>_xll.SNL.Clients.Office.Excel.Functions.SPG(K190, "IQ_DILUT_EPS_NORM", "CY2023")</f>
        <v>2.7189999999999999</v>
      </c>
      <c r="O190">
        <f t="shared" si="26"/>
        <v>1869797.2732289999</v>
      </c>
      <c r="P190">
        <f t="shared" si="27"/>
        <v>0.21472178149161689</v>
      </c>
      <c r="Q190" s="5">
        <f>_xll.SNL.Clients.Office.Excel.Functions.SPG(K190, "SP_MARKETCAP", "12/31/2022")</f>
        <v>22520.658206460001</v>
      </c>
      <c r="R190">
        <f t="shared" si="31"/>
        <v>6.6837260431288259E-4</v>
      </c>
      <c r="S190">
        <f t="shared" si="32"/>
        <v>1.8173051111267276E-3</v>
      </c>
      <c r="U190" t="s">
        <v>190</v>
      </c>
      <c r="V190" s="4" cm="1">
        <f t="array" ref="V190">_xll.SNL.Clients.Office.Excel.Functions.SPG(U190, "SP_TOTAL_REV", "CY2021")</f>
        <v>7828000</v>
      </c>
      <c r="W190" s="4">
        <f>_xll.SNL.Clients.Office.Excel.Functions.SPG(U190,"IQ_AVG_DILUT_SHARES_OUT","CY2021")</f>
        <v>711197805</v>
      </c>
      <c r="X190" s="5">
        <f>_xll.SNL.Clients.Office.Excel.Functions.SPG(U190, "IQ_DILUT_EPS_NORM", "CY2021")</f>
        <v>3.121</v>
      </c>
      <c r="Y190">
        <f t="shared" si="33"/>
        <v>2219648.349405</v>
      </c>
      <c r="Z190">
        <f t="shared" si="34"/>
        <v>0.28355242072112929</v>
      </c>
      <c r="AA190" s="5">
        <f>_xll.SNL.Clients.Office.Excel.Functions.SPG(U190, "SP_MARKETCAP", "12/31/2021")</f>
        <v>29777.629805299999</v>
      </c>
      <c r="AB190">
        <f t="shared" si="28"/>
        <v>7.0178446964481631E-4</v>
      </c>
      <c r="AC190">
        <f t="shared" si="35"/>
        <v>2.1902693297614715E-3</v>
      </c>
    </row>
    <row r="191" spans="1:29">
      <c r="A191" t="s">
        <v>191</v>
      </c>
      <c r="B191" s="4" cm="1">
        <f t="array" ref="B191">_xll.SNL.Clients.Office.Excel.Functions.SPG(A191, "SP_TOTAL_REV", "CY2023")</f>
        <v>3318602</v>
      </c>
      <c r="C191" s="4">
        <f>_xll.SNL.Clients.Office.Excel.Functions.SPG(A191,"IQ_AVG_DILUT_SHARES_OUT","CY2023")</f>
        <v>107372000</v>
      </c>
      <c r="D191" s="5">
        <f>_xll.SNL.Clients.Office.Excel.Functions.SPG(A191, "IQ_DILUT_EPS_NORM", "CY2023")</f>
        <v>5.3550000000000004</v>
      </c>
      <c r="E191">
        <f t="shared" si="24"/>
        <v>574977.06000000006</v>
      </c>
      <c r="F191">
        <f t="shared" si="25"/>
        <v>0.1732588180203592</v>
      </c>
      <c r="G191" s="5">
        <f>_xll.SNL.Clients.Office.Excel.Functions.SPG(A191, "SP_MARKETCAP", "12/30/2023")</f>
        <v>18407.12084336</v>
      </c>
      <c r="H191">
        <f t="shared" si="29"/>
        <v>4.3808949506242238E-4</v>
      </c>
      <c r="I191">
        <f t="shared" si="30"/>
        <v>2.3459692460592722E-3</v>
      </c>
      <c r="K191" t="s">
        <v>191</v>
      </c>
      <c r="L191" s="4" cm="1">
        <f t="array" ref="L191">_xll.SNL.Clients.Office.Excel.Functions.SPG(K191, "SP_TOTAL_REV", "CY2023")</f>
        <v>3318602</v>
      </c>
      <c r="M191" s="4">
        <f>_xll.SNL.Clients.Office.Excel.Functions.SPG(K191,"IQ_AVG_DILUT_SHARES_OUT","CY2023")</f>
        <v>107372000</v>
      </c>
      <c r="N191" s="5">
        <f>_xll.SNL.Clients.Office.Excel.Functions.SPG(K191, "IQ_DILUT_EPS_NORM", "CY2023")</f>
        <v>5.3550000000000004</v>
      </c>
      <c r="O191">
        <f t="shared" si="26"/>
        <v>574977.06000000006</v>
      </c>
      <c r="P191">
        <f t="shared" si="27"/>
        <v>0.1732588180203592</v>
      </c>
      <c r="Q191" s="5">
        <f>_xll.SNL.Clients.Office.Excel.Functions.SPG(K191, "SP_MARKETCAP", "12/31/2022")</f>
        <v>15968.454321900001</v>
      </c>
      <c r="R191">
        <f t="shared" si="31"/>
        <v>4.7391498526087118E-4</v>
      </c>
      <c r="S191">
        <f t="shared" si="32"/>
        <v>2.5378147460719653E-3</v>
      </c>
      <c r="U191" t="s">
        <v>191</v>
      </c>
      <c r="V191" s="4" cm="1">
        <f t="array" ref="V191">_xll.SNL.Clients.Office.Excel.Functions.SPG(U191, "SP_TOTAL_REV", "CY2021")</f>
        <v>2923377</v>
      </c>
      <c r="W191" s="4">
        <f>_xll.SNL.Clients.Office.Excel.Functions.SPG(U191,"IQ_AVG_DILUT_SHARES_OUT","CY2021")</f>
        <v>106924000</v>
      </c>
      <c r="X191" s="5">
        <f>_xll.SNL.Clients.Office.Excel.Functions.SPG(U191, "IQ_DILUT_EPS_NORM", "CY2021")</f>
        <v>2.415</v>
      </c>
      <c r="Y191">
        <f t="shared" si="33"/>
        <v>258221.46</v>
      </c>
      <c r="Z191">
        <f t="shared" si="34"/>
        <v>8.8329852769588046E-2</v>
      </c>
      <c r="AA191" s="5">
        <f>_xll.SNL.Clients.Office.Excel.Functions.SPG(U191, "SP_MARKETCAP", "12/31/2021")</f>
        <v>9267.4351719999995</v>
      </c>
      <c r="AB191">
        <f t="shared" si="28"/>
        <v>2.18410334189599E-4</v>
      </c>
      <c r="AC191">
        <f t="shared" si="35"/>
        <v>5.2746095706788154E-4</v>
      </c>
    </row>
    <row r="192" spans="1:29">
      <c r="A192" t="s">
        <v>192</v>
      </c>
      <c r="B192" s="4" cm="1">
        <f t="array" ref="B192">_xll.SNL.Clients.Office.Excel.Functions.SPG(A192, "SP_TOTAL_REV", "CY2023")</f>
        <v>12685000</v>
      </c>
      <c r="C192" s="4">
        <f>_xll.SNL.Clients.Office.Excel.Functions.SPG(A192,"IQ_AVG_DILUT_SHARES_OUT","CY2023")</f>
        <v>574000000</v>
      </c>
      <c r="D192" s="5">
        <f>_xll.SNL.Clients.Office.Excel.Functions.SPG(A192, "IQ_DILUT_EPS_NORM", "CY2023")</f>
        <v>1.504</v>
      </c>
      <c r="E192">
        <f t="shared" si="24"/>
        <v>863296</v>
      </c>
      <c r="F192">
        <f t="shared" si="25"/>
        <v>6.805644461962948E-2</v>
      </c>
      <c r="G192" s="5">
        <f>_xll.SNL.Clients.Office.Excel.Functions.SPG(A192, "SP_MARKETCAP", "12/30/2023")</f>
        <v>21036.05141118</v>
      </c>
      <c r="H192">
        <f t="shared" si="29"/>
        <v>5.0065804528878148E-4</v>
      </c>
      <c r="I192">
        <f t="shared" si="30"/>
        <v>7.5298970011432732E-4</v>
      </c>
      <c r="K192" t="s">
        <v>192</v>
      </c>
      <c r="L192" s="4" cm="1">
        <f t="array" ref="L192">_xll.SNL.Clients.Office.Excel.Functions.SPG(K192, "SP_TOTAL_REV", "CY2023")</f>
        <v>12685000</v>
      </c>
      <c r="M192" s="4">
        <f>_xll.SNL.Clients.Office.Excel.Functions.SPG(K192,"IQ_AVG_DILUT_SHARES_OUT","CY2023")</f>
        <v>574000000</v>
      </c>
      <c r="N192" s="5">
        <f>_xll.SNL.Clients.Office.Excel.Functions.SPG(K192, "IQ_DILUT_EPS_NORM", "CY2023")</f>
        <v>1.504</v>
      </c>
      <c r="O192">
        <f t="shared" si="26"/>
        <v>863296</v>
      </c>
      <c r="P192">
        <f t="shared" si="27"/>
        <v>6.805644461962948E-2</v>
      </c>
      <c r="Q192" s="5">
        <f>_xll.SNL.Clients.Office.Excel.Functions.SPG(K192, "SP_MARKETCAP", "12/31/2022")</f>
        <v>23979.3289983</v>
      </c>
      <c r="R192">
        <f t="shared" si="31"/>
        <v>7.1166332819135145E-4</v>
      </c>
      <c r="S192">
        <f t="shared" si="32"/>
        <v>1.0703416455997926E-3</v>
      </c>
      <c r="U192" t="s">
        <v>192</v>
      </c>
      <c r="V192" s="4" cm="1">
        <f t="array" ref="V192">_xll.SNL.Clients.Office.Excel.Functions.SPG(U192, "SP_TOTAL_REV", "CY2021")</f>
        <v>10943000</v>
      </c>
      <c r="W192" s="4">
        <f>_xll.SNL.Clients.Office.Excel.Functions.SPG(U192,"IQ_AVG_DILUT_SHARES_OUT","CY2021")</f>
        <v>546000000</v>
      </c>
      <c r="X192" s="5">
        <f>_xll.SNL.Clients.Office.Excel.Functions.SPG(U192, "IQ_DILUT_EPS_NORM", "CY2021")</f>
        <v>1.925</v>
      </c>
      <c r="Y192">
        <f t="shared" si="33"/>
        <v>1051050</v>
      </c>
      <c r="Z192">
        <f t="shared" si="34"/>
        <v>9.6047701727131493E-2</v>
      </c>
      <c r="AA192" s="5">
        <f>_xll.SNL.Clients.Office.Excel.Functions.SPG(U192, "SP_MARKETCAP", "12/31/2021")</f>
        <v>23714.12869365</v>
      </c>
      <c r="AB192">
        <f t="shared" si="28"/>
        <v>5.5888287070450472E-4</v>
      </c>
      <c r="AC192">
        <f t="shared" si="35"/>
        <v>1.0758495261061717E-3</v>
      </c>
    </row>
    <row r="193" spans="1:29">
      <c r="A193" t="s">
        <v>193</v>
      </c>
      <c r="B193" s="4" cm="1">
        <f t="array" ref="B193">_xll.SNL.Clients.Office.Excel.Functions.SPG(A193, "SP_TOTAL_REV", "CY2023")</f>
        <v>19093000</v>
      </c>
      <c r="C193" s="4">
        <f>_xll.SNL.Clients.Office.Excel.Functions.SPG(A193,"IQ_AVG_DILUT_SHARES_OUT","CY2023")</f>
        <v>615900000</v>
      </c>
      <c r="D193" s="5">
        <f>_xll.SNL.Clients.Office.Excel.Functions.SPG(A193, "IQ_DILUT_EPS_NORM", "CY2023")</f>
        <v>3.6720000000000002</v>
      </c>
      <c r="E193">
        <f t="shared" si="24"/>
        <v>2261584.7999999998</v>
      </c>
      <c r="F193">
        <f t="shared" si="25"/>
        <v>0.11845099251034409</v>
      </c>
      <c r="G193" s="5">
        <f>_xll.SNL.Clients.Office.Excel.Functions.SPG(A193, "SP_MARKETCAP", "12/30/2023")</f>
        <v>79728.670513439996</v>
      </c>
      <c r="H193">
        <f t="shared" si="29"/>
        <v>1.8975424404751955E-3</v>
      </c>
      <c r="I193">
        <f t="shared" si="30"/>
        <v>6.9677758414249183E-3</v>
      </c>
      <c r="K193" t="s">
        <v>193</v>
      </c>
      <c r="L193" s="4" cm="1">
        <f t="array" ref="L193">_xll.SNL.Clients.Office.Excel.Functions.SPG(K193, "SP_TOTAL_REV", "CY2023")</f>
        <v>19093000</v>
      </c>
      <c r="M193" s="4">
        <f>_xll.SNL.Clients.Office.Excel.Functions.SPG(K193,"IQ_AVG_DILUT_SHARES_OUT","CY2023")</f>
        <v>615900000</v>
      </c>
      <c r="N193" s="5">
        <f>_xll.SNL.Clients.Office.Excel.Functions.SPG(K193, "IQ_DILUT_EPS_NORM", "CY2023")</f>
        <v>3.6720000000000002</v>
      </c>
      <c r="O193">
        <f t="shared" si="26"/>
        <v>2261584.7999999998</v>
      </c>
      <c r="P193">
        <f t="shared" si="27"/>
        <v>0.11845099251034409</v>
      </c>
      <c r="Q193" s="5">
        <f>_xll.SNL.Clients.Office.Excel.Functions.SPG(K193, "SP_MARKETCAP", "12/31/2022")</f>
        <v>64182.287641319999</v>
      </c>
      <c r="R193">
        <f t="shared" si="31"/>
        <v>1.9048147859764808E-3</v>
      </c>
      <c r="S193">
        <f t="shared" si="32"/>
        <v>6.9944798941056381E-3</v>
      </c>
      <c r="U193" t="s">
        <v>193</v>
      </c>
      <c r="V193" s="4" cm="1">
        <f t="array" ref="V193">_xll.SNL.Clients.Office.Excel.Functions.SPG(U193, "SP_TOTAL_REV", "CY2021")</f>
        <v>16226000</v>
      </c>
      <c r="W193" s="4">
        <f>_xll.SNL.Clients.Office.Excel.Functions.SPG(U193,"IQ_AVG_DILUT_SHARES_OUT","CY2021")</f>
        <v>671600000</v>
      </c>
      <c r="X193" s="5">
        <f>_xll.SNL.Clients.Office.Excel.Functions.SPG(U193, "IQ_DILUT_EPS_NORM", "CY2021")</f>
        <v>1.544</v>
      </c>
      <c r="Y193">
        <f t="shared" si="33"/>
        <v>1036950.4</v>
      </c>
      <c r="Z193">
        <f t="shared" si="34"/>
        <v>6.3906717613706393E-2</v>
      </c>
      <c r="AA193" s="5">
        <f>_xll.SNL.Clients.Office.Excel.Functions.SPG(U193, "SP_MARKETCAP", "12/31/2021")</f>
        <v>68525.471807120004</v>
      </c>
      <c r="AB193">
        <f t="shared" si="28"/>
        <v>1.6149744692158527E-3</v>
      </c>
      <c r="AC193">
        <f t="shared" si="35"/>
        <v>2.4935205804692767E-3</v>
      </c>
    </row>
    <row r="194" spans="1:29">
      <c r="A194" t="s">
        <v>194</v>
      </c>
      <c r="B194" s="4" cm="1">
        <f t="array" ref="B194">_xll.SNL.Clients.Office.Excel.Functions.SPG(A194, "SP_TOTAL_REV", "CY2023")</f>
        <v>4486800</v>
      </c>
      <c r="C194" s="4">
        <f>_xll.SNL.Clients.Office.Excel.Functions.SPG(A194,"IQ_AVG_DILUT_SHARES_OUT","CY2023")</f>
        <v>125533000</v>
      </c>
      <c r="D194" s="5">
        <f>_xll.SNL.Clients.Office.Excel.Functions.SPG(A194, "IQ_DILUT_EPS_NORM", "CY2023")</f>
        <v>1.83</v>
      </c>
      <c r="E194">
        <f t="shared" si="24"/>
        <v>229725.39</v>
      </c>
      <c r="F194">
        <f t="shared" si="25"/>
        <v>5.1200274137469914E-2</v>
      </c>
      <c r="G194" s="5">
        <f>_xll.SNL.Clients.Office.Excel.Functions.SPG(A194, "SP_MARKETCAP", "12/30/2023")</f>
        <v>7866.0478253499996</v>
      </c>
      <c r="H194">
        <f t="shared" si="29"/>
        <v>1.8721194635865795E-4</v>
      </c>
      <c r="I194">
        <f t="shared" si="30"/>
        <v>3.4259786183634408E-4</v>
      </c>
      <c r="K194" t="s">
        <v>194</v>
      </c>
      <c r="L194" s="4" cm="1">
        <f t="array" ref="L194">_xll.SNL.Clients.Office.Excel.Functions.SPG(K194, "SP_TOTAL_REV", "CY2023")</f>
        <v>4486800</v>
      </c>
      <c r="M194" s="4">
        <f>_xll.SNL.Clients.Office.Excel.Functions.SPG(K194,"IQ_AVG_DILUT_SHARES_OUT","CY2023")</f>
        <v>125533000</v>
      </c>
      <c r="N194" s="5">
        <f>_xll.SNL.Clients.Office.Excel.Functions.SPG(K194, "IQ_DILUT_EPS_NORM", "CY2023")</f>
        <v>1.83</v>
      </c>
      <c r="O194">
        <f t="shared" si="26"/>
        <v>229725.39</v>
      </c>
      <c r="P194">
        <f t="shared" si="27"/>
        <v>5.1200274137469914E-2</v>
      </c>
      <c r="Q194" s="5">
        <f>_xll.SNL.Clients.Office.Excel.Functions.SPG(K194, "SP_MARKETCAP", "12/31/2022")</f>
        <v>15608.227190400001</v>
      </c>
      <c r="R194">
        <f t="shared" si="31"/>
        <v>4.6322409231193634E-4</v>
      </c>
      <c r="S194">
        <f t="shared" si="32"/>
        <v>8.4770008893084354E-4</v>
      </c>
      <c r="U194" t="s">
        <v>194</v>
      </c>
      <c r="V194" s="4" cm="1">
        <f t="array" ref="V194">_xll.SNL.Clients.Office.Excel.Functions.SPG(U194, "SP_TOTAL_REV", "CY2021")</f>
        <v>5045200</v>
      </c>
      <c r="W194" s="4">
        <f>_xll.SNL.Clients.Office.Excel.Functions.SPG(U194,"IQ_AVG_DILUT_SHARES_OUT","CY2021")</f>
        <v>129146000</v>
      </c>
      <c r="X194" s="5">
        <f>_xll.SNL.Clients.Office.Excel.Functions.SPG(U194, "IQ_DILUT_EPS_NORM", "CY2021")</f>
        <v>4.5919999999999996</v>
      </c>
      <c r="Y194">
        <f t="shared" si="33"/>
        <v>593038.43200000003</v>
      </c>
      <c r="Z194">
        <f t="shared" si="34"/>
        <v>0.11754507888686276</v>
      </c>
      <c r="AA194" s="5">
        <f>_xll.SNL.Clients.Office.Excel.Functions.SPG(U194, "SP_MARKETCAP", "12/31/2021")</f>
        <v>13928.72178555</v>
      </c>
      <c r="AB194">
        <f t="shared" si="28"/>
        <v>3.2826523450709967E-4</v>
      </c>
      <c r="AC194">
        <f t="shared" si="35"/>
        <v>1.5073939568566016E-3</v>
      </c>
    </row>
    <row r="195" spans="1:29">
      <c r="A195" t="s">
        <v>195</v>
      </c>
      <c r="B195" s="4" cm="1">
        <f t="array" ref="B195">_xll.SNL.Clients.Office.Excel.Functions.SPG(A195, "SP_TOTAL_REV", "CY2023")</f>
        <v>176191000</v>
      </c>
      <c r="C195" s="4">
        <f>_xll.SNL.Clients.Office.Excel.Functions.SPG(A195,"IQ_AVG_DILUT_SHARES_OUT","CY2023")</f>
        <v>4041000000</v>
      </c>
      <c r="D195" s="5">
        <f>_xll.SNL.Clients.Office.Excel.Functions.SPG(A195, "IQ_DILUT_EPS_NORM", "CY2023")</f>
        <v>1.0189999999999999</v>
      </c>
      <c r="E195">
        <f t="shared" si="24"/>
        <v>4117778.9999999995</v>
      </c>
      <c r="F195">
        <f t="shared" si="25"/>
        <v>2.3371108626433809E-2</v>
      </c>
      <c r="G195" s="5">
        <f>_xll.SNL.Clients.Office.Excel.Functions.SPG(A195, "SP_MARKETCAP", "12/30/2023")</f>
        <v>48796.014587029997</v>
      </c>
      <c r="H195">
        <f t="shared" si="29"/>
        <v>1.1613451975137057E-3</v>
      </c>
      <c r="I195">
        <f t="shared" si="30"/>
        <v>1.1834107562664661E-3</v>
      </c>
      <c r="K195" t="s">
        <v>195</v>
      </c>
      <c r="L195" s="4" cm="1">
        <f t="array" ref="L195">_xll.SNL.Clients.Office.Excel.Functions.SPG(K195, "SP_TOTAL_REV", "CY2023")</f>
        <v>176191000</v>
      </c>
      <c r="M195" s="4">
        <f>_xll.SNL.Clients.Office.Excel.Functions.SPG(K195,"IQ_AVG_DILUT_SHARES_OUT","CY2023")</f>
        <v>4041000000</v>
      </c>
      <c r="N195" s="5">
        <f>_xll.SNL.Clients.Office.Excel.Functions.SPG(K195, "IQ_DILUT_EPS_NORM", "CY2023")</f>
        <v>1.0189999999999999</v>
      </c>
      <c r="O195">
        <f t="shared" si="26"/>
        <v>4117778.9999999995</v>
      </c>
      <c r="P195">
        <f t="shared" si="27"/>
        <v>2.3371108626433809E-2</v>
      </c>
      <c r="Q195" s="5">
        <f>_xll.SNL.Clients.Office.Excel.Functions.SPG(K195, "SP_MARKETCAP", "12/31/2022")</f>
        <v>46758.346371369997</v>
      </c>
      <c r="R195">
        <f t="shared" si="31"/>
        <v>1.3877035675907475E-3</v>
      </c>
      <c r="S195">
        <f t="shared" si="32"/>
        <v>1.4140699353749715E-3</v>
      </c>
      <c r="U195" t="s">
        <v>195</v>
      </c>
      <c r="V195" s="4" cm="1">
        <f t="array" ref="V195">_xll.SNL.Clients.Office.Excel.Functions.SPG(U195, "SP_TOTAL_REV", "CY2021")</f>
        <v>136341000</v>
      </c>
      <c r="W195" s="4">
        <f>_xll.SNL.Clients.Office.Excel.Functions.SPG(U195,"IQ_AVG_DILUT_SHARES_OUT","CY2021")</f>
        <v>4034000000</v>
      </c>
      <c r="X195" s="5">
        <f>_xll.SNL.Clients.Office.Excel.Functions.SPG(U195, "IQ_DILUT_EPS_NORM", "CY2021")</f>
        <v>0.96</v>
      </c>
      <c r="Y195">
        <f t="shared" si="33"/>
        <v>3872640</v>
      </c>
      <c r="Z195">
        <f t="shared" si="34"/>
        <v>2.8404075076462691E-2</v>
      </c>
      <c r="AA195" s="5">
        <f>_xll.SNL.Clients.Office.Excel.Functions.SPG(U195, "SP_MARKETCAP", "12/31/2021")</f>
        <v>83001.936017309999</v>
      </c>
      <c r="AB195">
        <f t="shared" si="28"/>
        <v>1.9561486266120912E-3</v>
      </c>
      <c r="AC195">
        <f t="shared" si="35"/>
        <v>1.8779026815476075E-3</v>
      </c>
    </row>
    <row r="196" spans="1:29">
      <c r="A196" t="s">
        <v>196</v>
      </c>
      <c r="B196" s="4" cm="1">
        <f t="array" ref="B196">_xll.SNL.Clients.Office.Excel.Functions.SPG(A196, "SP_TOTAL_REV", "CY2023")</f>
        <v>5304800</v>
      </c>
      <c r="C196" s="4">
        <f>_xll.SNL.Clients.Office.Excel.Functions.SPG(A196,"IQ_AVG_DILUT_SHARES_OUT","CY2023")</f>
        <v>788200000</v>
      </c>
      <c r="D196" s="5">
        <f>_xll.SNL.Clients.Office.Excel.Functions.SPG(A196, "IQ_DILUT_EPS_NORM", "CY2023")</f>
        <v>1.024</v>
      </c>
      <c r="E196">
        <f t="shared" si="24"/>
        <v>807116.80000000005</v>
      </c>
      <c r="F196">
        <f t="shared" si="25"/>
        <v>0.15214839390740462</v>
      </c>
      <c r="G196" s="5">
        <f>_xll.SNL.Clients.Office.Excel.Functions.SPG(A196, "SP_MARKETCAP", "12/30/2023")</f>
        <v>44945.749063590003</v>
      </c>
      <c r="H196">
        <f t="shared" si="29"/>
        <v>1.0697088740835509E-3</v>
      </c>
      <c r="I196">
        <f t="shared" si="30"/>
        <v>1.0953818870615562E-3</v>
      </c>
      <c r="K196" t="s">
        <v>196</v>
      </c>
      <c r="L196" s="4" cm="1">
        <f t="array" ref="L196">_xll.SNL.Clients.Office.Excel.Functions.SPG(K196, "SP_TOTAL_REV", "CY2023")</f>
        <v>5304800</v>
      </c>
      <c r="M196" s="4">
        <f>_xll.SNL.Clients.Office.Excel.Functions.SPG(K196,"IQ_AVG_DILUT_SHARES_OUT","CY2023")</f>
        <v>788200000</v>
      </c>
      <c r="N196" s="5">
        <f>_xll.SNL.Clients.Office.Excel.Functions.SPG(K196, "IQ_DILUT_EPS_NORM", "CY2023")</f>
        <v>1.024</v>
      </c>
      <c r="O196">
        <f t="shared" si="26"/>
        <v>807116.80000000005</v>
      </c>
      <c r="P196">
        <f t="shared" si="27"/>
        <v>0.15214839390740462</v>
      </c>
      <c r="Q196" s="5">
        <f>_xll.SNL.Clients.Office.Excel.Functions.SPG(K196, "SP_MARKETCAP", "12/31/2022")</f>
        <v>38194.628577789998</v>
      </c>
      <c r="R196">
        <f t="shared" si="31"/>
        <v>1.1335478359144064E-3</v>
      </c>
      <c r="S196">
        <f t="shared" si="32"/>
        <v>1.1607529839763521E-3</v>
      </c>
      <c r="U196" t="s">
        <v>196</v>
      </c>
      <c r="V196" s="4" cm="1">
        <f t="array" ref="V196">_xll.SNL.Clients.Office.Excel.Functions.SPG(U196, "SP_TOTAL_REV", "CY2021")</f>
        <v>3342200</v>
      </c>
      <c r="W196" s="4">
        <f>_xll.SNL.Clients.Office.Excel.Functions.SPG(U196,"IQ_AVG_DILUT_SHARES_OUT","CY2021")</f>
        <v>835300000</v>
      </c>
      <c r="X196" s="5">
        <f>_xll.SNL.Clients.Office.Excel.Functions.SPG(U196, "IQ_DILUT_EPS_NORM", "CY2021")</f>
        <v>0.46100000000000002</v>
      </c>
      <c r="Y196">
        <f t="shared" si="33"/>
        <v>385073.3</v>
      </c>
      <c r="Z196">
        <f t="shared" si="34"/>
        <v>0.11521551672551014</v>
      </c>
      <c r="AA196" s="5">
        <f>_xll.SNL.Clients.Office.Excel.Functions.SPG(U196, "SP_MARKETCAP", "12/31/2021")</f>
        <v>58761.824525999997</v>
      </c>
      <c r="AB196">
        <f t="shared" si="28"/>
        <v>1.3848696531582529E-3</v>
      </c>
      <c r="AC196">
        <f t="shared" si="35"/>
        <v>6.3842491010595464E-4</v>
      </c>
    </row>
    <row r="197" spans="1:29">
      <c r="A197" t="s">
        <v>197</v>
      </c>
      <c r="B197" s="4" cm="1">
        <f t="array" ref="B197">_xll.SNL.Clients.Office.Excel.Functions.SPG(A197, "SP_TOTAL_REV", "CY2023")</f>
        <v>6065300</v>
      </c>
      <c r="C197" s="4">
        <f>_xll.SNL.Clients.Office.Excel.Functions.SPG(A197,"IQ_AVG_DILUT_SHARES_OUT","CY2023")</f>
        <v>355600000</v>
      </c>
      <c r="D197" s="5">
        <f>_xll.SNL.Clients.Office.Excel.Functions.SPG(A197, "IQ_DILUT_EPS_NORM", "CY2023")</f>
        <v>1.7410000000000001</v>
      </c>
      <c r="E197">
        <f t="shared" si="24"/>
        <v>619099.6</v>
      </c>
      <c r="F197">
        <f t="shared" si="25"/>
        <v>0.10207237894250902</v>
      </c>
      <c r="G197" s="5">
        <f>_xll.SNL.Clients.Office.Excel.Functions.SPG(A197, "SP_MARKETCAP", "12/30/2023")</f>
        <v>25876.05368547</v>
      </c>
      <c r="H197">
        <f t="shared" si="29"/>
        <v>6.1585010441026855E-4</v>
      </c>
      <c r="I197">
        <f t="shared" si="30"/>
        <v>1.0721950317782777E-3</v>
      </c>
      <c r="K197" t="s">
        <v>197</v>
      </c>
      <c r="L197" s="4" cm="1">
        <f t="array" ref="L197">_xll.SNL.Clients.Office.Excel.Functions.SPG(K197, "SP_TOTAL_REV", "CY2023")</f>
        <v>6065300</v>
      </c>
      <c r="M197" s="4">
        <f>_xll.SNL.Clients.Office.Excel.Functions.SPG(K197,"IQ_AVG_DILUT_SHARES_OUT","CY2023")</f>
        <v>355600000</v>
      </c>
      <c r="N197" s="5">
        <f>_xll.SNL.Clients.Office.Excel.Functions.SPG(K197, "IQ_DILUT_EPS_NORM", "CY2023")</f>
        <v>1.7410000000000001</v>
      </c>
      <c r="O197">
        <f t="shared" si="26"/>
        <v>619099.6</v>
      </c>
      <c r="P197">
        <f t="shared" si="27"/>
        <v>0.10207237894250902</v>
      </c>
      <c r="Q197" s="5">
        <f>_xll.SNL.Clients.Office.Excel.Functions.SPG(K197, "SP_MARKETCAP", "12/31/2022")</f>
        <v>22732.180255250001</v>
      </c>
      <c r="R197">
        <f t="shared" si="31"/>
        <v>6.7465019803697793E-4</v>
      </c>
      <c r="S197">
        <f t="shared" si="32"/>
        <v>1.1745659947823787E-3</v>
      </c>
      <c r="U197" t="s">
        <v>197</v>
      </c>
      <c r="V197" s="4" cm="1">
        <f t="array" ref="V197">_xll.SNL.Clients.Office.Excel.Functions.SPG(U197, "SP_TOTAL_REV", "CY2021")</f>
        <v>5254700</v>
      </c>
      <c r="W197" s="4">
        <f>_xll.SNL.Clients.Office.Excel.Functions.SPG(U197,"IQ_AVG_DILUT_SHARES_OUT","CY2021")</f>
        <v>352300000</v>
      </c>
      <c r="X197" s="5">
        <f>_xll.SNL.Clients.Office.Excel.Functions.SPG(U197, "IQ_DILUT_EPS_NORM", "CY2021")</f>
        <v>1.234</v>
      </c>
      <c r="Y197">
        <f t="shared" si="33"/>
        <v>434738.2</v>
      </c>
      <c r="Z197">
        <f t="shared" si="34"/>
        <v>8.2733210268902124E-2</v>
      </c>
      <c r="AA197" s="5">
        <f>_xll.SNL.Clients.Office.Excel.Functions.SPG(U197, "SP_MARKETCAP", "12/31/2021")</f>
        <v>27355.889071080001</v>
      </c>
      <c r="AB197">
        <f t="shared" si="28"/>
        <v>6.4471008031651131E-4</v>
      </c>
      <c r="AC197">
        <f t="shared" si="35"/>
        <v>7.9557223911057491E-4</v>
      </c>
    </row>
    <row r="198" spans="1:29">
      <c r="A198" t="s">
        <v>198</v>
      </c>
      <c r="B198" s="4" cm="1">
        <f t="array" ref="B198">_xll.SNL.Clients.Office.Excel.Functions.SPG(A198, "SP_TOTAL_REV", "CY2023")</f>
        <v>14557000</v>
      </c>
      <c r="C198" s="4">
        <f>_xll.SNL.Clients.Office.Excel.Functions.SPG(A198,"IQ_AVG_DILUT_SHARES_OUT","CY2023")</f>
        <v>501500000</v>
      </c>
      <c r="D198" s="5">
        <f>_xll.SNL.Clients.Office.Excel.Functions.SPG(A198, "IQ_DILUT_EPS_NORM", "CY2023")</f>
        <v>2.6179999999999999</v>
      </c>
      <c r="E198">
        <f t="shared" ref="E198:E261" si="36">C198*D198/1000</f>
        <v>1312927</v>
      </c>
      <c r="F198">
        <f t="shared" ref="F198:F261" si="37">E198/B198</f>
        <v>9.0192141237892418E-2</v>
      </c>
      <c r="G198" s="5" t="str">
        <f>_xll.SNL.Clients.Office.Excel.Functions.SPG(A198, "SP_MARKETCAP", "12/30/2023")</f>
        <v>NA</v>
      </c>
      <c r="H198" t="e">
        <f t="shared" si="29"/>
        <v>#VALUE!</v>
      </c>
      <c r="I198" t="e">
        <f t="shared" si="30"/>
        <v>#VALUE!</v>
      </c>
      <c r="K198" t="s">
        <v>198</v>
      </c>
      <c r="L198" s="4" cm="1">
        <f t="array" ref="L198">_xll.SNL.Clients.Office.Excel.Functions.SPG(K198, "SP_TOTAL_REV", "CY2023")</f>
        <v>14557000</v>
      </c>
      <c r="M198" s="4">
        <f>_xll.SNL.Clients.Office.Excel.Functions.SPG(K198,"IQ_AVG_DILUT_SHARES_OUT","CY2023")</f>
        <v>501500000</v>
      </c>
      <c r="N198" s="5">
        <f>_xll.SNL.Clients.Office.Excel.Functions.SPG(K198, "IQ_DILUT_EPS_NORM", "CY2023")</f>
        <v>2.6179999999999999</v>
      </c>
      <c r="O198">
        <f t="shared" ref="O198:O261" si="38">M198*N198/1000</f>
        <v>1312927</v>
      </c>
      <c r="P198">
        <f t="shared" ref="P198:P261" si="39">O198/L198</f>
        <v>9.0192141237892418E-2</v>
      </c>
      <c r="Q198" s="5" t="str">
        <f>_xll.SNL.Clients.Office.Excel.Functions.SPG(K198, "SP_MARKETCAP", "12/31/2022")</f>
        <v>NA</v>
      </c>
      <c r="R198" t="e">
        <f t="shared" si="31"/>
        <v>#VALUE!</v>
      </c>
      <c r="S198" t="e">
        <f t="shared" si="32"/>
        <v>#VALUE!</v>
      </c>
      <c r="U198" t="s">
        <v>198</v>
      </c>
      <c r="V198" s="4" cm="1">
        <f t="array" ref="V198">_xll.SNL.Clients.Office.Excel.Functions.SPG(U198, "SP_TOTAL_REV", "CY2021")</f>
        <v>13591000</v>
      </c>
      <c r="W198" s="4">
        <f>_xll.SNL.Clients.Office.Excel.Functions.SPG(U198,"IQ_AVG_DILUT_SHARES_OUT","CY2021")</f>
        <v>582000000</v>
      </c>
      <c r="X198" s="5">
        <f>_xll.SNL.Clients.Office.Excel.Functions.SPG(U198, "IQ_DILUT_EPS_NORM", "CY2021")</f>
        <v>2.3380000000000001</v>
      </c>
      <c r="Y198">
        <f t="shared" si="33"/>
        <v>1360716</v>
      </c>
      <c r="Z198">
        <f t="shared" si="34"/>
        <v>0.10011890221470091</v>
      </c>
      <c r="AA198" s="5" t="str">
        <f>_xll.SNL.Clients.Office.Excel.Functions.SPG(U198, "SP_MARKETCAP", "12/31/2021")</f>
        <v>NA</v>
      </c>
      <c r="AB198" t="e">
        <f t="shared" ref="AB198:AB261" si="40">AA198/$AA$509</f>
        <v>#VALUE!</v>
      </c>
      <c r="AC198" t="e">
        <f t="shared" si="35"/>
        <v>#VALUE!</v>
      </c>
    </row>
    <row r="199" spans="1:29">
      <c r="A199" t="s">
        <v>199</v>
      </c>
      <c r="B199" s="4" cm="1">
        <f t="array" ref="B199">_xll.SNL.Clients.Office.Excel.Functions.SPG(A199, "SP_TOTAL_REV", "CY2023")</f>
        <v>14557000</v>
      </c>
      <c r="C199" s="4">
        <f>_xll.SNL.Clients.Office.Excel.Functions.SPG(A199,"IQ_AVG_DILUT_SHARES_OUT","CY2023")</f>
        <v>501500000</v>
      </c>
      <c r="D199" s="5">
        <f>_xll.SNL.Clients.Office.Excel.Functions.SPG(A199, "IQ_DILUT_EPS_NORM", "CY2023")</f>
        <v>2.6179999999999999</v>
      </c>
      <c r="E199">
        <f t="shared" si="36"/>
        <v>1312927</v>
      </c>
      <c r="F199">
        <f t="shared" si="37"/>
        <v>9.0192141237892418E-2</v>
      </c>
      <c r="G199" s="5">
        <f>_xll.SNL.Clients.Office.Excel.Functions.SPG(A199, "SP_MARKETCAP", "12/30/2023")</f>
        <v>13849.02681272</v>
      </c>
      <c r="H199">
        <f t="shared" ref="H199:H262" si="41">G199/$G$509</f>
        <v>3.2960685243064742E-4</v>
      </c>
      <c r="I199">
        <f t="shared" ref="I199:I262" si="42">D199*H199</f>
        <v>8.6291073966343493E-4</v>
      </c>
      <c r="K199" t="s">
        <v>199</v>
      </c>
      <c r="L199" s="4" cm="1">
        <f t="array" ref="L199">_xll.SNL.Clients.Office.Excel.Functions.SPG(K199, "SP_TOTAL_REV", "CY2023")</f>
        <v>14557000</v>
      </c>
      <c r="M199" s="4">
        <f>_xll.SNL.Clients.Office.Excel.Functions.SPG(K199,"IQ_AVG_DILUT_SHARES_OUT","CY2023")</f>
        <v>501500000</v>
      </c>
      <c r="N199" s="5">
        <f>_xll.SNL.Clients.Office.Excel.Functions.SPG(K199, "IQ_DILUT_EPS_NORM", "CY2023")</f>
        <v>2.6179999999999999</v>
      </c>
      <c r="O199">
        <f t="shared" si="38"/>
        <v>1312927</v>
      </c>
      <c r="P199">
        <f t="shared" si="39"/>
        <v>9.0192141237892418E-2</v>
      </c>
      <c r="Q199" s="5">
        <f>_xll.SNL.Clients.Office.Excel.Functions.SPG(K199, "SP_MARKETCAP", "12/31/2022")</f>
        <v>16020.383676380001</v>
      </c>
      <c r="R199">
        <f t="shared" ref="R199:R262" si="43">Q199/$Q$509</f>
        <v>4.7545615504267306E-4</v>
      </c>
      <c r="S199">
        <f t="shared" ref="S199:S262" si="44">N199*R199</f>
        <v>1.2447442139017181E-3</v>
      </c>
      <c r="U199" t="s">
        <v>199</v>
      </c>
      <c r="V199" s="4" cm="1">
        <f t="array" ref="V199">_xll.SNL.Clients.Office.Excel.Functions.SPG(U199, "SP_TOTAL_REV", "CY2021")</f>
        <v>13591000</v>
      </c>
      <c r="W199" s="4">
        <f>_xll.SNL.Clients.Office.Excel.Functions.SPG(U199,"IQ_AVG_DILUT_SHARES_OUT","CY2021")</f>
        <v>582000000</v>
      </c>
      <c r="X199" s="5">
        <f>_xll.SNL.Clients.Office.Excel.Functions.SPG(U199, "IQ_DILUT_EPS_NORM", "CY2021")</f>
        <v>2.3380000000000001</v>
      </c>
      <c r="Y199">
        <f t="shared" ref="Y199:Y262" si="45">W199*X199/1000</f>
        <v>1360716</v>
      </c>
      <c r="Z199">
        <f t="shared" ref="Z199:Z262" si="46">Y199/V199</f>
        <v>0.10011890221470091</v>
      </c>
      <c r="AA199" s="5">
        <f>_xll.SNL.Clients.Office.Excel.Functions.SPG(U199, "SP_MARKETCAP", "12/31/2021")</f>
        <v>20362.2284702</v>
      </c>
      <c r="AB199">
        <f t="shared" si="40"/>
        <v>4.7988694201586473E-4</v>
      </c>
      <c r="AC199">
        <f t="shared" ref="AC199:AC262" si="47">X199*AB199</f>
        <v>1.1219756704330917E-3</v>
      </c>
    </row>
    <row r="200" spans="1:29">
      <c r="A200" t="s">
        <v>200</v>
      </c>
      <c r="B200" s="4" cm="1">
        <f t="array" ref="B200">_xll.SNL.Clients.Office.Excel.Functions.SPG(A200, "SP_TOTAL_REV", "CY2023")</f>
        <v>7873400</v>
      </c>
      <c r="C200" s="4">
        <f>_xll.SNL.Clients.Office.Excel.Functions.SPG(A200,"IQ_AVG_DILUT_SHARES_OUT","CY2023")</f>
        <v>490225000</v>
      </c>
      <c r="D200" s="5">
        <f>_xll.SNL.Clients.Office.Excel.Functions.SPG(A200, "IQ_DILUT_EPS_NORM", "CY2023")</f>
        <v>1.919</v>
      </c>
      <c r="E200">
        <f t="shared" si="36"/>
        <v>940741.77500000002</v>
      </c>
      <c r="F200">
        <f t="shared" si="37"/>
        <v>0.11948354903853482</v>
      </c>
      <c r="G200" s="5">
        <f>_xll.SNL.Clients.Office.Excel.Functions.SPG(A200, "SP_MARKETCAP", "12/30/2023")</f>
        <v>14761.7478405</v>
      </c>
      <c r="H200">
        <f t="shared" si="41"/>
        <v>3.5132961383345715E-4</v>
      </c>
      <c r="I200">
        <f t="shared" si="42"/>
        <v>6.7420152894640429E-4</v>
      </c>
      <c r="K200" t="s">
        <v>200</v>
      </c>
      <c r="L200" s="4" cm="1">
        <f t="array" ref="L200">_xll.SNL.Clients.Office.Excel.Functions.SPG(K200, "SP_TOTAL_REV", "CY2023")</f>
        <v>7873400</v>
      </c>
      <c r="M200" s="4">
        <f>_xll.SNL.Clients.Office.Excel.Functions.SPG(K200,"IQ_AVG_DILUT_SHARES_OUT","CY2023")</f>
        <v>490225000</v>
      </c>
      <c r="N200" s="5">
        <f>_xll.SNL.Clients.Office.Excel.Functions.SPG(K200, "IQ_DILUT_EPS_NORM", "CY2023")</f>
        <v>1.919</v>
      </c>
      <c r="O200">
        <f t="shared" si="38"/>
        <v>940741.77500000002</v>
      </c>
      <c r="P200">
        <f t="shared" si="39"/>
        <v>0.11948354903853482</v>
      </c>
      <c r="Q200" s="5">
        <f>_xll.SNL.Clients.Office.Excel.Functions.SPG(K200, "SP_MARKETCAP", "12/31/2022")</f>
        <v>13196.807411760001</v>
      </c>
      <c r="R200">
        <f t="shared" si="43"/>
        <v>3.9165749320255102E-4</v>
      </c>
      <c r="S200">
        <f t="shared" si="44"/>
        <v>7.515907294556954E-4</v>
      </c>
      <c r="U200" t="s">
        <v>200</v>
      </c>
      <c r="V200" s="4" cm="1">
        <f t="array" ref="V200">_xll.SNL.Clients.Office.Excel.Functions.SPG(U200, "SP_TOTAL_REV", "CY2021")</f>
        <v>8654400</v>
      </c>
      <c r="W200" s="4">
        <f>_xll.SNL.Clients.Office.Excel.Functions.SPG(U200,"IQ_AVG_DILUT_SHARES_OUT","CY2021")</f>
        <v>490325000</v>
      </c>
      <c r="X200" s="5">
        <f>_xll.SNL.Clients.Office.Excel.Functions.SPG(U200, "IQ_DILUT_EPS_NORM", "CY2021")</f>
        <v>2.9489999999999998</v>
      </c>
      <c r="Y200">
        <f t="shared" si="45"/>
        <v>1445968.425</v>
      </c>
      <c r="Z200">
        <f t="shared" si="46"/>
        <v>0.16707899161120354</v>
      </c>
      <c r="AA200" s="5">
        <f>_xll.SNL.Clients.Office.Excel.Functions.SPG(U200, "SP_MARKETCAP", "12/31/2021")</f>
        <v>16805.117865510001</v>
      </c>
      <c r="AB200">
        <f t="shared" si="40"/>
        <v>3.9605471643234928E-4</v>
      </c>
      <c r="AC200">
        <f t="shared" si="47"/>
        <v>1.167965358758998E-3</v>
      </c>
    </row>
    <row r="201" spans="1:29">
      <c r="A201" t="s">
        <v>201</v>
      </c>
      <c r="B201" s="4" cm="1">
        <f t="array" ref="B201">_xll.SNL.Clients.Office.Excel.Functions.SPG(A201, "SP_TOTAL_REV", "CY2023")</f>
        <v>22855000</v>
      </c>
      <c r="C201" s="4">
        <f>_xll.SNL.Clients.Office.Excel.Functions.SPG(A201,"IQ_AVG_DILUT_SHARES_OUT","CY2023")</f>
        <v>1443000000</v>
      </c>
      <c r="D201" s="5">
        <f>_xll.SNL.Clients.Office.Excel.Functions.SPG(A201, "IQ_DILUT_EPS_NORM", "CY2023")</f>
        <v>1.2849999999999999</v>
      </c>
      <c r="E201">
        <f t="shared" si="36"/>
        <v>1854255</v>
      </c>
      <c r="F201">
        <f t="shared" si="37"/>
        <v>8.1131262305841167E-2</v>
      </c>
      <c r="G201" s="5">
        <f>_xll.SNL.Clients.Office.Excel.Functions.SPG(A201, "SP_MARKETCAP", "12/30/2023")</f>
        <v>61044.411277079998</v>
      </c>
      <c r="H201">
        <f t="shared" si="41"/>
        <v>1.452857051373452E-3</v>
      </c>
      <c r="I201">
        <f t="shared" si="42"/>
        <v>1.8669213110148858E-3</v>
      </c>
      <c r="K201" t="s">
        <v>201</v>
      </c>
      <c r="L201" s="4" cm="1">
        <f t="array" ref="L201">_xll.SNL.Clients.Office.Excel.Functions.SPG(K201, "SP_TOTAL_REV", "CY2023")</f>
        <v>22855000</v>
      </c>
      <c r="M201" s="4">
        <f>_xll.SNL.Clients.Office.Excel.Functions.SPG(K201,"IQ_AVG_DILUT_SHARES_OUT","CY2023")</f>
        <v>1443000000</v>
      </c>
      <c r="N201" s="5">
        <f>_xll.SNL.Clients.Office.Excel.Functions.SPG(K201, "IQ_DILUT_EPS_NORM", "CY2023")</f>
        <v>1.2849999999999999</v>
      </c>
      <c r="O201">
        <f t="shared" si="38"/>
        <v>1854255</v>
      </c>
      <c r="P201">
        <f t="shared" si="39"/>
        <v>8.1131262305841167E-2</v>
      </c>
      <c r="Q201" s="5">
        <f>_xll.SNL.Clients.Office.Excel.Functions.SPG(K201, "SP_MARKETCAP", "12/31/2022")</f>
        <v>54314.433257999997</v>
      </c>
      <c r="R201">
        <f t="shared" si="43"/>
        <v>1.6119546274191254E-3</v>
      </c>
      <c r="S201">
        <f t="shared" si="44"/>
        <v>2.0713616962335759E-3</v>
      </c>
      <c r="U201" t="s">
        <v>201</v>
      </c>
      <c r="V201" s="4" cm="1">
        <f t="array" ref="V201">_xll.SNL.Clients.Office.Excel.Functions.SPG(U201, "SP_TOTAL_REV", "CY2021")</f>
        <v>22845000</v>
      </c>
      <c r="W201" s="4">
        <f>_xll.SNL.Clients.Office.Excel.Functions.SPG(U201,"IQ_AVG_DILUT_SHARES_OUT","CY2021")</f>
        <v>1482000000</v>
      </c>
      <c r="X201" s="5">
        <f>_xll.SNL.Clients.Office.Excel.Functions.SPG(U201, "IQ_DILUT_EPS_NORM", "CY2021")</f>
        <v>2.5409999999999999</v>
      </c>
      <c r="Y201">
        <f t="shared" si="45"/>
        <v>3765762</v>
      </c>
      <c r="Z201">
        <f t="shared" si="46"/>
        <v>0.16483965856861457</v>
      </c>
      <c r="AA201" s="5">
        <f>_xll.SNL.Clients.Office.Excel.Functions.SPG(U201, "SP_MARKETCAP", "12/31/2021")</f>
        <v>61279.399822680003</v>
      </c>
      <c r="AB201">
        <f t="shared" si="40"/>
        <v>1.4442026241140878E-3</v>
      </c>
      <c r="AC201">
        <f t="shared" si="47"/>
        <v>3.6697188678738971E-3</v>
      </c>
    </row>
    <row r="202" spans="1:29">
      <c r="A202" t="s">
        <v>202</v>
      </c>
      <c r="B202" s="4" cm="1">
        <f t="array" ref="B202">_xll.SNL.Clients.Office.Excel.Functions.SPG(A202, "SP_TOTAL_REV", "CY2023")</f>
        <v>5228252</v>
      </c>
      <c r="C202" s="4">
        <f>_xll.SNL.Clients.Office.Excel.Functions.SPG(A202,"IQ_AVG_DILUT_SHARES_OUT","CY2023")</f>
        <v>192058000</v>
      </c>
      <c r="D202" s="5">
        <f>_xll.SNL.Clients.Office.Excel.Functions.SPG(A202, "IQ_DILUT_EPS_NORM", "CY2023")</f>
        <v>3.9060000000000001</v>
      </c>
      <c r="E202">
        <f t="shared" si="36"/>
        <v>750178.54799999995</v>
      </c>
      <c r="F202">
        <f t="shared" si="37"/>
        <v>0.14348553742245018</v>
      </c>
      <c r="G202" s="5">
        <f>_xll.SNL.Clients.Office.Excel.Functions.SPG(A202, "SP_MARKETCAP", "12/30/2023")</f>
        <v>24593.69663758</v>
      </c>
      <c r="H202">
        <f t="shared" si="41"/>
        <v>5.853300053474908E-4</v>
      </c>
      <c r="I202">
        <f t="shared" si="42"/>
        <v>2.2862990008872992E-3</v>
      </c>
      <c r="K202" t="s">
        <v>202</v>
      </c>
      <c r="L202" s="4" cm="1">
        <f t="array" ref="L202">_xll.SNL.Clients.Office.Excel.Functions.SPG(K202, "SP_TOTAL_REV", "CY2023")</f>
        <v>5228252</v>
      </c>
      <c r="M202" s="4">
        <f>_xll.SNL.Clients.Office.Excel.Functions.SPG(K202,"IQ_AVG_DILUT_SHARES_OUT","CY2023")</f>
        <v>192058000</v>
      </c>
      <c r="N202" s="5">
        <f>_xll.SNL.Clients.Office.Excel.Functions.SPG(K202, "IQ_DILUT_EPS_NORM", "CY2023")</f>
        <v>3.9060000000000001</v>
      </c>
      <c r="O202">
        <f t="shared" si="38"/>
        <v>750178.54799999995</v>
      </c>
      <c r="P202">
        <f t="shared" si="39"/>
        <v>0.14348553742245018</v>
      </c>
      <c r="Q202" s="5">
        <f>_xll.SNL.Clients.Office.Excel.Functions.SPG(K202, "SP_MARKETCAP", "12/31/2022")</f>
        <v>17688.664376569999</v>
      </c>
      <c r="R202">
        <f t="shared" si="43"/>
        <v>5.2496772375832735E-4</v>
      </c>
      <c r="S202">
        <f t="shared" si="44"/>
        <v>2.0505239290000265E-3</v>
      </c>
      <c r="U202" t="s">
        <v>202</v>
      </c>
      <c r="V202" s="4" cm="1">
        <f t="array" ref="V202">_xll.SNL.Clients.Office.Excel.Functions.SPG(U202, "SP_TOTAL_REV", "CY2021")</f>
        <v>4982795</v>
      </c>
      <c r="W202" s="4">
        <f>_xll.SNL.Clients.Office.Excel.Functions.SPG(U202,"IQ_AVG_DILUT_SHARES_OUT","CY2021")</f>
        <v>193043000</v>
      </c>
      <c r="X202" s="5">
        <f>_xll.SNL.Clients.Office.Excel.Functions.SPG(U202, "IQ_DILUT_EPS_NORM", "CY2021")</f>
        <v>3.9049999999999998</v>
      </c>
      <c r="Y202">
        <f t="shared" si="45"/>
        <v>753832.91500000004</v>
      </c>
      <c r="Z202">
        <f t="shared" si="46"/>
        <v>0.1512871621248717</v>
      </c>
      <c r="AA202" s="5">
        <f>_xll.SNL.Clients.Office.Excel.Functions.SPG(U202, "SP_MARKETCAP", "12/31/2021")</f>
        <v>26188.493412330001</v>
      </c>
      <c r="AB202">
        <f t="shared" si="40"/>
        <v>6.1719747610327366E-4</v>
      </c>
      <c r="AC202">
        <f t="shared" si="47"/>
        <v>2.4101561441832835E-3</v>
      </c>
    </row>
    <row r="203" spans="1:29">
      <c r="A203" t="s">
        <v>203</v>
      </c>
      <c r="B203" s="4" cm="1">
        <f t="array" ref="B203">_xll.SNL.Clients.Office.Excel.Functions.SPG(A203, "SP_TOTAL_REV", "CY2023")</f>
        <v>5906956</v>
      </c>
      <c r="C203" s="4">
        <f>_xll.SNL.Clients.Office.Excel.Functions.SPG(A203,"IQ_AVG_DILUT_SHARES_OUT","CY2023")</f>
        <v>79680000</v>
      </c>
      <c r="D203" s="5">
        <f>_xll.SNL.Clients.Office.Excel.Functions.SPG(A203, "IQ_DILUT_EPS_NORM", "CY2023")</f>
        <v>8.1470000000000002</v>
      </c>
      <c r="E203">
        <f t="shared" si="36"/>
        <v>649152.96</v>
      </c>
      <c r="F203">
        <f t="shared" si="37"/>
        <v>0.10989635947855375</v>
      </c>
      <c r="G203" s="5">
        <f>_xll.SNL.Clients.Office.Excel.Functions.SPG(A203, "SP_MARKETCAP", "12/30/2023")</f>
        <v>35163.398359320003</v>
      </c>
      <c r="H203">
        <f t="shared" si="41"/>
        <v>8.3688891722956524E-4</v>
      </c>
      <c r="I203">
        <f t="shared" si="42"/>
        <v>6.8181340086692684E-3</v>
      </c>
      <c r="K203" t="s">
        <v>203</v>
      </c>
      <c r="L203" s="4" cm="1">
        <f t="array" ref="L203">_xll.SNL.Clients.Office.Excel.Functions.SPG(K203, "SP_TOTAL_REV", "CY2023")</f>
        <v>5906956</v>
      </c>
      <c r="M203" s="4">
        <f>_xll.SNL.Clients.Office.Excel.Functions.SPG(K203,"IQ_AVG_DILUT_SHARES_OUT","CY2023")</f>
        <v>79680000</v>
      </c>
      <c r="N203" s="5">
        <f>_xll.SNL.Clients.Office.Excel.Functions.SPG(K203, "IQ_DILUT_EPS_NORM", "CY2023")</f>
        <v>8.1470000000000002</v>
      </c>
      <c r="O203">
        <f t="shared" si="38"/>
        <v>649152.96</v>
      </c>
      <c r="P203">
        <f t="shared" si="39"/>
        <v>0.10989635947855375</v>
      </c>
      <c r="Q203" s="5">
        <f>_xll.SNL.Clients.Office.Excel.Functions.SPG(K203, "SP_MARKETCAP", "12/31/2022")</f>
        <v>26563.255093200001</v>
      </c>
      <c r="R203">
        <f t="shared" si="43"/>
        <v>7.8834960430138707E-4</v>
      </c>
      <c r="S203">
        <f t="shared" si="44"/>
        <v>6.4226842262434004E-3</v>
      </c>
      <c r="U203" t="s">
        <v>203</v>
      </c>
      <c r="V203" s="4" cm="1">
        <f t="array" ref="V203">_xll.SNL.Clients.Office.Excel.Functions.SPG(U203, "SP_TOTAL_REV", "CY2021")</f>
        <v>4733962</v>
      </c>
      <c r="W203" s="4">
        <f>_xll.SNL.Clients.Office.Excel.Functions.SPG(U203,"IQ_AVG_DILUT_SHARES_OUT","CY2021")</f>
        <v>86177000</v>
      </c>
      <c r="X203" s="5">
        <f>_xll.SNL.Clients.Office.Excel.Functions.SPG(U203, "IQ_DILUT_EPS_NORM", "CY2021")</f>
        <v>6.3330000000000002</v>
      </c>
      <c r="Y203">
        <f t="shared" si="45"/>
        <v>545758.94099999999</v>
      </c>
      <c r="Z203">
        <f t="shared" si="46"/>
        <v>0.1152858728059076</v>
      </c>
      <c r="AA203" s="5">
        <f>_xll.SNL.Clients.Office.Excel.Functions.SPG(U203, "SP_MARKETCAP", "12/31/2021")</f>
        <v>27494.1458232</v>
      </c>
      <c r="AB203">
        <f t="shared" si="40"/>
        <v>6.4796844715415936E-4</v>
      </c>
      <c r="AC203">
        <f t="shared" si="47"/>
        <v>4.1035841758272915E-3</v>
      </c>
    </row>
    <row r="204" spans="1:29">
      <c r="A204" t="s">
        <v>204</v>
      </c>
      <c r="B204" s="4" cm="1">
        <f t="array" ref="B204">_xll.SNL.Clients.Office.Excel.Functions.SPG(A204, "SP_TOTAL_REV", "CY2023")</f>
        <v>19552000</v>
      </c>
      <c r="C204" s="4">
        <f>_xll.SNL.Clients.Office.Excel.Functions.SPG(A204,"IQ_AVG_DILUT_SHARES_OUT","CY2023")</f>
        <v>458000000</v>
      </c>
      <c r="D204" s="5">
        <f>_xll.SNL.Clients.Office.Excel.Functions.SPG(A204, "IQ_DILUT_EPS_NORM", "CY2023")</f>
        <v>2.722</v>
      </c>
      <c r="E204">
        <f t="shared" si="36"/>
        <v>1246676</v>
      </c>
      <c r="F204">
        <f t="shared" si="37"/>
        <v>6.3762070376432084E-2</v>
      </c>
      <c r="G204" s="5">
        <f>_xll.SNL.Clients.Office.Excel.Functions.SPG(A204, "SP_MARKETCAP", "12/30/2023")</f>
        <v>35199.386749680001</v>
      </c>
      <c r="H204">
        <f t="shared" si="41"/>
        <v>8.3774544095726201E-4</v>
      </c>
      <c r="I204">
        <f t="shared" si="42"/>
        <v>2.2803430902856672E-3</v>
      </c>
      <c r="K204" t="s">
        <v>204</v>
      </c>
      <c r="L204" s="4" cm="1">
        <f t="array" ref="L204">_xll.SNL.Clients.Office.Excel.Functions.SPG(K204, "SP_TOTAL_REV", "CY2023")</f>
        <v>19552000</v>
      </c>
      <c r="M204" s="4">
        <f>_xll.SNL.Clients.Office.Excel.Functions.SPG(K204,"IQ_AVG_DILUT_SHARES_OUT","CY2023")</f>
        <v>458000000</v>
      </c>
      <c r="N204" s="5">
        <f>_xll.SNL.Clients.Office.Excel.Functions.SPG(K204, "IQ_DILUT_EPS_NORM", "CY2023")</f>
        <v>2.722</v>
      </c>
      <c r="O204">
        <f t="shared" si="38"/>
        <v>1246676</v>
      </c>
      <c r="P204">
        <f t="shared" si="39"/>
        <v>6.3762070376432084E-2</v>
      </c>
      <c r="Q204" s="5">
        <f>_xll.SNL.Clients.Office.Excel.Functions.SPG(K204, "SP_MARKETCAP", "12/31/2022")</f>
        <v>26545.97003352</v>
      </c>
      <c r="R204">
        <f t="shared" si="43"/>
        <v>7.878366148386407E-4</v>
      </c>
      <c r="S204">
        <f t="shared" si="44"/>
        <v>2.1444912655907799E-3</v>
      </c>
      <c r="U204" t="s">
        <v>204</v>
      </c>
      <c r="V204" s="4" cm="1">
        <f t="array" ref="V204">_xll.SNL.Clients.Office.Excel.Functions.SPG(U204, "SP_TOTAL_REV", "CY2021")</f>
        <v>17585000</v>
      </c>
      <c r="W204" s="4">
        <f>_xll.SNL.Clients.Office.Excel.Functions.SPG(U204,"IQ_AVG_DILUT_SHARES_OUT","CY2021")</f>
        <v>454000000</v>
      </c>
      <c r="X204" s="5">
        <f>_xll.SNL.Clients.Office.Excel.Functions.SPG(U204, "IQ_DILUT_EPS_NORM", "CY2021")</f>
        <v>3.8570000000000002</v>
      </c>
      <c r="Y204">
        <f t="shared" si="45"/>
        <v>1751078</v>
      </c>
      <c r="Z204">
        <f t="shared" si="46"/>
        <v>9.9577935740688087E-2</v>
      </c>
      <c r="AA204" s="5" t="str">
        <f>_xll.SNL.Clients.Office.Excel.Functions.SPG(U204, "SP_MARKETCAP", "12/31/2021")</f>
        <v>NA</v>
      </c>
      <c r="AB204" t="e">
        <f t="shared" si="40"/>
        <v>#VALUE!</v>
      </c>
      <c r="AC204" t="e">
        <f t="shared" si="47"/>
        <v>#VALUE!</v>
      </c>
    </row>
    <row r="205" spans="1:29">
      <c r="A205" t="s">
        <v>205</v>
      </c>
      <c r="B205" s="4" cm="1">
        <f t="array" ref="B205">_xll.SNL.Clients.Office.Excel.Functions.SPG(A205, "SP_TOTAL_REV", "CY2023")</f>
        <v>33239000</v>
      </c>
      <c r="C205" s="4">
        <f>_xll.SNL.Clients.Office.Excel.Functions.SPG(A205,"IQ_AVG_DILUT_SHARES_OUT","CY2023")</f>
        <v>274000000</v>
      </c>
      <c r="D205" s="5">
        <f>_xll.SNL.Clients.Office.Excel.Functions.SPG(A205, "IQ_DILUT_EPS_NORM", "CY2023")</f>
        <v>0.36899999999999999</v>
      </c>
      <c r="E205">
        <f t="shared" si="36"/>
        <v>101106</v>
      </c>
      <c r="F205">
        <f t="shared" si="37"/>
        <v>3.0417882607780018E-3</v>
      </c>
      <c r="G205" s="5" t="str">
        <f>_xll.SNL.Clients.Office.Excel.Functions.SPG(A205, "SP_MARKETCAP", "12/30/2023")</f>
        <v>NA</v>
      </c>
      <c r="H205" t="e">
        <f t="shared" si="41"/>
        <v>#VALUE!</v>
      </c>
      <c r="I205" t="e">
        <f t="shared" si="42"/>
        <v>#VALUE!</v>
      </c>
      <c r="K205" t="s">
        <v>205</v>
      </c>
      <c r="L205" s="4" cm="1">
        <f t="array" ref="L205">_xll.SNL.Clients.Office.Excel.Functions.SPG(K205, "SP_TOTAL_REV", "CY2023")</f>
        <v>33239000</v>
      </c>
      <c r="M205" s="4">
        <f>_xll.SNL.Clients.Office.Excel.Functions.SPG(K205,"IQ_AVG_DILUT_SHARES_OUT","CY2023")</f>
        <v>274000000</v>
      </c>
      <c r="N205" s="5">
        <f>_xll.SNL.Clients.Office.Excel.Functions.SPG(K205, "IQ_DILUT_EPS_NORM", "CY2023")</f>
        <v>0.36899999999999999</v>
      </c>
      <c r="O205">
        <f t="shared" si="38"/>
        <v>101106</v>
      </c>
      <c r="P205">
        <f t="shared" si="39"/>
        <v>3.0417882607780018E-3</v>
      </c>
      <c r="Q205" s="5" t="str">
        <f>_xll.SNL.Clients.Office.Excel.Functions.SPG(K205, "SP_MARKETCAP", "12/31/2022")</f>
        <v>NA</v>
      </c>
      <c r="R205" t="e">
        <f t="shared" si="43"/>
        <v>#VALUE!</v>
      </c>
      <c r="S205" t="e">
        <f t="shared" si="44"/>
        <v>#VALUE!</v>
      </c>
      <c r="U205" t="s">
        <v>205</v>
      </c>
      <c r="V205" s="4" cm="1">
        <f t="array" ref="V205">_xll.SNL.Clients.Office.Excel.Functions.SPG(U205, "SP_TOTAL_REV", "CY2021")</f>
        <v>33006000</v>
      </c>
      <c r="W205" s="4" t="str">
        <f>_xll.SNL.Clients.Office.Excel.Functions.SPG(U205,"IQ_AVG_DILUT_SHARES_OUT","CY2021")</f>
        <v>NA</v>
      </c>
      <c r="X205" s="5" t="str">
        <f>_xll.SNL.Clients.Office.Excel.Functions.SPG(U205, "IQ_DILUT_EPS_NORM", "CY2021")</f>
        <v>NA</v>
      </c>
      <c r="Y205" t="e">
        <f t="shared" si="45"/>
        <v>#VALUE!</v>
      </c>
      <c r="Z205" t="e">
        <f t="shared" si="46"/>
        <v>#VALUE!</v>
      </c>
      <c r="AA205" s="5" t="str">
        <f>_xll.SNL.Clients.Office.Excel.Functions.SPG(U205, "SP_MARKETCAP", "12/31/2021")</f>
        <v>NA</v>
      </c>
      <c r="AB205" t="e">
        <f t="shared" si="40"/>
        <v>#VALUE!</v>
      </c>
      <c r="AC205" t="e">
        <f t="shared" si="47"/>
        <v>#VALUE!</v>
      </c>
    </row>
    <row r="206" spans="1:29">
      <c r="A206" t="s">
        <v>206</v>
      </c>
      <c r="B206" s="4" cm="1">
        <f t="array" ref="B206">_xll.SNL.Clients.Office.Excel.Functions.SPG(A206, "SP_TOTAL_REV", "CY2023")</f>
        <v>3783000</v>
      </c>
      <c r="C206" s="4">
        <f>_xll.SNL.Clients.Office.Excel.Functions.SPG(A206,"IQ_AVG_DILUT_SHARES_OUT","CY2023")</f>
        <v>644250000</v>
      </c>
      <c r="D206" s="5">
        <f>_xll.SNL.Clients.Office.Excel.Functions.SPG(A206, "IQ_DILUT_EPS_NORM", "CY2023")</f>
        <v>0.434</v>
      </c>
      <c r="E206">
        <f t="shared" si="36"/>
        <v>279604.5</v>
      </c>
      <c r="F206">
        <f t="shared" si="37"/>
        <v>7.3910785091197459E-2</v>
      </c>
      <c r="G206" s="5">
        <f>_xll.SNL.Clients.Office.Excel.Functions.SPG(A206, "SP_MARKETCAP", "12/30/2023")</f>
        <v>14621.1224614</v>
      </c>
      <c r="H206">
        <f t="shared" si="41"/>
        <v>3.4798272966579528E-4</v>
      </c>
      <c r="I206">
        <f t="shared" si="42"/>
        <v>1.5102450467495516E-4</v>
      </c>
      <c r="K206" t="s">
        <v>206</v>
      </c>
      <c r="L206" s="4" cm="1">
        <f t="array" ref="L206">_xll.SNL.Clients.Office.Excel.Functions.SPG(K206, "SP_TOTAL_REV", "CY2023")</f>
        <v>3783000</v>
      </c>
      <c r="M206" s="4">
        <f>_xll.SNL.Clients.Office.Excel.Functions.SPG(K206,"IQ_AVG_DILUT_SHARES_OUT","CY2023")</f>
        <v>644250000</v>
      </c>
      <c r="N206" s="5">
        <f>_xll.SNL.Clients.Office.Excel.Functions.SPG(K206, "IQ_DILUT_EPS_NORM", "CY2023")</f>
        <v>0.434</v>
      </c>
      <c r="O206">
        <f t="shared" si="38"/>
        <v>279604.5</v>
      </c>
      <c r="P206">
        <f t="shared" si="39"/>
        <v>7.3910785091197459E-2</v>
      </c>
      <c r="Q206" s="5">
        <f>_xll.SNL.Clients.Office.Excel.Functions.SPG(K206, "SP_MARKETCAP", "12/31/2022")</f>
        <v>14263.165271440001</v>
      </c>
      <c r="R206">
        <f t="shared" si="43"/>
        <v>4.2330507531448903E-4</v>
      </c>
      <c r="S206">
        <f t="shared" si="44"/>
        <v>1.8371440268648824E-4</v>
      </c>
      <c r="U206" t="s">
        <v>206</v>
      </c>
      <c r="V206" s="4" cm="1">
        <f t="array" ref="V206">_xll.SNL.Clients.Office.Excel.Functions.SPG(U206, "SP_TOTAL_REV", "CY2021")</f>
        <v>2752000</v>
      </c>
      <c r="W206" s="4">
        <f>_xll.SNL.Clients.Office.Excel.Functions.SPG(U206,"IQ_AVG_DILUT_SHARES_OUT","CY2021")</f>
        <v>590250000</v>
      </c>
      <c r="X206" s="5">
        <f>_xll.SNL.Clients.Office.Excel.Functions.SPG(U206, "IQ_DILUT_EPS_NORM", "CY2021")</f>
        <v>1.1359999999999999</v>
      </c>
      <c r="Y206">
        <f t="shared" si="45"/>
        <v>670523.99999999988</v>
      </c>
      <c r="Z206">
        <f t="shared" si="46"/>
        <v>0.24364970930232555</v>
      </c>
      <c r="AA206" s="5">
        <f>_xll.SNL.Clients.Office.Excel.Functions.SPG(U206, "SP_MARKETCAP", "12/31/2021")</f>
        <v>15116.73555618</v>
      </c>
      <c r="AB206">
        <f t="shared" si="40"/>
        <v>3.5626375619615366E-4</v>
      </c>
      <c r="AC206">
        <f t="shared" si="47"/>
        <v>4.0471562703883052E-4</v>
      </c>
    </row>
    <row r="207" spans="1:29">
      <c r="A207" t="s">
        <v>207</v>
      </c>
      <c r="B207" s="4" cm="1">
        <f t="array" ref="B207">_xll.SNL.Clients.Office.Excel.Functions.SPG(A207, "SP_TOTAL_REV", "CY2023")</f>
        <v>4022667</v>
      </c>
      <c r="C207" s="4">
        <f>_xll.SNL.Clients.Office.Excel.Functions.SPG(A207,"IQ_AVG_DILUT_SHARES_OUT","CY2023")</f>
        <v>62058387</v>
      </c>
      <c r="D207" s="5">
        <f>_xll.SNL.Clients.Office.Excel.Functions.SPG(A207, "IQ_DILUT_EPS_NORM", "CY2023")</f>
        <v>2.8879999999999999</v>
      </c>
      <c r="E207">
        <f t="shared" si="36"/>
        <v>179224.62165599997</v>
      </c>
      <c r="F207">
        <f t="shared" si="37"/>
        <v>4.4553680843082456E-2</v>
      </c>
      <c r="G207" s="5">
        <f>_xll.SNL.Clients.Office.Excel.Functions.SPG(A207, "SP_MARKETCAP", "12/30/2023")</f>
        <v>7939.4170114799999</v>
      </c>
      <c r="H207">
        <f t="shared" si="41"/>
        <v>1.8895813306424626E-4</v>
      </c>
      <c r="I207">
        <f t="shared" si="42"/>
        <v>5.4571108828954315E-4</v>
      </c>
      <c r="K207" t="s">
        <v>207</v>
      </c>
      <c r="L207" s="4" cm="1">
        <f t="array" ref="L207">_xll.SNL.Clients.Office.Excel.Functions.SPG(K207, "SP_TOTAL_REV", "CY2023")</f>
        <v>4022667</v>
      </c>
      <c r="M207" s="4">
        <f>_xll.SNL.Clients.Office.Excel.Functions.SPG(K207,"IQ_AVG_DILUT_SHARES_OUT","CY2023")</f>
        <v>62058387</v>
      </c>
      <c r="N207" s="5">
        <f>_xll.SNL.Clients.Office.Excel.Functions.SPG(K207, "IQ_DILUT_EPS_NORM", "CY2023")</f>
        <v>2.8879999999999999</v>
      </c>
      <c r="O207">
        <f t="shared" si="38"/>
        <v>179224.62165599997</v>
      </c>
      <c r="P207">
        <f t="shared" si="39"/>
        <v>4.4553680843082456E-2</v>
      </c>
      <c r="Q207" s="5">
        <f>_xll.SNL.Clients.Office.Excel.Functions.SPG(K207, "SP_MARKETCAP", "12/31/2022")</f>
        <v>6377.4554253200004</v>
      </c>
      <c r="R207">
        <f t="shared" si="43"/>
        <v>1.8927139928298176E-4</v>
      </c>
      <c r="S207">
        <f t="shared" si="44"/>
        <v>5.4661580112925134E-4</v>
      </c>
      <c r="U207" t="s">
        <v>207</v>
      </c>
      <c r="V207" s="4" cm="1">
        <f t="array" ref="V207">_xll.SNL.Clients.Office.Excel.Functions.SPG(U207, "SP_TOTAL_REV", "CY2021")</f>
        <v>3737184</v>
      </c>
      <c r="W207" s="4">
        <f>_xll.SNL.Clients.Office.Excel.Functions.SPG(U207,"IQ_AVG_DILUT_SHARES_OUT","CY2021")</f>
        <v>64253408</v>
      </c>
      <c r="X207" s="5">
        <f>_xll.SNL.Clients.Office.Excel.Functions.SPG(U207, "IQ_DILUT_EPS_NORM", "CY2021")</f>
        <v>6.8490000000000002</v>
      </c>
      <c r="Y207">
        <f t="shared" si="45"/>
        <v>440071.59139200003</v>
      </c>
      <c r="Z207">
        <f t="shared" si="46"/>
        <v>0.11775486339232963</v>
      </c>
      <c r="AA207" s="5">
        <f>_xll.SNL.Clients.Office.Excel.Functions.SPG(U207, "SP_MARKETCAP", "12/31/2021")</f>
        <v>22202.623298160001</v>
      </c>
      <c r="AB207">
        <f t="shared" si="40"/>
        <v>5.2326045819971797E-4</v>
      </c>
      <c r="AC207">
        <f t="shared" si="47"/>
        <v>3.5838108782098683E-3</v>
      </c>
    </row>
    <row r="208" spans="1:29">
      <c r="A208" t="s">
        <v>208</v>
      </c>
      <c r="B208" s="4" cm="1">
        <f t="array" ref="B208">_xll.SNL.Clients.Office.Excel.Functions.SPG(A208, "SP_TOTAL_REV", "CY2023")</f>
        <v>42272000</v>
      </c>
      <c r="C208" s="4">
        <f>_xll.SNL.Clients.Office.Excel.Functions.SPG(A208,"IQ_AVG_DILUT_SHARES_OUT","CY2023")</f>
        <v>275725000</v>
      </c>
      <c r="D208" s="5">
        <f>_xll.SNL.Clients.Office.Excel.Functions.SPG(A208, "IQ_DILUT_EPS_NORM", "CY2023")</f>
        <v>9.0310000000000006</v>
      </c>
      <c r="E208">
        <f t="shared" si="36"/>
        <v>2490072.4750000001</v>
      </c>
      <c r="F208">
        <f t="shared" si="37"/>
        <v>5.8905953704579864E-2</v>
      </c>
      <c r="G208" s="5">
        <f>_xll.SNL.Clients.Office.Excel.Functions.SPG(A208, "SP_MARKETCAP", "12/30/2023")</f>
        <v>70736.177569899999</v>
      </c>
      <c r="H208">
        <f t="shared" si="41"/>
        <v>1.6835210991414727E-3</v>
      </c>
      <c r="I208">
        <f t="shared" si="42"/>
        <v>1.520387904634664E-2</v>
      </c>
      <c r="K208" t="s">
        <v>208</v>
      </c>
      <c r="L208" s="4" cm="1">
        <f t="array" ref="L208">_xll.SNL.Clients.Office.Excel.Functions.SPG(K208, "SP_TOTAL_REV", "CY2023")</f>
        <v>42272000</v>
      </c>
      <c r="M208" s="4">
        <f>_xll.SNL.Clients.Office.Excel.Functions.SPG(K208,"IQ_AVG_DILUT_SHARES_OUT","CY2023")</f>
        <v>275725000</v>
      </c>
      <c r="N208" s="5">
        <f>_xll.SNL.Clients.Office.Excel.Functions.SPG(K208, "IQ_DILUT_EPS_NORM", "CY2023")</f>
        <v>9.0310000000000006</v>
      </c>
      <c r="O208">
        <f t="shared" si="38"/>
        <v>2490072.4750000001</v>
      </c>
      <c r="P208">
        <f t="shared" si="39"/>
        <v>5.8905953704579864E-2</v>
      </c>
      <c r="Q208" s="5">
        <f>_xll.SNL.Clients.Office.Excel.Functions.SPG(K208, "SP_MARKETCAP", "12/31/2022")</f>
        <v>67986.31296209</v>
      </c>
      <c r="R208">
        <f t="shared" si="43"/>
        <v>2.0177114112529962E-3</v>
      </c>
      <c r="S208">
        <f t="shared" si="44"/>
        <v>1.8221951755025809E-2</v>
      </c>
      <c r="U208" t="s">
        <v>208</v>
      </c>
      <c r="V208" s="4" cm="1">
        <f t="array" ref="V208">_xll.SNL.Clients.Office.Excel.Functions.SPG(U208, "SP_TOTAL_REV", "CY2021")</f>
        <v>38469000</v>
      </c>
      <c r="W208" s="4">
        <f>_xll.SNL.Clients.Office.Excel.Functions.SPG(U208,"IQ_AVG_DILUT_SHARES_OUT","CY2021")</f>
        <v>282017000</v>
      </c>
      <c r="X208" s="5">
        <f>_xll.SNL.Clients.Office.Excel.Functions.SPG(U208, "IQ_DILUT_EPS_NORM", "CY2021")</f>
        <v>8.5830000000000002</v>
      </c>
      <c r="Y208">
        <f t="shared" si="45"/>
        <v>2420551.9109999998</v>
      </c>
      <c r="Z208">
        <f t="shared" si="46"/>
        <v>6.2922142790298674E-2</v>
      </c>
      <c r="AA208" s="5">
        <f>_xll.SNL.Clients.Office.Excel.Functions.SPG(U208, "SP_MARKETCAP", "12/31/2021")</f>
        <v>58107.759325649997</v>
      </c>
      <c r="AB208">
        <f t="shared" si="40"/>
        <v>1.3694549676126944E-3</v>
      </c>
      <c r="AC208">
        <f t="shared" si="47"/>
        <v>1.1754031987019756E-2</v>
      </c>
    </row>
    <row r="209" spans="1:29">
      <c r="A209" t="s">
        <v>209</v>
      </c>
      <c r="B209" s="4" cm="1">
        <f t="array" ref="B209">_xll.SNL.Clients.Office.Excel.Functions.SPG(A209, "SP_TOTAL_REV", "CY2023")</f>
        <v>35348000</v>
      </c>
      <c r="C209" s="4">
        <f>_xll.SNL.Clients.Office.Excel.Functions.SPG(A209,"IQ_AVG_DILUT_SHARES_OUT","CY2023")</f>
        <v>1099000000</v>
      </c>
      <c r="D209" s="5">
        <f>_xll.SNL.Clients.Office.Excel.Functions.SPG(A209, "IQ_DILUT_EPS_NORM", "CY2023")</f>
        <v>3.2869999999999999</v>
      </c>
      <c r="E209">
        <f t="shared" si="36"/>
        <v>3612413</v>
      </c>
      <c r="F209">
        <f t="shared" si="37"/>
        <v>0.10219568292406925</v>
      </c>
      <c r="G209" s="5">
        <f>_xll.SNL.Clients.Office.Excel.Functions.SPG(A209, "SP_MARKETCAP", "12/30/2023")</f>
        <v>138910.71066809</v>
      </c>
      <c r="H209">
        <f t="shared" si="41"/>
        <v>3.3060750572134227E-3</v>
      </c>
      <c r="I209">
        <f t="shared" si="42"/>
        <v>1.0867068713060521E-2</v>
      </c>
      <c r="K209" t="s">
        <v>209</v>
      </c>
      <c r="L209" s="4" cm="1">
        <f t="array" ref="L209">_xll.SNL.Clients.Office.Excel.Functions.SPG(K209, "SP_TOTAL_REV", "CY2023")</f>
        <v>35348000</v>
      </c>
      <c r="M209" s="4">
        <f>_xll.SNL.Clients.Office.Excel.Functions.SPG(K209,"IQ_AVG_DILUT_SHARES_OUT","CY2023")</f>
        <v>1099000000</v>
      </c>
      <c r="N209" s="5">
        <f>_xll.SNL.Clients.Office.Excel.Functions.SPG(K209, "IQ_DILUT_EPS_NORM", "CY2023")</f>
        <v>3.2869999999999999</v>
      </c>
      <c r="O209">
        <f t="shared" si="38"/>
        <v>3612413</v>
      </c>
      <c r="P209">
        <f t="shared" si="39"/>
        <v>0.10219568292406925</v>
      </c>
      <c r="Q209" s="5">
        <f>_xll.SNL.Clients.Office.Excel.Functions.SPG(K209, "SP_MARKETCAP", "12/31/2022")</f>
        <v>91554.663450599997</v>
      </c>
      <c r="R209">
        <f t="shared" si="43"/>
        <v>2.7171776369268831E-3</v>
      </c>
      <c r="S209">
        <f t="shared" si="44"/>
        <v>8.9313628925786637E-3</v>
      </c>
      <c r="U209" t="s">
        <v>209</v>
      </c>
      <c r="V209" s="4" cm="1">
        <f t="array" ref="V209">_xll.SNL.Clients.Office.Excel.Functions.SPG(U209, "SP_TOTAL_REV", "CY2021")</f>
        <v>56469000</v>
      </c>
      <c r="W209" s="4">
        <f>_xll.SNL.Clients.Office.Excel.Functions.SPG(U209,"IQ_AVG_DILUT_SHARES_OUT","CY2021")</f>
        <v>1098000000</v>
      </c>
      <c r="X209" s="5">
        <f>_xll.SNL.Clients.Office.Excel.Functions.SPG(U209, "IQ_DILUT_EPS_NORM", "CY2021")</f>
        <v>4.0000000000000001E-3</v>
      </c>
      <c r="Y209">
        <f t="shared" si="45"/>
        <v>4392</v>
      </c>
      <c r="Z209">
        <f t="shared" si="46"/>
        <v>7.7777187483397972E-5</v>
      </c>
      <c r="AA209" s="5">
        <f>_xll.SNL.Clients.Office.Excel.Functions.SPG(U209, "SP_MARKETCAP", "12/31/2021")</f>
        <v>103696.21454088</v>
      </c>
      <c r="AB209">
        <f t="shared" si="40"/>
        <v>2.4438611602591049E-3</v>
      </c>
      <c r="AC209">
        <f t="shared" si="47"/>
        <v>9.77544464103642E-6</v>
      </c>
    </row>
    <row r="210" spans="1:29">
      <c r="A210" t="s">
        <v>210</v>
      </c>
      <c r="B210" s="4" cm="1">
        <f t="array" ref="B210">_xll.SNL.Clients.Office.Excel.Functions.SPG(A210, "SP_TOTAL_REV", "CY2023")</f>
        <v>20200000</v>
      </c>
      <c r="C210" s="4">
        <f>_xll.SNL.Clients.Office.Excel.Functions.SPG(A210,"IQ_AVG_DILUT_SHARES_OUT","CY2023")</f>
        <v>592900000</v>
      </c>
      <c r="D210" s="5">
        <f>_xll.SNL.Clients.Office.Excel.Functions.SPG(A210, "IQ_DILUT_EPS_NORM", "CY2023")</f>
        <v>3.3319999999999999</v>
      </c>
      <c r="E210">
        <f t="shared" si="36"/>
        <v>1975542.8</v>
      </c>
      <c r="F210">
        <f t="shared" si="37"/>
        <v>9.7799148514851483E-2</v>
      </c>
      <c r="G210" s="5">
        <f>_xll.SNL.Clients.Office.Excel.Functions.SPG(A210, "SP_MARKETCAP", "12/30/2023")</f>
        <v>36992.361113999999</v>
      </c>
      <c r="H210">
        <f t="shared" si="41"/>
        <v>8.8041823267787284E-4</v>
      </c>
      <c r="I210">
        <f t="shared" si="42"/>
        <v>2.9335535512826721E-3</v>
      </c>
      <c r="K210" t="s">
        <v>210</v>
      </c>
      <c r="L210" s="4" cm="1">
        <f t="array" ref="L210">_xll.SNL.Clients.Office.Excel.Functions.SPG(K210, "SP_TOTAL_REV", "CY2023")</f>
        <v>20200000</v>
      </c>
      <c r="M210" s="4">
        <f>_xll.SNL.Clients.Office.Excel.Functions.SPG(K210,"IQ_AVG_DILUT_SHARES_OUT","CY2023")</f>
        <v>592900000</v>
      </c>
      <c r="N210" s="5">
        <f>_xll.SNL.Clients.Office.Excel.Functions.SPG(K210, "IQ_DILUT_EPS_NORM", "CY2023")</f>
        <v>3.3319999999999999</v>
      </c>
      <c r="O210">
        <f t="shared" si="38"/>
        <v>1975542.8</v>
      </c>
      <c r="P210">
        <f t="shared" si="39"/>
        <v>9.7799148514851483E-2</v>
      </c>
      <c r="Q210" s="5">
        <f>_xll.SNL.Clients.Office.Excel.Functions.SPG(K210, "SP_MARKETCAP", "12/31/2022")</f>
        <v>49438.858620450002</v>
      </c>
      <c r="R210">
        <f t="shared" si="43"/>
        <v>1.4672563469272002E-3</v>
      </c>
      <c r="S210">
        <f t="shared" si="44"/>
        <v>4.8888981479614305E-3</v>
      </c>
      <c r="U210" t="s">
        <v>210</v>
      </c>
      <c r="V210" s="4" cm="1">
        <f t="array" ref="V210">_xll.SNL.Clients.Office.Excel.Functions.SPG(U210, "SP_TOTAL_REV", "CY2021")</f>
        <v>18607500</v>
      </c>
      <c r="W210" s="4">
        <f>_xll.SNL.Clients.Office.Excel.Functions.SPG(U210,"IQ_AVG_DILUT_SHARES_OUT","CY2021")</f>
        <v>616150000</v>
      </c>
      <c r="X210" s="5">
        <f>_xll.SNL.Clients.Office.Excel.Functions.SPG(U210, "IQ_DILUT_EPS_NORM", "CY2021")</f>
        <v>3.0920000000000001</v>
      </c>
      <c r="Y210">
        <f t="shared" si="45"/>
        <v>1905135.8</v>
      </c>
      <c r="Z210">
        <f t="shared" si="46"/>
        <v>0.10238537148999059</v>
      </c>
      <c r="AA210" s="5">
        <f>_xll.SNL.Clients.Office.Excel.Functions.SPG(U210, "SP_MARKETCAP", "12/31/2021")</f>
        <v>40644.067446000001</v>
      </c>
      <c r="AB210">
        <f t="shared" si="40"/>
        <v>9.5787930413865558E-4</v>
      </c>
      <c r="AC210">
        <f t="shared" si="47"/>
        <v>2.961762808396723E-3</v>
      </c>
    </row>
    <row r="211" spans="1:29">
      <c r="A211" t="s">
        <v>211</v>
      </c>
      <c r="B211" s="4" cm="1">
        <f t="array" ref="B211">_xll.SNL.Clients.Office.Excel.Functions.SPG(A211, "SP_TOTAL_REV", "CY2023")</f>
        <v>171842000</v>
      </c>
      <c r="C211" s="4">
        <f>_xll.SNL.Clients.Office.Excel.Functions.SPG(A211,"IQ_AVG_DILUT_SHARES_OUT","CY2023")</f>
        <v>1369000000</v>
      </c>
      <c r="D211" s="5">
        <f>_xll.SNL.Clients.Office.Excel.Functions.SPG(A211, "IQ_DILUT_EPS_NORM", "CY2023")</f>
        <v>4.9939999999999998</v>
      </c>
      <c r="E211">
        <f t="shared" si="36"/>
        <v>6836786</v>
      </c>
      <c r="F211">
        <f t="shared" si="37"/>
        <v>3.97853027781334E-2</v>
      </c>
      <c r="G211" s="5">
        <f>_xll.SNL.Clients.Office.Excel.Functions.SPG(A211, "SP_MARKETCAP", "12/30/2023")</f>
        <v>49191.764919519999</v>
      </c>
      <c r="H211">
        <f t="shared" si="41"/>
        <v>1.1707640558352597E-3</v>
      </c>
      <c r="I211">
        <f t="shared" si="42"/>
        <v>5.8467956948412871E-3</v>
      </c>
      <c r="K211" t="s">
        <v>211</v>
      </c>
      <c r="L211" s="4" cm="1">
        <f t="array" ref="L211">_xll.SNL.Clients.Office.Excel.Functions.SPG(K211, "SP_TOTAL_REV", "CY2023")</f>
        <v>171842000</v>
      </c>
      <c r="M211" s="4">
        <f>_xll.SNL.Clients.Office.Excel.Functions.SPG(K211,"IQ_AVG_DILUT_SHARES_OUT","CY2023")</f>
        <v>1369000000</v>
      </c>
      <c r="N211" s="5">
        <f>_xll.SNL.Clients.Office.Excel.Functions.SPG(K211, "IQ_DILUT_EPS_NORM", "CY2023")</f>
        <v>4.9939999999999998</v>
      </c>
      <c r="O211">
        <f t="shared" si="38"/>
        <v>6836786</v>
      </c>
      <c r="P211">
        <f t="shared" si="39"/>
        <v>3.97853027781334E-2</v>
      </c>
      <c r="Q211" s="5">
        <f>_xll.SNL.Clients.Office.Excel.Functions.SPG(K211, "SP_MARKETCAP", "12/31/2022")</f>
        <v>47792.239914680002</v>
      </c>
      <c r="R211">
        <f t="shared" si="43"/>
        <v>1.4183876672200452E-3</v>
      </c>
      <c r="S211">
        <f t="shared" si="44"/>
        <v>7.0834280100969052E-3</v>
      </c>
      <c r="U211" t="s">
        <v>211</v>
      </c>
      <c r="V211" s="4" cm="1">
        <f t="array" ref="V211">_xll.SNL.Clients.Office.Excel.Functions.SPG(U211, "SP_TOTAL_REV", "CY2021")</f>
        <v>127004000</v>
      </c>
      <c r="W211" s="4">
        <f>_xll.SNL.Clients.Office.Excel.Functions.SPG(U211,"IQ_AVG_DILUT_SHARES_OUT","CY2021")</f>
        <v>1468000000</v>
      </c>
      <c r="X211" s="5">
        <f>_xll.SNL.Clients.Office.Excel.Functions.SPG(U211, "IQ_DILUT_EPS_NORM", "CY2021")</f>
        <v>5.2210000000000001</v>
      </c>
      <c r="Y211">
        <f t="shared" si="45"/>
        <v>7664428</v>
      </c>
      <c r="Z211">
        <f t="shared" si="46"/>
        <v>6.0347926049573244E-2</v>
      </c>
      <c r="AA211" s="5">
        <f>_xll.SNL.Clients.Office.Excel.Functions.SPG(U211, "SP_MARKETCAP", "12/31/2021")</f>
        <v>85122.569037220004</v>
      </c>
      <c r="AB211">
        <f t="shared" si="40"/>
        <v>2.0061266580712624E-3</v>
      </c>
      <c r="AC211">
        <f t="shared" si="47"/>
        <v>1.0473987281790061E-2</v>
      </c>
    </row>
    <row r="212" spans="1:29">
      <c r="A212" t="s">
        <v>212</v>
      </c>
      <c r="B212" s="4" cm="1">
        <f t="array" ref="B212">_xll.SNL.Clients.Office.Excel.Functions.SPG(A212, "SP_TOTAL_REV", "CY2023")</f>
        <v>23090610</v>
      </c>
      <c r="C212" s="4">
        <f>_xll.SNL.Clients.Office.Excel.Functions.SPG(A212,"IQ_AVG_DILUT_SHARES_OUT","CY2023")</f>
        <v>141034000</v>
      </c>
      <c r="D212" s="5">
        <f>_xll.SNL.Clients.Office.Excel.Functions.SPG(A212, "IQ_DILUT_EPS_NORM", "CY2023")</f>
        <v>7.7210000000000001</v>
      </c>
      <c r="E212">
        <f t="shared" si="36"/>
        <v>1088923.514</v>
      </c>
      <c r="F212">
        <f t="shared" si="37"/>
        <v>4.715871577234209E-2</v>
      </c>
      <c r="G212" s="5">
        <f>_xll.SNL.Clients.Office.Excel.Functions.SPG(A212, "SP_MARKETCAP", "12/30/2023")</f>
        <v>19417.233393499999</v>
      </c>
      <c r="H212">
        <f t="shared" si="41"/>
        <v>4.6213017479787799E-4</v>
      </c>
      <c r="I212">
        <f t="shared" si="42"/>
        <v>3.5681070796144158E-3</v>
      </c>
      <c r="K212" t="s">
        <v>212</v>
      </c>
      <c r="L212" s="4" cm="1">
        <f t="array" ref="L212">_xll.SNL.Clients.Office.Excel.Functions.SPG(K212, "SP_TOTAL_REV", "CY2023")</f>
        <v>23090610</v>
      </c>
      <c r="M212" s="4">
        <f>_xll.SNL.Clients.Office.Excel.Functions.SPG(K212,"IQ_AVG_DILUT_SHARES_OUT","CY2023")</f>
        <v>141034000</v>
      </c>
      <c r="N212" s="5">
        <f>_xll.SNL.Clients.Office.Excel.Functions.SPG(K212, "IQ_DILUT_EPS_NORM", "CY2023")</f>
        <v>7.7210000000000001</v>
      </c>
      <c r="O212">
        <f t="shared" si="38"/>
        <v>1088923.514</v>
      </c>
      <c r="P212">
        <f t="shared" si="39"/>
        <v>4.715871577234209E-2</v>
      </c>
      <c r="Q212" s="5">
        <f>_xll.SNL.Clients.Office.Excel.Functions.SPG(K212, "SP_MARKETCAP", "12/31/2022")</f>
        <v>24492.905664990001</v>
      </c>
      <c r="R212">
        <f t="shared" si="43"/>
        <v>7.2690535935594064E-4</v>
      </c>
      <c r="S212">
        <f t="shared" si="44"/>
        <v>5.6124362795872181E-3</v>
      </c>
      <c r="U212" t="s">
        <v>212</v>
      </c>
      <c r="V212" s="4" cm="1">
        <f t="array" ref="V212">_xll.SNL.Clients.Office.Excel.Functions.SPG(U212, "SP_TOTAL_REV", "CY2021")</f>
        <v>18870510</v>
      </c>
      <c r="W212" s="4">
        <f>_xll.SNL.Clients.Office.Excel.Functions.SPG(U212,"IQ_AVG_DILUT_SHARES_OUT","CY2021")</f>
        <v>144221000</v>
      </c>
      <c r="X212" s="5">
        <f>_xll.SNL.Clients.Office.Excel.Functions.SPG(U212, "IQ_DILUT_EPS_NORM", "CY2021")</f>
        <v>5.4770000000000003</v>
      </c>
      <c r="Y212">
        <f t="shared" si="45"/>
        <v>789898.41700000002</v>
      </c>
      <c r="Z212">
        <f t="shared" si="46"/>
        <v>4.1858880178649117E-2</v>
      </c>
      <c r="AA212" s="5">
        <f>_xll.SNL.Clients.Office.Excel.Functions.SPG(U212, "SP_MARKETCAP", "12/31/2021")</f>
        <v>19967.529069600001</v>
      </c>
      <c r="AB212">
        <f t="shared" si="40"/>
        <v>4.7058486151683532E-4</v>
      </c>
      <c r="AC212">
        <f t="shared" si="47"/>
        <v>2.5773932865277072E-3</v>
      </c>
    </row>
    <row r="213" spans="1:29">
      <c r="A213" t="s">
        <v>213</v>
      </c>
      <c r="B213" s="4" cm="1">
        <f t="array" ref="B213">_xll.SNL.Clients.Office.Excel.Functions.SPG(A213, "SP_TOTAL_REV", "CY2023")</f>
        <v>27116000</v>
      </c>
      <c r="C213" s="4">
        <f>_xll.SNL.Clients.Office.Excel.Functions.SPG(A213,"IQ_AVG_DILUT_SHARES_OUT","CY2023")</f>
        <v>1258000000</v>
      </c>
      <c r="D213" s="5">
        <f>_xll.SNL.Clients.Office.Excel.Functions.SPG(A213, "IQ_DILUT_EPS_NORM", "CY2023")</f>
        <v>4.6239999999999997</v>
      </c>
      <c r="E213">
        <f t="shared" si="36"/>
        <v>5816992</v>
      </c>
      <c r="F213">
        <f t="shared" si="37"/>
        <v>0.21452249594335449</v>
      </c>
      <c r="G213" s="5">
        <f>_xll.SNL.Clients.Office.Excel.Functions.SPG(A213, "SP_MARKETCAP", "12/30/2023")</f>
        <v>100941.85391395001</v>
      </c>
      <c r="H213">
        <f t="shared" si="41"/>
        <v>2.4024162272927767E-3</v>
      </c>
      <c r="I213">
        <f t="shared" si="42"/>
        <v>1.1108772635001799E-2</v>
      </c>
      <c r="K213" t="s">
        <v>213</v>
      </c>
      <c r="L213" s="4" cm="1">
        <f t="array" ref="L213">_xll.SNL.Clients.Office.Excel.Functions.SPG(K213, "SP_TOTAL_REV", "CY2023")</f>
        <v>27116000</v>
      </c>
      <c r="M213" s="4">
        <f>_xll.SNL.Clients.Office.Excel.Functions.SPG(K213,"IQ_AVG_DILUT_SHARES_OUT","CY2023")</f>
        <v>1258000000</v>
      </c>
      <c r="N213" s="5">
        <f>_xll.SNL.Clients.Office.Excel.Functions.SPG(K213, "IQ_DILUT_EPS_NORM", "CY2023")</f>
        <v>4.6239999999999997</v>
      </c>
      <c r="O213">
        <f t="shared" si="38"/>
        <v>5816992</v>
      </c>
      <c r="P213">
        <f t="shared" si="39"/>
        <v>0.21452249594335449</v>
      </c>
      <c r="Q213" s="5">
        <f>_xll.SNL.Clients.Office.Excel.Functions.SPG(K213, "SP_MARKETCAP", "12/31/2022")</f>
        <v>107676.83409325</v>
      </c>
      <c r="R213">
        <f t="shared" si="43"/>
        <v>3.1956546459387118E-3</v>
      </c>
      <c r="S213">
        <f t="shared" si="44"/>
        <v>1.4776707082820603E-2</v>
      </c>
      <c r="U213" t="s">
        <v>213</v>
      </c>
      <c r="V213" s="4" cm="1">
        <f t="array" ref="V213">_xll.SNL.Clients.Office.Excel.Functions.SPG(U213, "SP_TOTAL_REV", "CY2021")</f>
        <v>27305000</v>
      </c>
      <c r="W213" s="4">
        <f>_xll.SNL.Clients.Office.Excel.Functions.SPG(U213,"IQ_AVG_DILUT_SHARES_OUT","CY2021")</f>
        <v>1262000000</v>
      </c>
      <c r="X213" s="5">
        <f>_xll.SNL.Clients.Office.Excel.Functions.SPG(U213, "IQ_DILUT_EPS_NORM", "CY2021")</f>
        <v>5.4180000000000001</v>
      </c>
      <c r="Y213">
        <f t="shared" si="45"/>
        <v>6837516</v>
      </c>
      <c r="Z213">
        <f t="shared" si="46"/>
        <v>0.25041259842519686</v>
      </c>
      <c r="AA213" s="5">
        <f>_xll.SNL.Clients.Office.Excel.Functions.SPG(U213, "SP_MARKETCAP", "12/31/2021")</f>
        <v>91080.787532419999</v>
      </c>
      <c r="AB213">
        <f t="shared" si="40"/>
        <v>2.1465470083147742E-3</v>
      </c>
      <c r="AC213">
        <f t="shared" si="47"/>
        <v>1.1629991691049446E-2</v>
      </c>
    </row>
    <row r="214" spans="1:29">
      <c r="A214" t="s">
        <v>214</v>
      </c>
      <c r="B214" s="4" cm="1">
        <f t="array" ref="B214">_xll.SNL.Clients.Office.Excel.Functions.SPG(A214, "SP_TOTAL_REV", "CY2023")</f>
        <v>9654419</v>
      </c>
      <c r="C214" s="4">
        <f>_xll.SNL.Clients.Office.Excel.Functions.SPG(A214,"IQ_AVG_DILUT_SHARES_OUT","CY2023")</f>
        <v>261698000</v>
      </c>
      <c r="D214" s="5">
        <f>_xll.SNL.Clients.Office.Excel.Functions.SPG(A214, "IQ_DILUT_EPS_NORM", "CY2023")</f>
        <v>3.98</v>
      </c>
      <c r="E214">
        <f t="shared" si="36"/>
        <v>1041558.04</v>
      </c>
      <c r="F214">
        <f t="shared" si="37"/>
        <v>0.1078840725682198</v>
      </c>
      <c r="G214" s="5">
        <f>_xll.SNL.Clients.Office.Excel.Functions.SPG(A214, "SP_MARKETCAP", "12/30/2023")</f>
        <v>33069.345342000001</v>
      </c>
      <c r="H214">
        <f t="shared" si="41"/>
        <v>7.8705045325693423E-4</v>
      </c>
      <c r="I214">
        <f t="shared" si="42"/>
        <v>3.1324608039625984E-3</v>
      </c>
      <c r="K214" t="s">
        <v>214</v>
      </c>
      <c r="L214" s="4" cm="1">
        <f t="array" ref="L214">_xll.SNL.Clients.Office.Excel.Functions.SPG(K214, "SP_TOTAL_REV", "CY2023")</f>
        <v>9654419</v>
      </c>
      <c r="M214" s="4">
        <f>_xll.SNL.Clients.Office.Excel.Functions.SPG(K214,"IQ_AVG_DILUT_SHARES_OUT","CY2023")</f>
        <v>261698000</v>
      </c>
      <c r="N214" s="5">
        <f>_xll.SNL.Clients.Office.Excel.Functions.SPG(K214, "IQ_DILUT_EPS_NORM", "CY2023")</f>
        <v>3.98</v>
      </c>
      <c r="O214">
        <f t="shared" si="38"/>
        <v>1041558.04</v>
      </c>
      <c r="P214">
        <f t="shared" si="39"/>
        <v>0.1078840725682198</v>
      </c>
      <c r="Q214" s="5">
        <f>_xll.SNL.Clients.Office.Excel.Functions.SPG(K214, "SP_MARKETCAP", "12/31/2022")</f>
        <v>26856.241820719999</v>
      </c>
      <c r="R214">
        <f t="shared" si="43"/>
        <v>7.9704492307521751E-4</v>
      </c>
      <c r="S214">
        <f t="shared" si="44"/>
        <v>3.1722387938393657E-3</v>
      </c>
      <c r="U214" t="s">
        <v>214</v>
      </c>
      <c r="V214" s="4" cm="1">
        <f t="array" ref="V214">_xll.SNL.Clients.Office.Excel.Functions.SPG(U214, "SP_TOTAL_REV", "CY2021")</f>
        <v>8523762</v>
      </c>
      <c r="W214" s="4">
        <f>_xll.SNL.Clients.Office.Excel.Functions.SPG(U214,"IQ_AVG_DILUT_SHARES_OUT","CY2021")</f>
        <v>293669000</v>
      </c>
      <c r="X214" s="5">
        <f>_xll.SNL.Clients.Office.Excel.Functions.SPG(U214, "IQ_DILUT_EPS_NORM", "CY2021")</f>
        <v>2.3860000000000001</v>
      </c>
      <c r="Y214">
        <f t="shared" si="45"/>
        <v>700694.23400000005</v>
      </c>
      <c r="Z214">
        <f t="shared" si="46"/>
        <v>8.2204809801118342E-2</v>
      </c>
      <c r="AA214" s="5">
        <f>_xll.SNL.Clients.Office.Excel.Functions.SPG(U214, "SP_MARKETCAP", "12/31/2021")</f>
        <v>39222.612315179998</v>
      </c>
      <c r="AB214">
        <f t="shared" si="40"/>
        <v>9.2437915178842159E-4</v>
      </c>
      <c r="AC214">
        <f t="shared" si="47"/>
        <v>2.2055686561671742E-3</v>
      </c>
    </row>
    <row r="215" spans="1:29">
      <c r="A215" t="s">
        <v>215</v>
      </c>
      <c r="B215" s="4" cm="1">
        <f t="array" ref="B215">_xll.SNL.Clients.Office.Excel.Functions.SPG(A215, "SP_TOTAL_REV", "CY2023")</f>
        <v>5447533</v>
      </c>
      <c r="C215" s="4">
        <f>_xll.SNL.Clients.Office.Excel.Functions.SPG(A215,"IQ_AVG_DILUT_SHARES_OUT","CY2023")</f>
        <v>96363841</v>
      </c>
      <c r="D215" s="5">
        <f>_xll.SNL.Clients.Office.Excel.Functions.SPG(A215, "IQ_DILUT_EPS_NORM", "CY2023")</f>
        <v>7.7519999999999998</v>
      </c>
      <c r="E215">
        <f t="shared" si="36"/>
        <v>747012.49543199991</v>
      </c>
      <c r="F215">
        <f t="shared" si="37"/>
        <v>0.13712858562435509</v>
      </c>
      <c r="G215" s="5">
        <f>_xll.SNL.Clients.Office.Excel.Functions.SPG(A215, "SP_MARKETCAP", "12/30/2023")</f>
        <v>11456.1330328</v>
      </c>
      <c r="H215">
        <f t="shared" si="41"/>
        <v>2.7265597799982529E-4</v>
      </c>
      <c r="I215">
        <f t="shared" si="42"/>
        <v>2.1136291414546454E-3</v>
      </c>
      <c r="K215" t="s">
        <v>215</v>
      </c>
      <c r="L215" s="4" cm="1">
        <f t="array" ref="L215">_xll.SNL.Clients.Office.Excel.Functions.SPG(K215, "SP_TOTAL_REV", "CY2023")</f>
        <v>5447533</v>
      </c>
      <c r="M215" s="4">
        <f>_xll.SNL.Clients.Office.Excel.Functions.SPG(K215,"IQ_AVG_DILUT_SHARES_OUT","CY2023")</f>
        <v>96363841</v>
      </c>
      <c r="N215" s="5">
        <f>_xll.SNL.Clients.Office.Excel.Functions.SPG(K215, "IQ_DILUT_EPS_NORM", "CY2023")</f>
        <v>7.7519999999999998</v>
      </c>
      <c r="O215">
        <f t="shared" si="38"/>
        <v>747012.49543199991</v>
      </c>
      <c r="P215">
        <f t="shared" si="39"/>
        <v>0.13712858562435509</v>
      </c>
      <c r="Q215" s="5">
        <f>_xll.SNL.Clients.Office.Excel.Functions.SPG(K215, "SP_MARKETCAP", "12/31/2022")</f>
        <v>11725.92610595</v>
      </c>
      <c r="R215">
        <f t="shared" si="43"/>
        <v>3.4800438324516245E-4</v>
      </c>
      <c r="S215">
        <f t="shared" si="44"/>
        <v>2.6977299789164993E-3</v>
      </c>
      <c r="U215" t="s">
        <v>215</v>
      </c>
      <c r="V215" s="4" cm="1">
        <f t="array" ref="V215">_xll.SNL.Clients.Office.Excel.Functions.SPG(U215, "SP_TOTAL_REV", "CY2021")</f>
        <v>5112869</v>
      </c>
      <c r="W215" s="4">
        <f>_xll.SNL.Clients.Office.Excel.Functions.SPG(U215,"IQ_AVG_DILUT_SHARES_OUT","CY2021")</f>
        <v>103170132</v>
      </c>
      <c r="X215" s="5">
        <f>_xll.SNL.Clients.Office.Excel.Functions.SPG(U215, "IQ_DILUT_EPS_NORM", "CY2021")</f>
        <v>7.7709999999999999</v>
      </c>
      <c r="Y215">
        <f t="shared" si="45"/>
        <v>801735.09577199991</v>
      </c>
      <c r="Z215">
        <f t="shared" si="46"/>
        <v>0.1568072829114143</v>
      </c>
      <c r="AA215" s="5">
        <f>_xll.SNL.Clients.Office.Excel.Functions.SPG(U215, "SP_MARKETCAP", "12/31/2021")</f>
        <v>9463.7729670000008</v>
      </c>
      <c r="AB215">
        <f t="shared" si="40"/>
        <v>2.2303752635486609E-4</v>
      </c>
      <c r="AC215">
        <f t="shared" si="47"/>
        <v>1.7332246173036644E-3</v>
      </c>
    </row>
    <row r="216" spans="1:29">
      <c r="A216" t="s">
        <v>216</v>
      </c>
      <c r="B216" s="4" cm="1">
        <f t="array" ref="B216">_xll.SNL.Clients.Office.Excel.Functions.SPG(A216, "SP_TOTAL_REV", "CY2023")</f>
        <v>4254100</v>
      </c>
      <c r="C216" s="4">
        <f>_xll.SNL.Clients.Office.Excel.Functions.SPG(A216,"IQ_AVG_DILUT_SHARES_OUT","CY2023")</f>
        <v>151452000</v>
      </c>
      <c r="D216" s="5">
        <f>_xll.SNL.Clients.Office.Excel.Functions.SPG(A216, "IQ_DILUT_EPS_NORM", "CY2023")</f>
        <v>2.0920000000000001</v>
      </c>
      <c r="E216">
        <f t="shared" si="36"/>
        <v>316837.58399999997</v>
      </c>
      <c r="F216">
        <f t="shared" si="37"/>
        <v>7.4478170235772537E-2</v>
      </c>
      <c r="G216" s="5">
        <f>_xll.SNL.Clients.Office.Excel.Functions.SPG(A216, "SP_MARKETCAP", "12/30/2023")</f>
        <v>14949.957689360001</v>
      </c>
      <c r="H216">
        <f t="shared" si="41"/>
        <v>3.5580900843049952E-4</v>
      </c>
      <c r="I216">
        <f t="shared" si="42"/>
        <v>7.4435244563660508E-4</v>
      </c>
      <c r="K216" t="s">
        <v>216</v>
      </c>
      <c r="L216" s="4" cm="1">
        <f t="array" ref="L216">_xll.SNL.Clients.Office.Excel.Functions.SPG(K216, "SP_TOTAL_REV", "CY2023")</f>
        <v>4254100</v>
      </c>
      <c r="M216" s="4">
        <f>_xll.SNL.Clients.Office.Excel.Functions.SPG(K216,"IQ_AVG_DILUT_SHARES_OUT","CY2023")</f>
        <v>151452000</v>
      </c>
      <c r="N216" s="5">
        <f>_xll.SNL.Clients.Office.Excel.Functions.SPG(K216, "IQ_DILUT_EPS_NORM", "CY2023")</f>
        <v>2.0920000000000001</v>
      </c>
      <c r="O216">
        <f t="shared" si="38"/>
        <v>316837.58399999997</v>
      </c>
      <c r="P216">
        <f t="shared" si="39"/>
        <v>7.4478170235772537E-2</v>
      </c>
      <c r="Q216" s="5">
        <f>_xll.SNL.Clients.Office.Excel.Functions.SPG(K216, "SP_MARKETCAP", "12/31/2022")</f>
        <v>11602.022557439999</v>
      </c>
      <c r="R216">
        <f t="shared" si="43"/>
        <v>3.4432714891914786E-4</v>
      </c>
      <c r="S216">
        <f t="shared" si="44"/>
        <v>7.2033239553885738E-4</v>
      </c>
      <c r="U216" t="s">
        <v>216</v>
      </c>
      <c r="V216" s="4" cm="1">
        <f t="array" ref="V216">_xll.SNL.Clients.Office.Excel.Functions.SPG(U216, "SP_TOTAL_REV", "CY2021")</f>
        <v>3815700</v>
      </c>
      <c r="W216" s="4">
        <f>_xll.SNL.Clients.Office.Excel.Functions.SPG(U216,"IQ_AVG_DILUT_SHARES_OUT","CY2021")</f>
        <v>171105000</v>
      </c>
      <c r="X216" s="5">
        <f>_xll.SNL.Clients.Office.Excel.Functions.SPG(U216, "IQ_DILUT_EPS_NORM", "CY2021")</f>
        <v>1.208</v>
      </c>
      <c r="Y216">
        <f t="shared" si="45"/>
        <v>206694.84</v>
      </c>
      <c r="Z216">
        <f t="shared" si="46"/>
        <v>5.4169573079644623E-2</v>
      </c>
      <c r="AA216" s="5">
        <f>_xll.SNL.Clients.Office.Excel.Functions.SPG(U216, "SP_MARKETCAP", "12/31/2021")</f>
        <v>14104.32101326</v>
      </c>
      <c r="AB216">
        <f t="shared" si="40"/>
        <v>3.3240367036295037E-4</v>
      </c>
      <c r="AC216">
        <f t="shared" si="47"/>
        <v>4.0154363379844404E-4</v>
      </c>
    </row>
    <row r="217" spans="1:29">
      <c r="A217" t="s">
        <v>217</v>
      </c>
      <c r="B217" s="4" cm="1">
        <f t="array" ref="B217">_xll.SNL.Clients.Office.Excel.Functions.SPG(A217, "SP_TOTAL_REV", "CY2023")</f>
        <v>23018000</v>
      </c>
      <c r="C217" s="4">
        <f>_xll.SNL.Clients.Office.Excel.Functions.SPG(A217,"IQ_AVG_DILUT_SHARES_OUT","CY2023")</f>
        <v>902000000</v>
      </c>
      <c r="D217" s="5">
        <f>_xll.SNL.Clients.Office.Excel.Functions.SPG(A217, "IQ_DILUT_EPS_NORM", "CY2023")</f>
        <v>2.38</v>
      </c>
      <c r="E217">
        <f t="shared" si="36"/>
        <v>2146760</v>
      </c>
      <c r="F217">
        <f t="shared" si="37"/>
        <v>9.3264401772525846E-2</v>
      </c>
      <c r="G217" s="5">
        <f>_xll.SNL.Clients.Office.Excel.Functions.SPG(A217, "SP_MARKETCAP", "12/30/2023")</f>
        <v>32356.120473300001</v>
      </c>
      <c r="H217">
        <f t="shared" si="41"/>
        <v>7.7007570064604688E-4</v>
      </c>
      <c r="I217">
        <f t="shared" si="42"/>
        <v>1.8327801675375914E-3</v>
      </c>
      <c r="K217" t="s">
        <v>217</v>
      </c>
      <c r="L217" s="4" cm="1">
        <f t="array" ref="L217">_xll.SNL.Clients.Office.Excel.Functions.SPG(K217, "SP_TOTAL_REV", "CY2023")</f>
        <v>23018000</v>
      </c>
      <c r="M217" s="4">
        <f>_xll.SNL.Clients.Office.Excel.Functions.SPG(K217,"IQ_AVG_DILUT_SHARES_OUT","CY2023")</f>
        <v>902000000</v>
      </c>
      <c r="N217" s="5">
        <f>_xll.SNL.Clients.Office.Excel.Functions.SPG(K217, "IQ_DILUT_EPS_NORM", "CY2023")</f>
        <v>2.38</v>
      </c>
      <c r="O217">
        <f t="shared" si="38"/>
        <v>2146760</v>
      </c>
      <c r="P217">
        <f t="shared" si="39"/>
        <v>9.3264401772525846E-2</v>
      </c>
      <c r="Q217" s="5">
        <f>_xll.SNL.Clients.Office.Excel.Functions.SPG(K217, "SP_MARKETCAP", "12/31/2022")</f>
        <v>35731.640674950002</v>
      </c>
      <c r="R217">
        <f t="shared" si="43"/>
        <v>1.0604507876878103E-3</v>
      </c>
      <c r="S217">
        <f t="shared" si="44"/>
        <v>2.5238728746969884E-3</v>
      </c>
      <c r="U217" t="s">
        <v>217</v>
      </c>
      <c r="V217" s="4" cm="1">
        <f t="array" ref="V217">_xll.SNL.Clients.Office.Excel.Functions.SPG(U217, "SP_TOTAL_REV", "CY2021")</f>
        <v>15295000</v>
      </c>
      <c r="W217" s="4">
        <f>_xll.SNL.Clients.Office.Excel.Functions.SPG(U217,"IQ_AVG_DILUT_SHARES_OUT","CY2021")</f>
        <v>892000000</v>
      </c>
      <c r="X217" s="5">
        <f>_xll.SNL.Clients.Office.Excel.Functions.SPG(U217, "IQ_DILUT_EPS_NORM", "CY2021")</f>
        <v>0.82399999999999995</v>
      </c>
      <c r="Y217">
        <f t="shared" si="45"/>
        <v>735008</v>
      </c>
      <c r="Z217">
        <f t="shared" si="46"/>
        <v>4.805544295521412E-2</v>
      </c>
      <c r="AA217" s="5">
        <f>_xll.SNL.Clients.Office.Excel.Functions.SPG(U217, "SP_MARKETCAP", "12/31/2021")</f>
        <v>20471.30603032</v>
      </c>
      <c r="AB217">
        <f t="shared" si="40"/>
        <v>4.8245762807044585E-4</v>
      </c>
      <c r="AC217">
        <f t="shared" si="47"/>
        <v>3.9754508553004736E-4</v>
      </c>
    </row>
    <row r="218" spans="1:29">
      <c r="A218" t="s">
        <v>218</v>
      </c>
      <c r="B218" s="4" cm="1">
        <f t="array" ref="B218">_xll.SNL.Clients.Office.Excel.Functions.SPG(A218, "SP_TOTAL_REV", "CY2023")</f>
        <v>5003300</v>
      </c>
      <c r="C218" s="4">
        <f>_xll.SNL.Clients.Office.Excel.Functions.SPG(A218,"IQ_AVG_DILUT_SHARES_OUT","CY2023")</f>
        <v>138800000</v>
      </c>
      <c r="D218" s="5">
        <f>_xll.SNL.Clients.Office.Excel.Functions.SPG(A218, "IQ_DILUT_EPS_NORM", "CY2023")</f>
        <v>0.88800000000000001</v>
      </c>
      <c r="E218">
        <f t="shared" si="36"/>
        <v>123254.39999999999</v>
      </c>
      <c r="F218">
        <f t="shared" si="37"/>
        <v>2.4634621150040972E-2</v>
      </c>
      <c r="G218" s="5">
        <f>_xll.SNL.Clients.Office.Excel.Functions.SPG(A218, "SP_MARKETCAP", "12/30/2023")</f>
        <v>7085.2972947600001</v>
      </c>
      <c r="H218">
        <f t="shared" si="41"/>
        <v>1.6863008292512295E-4</v>
      </c>
      <c r="I218">
        <f t="shared" si="42"/>
        <v>1.4974351363750919E-4</v>
      </c>
      <c r="K218" t="s">
        <v>218</v>
      </c>
      <c r="L218" s="4" cm="1">
        <f t="array" ref="L218">_xll.SNL.Clients.Office.Excel.Functions.SPG(K218, "SP_TOTAL_REV", "CY2023")</f>
        <v>5003300</v>
      </c>
      <c r="M218" s="4">
        <f>_xll.SNL.Clients.Office.Excel.Functions.SPG(K218,"IQ_AVG_DILUT_SHARES_OUT","CY2023")</f>
        <v>138800000</v>
      </c>
      <c r="N218" s="5">
        <f>_xll.SNL.Clients.Office.Excel.Functions.SPG(K218, "IQ_DILUT_EPS_NORM", "CY2023")</f>
        <v>0.88800000000000001</v>
      </c>
      <c r="O218">
        <f t="shared" si="38"/>
        <v>123254.39999999999</v>
      </c>
      <c r="P218">
        <f t="shared" si="39"/>
        <v>2.4634621150040972E-2</v>
      </c>
      <c r="Q218" s="5">
        <f>_xll.SNL.Clients.Office.Excel.Functions.SPG(K218, "SP_MARKETCAP", "12/31/2022")</f>
        <v>8426.3181792199994</v>
      </c>
      <c r="R218">
        <f t="shared" si="43"/>
        <v>2.5007795840526338E-4</v>
      </c>
      <c r="S218">
        <f t="shared" si="44"/>
        <v>2.2206922706387389E-4</v>
      </c>
      <c r="U218" t="s">
        <v>218</v>
      </c>
      <c r="V218" s="4" cm="1">
        <f t="array" ref="V218">_xll.SNL.Clients.Office.Excel.Functions.SPG(U218, "SP_TOTAL_REV", "CY2021")</f>
        <v>6420400</v>
      </c>
      <c r="W218" s="4">
        <f>_xll.SNL.Clients.Office.Excel.Functions.SPG(U218,"IQ_AVG_DILUT_SHARES_OUT","CY2021")</f>
        <v>138400000</v>
      </c>
      <c r="X218" s="5">
        <f>_xll.SNL.Clients.Office.Excel.Functions.SPG(U218, "IQ_DILUT_EPS_NORM", "CY2021")</f>
        <v>3.3239999999999998</v>
      </c>
      <c r="Y218">
        <f t="shared" si="45"/>
        <v>460041.6</v>
      </c>
      <c r="Z218">
        <f t="shared" si="46"/>
        <v>7.165310572549996E-2</v>
      </c>
      <c r="AA218" s="5">
        <f>_xll.SNL.Clients.Office.Excel.Functions.SPG(U218, "SP_MARKETCAP", "12/31/2021")</f>
        <v>14040.236092679999</v>
      </c>
      <c r="AB218">
        <f t="shared" si="40"/>
        <v>3.3089334861150389E-4</v>
      </c>
      <c r="AC218">
        <f t="shared" si="47"/>
        <v>1.0998894907846388E-3</v>
      </c>
    </row>
    <row r="219" spans="1:29">
      <c r="A219" t="s">
        <v>219</v>
      </c>
      <c r="B219" s="4" cm="1">
        <f t="array" ref="B219">_xll.SNL.Clients.Office.Excel.Functions.SPG(A219, "SP_TOTAL_REV", "CY2023")</f>
        <v>64968000</v>
      </c>
      <c r="C219" s="4">
        <f>_xll.SNL.Clients.Office.Excel.Functions.SPG(A219,"IQ_AVG_DILUT_SHARES_OUT","CY2023")</f>
        <v>276412000</v>
      </c>
      <c r="D219" s="5">
        <f>_xll.SNL.Clients.Office.Excel.Functions.SPG(A219, "IQ_DILUT_EPS_NORM", "CY2023")</f>
        <v>14.364000000000001</v>
      </c>
      <c r="E219">
        <f t="shared" si="36"/>
        <v>3970381.9679999999</v>
      </c>
      <c r="F219">
        <f t="shared" si="37"/>
        <v>6.1112885851496122E-2</v>
      </c>
      <c r="G219" s="5">
        <f>_xll.SNL.Clients.Office.Excel.Functions.SPG(A219, "SP_MARKETCAP", "12/30/2023")</f>
        <v>72450.425344000003</v>
      </c>
      <c r="H219">
        <f t="shared" si="41"/>
        <v>1.7243201979336262E-3</v>
      </c>
      <c r="I219">
        <f t="shared" si="42"/>
        <v>2.4768135323118608E-2</v>
      </c>
      <c r="K219" t="s">
        <v>219</v>
      </c>
      <c r="L219" s="4" cm="1">
        <f t="array" ref="L219">_xll.SNL.Clients.Office.Excel.Functions.SPG(K219, "SP_TOTAL_REV", "CY2023")</f>
        <v>64968000</v>
      </c>
      <c r="M219" s="4">
        <f>_xll.SNL.Clients.Office.Excel.Functions.SPG(K219,"IQ_AVG_DILUT_SHARES_OUT","CY2023")</f>
        <v>276412000</v>
      </c>
      <c r="N219" s="5">
        <f>_xll.SNL.Clients.Office.Excel.Functions.SPG(K219, "IQ_DILUT_EPS_NORM", "CY2023")</f>
        <v>14.364000000000001</v>
      </c>
      <c r="O219">
        <f t="shared" si="38"/>
        <v>3970381.9679999999</v>
      </c>
      <c r="P219">
        <f t="shared" si="39"/>
        <v>6.1112885851496122E-2</v>
      </c>
      <c r="Q219" s="5">
        <f>_xll.SNL.Clients.Office.Excel.Functions.SPG(K219, "SP_MARKETCAP", "12/31/2022")</f>
        <v>67840.699332000004</v>
      </c>
      <c r="R219">
        <f t="shared" si="43"/>
        <v>2.0133898607781176E-3</v>
      </c>
      <c r="S219">
        <f t="shared" si="44"/>
        <v>2.8920331960216882E-2</v>
      </c>
      <c r="U219" t="s">
        <v>219</v>
      </c>
      <c r="V219" s="4" cm="1">
        <f t="array" ref="V219">_xll.SNL.Clients.Office.Excel.Functions.SPG(U219, "SP_TOTAL_REV", "CY2021")</f>
        <v>58752000</v>
      </c>
      <c r="W219" s="4">
        <f>_xll.SNL.Clients.Office.Excel.Functions.SPG(U219,"IQ_AVG_DILUT_SHARES_OUT","CY2021")</f>
        <v>328752000</v>
      </c>
      <c r="X219" s="5">
        <f>_xll.SNL.Clients.Office.Excel.Functions.SPG(U219, "IQ_DILUT_EPS_NORM", "CY2021")</f>
        <v>13.31</v>
      </c>
      <c r="Y219">
        <f t="shared" si="45"/>
        <v>4375689.12</v>
      </c>
      <c r="Z219">
        <f t="shared" si="46"/>
        <v>7.4477279411764713E-2</v>
      </c>
      <c r="AA219" s="5">
        <f>_xll.SNL.Clients.Office.Excel.Functions.SPG(U219, "SP_MARKETCAP", "12/31/2021")</f>
        <v>79907.977776</v>
      </c>
      <c r="AB219">
        <f t="shared" si="40"/>
        <v>1.8832317471398881E-3</v>
      </c>
      <c r="AC219">
        <f t="shared" si="47"/>
        <v>2.5065814554431912E-2</v>
      </c>
    </row>
    <row r="220" spans="1:29">
      <c r="A220" t="s">
        <v>220</v>
      </c>
      <c r="B220" s="4" cm="1">
        <f t="array" ref="B220">_xll.SNL.Clients.Office.Excel.Functions.SPG(A220, "SP_TOTAL_REV", "CY2023")</f>
        <v>2189748</v>
      </c>
      <c r="C220" s="4">
        <f>_xll.SNL.Clients.Office.Excel.Functions.SPG(A220,"IQ_AVG_DILUT_SHARES_OUT","CY2023")</f>
        <v>547275000</v>
      </c>
      <c r="D220" s="5">
        <f>_xll.SNL.Clients.Office.Excel.Functions.SPG(A220, "IQ_DILUT_EPS_NORM", "CY2023")</f>
        <v>0.22</v>
      </c>
      <c r="E220">
        <f t="shared" si="36"/>
        <v>120400.5</v>
      </c>
      <c r="F220">
        <f t="shared" si="37"/>
        <v>5.4983724154560251E-2</v>
      </c>
      <c r="G220" s="5">
        <f>_xll.SNL.Clients.Office.Excel.Functions.SPG(A220, "SP_MARKETCAP", "12/30/2023")</f>
        <v>10832.0722092</v>
      </c>
      <c r="H220">
        <f t="shared" si="41"/>
        <v>2.5780332975430754E-4</v>
      </c>
      <c r="I220">
        <f t="shared" si="42"/>
        <v>5.6716732545947659E-5</v>
      </c>
      <c r="K220" t="s">
        <v>220</v>
      </c>
      <c r="L220" s="4" cm="1">
        <f t="array" ref="L220">_xll.SNL.Clients.Office.Excel.Functions.SPG(K220, "SP_TOTAL_REV", "CY2023")</f>
        <v>2189748</v>
      </c>
      <c r="M220" s="4">
        <f>_xll.SNL.Clients.Office.Excel.Functions.SPG(K220,"IQ_AVG_DILUT_SHARES_OUT","CY2023")</f>
        <v>547275000</v>
      </c>
      <c r="N220" s="5">
        <f>_xll.SNL.Clients.Office.Excel.Functions.SPG(K220, "IQ_DILUT_EPS_NORM", "CY2023")</f>
        <v>0.22</v>
      </c>
      <c r="O220">
        <f t="shared" si="38"/>
        <v>120400.5</v>
      </c>
      <c r="P220">
        <f t="shared" si="39"/>
        <v>5.4983724154560251E-2</v>
      </c>
      <c r="Q220" s="5">
        <f>_xll.SNL.Clients.Office.Excel.Functions.SPG(K220, "SP_MARKETCAP", "12/31/2022")</f>
        <v>13476.131410079999</v>
      </c>
      <c r="R220">
        <f t="shared" si="43"/>
        <v>3.9994732676304051E-4</v>
      </c>
      <c r="S220">
        <f t="shared" si="44"/>
        <v>8.7988411887868917E-5</v>
      </c>
      <c r="U220" t="s">
        <v>220</v>
      </c>
      <c r="V220" s="4" cm="1">
        <f t="array" ref="V220">_xll.SNL.Clients.Office.Excel.Functions.SPG(U220, "SP_TOTAL_REV", "CY2021")</f>
        <v>1905974</v>
      </c>
      <c r="W220" s="4">
        <f>_xll.SNL.Clients.Office.Excel.Functions.SPG(U220,"IQ_AVG_DILUT_SHARES_OUT","CY2021")</f>
        <v>539241000</v>
      </c>
      <c r="X220" s="5">
        <f>_xll.SNL.Clients.Office.Excel.Functions.SPG(U220, "IQ_DILUT_EPS_NORM", "CY2021")</f>
        <v>0.193</v>
      </c>
      <c r="Y220">
        <f t="shared" si="45"/>
        <v>104073.51300000001</v>
      </c>
      <c r="Z220">
        <f t="shared" si="46"/>
        <v>5.4603847166855374E-2</v>
      </c>
      <c r="AA220" s="5">
        <f>_xll.SNL.Clients.Office.Excel.Functions.SPG(U220, "SP_MARKETCAP", "12/31/2021")</f>
        <v>19455.116528070001</v>
      </c>
      <c r="AB220">
        <f t="shared" si="40"/>
        <v>4.5850857586051427E-4</v>
      </c>
      <c r="AC220">
        <f t="shared" si="47"/>
        <v>8.8492155141079256E-5</v>
      </c>
    </row>
    <row r="221" spans="1:29">
      <c r="A221" t="s">
        <v>221</v>
      </c>
      <c r="B221" s="4" cm="1">
        <f t="array" ref="B221">_xll.SNL.Clients.Office.Excel.Functions.SPG(A221, "SP_TOTAL_REV", "CY2023")</f>
        <v>12339000</v>
      </c>
      <c r="C221" s="4">
        <f>_xll.SNL.Clients.Office.Excel.Functions.SPG(A221,"IQ_AVG_DILUT_SHARES_OUT","CY2023")</f>
        <v>131748171</v>
      </c>
      <c r="D221" s="5">
        <f>_xll.SNL.Clients.Office.Excel.Functions.SPG(A221, "IQ_DILUT_EPS_NORM", "CY2023")</f>
        <v>2.8650000000000002</v>
      </c>
      <c r="E221">
        <f t="shared" si="36"/>
        <v>377458.509915</v>
      </c>
      <c r="F221">
        <f t="shared" si="37"/>
        <v>3.0590688865791395E-2</v>
      </c>
      <c r="G221" s="5">
        <f>_xll.SNL.Clients.Office.Excel.Functions.SPG(A221, "SP_MARKETCAP", "12/30/2023")</f>
        <v>9837.6317971099998</v>
      </c>
      <c r="H221">
        <f t="shared" si="41"/>
        <v>2.3413564692061068E-4</v>
      </c>
      <c r="I221">
        <f t="shared" si="42"/>
        <v>6.7079862842754959E-4</v>
      </c>
      <c r="K221" t="s">
        <v>221</v>
      </c>
      <c r="L221" s="4" cm="1">
        <f t="array" ref="L221">_xll.SNL.Clients.Office.Excel.Functions.SPG(K221, "SP_TOTAL_REV", "CY2023")</f>
        <v>12339000</v>
      </c>
      <c r="M221" s="4">
        <f>_xll.SNL.Clients.Office.Excel.Functions.SPG(K221,"IQ_AVG_DILUT_SHARES_OUT","CY2023")</f>
        <v>131748171</v>
      </c>
      <c r="N221" s="5">
        <f>_xll.SNL.Clients.Office.Excel.Functions.SPG(K221, "IQ_DILUT_EPS_NORM", "CY2023")</f>
        <v>2.8650000000000002</v>
      </c>
      <c r="O221">
        <f t="shared" si="38"/>
        <v>377458.509915</v>
      </c>
      <c r="P221">
        <f t="shared" si="39"/>
        <v>3.0590688865791395E-2</v>
      </c>
      <c r="Q221" s="5">
        <f>_xll.SNL.Clients.Office.Excel.Functions.SPG(K221, "SP_MARKETCAP", "12/31/2022")</f>
        <v>10826.184815250001</v>
      </c>
      <c r="R221">
        <f t="shared" si="43"/>
        <v>3.2130168103459858E-4</v>
      </c>
      <c r="S221">
        <f t="shared" si="44"/>
        <v>9.2052931616412505E-4</v>
      </c>
      <c r="U221" t="s">
        <v>221</v>
      </c>
      <c r="V221" s="4" cm="1">
        <f t="array" ref="V221">_xll.SNL.Clients.Office.Excel.Functions.SPG(U221, "SP_TOTAL_REV", "CY2021")</f>
        <v>12401000</v>
      </c>
      <c r="W221" s="4">
        <f>_xll.SNL.Clients.Office.Excel.Functions.SPG(U221,"IQ_AVG_DILUT_SHARES_OUT","CY2021")</f>
        <v>141772781</v>
      </c>
      <c r="X221" s="5">
        <f>_xll.SNL.Clients.Office.Excel.Functions.SPG(U221, "IQ_DILUT_EPS_NORM", "CY2021")</f>
        <v>3.5819999999999999</v>
      </c>
      <c r="Y221">
        <f t="shared" si="45"/>
        <v>507830.10154200002</v>
      </c>
      <c r="Z221">
        <f t="shared" si="46"/>
        <v>4.0950737968067093E-2</v>
      </c>
      <c r="AA221" s="5">
        <f>_xll.SNL.Clients.Office.Excel.Functions.SPG(U221, "SP_MARKETCAP", "12/31/2021")</f>
        <v>10751.42716236</v>
      </c>
      <c r="AB221">
        <f t="shared" si="40"/>
        <v>2.5338432435340264E-4</v>
      </c>
      <c r="AC221">
        <f t="shared" si="47"/>
        <v>9.0762264983388827E-4</v>
      </c>
    </row>
    <row r="222" spans="1:29">
      <c r="A222" t="s">
        <v>222</v>
      </c>
      <c r="B222" s="4" cm="1">
        <f t="array" ref="B222">_xll.SNL.Clients.Office.Excel.Functions.SPG(A222, "SP_TOTAL_REV", "CY2023")</f>
        <v>10295000</v>
      </c>
      <c r="C222" s="4">
        <f>_xll.SNL.Clients.Office.Excel.Functions.SPG(A222,"IQ_AVG_DILUT_SHARES_OUT","CY2023")</f>
        <v>307600000</v>
      </c>
      <c r="D222" s="5">
        <f>_xll.SNL.Clients.Office.Excel.Functions.SPG(A222, "IQ_DILUT_EPS_NORM", "CY2023")</f>
        <v>4.0259999999999998</v>
      </c>
      <c r="E222">
        <f t="shared" si="36"/>
        <v>1238397.6000000001</v>
      </c>
      <c r="F222">
        <f t="shared" si="37"/>
        <v>0.12029117047110248</v>
      </c>
      <c r="G222" s="5">
        <f>_xll.SNL.Clients.Office.Excel.Functions.SPG(A222, "SP_MARKETCAP", "12/30/2023")</f>
        <v>44090.876850400004</v>
      </c>
      <c r="H222">
        <f t="shared" si="41"/>
        <v>1.0493629145276653E-3</v>
      </c>
      <c r="I222">
        <f t="shared" si="42"/>
        <v>4.22473509388838E-3</v>
      </c>
      <c r="K222" t="s">
        <v>222</v>
      </c>
      <c r="L222" s="4" cm="1">
        <f t="array" ref="L222">_xll.SNL.Clients.Office.Excel.Functions.SPG(K222, "SP_TOTAL_REV", "CY2023")</f>
        <v>10295000</v>
      </c>
      <c r="M222" s="4">
        <f>_xll.SNL.Clients.Office.Excel.Functions.SPG(K222,"IQ_AVG_DILUT_SHARES_OUT","CY2023")</f>
        <v>307600000</v>
      </c>
      <c r="N222" s="5">
        <f>_xll.SNL.Clients.Office.Excel.Functions.SPG(K222, "IQ_DILUT_EPS_NORM", "CY2023")</f>
        <v>4.0259999999999998</v>
      </c>
      <c r="O222">
        <f t="shared" si="38"/>
        <v>1238397.6000000001</v>
      </c>
      <c r="P222">
        <f t="shared" si="39"/>
        <v>0.12029117047110248</v>
      </c>
      <c r="Q222" s="5">
        <f>_xll.SNL.Clients.Office.Excel.Functions.SPG(K222, "SP_MARKETCAP", "12/31/2022")</f>
        <v>43495.125528119999</v>
      </c>
      <c r="R222">
        <f t="shared" si="43"/>
        <v>1.2908570459013657E-3</v>
      </c>
      <c r="S222">
        <f t="shared" si="44"/>
        <v>5.1969904667988976E-3</v>
      </c>
      <c r="U222" t="s">
        <v>222</v>
      </c>
      <c r="V222" s="4" cm="1">
        <f t="array" ref="V222">_xll.SNL.Clients.Office.Excel.Functions.SPG(U222, "SP_TOTAL_REV", "CY2021")</f>
        <v>7301000</v>
      </c>
      <c r="W222" s="4">
        <f>_xll.SNL.Clients.Office.Excel.Functions.SPG(U222,"IQ_AVG_DILUT_SHARES_OUT","CY2021")</f>
        <v>309300000</v>
      </c>
      <c r="X222" s="5">
        <f>_xll.SNL.Clients.Office.Excel.Functions.SPG(U222, "IQ_DILUT_EPS_NORM", "CY2021")</f>
        <v>2.1789999999999998</v>
      </c>
      <c r="Y222">
        <f t="shared" si="45"/>
        <v>673964.7</v>
      </c>
      <c r="Z222">
        <f t="shared" si="46"/>
        <v>9.2311286125188324E-2</v>
      </c>
      <c r="AA222" s="5">
        <f>_xll.SNL.Clients.Office.Excel.Functions.SPG(U222, "SP_MARKETCAP", "12/31/2021")</f>
        <v>22787.166452820002</v>
      </c>
      <c r="AB222">
        <f t="shared" si="40"/>
        <v>5.3703668251507848E-4</v>
      </c>
      <c r="AC222">
        <f t="shared" si="47"/>
        <v>1.1702029312003559E-3</v>
      </c>
    </row>
    <row r="223" spans="1:29">
      <c r="A223" t="s">
        <v>223</v>
      </c>
      <c r="B223" s="4" cm="1">
        <f t="array" ref="B223">_xll.SNL.Clients.Office.Excel.Functions.SPG(A223, "SP_TOTAL_REV", "CY2023")</f>
        <v>28081000</v>
      </c>
      <c r="C223" s="4">
        <f>_xll.SNL.Clients.Office.Excel.Functions.SPG(A223,"IQ_AVG_DILUT_SHARES_OUT","CY2023")</f>
        <v>1316250000</v>
      </c>
      <c r="D223" s="5">
        <f>_xll.SNL.Clients.Office.Excel.Functions.SPG(A223, "IQ_DILUT_EPS_NORM", "CY2023")</f>
        <v>1.163</v>
      </c>
      <c r="E223">
        <f t="shared" si="36"/>
        <v>1530798.75</v>
      </c>
      <c r="F223">
        <f t="shared" si="37"/>
        <v>5.4513683629500376E-2</v>
      </c>
      <c r="G223" s="5">
        <f>_xll.SNL.Clients.Office.Excel.Functions.SPG(A223, "SP_MARKETCAP", "12/30/2023")</f>
        <v>22067.688415140001</v>
      </c>
      <c r="H223">
        <f t="shared" si="41"/>
        <v>5.2521100704735969E-4</v>
      </c>
      <c r="I223">
        <f t="shared" si="42"/>
        <v>6.1082040119607938E-4</v>
      </c>
      <c r="K223" t="s">
        <v>223</v>
      </c>
      <c r="L223" s="4" cm="1">
        <f t="array" ref="L223">_xll.SNL.Clients.Office.Excel.Functions.SPG(K223, "SP_TOTAL_REV", "CY2023")</f>
        <v>28081000</v>
      </c>
      <c r="M223" s="4">
        <f>_xll.SNL.Clients.Office.Excel.Functions.SPG(K223,"IQ_AVG_DILUT_SHARES_OUT","CY2023")</f>
        <v>1316250000</v>
      </c>
      <c r="N223" s="5">
        <f>_xll.SNL.Clients.Office.Excel.Functions.SPG(K223, "IQ_DILUT_EPS_NORM", "CY2023")</f>
        <v>1.163</v>
      </c>
      <c r="O223">
        <f t="shared" si="38"/>
        <v>1530798.75</v>
      </c>
      <c r="P223">
        <f t="shared" si="39"/>
        <v>5.4513683629500376E-2</v>
      </c>
      <c r="Q223" s="5">
        <f>_xll.SNL.Clients.Office.Excel.Functions.SPG(K223, "SP_MARKETCAP", "12/31/2022")</f>
        <v>20457.796941960001</v>
      </c>
      <c r="R223">
        <f t="shared" si="43"/>
        <v>6.07150594589626E-4</v>
      </c>
      <c r="S223">
        <f t="shared" si="44"/>
        <v>7.0611614150773501E-4</v>
      </c>
      <c r="U223" t="s">
        <v>223</v>
      </c>
      <c r="V223" s="4" cm="1">
        <f t="array" ref="V223">_xll.SNL.Clients.Office.Excel.Functions.SPG(U223, "SP_TOTAL_REV", "CY2021")</f>
        <v>27912000</v>
      </c>
      <c r="W223" s="4">
        <f>_xll.SNL.Clients.Office.Excel.Functions.SPG(U223,"IQ_AVG_DILUT_SHARES_OUT","CY2021")</f>
        <v>1332500000</v>
      </c>
      <c r="X223" s="5">
        <f>_xll.SNL.Clients.Office.Excel.Functions.SPG(U223, "IQ_DILUT_EPS_NORM", "CY2021")</f>
        <v>1.0609999999999999</v>
      </c>
      <c r="Y223">
        <f t="shared" si="45"/>
        <v>1413782.5</v>
      </c>
      <c r="Z223">
        <f t="shared" si="46"/>
        <v>5.065142232731442E-2</v>
      </c>
      <c r="AA223" s="5">
        <f>_xll.SNL.Clients.Office.Excel.Functions.SPG(U223, "SP_MARKETCAP", "12/31/2021")</f>
        <v>20397.547333390001</v>
      </c>
      <c r="AB223">
        <f t="shared" si="40"/>
        <v>4.8071931953665186E-4</v>
      </c>
      <c r="AC223">
        <f t="shared" si="47"/>
        <v>5.1004319802838759E-4</v>
      </c>
    </row>
    <row r="224" spans="1:29">
      <c r="A224" t="s">
        <v>224</v>
      </c>
      <c r="B224" s="4" cm="1">
        <f t="array" ref="B224">_xll.SNL.Clients.Office.Excel.Functions.SPG(A224, "SP_TOTAL_REV", "CY2023")</f>
        <v>4408000</v>
      </c>
      <c r="C224" s="4">
        <f>_xll.SNL.Clients.Office.Excel.Functions.SPG(A224,"IQ_AVG_DILUT_SHARES_OUT","CY2023")</f>
        <v>264000000</v>
      </c>
      <c r="D224" s="5">
        <f>_xll.SNL.Clients.Office.Excel.Functions.SPG(A224, "IQ_DILUT_EPS_NORM", "CY2023")</f>
        <v>4.2759999999999998</v>
      </c>
      <c r="E224">
        <f t="shared" si="36"/>
        <v>1128864</v>
      </c>
      <c r="F224">
        <f t="shared" si="37"/>
        <v>0.25609437386569872</v>
      </c>
      <c r="G224" s="5">
        <f>_xll.SNL.Clients.Office.Excel.Functions.SPG(A224, "SP_MARKETCAP", "12/30/2023")</f>
        <v>46695.215137450003</v>
      </c>
      <c r="H224">
        <f t="shared" si="41"/>
        <v>1.1113461684463266E-3</v>
      </c>
      <c r="I224">
        <f t="shared" si="42"/>
        <v>4.7521162162764922E-3</v>
      </c>
      <c r="K224" t="s">
        <v>224</v>
      </c>
      <c r="L224" s="4" cm="1">
        <f t="array" ref="L224">_xll.SNL.Clients.Office.Excel.Functions.SPG(K224, "SP_TOTAL_REV", "CY2023")</f>
        <v>4408000</v>
      </c>
      <c r="M224" s="4">
        <f>_xll.SNL.Clients.Office.Excel.Functions.SPG(K224,"IQ_AVG_DILUT_SHARES_OUT","CY2023")</f>
        <v>264000000</v>
      </c>
      <c r="N224" s="5">
        <f>_xll.SNL.Clients.Office.Excel.Functions.SPG(K224, "IQ_DILUT_EPS_NORM", "CY2023")</f>
        <v>4.2759999999999998</v>
      </c>
      <c r="O224">
        <f t="shared" si="38"/>
        <v>1128864</v>
      </c>
      <c r="P224">
        <f t="shared" si="39"/>
        <v>0.25609437386569872</v>
      </c>
      <c r="Q224" s="5">
        <f>_xll.SNL.Clients.Office.Excel.Functions.SPG(K224, "SP_MARKETCAP", "12/31/2022")</f>
        <v>34174.822308119998</v>
      </c>
      <c r="R224">
        <f t="shared" si="43"/>
        <v>1.0142472204234297E-3</v>
      </c>
      <c r="S224">
        <f t="shared" si="44"/>
        <v>4.3369211145305852E-3</v>
      </c>
      <c r="U224" t="s">
        <v>224</v>
      </c>
      <c r="V224" s="4" cm="1">
        <f t="array" ref="V224">_xll.SNL.Clients.Office.Excel.Functions.SPG(U224, "SP_TOTAL_REV", "CY2021")</f>
        <v>2444000</v>
      </c>
      <c r="W224" s="4">
        <f>_xll.SNL.Clients.Office.Excel.Functions.SPG(U224,"IQ_AVG_DILUT_SHARES_OUT","CY2021")</f>
        <v>281000000</v>
      </c>
      <c r="X224" s="5">
        <f>_xll.SNL.Clients.Office.Excel.Functions.SPG(U224, "IQ_DILUT_EPS_NORM", "CY2021")</f>
        <v>1.425</v>
      </c>
      <c r="Y224">
        <f t="shared" si="45"/>
        <v>400425</v>
      </c>
      <c r="Z224">
        <f t="shared" si="46"/>
        <v>0.16384001636661211</v>
      </c>
      <c r="AA224" s="5">
        <f>_xll.SNL.Clients.Office.Excel.Functions.SPG(U224, "SP_MARKETCAP", "12/31/2021")</f>
        <v>43477.795175179999</v>
      </c>
      <c r="AB224">
        <f t="shared" si="40"/>
        <v>1.0246631994501097E-3</v>
      </c>
      <c r="AC224">
        <f t="shared" si="47"/>
        <v>1.4601450592164065E-3</v>
      </c>
    </row>
    <row r="225" spans="1:29">
      <c r="A225" t="s">
        <v>225</v>
      </c>
      <c r="B225" s="4" cm="1">
        <f t="array" ref="B225">_xll.SNL.Clients.Office.Excel.Functions.SPG(A225, "SP_TOTAL_REV", "CY2023")</f>
        <v>3969300</v>
      </c>
      <c r="C225" s="4">
        <f>_xll.SNL.Clients.Office.Excel.Functions.SPG(A225,"IQ_AVG_DILUT_SHARES_OUT","CY2023")</f>
        <v>246564250</v>
      </c>
      <c r="D225" s="5">
        <f>_xll.SNL.Clients.Office.Excel.Functions.SPG(A225, "IQ_DILUT_EPS_NORM", "CY2023")</f>
        <v>2.3340000000000001</v>
      </c>
      <c r="E225">
        <f t="shared" si="36"/>
        <v>575480.9595</v>
      </c>
      <c r="F225">
        <f t="shared" si="37"/>
        <v>0.14498298427934397</v>
      </c>
      <c r="G225" s="5">
        <f>_xll.SNL.Clients.Office.Excel.Functions.SPG(A225, "SP_MARKETCAP", "12/30/2023")</f>
        <v>17148.2002029</v>
      </c>
      <c r="H225">
        <f t="shared" si="41"/>
        <v>4.081271825206577E-4</v>
      </c>
      <c r="I225">
        <f t="shared" si="42"/>
        <v>9.5256884400321507E-4</v>
      </c>
      <c r="K225" t="s">
        <v>225</v>
      </c>
      <c r="L225" s="4" cm="1">
        <f t="array" ref="L225">_xll.SNL.Clients.Office.Excel.Functions.SPG(K225, "SP_TOTAL_REV", "CY2023")</f>
        <v>3969300</v>
      </c>
      <c r="M225" s="4">
        <f>_xll.SNL.Clients.Office.Excel.Functions.SPG(K225,"IQ_AVG_DILUT_SHARES_OUT","CY2023")</f>
        <v>246564250</v>
      </c>
      <c r="N225" s="5">
        <f>_xll.SNL.Clients.Office.Excel.Functions.SPG(K225, "IQ_DILUT_EPS_NORM", "CY2023")</f>
        <v>2.3340000000000001</v>
      </c>
      <c r="O225">
        <f t="shared" si="38"/>
        <v>575480.9595</v>
      </c>
      <c r="P225">
        <f t="shared" si="39"/>
        <v>0.14498298427934397</v>
      </c>
      <c r="Q225" s="5">
        <f>_xll.SNL.Clients.Office.Excel.Functions.SPG(K225, "SP_MARKETCAP", "12/31/2022")</f>
        <v>18390.82351079</v>
      </c>
      <c r="R225">
        <f t="shared" si="43"/>
        <v>5.4580654316042107E-4</v>
      </c>
      <c r="S225">
        <f t="shared" si="44"/>
        <v>1.2739124717364228E-3</v>
      </c>
      <c r="U225" t="s">
        <v>225</v>
      </c>
      <c r="V225" s="4" cm="1">
        <f t="array" ref="V225">_xll.SNL.Clients.Office.Excel.Functions.SPG(U225, "SP_TOTAL_REV", "CY2021")</f>
        <v>5493600</v>
      </c>
      <c r="W225" s="4">
        <f>_xll.SNL.Clients.Office.Excel.Functions.SPG(U225,"IQ_AVG_DILUT_SHARES_OUT","CY2021")</f>
        <v>258277250</v>
      </c>
      <c r="X225" s="5">
        <f>_xll.SNL.Clients.Office.Excel.Functions.SPG(U225, "IQ_DILUT_EPS_NORM", "CY2021")</f>
        <v>5.2060000000000004</v>
      </c>
      <c r="Y225">
        <f t="shared" si="45"/>
        <v>1344591.3635</v>
      </c>
      <c r="Z225">
        <f t="shared" si="46"/>
        <v>0.2447559639398573</v>
      </c>
      <c r="AA225" s="5">
        <f>_xll.SNL.Clients.Office.Excel.Functions.SPG(U225, "SP_MARKETCAP", "12/31/2021")</f>
        <v>19248.755700239999</v>
      </c>
      <c r="AB225">
        <f t="shared" si="40"/>
        <v>4.5364516580870528E-4</v>
      </c>
      <c r="AC225">
        <f t="shared" si="47"/>
        <v>2.36167673320012E-3</v>
      </c>
    </row>
    <row r="226" spans="1:29">
      <c r="A226" t="s">
        <v>226</v>
      </c>
      <c r="B226" s="4" cm="1">
        <f t="array" ref="B226">_xll.SNL.Clients.Office.Excel.Functions.SPG(A226, "SP_TOTAL_REV", "CY2023")</f>
        <v>36662000</v>
      </c>
      <c r="C226" s="4">
        <f>_xll.SNL.Clients.Office.Excel.Functions.SPG(A226,"IQ_AVG_DILUT_SHARES_OUT","CY2023")</f>
        <v>668200000</v>
      </c>
      <c r="D226" s="5">
        <f>_xll.SNL.Clients.Office.Excel.Functions.SPG(A226, "IQ_DILUT_EPS_NORM", "CY2023")</f>
        <v>6.6779999999999999</v>
      </c>
      <c r="E226">
        <f t="shared" si="36"/>
        <v>4462239.5999999996</v>
      </c>
      <c r="F226">
        <f t="shared" si="37"/>
        <v>0.1217129343734657</v>
      </c>
      <c r="G226" s="5">
        <f>_xll.SNL.Clients.Office.Excel.Functions.SPG(A226, "SP_MARKETCAP", "12/30/2023")</f>
        <v>138251.45255324</v>
      </c>
      <c r="H226">
        <f t="shared" si="41"/>
        <v>3.2903847133998422E-3</v>
      </c>
      <c r="I226">
        <f t="shared" si="42"/>
        <v>2.1973189116084146E-2</v>
      </c>
      <c r="K226" t="s">
        <v>226</v>
      </c>
      <c r="L226" s="4" cm="1">
        <f t="array" ref="L226">_xll.SNL.Clients.Office.Excel.Functions.SPG(K226, "SP_TOTAL_REV", "CY2023")</f>
        <v>36662000</v>
      </c>
      <c r="M226" s="4">
        <f>_xll.SNL.Clients.Office.Excel.Functions.SPG(K226,"IQ_AVG_DILUT_SHARES_OUT","CY2023")</f>
        <v>668200000</v>
      </c>
      <c r="N226" s="5">
        <f>_xll.SNL.Clients.Office.Excel.Functions.SPG(K226, "IQ_DILUT_EPS_NORM", "CY2023")</f>
        <v>6.6779999999999999</v>
      </c>
      <c r="O226">
        <f t="shared" si="38"/>
        <v>4462239.5999999996</v>
      </c>
      <c r="P226">
        <f t="shared" si="39"/>
        <v>0.1217129343734657</v>
      </c>
      <c r="Q226" s="5">
        <f>_xll.SNL.Clients.Office.Excel.Functions.SPG(K226, "SP_MARKETCAP", "12/31/2022")</f>
        <v>144078.65431760001</v>
      </c>
      <c r="R226">
        <f t="shared" si="43"/>
        <v>4.2759951565059908E-3</v>
      </c>
      <c r="S226">
        <f t="shared" si="44"/>
        <v>2.8555095655147005E-2</v>
      </c>
      <c r="U226" t="s">
        <v>226</v>
      </c>
      <c r="V226" s="4" cm="1">
        <f t="array" ref="V226">_xll.SNL.Clients.Office.Excel.Functions.SPG(U226, "SP_TOTAL_REV", "CY2021")</f>
        <v>34392000</v>
      </c>
      <c r="W226" s="4">
        <f>_xll.SNL.Clients.Office.Excel.Functions.SPG(U226,"IQ_AVG_DILUT_SHARES_OUT","CY2021")</f>
        <v>700400000</v>
      </c>
      <c r="X226" s="5">
        <f>_xll.SNL.Clients.Office.Excel.Functions.SPG(U226, "IQ_DILUT_EPS_NORM", "CY2021")</f>
        <v>6.4109999999999996</v>
      </c>
      <c r="Y226">
        <f t="shared" si="45"/>
        <v>4490264.4000000004</v>
      </c>
      <c r="Z226">
        <f t="shared" si="46"/>
        <v>0.13056130495464063</v>
      </c>
      <c r="AA226" s="5">
        <f>_xll.SNL.Clients.Office.Excel.Functions.SPG(U226, "SP_MARKETCAP", "12/31/2021")</f>
        <v>143543.07451725</v>
      </c>
      <c r="AB226">
        <f t="shared" si="40"/>
        <v>3.3829522725594831E-3</v>
      </c>
      <c r="AC226">
        <f t="shared" si="47"/>
        <v>2.1688107019378844E-2</v>
      </c>
    </row>
    <row r="227" spans="1:29">
      <c r="A227" t="s">
        <v>227</v>
      </c>
      <c r="B227" s="4" cm="1">
        <f t="array" ref="B227">_xll.SNL.Clients.Office.Excel.Functions.SPG(A227, "SP_TOTAL_REV", "CY2023")</f>
        <v>12135929</v>
      </c>
      <c r="C227" s="4">
        <f>_xll.SNL.Clients.Office.Excel.Functions.SPG(A227,"IQ_AVG_DILUT_SHARES_OUT","CY2023")</f>
        <v>548454250</v>
      </c>
      <c r="D227" s="5">
        <f>_xll.SNL.Clients.Office.Excel.Functions.SPG(A227, "IQ_DILUT_EPS_NORM", "CY2023")</f>
        <v>1.194</v>
      </c>
      <c r="E227">
        <f t="shared" si="36"/>
        <v>654854.37450000003</v>
      </c>
      <c r="F227">
        <f t="shared" si="37"/>
        <v>5.3959970802400052E-2</v>
      </c>
      <c r="G227" s="5">
        <f>_xll.SNL.Clients.Office.Excel.Functions.SPG(A227, "SP_MARKETCAP", "12/30/2023")</f>
        <v>17559.03419816</v>
      </c>
      <c r="H227">
        <f t="shared" si="41"/>
        <v>4.1790503203169928E-4</v>
      </c>
      <c r="I227">
        <f t="shared" si="42"/>
        <v>4.9897860824584894E-4</v>
      </c>
      <c r="K227" t="s">
        <v>227</v>
      </c>
      <c r="L227" s="4" cm="1">
        <f t="array" ref="L227">_xll.SNL.Clients.Office.Excel.Functions.SPG(K227, "SP_TOTAL_REV", "CY2023")</f>
        <v>12135929</v>
      </c>
      <c r="M227" s="4">
        <f>_xll.SNL.Clients.Office.Excel.Functions.SPG(K227,"IQ_AVG_DILUT_SHARES_OUT","CY2023")</f>
        <v>548454250</v>
      </c>
      <c r="N227" s="5">
        <f>_xll.SNL.Clients.Office.Excel.Functions.SPG(K227, "IQ_DILUT_EPS_NORM", "CY2023")</f>
        <v>1.194</v>
      </c>
      <c r="O227">
        <f t="shared" si="38"/>
        <v>654854.37450000003</v>
      </c>
      <c r="P227">
        <f t="shared" si="39"/>
        <v>5.3959970802400052E-2</v>
      </c>
      <c r="Q227" s="5">
        <f>_xll.SNL.Clients.Office.Excel.Functions.SPG(K227, "SP_MARKETCAP", "12/31/2022")</f>
        <v>24889.622036699999</v>
      </c>
      <c r="R227">
        <f t="shared" si="43"/>
        <v>7.3867918728328383E-4</v>
      </c>
      <c r="S227">
        <f t="shared" si="44"/>
        <v>8.8198294961624091E-4</v>
      </c>
      <c r="U227" t="s">
        <v>227</v>
      </c>
      <c r="V227" s="4" cm="1">
        <f t="array" ref="V227">_xll.SNL.Clients.Office.Excel.Functions.SPG(U227, "SP_TOTAL_REV", "CY2021")</f>
        <v>11969400</v>
      </c>
      <c r="W227" s="4">
        <f>_xll.SNL.Clients.Office.Excel.Functions.SPG(U227,"IQ_AVG_DILUT_SHARES_OUT","CY2021")</f>
        <v>547701000</v>
      </c>
      <c r="X227" s="5">
        <f>_xll.SNL.Clients.Office.Excel.Functions.SPG(U227, "IQ_DILUT_EPS_NORM", "CY2021")</f>
        <v>1.37</v>
      </c>
      <c r="Y227">
        <f t="shared" si="45"/>
        <v>750350.37</v>
      </c>
      <c r="Z227">
        <f t="shared" si="46"/>
        <v>6.2689054589202473E-2</v>
      </c>
      <c r="AA227" s="5">
        <f>_xll.SNL.Clients.Office.Excel.Functions.SPG(U227, "SP_MARKETCAP", "12/31/2021")</f>
        <v>26482.839210689999</v>
      </c>
      <c r="AB227">
        <f t="shared" si="40"/>
        <v>6.2413447247756145E-4</v>
      </c>
      <c r="AC227">
        <f t="shared" si="47"/>
        <v>8.5506422729425926E-4</v>
      </c>
    </row>
    <row r="228" spans="1:29">
      <c r="A228" t="s">
        <v>228</v>
      </c>
      <c r="B228" s="4" cm="1">
        <f t="array" ref="B228">_xll.SNL.Clients.Office.Excel.Functions.SPG(A228, "SP_TOTAL_REV", "CY2023")</f>
        <v>5392000</v>
      </c>
      <c r="C228" s="4">
        <f>_xll.SNL.Clients.Office.Excel.Functions.SPG(A228,"IQ_AVG_DILUT_SHARES_OUT","CY2023")</f>
        <v>712800000</v>
      </c>
      <c r="D228" s="5">
        <f>_xll.SNL.Clients.Office.Excel.Functions.SPG(A228, "IQ_DILUT_EPS_NORM", "CY2023")</f>
        <v>0.61299999999999999</v>
      </c>
      <c r="E228">
        <f t="shared" si="36"/>
        <v>436946.4</v>
      </c>
      <c r="F228">
        <f t="shared" si="37"/>
        <v>8.1036053412462908E-2</v>
      </c>
      <c r="G228" s="5">
        <f>_xll.SNL.Clients.Office.Excel.Functions.SPG(A228, "SP_MARKETCAP", "12/30/2023")</f>
        <v>13734.858623640001</v>
      </c>
      <c r="H228">
        <f t="shared" si="41"/>
        <v>3.2688964941275715E-4</v>
      </c>
      <c r="I228">
        <f t="shared" si="42"/>
        <v>2.0038335509002013E-4</v>
      </c>
      <c r="K228" t="s">
        <v>228</v>
      </c>
      <c r="L228" s="4" cm="1">
        <f t="array" ref="L228">_xll.SNL.Clients.Office.Excel.Functions.SPG(K228, "SP_TOTAL_REV", "CY2023")</f>
        <v>5392000</v>
      </c>
      <c r="M228" s="4">
        <f>_xll.SNL.Clients.Office.Excel.Functions.SPG(K228,"IQ_AVG_DILUT_SHARES_OUT","CY2023")</f>
        <v>712800000</v>
      </c>
      <c r="N228" s="5">
        <f>_xll.SNL.Clients.Office.Excel.Functions.SPG(K228, "IQ_DILUT_EPS_NORM", "CY2023")</f>
        <v>0.61299999999999999</v>
      </c>
      <c r="O228">
        <f t="shared" si="38"/>
        <v>436946.4</v>
      </c>
      <c r="P228">
        <f t="shared" si="39"/>
        <v>8.1036053412462908E-2</v>
      </c>
      <c r="Q228" s="5">
        <f>_xll.SNL.Clients.Office.Excel.Functions.SPG(K228, "SP_MARKETCAP", "12/31/2022")</f>
        <v>11476.19556405</v>
      </c>
      <c r="R228">
        <f t="shared" si="43"/>
        <v>3.4059283021078924E-4</v>
      </c>
      <c r="S228">
        <f t="shared" si="44"/>
        <v>2.0878340491921381E-4</v>
      </c>
      <c r="U228" t="s">
        <v>228</v>
      </c>
      <c r="V228" s="4" cm="1">
        <f t="array" ref="V228">_xll.SNL.Clients.Office.Excel.Functions.SPG(U228, "SP_TOTAL_REV", "CY2021")</f>
        <v>2923000</v>
      </c>
      <c r="W228" s="4">
        <f>_xll.SNL.Clients.Office.Excel.Functions.SPG(U228,"IQ_AVG_DILUT_SHARES_OUT","CY2021")</f>
        <v>710300000</v>
      </c>
      <c r="X228" s="5">
        <f>_xll.SNL.Clients.Office.Excel.Functions.SPG(U228, "IQ_DILUT_EPS_NORM", "CY2021")</f>
        <v>-1.6E-2</v>
      </c>
      <c r="Y228">
        <f t="shared" si="45"/>
        <v>-11364.8</v>
      </c>
      <c r="Z228">
        <f t="shared" si="46"/>
        <v>-3.888060212110845E-3</v>
      </c>
      <c r="AA228" s="5">
        <f>_xll.SNL.Clients.Office.Excel.Functions.SPG(U228, "SP_MARKETCAP", "12/31/2021")</f>
        <v>12417.074180019999</v>
      </c>
      <c r="AB228">
        <f t="shared" si="40"/>
        <v>2.9263947046633942E-4</v>
      </c>
      <c r="AC228">
        <f t="shared" si="47"/>
        <v>-4.6822315274614309E-6</v>
      </c>
    </row>
    <row r="229" spans="1:29">
      <c r="A229" t="s">
        <v>229</v>
      </c>
      <c r="B229" s="4" cm="1">
        <f t="array" ref="B229">_xll.SNL.Clients.Office.Excel.Functions.SPG(A229, "SP_TOTAL_REV", "CY2023")</f>
        <v>6640000</v>
      </c>
      <c r="C229" s="4">
        <f>_xll.SNL.Clients.Office.Excel.Functions.SPG(A229,"IQ_AVG_DILUT_SHARES_OUT","CY2023")</f>
        <v>416000000</v>
      </c>
      <c r="D229" s="5">
        <f>_xll.SNL.Clients.Office.Excel.Functions.SPG(A229, "IQ_DILUT_EPS_NORM", "CY2023")</f>
        <v>1.48</v>
      </c>
      <c r="E229">
        <f t="shared" si="36"/>
        <v>615680</v>
      </c>
      <c r="F229">
        <f t="shared" si="37"/>
        <v>9.2722891566265064E-2</v>
      </c>
      <c r="G229" s="5">
        <f>_xll.SNL.Clients.Office.Excel.Functions.SPG(A229, "SP_MARKETCAP", "12/30/2023")</f>
        <v>22283.604438480001</v>
      </c>
      <c r="H229">
        <f t="shared" si="41"/>
        <v>5.3034980862561021E-4</v>
      </c>
      <c r="I229">
        <f t="shared" si="42"/>
        <v>7.8491771676590313E-4</v>
      </c>
      <c r="K229" t="s">
        <v>229</v>
      </c>
      <c r="L229" s="4" cm="1">
        <f t="array" ref="L229">_xll.SNL.Clients.Office.Excel.Functions.SPG(K229, "SP_TOTAL_REV", "CY2023")</f>
        <v>6640000</v>
      </c>
      <c r="M229" s="4">
        <f>_xll.SNL.Clients.Office.Excel.Functions.SPG(K229,"IQ_AVG_DILUT_SHARES_OUT","CY2023")</f>
        <v>416000000</v>
      </c>
      <c r="N229" s="5">
        <f>_xll.SNL.Clients.Office.Excel.Functions.SPG(K229, "IQ_DILUT_EPS_NORM", "CY2023")</f>
        <v>1.48</v>
      </c>
      <c r="O229">
        <f t="shared" si="38"/>
        <v>615680</v>
      </c>
      <c r="P229">
        <f t="shared" si="39"/>
        <v>9.2722891566265064E-2</v>
      </c>
      <c r="Q229" s="5">
        <f>_xll.SNL.Clients.Office.Excel.Functions.SPG(K229, "SP_MARKETCAP", "12/31/2022")</f>
        <v>16304.391378169999</v>
      </c>
      <c r="R229">
        <f t="shared" si="43"/>
        <v>4.838849924927191E-4</v>
      </c>
      <c r="S229">
        <f t="shared" si="44"/>
        <v>7.1614978888922425E-4</v>
      </c>
      <c r="U229" t="s">
        <v>229</v>
      </c>
      <c r="V229" s="4" cm="1">
        <f t="array" ref="V229">_xll.SNL.Clients.Office.Excel.Functions.SPG(U229, "SP_TOTAL_REV", "CY2021")</f>
        <v>4972000</v>
      </c>
      <c r="W229" s="4">
        <f>_xll.SNL.Clients.Office.Excel.Functions.SPG(U229,"IQ_AVG_DILUT_SHARES_OUT","CY2021")</f>
        <v>435000000</v>
      </c>
      <c r="X229" s="5">
        <f>_xll.SNL.Clients.Office.Excel.Functions.SPG(U229, "IQ_DILUT_EPS_NORM", "CY2021")</f>
        <v>0.81200000000000006</v>
      </c>
      <c r="Y229">
        <f t="shared" si="45"/>
        <v>353220</v>
      </c>
      <c r="Z229">
        <f t="shared" si="46"/>
        <v>7.1041834271922774E-2</v>
      </c>
      <c r="AA229" s="5">
        <f>_xll.SNL.Clients.Office.Excel.Functions.SPG(U229, "SP_MARKETCAP", "12/31/2021")</f>
        <v>13598.34836706</v>
      </c>
      <c r="AB229">
        <f t="shared" si="40"/>
        <v>3.2047915697857579E-4</v>
      </c>
      <c r="AC229">
        <f t="shared" si="47"/>
        <v>2.6022907546660357E-4</v>
      </c>
    </row>
    <row r="230" spans="1:29">
      <c r="A230" t="s">
        <v>230</v>
      </c>
      <c r="B230" s="4" cm="1">
        <f t="array" ref="B230">_xll.SNL.Clients.Office.Excel.Functions.SPG(A230, "SP_TOTAL_REV", "CY2023")</f>
        <v>53105000</v>
      </c>
      <c r="C230" s="4">
        <f>_xll.SNL.Clients.Office.Excel.Functions.SPG(A230,"IQ_AVG_DILUT_SHARES_OUT","CY2023")</f>
        <v>1001500000</v>
      </c>
      <c r="D230" s="5">
        <f>_xll.SNL.Clients.Office.Excel.Functions.SPG(A230, "IQ_DILUT_EPS_NORM", "CY2023")</f>
        <v>2.3860000000000001</v>
      </c>
      <c r="E230">
        <f t="shared" si="36"/>
        <v>2389579</v>
      </c>
      <c r="F230">
        <f t="shared" si="37"/>
        <v>4.4997250729686473E-2</v>
      </c>
      <c r="G230" s="5">
        <f>_xll.SNL.Clients.Office.Excel.Functions.SPG(A230, "SP_MARKETCAP", "12/30/2023")</f>
        <v>29816.254690410002</v>
      </c>
      <c r="H230">
        <f t="shared" si="41"/>
        <v>7.0962689239290912E-4</v>
      </c>
      <c r="I230">
        <f t="shared" si="42"/>
        <v>1.6931697652494812E-3</v>
      </c>
      <c r="K230" t="s">
        <v>230</v>
      </c>
      <c r="L230" s="4" cm="1">
        <f t="array" ref="L230">_xll.SNL.Clients.Office.Excel.Functions.SPG(K230, "SP_TOTAL_REV", "CY2023")</f>
        <v>53105000</v>
      </c>
      <c r="M230" s="4">
        <f>_xll.SNL.Clients.Office.Excel.Functions.SPG(K230,"IQ_AVG_DILUT_SHARES_OUT","CY2023")</f>
        <v>1001500000</v>
      </c>
      <c r="N230" s="5">
        <f>_xll.SNL.Clients.Office.Excel.Functions.SPG(K230, "IQ_DILUT_EPS_NORM", "CY2023")</f>
        <v>2.3860000000000001</v>
      </c>
      <c r="O230">
        <f t="shared" si="38"/>
        <v>2389579</v>
      </c>
      <c r="P230">
        <f t="shared" si="39"/>
        <v>4.4997250729686473E-2</v>
      </c>
      <c r="Q230" s="5">
        <f>_xll.SNL.Clients.Office.Excel.Functions.SPG(K230, "SP_MARKETCAP", "12/31/2022")</f>
        <v>26390.25753852</v>
      </c>
      <c r="R230">
        <f t="shared" si="43"/>
        <v>7.8321534822853095E-4</v>
      </c>
      <c r="S230">
        <f t="shared" si="44"/>
        <v>1.8687518208732748E-3</v>
      </c>
      <c r="U230" t="s">
        <v>230</v>
      </c>
      <c r="V230" s="4" cm="1">
        <f t="array" ref="V230">_xll.SNL.Clients.Office.Excel.Functions.SPG(U230, "SP_TOTAL_REV", "CY2021")</f>
        <v>64869000</v>
      </c>
      <c r="W230" s="4">
        <f>_xll.SNL.Clients.Office.Excel.Functions.SPG(U230,"IQ_AVG_DILUT_SHARES_OUT","CY2021")</f>
        <v>1170250000</v>
      </c>
      <c r="X230" s="5">
        <f>_xll.SNL.Clients.Office.Excel.Functions.SPG(U230, "IQ_DILUT_EPS_NORM", "CY2021")</f>
        <v>2.952</v>
      </c>
      <c r="Y230">
        <f t="shared" si="45"/>
        <v>3454578</v>
      </c>
      <c r="Z230">
        <f t="shared" si="46"/>
        <v>5.325468251398973E-2</v>
      </c>
      <c r="AA230" s="5">
        <f>_xll.SNL.Clients.Office.Excel.Functions.SPG(U230, "SP_MARKETCAP", "12/31/2021")</f>
        <v>40786.158797529999</v>
      </c>
      <c r="AB230">
        <f t="shared" si="40"/>
        <v>9.6122804292097619E-4</v>
      </c>
      <c r="AC230">
        <f t="shared" si="47"/>
        <v>2.8375451827027218E-3</v>
      </c>
    </row>
    <row r="231" spans="1:29">
      <c r="A231" t="s">
        <v>231</v>
      </c>
      <c r="B231" s="4" cm="1">
        <f t="array" ref="B231">_xll.SNL.Clients.Office.Excel.Functions.SPG(A231, "SP_TOTAL_REV", "CY2023")</f>
        <v>5372900</v>
      </c>
      <c r="C231" s="4">
        <f>_xll.SNL.Clients.Office.Excel.Functions.SPG(A231,"IQ_AVG_DILUT_SHARES_OUT","CY2023")</f>
        <v>54000000</v>
      </c>
      <c r="D231" s="5">
        <f>_xll.SNL.Clients.Office.Excel.Functions.SPG(A231, "IQ_DILUT_EPS_NORM", "CY2023")</f>
        <v>11.327999999999999</v>
      </c>
      <c r="E231">
        <f t="shared" si="36"/>
        <v>611712</v>
      </c>
      <c r="F231">
        <f t="shared" si="37"/>
        <v>0.11385136518453721</v>
      </c>
      <c r="G231" s="5">
        <f>_xll.SNL.Clients.Office.Excel.Functions.SPG(A231, "SP_MARKETCAP", "12/30/2023")</f>
        <v>17637.900906499999</v>
      </c>
      <c r="H231">
        <f t="shared" si="41"/>
        <v>4.1978205977155733E-4</v>
      </c>
      <c r="I231">
        <f t="shared" si="42"/>
        <v>4.7552911730922012E-3</v>
      </c>
      <c r="K231" t="s">
        <v>231</v>
      </c>
      <c r="L231" s="4" cm="1">
        <f t="array" ref="L231">_xll.SNL.Clients.Office.Excel.Functions.SPG(K231, "SP_TOTAL_REV", "CY2023")</f>
        <v>5372900</v>
      </c>
      <c r="M231" s="4">
        <f>_xll.SNL.Clients.Office.Excel.Functions.SPG(K231,"IQ_AVG_DILUT_SHARES_OUT","CY2023")</f>
        <v>54000000</v>
      </c>
      <c r="N231" s="5">
        <f>_xll.SNL.Clients.Office.Excel.Functions.SPG(K231, "IQ_DILUT_EPS_NORM", "CY2023")</f>
        <v>11.327999999999999</v>
      </c>
      <c r="O231">
        <f t="shared" si="38"/>
        <v>611712</v>
      </c>
      <c r="P231">
        <f t="shared" si="39"/>
        <v>0.11385136518453721</v>
      </c>
      <c r="Q231" s="5">
        <f>_xll.SNL.Clients.Office.Excel.Functions.SPG(K231, "SP_MARKETCAP", "12/31/2022")</f>
        <v>12603.68394972</v>
      </c>
      <c r="R231">
        <f t="shared" si="43"/>
        <v>3.7405465631525997E-4</v>
      </c>
      <c r="S231">
        <f t="shared" si="44"/>
        <v>4.2372911467392646E-3</v>
      </c>
      <c r="U231" t="s">
        <v>231</v>
      </c>
      <c r="V231" s="4" cm="1">
        <f t="array" ref="V231">_xll.SNL.Clients.Office.Excel.Functions.SPG(U231, "SP_TOTAL_REV", "CY2021")</f>
        <v>4194100</v>
      </c>
      <c r="W231" s="4">
        <f>_xll.SNL.Clients.Office.Excel.Functions.SPG(U231,"IQ_AVG_DILUT_SHARES_OUT","CY2021")</f>
        <v>54700000</v>
      </c>
      <c r="X231" s="5">
        <f>_xll.SNL.Clients.Office.Excel.Functions.SPG(U231, "IQ_DILUT_EPS_NORM", "CY2021")</f>
        <v>5.452</v>
      </c>
      <c r="Y231">
        <f t="shared" si="45"/>
        <v>298224.40000000002</v>
      </c>
      <c r="Z231">
        <f t="shared" si="46"/>
        <v>7.1105696096898027E-2</v>
      </c>
      <c r="AA231" s="5">
        <f>_xll.SNL.Clients.Office.Excel.Functions.SPG(U231, "SP_MARKETCAP", "12/31/2021")</f>
        <v>11332.154602410001</v>
      </c>
      <c r="AB231">
        <f t="shared" si="40"/>
        <v>2.6707062179172808E-4</v>
      </c>
      <c r="AC231">
        <f t="shared" si="47"/>
        <v>1.4560690300085015E-3</v>
      </c>
    </row>
    <row r="232" spans="1:29">
      <c r="A232" t="s">
        <v>232</v>
      </c>
      <c r="B232" s="4" cm="1">
        <f t="array" ref="B232">_xll.SNL.Clients.Office.Excel.Functions.SPG(A232, "SP_TOTAL_REV", "CY2023")</f>
        <v>106374000</v>
      </c>
      <c r="C232" s="4">
        <f>_xll.SNL.Clients.Office.Excel.Functions.SPG(A232,"IQ_AVG_DILUT_SHARES_OUT","CY2023")</f>
        <v>124441000</v>
      </c>
      <c r="D232" s="5">
        <f>_xll.SNL.Clients.Office.Excel.Functions.SPG(A232, "IQ_DILUT_EPS_NORM", "CY2023")</f>
        <v>19.532</v>
      </c>
      <c r="E232">
        <f t="shared" si="36"/>
        <v>2430581.6120000002</v>
      </c>
      <c r="F232">
        <f t="shared" si="37"/>
        <v>2.284939564179217E-2</v>
      </c>
      <c r="G232" s="5">
        <f>_xll.SNL.Clients.Office.Excel.Functions.SPG(A232, "SP_MARKETCAP", "12/30/2023")</f>
        <v>56361.318723199998</v>
      </c>
      <c r="H232">
        <f t="shared" si="41"/>
        <v>1.3413994437596053E-3</v>
      </c>
      <c r="I232">
        <f t="shared" si="42"/>
        <v>2.6200213935512612E-2</v>
      </c>
      <c r="K232" t="s">
        <v>232</v>
      </c>
      <c r="L232" s="4" cm="1">
        <f t="array" ref="L232">_xll.SNL.Clients.Office.Excel.Functions.SPG(K232, "SP_TOTAL_REV", "CY2023")</f>
        <v>106374000</v>
      </c>
      <c r="M232" s="4">
        <f>_xll.SNL.Clients.Office.Excel.Functions.SPG(K232,"IQ_AVG_DILUT_SHARES_OUT","CY2023")</f>
        <v>124441000</v>
      </c>
      <c r="N232" s="5">
        <f>_xll.SNL.Clients.Office.Excel.Functions.SPG(K232, "IQ_DILUT_EPS_NORM", "CY2023")</f>
        <v>19.532</v>
      </c>
      <c r="O232">
        <f t="shared" si="38"/>
        <v>2430581.6120000002</v>
      </c>
      <c r="P232">
        <f t="shared" si="39"/>
        <v>2.284939564179217E-2</v>
      </c>
      <c r="Q232" s="5">
        <f>_xll.SNL.Clients.Office.Excel.Functions.SPG(K232, "SP_MARKETCAP", "12/31/2022")</f>
        <v>64843.41687642</v>
      </c>
      <c r="R232">
        <f t="shared" si="43"/>
        <v>1.924435911815708E-3</v>
      </c>
      <c r="S232">
        <f t="shared" si="44"/>
        <v>3.7588082229584409E-2</v>
      </c>
      <c r="U232" t="s">
        <v>232</v>
      </c>
      <c r="V232" s="4" cm="1">
        <f t="array" ref="V232">_xll.SNL.Clients.Office.Excel.Functions.SPG(U232, "SP_TOTAL_REV", "CY2021")</f>
        <v>83064000</v>
      </c>
      <c r="W232" s="4">
        <f>_xll.SNL.Clients.Office.Excel.Functions.SPG(U232,"IQ_AVG_DILUT_SHARES_OUT","CY2021")</f>
        <v>129396000</v>
      </c>
      <c r="X232" s="5">
        <f>_xll.SNL.Clients.Office.Excel.Functions.SPG(U232, "IQ_DILUT_EPS_NORM", "CY2021")</f>
        <v>16.506</v>
      </c>
      <c r="Y232">
        <f t="shared" si="45"/>
        <v>2135810.3760000002</v>
      </c>
      <c r="Z232">
        <f t="shared" si="46"/>
        <v>2.5712828373302514E-2</v>
      </c>
      <c r="AA232" s="5">
        <f>_xll.SNL.Clients.Office.Excel.Functions.SPG(U232, "SP_MARKETCAP", "12/31/2021")</f>
        <v>59621.916223259999</v>
      </c>
      <c r="AB232">
        <f t="shared" si="40"/>
        <v>1.4051398694096514E-3</v>
      </c>
      <c r="AC232">
        <f t="shared" si="47"/>
        <v>2.3193238684475707E-2</v>
      </c>
    </row>
    <row r="233" spans="1:29">
      <c r="A233" t="s">
        <v>233</v>
      </c>
      <c r="B233" s="4" cm="1">
        <f t="array" ref="B233">_xll.SNL.Clients.Office.Excel.Functions.SPG(A233, "SP_TOTAL_REV", "CY2023")</f>
        <v>7303000</v>
      </c>
      <c r="C233" s="4">
        <f>_xll.SNL.Clients.Office.Excel.Functions.SPG(A233,"IQ_AVG_DILUT_SHARES_OUT","CY2023")</f>
        <v>1468016000</v>
      </c>
      <c r="D233" s="5">
        <f>_xll.SNL.Clients.Office.Excel.Functions.SPG(A233, "IQ_DILUT_EPS_NORM", "CY2023")</f>
        <v>1.0009999999999999</v>
      </c>
      <c r="E233">
        <f t="shared" si="36"/>
        <v>1469484.0159999998</v>
      </c>
      <c r="F233">
        <f t="shared" si="37"/>
        <v>0.20121648856634258</v>
      </c>
      <c r="G233" s="5">
        <f>_xll.SNL.Clients.Office.Excel.Functions.SPG(A233, "SP_MARKETCAP", "12/30/2023")</f>
        <v>18419.51518296</v>
      </c>
      <c r="H233">
        <f t="shared" si="41"/>
        <v>4.3838448035768949E-4</v>
      </c>
      <c r="I233">
        <f t="shared" si="42"/>
        <v>4.3882286483804716E-4</v>
      </c>
      <c r="K233" t="s">
        <v>233</v>
      </c>
      <c r="L233" s="4" cm="1">
        <f t="array" ref="L233">_xll.SNL.Clients.Office.Excel.Functions.SPG(K233, "SP_TOTAL_REV", "CY2023")</f>
        <v>7303000</v>
      </c>
      <c r="M233" s="4">
        <f>_xll.SNL.Clients.Office.Excel.Functions.SPG(K233,"IQ_AVG_DILUT_SHARES_OUT","CY2023")</f>
        <v>1468016000</v>
      </c>
      <c r="N233" s="5">
        <f>_xll.SNL.Clients.Office.Excel.Functions.SPG(K233, "IQ_DILUT_EPS_NORM", "CY2023")</f>
        <v>1.0009999999999999</v>
      </c>
      <c r="O233">
        <f t="shared" si="38"/>
        <v>1469484.0159999998</v>
      </c>
      <c r="P233">
        <f t="shared" si="39"/>
        <v>0.20121648856634258</v>
      </c>
      <c r="Q233" s="5">
        <f>_xll.SNL.Clients.Office.Excel.Functions.SPG(K233, "SP_MARKETCAP", "12/31/2022")</f>
        <v>20342.552995499998</v>
      </c>
      <c r="R233">
        <f t="shared" si="43"/>
        <v>6.0373036166745187E-4</v>
      </c>
      <c r="S233">
        <f t="shared" si="44"/>
        <v>6.0433409202911923E-4</v>
      </c>
      <c r="U233" t="s">
        <v>233</v>
      </c>
      <c r="V233" s="4" cm="1">
        <f t="array" ref="V233">_xll.SNL.Clients.Office.Excel.Functions.SPG(U233, "SP_TOTAL_REV", "CY2021")</f>
        <v>5985000</v>
      </c>
      <c r="W233" s="4">
        <f>_xll.SNL.Clients.Office.Excel.Functions.SPG(U233,"IQ_AVG_DILUT_SHARES_OUT","CY2021")</f>
        <v>1286733000</v>
      </c>
      <c r="X233" s="5">
        <f>_xll.SNL.Clients.Office.Excel.Functions.SPG(U233, "IQ_DILUT_EPS_NORM", "CY2021")</f>
        <v>0.77100000000000002</v>
      </c>
      <c r="Y233">
        <f t="shared" si="45"/>
        <v>992071.14300000004</v>
      </c>
      <c r="Z233">
        <f t="shared" si="46"/>
        <v>0.16575958947368422</v>
      </c>
      <c r="AA233" s="5">
        <f>_xll.SNL.Clients.Office.Excel.Functions.SPG(U233, "SP_MARKETCAP", "12/31/2021")</f>
        <v>22304.432459579999</v>
      </c>
      <c r="AB233">
        <f t="shared" si="40"/>
        <v>5.2565984622419406E-4</v>
      </c>
      <c r="AC233">
        <f t="shared" si="47"/>
        <v>4.0528374143885361E-4</v>
      </c>
    </row>
    <row r="234" spans="1:29">
      <c r="A234" t="s">
        <v>234</v>
      </c>
      <c r="B234" s="4" cm="1">
        <f t="array" ref="B234">_xll.SNL.Clients.Office.Excel.Functions.SPG(A234, "SP_TOTAL_REV", "CY2023")</f>
        <v>11454000</v>
      </c>
      <c r="C234" s="4">
        <f>_xll.SNL.Clients.Office.Excel.Functions.SPG(A234,"IQ_AVG_DILUT_SHARES_OUT","CY2023")</f>
        <v>39900000</v>
      </c>
      <c r="D234" s="5">
        <f>_xll.SNL.Clients.Office.Excel.Functions.SPG(A234, "IQ_DILUT_EPS_NORM", "CY2023")</f>
        <v>11.481999999999999</v>
      </c>
      <c r="E234">
        <f t="shared" si="36"/>
        <v>458131.8</v>
      </c>
      <c r="F234">
        <f t="shared" si="37"/>
        <v>3.9997537977998952E-2</v>
      </c>
      <c r="G234" s="5">
        <f>_xll.SNL.Clients.Office.Excel.Functions.SPG(A234, "SP_MARKETCAP", "12/30/2023")</f>
        <v>10313.79811584</v>
      </c>
      <c r="H234">
        <f t="shared" si="41"/>
        <v>2.4546840579764103E-4</v>
      </c>
      <c r="I234">
        <f t="shared" si="42"/>
        <v>2.8184682353685139E-3</v>
      </c>
      <c r="K234" t="s">
        <v>234</v>
      </c>
      <c r="L234" s="4" cm="1">
        <f t="array" ref="L234">_xll.SNL.Clients.Office.Excel.Functions.SPG(K234, "SP_TOTAL_REV", "CY2023")</f>
        <v>11454000</v>
      </c>
      <c r="M234" s="4">
        <f>_xll.SNL.Clients.Office.Excel.Functions.SPG(K234,"IQ_AVG_DILUT_SHARES_OUT","CY2023")</f>
        <v>39900000</v>
      </c>
      <c r="N234" s="5">
        <f>_xll.SNL.Clients.Office.Excel.Functions.SPG(K234, "IQ_DILUT_EPS_NORM", "CY2023")</f>
        <v>11.481999999999999</v>
      </c>
      <c r="O234">
        <f t="shared" si="38"/>
        <v>458131.8</v>
      </c>
      <c r="P234">
        <f t="shared" si="39"/>
        <v>3.9997537977998952E-2</v>
      </c>
      <c r="Q234" s="5">
        <f>_xll.SNL.Clients.Office.Excel.Functions.SPG(K234, "SP_MARKETCAP", "12/31/2022")</f>
        <v>9204.9476844799992</v>
      </c>
      <c r="R234">
        <f t="shared" si="43"/>
        <v>2.7318628079329191E-4</v>
      </c>
      <c r="S234">
        <f t="shared" si="44"/>
        <v>3.1367248760685775E-3</v>
      </c>
      <c r="U234" t="s">
        <v>234</v>
      </c>
      <c r="V234" s="4" cm="1">
        <f t="array" ref="V234">_xll.SNL.Clients.Office.Excel.Functions.SPG(U234, "SP_TOTAL_REV", "CY2021")</f>
        <v>9524000</v>
      </c>
      <c r="W234" s="4">
        <f>_xll.SNL.Clients.Office.Excel.Functions.SPG(U234,"IQ_AVG_DILUT_SHARES_OUT","CY2021")</f>
        <v>40300000</v>
      </c>
      <c r="X234" s="5">
        <f>_xll.SNL.Clients.Office.Excel.Functions.SPG(U234, "IQ_DILUT_EPS_NORM", "CY2021")</f>
        <v>9.3520000000000003</v>
      </c>
      <c r="Y234">
        <f t="shared" si="45"/>
        <v>376885.6</v>
      </c>
      <c r="Z234">
        <f t="shared" si="46"/>
        <v>3.9572196556068875E-2</v>
      </c>
      <c r="AA234" s="5">
        <f>_xll.SNL.Clients.Office.Excel.Functions.SPG(U234, "SP_MARKETCAP", "12/31/2021")</f>
        <v>7480.9907665199999</v>
      </c>
      <c r="AB234">
        <f t="shared" si="40"/>
        <v>1.7630829491222877E-4</v>
      </c>
      <c r="AC234">
        <f t="shared" si="47"/>
        <v>1.6488351740191636E-3</v>
      </c>
    </row>
    <row r="235" spans="1:29">
      <c r="A235" t="s">
        <v>235</v>
      </c>
      <c r="B235" s="4" cm="1">
        <f t="array" ref="B235">_xll.SNL.Clients.Office.Excel.Functions.SPG(A235, "SP_TOTAL_REV", "CY2023")</f>
        <v>3273900</v>
      </c>
      <c r="C235" s="4">
        <f>_xll.SNL.Clients.Office.Excel.Functions.SPG(A235,"IQ_AVG_DILUT_SHARES_OUT","CY2023")</f>
        <v>75900000</v>
      </c>
      <c r="D235" s="5">
        <f>_xll.SNL.Clients.Office.Excel.Functions.SPG(A235, "IQ_DILUT_EPS_NORM", "CY2023")</f>
        <v>5.7329999999999997</v>
      </c>
      <c r="E235">
        <f t="shared" si="36"/>
        <v>435134.7</v>
      </c>
      <c r="F235">
        <f t="shared" si="37"/>
        <v>0.13291019884541372</v>
      </c>
      <c r="G235" s="5">
        <f>_xll.SNL.Clients.Office.Excel.Functions.SPG(A235, "SP_MARKETCAP", "12/30/2023")</f>
        <v>16419.060772289999</v>
      </c>
      <c r="H235">
        <f t="shared" si="41"/>
        <v>3.9077366331989334E-4</v>
      </c>
      <c r="I235">
        <f t="shared" si="42"/>
        <v>2.2403054118129485E-3</v>
      </c>
      <c r="K235" t="s">
        <v>235</v>
      </c>
      <c r="L235" s="4" cm="1">
        <f t="array" ref="L235">_xll.SNL.Clients.Office.Excel.Functions.SPG(K235, "SP_TOTAL_REV", "CY2023")</f>
        <v>3273900</v>
      </c>
      <c r="M235" s="4">
        <f>_xll.SNL.Clients.Office.Excel.Functions.SPG(K235,"IQ_AVG_DILUT_SHARES_OUT","CY2023")</f>
        <v>75900000</v>
      </c>
      <c r="N235" s="5">
        <f>_xll.SNL.Clients.Office.Excel.Functions.SPG(K235, "IQ_DILUT_EPS_NORM", "CY2023")</f>
        <v>5.7329999999999997</v>
      </c>
      <c r="O235">
        <f t="shared" si="38"/>
        <v>435134.7</v>
      </c>
      <c r="P235">
        <f t="shared" si="39"/>
        <v>0.13291019884541372</v>
      </c>
      <c r="Q235" s="5">
        <f>_xll.SNL.Clients.Office.Excel.Functions.SPG(K235, "SP_MARKETCAP", "12/31/2022")</f>
        <v>17220.90181797</v>
      </c>
      <c r="R235">
        <f t="shared" si="43"/>
        <v>5.1108537286851817E-4</v>
      </c>
      <c r="S235">
        <f t="shared" si="44"/>
        <v>2.9300524426552144E-3</v>
      </c>
      <c r="U235" t="s">
        <v>235</v>
      </c>
      <c r="V235" s="4" cm="1">
        <f t="array" ref="V235">_xll.SNL.Clients.Office.Excel.Functions.SPG(U235, "SP_TOTAL_REV", "CY2021")</f>
        <v>2764800</v>
      </c>
      <c r="W235" s="4">
        <f>_xll.SNL.Clients.Office.Excel.Functions.SPG(U235,"IQ_AVG_DILUT_SHARES_OUT","CY2021")</f>
        <v>76400000</v>
      </c>
      <c r="X235" s="5">
        <f>_xll.SNL.Clients.Office.Excel.Functions.SPG(U235, "IQ_DILUT_EPS_NORM", "CY2021")</f>
        <v>5.1180000000000003</v>
      </c>
      <c r="Y235">
        <f t="shared" si="45"/>
        <v>391015.2</v>
      </c>
      <c r="Z235">
        <f t="shared" si="46"/>
        <v>0.14142621527777779</v>
      </c>
      <c r="AA235" s="5">
        <f>_xll.SNL.Clients.Office.Excel.Functions.SPG(U235, "SP_MARKETCAP", "12/31/2021")</f>
        <v>17967.7628984</v>
      </c>
      <c r="AB235">
        <f t="shared" si="40"/>
        <v>4.234553602420411E-4</v>
      </c>
      <c r="AC235">
        <f t="shared" si="47"/>
        <v>2.1672445337187667E-3</v>
      </c>
    </row>
    <row r="236" spans="1:29">
      <c r="A236" t="s">
        <v>236</v>
      </c>
      <c r="B236" s="4" cm="1">
        <f t="array" ref="B236">_xll.SNL.Clients.Office.Excel.Functions.SPG(A236, "SP_TOTAL_REV", "CY2023")</f>
        <v>3660953</v>
      </c>
      <c r="C236" s="4">
        <f>_xll.SNL.Clients.Office.Excel.Functions.SPG(A236,"IQ_AVG_DILUT_SHARES_OUT","CY2023")</f>
        <v>83978000</v>
      </c>
      <c r="D236" s="5">
        <f>_xll.SNL.Clients.Office.Excel.Functions.SPG(A236, "IQ_DILUT_EPS_NORM", "CY2023")</f>
        <v>7.8979999999999997</v>
      </c>
      <c r="E236">
        <f t="shared" si="36"/>
        <v>663258.24399999995</v>
      </c>
      <c r="F236">
        <f t="shared" si="37"/>
        <v>0.18117092571251256</v>
      </c>
      <c r="G236" s="5">
        <f>_xll.SNL.Clients.Office.Excel.Functions.SPG(A236, "SP_MARKETCAP", "12/30/2023")</f>
        <v>46097.847195100003</v>
      </c>
      <c r="H236">
        <f t="shared" si="41"/>
        <v>1.0971288108020977E-3</v>
      </c>
      <c r="I236">
        <f t="shared" si="42"/>
        <v>8.6651233477149682E-3</v>
      </c>
      <c r="K236" t="s">
        <v>236</v>
      </c>
      <c r="L236" s="4" cm="1">
        <f t="array" ref="L236">_xll.SNL.Clients.Office.Excel.Functions.SPG(K236, "SP_TOTAL_REV", "CY2023")</f>
        <v>3660953</v>
      </c>
      <c r="M236" s="4">
        <f>_xll.SNL.Clients.Office.Excel.Functions.SPG(K236,"IQ_AVG_DILUT_SHARES_OUT","CY2023")</f>
        <v>83978000</v>
      </c>
      <c r="N236" s="5">
        <f>_xll.SNL.Clients.Office.Excel.Functions.SPG(K236, "IQ_DILUT_EPS_NORM", "CY2023")</f>
        <v>7.8979999999999997</v>
      </c>
      <c r="O236">
        <f t="shared" si="38"/>
        <v>663258.24399999995</v>
      </c>
      <c r="P236">
        <f t="shared" si="39"/>
        <v>0.18117092571251256</v>
      </c>
      <c r="Q236" s="5">
        <f>_xll.SNL.Clients.Office.Excel.Functions.SPG(K236, "SP_MARKETCAP", "12/31/2022")</f>
        <v>33786.005777719998</v>
      </c>
      <c r="R236">
        <f t="shared" si="43"/>
        <v>1.0027078455685332E-3</v>
      </c>
      <c r="S236">
        <f t="shared" si="44"/>
        <v>7.9193865643002754E-3</v>
      </c>
      <c r="U236" t="s">
        <v>236</v>
      </c>
      <c r="V236" s="4" cm="1">
        <f t="array" ref="V236">_xll.SNL.Clients.Office.Excel.Functions.SPG(U236, "SP_TOTAL_REV", "CY2021")</f>
        <v>3215360</v>
      </c>
      <c r="W236" s="4">
        <f>_xll.SNL.Clients.Office.Excel.Functions.SPG(U236,"IQ_AVG_DILUT_SHARES_OUT","CY2021")</f>
        <v>86572000</v>
      </c>
      <c r="X236" s="5">
        <f>_xll.SNL.Clients.Office.Excel.Functions.SPG(U236, "IQ_DILUT_EPS_NORM", "CY2021")</f>
        <v>6.5170000000000003</v>
      </c>
      <c r="Y236">
        <f t="shared" si="45"/>
        <v>564189.72400000005</v>
      </c>
      <c r="Z236">
        <f t="shared" si="46"/>
        <v>0.17546704692476117</v>
      </c>
      <c r="AA236" s="5">
        <f>_xll.SNL.Clients.Office.Excel.Functions.SPG(U236, "SP_MARKETCAP", "12/31/2021")</f>
        <v>55833.199123680002</v>
      </c>
      <c r="AB236">
        <f t="shared" si="40"/>
        <v>1.3158492563639566E-3</v>
      </c>
      <c r="AC236">
        <f t="shared" si="47"/>
        <v>8.5753896037239052E-3</v>
      </c>
    </row>
    <row r="237" spans="1:29">
      <c r="A237" t="s">
        <v>237</v>
      </c>
      <c r="B237" s="4" cm="1">
        <f t="array" ref="B237">_xll.SNL.Clients.Office.Excel.Functions.SPG(A237, "SP_TOTAL_REV", "CY2023")</f>
        <v>16107000</v>
      </c>
      <c r="C237" s="4">
        <f>_xll.SNL.Clients.Office.Excel.Functions.SPG(A237,"IQ_AVG_DILUT_SHARES_OUT","CY2023")</f>
        <v>303600000</v>
      </c>
      <c r="D237" s="5">
        <f>_xll.SNL.Clients.Office.Excel.Functions.SPG(A237, "IQ_DILUT_EPS_NORM", "CY2023")</f>
        <v>7.8639999999999999</v>
      </c>
      <c r="E237">
        <f t="shared" si="36"/>
        <v>2387510.4</v>
      </c>
      <c r="F237">
        <f t="shared" si="37"/>
        <v>0.14822812441795491</v>
      </c>
      <c r="G237" s="5">
        <f>_xll.SNL.Clients.Office.Excel.Functions.SPG(A237, "SP_MARKETCAP", "12/30/2023")</f>
        <v>78814.047407200007</v>
      </c>
      <c r="H237">
        <f t="shared" si="41"/>
        <v>1.8757744096030756E-3</v>
      </c>
      <c r="I237">
        <f t="shared" si="42"/>
        <v>1.4751089957118586E-2</v>
      </c>
      <c r="K237" t="s">
        <v>237</v>
      </c>
      <c r="L237" s="4" cm="1">
        <f t="array" ref="L237">_xll.SNL.Clients.Office.Excel.Functions.SPG(K237, "SP_TOTAL_REV", "CY2023")</f>
        <v>16107000</v>
      </c>
      <c r="M237" s="4">
        <f>_xll.SNL.Clients.Office.Excel.Functions.SPG(K237,"IQ_AVG_DILUT_SHARES_OUT","CY2023")</f>
        <v>303600000</v>
      </c>
      <c r="N237" s="5">
        <f>_xll.SNL.Clients.Office.Excel.Functions.SPG(K237, "IQ_DILUT_EPS_NORM", "CY2023")</f>
        <v>7.8639999999999999</v>
      </c>
      <c r="O237">
        <f t="shared" si="38"/>
        <v>2387510.4</v>
      </c>
      <c r="P237">
        <f t="shared" si="39"/>
        <v>0.14822812441795491</v>
      </c>
      <c r="Q237" s="5">
        <f>_xll.SNL.Clients.Office.Excel.Functions.SPG(K237, "SP_MARKETCAP", "12/31/2022")</f>
        <v>67673.159293699995</v>
      </c>
      <c r="R237">
        <f t="shared" si="43"/>
        <v>2.0084175739693275E-3</v>
      </c>
      <c r="S237">
        <f t="shared" si="44"/>
        <v>1.5794195801694791E-2</v>
      </c>
      <c r="U237" t="s">
        <v>237</v>
      </c>
      <c r="V237" s="4" cm="1">
        <f t="array" ref="V237">_xll.SNL.Clients.Office.Excel.Functions.SPG(U237, "SP_TOTAL_REV", "CY2021")</f>
        <v>14455000</v>
      </c>
      <c r="W237" s="4">
        <f>_xll.SNL.Clients.Office.Excel.Functions.SPG(U237,"IQ_AVG_DILUT_SHARES_OUT","CY2021")</f>
        <v>316400000</v>
      </c>
      <c r="X237" s="5">
        <f>_xll.SNL.Clients.Office.Excel.Functions.SPG(U237, "IQ_DILUT_EPS_NORM", "CY2021")</f>
        <v>6.5129999999999999</v>
      </c>
      <c r="Y237">
        <f t="shared" si="45"/>
        <v>2060713.2</v>
      </c>
      <c r="Z237">
        <f t="shared" si="46"/>
        <v>0.14256058111380146</v>
      </c>
      <c r="AA237" s="5">
        <f>_xll.SNL.Clients.Office.Excel.Functions.SPG(U237, "SP_MARKETCAP", "12/31/2021")</f>
        <v>77465.762929999997</v>
      </c>
      <c r="AB237">
        <f t="shared" si="40"/>
        <v>1.8256748340589903E-3</v>
      </c>
      <c r="AC237">
        <f t="shared" si="47"/>
        <v>1.1890620194226204E-2</v>
      </c>
    </row>
    <row r="238" spans="1:29">
      <c r="A238" t="s">
        <v>238</v>
      </c>
      <c r="B238" s="4" cm="1">
        <f t="array" ref="B238">_xll.SNL.Clients.Office.Excel.Functions.SPG(A238, "SP_TOTAL_REV", "CY2023")</f>
        <v>3695649</v>
      </c>
      <c r="C238" s="4">
        <f>_xll.SNL.Clients.Office.Excel.Functions.SPG(A238,"IQ_AVG_DILUT_SHARES_OUT","CY2023")</f>
        <v>225928000</v>
      </c>
      <c r="D238" s="5">
        <f>_xll.SNL.Clients.Office.Excel.Functions.SPG(A238, "IQ_DILUT_EPS_NORM", "CY2023")</f>
        <v>2.2669999999999999</v>
      </c>
      <c r="E238">
        <f t="shared" si="36"/>
        <v>512178.77600000001</v>
      </c>
      <c r="F238">
        <f t="shared" si="37"/>
        <v>0.13858967017701085</v>
      </c>
      <c r="G238" s="5">
        <f>_xll.SNL.Clients.Office.Excel.Functions.SPG(A238, "SP_MARKETCAP", "12/30/2023")</f>
        <v>14071.819054019999</v>
      </c>
      <c r="H238">
        <f t="shared" si="41"/>
        <v>3.3490930800344007E-4</v>
      </c>
      <c r="I238">
        <f t="shared" si="42"/>
        <v>7.5923940124379859E-4</v>
      </c>
      <c r="K238" t="s">
        <v>238</v>
      </c>
      <c r="L238" s="4" cm="1">
        <f t="array" ref="L238">_xll.SNL.Clients.Office.Excel.Functions.SPG(K238, "SP_TOTAL_REV", "CY2023")</f>
        <v>3695649</v>
      </c>
      <c r="M238" s="4">
        <f>_xll.SNL.Clients.Office.Excel.Functions.SPG(K238,"IQ_AVG_DILUT_SHARES_OUT","CY2023")</f>
        <v>225928000</v>
      </c>
      <c r="N238" s="5">
        <f>_xll.SNL.Clients.Office.Excel.Functions.SPG(K238, "IQ_DILUT_EPS_NORM", "CY2023")</f>
        <v>2.2669999999999999</v>
      </c>
      <c r="O238">
        <f t="shared" si="38"/>
        <v>512178.77600000001</v>
      </c>
      <c r="P238">
        <f t="shared" si="39"/>
        <v>0.13858967017701085</v>
      </c>
      <c r="Q238" s="5">
        <f>_xll.SNL.Clients.Office.Excel.Functions.SPG(K238, "SP_MARKETCAP", "12/31/2022")</f>
        <v>17869.229589760002</v>
      </c>
      <c r="R238">
        <f t="shared" si="43"/>
        <v>5.3032657431596752E-4</v>
      </c>
      <c r="S238">
        <f t="shared" si="44"/>
        <v>1.2022503439742982E-3</v>
      </c>
      <c r="U238" t="s">
        <v>238</v>
      </c>
      <c r="V238" s="4" cm="1">
        <f t="array" ref="V238">_xll.SNL.Clients.Office.Excel.Functions.SPG(U238, "SP_TOTAL_REV", "CY2021")</f>
        <v>2986267</v>
      </c>
      <c r="W238" s="4">
        <f>_xll.SNL.Clients.Office.Excel.Functions.SPG(U238,"IQ_AVG_DILUT_SHARES_OUT","CY2021")</f>
        <v>222074000</v>
      </c>
      <c r="X238" s="5">
        <f>_xll.SNL.Clients.Office.Excel.Functions.SPG(U238, "IQ_DILUT_EPS_NORM", "CY2021")</f>
        <v>1.7150000000000001</v>
      </c>
      <c r="Y238">
        <f t="shared" si="45"/>
        <v>380856.91</v>
      </c>
      <c r="Z238">
        <f t="shared" si="46"/>
        <v>0.12753612118407362</v>
      </c>
      <c r="AA238" s="5">
        <f>_xll.SNL.Clients.Office.Excel.Functions.SPG(U238, "SP_MARKETCAP", "12/31/2021")</f>
        <v>16213.371361199999</v>
      </c>
      <c r="AB238">
        <f t="shared" si="40"/>
        <v>3.8210872713076102E-4</v>
      </c>
      <c r="AC238">
        <f t="shared" si="47"/>
        <v>6.5531646702925519E-4</v>
      </c>
    </row>
    <row r="239" spans="1:29">
      <c r="A239" t="s">
        <v>239</v>
      </c>
      <c r="B239" s="4" cm="1">
        <f t="array" ref="B239">_xll.SNL.Clients.Office.Excel.Functions.SPG(A239, "SP_TOTAL_REV", "CY2023")</f>
        <v>6876100</v>
      </c>
      <c r="C239" s="4">
        <f>_xll.SNL.Clients.Office.Excel.Functions.SPG(A239,"IQ_AVG_DILUT_SHARES_OUT","CY2023")</f>
        <v>409000000</v>
      </c>
      <c r="D239" s="5">
        <f>_xll.SNL.Clients.Office.Excel.Functions.SPG(A239, "IQ_DILUT_EPS_NORM", "CY2023")</f>
        <v>1.6819999999999999</v>
      </c>
      <c r="E239">
        <f t="shared" si="36"/>
        <v>687938</v>
      </c>
      <c r="F239">
        <f t="shared" si="37"/>
        <v>0.1000477014586757</v>
      </c>
      <c r="G239" s="5">
        <f>_xll.SNL.Clients.Office.Excel.Functions.SPG(A239, "SP_MARKETCAP", "12/30/2023")</f>
        <v>31306.99812384</v>
      </c>
      <c r="H239">
        <f t="shared" si="41"/>
        <v>7.4510658764652903E-4</v>
      </c>
      <c r="I239">
        <f t="shared" si="42"/>
        <v>1.2532692804214619E-3</v>
      </c>
      <c r="K239" t="s">
        <v>239</v>
      </c>
      <c r="L239" s="4" cm="1">
        <f t="array" ref="L239">_xll.SNL.Clients.Office.Excel.Functions.SPG(K239, "SP_TOTAL_REV", "CY2023")</f>
        <v>6876100</v>
      </c>
      <c r="M239" s="4">
        <f>_xll.SNL.Clients.Office.Excel.Functions.SPG(K239,"IQ_AVG_DILUT_SHARES_OUT","CY2023")</f>
        <v>409000000</v>
      </c>
      <c r="N239" s="5">
        <f>_xll.SNL.Clients.Office.Excel.Functions.SPG(K239, "IQ_DILUT_EPS_NORM", "CY2023")</f>
        <v>1.6819999999999999</v>
      </c>
      <c r="O239">
        <f t="shared" si="38"/>
        <v>687938</v>
      </c>
      <c r="P239">
        <f t="shared" si="39"/>
        <v>0.1000477014586757</v>
      </c>
      <c r="Q239" s="5">
        <f>_xll.SNL.Clients.Office.Excel.Functions.SPG(K239, "SP_MARKETCAP", "12/31/2022")</f>
        <v>21157.37007175</v>
      </c>
      <c r="R239">
        <f t="shared" si="43"/>
        <v>6.2791266603436438E-4</v>
      </c>
      <c r="S239">
        <f t="shared" si="44"/>
        <v>1.0561491042698008E-3</v>
      </c>
      <c r="U239" t="s">
        <v>239</v>
      </c>
      <c r="V239" s="4" cm="1">
        <f t="array" ref="V239">_xll.SNL.Clients.Office.Excel.Functions.SPG(U239, "SP_TOTAL_REV", "CY2021")</f>
        <v>5152400</v>
      </c>
      <c r="W239" s="4">
        <f>_xll.SNL.Clients.Office.Excel.Functions.SPG(U239,"IQ_AVG_DILUT_SHARES_OUT","CY2021")</f>
        <v>421200000</v>
      </c>
      <c r="X239" s="5">
        <f>_xll.SNL.Clients.Office.Excel.Functions.SPG(U239, "IQ_DILUT_EPS_NORM", "CY2021")</f>
        <v>0.80900000000000005</v>
      </c>
      <c r="Y239">
        <f t="shared" si="45"/>
        <v>340750.8</v>
      </c>
      <c r="Z239">
        <f t="shared" si="46"/>
        <v>6.6134383976399341E-2</v>
      </c>
      <c r="AA239" s="5">
        <f>_xll.SNL.Clients.Office.Excel.Functions.SPG(U239, "SP_MARKETCAP", "12/31/2021")</f>
        <v>25217.260748749999</v>
      </c>
      <c r="AB239">
        <f t="shared" si="40"/>
        <v>5.9430794445925741E-4</v>
      </c>
      <c r="AC239">
        <f t="shared" si="47"/>
        <v>4.8079512706753928E-4</v>
      </c>
    </row>
    <row r="240" spans="1:29">
      <c r="A240" t="s">
        <v>240</v>
      </c>
      <c r="B240" s="4" cm="1">
        <f t="array" ref="B240">_xll.SNL.Clients.Office.Excel.Functions.SPG(A240, "SP_TOTAL_REV", "CY2023")</f>
        <v>1697100</v>
      </c>
      <c r="C240" s="4">
        <f>_xll.SNL.Clients.Office.Excel.Functions.SPG(A240,"IQ_AVG_DILUT_SHARES_OUT","CY2023")</f>
        <v>73633000</v>
      </c>
      <c r="D240" s="5">
        <f>_xll.SNL.Clients.Office.Excel.Functions.SPG(A240, "IQ_DILUT_EPS_NORM", "CY2023")</f>
        <v>1.956</v>
      </c>
      <c r="E240">
        <f t="shared" si="36"/>
        <v>144026.14799999999</v>
      </c>
      <c r="F240">
        <f t="shared" si="37"/>
        <v>8.4866035000883855E-2</v>
      </c>
      <c r="G240" s="5">
        <f>_xll.SNL.Clients.Office.Excel.Functions.SPG(A240, "SP_MARKETCAP", "12/30/2023")</f>
        <v>15151.196770619999</v>
      </c>
      <c r="H240">
        <f t="shared" si="41"/>
        <v>3.6059849877210397E-4</v>
      </c>
      <c r="I240">
        <f t="shared" si="42"/>
        <v>7.0533066359823539E-4</v>
      </c>
      <c r="K240" t="s">
        <v>240</v>
      </c>
      <c r="L240" s="4" cm="1">
        <f t="array" ref="L240">_xll.SNL.Clients.Office.Excel.Functions.SPG(K240, "SP_TOTAL_REV", "CY2023")</f>
        <v>1697100</v>
      </c>
      <c r="M240" s="4">
        <f>_xll.SNL.Clients.Office.Excel.Functions.SPG(K240,"IQ_AVG_DILUT_SHARES_OUT","CY2023")</f>
        <v>73633000</v>
      </c>
      <c r="N240" s="5">
        <f>_xll.SNL.Clients.Office.Excel.Functions.SPG(K240, "IQ_DILUT_EPS_NORM", "CY2023")</f>
        <v>1.956</v>
      </c>
      <c r="O240">
        <f t="shared" si="38"/>
        <v>144026.14799999999</v>
      </c>
      <c r="P240">
        <f t="shared" si="39"/>
        <v>8.4866035000883855E-2</v>
      </c>
      <c r="Q240" s="5">
        <f>_xll.SNL.Clients.Office.Excel.Functions.SPG(K240, "SP_MARKETCAP", "12/31/2022")</f>
        <v>20445.003676169999</v>
      </c>
      <c r="R240">
        <f t="shared" si="43"/>
        <v>6.0677091348548861E-4</v>
      </c>
      <c r="S240">
        <f t="shared" si="44"/>
        <v>1.1868439067776156E-3</v>
      </c>
      <c r="U240" t="s">
        <v>240</v>
      </c>
      <c r="V240" s="4" cm="1">
        <f t="array" ref="V240">_xll.SNL.Clients.Office.Excel.Functions.SPG(U240, "SP_TOTAL_REV", "CY2021")</f>
        <v>1098800</v>
      </c>
      <c r="W240" s="4">
        <f>_xll.SNL.Clients.Office.Excel.Functions.SPG(U240,"IQ_AVG_DILUT_SHARES_OUT","CY2021")</f>
        <v>68579000</v>
      </c>
      <c r="X240" s="5">
        <f>_xll.SNL.Clients.Office.Excel.Functions.SPG(U240, "IQ_DILUT_EPS_NORM", "CY2021")</f>
        <v>0.57299999999999995</v>
      </c>
      <c r="Y240">
        <f t="shared" si="45"/>
        <v>39295.767</v>
      </c>
      <c r="Z240">
        <f t="shared" si="46"/>
        <v>3.5762438114306516E-2</v>
      </c>
      <c r="AA240" s="5">
        <f>_xll.SNL.Clients.Office.Excel.Functions.SPG(U240, "SP_MARKETCAP", "12/31/2021")</f>
        <v>18350.125786019998</v>
      </c>
      <c r="AB240">
        <f t="shared" si="40"/>
        <v>4.3246669989717044E-4</v>
      </c>
      <c r="AC240">
        <f t="shared" si="47"/>
        <v>2.4780341904107864E-4</v>
      </c>
    </row>
    <row r="241" spans="1:29">
      <c r="A241" t="s">
        <v>241</v>
      </c>
      <c r="B241" s="4" cm="1">
        <f t="array" ref="B241">_xll.SNL.Clients.Office.Excel.Functions.SPG(A241, "SP_TOTAL_REV", "CY2023")</f>
        <v>54228000</v>
      </c>
      <c r="C241" s="4">
        <f>_xll.SNL.Clients.Office.Excel.Functions.SPG(A241,"IQ_AVG_DILUT_SHARES_OUT","CY2023")</f>
        <v>4212000000</v>
      </c>
      <c r="D241" s="5">
        <f>_xll.SNL.Clients.Office.Excel.Functions.SPG(A241, "IQ_DILUT_EPS_NORM", "CY2023")</f>
        <v>0.28499999999999998</v>
      </c>
      <c r="E241">
        <f t="shared" si="36"/>
        <v>1200420</v>
      </c>
      <c r="F241">
        <f t="shared" si="37"/>
        <v>2.2136534631555654E-2</v>
      </c>
      <c r="G241" s="5">
        <f>_xll.SNL.Clients.Office.Excel.Functions.SPG(A241, "SP_MARKETCAP", "12/30/2023")</f>
        <v>211854</v>
      </c>
      <c r="H241">
        <f t="shared" si="41"/>
        <v>5.0421254185677895E-3</v>
      </c>
      <c r="I241">
        <f t="shared" si="42"/>
        <v>1.4370057442918199E-3</v>
      </c>
      <c r="K241" t="s">
        <v>241</v>
      </c>
      <c r="L241" s="4" cm="1">
        <f t="array" ref="L241">_xll.SNL.Clients.Office.Excel.Functions.SPG(K241, "SP_TOTAL_REV", "CY2023")</f>
        <v>54228000</v>
      </c>
      <c r="M241" s="4">
        <f>_xll.SNL.Clients.Office.Excel.Functions.SPG(K241,"IQ_AVG_DILUT_SHARES_OUT","CY2023")</f>
        <v>4212000000</v>
      </c>
      <c r="N241" s="5">
        <f>_xll.SNL.Clients.Office.Excel.Functions.SPG(K241, "IQ_DILUT_EPS_NORM", "CY2023")</f>
        <v>0.28499999999999998</v>
      </c>
      <c r="O241">
        <f t="shared" si="38"/>
        <v>1200420</v>
      </c>
      <c r="P241">
        <f t="shared" si="39"/>
        <v>2.2136534631555654E-2</v>
      </c>
      <c r="Q241" s="5">
        <f>_xll.SNL.Clients.Office.Excel.Functions.SPG(K241, "SP_MARKETCAP", "12/31/2022")</f>
        <v>109076.61</v>
      </c>
      <c r="R241">
        <f t="shared" si="43"/>
        <v>3.2371974756229952E-3</v>
      </c>
      <c r="S241">
        <f t="shared" si="44"/>
        <v>9.2260128055255352E-4</v>
      </c>
      <c r="U241" t="s">
        <v>241</v>
      </c>
      <c r="V241" s="4" cm="1">
        <f t="array" ref="V241">_xll.SNL.Clients.Office.Excel.Functions.SPG(U241, "SP_TOTAL_REV", "CY2021")</f>
        <v>79024000</v>
      </c>
      <c r="W241" s="4">
        <f>_xll.SNL.Clients.Office.Excel.Functions.SPG(U241,"IQ_AVG_DILUT_SHARES_OUT","CY2021")</f>
        <v>4090000000</v>
      </c>
      <c r="X241" s="5">
        <f>_xll.SNL.Clients.Office.Excel.Functions.SPG(U241, "IQ_DILUT_EPS_NORM", "CY2021")</f>
        <v>3.3010000000000002</v>
      </c>
      <c r="Y241">
        <f t="shared" si="45"/>
        <v>13501090</v>
      </c>
      <c r="Z241">
        <f t="shared" si="46"/>
        <v>0.17084797023689005</v>
      </c>
      <c r="AA241" s="5">
        <f>_xll.SNL.Clients.Office.Excel.Functions.SPG(U241, "SP_MARKETCAP", "12/31/2021")</f>
        <v>209450.5</v>
      </c>
      <c r="AB241">
        <f t="shared" si="40"/>
        <v>4.93622591926976E-3</v>
      </c>
      <c r="AC241">
        <f t="shared" si="47"/>
        <v>1.6294481759509479E-2</v>
      </c>
    </row>
    <row r="242" spans="1:29">
      <c r="A242" t="s">
        <v>242</v>
      </c>
      <c r="B242" s="4" cm="1">
        <f t="array" ref="B242">_xll.SNL.Clients.Office.Excel.Functions.SPG(A242, "SP_TOTAL_REV", "CY2023")</f>
        <v>7988000</v>
      </c>
      <c r="C242" s="4">
        <f>_xll.SNL.Clients.Office.Excel.Functions.SPG(A242,"IQ_AVG_DILUT_SHARES_OUT","CY2023")</f>
        <v>565000000</v>
      </c>
      <c r="D242" s="5">
        <f>_xll.SNL.Clients.Office.Excel.Functions.SPG(A242, "IQ_DILUT_EPS_NORM", "CY2023")</f>
        <v>3.5630000000000002</v>
      </c>
      <c r="E242">
        <f t="shared" si="36"/>
        <v>2013095</v>
      </c>
      <c r="F242">
        <f t="shared" si="37"/>
        <v>0.25201489734601901</v>
      </c>
      <c r="G242" s="5">
        <f>_xll.SNL.Clients.Office.Excel.Functions.SPG(A242, "SP_MARKETCAP", "12/30/2023")</f>
        <v>73508.696447580005</v>
      </c>
      <c r="H242">
        <f t="shared" si="41"/>
        <v>1.7495070512906386E-3</v>
      </c>
      <c r="I242">
        <f t="shared" si="42"/>
        <v>6.2334936237485455E-3</v>
      </c>
      <c r="K242" t="s">
        <v>242</v>
      </c>
      <c r="L242" s="4" cm="1">
        <f t="array" ref="L242">_xll.SNL.Clients.Office.Excel.Functions.SPG(K242, "SP_TOTAL_REV", "CY2023")</f>
        <v>7988000</v>
      </c>
      <c r="M242" s="4">
        <f>_xll.SNL.Clients.Office.Excel.Functions.SPG(K242,"IQ_AVG_DILUT_SHARES_OUT","CY2023")</f>
        <v>565000000</v>
      </c>
      <c r="N242" s="5">
        <f>_xll.SNL.Clients.Office.Excel.Functions.SPG(K242, "IQ_DILUT_EPS_NORM", "CY2023")</f>
        <v>3.5630000000000002</v>
      </c>
      <c r="O242">
        <f t="shared" si="38"/>
        <v>2013095</v>
      </c>
      <c r="P242">
        <f t="shared" si="39"/>
        <v>0.25201489734601901</v>
      </c>
      <c r="Q242" s="5">
        <f>_xll.SNL.Clients.Office.Excel.Functions.SPG(K242, "SP_MARKETCAP", "12/31/2022")</f>
        <v>57301.811208749998</v>
      </c>
      <c r="R242">
        <f t="shared" si="43"/>
        <v>1.7006146285036814E-3</v>
      </c>
      <c r="S242">
        <f t="shared" si="44"/>
        <v>6.0592899213586168E-3</v>
      </c>
      <c r="U242" t="s">
        <v>242</v>
      </c>
      <c r="V242" s="4" cm="1">
        <f t="array" ref="V242">_xll.SNL.Clients.Office.Excel.Functions.SPG(U242, "SP_TOTAL_REV", "CY2021")</f>
        <v>7146000</v>
      </c>
      <c r="W242" s="4">
        <f>_xll.SNL.Clients.Office.Excel.Functions.SPG(U242,"IQ_AVG_DILUT_SHARES_OUT","CY2021")</f>
        <v>565000000</v>
      </c>
      <c r="X242" s="5">
        <f>_xll.SNL.Clients.Office.Excel.Functions.SPG(U242, "IQ_DILUT_EPS_NORM", "CY2021")</f>
        <v>6.3959999999999999</v>
      </c>
      <c r="Y242">
        <f t="shared" si="45"/>
        <v>3613740</v>
      </c>
      <c r="Z242">
        <f t="shared" si="46"/>
        <v>0.50570109151973131</v>
      </c>
      <c r="AA242" s="5">
        <f>_xll.SNL.Clients.Office.Excel.Functions.SPG(U242, "SP_MARKETCAP", "12/31/2021")</f>
        <v>77056.811034719998</v>
      </c>
      <c r="AB242">
        <f t="shared" si="40"/>
        <v>1.8160368578058154E-3</v>
      </c>
      <c r="AC242">
        <f t="shared" si="47"/>
        <v>1.1615371742525995E-2</v>
      </c>
    </row>
    <row r="243" spans="1:29">
      <c r="A243" t="s">
        <v>243</v>
      </c>
      <c r="B243" s="4" cm="1">
        <f t="array" ref="B243">_xll.SNL.Clients.Office.Excel.Functions.SPG(A243, "SP_TOTAL_REV", "CY2023")</f>
        <v>61860000</v>
      </c>
      <c r="C243" s="4">
        <f>_xll.SNL.Clients.Office.Excel.Functions.SPG(A243,"IQ_AVG_DILUT_SHARES_OUT","CY2023")</f>
        <v>922073828</v>
      </c>
      <c r="D243" s="5">
        <f>_xll.SNL.Clients.Office.Excel.Functions.SPG(A243, "IQ_DILUT_EPS_NORM", "CY2023")</f>
        <v>6.1779999999999999</v>
      </c>
      <c r="E243">
        <f t="shared" si="36"/>
        <v>5696572.1093839994</v>
      </c>
      <c r="F243">
        <f t="shared" si="37"/>
        <v>9.2088136265502732E-2</v>
      </c>
      <c r="G243" s="5">
        <f>_xll.SNL.Clients.Office.Excel.Functions.SPG(A243, "SP_MARKETCAP", "12/30/2023")</f>
        <v>149340.54392254999</v>
      </c>
      <c r="H243">
        <f t="shared" si="41"/>
        <v>3.5543050994299315E-3</v>
      </c>
      <c r="I243">
        <f t="shared" si="42"/>
        <v>2.1958496904278115E-2</v>
      </c>
      <c r="K243" t="s">
        <v>243</v>
      </c>
      <c r="L243" s="4" cm="1">
        <f t="array" ref="L243">_xll.SNL.Clients.Office.Excel.Functions.SPG(K243, "SP_TOTAL_REV", "CY2023")</f>
        <v>61860000</v>
      </c>
      <c r="M243" s="4">
        <f>_xll.SNL.Clients.Office.Excel.Functions.SPG(K243,"IQ_AVG_DILUT_SHARES_OUT","CY2023")</f>
        <v>922073828</v>
      </c>
      <c r="N243" s="5">
        <f>_xll.SNL.Clients.Office.Excel.Functions.SPG(K243, "IQ_DILUT_EPS_NORM", "CY2023")</f>
        <v>6.1779999999999999</v>
      </c>
      <c r="O243">
        <f t="shared" si="38"/>
        <v>5696572.1093839994</v>
      </c>
      <c r="P243">
        <f t="shared" si="39"/>
        <v>9.2088136265502732E-2</v>
      </c>
      <c r="Q243" s="5">
        <f>_xll.SNL.Clients.Office.Excel.Functions.SPG(K243, "SP_MARKETCAP", "12/31/2022")</f>
        <v>127382.36328306999</v>
      </c>
      <c r="R243">
        <f t="shared" si="43"/>
        <v>3.7804792875286968E-3</v>
      </c>
      <c r="S243">
        <f t="shared" si="44"/>
        <v>2.3355801038352289E-2</v>
      </c>
      <c r="U243" t="s">
        <v>243</v>
      </c>
      <c r="V243" s="4" cm="1">
        <f t="array" ref="V243">_xll.SNL.Clients.Office.Excel.Functions.SPG(U243, "SP_TOTAL_REV", "CY2021")</f>
        <v>57351000</v>
      </c>
      <c r="W243" s="4">
        <f>_xll.SNL.Clients.Office.Excel.Functions.SPG(U243,"IQ_AVG_DILUT_SHARES_OUT","CY2021")</f>
        <v>904641001</v>
      </c>
      <c r="X243" s="5">
        <f>_xll.SNL.Clients.Office.Excel.Functions.SPG(U243, "IQ_DILUT_EPS_NORM", "CY2021")</f>
        <v>3.25</v>
      </c>
      <c r="Y243">
        <f t="shared" si="45"/>
        <v>2940083.2532500001</v>
      </c>
      <c r="Z243">
        <f t="shared" si="46"/>
        <v>5.1264725170441665E-2</v>
      </c>
      <c r="AA243" s="5">
        <f>_xll.SNL.Clients.Office.Excel.Functions.SPG(U243, "SP_MARKETCAP", "12/31/2021")</f>
        <v>119866.334781</v>
      </c>
      <c r="AB243">
        <f t="shared" si="40"/>
        <v>2.824950566333518E-3</v>
      </c>
      <c r="AC243">
        <f t="shared" si="47"/>
        <v>9.1810893405839325E-3</v>
      </c>
    </row>
    <row r="244" spans="1:29">
      <c r="A244" t="s">
        <v>244</v>
      </c>
      <c r="B244" s="4" cm="1">
        <f t="array" ref="B244">_xll.SNL.Clients.Office.Excel.Functions.SPG(A244, "SP_TOTAL_REV", "CY2023")</f>
        <v>11479000</v>
      </c>
      <c r="C244" s="4">
        <f>_xll.SNL.Clients.Office.Excel.Functions.SPG(A244,"IQ_AVG_DILUT_SHARES_OUT","CY2023")</f>
        <v>255000000</v>
      </c>
      <c r="D244" s="5">
        <f>_xll.SNL.Clients.Office.Excel.Functions.SPG(A244, "IQ_DILUT_EPS_NORM", "CY2023")</f>
        <v>0.41799999999999998</v>
      </c>
      <c r="E244">
        <f t="shared" si="36"/>
        <v>106590</v>
      </c>
      <c r="F244">
        <f t="shared" si="37"/>
        <v>9.2856520602839967E-3</v>
      </c>
      <c r="G244" s="5">
        <f>_xll.SNL.Clients.Office.Excel.Functions.SPG(A244, "SP_MARKETCAP", "12/30/2023")</f>
        <v>20669.951479980002</v>
      </c>
      <c r="H244">
        <f t="shared" si="41"/>
        <v>4.9194486654851959E-4</v>
      </c>
      <c r="I244">
        <f t="shared" si="42"/>
        <v>2.0563295421728117E-4</v>
      </c>
      <c r="K244" t="s">
        <v>244</v>
      </c>
      <c r="L244" s="4" cm="1">
        <f t="array" ref="L244">_xll.SNL.Clients.Office.Excel.Functions.SPG(K244, "SP_TOTAL_REV", "CY2023")</f>
        <v>11479000</v>
      </c>
      <c r="M244" s="4">
        <f>_xll.SNL.Clients.Office.Excel.Functions.SPG(K244,"IQ_AVG_DILUT_SHARES_OUT","CY2023")</f>
        <v>255000000</v>
      </c>
      <c r="N244" s="5">
        <f>_xll.SNL.Clients.Office.Excel.Functions.SPG(K244, "IQ_DILUT_EPS_NORM", "CY2023")</f>
        <v>0.41799999999999998</v>
      </c>
      <c r="O244">
        <f t="shared" si="38"/>
        <v>106590</v>
      </c>
      <c r="P244">
        <f t="shared" si="39"/>
        <v>9.2856520602839967E-3</v>
      </c>
      <c r="Q244" s="5">
        <f>_xll.SNL.Clients.Office.Excel.Functions.SPG(K244, "SP_MARKETCAP", "12/31/2022")</f>
        <v>26730.242604520001</v>
      </c>
      <c r="R244">
        <f t="shared" si="43"/>
        <v>7.9330549310381376E-4</v>
      </c>
      <c r="S244">
        <f t="shared" si="44"/>
        <v>3.3160169611739414E-4</v>
      </c>
      <c r="U244" t="s">
        <v>244</v>
      </c>
      <c r="V244" s="4" cm="1">
        <f t="array" ref="V244">_xll.SNL.Clients.Office.Excel.Functions.SPG(U244, "SP_TOTAL_REV", "CY2021")</f>
        <v>11656000</v>
      </c>
      <c r="W244" s="4">
        <f>_xll.SNL.Clients.Office.Excel.Functions.SPG(U244,"IQ_AVG_DILUT_SHARES_OUT","CY2021")</f>
        <v>243000000</v>
      </c>
      <c r="X244" s="5">
        <f>_xll.SNL.Clients.Office.Excel.Functions.SPG(U244, "IQ_DILUT_EPS_NORM", "CY2021")</f>
        <v>0.94299999999999995</v>
      </c>
      <c r="Y244">
        <f t="shared" si="45"/>
        <v>229149</v>
      </c>
      <c r="Z244">
        <f t="shared" si="46"/>
        <v>1.9659317089910776E-2</v>
      </c>
      <c r="AA244" s="5">
        <f>_xll.SNL.Clients.Office.Excel.Functions.SPG(U244, "SP_MARKETCAP", "12/31/2021")</f>
        <v>38347.504646100002</v>
      </c>
      <c r="AB244">
        <f t="shared" si="40"/>
        <v>9.0375504653078585E-4</v>
      </c>
      <c r="AC244">
        <f t="shared" si="47"/>
        <v>8.5224100887853105E-4</v>
      </c>
    </row>
    <row r="245" spans="1:29">
      <c r="A245" t="s">
        <v>245</v>
      </c>
      <c r="B245" s="4" cm="1">
        <f t="array" ref="B245">_xll.SNL.Clients.Office.Excel.Functions.SPG(A245, "SP_TOTAL_REV", "CY2023")</f>
        <v>18916000</v>
      </c>
      <c r="C245" s="4">
        <f>_xll.SNL.Clients.Office.Excel.Functions.SPG(A245,"IQ_AVG_DILUT_SHARES_OUT","CY2023")</f>
        <v>349100000</v>
      </c>
      <c r="D245" s="5">
        <f>_xll.SNL.Clients.Office.Excel.Functions.SPG(A245, "IQ_DILUT_EPS_NORM", "CY2023")</f>
        <v>1.5840000000000001</v>
      </c>
      <c r="E245">
        <f t="shared" si="36"/>
        <v>552974.4</v>
      </c>
      <c r="F245">
        <f t="shared" si="37"/>
        <v>2.9233157115669275E-2</v>
      </c>
      <c r="G245" s="5">
        <f>_xll.SNL.Clients.Office.Excel.Functions.SPG(A245, "SP_MARKETCAP", "12/30/2023")</f>
        <v>12508.525864949999</v>
      </c>
      <c r="H245">
        <f t="shared" si="41"/>
        <v>2.977029284907391E-4</v>
      </c>
      <c r="I245">
        <f t="shared" si="42"/>
        <v>4.7156143872933076E-4</v>
      </c>
      <c r="K245" t="s">
        <v>245</v>
      </c>
      <c r="L245" s="4" cm="1">
        <f t="array" ref="L245">_xll.SNL.Clients.Office.Excel.Functions.SPG(K245, "SP_TOTAL_REV", "CY2023")</f>
        <v>18916000</v>
      </c>
      <c r="M245" s="4">
        <f>_xll.SNL.Clients.Office.Excel.Functions.SPG(K245,"IQ_AVG_DILUT_SHARES_OUT","CY2023")</f>
        <v>349100000</v>
      </c>
      <c r="N245" s="5">
        <f>_xll.SNL.Clients.Office.Excel.Functions.SPG(K245, "IQ_DILUT_EPS_NORM", "CY2023")</f>
        <v>1.5840000000000001</v>
      </c>
      <c r="O245">
        <f t="shared" si="38"/>
        <v>552974.4</v>
      </c>
      <c r="P245">
        <f t="shared" si="39"/>
        <v>2.9233157115669275E-2</v>
      </c>
      <c r="Q245" s="5">
        <f>_xll.SNL.Clients.Office.Excel.Functions.SPG(K245, "SP_MARKETCAP", "12/31/2022")</f>
        <v>12316.852411669999</v>
      </c>
      <c r="R245">
        <f t="shared" si="43"/>
        <v>3.6554201248717872E-4</v>
      </c>
      <c r="S245">
        <f t="shared" si="44"/>
        <v>5.7901854777969112E-4</v>
      </c>
      <c r="U245" t="s">
        <v>245</v>
      </c>
      <c r="V245" s="4" cm="1">
        <f t="array" ref="V245">_xll.SNL.Clients.Office.Excel.Functions.SPG(U245, "SP_TOTAL_REV", "CY2021")</f>
        <v>19363000</v>
      </c>
      <c r="W245" s="4">
        <f>_xll.SNL.Clients.Office.Excel.Functions.SPG(U245,"IQ_AVG_DILUT_SHARES_OUT","CY2021")</f>
        <v>392400000</v>
      </c>
      <c r="X245" s="5">
        <f>_xll.SNL.Clients.Office.Excel.Functions.SPG(U245, "IQ_DILUT_EPS_NORM", "CY2021")</f>
        <v>2.1150000000000002</v>
      </c>
      <c r="Y245">
        <f t="shared" si="45"/>
        <v>829926.00000000012</v>
      </c>
      <c r="Z245">
        <f t="shared" si="46"/>
        <v>4.2861436760832525E-2</v>
      </c>
      <c r="AA245" s="5">
        <f>_xll.SNL.Clients.Office.Excel.Functions.SPG(U245, "SP_MARKETCAP", "12/31/2021")</f>
        <v>18193.623679619999</v>
      </c>
      <c r="AB245">
        <f t="shared" si="40"/>
        <v>4.2877833556272392E-4</v>
      </c>
      <c r="AC245">
        <f t="shared" si="47"/>
        <v>9.0686617971516114E-4</v>
      </c>
    </row>
    <row r="246" spans="1:29">
      <c r="A246" t="s">
        <v>246</v>
      </c>
      <c r="B246" s="4" cm="1">
        <f t="array" ref="B246">_xll.SNL.Clients.Office.Excel.Functions.SPG(A246, "SP_TOTAL_REV", "CY2023")</f>
        <v>15094000</v>
      </c>
      <c r="C246" s="4">
        <f>_xll.SNL.Clients.Office.Excel.Functions.SPG(A246,"IQ_AVG_DILUT_SHARES_OUT","CY2023")</f>
        <v>283500000</v>
      </c>
      <c r="D246" s="5">
        <f>_xll.SNL.Clients.Office.Excel.Functions.SPG(A246, "IQ_DILUT_EPS_NORM", "CY2023")</f>
        <v>7.3920000000000003</v>
      </c>
      <c r="E246">
        <f t="shared" si="36"/>
        <v>2095632</v>
      </c>
      <c r="F246">
        <f t="shared" si="37"/>
        <v>0.13883874387173711</v>
      </c>
      <c r="G246" s="5">
        <f>_xll.SNL.Clients.Office.Excel.Functions.SPG(A246, "SP_MARKETCAP", "12/30/2023")</f>
        <v>174968.39808000001</v>
      </c>
      <c r="H246">
        <f t="shared" si="41"/>
        <v>4.1642480548172598E-3</v>
      </c>
      <c r="I246">
        <f t="shared" si="42"/>
        <v>3.0782121621209187E-2</v>
      </c>
      <c r="K246" t="s">
        <v>246</v>
      </c>
      <c r="L246" s="4" cm="1">
        <f t="array" ref="L246">_xll.SNL.Clients.Office.Excel.Functions.SPG(K246, "SP_TOTAL_REV", "CY2023")</f>
        <v>15094000</v>
      </c>
      <c r="M246" s="4">
        <f>_xll.SNL.Clients.Office.Excel.Functions.SPG(K246,"IQ_AVG_DILUT_SHARES_OUT","CY2023")</f>
        <v>283500000</v>
      </c>
      <c r="N246" s="5">
        <f>_xll.SNL.Clients.Office.Excel.Functions.SPG(K246, "IQ_DILUT_EPS_NORM", "CY2023")</f>
        <v>7.3920000000000003</v>
      </c>
      <c r="O246">
        <f t="shared" si="38"/>
        <v>2095632</v>
      </c>
      <c r="P246">
        <f t="shared" si="39"/>
        <v>0.13883874387173711</v>
      </c>
      <c r="Q246" s="5">
        <f>_xll.SNL.Clients.Office.Excel.Functions.SPG(K246, "SP_MARKETCAP", "12/31/2022")</f>
        <v>109341.764727</v>
      </c>
      <c r="R246">
        <f t="shared" si="43"/>
        <v>3.2450667907116646E-3</v>
      </c>
      <c r="S246">
        <f t="shared" si="44"/>
        <v>2.3987533716940627E-2</v>
      </c>
      <c r="U246" t="s">
        <v>246</v>
      </c>
      <c r="V246" s="4" cm="1">
        <f t="array" ref="V246">_xll.SNL.Clients.Office.Excel.Functions.SPG(U246, "SP_TOTAL_REV", "CY2021")</f>
        <v>11414000</v>
      </c>
      <c r="W246" s="4">
        <f>_xll.SNL.Clients.Office.Excel.Functions.SPG(U246,"IQ_AVG_DILUT_SHARES_OUT","CY2021")</f>
        <v>279500000</v>
      </c>
      <c r="X246" s="5">
        <f>_xll.SNL.Clients.Office.Excel.Functions.SPG(U246, "IQ_DILUT_EPS_NORM", "CY2021")</f>
        <v>5.8159999999999998</v>
      </c>
      <c r="Y246">
        <f t="shared" si="45"/>
        <v>1625572</v>
      </c>
      <c r="Z246">
        <f t="shared" si="46"/>
        <v>0.14241913439635534</v>
      </c>
      <c r="AA246" s="5">
        <f>_xll.SNL.Clients.Office.Excel.Functions.SPG(U246, "SP_MARKETCAP", "12/31/2021")</f>
        <v>182138.61341799999</v>
      </c>
      <c r="AB246">
        <f t="shared" si="40"/>
        <v>4.2925528678794582E-3</v>
      </c>
      <c r="AC246">
        <f t="shared" si="47"/>
        <v>2.4965487479586927E-2</v>
      </c>
    </row>
    <row r="247" spans="1:29">
      <c r="A247" t="s">
        <v>247</v>
      </c>
      <c r="B247" s="4" cm="1">
        <f t="array" ref="B247">_xll.SNL.Clients.Office.Excel.Functions.SPG(A247, "SP_TOTAL_REV", "CY2023")</f>
        <v>7124100</v>
      </c>
      <c r="C247" s="4">
        <f>_xll.SNL.Clients.Office.Excel.Functions.SPG(A247,"IQ_AVG_DILUT_SHARES_OUT","CY2023")</f>
        <v>357400000</v>
      </c>
      <c r="D247" s="5">
        <f>_xll.SNL.Clients.Office.Excel.Functions.SPG(A247, "IQ_DILUT_EPS_NORM", "CY2023")</f>
        <v>3.3839999999999999</v>
      </c>
      <c r="E247">
        <f t="shared" si="36"/>
        <v>1209441.6000000001</v>
      </c>
      <c r="F247">
        <f t="shared" si="37"/>
        <v>0.16976763380637555</v>
      </c>
      <c r="G247" s="5">
        <f>_xll.SNL.Clients.Office.Excel.Functions.SPG(A247, "SP_MARKETCAP", "12/30/2023")</f>
        <v>118774.87227712</v>
      </c>
      <c r="H247">
        <f t="shared" si="41"/>
        <v>2.8268420827343805E-3</v>
      </c>
      <c r="I247">
        <f t="shared" si="42"/>
        <v>9.5660336079731439E-3</v>
      </c>
      <c r="K247" t="s">
        <v>247</v>
      </c>
      <c r="L247" s="4" cm="1">
        <f t="array" ref="L247">_xll.SNL.Clients.Office.Excel.Functions.SPG(K247, "SP_TOTAL_REV", "CY2023")</f>
        <v>7124100</v>
      </c>
      <c r="M247" s="4">
        <f>_xll.SNL.Clients.Office.Excel.Functions.SPG(K247,"IQ_AVG_DILUT_SHARES_OUT","CY2023")</f>
        <v>357400000</v>
      </c>
      <c r="N247" s="5">
        <f>_xll.SNL.Clients.Office.Excel.Functions.SPG(K247, "IQ_DILUT_EPS_NORM", "CY2023")</f>
        <v>3.3839999999999999</v>
      </c>
      <c r="O247">
        <f t="shared" si="38"/>
        <v>1209441.6000000001</v>
      </c>
      <c r="P247">
        <f t="shared" si="39"/>
        <v>0.16976763380637555</v>
      </c>
      <c r="Q247" s="5">
        <f>_xll.SNL.Clients.Office.Excel.Functions.SPG(K247, "SP_MARKETCAP", "12/31/2022")</f>
        <v>93770.595649499999</v>
      </c>
      <c r="R247">
        <f t="shared" si="43"/>
        <v>2.7829425164957551E-3</v>
      </c>
      <c r="S247">
        <f t="shared" si="44"/>
        <v>9.4174774758216343E-3</v>
      </c>
      <c r="U247" t="s">
        <v>247</v>
      </c>
      <c r="V247" s="4" cm="1">
        <f t="array" ref="V247">_xll.SNL.Clients.Office.Excel.Functions.SPG(U247, "SP_TOTAL_REV", "CY2021")</f>
        <v>5710100</v>
      </c>
      <c r="W247" s="4">
        <f>_xll.SNL.Clients.Office.Excel.Functions.SPG(U247,"IQ_AVG_DILUT_SHARES_OUT","CY2021")</f>
        <v>365800000</v>
      </c>
      <c r="X247" s="5">
        <f>_xll.SNL.Clients.Office.Excel.Functions.SPG(U247, "IQ_DILUT_EPS_NORM", "CY2021")</f>
        <v>3.1840000000000002</v>
      </c>
      <c r="Y247">
        <f t="shared" si="45"/>
        <v>1164707.2</v>
      </c>
      <c r="Z247">
        <f t="shared" si="46"/>
        <v>0.20397317034727938</v>
      </c>
      <c r="AA247" s="5">
        <f>_xll.SNL.Clients.Office.Excel.Functions.SPG(U247, "SP_MARKETCAP", "12/31/2021")</f>
        <v>128355.2041573</v>
      </c>
      <c r="AB247">
        <f t="shared" si="40"/>
        <v>3.0250120464473751E-3</v>
      </c>
      <c r="AC247">
        <f t="shared" si="47"/>
        <v>9.6316383558884434E-3</v>
      </c>
    </row>
    <row r="248" spans="1:29">
      <c r="A248" t="s">
        <v>248</v>
      </c>
      <c r="B248" s="4" cm="1">
        <f t="array" ref="B248">_xll.SNL.Clients.Office.Excel.Functions.SPG(A248, "SP_TOTAL_REV", "CY2023")</f>
        <v>5716400</v>
      </c>
      <c r="C248" s="4">
        <f>_xll.SNL.Clients.Office.Excel.Functions.SPG(A248,"IQ_AVG_DILUT_SHARES_OUT","CY2023")</f>
        <v>456200000</v>
      </c>
      <c r="D248" s="5">
        <f>_xll.SNL.Clients.Office.Excel.Functions.SPG(A248, "IQ_DILUT_EPS_NORM", "CY2023")</f>
        <v>1.7509999999999999</v>
      </c>
      <c r="E248">
        <f t="shared" si="36"/>
        <v>798806.2</v>
      </c>
      <c r="F248">
        <f t="shared" si="37"/>
        <v>0.13973938142887132</v>
      </c>
      <c r="G248" s="5">
        <f>_xll.SNL.Clients.Office.Excel.Functions.SPG(A248, "SP_MARKETCAP", "12/30/2023")</f>
        <v>8020.0504781600002</v>
      </c>
      <c r="H248">
        <f t="shared" si="41"/>
        <v>1.9087720965441907E-4</v>
      </c>
      <c r="I248">
        <f t="shared" si="42"/>
        <v>3.3422599410488777E-4</v>
      </c>
      <c r="K248" t="s">
        <v>248</v>
      </c>
      <c r="L248" s="4" cm="1">
        <f t="array" ref="L248">_xll.SNL.Clients.Office.Excel.Functions.SPG(K248, "SP_TOTAL_REV", "CY2023")</f>
        <v>5716400</v>
      </c>
      <c r="M248" s="4">
        <f>_xll.SNL.Clients.Office.Excel.Functions.SPG(K248,"IQ_AVG_DILUT_SHARES_OUT","CY2023")</f>
        <v>456200000</v>
      </c>
      <c r="N248" s="5">
        <f>_xll.SNL.Clients.Office.Excel.Functions.SPG(K248, "IQ_DILUT_EPS_NORM", "CY2023")</f>
        <v>1.7509999999999999</v>
      </c>
      <c r="O248">
        <f t="shared" si="38"/>
        <v>798806.2</v>
      </c>
      <c r="P248">
        <f t="shared" si="39"/>
        <v>0.13973938142887132</v>
      </c>
      <c r="Q248" s="5">
        <f>_xll.SNL.Clients.Office.Excel.Functions.SPG(K248, "SP_MARKETCAP", "12/31/2022")</f>
        <v>8181.5750979200002</v>
      </c>
      <c r="R248">
        <f t="shared" si="43"/>
        <v>2.4281442422538239E-4</v>
      </c>
      <c r="S248">
        <f t="shared" si="44"/>
        <v>4.2516805681864454E-4</v>
      </c>
      <c r="U248" t="s">
        <v>248</v>
      </c>
      <c r="V248" s="4" cm="1">
        <f t="array" ref="V248">_xll.SNL.Clients.Office.Excel.Functions.SPG(U248, "SP_TOTAL_REV", "CY2021")</f>
        <v>6894500</v>
      </c>
      <c r="W248" s="4">
        <f>_xll.SNL.Clients.Office.Excel.Functions.SPG(U248,"IQ_AVG_DILUT_SHARES_OUT","CY2021")</f>
        <v>465400000</v>
      </c>
      <c r="X248" s="5">
        <f>_xll.SNL.Clients.Office.Excel.Functions.SPG(U248, "IQ_DILUT_EPS_NORM", "CY2021")</f>
        <v>2.54</v>
      </c>
      <c r="Y248">
        <f t="shared" si="45"/>
        <v>1182116</v>
      </c>
      <c r="Z248">
        <f t="shared" si="46"/>
        <v>0.17145782870403944</v>
      </c>
      <c r="AA248" s="5">
        <f>_xll.SNL.Clients.Office.Excel.Functions.SPG(U248, "SP_MARKETCAP", "12/31/2021")</f>
        <v>10616.97402134</v>
      </c>
      <c r="AB248">
        <f t="shared" si="40"/>
        <v>2.5021559914324481E-4</v>
      </c>
      <c r="AC248">
        <f t="shared" si="47"/>
        <v>6.3554762182384185E-4</v>
      </c>
    </row>
    <row r="249" spans="1:29">
      <c r="A249" t="s">
        <v>249</v>
      </c>
      <c r="B249" s="4" cm="1">
        <f t="array" ref="B249">_xll.SNL.Clients.Office.Excel.Functions.SPG(A249, "SP_TOTAL_REV", "CY2023")</f>
        <v>2412733</v>
      </c>
      <c r="C249" s="4">
        <f>_xll.SNL.Clients.Office.Excel.Functions.SPG(A249,"IQ_AVG_DILUT_SHARES_OUT","CY2023")</f>
        <v>613288708</v>
      </c>
      <c r="D249" s="5">
        <f>_xll.SNL.Clients.Office.Excel.Functions.SPG(A249, "IQ_DILUT_EPS_NORM", "CY2023")</f>
        <v>0.35099999999999998</v>
      </c>
      <c r="E249">
        <f t="shared" si="36"/>
        <v>215264.33650799998</v>
      </c>
      <c r="F249">
        <f t="shared" si="37"/>
        <v>8.9220123614175278E-2</v>
      </c>
      <c r="G249" s="5">
        <f>_xll.SNL.Clients.Office.Excel.Functions.SPG(A249, "SP_MARKETCAP", "12/30/2023")</f>
        <v>20873.89553229</v>
      </c>
      <c r="H249">
        <f t="shared" si="41"/>
        <v>4.9679873520390471E-4</v>
      </c>
      <c r="I249">
        <f t="shared" si="42"/>
        <v>1.7437635605657055E-4</v>
      </c>
      <c r="K249" t="s">
        <v>249</v>
      </c>
      <c r="L249" s="4" cm="1">
        <f t="array" ref="L249">_xll.SNL.Clients.Office.Excel.Functions.SPG(K249, "SP_TOTAL_REV", "CY2023")</f>
        <v>2412733</v>
      </c>
      <c r="M249" s="4">
        <f>_xll.SNL.Clients.Office.Excel.Functions.SPG(K249,"IQ_AVG_DILUT_SHARES_OUT","CY2023")</f>
        <v>613288708</v>
      </c>
      <c r="N249" s="5">
        <f>_xll.SNL.Clients.Office.Excel.Functions.SPG(K249, "IQ_DILUT_EPS_NORM", "CY2023")</f>
        <v>0.35099999999999998</v>
      </c>
      <c r="O249">
        <f t="shared" si="38"/>
        <v>215264.33650799998</v>
      </c>
      <c r="P249">
        <f t="shared" si="39"/>
        <v>8.9220123614175278E-2</v>
      </c>
      <c r="Q249" s="5">
        <f>_xll.SNL.Clients.Office.Excel.Functions.SPG(K249, "SP_MARKETCAP", "12/31/2022")</f>
        <v>18122.189702759999</v>
      </c>
      <c r="R249">
        <f t="shared" si="43"/>
        <v>5.378339752082111E-4</v>
      </c>
      <c r="S249">
        <f t="shared" si="44"/>
        <v>1.8877972529808209E-4</v>
      </c>
      <c r="U249" t="s">
        <v>249</v>
      </c>
      <c r="V249" s="4" cm="1">
        <f t="array" ref="V249">_xll.SNL.Clients.Office.Excel.Functions.SPG(U249, "SP_TOTAL_REV", "CY2021")</f>
        <v>1994019</v>
      </c>
      <c r="W249" s="4">
        <f>_xll.SNL.Clients.Office.Excel.Functions.SPG(U249,"IQ_AVG_DILUT_SHARES_OUT","CY2021")</f>
        <v>579209523</v>
      </c>
      <c r="X249" s="5">
        <f>_xll.SNL.Clients.Office.Excel.Functions.SPG(U249, "IQ_DILUT_EPS_NORM", "CY2021")</f>
        <v>0.23699999999999999</v>
      </c>
      <c r="Y249">
        <f t="shared" si="45"/>
        <v>137272.65695100001</v>
      </c>
      <c r="Z249">
        <f t="shared" si="46"/>
        <v>6.884220107782324E-2</v>
      </c>
      <c r="AA249" s="5">
        <f>_xll.SNL.Clients.Office.Excel.Functions.SPG(U249, "SP_MARKETCAP", "12/31/2021")</f>
        <v>27057.491679160001</v>
      </c>
      <c r="AB249">
        <f t="shared" si="40"/>
        <v>6.3767759798661477E-4</v>
      </c>
      <c r="AC249">
        <f t="shared" si="47"/>
        <v>1.5112959072282771E-4</v>
      </c>
    </row>
    <row r="250" spans="1:29">
      <c r="A250" t="s">
        <v>250</v>
      </c>
      <c r="B250" s="4" cm="1">
        <f t="array" ref="B250">_xll.SNL.Clients.Office.Excel.Functions.SPG(A250, "SP_TOTAL_REV", "CY2023")</f>
        <v>14984000</v>
      </c>
      <c r="C250" s="4">
        <f>_xll.SNL.Clients.Office.Excel.Functions.SPG(A250,"IQ_AVG_DILUT_SHARES_OUT","CY2023")</f>
        <v>186300000</v>
      </c>
      <c r="D250" s="5">
        <f>_xll.SNL.Clients.Office.Excel.Functions.SPG(A250, "IQ_DILUT_EPS_NORM", "CY2023")</f>
        <v>4.9349999999999996</v>
      </c>
      <c r="E250">
        <f t="shared" si="36"/>
        <v>919390.49999999988</v>
      </c>
      <c r="F250">
        <f t="shared" si="37"/>
        <v>6.1358148691938057E-2</v>
      </c>
      <c r="G250" s="5">
        <f>_xll.SNL.Clients.Office.Excel.Functions.SPG(A250, "SP_MARKETCAP", "12/30/2023")</f>
        <v>42226.85</v>
      </c>
      <c r="H250">
        <f t="shared" si="41"/>
        <v>1.0049990735650461E-3</v>
      </c>
      <c r="I250">
        <f t="shared" si="42"/>
        <v>4.9596704280435019E-3</v>
      </c>
      <c r="K250" t="s">
        <v>250</v>
      </c>
      <c r="L250" s="4" cm="1">
        <f t="array" ref="L250">_xll.SNL.Clients.Office.Excel.Functions.SPG(K250, "SP_TOTAL_REV", "CY2023")</f>
        <v>14984000</v>
      </c>
      <c r="M250" s="4">
        <f>_xll.SNL.Clients.Office.Excel.Functions.SPG(K250,"IQ_AVG_DILUT_SHARES_OUT","CY2023")</f>
        <v>186300000</v>
      </c>
      <c r="N250" s="5">
        <f>_xll.SNL.Clients.Office.Excel.Functions.SPG(K250, "IQ_DILUT_EPS_NORM", "CY2023")</f>
        <v>4.9349999999999996</v>
      </c>
      <c r="O250">
        <f t="shared" si="38"/>
        <v>919390.49999999988</v>
      </c>
      <c r="P250">
        <f t="shared" si="39"/>
        <v>6.1358148691938057E-2</v>
      </c>
      <c r="Q250" s="5">
        <f>_xll.SNL.Clients.Office.Excel.Functions.SPG(K250, "SP_MARKETCAP", "12/31/2022")</f>
        <v>38056.273312470003</v>
      </c>
      <c r="R250">
        <f t="shared" si="43"/>
        <v>1.1294417006427562E-3</v>
      </c>
      <c r="S250">
        <f t="shared" si="44"/>
        <v>5.5737947926720009E-3</v>
      </c>
      <c r="U250" t="s">
        <v>250</v>
      </c>
      <c r="V250" s="4" cm="1">
        <f t="array" ref="V250">_xll.SNL.Clients.Office.Excel.Functions.SPG(U250, "SP_TOTAL_REV", "CY2021")</f>
        <v>13874000</v>
      </c>
      <c r="W250" s="4">
        <f>_xll.SNL.Clients.Office.Excel.Functions.SPG(U250,"IQ_AVG_DILUT_SHARES_OUT","CY2021")</f>
        <v>195000000</v>
      </c>
      <c r="X250" s="5">
        <f>_xll.SNL.Clients.Office.Excel.Functions.SPG(U250, "IQ_DILUT_EPS_NORM", "CY2021")</f>
        <v>3.5670000000000002</v>
      </c>
      <c r="Y250">
        <f t="shared" si="45"/>
        <v>695565</v>
      </c>
      <c r="Z250">
        <f t="shared" si="46"/>
        <v>5.0134424102638027E-2</v>
      </c>
      <c r="AA250" s="5">
        <f>_xll.SNL.Clients.Office.Excel.Functions.SPG(U250, "SP_MARKETCAP", "12/31/2021")</f>
        <v>53899.884812140001</v>
      </c>
      <c r="AB250">
        <f t="shared" si="40"/>
        <v>1.2702858596916214E-3</v>
      </c>
      <c r="AC250">
        <f t="shared" si="47"/>
        <v>4.5311096615200134E-3</v>
      </c>
    </row>
    <row r="251" spans="1:29">
      <c r="A251" t="s">
        <v>251</v>
      </c>
      <c r="B251" s="4" cm="1">
        <f t="array" ref="B251">_xll.SNL.Clients.Office.Excel.Functions.SPG(A251, "SP_TOTAL_REV", "CY2023")</f>
        <v>5492760</v>
      </c>
      <c r="C251" s="4">
        <f>_xll.SNL.Clients.Office.Excel.Functions.SPG(A251,"IQ_AVG_DILUT_SHARES_OUT","CY2023")</f>
        <v>293965000</v>
      </c>
      <c r="D251" s="5">
        <f>_xll.SNL.Clients.Office.Excel.Functions.SPG(A251, "IQ_DILUT_EPS_NORM", "CY2023")</f>
        <v>0.95399999999999996</v>
      </c>
      <c r="E251">
        <f t="shared" si="36"/>
        <v>280442.61</v>
      </c>
      <c r="F251">
        <f t="shared" si="37"/>
        <v>5.1056774736198192E-2</v>
      </c>
      <c r="G251" s="5">
        <f>_xll.SNL.Clients.Office.Excel.Functions.SPG(A251, "SP_MARKETCAP", "12/30/2023")</f>
        <v>20433.429968640001</v>
      </c>
      <c r="H251">
        <f t="shared" si="41"/>
        <v>4.8631565433461055E-4</v>
      </c>
      <c r="I251">
        <f t="shared" si="42"/>
        <v>4.6394513423521843E-4</v>
      </c>
      <c r="K251" t="s">
        <v>251</v>
      </c>
      <c r="L251" s="4" cm="1">
        <f t="array" ref="L251">_xll.SNL.Clients.Office.Excel.Functions.SPG(K251, "SP_TOTAL_REV", "CY2023")</f>
        <v>5492760</v>
      </c>
      <c r="M251" s="4">
        <f>_xll.SNL.Clients.Office.Excel.Functions.SPG(K251,"IQ_AVG_DILUT_SHARES_OUT","CY2023")</f>
        <v>293965000</v>
      </c>
      <c r="N251" s="5">
        <f>_xll.SNL.Clients.Office.Excel.Functions.SPG(K251, "IQ_DILUT_EPS_NORM", "CY2023")</f>
        <v>0.95399999999999996</v>
      </c>
      <c r="O251">
        <f t="shared" si="38"/>
        <v>280442.61</v>
      </c>
      <c r="P251">
        <f t="shared" si="39"/>
        <v>5.1056774736198192E-2</v>
      </c>
      <c r="Q251" s="5">
        <f>_xll.SNL.Clients.Office.Excel.Functions.SPG(K251, "SP_MARKETCAP", "12/31/2022")</f>
        <v>14492.09474445</v>
      </c>
      <c r="R251">
        <f t="shared" si="43"/>
        <v>4.3009929006065386E-4</v>
      </c>
      <c r="S251">
        <f t="shared" si="44"/>
        <v>4.1031472271786375E-4</v>
      </c>
      <c r="U251" t="s">
        <v>251</v>
      </c>
      <c r="V251" s="4" cm="1">
        <f t="array" ref="V251">_xll.SNL.Clients.Office.Excel.Functions.SPG(U251, "SP_TOTAL_REV", "CY2021")</f>
        <v>4498872</v>
      </c>
      <c r="W251" s="4">
        <f>_xll.SNL.Clients.Office.Excel.Functions.SPG(U251,"IQ_AVG_DILUT_SHARES_OUT","CY2021")</f>
        <v>290975090</v>
      </c>
      <c r="X251" s="5">
        <f>_xll.SNL.Clients.Office.Excel.Functions.SPG(U251, "IQ_DILUT_EPS_NORM", "CY2021")</f>
        <v>1.016</v>
      </c>
      <c r="Y251">
        <f t="shared" si="45"/>
        <v>295630.69144000002</v>
      </c>
      <c r="Z251">
        <f t="shared" si="46"/>
        <v>6.5712181062275166E-2</v>
      </c>
      <c r="AA251" s="5">
        <f>_xll.SNL.Clients.Office.Excel.Functions.SPG(U251, "SP_MARKETCAP", "12/31/2021")</f>
        <v>15152.12523034</v>
      </c>
      <c r="AB251">
        <f t="shared" si="40"/>
        <v>3.5709780255490243E-4</v>
      </c>
      <c r="AC251">
        <f t="shared" si="47"/>
        <v>3.6281136739578089E-4</v>
      </c>
    </row>
    <row r="252" spans="1:29">
      <c r="A252" t="s">
        <v>252</v>
      </c>
      <c r="B252" s="4" cm="1">
        <f t="array" ref="B252">_xll.SNL.Clients.Office.Excel.Functions.SPG(A252, "SP_TOTAL_REV", "CY2023")</f>
        <v>12829665</v>
      </c>
      <c r="C252" s="4">
        <f>_xll.SNL.Clients.Office.Excel.Functions.SPG(A252,"IQ_AVG_DILUT_SHARES_OUT","CY2023")</f>
        <v>104451000</v>
      </c>
      <c r="D252" s="5">
        <f>_xll.SNL.Clients.Office.Excel.Functions.SPG(A252, "IQ_DILUT_EPS_NORM", "CY2023")</f>
        <v>5.5940000000000003</v>
      </c>
      <c r="E252">
        <f t="shared" si="36"/>
        <v>584298.89399999997</v>
      </c>
      <c r="F252">
        <f t="shared" si="37"/>
        <v>4.5542802091870671E-2</v>
      </c>
      <c r="G252" s="5">
        <f>_xll.SNL.Clients.Office.Excel.Functions.SPG(A252, "SP_MARKETCAP", "12/30/2023")</f>
        <v>20601.7438707</v>
      </c>
      <c r="H252">
        <f t="shared" si="41"/>
        <v>4.9032152537728643E-4</v>
      </c>
      <c r="I252">
        <f t="shared" si="42"/>
        <v>2.7428586129605403E-3</v>
      </c>
      <c r="K252" t="s">
        <v>252</v>
      </c>
      <c r="L252" s="4" cm="1">
        <f t="array" ref="L252">_xll.SNL.Clients.Office.Excel.Functions.SPG(K252, "SP_TOTAL_REV", "CY2023")</f>
        <v>12829665</v>
      </c>
      <c r="M252" s="4">
        <f>_xll.SNL.Clients.Office.Excel.Functions.SPG(K252,"IQ_AVG_DILUT_SHARES_OUT","CY2023")</f>
        <v>104451000</v>
      </c>
      <c r="N252" s="5">
        <f>_xll.SNL.Clients.Office.Excel.Functions.SPG(K252, "IQ_DILUT_EPS_NORM", "CY2023")</f>
        <v>5.5940000000000003</v>
      </c>
      <c r="O252">
        <f t="shared" si="38"/>
        <v>584298.89399999997</v>
      </c>
      <c r="P252">
        <f t="shared" si="39"/>
        <v>4.5542802091870671E-2</v>
      </c>
      <c r="Q252" s="5">
        <f>_xll.SNL.Clients.Office.Excel.Functions.SPG(K252, "SP_MARKETCAP", "12/31/2022")</f>
        <v>18052.78507428</v>
      </c>
      <c r="R252">
        <f t="shared" si="43"/>
        <v>5.3577417074498102E-4</v>
      </c>
      <c r="S252">
        <f t="shared" si="44"/>
        <v>2.9971207111474242E-3</v>
      </c>
      <c r="U252" t="s">
        <v>252</v>
      </c>
      <c r="V252" s="4" cm="1">
        <f t="array" ref="V252">_xll.SNL.Clients.Office.Excel.Functions.SPG(U252, "SP_TOTAL_REV", "CY2021")</f>
        <v>12168302</v>
      </c>
      <c r="W252" s="4">
        <f>_xll.SNL.Clients.Office.Excel.Functions.SPG(U252,"IQ_AVG_DILUT_SHARES_OUT","CY2021")</f>
        <v>106593000</v>
      </c>
      <c r="X252" s="5">
        <f>_xll.SNL.Clients.Office.Excel.Functions.SPG(U252, "IQ_DILUT_EPS_NORM", "CY2021")</f>
        <v>5.8620000000000001</v>
      </c>
      <c r="Y252">
        <f t="shared" si="45"/>
        <v>624848.16599999997</v>
      </c>
      <c r="Z252">
        <f t="shared" si="46"/>
        <v>5.1350481439398854E-2</v>
      </c>
      <c r="AA252" s="5">
        <f>_xll.SNL.Clients.Office.Excel.Functions.SPG(U252, "SP_MARKETCAP", "12/31/2021")</f>
        <v>21464.839729200001</v>
      </c>
      <c r="AB252">
        <f t="shared" si="40"/>
        <v>5.0587273949810737E-4</v>
      </c>
      <c r="AC252">
        <f t="shared" si="47"/>
        <v>2.9654259989379053E-3</v>
      </c>
    </row>
    <row r="253" spans="1:29">
      <c r="A253" t="s">
        <v>253</v>
      </c>
      <c r="B253" s="4" cm="1">
        <f t="array" ref="B253">_xll.SNL.Clients.Office.Excel.Functions.SPG(A253, "SP_TOTAL_REV", "CY2023")</f>
        <v>33454000</v>
      </c>
      <c r="C253" s="4">
        <f>_xll.SNL.Clients.Office.Excel.Functions.SPG(A253,"IQ_AVG_DILUT_SHARES_OUT","CY2023")</f>
        <v>134425000</v>
      </c>
      <c r="D253" s="5">
        <f>_xll.SNL.Clients.Office.Excel.Functions.SPG(A253, "IQ_DILUT_EPS_NORM", "CY2023")</f>
        <v>6.2859999999999996</v>
      </c>
      <c r="E253">
        <f t="shared" si="36"/>
        <v>844995.55</v>
      </c>
      <c r="F253">
        <f t="shared" si="37"/>
        <v>2.5258430979852933E-2</v>
      </c>
      <c r="G253" s="5">
        <f>_xll.SNL.Clients.Office.Excel.Functions.SPG(A253, "SP_MARKETCAP", "12/30/2023")</f>
        <v>16389.6827094</v>
      </c>
      <c r="H253">
        <f t="shared" si="41"/>
        <v>3.9007446539280233E-4</v>
      </c>
      <c r="I253">
        <f t="shared" si="42"/>
        <v>2.4520080894591552E-3</v>
      </c>
      <c r="K253" t="s">
        <v>253</v>
      </c>
      <c r="L253" s="4" cm="1">
        <f t="array" ref="L253">_xll.SNL.Clients.Office.Excel.Functions.SPG(K253, "SP_TOTAL_REV", "CY2023")</f>
        <v>33454000</v>
      </c>
      <c r="M253" s="4">
        <f>_xll.SNL.Clients.Office.Excel.Functions.SPG(K253,"IQ_AVG_DILUT_SHARES_OUT","CY2023")</f>
        <v>134425000</v>
      </c>
      <c r="N253" s="5">
        <f>_xll.SNL.Clients.Office.Excel.Functions.SPG(K253, "IQ_DILUT_EPS_NORM", "CY2023")</f>
        <v>6.2859999999999996</v>
      </c>
      <c r="O253">
        <f t="shared" si="38"/>
        <v>844995.55</v>
      </c>
      <c r="P253">
        <f t="shared" si="39"/>
        <v>2.5258430979852933E-2</v>
      </c>
      <c r="Q253" s="5">
        <f>_xll.SNL.Clients.Office.Excel.Functions.SPG(K253, "SP_MARKETCAP", "12/31/2022")</f>
        <v>9154.5746600000002</v>
      </c>
      <c r="R253">
        <f t="shared" si="43"/>
        <v>2.7169130008490583E-4</v>
      </c>
      <c r="S253">
        <f t="shared" si="44"/>
        <v>1.707851512333718E-3</v>
      </c>
      <c r="U253" t="s">
        <v>253</v>
      </c>
      <c r="V253" s="4" cm="1">
        <f t="array" ref="V253">_xll.SNL.Clients.Office.Excel.Functions.SPG(U253, "SP_TOTAL_REV", "CY2021")</f>
        <v>30019000</v>
      </c>
      <c r="W253" s="4">
        <f>_xll.SNL.Clients.Office.Excel.Functions.SPG(U253,"IQ_AVG_DILUT_SHARES_OUT","CY2021")</f>
        <v>150800000</v>
      </c>
      <c r="X253" s="5">
        <f>_xll.SNL.Clients.Office.Excel.Functions.SPG(U253, "IQ_DILUT_EPS_NORM", "CY2021")</f>
        <v>4.0759999999999996</v>
      </c>
      <c r="Y253">
        <f t="shared" si="45"/>
        <v>614660.80000000005</v>
      </c>
      <c r="Z253">
        <f t="shared" si="46"/>
        <v>2.0475725373929846E-2</v>
      </c>
      <c r="AA253" s="5">
        <f>_xll.SNL.Clients.Office.Excel.Functions.SPG(U253, "SP_MARKETCAP", "12/31/2021")</f>
        <v>10142.07873315</v>
      </c>
      <c r="AB253">
        <f t="shared" si="40"/>
        <v>2.3902350158080138E-4</v>
      </c>
      <c r="AC253">
        <f t="shared" si="47"/>
        <v>9.7425979244334629E-4</v>
      </c>
    </row>
    <row r="254" spans="1:29">
      <c r="A254" t="s">
        <v>254</v>
      </c>
      <c r="B254" s="4" cm="1">
        <f t="array" ref="B254">_xll.SNL.Clients.Office.Excel.Functions.SPG(A254, "SP_TOTAL_REV", "CY2023")</f>
        <v>2160255</v>
      </c>
      <c r="C254" s="4">
        <f>_xll.SNL.Clients.Office.Excel.Functions.SPG(A254,"IQ_AVG_DILUT_SHARES_OUT","CY2023")</f>
        <v>73025000</v>
      </c>
      <c r="D254" s="5">
        <f>_xll.SNL.Clients.Office.Excel.Functions.SPG(A254, "IQ_DILUT_EPS_NORM", "CY2023")</f>
        <v>4.1379999999999999</v>
      </c>
      <c r="E254">
        <f t="shared" si="36"/>
        <v>302177.45</v>
      </c>
      <c r="F254">
        <f t="shared" si="37"/>
        <v>0.13988045392789278</v>
      </c>
      <c r="G254" s="5">
        <f>_xll.SNL.Clients.Office.Excel.Functions.SPG(A254, "SP_MARKETCAP", "12/30/2023")</f>
        <v>11900.85648882</v>
      </c>
      <c r="H254">
        <f t="shared" si="41"/>
        <v>2.8324039671191829E-4</v>
      </c>
      <c r="I254">
        <f t="shared" si="42"/>
        <v>1.1720487615939179E-3</v>
      </c>
      <c r="K254" t="s">
        <v>254</v>
      </c>
      <c r="L254" s="4" cm="1">
        <f t="array" ref="L254">_xll.SNL.Clients.Office.Excel.Functions.SPG(K254, "SP_TOTAL_REV", "CY2023")</f>
        <v>2160255</v>
      </c>
      <c r="M254" s="4">
        <f>_xll.SNL.Clients.Office.Excel.Functions.SPG(K254,"IQ_AVG_DILUT_SHARES_OUT","CY2023")</f>
        <v>73025000</v>
      </c>
      <c r="N254" s="5">
        <f>_xll.SNL.Clients.Office.Excel.Functions.SPG(K254, "IQ_DILUT_EPS_NORM", "CY2023")</f>
        <v>4.1379999999999999</v>
      </c>
      <c r="O254">
        <f t="shared" si="38"/>
        <v>302177.45</v>
      </c>
      <c r="P254">
        <f t="shared" si="39"/>
        <v>0.13988045392789278</v>
      </c>
      <c r="Q254" s="5">
        <f>_xll.SNL.Clients.Office.Excel.Functions.SPG(K254, "SP_MARKETCAP", "12/31/2022")</f>
        <v>12807.002457480001</v>
      </c>
      <c r="R254">
        <f t="shared" si="43"/>
        <v>3.8008878370579866E-4</v>
      </c>
      <c r="S254">
        <f t="shared" si="44"/>
        <v>1.5728073869745948E-3</v>
      </c>
      <c r="U254" t="s">
        <v>254</v>
      </c>
      <c r="V254" s="4" cm="1">
        <f t="array" ref="V254">_xll.SNL.Clients.Office.Excel.Functions.SPG(U254, "SP_TOTAL_REV", "CY2021")</f>
        <v>1866016</v>
      </c>
      <c r="W254" s="4">
        <f>_xll.SNL.Clients.Office.Excel.Functions.SPG(U254,"IQ_AVG_DILUT_SHARES_OUT","CY2021")</f>
        <v>74370000</v>
      </c>
      <c r="X254" s="5">
        <f>_xll.SNL.Clients.Office.Excel.Functions.SPG(U254, "IQ_DILUT_EPS_NORM", "CY2021")</f>
        <v>3.7410000000000001</v>
      </c>
      <c r="Y254">
        <f t="shared" si="45"/>
        <v>278218.17</v>
      </c>
      <c r="Z254">
        <f t="shared" si="46"/>
        <v>0.14909741931473255</v>
      </c>
      <c r="AA254" s="5">
        <f>_xll.SNL.Clients.Office.Excel.Functions.SPG(U254, "SP_MARKETCAP", "12/31/2021")</f>
        <v>12364.11193368</v>
      </c>
      <c r="AB254">
        <f t="shared" si="40"/>
        <v>2.9139128240698289E-4</v>
      </c>
      <c r="AC254">
        <f t="shared" si="47"/>
        <v>1.0900947874845231E-3</v>
      </c>
    </row>
    <row r="255" spans="1:29">
      <c r="A255" t="s">
        <v>255</v>
      </c>
      <c r="B255" s="4" cm="1">
        <f t="array" ref="B255">_xll.SNL.Clients.Office.Excel.Functions.SPG(A255, "SP_TOTAL_REV", "CY2023")</f>
        <v>9862979</v>
      </c>
      <c r="C255" s="4">
        <f>_xll.SNL.Clients.Office.Excel.Functions.SPG(A255,"IQ_AVG_DILUT_SHARES_OUT","CY2023")</f>
        <v>127043250</v>
      </c>
      <c r="D255" s="5">
        <f>_xll.SNL.Clients.Office.Excel.Functions.SPG(A255, "IQ_DILUT_EPS_NORM", "CY2023")</f>
        <v>2.9620000000000002</v>
      </c>
      <c r="E255">
        <f t="shared" si="36"/>
        <v>376302.10649999999</v>
      </c>
      <c r="F255">
        <f t="shared" si="37"/>
        <v>3.8152986688910116E-2</v>
      </c>
      <c r="G255" s="5">
        <f>_xll.SNL.Clients.Office.Excel.Functions.SPG(A255, "SP_MARKETCAP", "12/30/2023")</f>
        <v>16395.878844399998</v>
      </c>
      <c r="H255">
        <f t="shared" si="41"/>
        <v>3.9022193341219476E-4</v>
      </c>
      <c r="I255">
        <f t="shared" si="42"/>
        <v>1.1558373667669209E-3</v>
      </c>
      <c r="K255" t="s">
        <v>255</v>
      </c>
      <c r="L255" s="4" cm="1">
        <f t="array" ref="L255">_xll.SNL.Clients.Office.Excel.Functions.SPG(K255, "SP_TOTAL_REV", "CY2023")</f>
        <v>9862979</v>
      </c>
      <c r="M255" s="4">
        <f>_xll.SNL.Clients.Office.Excel.Functions.SPG(K255,"IQ_AVG_DILUT_SHARES_OUT","CY2023")</f>
        <v>127043250</v>
      </c>
      <c r="N255" s="5">
        <f>_xll.SNL.Clients.Office.Excel.Functions.SPG(K255, "IQ_DILUT_EPS_NORM", "CY2023")</f>
        <v>2.9620000000000002</v>
      </c>
      <c r="O255">
        <f t="shared" si="38"/>
        <v>376302.10649999999</v>
      </c>
      <c r="P255">
        <f t="shared" si="39"/>
        <v>3.8152986688910116E-2</v>
      </c>
      <c r="Q255" s="5">
        <f>_xll.SNL.Clients.Office.Excel.Functions.SPG(K255, "SP_MARKETCAP", "12/31/2022")</f>
        <v>15202.21410827</v>
      </c>
      <c r="R255">
        <f t="shared" si="43"/>
        <v>4.5117435475095831E-4</v>
      </c>
      <c r="S255">
        <f t="shared" si="44"/>
        <v>1.3363784387723386E-3</v>
      </c>
      <c r="U255" t="s">
        <v>255</v>
      </c>
      <c r="V255" s="4" cm="1">
        <f t="array" ref="V255">_xll.SNL.Clients.Office.Excel.Functions.SPG(U255, "SP_TOTAL_REV", "CY2021")</f>
        <v>14091421</v>
      </c>
      <c r="W255" s="4">
        <f>_xll.SNL.Clients.Office.Excel.Functions.SPG(U255,"IQ_AVG_DILUT_SHARES_OUT","CY2021")</f>
        <v>131060000</v>
      </c>
      <c r="X255" s="5">
        <f>_xll.SNL.Clients.Office.Excel.Functions.SPG(U255, "IQ_DILUT_EPS_NORM", "CY2021")</f>
        <v>5.1820000000000004</v>
      </c>
      <c r="Y255">
        <f t="shared" si="45"/>
        <v>679152.92</v>
      </c>
      <c r="Z255">
        <f t="shared" si="46"/>
        <v>4.8196198240049747E-2</v>
      </c>
      <c r="AA255" s="5">
        <f>_xll.SNL.Clients.Office.Excel.Functions.SPG(U255, "SP_MARKETCAP", "12/31/2021")</f>
        <v>18023.793262020001</v>
      </c>
      <c r="AB255">
        <f t="shared" si="40"/>
        <v>4.2477585617385866E-4</v>
      </c>
      <c r="AC255">
        <f t="shared" si="47"/>
        <v>2.2011884866929357E-3</v>
      </c>
    </row>
    <row r="256" spans="1:29">
      <c r="A256" t="s">
        <v>256</v>
      </c>
      <c r="B256" s="4" cm="1">
        <f t="array" ref="B256">_xll.SNL.Clients.Office.Excel.Functions.SPG(A256, "SP_TOTAL_REV", "CY2023")</f>
        <v>85159000</v>
      </c>
      <c r="C256" s="4">
        <f>_xll.SNL.Clients.Office.Excel.Functions.SPG(A256,"IQ_AVG_DILUT_SHARES_OUT","CY2023")</f>
        <v>2560400000</v>
      </c>
      <c r="D256" s="5">
        <f>_xll.SNL.Clients.Office.Excel.Functions.SPG(A256, "IQ_DILUT_EPS_NORM", "CY2023")</f>
        <v>6.2130000000000001</v>
      </c>
      <c r="E256">
        <f t="shared" si="36"/>
        <v>15907765.199999999</v>
      </c>
      <c r="F256">
        <f t="shared" si="37"/>
        <v>0.18680075153536324</v>
      </c>
      <c r="G256" s="5">
        <f>_xll.SNL.Clients.Office.Excel.Functions.SPG(A256, "SP_MARKETCAP", "12/30/2023")</f>
        <v>377316.85089880001</v>
      </c>
      <c r="H256">
        <f t="shared" si="41"/>
        <v>8.9801414406657058E-3</v>
      </c>
      <c r="I256">
        <f t="shared" si="42"/>
        <v>5.5793618770856028E-2</v>
      </c>
      <c r="K256" t="s">
        <v>256</v>
      </c>
      <c r="L256" s="4" cm="1">
        <f t="array" ref="L256">_xll.SNL.Clients.Office.Excel.Functions.SPG(K256, "SP_TOTAL_REV", "CY2023")</f>
        <v>85159000</v>
      </c>
      <c r="M256" s="4">
        <f>_xll.SNL.Clients.Office.Excel.Functions.SPG(K256,"IQ_AVG_DILUT_SHARES_OUT","CY2023")</f>
        <v>2560400000</v>
      </c>
      <c r="N256" s="5">
        <f>_xll.SNL.Clients.Office.Excel.Functions.SPG(K256, "IQ_DILUT_EPS_NORM", "CY2023")</f>
        <v>6.2130000000000001</v>
      </c>
      <c r="O256">
        <f t="shared" si="38"/>
        <v>15907765.199999999</v>
      </c>
      <c r="P256">
        <f t="shared" si="39"/>
        <v>0.18680075153536324</v>
      </c>
      <c r="Q256" s="5">
        <f>_xll.SNL.Clients.Office.Excel.Functions.SPG(K256, "SP_MARKETCAP", "12/31/2022")</f>
        <v>461848.52917654999</v>
      </c>
      <c r="R256">
        <f t="shared" si="43"/>
        <v>1.3706833140216963E-2</v>
      </c>
      <c r="S256">
        <f t="shared" si="44"/>
        <v>8.5160554300167987E-2</v>
      </c>
      <c r="U256" t="s">
        <v>256</v>
      </c>
      <c r="V256" s="4" cm="1">
        <f t="array" ref="V256">_xll.SNL.Clients.Office.Excel.Functions.SPG(U256, "SP_TOTAL_REV", "CY2021")</f>
        <v>78740000</v>
      </c>
      <c r="W256" s="4">
        <f>_xll.SNL.Clients.Office.Excel.Functions.SPG(U256,"IQ_AVG_DILUT_SHARES_OUT","CY2021")</f>
        <v>2674000000</v>
      </c>
      <c r="X256" s="5">
        <f>_xll.SNL.Clients.Office.Excel.Functions.SPG(U256, "IQ_DILUT_EPS_NORM", "CY2021")</f>
        <v>4.8289999999999997</v>
      </c>
      <c r="Y256">
        <f t="shared" si="45"/>
        <v>12912746</v>
      </c>
      <c r="Z256">
        <f t="shared" si="46"/>
        <v>0.16399220218440436</v>
      </c>
      <c r="AA256" s="5">
        <f>_xll.SNL.Clients.Office.Excel.Functions.SPG(U256, "SP_MARKETCAP", "12/31/2021")</f>
        <v>450358.36348683003</v>
      </c>
      <c r="AB256">
        <f t="shared" si="40"/>
        <v>1.0613823441832806E-2</v>
      </c>
      <c r="AC256">
        <f t="shared" si="47"/>
        <v>5.1254153400610618E-2</v>
      </c>
    </row>
    <row r="257" spans="1:29">
      <c r="A257" t="s">
        <v>257</v>
      </c>
      <c r="B257" s="4" cm="1">
        <f t="array" ref="B257">_xll.SNL.Clients.Office.Excel.Functions.SPG(A257, "SP_TOTAL_REV", "CY2023")</f>
        <v>21472000</v>
      </c>
      <c r="C257" s="4">
        <f>_xll.SNL.Clients.Office.Excel.Functions.SPG(A257,"IQ_AVG_DILUT_SHARES_OUT","CY2023")</f>
        <v>685425000</v>
      </c>
      <c r="D257" s="5">
        <f>_xll.SNL.Clients.Office.Excel.Functions.SPG(A257, "IQ_DILUT_EPS_NORM", "CY2023")</f>
        <v>1.867</v>
      </c>
      <c r="E257">
        <f t="shared" si="36"/>
        <v>1279688.4750000001</v>
      </c>
      <c r="F257">
        <f t="shared" si="37"/>
        <v>5.9598010199329365E-2</v>
      </c>
      <c r="G257" s="5">
        <f>_xll.SNL.Clients.Office.Excel.Functions.SPG(A257, "SP_MARKETCAP", "12/30/2023")</f>
        <v>39234.040079960003</v>
      </c>
      <c r="H257">
        <f t="shared" si="41"/>
        <v>9.3377019438044013E-4</v>
      </c>
      <c r="I257">
        <f t="shared" si="42"/>
        <v>1.7433489529082816E-3</v>
      </c>
      <c r="K257" t="s">
        <v>257</v>
      </c>
      <c r="L257" s="4" cm="1">
        <f t="array" ref="L257">_xll.SNL.Clients.Office.Excel.Functions.SPG(K257, "SP_TOTAL_REV", "CY2023")</f>
        <v>21472000</v>
      </c>
      <c r="M257" s="4">
        <f>_xll.SNL.Clients.Office.Excel.Functions.SPG(K257,"IQ_AVG_DILUT_SHARES_OUT","CY2023")</f>
        <v>685425000</v>
      </c>
      <c r="N257" s="5">
        <f>_xll.SNL.Clients.Office.Excel.Functions.SPG(K257, "IQ_DILUT_EPS_NORM", "CY2023")</f>
        <v>1.867</v>
      </c>
      <c r="O257">
        <f t="shared" si="38"/>
        <v>1279688.4750000001</v>
      </c>
      <c r="P257">
        <f t="shared" si="39"/>
        <v>5.9598010199329365E-2</v>
      </c>
      <c r="Q257" s="5">
        <f>_xll.SNL.Clients.Office.Excel.Functions.SPG(K257, "SP_MARKETCAP", "12/31/2022")</f>
        <v>43949.048896</v>
      </c>
      <c r="R257">
        <f t="shared" si="43"/>
        <v>1.3043286745175046E-3</v>
      </c>
      <c r="S257">
        <f t="shared" si="44"/>
        <v>2.4351816353241811E-3</v>
      </c>
      <c r="U257" t="s">
        <v>257</v>
      </c>
      <c r="V257" s="4" cm="1">
        <f t="array" ref="V257">_xll.SNL.Clients.Office.Excel.Functions.SPG(U257, "SP_TOTAL_REV", "CY2021")</f>
        <v>24189000</v>
      </c>
      <c r="W257" s="4">
        <f>_xll.SNL.Clients.Office.Excel.Functions.SPG(U257,"IQ_AVG_DILUT_SHARES_OUT","CY2021")</f>
        <v>716850000</v>
      </c>
      <c r="X257" s="5">
        <f>_xll.SNL.Clients.Office.Excel.Functions.SPG(U257, "IQ_DILUT_EPS_NORM", "CY2021")</f>
        <v>2.2669999999999999</v>
      </c>
      <c r="Y257">
        <f t="shared" si="45"/>
        <v>1625098.95</v>
      </c>
      <c r="Z257">
        <f t="shared" si="46"/>
        <v>6.7183387076770434E-2</v>
      </c>
      <c r="AA257" s="5">
        <f>_xll.SNL.Clients.Office.Excel.Functions.SPG(U257, "SP_MARKETCAP", "12/31/2021")</f>
        <v>57269.267037450001</v>
      </c>
      <c r="AB257">
        <f t="shared" si="40"/>
        <v>1.3496937955643075E-3</v>
      </c>
      <c r="AC257">
        <f t="shared" si="47"/>
        <v>3.0597558345442847E-3</v>
      </c>
    </row>
    <row r="258" spans="1:29">
      <c r="A258" t="s">
        <v>258</v>
      </c>
      <c r="B258" s="4" cm="1">
        <f t="array" ref="B258">_xll.SNL.Clients.Office.Excel.Functions.SPG(A258, "SP_TOTAL_REV", "CY2023")</f>
        <v>154990000</v>
      </c>
      <c r="C258" s="4">
        <f>_xll.SNL.Clients.Office.Excel.Functions.SPG(A258,"IQ_AVG_DILUT_SHARES_OUT","CY2023")</f>
        <v>2943100000</v>
      </c>
      <c r="D258" s="5">
        <f>_xll.SNL.Clients.Office.Excel.Functions.SPG(A258, "IQ_DILUT_EPS_NORM", "CY2023")</f>
        <v>13.263999999999999</v>
      </c>
      <c r="E258">
        <f t="shared" si="36"/>
        <v>39037278.399999999</v>
      </c>
      <c r="F258">
        <f t="shared" si="37"/>
        <v>0.25186965868765726</v>
      </c>
      <c r="G258" s="5">
        <f>_xll.SNL.Clients.Office.Excel.Functions.SPG(A258, "SP_MARKETCAP", "12/30/2023")</f>
        <v>491760.51880409999</v>
      </c>
      <c r="H258">
        <f t="shared" si="41"/>
        <v>1.1703900854882307E-2</v>
      </c>
      <c r="I258">
        <f t="shared" si="42"/>
        <v>0.1552405409391589</v>
      </c>
      <c r="K258" t="s">
        <v>258</v>
      </c>
      <c r="L258" s="4" cm="1">
        <f t="array" ref="L258">_xll.SNL.Clients.Office.Excel.Functions.SPG(K258, "SP_TOTAL_REV", "CY2023")</f>
        <v>154990000</v>
      </c>
      <c r="M258" s="4">
        <f>_xll.SNL.Clients.Office.Excel.Functions.SPG(K258,"IQ_AVG_DILUT_SHARES_OUT","CY2023")</f>
        <v>2943100000</v>
      </c>
      <c r="N258" s="5">
        <f>_xll.SNL.Clients.Office.Excel.Functions.SPG(K258, "IQ_DILUT_EPS_NORM", "CY2023")</f>
        <v>13.263999999999999</v>
      </c>
      <c r="O258">
        <f t="shared" si="38"/>
        <v>39037278.399999999</v>
      </c>
      <c r="P258">
        <f t="shared" si="39"/>
        <v>0.25186965868765726</v>
      </c>
      <c r="Q258" s="5">
        <f>_xll.SNL.Clients.Office.Excel.Functions.SPG(K258, "SP_MARKETCAP", "12/31/2022")</f>
        <v>393342.77548080002</v>
      </c>
      <c r="R258">
        <f t="shared" si="43"/>
        <v>1.1673705662845485E-2</v>
      </c>
      <c r="S258">
        <f t="shared" si="44"/>
        <v>0.15484003191198251</v>
      </c>
      <c r="U258" t="s">
        <v>258</v>
      </c>
      <c r="V258" s="4" cm="1">
        <f t="array" ref="V258">_xll.SNL.Clients.Office.Excel.Functions.SPG(U258, "SP_TOTAL_REV", "CY2021")</f>
        <v>121649000</v>
      </c>
      <c r="W258" s="4">
        <f>_xll.SNL.Clients.Office.Excel.Functions.SPG(U258,"IQ_AVG_DILUT_SHARES_OUT","CY2021")</f>
        <v>3026600000</v>
      </c>
      <c r="X258" s="5">
        <f>_xll.SNL.Clients.Office.Excel.Functions.SPG(U258, "IQ_DILUT_EPS_NORM", "CY2021")</f>
        <v>12.3</v>
      </c>
      <c r="Y258">
        <f t="shared" si="45"/>
        <v>37227180</v>
      </c>
      <c r="Z258">
        <f t="shared" si="46"/>
        <v>0.30602125788128137</v>
      </c>
      <c r="AA258" s="5">
        <f>_xll.SNL.Clients.Office.Excel.Functions.SPG(U258, "SP_MARKETCAP", "12/31/2021")</f>
        <v>467966.38075935002</v>
      </c>
      <c r="AB258">
        <f t="shared" si="40"/>
        <v>1.1028800494871892E-2</v>
      </c>
      <c r="AC258">
        <f t="shared" si="47"/>
        <v>0.13565424608692428</v>
      </c>
    </row>
    <row r="259" spans="1:29">
      <c r="A259" t="s">
        <v>259</v>
      </c>
      <c r="B259" s="4" cm="1">
        <f t="array" ref="B259">_xll.SNL.Clients.Office.Excel.Functions.SPG(A259, "SP_TOTAL_REV", "CY2023")</f>
        <v>5564500</v>
      </c>
      <c r="C259" s="4">
        <f>_xll.SNL.Clients.Office.Excel.Functions.SPG(A259,"IQ_AVG_DILUT_SHARES_OUT","CY2023")</f>
        <v>325900000</v>
      </c>
      <c r="D259" s="5">
        <f>_xll.SNL.Clients.Office.Excel.Functions.SPG(A259, "IQ_DILUT_EPS_NORM", "CY2023")</f>
        <v>1.014</v>
      </c>
      <c r="E259">
        <f t="shared" si="36"/>
        <v>330462.59999999998</v>
      </c>
      <c r="F259">
        <f t="shared" si="37"/>
        <v>5.9387653877257612E-2</v>
      </c>
      <c r="G259" s="5">
        <f>_xll.SNL.Clients.Office.Excel.Functions.SPG(A259, "SP_MARKETCAP", "12/30/2023")</f>
        <v>9400.2427609200004</v>
      </c>
      <c r="H259">
        <f t="shared" si="41"/>
        <v>2.2372578740803851E-4</v>
      </c>
      <c r="I259">
        <f t="shared" si="42"/>
        <v>2.2685794843175106E-4</v>
      </c>
      <c r="K259" t="s">
        <v>259</v>
      </c>
      <c r="L259" s="4" cm="1">
        <f t="array" ref="L259">_xll.SNL.Clients.Office.Excel.Functions.SPG(K259, "SP_TOTAL_REV", "CY2023")</f>
        <v>5564500</v>
      </c>
      <c r="M259" s="4">
        <f>_xll.SNL.Clients.Office.Excel.Functions.SPG(K259,"IQ_AVG_DILUT_SHARES_OUT","CY2023")</f>
        <v>325900000</v>
      </c>
      <c r="N259" s="5">
        <f>_xll.SNL.Clients.Office.Excel.Functions.SPG(K259, "IQ_DILUT_EPS_NORM", "CY2023")</f>
        <v>1.014</v>
      </c>
      <c r="O259">
        <f t="shared" si="38"/>
        <v>330462.59999999998</v>
      </c>
      <c r="P259">
        <f t="shared" si="39"/>
        <v>5.9387653877257612E-2</v>
      </c>
      <c r="Q259" s="5">
        <f>_xll.SNL.Clients.Office.Excel.Functions.SPG(K259, "SP_MARKETCAP", "12/31/2022")</f>
        <v>10372.794515080001</v>
      </c>
      <c r="R259">
        <f t="shared" si="43"/>
        <v>3.0784587290871098E-4</v>
      </c>
      <c r="S259">
        <f t="shared" si="44"/>
        <v>3.1215571512943293E-4</v>
      </c>
      <c r="U259" t="s">
        <v>259</v>
      </c>
      <c r="V259" s="4" cm="1">
        <f t="array" ref="V259">_xll.SNL.Clients.Office.Excel.Functions.SPG(U259, "SP_TOTAL_REV", "CY2021")</f>
        <v>4735400</v>
      </c>
      <c r="W259" s="4">
        <f>_xll.SNL.Clients.Office.Excel.Functions.SPG(U259,"IQ_AVG_DILUT_SHARES_OUT","CY2021")</f>
        <v>331600000</v>
      </c>
      <c r="X259" s="5">
        <f>_xll.SNL.Clients.Office.Excel.Functions.SPG(U259, "IQ_DILUT_EPS_NORM", "CY2021")</f>
        <v>0.746</v>
      </c>
      <c r="Y259">
        <f t="shared" si="45"/>
        <v>247373.6</v>
      </c>
      <c r="Z259">
        <f t="shared" si="46"/>
        <v>5.2239219495713141E-2</v>
      </c>
      <c r="AA259" s="5">
        <f>_xll.SNL.Clients.Office.Excel.Functions.SPG(U259, "SP_MARKETCAP", "12/31/2021")</f>
        <v>11612.21754523</v>
      </c>
      <c r="AB259">
        <f t="shared" si="40"/>
        <v>2.7367100688211962E-4</v>
      </c>
      <c r="AC259">
        <f t="shared" si="47"/>
        <v>2.0415857113406123E-4</v>
      </c>
    </row>
    <row r="260" spans="1:29">
      <c r="A260" t="s">
        <v>260</v>
      </c>
      <c r="B260" s="4" cm="1">
        <f t="array" ref="B260">_xll.SNL.Clients.Office.Excel.Functions.SPG(A260, "SP_TOTAL_REV", "CY2023")</f>
        <v>13122000</v>
      </c>
      <c r="C260" s="4">
        <f>_xll.SNL.Clients.Office.Excel.Functions.SPG(A260,"IQ_AVG_DILUT_SHARES_OUT","CY2023")</f>
        <v>344565217</v>
      </c>
      <c r="D260" s="5">
        <f>_xll.SNL.Clients.Office.Excel.Functions.SPG(A260, "IQ_DILUT_EPS_NORM", "CY2023")</f>
        <v>1.9359999999999999</v>
      </c>
      <c r="E260">
        <f t="shared" si="36"/>
        <v>667078.26011199993</v>
      </c>
      <c r="F260">
        <f t="shared" si="37"/>
        <v>5.0836630095412276E-2</v>
      </c>
      <c r="G260" s="5">
        <f>_xll.SNL.Clients.Office.Excel.Functions.SPG(A260, "SP_MARKETCAP", "12/30/2023")</f>
        <v>19150.278831129999</v>
      </c>
      <c r="H260">
        <f t="shared" si="41"/>
        <v>4.5577665593805747E-4</v>
      </c>
      <c r="I260">
        <f t="shared" si="42"/>
        <v>8.8238360589607922E-4</v>
      </c>
      <c r="K260" t="s">
        <v>260</v>
      </c>
      <c r="L260" s="4" cm="1">
        <f t="array" ref="L260">_xll.SNL.Clients.Office.Excel.Functions.SPG(K260, "SP_TOTAL_REV", "CY2023")</f>
        <v>13122000</v>
      </c>
      <c r="M260" s="4">
        <f>_xll.SNL.Clients.Office.Excel.Functions.SPG(K260,"IQ_AVG_DILUT_SHARES_OUT","CY2023")</f>
        <v>344565217</v>
      </c>
      <c r="N260" s="5">
        <f>_xll.SNL.Clients.Office.Excel.Functions.SPG(K260, "IQ_DILUT_EPS_NORM", "CY2023")</f>
        <v>1.9359999999999999</v>
      </c>
      <c r="O260">
        <f t="shared" si="38"/>
        <v>667078.26011199993</v>
      </c>
      <c r="P260">
        <f t="shared" si="39"/>
        <v>5.0836630095412276E-2</v>
      </c>
      <c r="Q260" s="5">
        <f>_xll.SNL.Clients.Office.Excel.Functions.SPG(K260, "SP_MARKETCAP", "12/31/2022")</f>
        <v>24312.868769799999</v>
      </c>
      <c r="R260">
        <f t="shared" si="43"/>
        <v>7.2156218832570716E-4</v>
      </c>
      <c r="S260">
        <f t="shared" si="44"/>
        <v>1.3969443965985691E-3</v>
      </c>
      <c r="U260" t="s">
        <v>260</v>
      </c>
      <c r="V260" s="4" cm="1">
        <f t="array" ref="V260">_xll.SNL.Clients.Office.Excel.Functions.SPG(U260, "SP_TOTAL_REV", "CY2021")</f>
        <v>11747000</v>
      </c>
      <c r="W260" s="4">
        <f>_xll.SNL.Clients.Office.Excel.Functions.SPG(U260,"IQ_AVG_DILUT_SHARES_OUT","CY2021")</f>
        <v>343648960</v>
      </c>
      <c r="X260" s="5">
        <f>_xll.SNL.Clients.Office.Excel.Functions.SPG(U260, "IQ_DILUT_EPS_NORM", "CY2021")</f>
        <v>2.653</v>
      </c>
      <c r="Y260">
        <f t="shared" si="45"/>
        <v>911700.69088000001</v>
      </c>
      <c r="Z260">
        <f t="shared" si="46"/>
        <v>7.7611363827360183E-2</v>
      </c>
      <c r="AA260" s="5">
        <f>_xll.SNL.Clients.Office.Excel.Functions.SPG(U260, "SP_MARKETCAP", "12/31/2021")</f>
        <v>21959.422216679999</v>
      </c>
      <c r="AB260">
        <f t="shared" si="40"/>
        <v>5.1752881524829981E-4</v>
      </c>
      <c r="AC260">
        <f t="shared" si="47"/>
        <v>1.3730039468537393E-3</v>
      </c>
    </row>
    <row r="261" spans="1:29">
      <c r="A261" t="s">
        <v>261</v>
      </c>
      <c r="B261" s="4" cm="1">
        <f t="array" ref="B261">_xll.SNL.Clients.Office.Excel.Functions.SPG(A261, "SP_TOTAL_REV", "CY2023")</f>
        <v>15444000</v>
      </c>
      <c r="C261" s="4">
        <f>_xll.SNL.Clients.Office.Excel.Functions.SPG(A261,"IQ_AVG_DILUT_SHARES_OUT","CY2023")</f>
        <v>1850325000</v>
      </c>
      <c r="D261" s="5">
        <f>_xll.SNL.Clients.Office.Excel.Functions.SPG(A261, "IQ_DILUT_EPS_NORM", "CY2023")</f>
        <v>0.88800000000000001</v>
      </c>
      <c r="E261">
        <f t="shared" si="36"/>
        <v>1643088.6</v>
      </c>
      <c r="F261">
        <f t="shared" si="37"/>
        <v>0.10639009324009324</v>
      </c>
      <c r="G261" s="5">
        <f>_xll.SNL.Clients.Office.Excel.Functions.SPG(A261, "SP_MARKETCAP", "12/30/2023")</f>
        <v>41229.84418005</v>
      </c>
      <c r="H261">
        <f t="shared" si="41"/>
        <v>9.8127033402163459E-4</v>
      </c>
      <c r="I261">
        <f t="shared" si="42"/>
        <v>8.7136805661121156E-4</v>
      </c>
      <c r="K261" t="s">
        <v>261</v>
      </c>
      <c r="L261" s="4" cm="1">
        <f t="array" ref="L261">_xll.SNL.Clients.Office.Excel.Functions.SPG(K261, "SP_TOTAL_REV", "CY2023")</f>
        <v>15444000</v>
      </c>
      <c r="M261" s="4">
        <f>_xll.SNL.Clients.Office.Excel.Functions.SPG(K261,"IQ_AVG_DILUT_SHARES_OUT","CY2023")</f>
        <v>1850325000</v>
      </c>
      <c r="N261" s="5">
        <f>_xll.SNL.Clients.Office.Excel.Functions.SPG(K261, "IQ_DILUT_EPS_NORM", "CY2023")</f>
        <v>0.88800000000000001</v>
      </c>
      <c r="O261">
        <f t="shared" si="38"/>
        <v>1643088.6</v>
      </c>
      <c r="P261">
        <f t="shared" si="39"/>
        <v>0.10639009324009324</v>
      </c>
      <c r="Q261" s="5" t="str">
        <f>_xll.SNL.Clients.Office.Excel.Functions.SPG(K261, "SP_MARKETCAP", "12/31/2022")</f>
        <v>NA</v>
      </c>
      <c r="R261" t="e">
        <f t="shared" si="43"/>
        <v>#VALUE!</v>
      </c>
      <c r="S261" t="e">
        <f t="shared" si="44"/>
        <v>#VALUE!</v>
      </c>
      <c r="U261" t="s">
        <v>261</v>
      </c>
      <c r="V261" s="4" cm="1">
        <f t="array" ref="V261">_xll.SNL.Clients.Office.Excel.Functions.SPG(U261, "SP_TOTAL_REV", "CY2021")</f>
        <v>15054000</v>
      </c>
      <c r="W261" s="4">
        <f>_xll.SNL.Clients.Office.Excel.Functions.SPG(U261,"IQ_AVG_DILUT_SHARES_OUT","CY2021")</f>
        <v>1716160000</v>
      </c>
      <c r="X261" s="5">
        <f>_xll.SNL.Clients.Office.Excel.Functions.SPG(U261, "IQ_DILUT_EPS_NORM", "CY2021")</f>
        <v>1.149</v>
      </c>
      <c r="Y261">
        <f t="shared" si="45"/>
        <v>1971867.84</v>
      </c>
      <c r="Z261">
        <f t="shared" si="46"/>
        <v>0.13098630530091671</v>
      </c>
      <c r="AA261" s="5" t="str">
        <f>_xll.SNL.Clients.Office.Excel.Functions.SPG(U261, "SP_MARKETCAP", "12/31/2021")</f>
        <v>NA</v>
      </c>
      <c r="AB261" t="e">
        <f t="shared" si="40"/>
        <v>#VALUE!</v>
      </c>
      <c r="AC261" t="e">
        <f t="shared" si="47"/>
        <v>#VALUE!</v>
      </c>
    </row>
    <row r="262" spans="1:29">
      <c r="A262" t="s">
        <v>262</v>
      </c>
      <c r="B262" s="4" cm="1">
        <f t="array" ref="B262">_xll.SNL.Clients.Office.Excel.Functions.SPG(A262, "SP_TOTAL_REV", "CY2023")</f>
        <v>14814000</v>
      </c>
      <c r="C262" s="4">
        <f>_xll.SNL.Clients.Office.Excel.Functions.SPG(A262,"IQ_AVG_DILUT_SHARES_OUT","CY2023")</f>
        <v>1408400000</v>
      </c>
      <c r="D262" s="5">
        <f>_xll.SNL.Clients.Office.Excel.Functions.SPG(A262, "IQ_DILUT_EPS_NORM", "CY2023")</f>
        <v>1.2370000000000001</v>
      </c>
      <c r="E262">
        <f t="shared" ref="E262:E325" si="48">C262*D262/1000</f>
        <v>1742190.8000000003</v>
      </c>
      <c r="F262">
        <f t="shared" ref="F262:F325" si="49">E262/B262</f>
        <v>0.11760434723909817</v>
      </c>
      <c r="G262" s="5">
        <f>_xll.SNL.Clients.Office.Excel.Functions.SPG(A262, "SP_MARKETCAP", "12/30/2023")</f>
        <v>46592.558951960003</v>
      </c>
      <c r="H262">
        <f t="shared" si="41"/>
        <v>1.1089029511257553E-3</v>
      </c>
      <c r="I262">
        <f t="shared" si="42"/>
        <v>1.3717129505425596E-3</v>
      </c>
      <c r="K262" t="s">
        <v>262</v>
      </c>
      <c r="L262" s="4" cm="1">
        <f t="array" ref="L262">_xll.SNL.Clients.Office.Excel.Functions.SPG(K262, "SP_TOTAL_REV", "CY2023")</f>
        <v>14814000</v>
      </c>
      <c r="M262" s="4">
        <f>_xll.SNL.Clients.Office.Excel.Functions.SPG(K262,"IQ_AVG_DILUT_SHARES_OUT","CY2023")</f>
        <v>1408400000</v>
      </c>
      <c r="N262" s="5">
        <f>_xll.SNL.Clients.Office.Excel.Functions.SPG(K262, "IQ_DILUT_EPS_NORM", "CY2023")</f>
        <v>1.2370000000000001</v>
      </c>
      <c r="O262">
        <f t="shared" ref="O262:O325" si="50">M262*N262/1000</f>
        <v>1742190.8000000003</v>
      </c>
      <c r="P262">
        <f t="shared" ref="P262:P325" si="51">O262/L262</f>
        <v>0.11760434723909817</v>
      </c>
      <c r="Q262" s="5">
        <f>_xll.SNL.Clients.Office.Excel.Functions.SPG(K262, "SP_MARKETCAP", "12/31/2022")</f>
        <v>50564.510442040002</v>
      </c>
      <c r="R262">
        <f t="shared" si="43"/>
        <v>1.5006636671151081E-3</v>
      </c>
      <c r="S262">
        <f t="shared" si="44"/>
        <v>1.8563209562213888E-3</v>
      </c>
      <c r="U262" t="s">
        <v>262</v>
      </c>
      <c r="V262" s="4" cm="1">
        <f t="array" ref="V262">_xll.SNL.Clients.Office.Excel.Functions.SPG(U262, "SP_TOTAL_REV", "CY2021")</f>
        <v>12683000</v>
      </c>
      <c r="W262" s="4">
        <f>_xll.SNL.Clients.Office.Excel.Functions.SPG(U262,"IQ_AVG_DILUT_SHARES_OUT","CY2021")</f>
        <v>1427900000</v>
      </c>
      <c r="X262" s="5">
        <f>_xll.SNL.Clients.Office.Excel.Functions.SPG(U262, "IQ_DILUT_EPS_NORM", "CY2021")</f>
        <v>1.107</v>
      </c>
      <c r="Y262">
        <f t="shared" si="45"/>
        <v>1580685.3</v>
      </c>
      <c r="Z262">
        <f t="shared" si="46"/>
        <v>0.12463023732555389</v>
      </c>
      <c r="AA262" s="5">
        <f>_xll.SNL.Clients.Office.Excel.Functions.SPG(U262, "SP_MARKETCAP", "12/31/2021")</f>
        <v>52266.064354839997</v>
      </c>
      <c r="AB262">
        <f t="shared" ref="AB262:AB325" si="52">AA262/$AA$509</f>
        <v>1.2317807862315081E-3</v>
      </c>
      <c r="AC262">
        <f t="shared" si="47"/>
        <v>1.3635813303582794E-3</v>
      </c>
    </row>
    <row r="263" spans="1:29">
      <c r="A263" t="s">
        <v>263</v>
      </c>
      <c r="B263" s="4" cm="1">
        <f t="array" ref="B263">_xll.SNL.Clients.Office.Excel.Functions.SPG(A263, "SP_TOTAL_REV", "CY2023")</f>
        <v>6383000</v>
      </c>
      <c r="C263" s="4">
        <f>_xll.SNL.Clients.Office.Excel.Functions.SPG(A263,"IQ_AVG_DILUT_SHARES_OUT","CY2023")</f>
        <v>932759000</v>
      </c>
      <c r="D263" s="5">
        <f>_xll.SNL.Clients.Office.Excel.Functions.SPG(A263, "IQ_DILUT_EPS_NORM", "CY2023")</f>
        <v>0.95899999999999996</v>
      </c>
      <c r="E263">
        <f t="shared" si="48"/>
        <v>894515.88100000005</v>
      </c>
      <c r="F263">
        <f t="shared" si="49"/>
        <v>0.1401403542221526</v>
      </c>
      <c r="G263" s="5">
        <f>_xll.SNL.Clients.Office.Excel.Functions.SPG(A263, "SP_MARKETCAP", "12/30/2023")</f>
        <v>13482.1477584</v>
      </c>
      <c r="H263">
        <f t="shared" ref="H263:H326" si="53">G263/$G$509</f>
        <v>3.208751305593257E-4</v>
      </c>
      <c r="I263">
        <f t="shared" ref="I263:I326" si="54">D263*H263</f>
        <v>3.0771925020639334E-4</v>
      </c>
      <c r="K263" t="s">
        <v>263</v>
      </c>
      <c r="L263" s="4" cm="1">
        <f t="array" ref="L263">_xll.SNL.Clients.Office.Excel.Functions.SPG(K263, "SP_TOTAL_REV", "CY2023")</f>
        <v>6383000</v>
      </c>
      <c r="M263" s="4">
        <f>_xll.SNL.Clients.Office.Excel.Functions.SPG(K263,"IQ_AVG_DILUT_SHARES_OUT","CY2023")</f>
        <v>932759000</v>
      </c>
      <c r="N263" s="5">
        <f>_xll.SNL.Clients.Office.Excel.Functions.SPG(K263, "IQ_DILUT_EPS_NORM", "CY2023")</f>
        <v>0.95899999999999996</v>
      </c>
      <c r="O263">
        <f t="shared" si="50"/>
        <v>894515.88100000005</v>
      </c>
      <c r="P263">
        <f t="shared" si="51"/>
        <v>0.1401403542221526</v>
      </c>
      <c r="Q263" s="5">
        <f>_xll.SNL.Clients.Office.Excel.Functions.SPG(K263, "SP_MARKETCAP", "12/31/2022")</f>
        <v>16252.330310060001</v>
      </c>
      <c r="R263">
        <f t="shared" ref="R263:R326" si="55">Q263/$Q$509</f>
        <v>4.8233991368742875E-4</v>
      </c>
      <c r="S263">
        <f t="shared" ref="S263:S326" si="56">N263*R263</f>
        <v>4.6256397722624414E-4</v>
      </c>
      <c r="U263" t="s">
        <v>263</v>
      </c>
      <c r="V263" s="4" cm="1">
        <f t="array" ref="V263">_xll.SNL.Clients.Office.Excel.Functions.SPG(U263, "SP_TOTAL_REV", "CY2021")</f>
        <v>7265000</v>
      </c>
      <c r="W263" s="4">
        <f>_xll.SNL.Clients.Office.Excel.Functions.SPG(U263,"IQ_AVG_DILUT_SHARES_OUT","CY2021")</f>
        <v>957414000</v>
      </c>
      <c r="X263" s="5">
        <f>_xll.SNL.Clients.Office.Excel.Functions.SPG(U263, "IQ_DILUT_EPS_NORM", "CY2021")</f>
        <v>2.1240000000000001</v>
      </c>
      <c r="Y263">
        <f t="shared" ref="Y263:Y326" si="57">W263*X263/1000</f>
        <v>2033547.3359999999</v>
      </c>
      <c r="Z263">
        <f t="shared" ref="Z263:Z326" si="58">Y263/V263</f>
        <v>0.27991016324845147</v>
      </c>
      <c r="AA263" s="5">
        <f>_xll.SNL.Clients.Office.Excel.Functions.SPG(U263, "SP_MARKETCAP", "12/31/2021")</f>
        <v>21535.378132049998</v>
      </c>
      <c r="AB263">
        <f t="shared" si="52"/>
        <v>5.0753515373179047E-4</v>
      </c>
      <c r="AC263">
        <f t="shared" ref="AC263:AC326" si="59">X263*AB263</f>
        <v>1.0780046665263231E-3</v>
      </c>
    </row>
    <row r="264" spans="1:29">
      <c r="A264" t="s">
        <v>264</v>
      </c>
      <c r="B264" s="4" cm="1">
        <f t="array" ref="B264">_xll.SNL.Clients.Office.Excel.Functions.SPG(A264, "SP_TOTAL_REV", "CY2023")</f>
        <v>5342000</v>
      </c>
      <c r="C264" s="4">
        <f>_xll.SNL.Clients.Office.Excel.Functions.SPG(A264,"IQ_AVG_DILUT_SHARES_OUT","CY2023")</f>
        <v>178000000</v>
      </c>
      <c r="D264" s="5">
        <f>_xll.SNL.Clients.Office.Excel.Functions.SPG(A264, "IQ_DILUT_EPS_NORM", "CY2023")</f>
        <v>4.3860000000000001</v>
      </c>
      <c r="E264">
        <f t="shared" si="48"/>
        <v>780708</v>
      </c>
      <c r="F264">
        <f t="shared" si="49"/>
        <v>0.14614526394608759</v>
      </c>
      <c r="G264" s="5">
        <f>_xll.SNL.Clients.Office.Excel.Functions.SPG(A264, "SP_MARKETCAP", "12/30/2023")</f>
        <v>27847.84605036</v>
      </c>
      <c r="H264">
        <f t="shared" si="53"/>
        <v>6.6277876472893029E-4</v>
      </c>
      <c r="I264">
        <f t="shared" si="54"/>
        <v>2.9069476621010884E-3</v>
      </c>
      <c r="K264" t="s">
        <v>264</v>
      </c>
      <c r="L264" s="4" cm="1">
        <f t="array" ref="L264">_xll.SNL.Clients.Office.Excel.Functions.SPG(K264, "SP_TOTAL_REV", "CY2023")</f>
        <v>5342000</v>
      </c>
      <c r="M264" s="4">
        <f>_xll.SNL.Clients.Office.Excel.Functions.SPG(K264,"IQ_AVG_DILUT_SHARES_OUT","CY2023")</f>
        <v>178000000</v>
      </c>
      <c r="N264" s="5">
        <f>_xll.SNL.Clients.Office.Excel.Functions.SPG(K264, "IQ_DILUT_EPS_NORM", "CY2023")</f>
        <v>4.3860000000000001</v>
      </c>
      <c r="O264">
        <f t="shared" si="50"/>
        <v>780708</v>
      </c>
      <c r="P264">
        <f t="shared" si="51"/>
        <v>0.14614526394608759</v>
      </c>
      <c r="Q264" s="5">
        <f>_xll.SNL.Clients.Office.Excel.Functions.SPG(K264, "SP_MARKETCAP", "12/31/2022")</f>
        <v>30586.539342200002</v>
      </c>
      <c r="R264">
        <f t="shared" si="55"/>
        <v>9.0775343995943105E-4</v>
      </c>
      <c r="S264">
        <f t="shared" si="56"/>
        <v>3.9814065876620647E-3</v>
      </c>
      <c r="U264" t="s">
        <v>264</v>
      </c>
      <c r="V264" s="4" cm="1">
        <f t="array" ref="V264">_xll.SNL.Clients.Office.Excel.Functions.SPG(U264, "SP_TOTAL_REV", "CY2021")</f>
        <v>5011000</v>
      </c>
      <c r="W264" s="4">
        <f>_xll.SNL.Clients.Office.Excel.Functions.SPG(U264,"IQ_AVG_DILUT_SHARES_OUT","CY2021")</f>
        <v>186000000</v>
      </c>
      <c r="X264" s="5">
        <f>_xll.SNL.Clients.Office.Excel.Functions.SPG(U264, "IQ_DILUT_EPS_NORM", "CY2021")</f>
        <v>3.6190000000000002</v>
      </c>
      <c r="Y264">
        <f t="shared" si="57"/>
        <v>673134</v>
      </c>
      <c r="Z264">
        <f t="shared" si="58"/>
        <v>0.13433127120335261</v>
      </c>
      <c r="AA264" s="5">
        <f>_xll.SNL.Clients.Office.Excel.Functions.SPG(U264, "SP_MARKETCAP", "12/31/2021")</f>
        <v>37800.102131779997</v>
      </c>
      <c r="AB264">
        <f t="shared" si="52"/>
        <v>8.9085413448015895E-4</v>
      </c>
      <c r="AC264">
        <f t="shared" si="59"/>
        <v>3.2240011126836955E-3</v>
      </c>
    </row>
    <row r="265" spans="1:29">
      <c r="A265" t="s">
        <v>265</v>
      </c>
      <c r="B265" s="4" cm="1">
        <f t="array" ref="B265">_xll.SNL.Clients.Office.Excel.Functions.SPG(A265, "SP_TOTAL_REV", "CY2023")</f>
        <v>20431000</v>
      </c>
      <c r="C265" s="4">
        <f>_xll.SNL.Clients.Office.Excel.Functions.SPG(A265,"IQ_AVG_DILUT_SHARES_OUT","CY2023")</f>
        <v>338800000</v>
      </c>
      <c r="D265" s="5">
        <f>_xll.SNL.Clients.Office.Excel.Functions.SPG(A265, "IQ_DILUT_EPS_NORM", "CY2023")</f>
        <v>5.2320000000000002</v>
      </c>
      <c r="E265">
        <f t="shared" si="48"/>
        <v>1772601.6</v>
      </c>
      <c r="F265">
        <f t="shared" si="49"/>
        <v>8.6760393519651521E-2</v>
      </c>
      <c r="G265" s="5">
        <f>_xll.SNL.Clients.Office.Excel.Functions.SPG(A265, "SP_MARKETCAP", "12/30/2023")</f>
        <v>41063.213461710002</v>
      </c>
      <c r="H265">
        <f t="shared" si="53"/>
        <v>9.7730452275323113E-4</v>
      </c>
      <c r="I265">
        <f t="shared" si="54"/>
        <v>5.1132572630449057E-3</v>
      </c>
      <c r="K265" t="s">
        <v>265</v>
      </c>
      <c r="L265" s="4" cm="1">
        <f t="array" ref="L265">_xll.SNL.Clients.Office.Excel.Functions.SPG(K265, "SP_TOTAL_REV", "CY2023")</f>
        <v>20431000</v>
      </c>
      <c r="M265" s="4">
        <f>_xll.SNL.Clients.Office.Excel.Functions.SPG(K265,"IQ_AVG_DILUT_SHARES_OUT","CY2023")</f>
        <v>338800000</v>
      </c>
      <c r="N265" s="5">
        <f>_xll.SNL.Clients.Office.Excel.Functions.SPG(K265, "IQ_DILUT_EPS_NORM", "CY2023")</f>
        <v>5.2320000000000002</v>
      </c>
      <c r="O265">
        <f t="shared" si="50"/>
        <v>1772601.6</v>
      </c>
      <c r="P265">
        <f t="shared" si="51"/>
        <v>8.6760393519651521E-2</v>
      </c>
      <c r="Q265" s="5">
        <f>_xll.SNL.Clients.Office.Excel.Functions.SPG(K265, "SP_MARKETCAP", "12/31/2022")</f>
        <v>45814.551760499999</v>
      </c>
      <c r="R265">
        <f t="shared" si="55"/>
        <v>1.3596934421219145E-3</v>
      </c>
      <c r="S265">
        <f t="shared" si="56"/>
        <v>7.1139160891818569E-3</v>
      </c>
      <c r="U265" t="s">
        <v>265</v>
      </c>
      <c r="V265" s="4" cm="1">
        <f t="array" ref="V265">_xll.SNL.Clients.Office.Excel.Functions.SPG(U265, "SP_TOTAL_REV", "CY2021")</f>
        <v>19440000</v>
      </c>
      <c r="W265" s="4">
        <f>_xll.SNL.Clients.Office.Excel.Functions.SPG(U265,"IQ_AVG_DILUT_SHARES_OUT","CY2021")</f>
        <v>338800000</v>
      </c>
      <c r="X265" s="5">
        <f>_xll.SNL.Clients.Office.Excel.Functions.SPG(U265, "IQ_DILUT_EPS_NORM", "CY2021")</f>
        <v>4.8499999999999996</v>
      </c>
      <c r="Y265">
        <f t="shared" si="57"/>
        <v>1643179.9999999998</v>
      </c>
      <c r="Z265">
        <f t="shared" si="58"/>
        <v>8.4525720164609047E-2</v>
      </c>
      <c r="AA265" s="5">
        <f>_xll.SNL.Clients.Office.Excel.Functions.SPG(U265, "SP_MARKETCAP", "12/31/2021")</f>
        <v>48123.553908239999</v>
      </c>
      <c r="AB265">
        <f t="shared" si="52"/>
        <v>1.1341521463507122E-3</v>
      </c>
      <c r="AC265">
        <f t="shared" si="59"/>
        <v>5.5006379098009534E-3</v>
      </c>
    </row>
    <row r="266" spans="1:29">
      <c r="A266" t="s">
        <v>266</v>
      </c>
      <c r="B266" s="4" cm="1">
        <f t="array" ref="B266">_xll.SNL.Clients.Office.Excel.Functions.SPG(A266, "SP_TOTAL_REV", "CY2023")</f>
        <v>2087463</v>
      </c>
      <c r="C266" s="4">
        <f>_xll.SNL.Clients.Office.Excel.Functions.SPG(A266,"IQ_AVG_DILUT_SHARES_OUT","CY2023")</f>
        <v>618199000</v>
      </c>
      <c r="D266" s="5">
        <f>_xll.SNL.Clients.Office.Excel.Functions.SPG(A266, "IQ_DILUT_EPS_NORM", "CY2023")</f>
        <v>0.63800000000000001</v>
      </c>
      <c r="E266">
        <f t="shared" si="48"/>
        <v>394410.962</v>
      </c>
      <c r="F266">
        <f t="shared" si="49"/>
        <v>0.18894273191908073</v>
      </c>
      <c r="G266" s="5">
        <f>_xll.SNL.Clients.Office.Excel.Functions.SPG(A266, "SP_MARKETCAP", "12/30/2023")</f>
        <v>13209.51860532</v>
      </c>
      <c r="H266">
        <f t="shared" si="53"/>
        <v>3.1438655643475276E-4</v>
      </c>
      <c r="I266">
        <f t="shared" si="54"/>
        <v>2.0057862300537226E-4</v>
      </c>
      <c r="K266" t="s">
        <v>266</v>
      </c>
      <c r="L266" s="4" cm="1">
        <f t="array" ref="L266">_xll.SNL.Clients.Office.Excel.Functions.SPG(K266, "SP_TOTAL_REV", "CY2023")</f>
        <v>2087463</v>
      </c>
      <c r="M266" s="4">
        <f>_xll.SNL.Clients.Office.Excel.Functions.SPG(K266,"IQ_AVG_DILUT_SHARES_OUT","CY2023")</f>
        <v>618199000</v>
      </c>
      <c r="N266" s="5">
        <f>_xll.SNL.Clients.Office.Excel.Functions.SPG(K266, "IQ_DILUT_EPS_NORM", "CY2023")</f>
        <v>0.63800000000000001</v>
      </c>
      <c r="O266">
        <f t="shared" si="50"/>
        <v>394410.962</v>
      </c>
      <c r="P266">
        <f t="shared" si="51"/>
        <v>0.18894273191908073</v>
      </c>
      <c r="Q266" s="5">
        <f>_xll.SNL.Clients.Office.Excel.Functions.SPG(K266, "SP_MARKETCAP", "12/31/2022")</f>
        <v>13099.000358220001</v>
      </c>
      <c r="R266">
        <f t="shared" si="55"/>
        <v>3.8875475588042661E-4</v>
      </c>
      <c r="S266">
        <f t="shared" si="56"/>
        <v>2.4802553425171218E-4</v>
      </c>
      <c r="U266" t="s">
        <v>266</v>
      </c>
      <c r="V266" s="4" cm="1">
        <f t="array" ref="V266">_xll.SNL.Clients.Office.Excel.Functions.SPG(U266, "SP_TOTAL_REV", "CY2021")</f>
        <v>1475391</v>
      </c>
      <c r="W266" s="4">
        <f>_xll.SNL.Clients.Office.Excel.Functions.SPG(U266,"IQ_AVG_DILUT_SHARES_OUT","CY2021")</f>
        <v>511385000</v>
      </c>
      <c r="X266" s="5">
        <f>_xll.SNL.Clients.Office.Excel.Functions.SPG(U266, "IQ_DILUT_EPS_NORM", "CY2021")</f>
        <v>0.442</v>
      </c>
      <c r="Y266">
        <f t="shared" si="57"/>
        <v>226032.17</v>
      </c>
      <c r="Z266">
        <f t="shared" si="58"/>
        <v>0.15320153776185433</v>
      </c>
      <c r="AA266" s="5">
        <f>_xll.SNL.Clients.Office.Excel.Functions.SPG(U266, "SP_MARKETCAP", "12/31/2021")</f>
        <v>15194.951629699999</v>
      </c>
      <c r="AB266">
        <f t="shared" si="52"/>
        <v>3.5810711397955803E-4</v>
      </c>
      <c r="AC266">
        <f t="shared" si="59"/>
        <v>1.5828334437896464E-4</v>
      </c>
    </row>
    <row r="267" spans="1:29">
      <c r="A267" t="s">
        <v>267</v>
      </c>
      <c r="B267" s="4" cm="1">
        <f t="array" ref="B267">_xll.SNL.Clients.Office.Excel.Functions.SPG(A267, "SP_TOTAL_REV", "CY2023")</f>
        <v>15334000</v>
      </c>
      <c r="C267" s="4">
        <f>_xll.SNL.Clients.Office.Excel.Functions.SPG(A267,"IQ_AVG_DILUT_SHARES_OUT","CY2023")</f>
        <v>2234000000</v>
      </c>
      <c r="D267" s="5">
        <f>_xll.SNL.Clients.Office.Excel.Functions.SPG(A267, "IQ_DILUT_EPS_NORM", "CY2023")</f>
        <v>0.86699999999999999</v>
      </c>
      <c r="E267">
        <f t="shared" si="48"/>
        <v>1936878</v>
      </c>
      <c r="F267">
        <f t="shared" si="49"/>
        <v>0.12631263858093125</v>
      </c>
      <c r="G267" s="5">
        <f>_xll.SNL.Clients.Office.Excel.Functions.SPG(A267, "SP_MARKETCAP", "12/30/2023")</f>
        <v>39209.732178120001</v>
      </c>
      <c r="H267">
        <f t="shared" si="53"/>
        <v>9.3319166629156987E-4</v>
      </c>
      <c r="I267">
        <f t="shared" si="54"/>
        <v>8.0907717467479108E-4</v>
      </c>
      <c r="K267" t="s">
        <v>267</v>
      </c>
      <c r="L267" s="4" cm="1">
        <f t="array" ref="L267">_xll.SNL.Clients.Office.Excel.Functions.SPG(K267, "SP_TOTAL_REV", "CY2023")</f>
        <v>15334000</v>
      </c>
      <c r="M267" s="4">
        <f>_xll.SNL.Clients.Office.Excel.Functions.SPG(K267,"IQ_AVG_DILUT_SHARES_OUT","CY2023")</f>
        <v>2234000000</v>
      </c>
      <c r="N267" s="5">
        <f>_xll.SNL.Clients.Office.Excel.Functions.SPG(K267, "IQ_DILUT_EPS_NORM", "CY2023")</f>
        <v>0.86699999999999999</v>
      </c>
      <c r="O267">
        <f t="shared" si="50"/>
        <v>1936878</v>
      </c>
      <c r="P267">
        <f t="shared" si="51"/>
        <v>0.12631263858093125</v>
      </c>
      <c r="Q267" s="5">
        <f>_xll.SNL.Clients.Office.Excel.Functions.SPG(K267, "SP_MARKETCAP", "12/31/2022")</f>
        <v>40639.176643680003</v>
      </c>
      <c r="R267">
        <f t="shared" si="55"/>
        <v>1.2060976229671778E-3</v>
      </c>
      <c r="S267">
        <f t="shared" si="56"/>
        <v>1.0456866391125432E-3</v>
      </c>
      <c r="U267" t="s">
        <v>267</v>
      </c>
      <c r="V267" s="4" cm="1">
        <f t="array" ref="V267">_xll.SNL.Clients.Office.Excel.Functions.SPG(U267, "SP_TOTAL_REV", "CY2021")</f>
        <v>16610000</v>
      </c>
      <c r="W267" s="4">
        <f>_xll.SNL.Clients.Office.Excel.Functions.SPG(U267,"IQ_AVG_DILUT_SHARES_OUT","CY2021")</f>
        <v>2266000000</v>
      </c>
      <c r="X267" s="5">
        <f>_xll.SNL.Clients.Office.Excel.Functions.SPG(U267, "IQ_DILUT_EPS_NORM", "CY2021")</f>
        <v>0.996</v>
      </c>
      <c r="Y267">
        <f t="shared" si="57"/>
        <v>2256936</v>
      </c>
      <c r="Z267">
        <f t="shared" si="58"/>
        <v>0.13587814569536424</v>
      </c>
      <c r="AA267" s="5">
        <f>_xll.SNL.Clients.Office.Excel.Functions.SPG(U267, "SP_MARKETCAP", "12/31/2021")</f>
        <v>35961.368541019998</v>
      </c>
      <c r="AB267">
        <f t="shared" si="52"/>
        <v>8.4751976951401439E-4</v>
      </c>
      <c r="AC267">
        <f t="shared" si="59"/>
        <v>8.4412969043595829E-4</v>
      </c>
    </row>
    <row r="268" spans="1:29">
      <c r="A268" t="s">
        <v>268</v>
      </c>
      <c r="B268" s="4" cm="1">
        <f t="array" ref="B268">_xll.SNL.Clients.Office.Excel.Functions.SPG(A268, "SP_TOTAL_REV", "CY2023")</f>
        <v>18663644</v>
      </c>
      <c r="C268" s="4">
        <f>_xll.SNL.Clients.Office.Excel.Functions.SPG(A268,"IQ_AVG_DILUT_SHARES_OUT","CY2023")</f>
        <v>911787433</v>
      </c>
      <c r="D268" s="5">
        <f>_xll.SNL.Clients.Office.Excel.Functions.SPG(A268, "IQ_DILUT_EPS_NORM", "CY2023")</f>
        <v>2.7109999999999999</v>
      </c>
      <c r="E268">
        <f t="shared" si="48"/>
        <v>2471855.7308629998</v>
      </c>
      <c r="F268">
        <f t="shared" si="49"/>
        <v>0.13244228891544438</v>
      </c>
      <c r="G268" s="5">
        <f>_xll.SNL.Clients.Office.Excel.Functions.SPG(A268, "SP_MARKETCAP", "12/30/2023")</f>
        <v>73322.968806599994</v>
      </c>
      <c r="H268">
        <f t="shared" si="53"/>
        <v>1.7450867332437009E-3</v>
      </c>
      <c r="I268">
        <f t="shared" si="54"/>
        <v>4.730930133823673E-3</v>
      </c>
      <c r="K268" t="s">
        <v>268</v>
      </c>
      <c r="L268" s="4" cm="1">
        <f t="array" ref="L268">_xll.SNL.Clients.Office.Excel.Functions.SPG(K268, "SP_TOTAL_REV", "CY2023")</f>
        <v>18663644</v>
      </c>
      <c r="M268" s="4">
        <f>_xll.SNL.Clients.Office.Excel.Functions.SPG(K268,"IQ_AVG_DILUT_SHARES_OUT","CY2023")</f>
        <v>911787433</v>
      </c>
      <c r="N268" s="5">
        <f>_xll.SNL.Clients.Office.Excel.Functions.SPG(K268, "IQ_DILUT_EPS_NORM", "CY2023")</f>
        <v>2.7109999999999999</v>
      </c>
      <c r="O268">
        <f t="shared" si="50"/>
        <v>2471855.7308629998</v>
      </c>
      <c r="P268">
        <f t="shared" si="51"/>
        <v>0.13244228891544438</v>
      </c>
      <c r="Q268" s="5">
        <f>_xll.SNL.Clients.Office.Excel.Functions.SPG(K268, "SP_MARKETCAP", "12/31/2022")</f>
        <v>39972.812680460003</v>
      </c>
      <c r="R268">
        <f t="shared" si="55"/>
        <v>1.1863211398184816E-3</v>
      </c>
      <c r="S268">
        <f t="shared" si="56"/>
        <v>3.2161166100479035E-3</v>
      </c>
      <c r="U268" t="s">
        <v>268</v>
      </c>
      <c r="V268" s="4" cm="1">
        <f t="array" ref="V268">_xll.SNL.Clients.Office.Excel.Functions.SPG(U268, "SP_TOTAL_REV", "CY2021")</f>
        <v>24820632</v>
      </c>
      <c r="W268" s="4">
        <f>_xll.SNL.Clients.Office.Excel.Functions.SPG(U268,"IQ_AVG_DILUT_SHARES_OUT","CY2021")</f>
        <v>633092865</v>
      </c>
      <c r="X268" s="5">
        <f>_xll.SNL.Clients.Office.Excel.Functions.SPG(U268, "IQ_DILUT_EPS_NORM", "CY2021")</f>
        <v>1.4770000000000001</v>
      </c>
      <c r="Y268">
        <f t="shared" si="57"/>
        <v>935078.16160500003</v>
      </c>
      <c r="Z268">
        <f t="shared" si="58"/>
        <v>3.7673422723684069E-2</v>
      </c>
      <c r="AA268" s="5">
        <f>_xll.SNL.Clients.Office.Excel.Functions.SPG(U268, "SP_MARKETCAP", "12/31/2021")</f>
        <v>43583.187486000003</v>
      </c>
      <c r="AB268">
        <f t="shared" si="52"/>
        <v>1.0271470333696347E-3</v>
      </c>
      <c r="AC268">
        <f t="shared" si="59"/>
        <v>1.5170961682869505E-3</v>
      </c>
    </row>
    <row r="269" spans="1:29">
      <c r="A269" t="s">
        <v>269</v>
      </c>
      <c r="B269" s="4" cm="1">
        <f t="array" ref="B269">_xll.SNL.Clients.Office.Excel.Functions.SPG(A269, "SP_TOTAL_REV", "CY2023")</f>
        <v>9671427</v>
      </c>
      <c r="C269" s="4">
        <f>_xll.SNL.Clients.Office.Excel.Functions.SPG(A269,"IQ_AVG_DILUT_SHARES_OUT","CY2023")</f>
        <v>137443000</v>
      </c>
      <c r="D269" s="5">
        <f>_xll.SNL.Clients.Office.Excel.Functions.SPG(A269, "IQ_DILUT_EPS_NORM", "CY2023")</f>
        <v>15.047000000000001</v>
      </c>
      <c r="E269">
        <f t="shared" si="48"/>
        <v>2068104.821</v>
      </c>
      <c r="F269">
        <f t="shared" si="49"/>
        <v>0.21383657458201361</v>
      </c>
      <c r="G269" s="5">
        <f>_xll.SNL.Clients.Office.Excel.Functions.SPG(A269, "SP_MARKETCAP", "12/30/2023")</f>
        <v>79244.176242000001</v>
      </c>
      <c r="H269">
        <f t="shared" si="53"/>
        <v>1.8860114763150752E-3</v>
      </c>
      <c r="I269">
        <f t="shared" si="54"/>
        <v>2.8378814684112939E-2</v>
      </c>
      <c r="K269" t="s">
        <v>269</v>
      </c>
      <c r="L269" s="4" cm="1">
        <f t="array" ref="L269">_xll.SNL.Clients.Office.Excel.Functions.SPG(K269, "SP_TOTAL_REV", "CY2023")</f>
        <v>9671427</v>
      </c>
      <c r="M269" s="4">
        <f>_xll.SNL.Clients.Office.Excel.Functions.SPG(K269,"IQ_AVG_DILUT_SHARES_OUT","CY2023")</f>
        <v>137443000</v>
      </c>
      <c r="N269" s="5">
        <f>_xll.SNL.Clients.Office.Excel.Functions.SPG(K269, "IQ_DILUT_EPS_NORM", "CY2023")</f>
        <v>15.047000000000001</v>
      </c>
      <c r="O269">
        <f t="shared" si="50"/>
        <v>2068104.821</v>
      </c>
      <c r="P269">
        <f t="shared" si="51"/>
        <v>0.21383657458201361</v>
      </c>
      <c r="Q269" s="5">
        <f>_xll.SNL.Clients.Office.Excel.Functions.SPG(K269, "SP_MARKETCAP", "12/31/2022")</f>
        <v>53432.060828809997</v>
      </c>
      <c r="R269">
        <f t="shared" si="55"/>
        <v>1.585767401758801E-3</v>
      </c>
      <c r="S269">
        <f t="shared" si="56"/>
        <v>2.3861042094264678E-2</v>
      </c>
      <c r="U269" t="s">
        <v>269</v>
      </c>
      <c r="V269" s="4" cm="1">
        <f t="array" ref="V269">_xll.SNL.Clients.Office.Excel.Functions.SPG(U269, "SP_TOTAL_REV", "CY2021")</f>
        <v>8165712</v>
      </c>
      <c r="W269" s="4">
        <f>_xll.SNL.Clients.Office.Excel.Functions.SPG(U269,"IQ_AVG_DILUT_SHARES_OUT","CY2021")</f>
        <v>153851500</v>
      </c>
      <c r="X269" s="5">
        <f>_xll.SNL.Clients.Office.Excel.Functions.SPG(U269, "IQ_DILUT_EPS_NORM", "CY2021")</f>
        <v>12.234</v>
      </c>
      <c r="Y269">
        <f t="shared" si="57"/>
        <v>1882219.2509999999</v>
      </c>
      <c r="Z269">
        <f t="shared" si="58"/>
        <v>0.23050277195668914</v>
      </c>
      <c r="AA269" s="5">
        <f>_xll.SNL.Clients.Office.Excel.Functions.SPG(U269, "SP_MARKETCAP", "12/31/2021")</f>
        <v>65214.209388149997</v>
      </c>
      <c r="AB269">
        <f t="shared" si="52"/>
        <v>1.5369362722288623E-3</v>
      </c>
      <c r="AC269">
        <f t="shared" si="59"/>
        <v>1.88028783544479E-2</v>
      </c>
    </row>
    <row r="270" spans="1:29">
      <c r="A270" t="s">
        <v>270</v>
      </c>
      <c r="B270" s="4" cm="1">
        <f t="array" ref="B270">_xll.SNL.Clients.Office.Excel.Functions.SPG(A270, "SP_TOTAL_REV", "CY2023")</f>
        <v>19419000</v>
      </c>
      <c r="C270" s="4">
        <f>_xll.SNL.Clients.Office.Excel.Functions.SPG(A270,"IQ_AVG_DILUT_SHARES_OUT","CY2023")</f>
        <v>190600000</v>
      </c>
      <c r="D270" s="5">
        <f>_xll.SNL.Clients.Office.Excel.Functions.SPG(A270, "IQ_DILUT_EPS_NORM", "CY2023")</f>
        <v>6.0449999999999999</v>
      </c>
      <c r="E270">
        <f t="shared" si="48"/>
        <v>1152177</v>
      </c>
      <c r="F270">
        <f t="shared" si="49"/>
        <v>5.9332457902054686E-2</v>
      </c>
      <c r="G270" s="5">
        <f>_xll.SNL.Clients.Office.Excel.Functions.SPG(A270, "SP_MARKETCAP", "12/30/2023")</f>
        <v>39920.967244380001</v>
      </c>
      <c r="H270">
        <f t="shared" si="53"/>
        <v>9.5011906160233242E-4</v>
      </c>
      <c r="I270">
        <f t="shared" si="54"/>
        <v>5.7434697273860994E-3</v>
      </c>
      <c r="K270" t="s">
        <v>270</v>
      </c>
      <c r="L270" s="4" cm="1">
        <f t="array" ref="L270">_xll.SNL.Clients.Office.Excel.Functions.SPG(K270, "SP_TOTAL_REV", "CY2023")</f>
        <v>19419000</v>
      </c>
      <c r="M270" s="4">
        <f>_xll.SNL.Clients.Office.Excel.Functions.SPG(K270,"IQ_AVG_DILUT_SHARES_OUT","CY2023")</f>
        <v>190600000</v>
      </c>
      <c r="N270" s="5">
        <f>_xll.SNL.Clients.Office.Excel.Functions.SPG(K270, "IQ_DILUT_EPS_NORM", "CY2023")</f>
        <v>6.0449999999999999</v>
      </c>
      <c r="O270">
        <f t="shared" si="50"/>
        <v>1152177</v>
      </c>
      <c r="P270">
        <f t="shared" si="51"/>
        <v>5.9332457902054686E-2</v>
      </c>
      <c r="Q270" s="5">
        <f>_xll.SNL.Clients.Office.Excel.Functions.SPG(K270, "SP_MARKETCAP", "12/31/2022")</f>
        <v>39643.765946949999</v>
      </c>
      <c r="R270">
        <f t="shared" si="55"/>
        <v>1.1765556249653836E-3</v>
      </c>
      <c r="S270">
        <f t="shared" si="56"/>
        <v>7.1122787529157442E-3</v>
      </c>
      <c r="U270" t="s">
        <v>270</v>
      </c>
      <c r="V270" s="4" cm="1">
        <f t="array" ref="V270">_xll.SNL.Clients.Office.Excel.Functions.SPG(U270, "SP_TOTAL_REV", "CY2021")</f>
        <v>17814000</v>
      </c>
      <c r="W270" s="4">
        <f>_xll.SNL.Clients.Office.Excel.Functions.SPG(U270,"IQ_AVG_DILUT_SHARES_OUT","CY2021")</f>
        <v>203200000</v>
      </c>
      <c r="X270" s="5">
        <f>_xll.SNL.Clients.Office.Excel.Functions.SPG(U270, "IQ_DILUT_EPS_NORM", "CY2021")</f>
        <v>8.4930000000000003</v>
      </c>
      <c r="Y270">
        <f t="shared" si="57"/>
        <v>1725777.6</v>
      </c>
      <c r="Z270">
        <f t="shared" si="58"/>
        <v>9.6877601886156961E-2</v>
      </c>
      <c r="AA270" s="5">
        <f>_xll.SNL.Clients.Office.Excel.Functions.SPG(U270, "SP_MARKETCAP", "12/31/2021")</f>
        <v>41843.119009560003</v>
      </c>
      <c r="AB270">
        <f t="shared" si="52"/>
        <v>9.861379590790152E-4</v>
      </c>
      <c r="AC270">
        <f t="shared" si="59"/>
        <v>8.3752696864580756E-3</v>
      </c>
    </row>
    <row r="271" spans="1:29">
      <c r="A271" t="s">
        <v>271</v>
      </c>
      <c r="B271" s="4" cm="1">
        <f t="array" ref="B271">_xll.SNL.Clients.Office.Excel.Functions.SPG(A271, "SP_TOTAL_REV", "CY2023")</f>
        <v>12161600</v>
      </c>
      <c r="C271" s="4">
        <f>_xll.SNL.Clients.Office.Excel.Functions.SPG(A271,"IQ_AVG_DILUT_SHARES_OUT","CY2023")</f>
        <v>87600000</v>
      </c>
      <c r="D271" s="5">
        <f>_xll.SNL.Clients.Office.Excel.Functions.SPG(A271, "IQ_DILUT_EPS_NORM", "CY2023")</f>
        <v>7.2140000000000004</v>
      </c>
      <c r="E271">
        <f t="shared" si="48"/>
        <v>631946.4</v>
      </c>
      <c r="F271">
        <f t="shared" si="49"/>
        <v>5.196243915274306E-2</v>
      </c>
      <c r="G271" s="5">
        <f>_xll.SNL.Clients.Office.Excel.Functions.SPG(A271, "SP_MARKETCAP", "12/30/2023")</f>
        <v>19296.920999999998</v>
      </c>
      <c r="H271">
        <f t="shared" si="53"/>
        <v>4.5926673970845286E-4</v>
      </c>
      <c r="I271">
        <f t="shared" si="54"/>
        <v>3.3131502602567792E-3</v>
      </c>
      <c r="K271" t="s">
        <v>271</v>
      </c>
      <c r="L271" s="4" cm="1">
        <f t="array" ref="L271">_xll.SNL.Clients.Office.Excel.Functions.SPG(K271, "SP_TOTAL_REV", "CY2023")</f>
        <v>12161600</v>
      </c>
      <c r="M271" s="4">
        <f>_xll.SNL.Clients.Office.Excel.Functions.SPG(K271,"IQ_AVG_DILUT_SHARES_OUT","CY2023")</f>
        <v>87600000</v>
      </c>
      <c r="N271" s="5">
        <f>_xll.SNL.Clients.Office.Excel.Functions.SPG(K271, "IQ_DILUT_EPS_NORM", "CY2023")</f>
        <v>7.2140000000000004</v>
      </c>
      <c r="O271">
        <f t="shared" si="50"/>
        <v>631946.4</v>
      </c>
      <c r="P271">
        <f t="shared" si="51"/>
        <v>5.196243915274306E-2</v>
      </c>
      <c r="Q271" s="5">
        <f>_xll.SNL.Clients.Office.Excel.Functions.SPG(K271, "SP_MARKETCAP", "12/31/2022")</f>
        <v>20863.527999999998</v>
      </c>
      <c r="R271">
        <f t="shared" si="55"/>
        <v>6.1919196218318182E-4</v>
      </c>
      <c r="S271">
        <f t="shared" si="56"/>
        <v>4.4668508151894737E-3</v>
      </c>
      <c r="U271" t="s">
        <v>271</v>
      </c>
      <c r="V271" s="4" cm="1">
        <f t="array" ref="V271">_xll.SNL.Clients.Office.Excel.Functions.SPG(U271, "SP_TOTAL_REV", "CY2021")</f>
        <v>13136100</v>
      </c>
      <c r="W271" s="4">
        <f>_xll.SNL.Clients.Office.Excel.Functions.SPG(U271,"IQ_AVG_DILUT_SHARES_OUT","CY2021")</f>
        <v>97500000</v>
      </c>
      <c r="X271" s="5">
        <f>_xll.SNL.Clients.Office.Excel.Functions.SPG(U271, "IQ_DILUT_EPS_NORM", "CY2021")</f>
        <v>18.812000000000001</v>
      </c>
      <c r="Y271">
        <f t="shared" si="57"/>
        <v>1834170</v>
      </c>
      <c r="Z271">
        <f t="shared" si="58"/>
        <v>0.13962820015072966</v>
      </c>
      <c r="AA271" s="5">
        <f>_xll.SNL.Clients.Office.Excel.Functions.SPG(U271, "SP_MARKETCAP", "12/31/2021")</f>
        <v>30069.897000000001</v>
      </c>
      <c r="AB271">
        <f t="shared" si="52"/>
        <v>7.086724785148376E-4</v>
      </c>
      <c r="AC271">
        <f t="shared" si="59"/>
        <v>1.3331546665821125E-2</v>
      </c>
    </row>
    <row r="272" spans="1:29">
      <c r="A272" t="s">
        <v>272</v>
      </c>
      <c r="B272" s="4" cm="1">
        <f t="array" ref="B272">_xll.SNL.Clients.Office.Excel.Functions.SPG(A272, "SP_TOTAL_REV", "CY2023")</f>
        <v>14317147</v>
      </c>
      <c r="C272" s="4">
        <f>_xll.SNL.Clients.Office.Excel.Functions.SPG(A272,"IQ_AVG_DILUT_SHARES_OUT","CY2023")</f>
        <v>1337936500</v>
      </c>
      <c r="D272" s="5">
        <f>_xll.SNL.Clients.Office.Excel.Functions.SPG(A272, "IQ_DILUT_EPS_NORM", "CY2023")</f>
        <v>1.8979999999999999</v>
      </c>
      <c r="E272">
        <f t="shared" si="48"/>
        <v>2539403.477</v>
      </c>
      <c r="F272">
        <f t="shared" si="49"/>
        <v>0.17736798239202264</v>
      </c>
      <c r="G272" s="5">
        <f>_xll.SNL.Clients.Office.Excel.Functions.SPG(A272, "SP_MARKETCAP", "12/30/2023")</f>
        <v>103227.40192</v>
      </c>
      <c r="H272">
        <f t="shared" si="53"/>
        <v>2.4568122721947451E-3</v>
      </c>
      <c r="I272">
        <f t="shared" si="54"/>
        <v>4.6630296926256261E-3</v>
      </c>
      <c r="K272" t="s">
        <v>272</v>
      </c>
      <c r="L272" s="4" cm="1">
        <f t="array" ref="L272">_xll.SNL.Clients.Office.Excel.Functions.SPG(K272, "SP_TOTAL_REV", "CY2023")</f>
        <v>14317147</v>
      </c>
      <c r="M272" s="4">
        <f>_xll.SNL.Clients.Office.Excel.Functions.SPG(K272,"IQ_AVG_DILUT_SHARES_OUT","CY2023")</f>
        <v>1337936500</v>
      </c>
      <c r="N272" s="5">
        <f>_xll.SNL.Clients.Office.Excel.Functions.SPG(K272, "IQ_DILUT_EPS_NORM", "CY2023")</f>
        <v>1.8979999999999999</v>
      </c>
      <c r="O272">
        <f t="shared" si="50"/>
        <v>2539403.477</v>
      </c>
      <c r="P272">
        <f t="shared" si="51"/>
        <v>0.17736798239202264</v>
      </c>
      <c r="Q272" s="5">
        <f>_xll.SNL.Clients.Office.Excel.Functions.SPG(K272, "SP_MARKETCAP", "12/31/2022")</f>
        <v>57320.234920800001</v>
      </c>
      <c r="R272">
        <f t="shared" si="55"/>
        <v>1.7011614111194951E-3</v>
      </c>
      <c r="S272">
        <f t="shared" si="56"/>
        <v>3.2288043583048017E-3</v>
      </c>
      <c r="U272" t="s">
        <v>272</v>
      </c>
      <c r="V272" s="4" cm="1">
        <f t="array" ref="V272">_xll.SNL.Clients.Office.Excel.Functions.SPG(U272, "SP_TOTAL_REV", "CY2021")</f>
        <v>16523902</v>
      </c>
      <c r="W272" s="4">
        <f>_xll.SNL.Clients.Office.Excel.Functions.SPG(U272,"IQ_AVG_DILUT_SHARES_OUT","CY2021")</f>
        <v>1430660000</v>
      </c>
      <c r="X272" s="5">
        <f>_xll.SNL.Clients.Office.Excel.Functions.SPG(U272, "IQ_DILUT_EPS_NORM", "CY2021")</f>
        <v>2.2370000000000001</v>
      </c>
      <c r="Y272">
        <f t="shared" si="57"/>
        <v>3200386.42</v>
      </c>
      <c r="Z272">
        <f t="shared" si="58"/>
        <v>0.19368224406075513</v>
      </c>
      <c r="AA272" s="5">
        <f>_xll.SNL.Clients.Office.Excel.Functions.SPG(U272, "SP_MARKETCAP", "12/31/2021")</f>
        <v>101255.38294755</v>
      </c>
      <c r="AB272">
        <f t="shared" si="52"/>
        <v>2.3863368469938316E-3</v>
      </c>
      <c r="AC272">
        <f t="shared" si="59"/>
        <v>5.3382355267252019E-3</v>
      </c>
    </row>
    <row r="273" spans="1:29">
      <c r="A273" t="s">
        <v>273</v>
      </c>
      <c r="B273" s="4" cm="1">
        <f t="array" ref="B273">_xll.SNL.Clients.Office.Excel.Functions.SPG(A273, "SP_TOTAL_REV", "CY2023")</f>
        <v>6345900</v>
      </c>
      <c r="C273" s="4">
        <f>_xll.SNL.Clients.Office.Excel.Functions.SPG(A273,"IQ_AVG_DILUT_SHARES_OUT","CY2023")</f>
        <v>145900000</v>
      </c>
      <c r="D273" s="5">
        <f>_xll.SNL.Clients.Office.Excel.Functions.SPG(A273, "IQ_DILUT_EPS_NORM", "CY2023")</f>
        <v>6.1479999999999997</v>
      </c>
      <c r="E273">
        <f t="shared" si="48"/>
        <v>896993.2</v>
      </c>
      <c r="F273">
        <f t="shared" si="49"/>
        <v>0.14135003703178428</v>
      </c>
      <c r="G273" s="5">
        <f>_xll.SNL.Clients.Office.Excel.Functions.SPG(A273, "SP_MARKETCAP", "12/30/2023")</f>
        <v>15665.16494259</v>
      </c>
      <c r="H273">
        <f t="shared" si="53"/>
        <v>3.7283094179524611E-4</v>
      </c>
      <c r="I273">
        <f t="shared" si="54"/>
        <v>2.2921646301571732E-3</v>
      </c>
      <c r="K273" t="s">
        <v>273</v>
      </c>
      <c r="L273" s="4" cm="1">
        <f t="array" ref="L273">_xll.SNL.Clients.Office.Excel.Functions.SPG(K273, "SP_TOTAL_REV", "CY2023")</f>
        <v>6345900</v>
      </c>
      <c r="M273" s="4">
        <f>_xll.SNL.Clients.Office.Excel.Functions.SPG(K273,"IQ_AVG_DILUT_SHARES_OUT","CY2023")</f>
        <v>145900000</v>
      </c>
      <c r="N273" s="5">
        <f>_xll.SNL.Clients.Office.Excel.Functions.SPG(K273, "IQ_DILUT_EPS_NORM", "CY2023")</f>
        <v>6.1479999999999997</v>
      </c>
      <c r="O273">
        <f t="shared" si="50"/>
        <v>896993.2</v>
      </c>
      <c r="P273">
        <f t="shared" si="51"/>
        <v>0.14135003703178428</v>
      </c>
      <c r="Q273" s="5">
        <f>_xll.SNL.Clients.Office.Excel.Functions.SPG(K273, "SP_MARKETCAP", "12/31/2022")</f>
        <v>12852.756389439999</v>
      </c>
      <c r="R273">
        <f t="shared" si="55"/>
        <v>3.8144667806134136E-4</v>
      </c>
      <c r="S273">
        <f t="shared" si="56"/>
        <v>2.3451341767211265E-3</v>
      </c>
      <c r="U273" t="s">
        <v>273</v>
      </c>
      <c r="V273" s="4" cm="1">
        <f t="array" ref="V273">_xll.SNL.Clients.Office.Excel.Functions.SPG(U273, "SP_TOTAL_REV", "CY2021")</f>
        <v>3894100</v>
      </c>
      <c r="W273" s="4">
        <f>_xll.SNL.Clients.Office.Excel.Functions.SPG(U273,"IQ_AVG_DILUT_SHARES_OUT","CY2021")</f>
        <v>146850000</v>
      </c>
      <c r="X273" s="5">
        <f>_xll.SNL.Clients.Office.Excel.Functions.SPG(U273, "IQ_DILUT_EPS_NORM", "CY2021")</f>
        <v>1.26</v>
      </c>
      <c r="Y273">
        <f t="shared" si="57"/>
        <v>185031</v>
      </c>
      <c r="Z273">
        <f t="shared" si="58"/>
        <v>4.7515728923242857E-2</v>
      </c>
      <c r="AA273" s="5">
        <f>_xll.SNL.Clients.Office.Excel.Functions.SPG(U273, "SP_MARKETCAP", "12/31/2021")</f>
        <v>9257.8152553799991</v>
      </c>
      <c r="AB273">
        <f t="shared" si="52"/>
        <v>2.1818361674676233E-4</v>
      </c>
      <c r="AC273">
        <f t="shared" si="59"/>
        <v>2.7491135710092053E-4</v>
      </c>
    </row>
    <row r="274" spans="1:29">
      <c r="A274" t="s">
        <v>274</v>
      </c>
      <c r="B274" s="4" cm="1">
        <f t="array" ref="B274">_xll.SNL.Clients.Office.Excel.Functions.SPG(A274, "SP_TOTAL_REV", "CY2023")</f>
        <v>10372000</v>
      </c>
      <c r="C274" s="4">
        <f>_xll.SNL.Clients.Office.Excel.Functions.SPG(A274,"IQ_AVG_DILUT_SHARES_OUT","CY2023")</f>
        <v>765000000</v>
      </c>
      <c r="D274" s="5">
        <f>_xll.SNL.Clients.Office.Excel.Functions.SPG(A274, "IQ_DILUT_EPS_NORM", "CY2023")</f>
        <v>1.198</v>
      </c>
      <c r="E274">
        <f t="shared" si="48"/>
        <v>916470</v>
      </c>
      <c r="F274">
        <f t="shared" si="49"/>
        <v>8.836000771307366E-2</v>
      </c>
      <c r="G274" s="5">
        <f>_xll.SNL.Clients.Office.Excel.Functions.SPG(A274, "SP_MARKETCAP", "12/30/2023")</f>
        <v>37071.307049349998</v>
      </c>
      <c r="H274">
        <f t="shared" si="53"/>
        <v>8.8229714602065063E-4</v>
      </c>
      <c r="I274">
        <f t="shared" si="54"/>
        <v>1.0569919809327395E-3</v>
      </c>
      <c r="K274" t="s">
        <v>274</v>
      </c>
      <c r="L274" s="4" cm="1">
        <f t="array" ref="L274">_xll.SNL.Clients.Office.Excel.Functions.SPG(K274, "SP_TOTAL_REV", "CY2023")</f>
        <v>10372000</v>
      </c>
      <c r="M274" s="4">
        <f>_xll.SNL.Clients.Office.Excel.Functions.SPG(K274,"IQ_AVG_DILUT_SHARES_OUT","CY2023")</f>
        <v>765000000</v>
      </c>
      <c r="N274" s="5">
        <f>_xll.SNL.Clients.Office.Excel.Functions.SPG(K274, "IQ_DILUT_EPS_NORM", "CY2023")</f>
        <v>1.198</v>
      </c>
      <c r="O274">
        <f t="shared" si="50"/>
        <v>916470</v>
      </c>
      <c r="P274">
        <f t="shared" si="51"/>
        <v>8.836000771307366E-2</v>
      </c>
      <c r="Q274" s="5">
        <f>_xll.SNL.Clients.Office.Excel.Functions.SPG(K274, "SP_MARKETCAP", "12/31/2022")</f>
        <v>36732.265368920001</v>
      </c>
      <c r="R274">
        <f t="shared" si="55"/>
        <v>1.0901475277438656E-3</v>
      </c>
      <c r="S274">
        <f t="shared" si="56"/>
        <v>1.3059967382371509E-3</v>
      </c>
      <c r="U274" t="s">
        <v>274</v>
      </c>
      <c r="V274" s="4" cm="1">
        <f t="array" ref="V274">_xll.SNL.Clients.Office.Excel.Functions.SPG(U274, "SP_TOTAL_REV", "CY2021")</f>
        <v>4234000</v>
      </c>
      <c r="W274" s="4">
        <f>_xll.SNL.Clients.Office.Excel.Functions.SPG(U274,"IQ_AVG_DILUT_SHARES_OUT","CY2021")</f>
        <v>764000000</v>
      </c>
      <c r="X274" s="5">
        <f>_xll.SNL.Clients.Office.Excel.Functions.SPG(U274, "IQ_DILUT_EPS_NORM", "CY2021")</f>
        <v>-0.65900000000000003</v>
      </c>
      <c r="Y274">
        <f t="shared" si="57"/>
        <v>-503476</v>
      </c>
      <c r="Z274">
        <f t="shared" si="58"/>
        <v>-0.11891261218705716</v>
      </c>
      <c r="AA274" s="5">
        <f>_xll.SNL.Clients.Office.Excel.Functions.SPG(U274, "SP_MARKETCAP", "12/31/2021")</f>
        <v>28755.997507560001</v>
      </c>
      <c r="AB274">
        <f t="shared" si="52"/>
        <v>6.7770714431941812E-4</v>
      </c>
      <c r="AC274">
        <f t="shared" si="59"/>
        <v>-4.4660900810649659E-4</v>
      </c>
    </row>
    <row r="275" spans="1:29">
      <c r="A275" t="s">
        <v>275</v>
      </c>
      <c r="B275" s="4" cm="1">
        <f t="array" ref="B275">_xll.SNL.Clients.Office.Excel.Functions.SPG(A275, "SP_TOTAL_REV", "CY2023")</f>
        <v>15438000</v>
      </c>
      <c r="C275" s="4">
        <f>_xll.SNL.Clients.Office.Excel.Functions.SPG(A275,"IQ_AVG_DILUT_SHARES_OUT","CY2023")</f>
        <v>138000000</v>
      </c>
      <c r="D275" s="5">
        <f>_xll.SNL.Clients.Office.Excel.Functions.SPG(A275, "IQ_DILUT_EPS_NORM", "CY2023")</f>
        <v>4.9800000000000004</v>
      </c>
      <c r="E275">
        <f t="shared" si="48"/>
        <v>687240</v>
      </c>
      <c r="F275">
        <f t="shared" si="49"/>
        <v>4.4516129032258066E-2</v>
      </c>
      <c r="G275" s="5">
        <f>_xll.SNL.Clients.Office.Excel.Functions.SPG(A275, "SP_MARKETCAP", "12/30/2023")</f>
        <v>14883.69576672</v>
      </c>
      <c r="H275">
        <f t="shared" si="53"/>
        <v>3.5423197460330571E-4</v>
      </c>
      <c r="I275">
        <f t="shared" si="54"/>
        <v>1.7640752335244625E-3</v>
      </c>
      <c r="K275" t="s">
        <v>275</v>
      </c>
      <c r="L275" s="4" cm="1">
        <f t="array" ref="L275">_xll.SNL.Clients.Office.Excel.Functions.SPG(K275, "SP_TOTAL_REV", "CY2023")</f>
        <v>15438000</v>
      </c>
      <c r="M275" s="4">
        <f>_xll.SNL.Clients.Office.Excel.Functions.SPG(K275,"IQ_AVG_DILUT_SHARES_OUT","CY2023")</f>
        <v>138000000</v>
      </c>
      <c r="N275" s="5">
        <f>_xll.SNL.Clients.Office.Excel.Functions.SPG(K275, "IQ_DILUT_EPS_NORM", "CY2023")</f>
        <v>4.9800000000000004</v>
      </c>
      <c r="O275">
        <f t="shared" si="50"/>
        <v>687240</v>
      </c>
      <c r="P275">
        <f t="shared" si="51"/>
        <v>4.4516129032258066E-2</v>
      </c>
      <c r="Q275" s="5">
        <f>_xll.SNL.Clients.Office.Excel.Functions.SPG(K275, "SP_MARKETCAP", "12/31/2022")</f>
        <v>14378.374500829999</v>
      </c>
      <c r="R275">
        <f t="shared" si="55"/>
        <v>4.2672427789650704E-4</v>
      </c>
      <c r="S275">
        <f t="shared" si="56"/>
        <v>2.1250869039246053E-3</v>
      </c>
      <c r="U275" t="s">
        <v>275</v>
      </c>
      <c r="V275" s="4" cm="1">
        <f t="array" ref="V275">_xll.SNL.Clients.Office.Excel.Functions.SPG(U275, "SP_TOTAL_REV", "CY2021")</f>
        <v>13737000</v>
      </c>
      <c r="W275" s="4">
        <f>_xll.SNL.Clients.Office.Excel.Functions.SPG(U275,"IQ_AVG_DILUT_SHARES_OUT","CY2021")</f>
        <v>143000000</v>
      </c>
      <c r="X275" s="5">
        <f>_xll.SNL.Clients.Office.Excel.Functions.SPG(U275, "IQ_DILUT_EPS_NORM", "CY2021")</f>
        <v>4.32</v>
      </c>
      <c r="Y275">
        <f t="shared" si="57"/>
        <v>617760</v>
      </c>
      <c r="Z275">
        <f t="shared" si="58"/>
        <v>4.4970517580257698E-2</v>
      </c>
      <c r="AA275" s="5">
        <f>_xll.SNL.Clients.Office.Excel.Functions.SPG(U275, "SP_MARKETCAP", "12/31/2021")</f>
        <v>12476.168748399999</v>
      </c>
      <c r="AB275">
        <f t="shared" si="52"/>
        <v>2.9403218206227932E-4</v>
      </c>
      <c r="AC275">
        <f t="shared" si="59"/>
        <v>1.2702190265090469E-3</v>
      </c>
    </row>
    <row r="276" spans="1:29">
      <c r="A276" t="s">
        <v>276</v>
      </c>
      <c r="B276" s="4" cm="1">
        <f t="array" ref="B276">_xll.SNL.Clients.Office.Excel.Functions.SPG(A276, "SP_TOTAL_REV", "CY2023")</f>
        <v>34233366</v>
      </c>
      <c r="C276" s="4">
        <f>_xll.SNL.Clients.Office.Excel.Functions.SPG(A276,"IQ_AVG_DILUT_SHARES_OUT","CY2023")</f>
        <v>283319000</v>
      </c>
      <c r="D276" s="5">
        <f>_xll.SNL.Clients.Office.Excel.Functions.SPG(A276, "IQ_DILUT_EPS_NORM", "CY2023")</f>
        <v>11.507</v>
      </c>
      <c r="E276">
        <f t="shared" si="48"/>
        <v>3260151.733</v>
      </c>
      <c r="F276">
        <f t="shared" si="49"/>
        <v>9.5233163253651429E-2</v>
      </c>
      <c r="G276" s="5">
        <f>_xll.SNL.Clients.Office.Excel.Functions.SPG(A276, "SP_MARKETCAP", "12/30/2023")</f>
        <v>41867.558057369999</v>
      </c>
      <c r="H276">
        <f t="shared" si="53"/>
        <v>9.9644792495977405E-4</v>
      </c>
      <c r="I276">
        <f t="shared" si="54"/>
        <v>1.1466126272512119E-2</v>
      </c>
      <c r="K276" t="s">
        <v>276</v>
      </c>
      <c r="L276" s="4" cm="1">
        <f t="array" ref="L276">_xll.SNL.Clients.Office.Excel.Functions.SPG(K276, "SP_TOTAL_REV", "CY2023")</f>
        <v>34233366</v>
      </c>
      <c r="M276" s="4">
        <f>_xll.SNL.Clients.Office.Excel.Functions.SPG(K276,"IQ_AVG_DILUT_SHARES_OUT","CY2023")</f>
        <v>283319000</v>
      </c>
      <c r="N276" s="5">
        <f>_xll.SNL.Clients.Office.Excel.Functions.SPG(K276, "IQ_DILUT_EPS_NORM", "CY2023")</f>
        <v>11.507</v>
      </c>
      <c r="O276">
        <f t="shared" si="50"/>
        <v>3260151.733</v>
      </c>
      <c r="P276">
        <f t="shared" si="51"/>
        <v>9.5233163253651429E-2</v>
      </c>
      <c r="Q276" s="5">
        <f>_xll.SNL.Clients.Office.Excel.Functions.SPG(K276, "SP_MARKETCAP", "12/31/2022")</f>
        <v>25778.381363560002</v>
      </c>
      <c r="R276">
        <f t="shared" si="55"/>
        <v>7.6505596457171986E-4</v>
      </c>
      <c r="S276">
        <f t="shared" si="56"/>
        <v>8.8034989843267797E-3</v>
      </c>
      <c r="U276" t="s">
        <v>276</v>
      </c>
      <c r="V276" s="4" cm="1">
        <f t="array" ref="V276">_xll.SNL.Clients.Office.Excel.Functions.SPG(U276, "SP_TOTAL_REV", "CY2021")</f>
        <v>27130676</v>
      </c>
      <c r="W276" s="4">
        <f>_xll.SNL.Clients.Office.Excel.Functions.SPG(U276,"IQ_AVG_DILUT_SHARES_OUT","CY2021")</f>
        <v>306612000</v>
      </c>
      <c r="X276" s="5">
        <f>_xll.SNL.Clients.Office.Excel.Functions.SPG(U276, "IQ_DILUT_EPS_NORM", "CY2021")</f>
        <v>10.734</v>
      </c>
      <c r="Y276">
        <f t="shared" si="57"/>
        <v>3291173.2080000001</v>
      </c>
      <c r="Z276">
        <f t="shared" si="58"/>
        <v>0.12130819033038469</v>
      </c>
      <c r="AA276" s="5">
        <f>_xll.SNL.Clients.Office.Excel.Functions.SPG(U276, "SP_MARKETCAP", "12/31/2021")</f>
        <v>35175.680995199997</v>
      </c>
      <c r="AB276">
        <f t="shared" si="52"/>
        <v>8.2900307354945887E-4</v>
      </c>
      <c r="AC276">
        <f t="shared" si="59"/>
        <v>8.8985189914798923E-3</v>
      </c>
    </row>
    <row r="277" spans="1:29">
      <c r="A277" t="s">
        <v>277</v>
      </c>
      <c r="B277" s="4" cm="1">
        <f t="array" ref="B277">_xll.SNL.Clients.Office.Excel.Functions.SPG(A277, "SP_TOTAL_REV", "CY2023")</f>
        <v>4981900</v>
      </c>
      <c r="C277" s="4">
        <f>_xll.SNL.Clients.Office.Excel.Functions.SPG(A277,"IQ_AVG_DILUT_SHARES_OUT","CY2023")</f>
        <v>35700000</v>
      </c>
      <c r="D277" s="5">
        <f>_xll.SNL.Clients.Office.Excel.Functions.SPG(A277, "IQ_DILUT_EPS_NORM", "CY2023")</f>
        <v>13.831</v>
      </c>
      <c r="E277">
        <f t="shared" si="48"/>
        <v>493766.7</v>
      </c>
      <c r="F277">
        <f t="shared" si="49"/>
        <v>9.9112125895742587E-2</v>
      </c>
      <c r="G277" s="5">
        <f>_xll.SNL.Clients.Office.Excel.Functions.SPG(A277, "SP_MARKETCAP", "12/30/2023")</f>
        <v>15904.737732</v>
      </c>
      <c r="H277">
        <f t="shared" si="53"/>
        <v>3.7853277443036912E-4</v>
      </c>
      <c r="I277">
        <f t="shared" si="54"/>
        <v>5.2354868031464349E-3</v>
      </c>
      <c r="K277" t="s">
        <v>277</v>
      </c>
      <c r="L277" s="4" cm="1">
        <f t="array" ref="L277">_xll.SNL.Clients.Office.Excel.Functions.SPG(K277, "SP_TOTAL_REV", "CY2023")</f>
        <v>4981900</v>
      </c>
      <c r="M277" s="4">
        <f>_xll.SNL.Clients.Office.Excel.Functions.SPG(K277,"IQ_AVG_DILUT_SHARES_OUT","CY2023")</f>
        <v>35700000</v>
      </c>
      <c r="N277" s="5">
        <f>_xll.SNL.Clients.Office.Excel.Functions.SPG(K277, "IQ_DILUT_EPS_NORM", "CY2023")</f>
        <v>13.831</v>
      </c>
      <c r="O277">
        <f t="shared" si="50"/>
        <v>493766.7</v>
      </c>
      <c r="P277">
        <f t="shared" si="51"/>
        <v>9.9112125895742587E-2</v>
      </c>
      <c r="Q277" s="5">
        <f>_xll.SNL.Clients.Office.Excel.Functions.SPG(K277, "SP_MARKETCAP", "12/31/2022")</f>
        <v>8478.0143155700007</v>
      </c>
      <c r="R277">
        <f t="shared" si="55"/>
        <v>2.5161220669269813E-4</v>
      </c>
      <c r="S277">
        <f t="shared" si="56"/>
        <v>3.4800484307667078E-3</v>
      </c>
      <c r="U277" t="s">
        <v>277</v>
      </c>
      <c r="V277" s="4" cm="1">
        <f t="array" ref="V277">_xll.SNL.Clients.Office.Excel.Functions.SPG(U277, "SP_TOTAL_REV", "CY2021")</f>
        <v>4194100</v>
      </c>
      <c r="W277" s="4">
        <f>_xll.SNL.Clients.Office.Excel.Functions.SPG(U277,"IQ_AVG_DILUT_SHARES_OUT","CY2021")</f>
        <v>37500000</v>
      </c>
      <c r="X277" s="5">
        <f>_xll.SNL.Clients.Office.Excel.Functions.SPG(U277, "IQ_DILUT_EPS_NORM", "CY2021")</f>
        <v>9.4179999999999993</v>
      </c>
      <c r="Y277">
        <f t="shared" si="57"/>
        <v>353175</v>
      </c>
      <c r="Z277">
        <f t="shared" si="58"/>
        <v>8.420757731098448E-2</v>
      </c>
      <c r="AA277" s="5">
        <f>_xll.SNL.Clients.Office.Excel.Functions.SPG(U277, "SP_MARKETCAP", "12/31/2021")</f>
        <v>11870.4942594</v>
      </c>
      <c r="AB277">
        <f t="shared" si="52"/>
        <v>2.7975794489768787E-4</v>
      </c>
      <c r="AC277">
        <f t="shared" si="59"/>
        <v>2.6347603250464241E-3</v>
      </c>
    </row>
    <row r="278" spans="1:29">
      <c r="A278" t="s">
        <v>278</v>
      </c>
      <c r="B278" s="4" cm="1">
        <f t="array" ref="B278">_xll.SNL.Clients.Office.Excel.Functions.SPG(A278, "SP_TOTAL_REV", "CY2023")</f>
        <v>32854000</v>
      </c>
      <c r="C278" s="4">
        <f>_xll.SNL.Clients.Office.Excel.Functions.SPG(A278,"IQ_AVG_DILUT_SHARES_OUT","CY2023")</f>
        <v>492290000</v>
      </c>
      <c r="D278" s="5">
        <f>_xll.SNL.Clients.Office.Excel.Functions.SPG(A278, "IQ_DILUT_EPS_NORM", "CY2023")</f>
        <v>10.122999999999999</v>
      </c>
      <c r="E278">
        <f t="shared" si="48"/>
        <v>4983451.67</v>
      </c>
      <c r="F278">
        <f t="shared" si="49"/>
        <v>0.15168477719607962</v>
      </c>
      <c r="G278" s="5">
        <f>_xll.SNL.Clients.Office.Excel.Functions.SPG(A278, "SP_MARKETCAP", "12/30/2023")</f>
        <v>199149.37150506</v>
      </c>
      <c r="H278">
        <f t="shared" si="53"/>
        <v>4.7397552472809718E-3</v>
      </c>
      <c r="I278">
        <f t="shared" si="54"/>
        <v>4.7980542368225271E-2</v>
      </c>
      <c r="K278" t="s">
        <v>278</v>
      </c>
      <c r="L278" s="4" cm="1">
        <f t="array" ref="L278">_xll.SNL.Clients.Office.Excel.Functions.SPG(K278, "SP_TOTAL_REV", "CY2023")</f>
        <v>32854000</v>
      </c>
      <c r="M278" s="4">
        <f>_xll.SNL.Clients.Office.Excel.Functions.SPG(K278,"IQ_AVG_DILUT_SHARES_OUT","CY2023")</f>
        <v>492290000</v>
      </c>
      <c r="N278" s="5">
        <f>_xll.SNL.Clients.Office.Excel.Functions.SPG(K278, "IQ_DILUT_EPS_NORM", "CY2023")</f>
        <v>10.122999999999999</v>
      </c>
      <c r="O278">
        <f t="shared" si="50"/>
        <v>4983451.67</v>
      </c>
      <c r="P278">
        <f t="shared" si="51"/>
        <v>0.15168477719607962</v>
      </c>
      <c r="Q278" s="5">
        <f>_xll.SNL.Clients.Office.Excel.Functions.SPG(K278, "SP_MARKETCAP", "12/31/2022")</f>
        <v>160663.46184701999</v>
      </c>
      <c r="R278">
        <f t="shared" si="55"/>
        <v>4.7682023956925734E-3</v>
      </c>
      <c r="S278">
        <f t="shared" si="56"/>
        <v>4.8268512851595918E-2</v>
      </c>
      <c r="U278" t="s">
        <v>278</v>
      </c>
      <c r="V278" s="4" cm="1">
        <f t="array" ref="V278">_xll.SNL.Clients.Office.Excel.Functions.SPG(U278, "SP_TOTAL_REV", "CY2021")</f>
        <v>30793000</v>
      </c>
      <c r="W278" s="4">
        <f>_xll.SNL.Clients.Office.Excel.Functions.SPG(U278,"IQ_AVG_DILUT_SHARES_OUT","CY2021")</f>
        <v>521875000</v>
      </c>
      <c r="X278" s="5">
        <f>_xll.SNL.Clients.Office.Excel.Functions.SPG(U278, "IQ_DILUT_EPS_NORM", "CY2021")</f>
        <v>6.36</v>
      </c>
      <c r="Y278">
        <f t="shared" si="57"/>
        <v>3319125</v>
      </c>
      <c r="Z278">
        <f t="shared" si="58"/>
        <v>0.10778829604130809</v>
      </c>
      <c r="AA278" s="5">
        <f>_xll.SNL.Clients.Office.Excel.Functions.SPG(U278, "SP_MARKETCAP", "12/31/2021")</f>
        <v>176328.25035595</v>
      </c>
      <c r="AB278">
        <f t="shared" si="52"/>
        <v>4.1556171014465364E-3</v>
      </c>
      <c r="AC278">
        <f t="shared" si="59"/>
        <v>2.6429724765199974E-2</v>
      </c>
    </row>
    <row r="279" spans="1:29">
      <c r="A279" t="s">
        <v>279</v>
      </c>
      <c r="B279" s="4" cm="1">
        <f t="array" ref="B279">_xll.SNL.Clients.Office.Excel.Functions.SPG(A279, "SP_TOTAL_REV", "CY2023")</f>
        <v>22749073</v>
      </c>
      <c r="C279" s="4">
        <f>_xll.SNL.Clients.Office.Excel.Functions.SPG(A279,"IQ_AVG_DILUT_SHARES_OUT","CY2023")</f>
        <v>230977326</v>
      </c>
      <c r="D279" s="5">
        <f>_xll.SNL.Clients.Office.Excel.Functions.SPG(A279, "IQ_DILUT_EPS_NORM", "CY2023")</f>
        <v>1.8029999999999999</v>
      </c>
      <c r="E279">
        <f t="shared" si="48"/>
        <v>416452.118778</v>
      </c>
      <c r="F279">
        <f t="shared" si="49"/>
        <v>1.8306333571394315E-2</v>
      </c>
      <c r="G279" s="5">
        <f>_xll.SNL.Clients.Office.Excel.Functions.SPG(A279, "SP_MARKETCAP", "12/30/2023")</f>
        <v>21365.294277600002</v>
      </c>
      <c r="H279">
        <f t="shared" si="53"/>
        <v>5.0849402584925423E-4</v>
      </c>
      <c r="I279">
        <f t="shared" si="54"/>
        <v>9.1681472860620538E-4</v>
      </c>
      <c r="K279" t="s">
        <v>279</v>
      </c>
      <c r="L279" s="4" cm="1">
        <f t="array" ref="L279">_xll.SNL.Clients.Office.Excel.Functions.SPG(K279, "SP_TOTAL_REV", "CY2023")</f>
        <v>22749073</v>
      </c>
      <c r="M279" s="4">
        <f>_xll.SNL.Clients.Office.Excel.Functions.SPG(K279,"IQ_AVG_DILUT_SHARES_OUT","CY2023")</f>
        <v>230977326</v>
      </c>
      <c r="N279" s="5">
        <f>_xll.SNL.Clients.Office.Excel.Functions.SPG(K279, "IQ_DILUT_EPS_NORM", "CY2023")</f>
        <v>1.8029999999999999</v>
      </c>
      <c r="O279">
        <f t="shared" si="50"/>
        <v>416452.118778</v>
      </c>
      <c r="P279">
        <f t="shared" si="51"/>
        <v>1.8306333571394315E-2</v>
      </c>
      <c r="Q279" s="5">
        <f>_xll.SNL.Clients.Office.Excel.Functions.SPG(K279, "SP_MARKETCAP", "12/31/2022")</f>
        <v>15780.581482379999</v>
      </c>
      <c r="R279">
        <f t="shared" si="55"/>
        <v>4.6833925750555981E-4</v>
      </c>
      <c r="S279">
        <f t="shared" si="56"/>
        <v>8.4441568128252426E-4</v>
      </c>
      <c r="U279" t="s">
        <v>279</v>
      </c>
      <c r="V279" s="4" cm="1">
        <f t="array" ref="V279">_xll.SNL.Clients.Office.Excel.Functions.SPG(U279, "SP_TOTAL_REV", "CY2021")</f>
        <v>6268447</v>
      </c>
      <c r="W279" s="4">
        <f>_xll.SNL.Clients.Office.Excel.Functions.SPG(U279,"IQ_AVG_DILUT_SHARES_OUT","CY2021")</f>
        <v>217190862</v>
      </c>
      <c r="X279" s="5">
        <f>_xll.SNL.Clients.Office.Excel.Functions.SPG(U279, "IQ_DILUT_EPS_NORM", "CY2021")</f>
        <v>-2.2589999999999999</v>
      </c>
      <c r="Y279">
        <f t="shared" si="57"/>
        <v>-490634.15725799993</v>
      </c>
      <c r="Z279">
        <f t="shared" si="58"/>
        <v>-7.8270448367514303E-2</v>
      </c>
      <c r="AA279" s="5">
        <f>_xll.SNL.Clients.Office.Excel.Functions.SPG(U279, "SP_MARKETCAP", "12/31/2021")</f>
        <v>26362.91389426</v>
      </c>
      <c r="AB279">
        <f t="shared" si="52"/>
        <v>6.2130813186086022E-4</v>
      </c>
      <c r="AC279">
        <f t="shared" si="59"/>
        <v>-1.4035350698736833E-3</v>
      </c>
    </row>
    <row r="280" spans="1:29">
      <c r="A280" t="s">
        <v>280</v>
      </c>
      <c r="B280" s="4" cm="1">
        <f t="array" ref="B280">_xll.SNL.Clients.Office.Excel.Functions.SPG(A280, "SP_TOTAL_REV", "CY2023")</f>
        <v>13866000</v>
      </c>
      <c r="C280" s="4">
        <f>_xll.SNL.Clients.Office.Excel.Functions.SPG(A280,"IQ_AVG_DILUT_SHARES_OUT","CY2023")</f>
        <v>268300000</v>
      </c>
      <c r="D280" s="5">
        <f>_xll.SNL.Clients.Office.Excel.Functions.SPG(A280, "IQ_DILUT_EPS_NORM", "CY2023")</f>
        <v>2.9529999999999998</v>
      </c>
      <c r="E280">
        <f t="shared" si="48"/>
        <v>792289.9</v>
      </c>
      <c r="F280">
        <f t="shared" si="49"/>
        <v>5.7139037934516086E-2</v>
      </c>
      <c r="G280" s="5">
        <f>_xll.SNL.Clients.Office.Excel.Functions.SPG(A280, "SP_MARKETCAP", "12/30/2023")</f>
        <v>12788.52366501</v>
      </c>
      <c r="H280">
        <f t="shared" si="53"/>
        <v>3.0436687642103821E-4</v>
      </c>
      <c r="I280">
        <f t="shared" si="54"/>
        <v>8.9879538607132582E-4</v>
      </c>
      <c r="K280" t="s">
        <v>280</v>
      </c>
      <c r="L280" s="4" cm="1">
        <f t="array" ref="L280">_xll.SNL.Clients.Office.Excel.Functions.SPG(K280, "SP_TOTAL_REV", "CY2023")</f>
        <v>13866000</v>
      </c>
      <c r="M280" s="4">
        <f>_xll.SNL.Clients.Office.Excel.Functions.SPG(K280,"IQ_AVG_DILUT_SHARES_OUT","CY2023")</f>
        <v>268300000</v>
      </c>
      <c r="N280" s="5">
        <f>_xll.SNL.Clients.Office.Excel.Functions.SPG(K280, "IQ_DILUT_EPS_NORM", "CY2023")</f>
        <v>2.9529999999999998</v>
      </c>
      <c r="O280">
        <f t="shared" si="50"/>
        <v>792289.9</v>
      </c>
      <c r="P280">
        <f t="shared" si="51"/>
        <v>5.7139037934516086E-2</v>
      </c>
      <c r="Q280" s="5">
        <f>_xll.SNL.Clients.Office.Excel.Functions.SPG(K280, "SP_MARKETCAP", "12/31/2022")</f>
        <v>14269.81594885</v>
      </c>
      <c r="R280">
        <f t="shared" si="55"/>
        <v>4.2350245545054964E-4</v>
      </c>
      <c r="S280">
        <f t="shared" si="56"/>
        <v>1.2506027509454731E-3</v>
      </c>
      <c r="U280" t="s">
        <v>280</v>
      </c>
      <c r="V280" s="4" cm="1">
        <f t="array" ref="V280">_xll.SNL.Clients.Office.Excel.Functions.SPG(U280, "SP_TOTAL_REV", "CY2021")</f>
        <v>13089000</v>
      </c>
      <c r="W280" s="4">
        <f>_xll.SNL.Clients.Office.Excel.Functions.SPG(U280,"IQ_AVG_DILUT_SHARES_OUT","CY2021")</f>
        <v>297700000</v>
      </c>
      <c r="X280" s="5">
        <f>_xll.SNL.Clients.Office.Excel.Functions.SPG(U280, "IQ_DILUT_EPS_NORM", "CY2021")</f>
        <v>3.0739999999999998</v>
      </c>
      <c r="Y280">
        <f t="shared" si="57"/>
        <v>915129.8</v>
      </c>
      <c r="Z280">
        <f t="shared" si="58"/>
        <v>6.9915944686377879E-2</v>
      </c>
      <c r="AA280" s="5">
        <f>_xll.SNL.Clients.Office.Excel.Functions.SPG(U280, "SP_MARKETCAP", "12/31/2021")</f>
        <v>17498.215715490001</v>
      </c>
      <c r="AB280">
        <f t="shared" si="52"/>
        <v>4.1238930418297019E-4</v>
      </c>
      <c r="AC280">
        <f t="shared" si="59"/>
        <v>1.2676847210584504E-3</v>
      </c>
    </row>
    <row r="281" spans="1:29">
      <c r="A281" t="s">
        <v>281</v>
      </c>
      <c r="B281" s="4" cm="1">
        <f t="array" ref="B281">_xll.SNL.Clients.Office.Excel.Functions.SPG(A281, "SP_TOTAL_REV", "CY2023")</f>
        <v>67571000</v>
      </c>
      <c r="C281" s="4">
        <f>_xll.SNL.Clients.Office.Excel.Functions.SPG(A281,"IQ_AVG_DILUT_SHARES_OUT","CY2023")</f>
        <v>251200000</v>
      </c>
      <c r="D281" s="5">
        <f>_xll.SNL.Clients.Office.Excel.Functions.SPG(A281, "IQ_DILUT_EPS_NORM", "CY2023")</f>
        <v>20.536000000000001</v>
      </c>
      <c r="E281">
        <f t="shared" si="48"/>
        <v>5158643.2</v>
      </c>
      <c r="F281">
        <f t="shared" si="49"/>
        <v>7.6344041082713004E-2</v>
      </c>
      <c r="G281" s="5">
        <f>_xll.SNL.Clients.Office.Excel.Functions.SPG(A281, "SP_MARKETCAP", "12/30/2023")</f>
        <v>112448.2615866</v>
      </c>
      <c r="H281">
        <f t="shared" si="53"/>
        <v>2.6762687417728995E-3</v>
      </c>
      <c r="I281">
        <f t="shared" si="54"/>
        <v>5.4959854881048265E-2</v>
      </c>
      <c r="K281" t="s">
        <v>281</v>
      </c>
      <c r="L281" s="4" cm="1">
        <f t="array" ref="L281">_xll.SNL.Clients.Office.Excel.Functions.SPG(K281, "SP_TOTAL_REV", "CY2023")</f>
        <v>67571000</v>
      </c>
      <c r="M281" s="4">
        <f>_xll.SNL.Clients.Office.Excel.Functions.SPG(K281,"IQ_AVG_DILUT_SHARES_OUT","CY2023")</f>
        <v>251200000</v>
      </c>
      <c r="N281" s="5">
        <f>_xll.SNL.Clients.Office.Excel.Functions.SPG(K281, "IQ_DILUT_EPS_NORM", "CY2023")</f>
        <v>20.536000000000001</v>
      </c>
      <c r="O281">
        <f t="shared" si="50"/>
        <v>5158643.2</v>
      </c>
      <c r="P281">
        <f t="shared" si="51"/>
        <v>7.6344041082713004E-2</v>
      </c>
      <c r="Q281" s="5">
        <f>_xll.SNL.Clients.Office.Excel.Functions.SPG(K281, "SP_MARKETCAP", "12/31/2022")</f>
        <v>127496.36225987</v>
      </c>
      <c r="R281">
        <f t="shared" si="55"/>
        <v>3.7838625719919796E-3</v>
      </c>
      <c r="S281">
        <f t="shared" si="56"/>
        <v>7.7705401778427302E-2</v>
      </c>
      <c r="U281" t="s">
        <v>281</v>
      </c>
      <c r="V281" s="4" cm="1">
        <f t="array" ref="V281">_xll.SNL.Clients.Office.Excel.Functions.SPG(U281, "SP_TOTAL_REV", "CY2021")</f>
        <v>67044000</v>
      </c>
      <c r="W281" s="4">
        <f>_xll.SNL.Clients.Office.Excel.Functions.SPG(U281,"IQ_AVG_DILUT_SHARES_OUT","CY2021")</f>
        <v>277400000</v>
      </c>
      <c r="X281" s="5">
        <f>_xll.SNL.Clients.Office.Excel.Functions.SPG(U281, "IQ_DILUT_EPS_NORM", "CY2021")</f>
        <v>16.495000000000001</v>
      </c>
      <c r="Y281">
        <f t="shared" si="57"/>
        <v>4575713</v>
      </c>
      <c r="Z281">
        <f t="shared" si="58"/>
        <v>6.8249403376886827E-2</v>
      </c>
      <c r="AA281" s="5">
        <f>_xll.SNL.Clients.Office.Excel.Functions.SPG(U281, "SP_MARKETCAP", "12/31/2021")</f>
        <v>98017.258640400003</v>
      </c>
      <c r="AB281">
        <f t="shared" si="52"/>
        <v>2.3100223328973209E-3</v>
      </c>
      <c r="AC281">
        <f t="shared" si="59"/>
        <v>3.8103818381141311E-2</v>
      </c>
    </row>
    <row r="282" spans="1:29">
      <c r="A282" t="s">
        <v>282</v>
      </c>
      <c r="B282" s="4" cm="1">
        <f t="array" ref="B282">_xll.SNL.Clients.Office.Excel.Functions.SPG(A282, "SP_TOTAL_REV", "CY2023")</f>
        <v>15855000</v>
      </c>
      <c r="C282" s="4">
        <f>_xll.SNL.Clients.Office.Excel.Functions.SPG(A282,"IQ_AVG_DILUT_SHARES_OUT","CY2023")</f>
        <v>227810000</v>
      </c>
      <c r="D282" s="5">
        <f>_xll.SNL.Clients.Office.Excel.Functions.SPG(A282, "IQ_DILUT_EPS_NORM", "CY2023")</f>
        <v>5.0220000000000002</v>
      </c>
      <c r="E282">
        <f t="shared" si="48"/>
        <v>1144061.82</v>
      </c>
      <c r="F282">
        <f t="shared" si="49"/>
        <v>7.2157793755912969E-2</v>
      </c>
      <c r="G282" s="5">
        <f>_xll.SNL.Clients.Office.Excel.Functions.SPG(A282, "SP_MARKETCAP", "12/30/2023")</f>
        <v>15536.012176779999</v>
      </c>
      <c r="H282">
        <f t="shared" si="53"/>
        <v>3.6975710583572242E-4</v>
      </c>
      <c r="I282">
        <f t="shared" si="54"/>
        <v>1.8569201855069982E-3</v>
      </c>
      <c r="K282" t="s">
        <v>282</v>
      </c>
      <c r="L282" s="4" cm="1">
        <f t="array" ref="L282">_xll.SNL.Clients.Office.Excel.Functions.SPG(K282, "SP_TOTAL_REV", "CY2023")</f>
        <v>15855000</v>
      </c>
      <c r="M282" s="4">
        <f>_xll.SNL.Clients.Office.Excel.Functions.SPG(K282,"IQ_AVG_DILUT_SHARES_OUT","CY2023")</f>
        <v>227810000</v>
      </c>
      <c r="N282" s="5">
        <f>_xll.SNL.Clients.Office.Excel.Functions.SPG(K282, "IQ_DILUT_EPS_NORM", "CY2023")</f>
        <v>5.0220000000000002</v>
      </c>
      <c r="O282">
        <f t="shared" si="50"/>
        <v>1144061.82</v>
      </c>
      <c r="P282">
        <f t="shared" si="51"/>
        <v>7.2157793755912969E-2</v>
      </c>
      <c r="Q282" s="5">
        <f>_xll.SNL.Clients.Office.Excel.Functions.SPG(K282, "SP_MARKETCAP", "12/31/2022")</f>
        <v>13849.11994316</v>
      </c>
      <c r="R282">
        <f t="shared" si="55"/>
        <v>4.1101695514370707E-4</v>
      </c>
      <c r="S282">
        <f t="shared" si="56"/>
        <v>2.0641271487316969E-3</v>
      </c>
      <c r="U282" t="s">
        <v>282</v>
      </c>
      <c r="V282" s="4" cm="1">
        <f t="array" ref="V282">_xll.SNL.Clients.Office.Excel.Functions.SPG(U282, "SP_TOTAL_REV", "CY2021")</f>
        <v>14102000</v>
      </c>
      <c r="W282" s="4">
        <f>_xll.SNL.Clients.Office.Excel.Functions.SPG(U282,"IQ_AVG_DILUT_SHARES_OUT","CY2021")</f>
        <v>260200000</v>
      </c>
      <c r="X282" s="5">
        <f>_xll.SNL.Clients.Office.Excel.Functions.SPG(U282, "IQ_DILUT_EPS_NORM", "CY2021")</f>
        <v>4.7160000000000002</v>
      </c>
      <c r="Y282">
        <f t="shared" si="57"/>
        <v>1227103.2</v>
      </c>
      <c r="Z282">
        <f t="shared" si="58"/>
        <v>8.7016253013756914E-2</v>
      </c>
      <c r="AA282" s="5">
        <f>_xll.SNL.Clients.Office.Excel.Functions.SPG(U282, "SP_MARKETCAP", "12/31/2021")</f>
        <v>14652.811637119999</v>
      </c>
      <c r="AB282">
        <f t="shared" si="52"/>
        <v>3.4533022644170965E-4</v>
      </c>
      <c r="AC282">
        <f t="shared" si="59"/>
        <v>1.6285773478991027E-3</v>
      </c>
    </row>
    <row r="283" spans="1:29">
      <c r="A283" t="s">
        <v>283</v>
      </c>
      <c r="B283" s="4" cm="1">
        <f t="array" ref="B283">_xll.SNL.Clients.Office.Excel.Functions.SPG(A283, "SP_TOTAL_REV", "CY2023")</f>
        <v>86377000</v>
      </c>
      <c r="C283" s="4">
        <f>_xll.SNL.Clients.Office.Excel.Functions.SPG(A283,"IQ_AVG_DILUT_SHARES_OUT","CY2023")</f>
        <v>584000000</v>
      </c>
      <c r="D283" s="5">
        <f>_xll.SNL.Clients.Office.Excel.Functions.SPG(A283, "IQ_DILUT_EPS_NORM", "CY2023")</f>
        <v>10.888999999999999</v>
      </c>
      <c r="E283">
        <f t="shared" si="48"/>
        <v>6359176</v>
      </c>
      <c r="F283">
        <f t="shared" si="49"/>
        <v>7.3621172302812093E-2</v>
      </c>
      <c r="G283" s="5">
        <f>_xll.SNL.Clients.Office.Excel.Functions.SPG(A283, "SP_MARKETCAP", "12/30/2023")</f>
        <v>127991.30912999999</v>
      </c>
      <c r="H283">
        <f t="shared" si="53"/>
        <v>3.0461932893414362E-3</v>
      </c>
      <c r="I283">
        <f t="shared" si="54"/>
        <v>3.31699987276389E-2</v>
      </c>
      <c r="K283" t="s">
        <v>283</v>
      </c>
      <c r="L283" s="4" cm="1">
        <f t="array" ref="L283">_xll.SNL.Clients.Office.Excel.Functions.SPG(K283, "SP_TOTAL_REV", "CY2023")</f>
        <v>86377000</v>
      </c>
      <c r="M283" s="4">
        <f>_xll.SNL.Clients.Office.Excel.Functions.SPG(K283,"IQ_AVG_DILUT_SHARES_OUT","CY2023")</f>
        <v>584000000</v>
      </c>
      <c r="N283" s="5">
        <f>_xll.SNL.Clients.Office.Excel.Functions.SPG(K283, "IQ_DILUT_EPS_NORM", "CY2023")</f>
        <v>10.888999999999999</v>
      </c>
      <c r="O283">
        <f t="shared" si="50"/>
        <v>6359176</v>
      </c>
      <c r="P283">
        <f t="shared" si="51"/>
        <v>7.3621172302812093E-2</v>
      </c>
      <c r="Q283" s="5">
        <f>_xll.SNL.Clients.Office.Excel.Functions.SPG(K283, "SP_MARKETCAP", "12/31/2022")</f>
        <v>120480.941043</v>
      </c>
      <c r="R283">
        <f t="shared" si="55"/>
        <v>3.5756574961862356E-3</v>
      </c>
      <c r="S283">
        <f t="shared" si="56"/>
        <v>3.8935334475971917E-2</v>
      </c>
      <c r="U283" t="s">
        <v>283</v>
      </c>
      <c r="V283" s="4" cm="1">
        <f t="array" ref="V283">_xll.SNL.Clients.Office.Excel.Functions.SPG(U283, "SP_TOTAL_REV", "CY2021")</f>
        <v>96250000</v>
      </c>
      <c r="W283" s="4">
        <f>_xll.SNL.Clients.Office.Excel.Functions.SPG(U283,"IQ_AVG_DILUT_SHARES_OUT","CY2021")</f>
        <v>699000000</v>
      </c>
      <c r="X283" s="5">
        <f>_xll.SNL.Clients.Office.Excel.Functions.SPG(U283, "IQ_DILUT_EPS_NORM", "CY2021")</f>
        <v>10.021000000000001</v>
      </c>
      <c r="Y283">
        <f t="shared" si="57"/>
        <v>7004679.0000000009</v>
      </c>
      <c r="Z283">
        <f t="shared" si="58"/>
        <v>7.2775885714285726E-2</v>
      </c>
      <c r="AA283" s="5">
        <f>_xll.SNL.Clients.Office.Excel.Functions.SPG(U283, "SP_MARKETCAP", "12/31/2021")</f>
        <v>174150.17341272</v>
      </c>
      <c r="AB283">
        <f t="shared" si="52"/>
        <v>4.1042852599788111E-3</v>
      </c>
      <c r="AC283">
        <f t="shared" si="59"/>
        <v>4.1129042590247668E-2</v>
      </c>
    </row>
    <row r="284" spans="1:29">
      <c r="A284" t="s">
        <v>284</v>
      </c>
      <c r="B284" s="4" cm="1">
        <f t="array" ref="B284">_xll.SNL.Clients.Office.Excel.Functions.SPG(A284, "SP_TOTAL_REV", "CY2023")</f>
        <v>9619278</v>
      </c>
      <c r="C284" s="4">
        <f>_xll.SNL.Clients.Office.Excel.Functions.SPG(A284,"IQ_AVG_DILUT_SHARES_OUT","CY2023")</f>
        <v>127060000</v>
      </c>
      <c r="D284" s="5">
        <f>_xll.SNL.Clients.Office.Excel.Functions.SPG(A284, "IQ_DILUT_EPS_NORM", "CY2023")</f>
        <v>11.069000000000001</v>
      </c>
      <c r="E284">
        <f t="shared" si="48"/>
        <v>1406427.14</v>
      </c>
      <c r="F284">
        <f t="shared" si="49"/>
        <v>0.14620922069203113</v>
      </c>
      <c r="G284" s="5">
        <f>_xll.SNL.Clients.Office.Excel.Functions.SPG(A284, "SP_MARKETCAP", "12/30/2023")</f>
        <v>64520.067033630003</v>
      </c>
      <c r="H284">
        <f t="shared" si="53"/>
        <v>1.5355776619651437E-3</v>
      </c>
      <c r="I284">
        <f t="shared" si="54"/>
        <v>1.6997309140292176E-2</v>
      </c>
      <c r="K284" t="s">
        <v>284</v>
      </c>
      <c r="L284" s="4" cm="1">
        <f t="array" ref="L284">_xll.SNL.Clients.Office.Excel.Functions.SPG(K284, "SP_TOTAL_REV", "CY2023")</f>
        <v>9619278</v>
      </c>
      <c r="M284" s="4">
        <f>_xll.SNL.Clients.Office.Excel.Functions.SPG(K284,"IQ_AVG_DILUT_SHARES_OUT","CY2023")</f>
        <v>127060000</v>
      </c>
      <c r="N284" s="5">
        <f>_xll.SNL.Clients.Office.Excel.Functions.SPG(K284, "IQ_DILUT_EPS_NORM", "CY2023")</f>
        <v>11.069000000000001</v>
      </c>
      <c r="O284">
        <f t="shared" si="50"/>
        <v>1406427.14</v>
      </c>
      <c r="P284">
        <f t="shared" si="51"/>
        <v>0.14620922069203113</v>
      </c>
      <c r="Q284" s="5">
        <f>_xll.SNL.Clients.Office.Excel.Functions.SPG(K284, "SP_MARKETCAP", "12/31/2022")</f>
        <v>40853.171440060003</v>
      </c>
      <c r="R284">
        <f t="shared" si="55"/>
        <v>1.2124486033894498E-3</v>
      </c>
      <c r="S284">
        <f t="shared" si="56"/>
        <v>1.3420593590917821E-2</v>
      </c>
      <c r="U284" t="s">
        <v>284</v>
      </c>
      <c r="V284" s="4" cm="1">
        <f t="array" ref="V284">_xll.SNL.Clients.Office.Excel.Functions.SPG(U284, "SP_TOTAL_REV", "CY2021")</f>
        <v>6256617</v>
      </c>
      <c r="W284" s="4">
        <f>_xll.SNL.Clients.Office.Excel.Functions.SPG(U284,"IQ_AVG_DILUT_SHARES_OUT","CY2021")</f>
        <v>130295000</v>
      </c>
      <c r="X284" s="5" t="str">
        <f>_xll.SNL.Clients.Office.Excel.Functions.SPG(U284, "IQ_DILUT_EPS_NORM", "CY2021")</f>
        <v>NA</v>
      </c>
      <c r="Y284" t="e">
        <f t="shared" si="57"/>
        <v>#VALUE!</v>
      </c>
      <c r="Z284" t="e">
        <f t="shared" si="58"/>
        <v>#VALUE!</v>
      </c>
      <c r="AA284" s="5">
        <f>_xll.SNL.Clients.Office.Excel.Functions.SPG(U284, "SP_MARKETCAP", "12/31/2021")</f>
        <v>50612.103026750003</v>
      </c>
      <c r="AB284">
        <f t="shared" si="52"/>
        <v>1.1928010426778396E-3</v>
      </c>
      <c r="AC284" t="e">
        <f t="shared" si="59"/>
        <v>#VALUE!</v>
      </c>
    </row>
    <row r="285" spans="1:29">
      <c r="A285" t="s">
        <v>285</v>
      </c>
      <c r="B285" s="4" cm="1">
        <f t="array" ref="B285">_xll.SNL.Clients.Office.Excel.Functions.SPG(A285, "SP_TOTAL_REV", "CY2023")</f>
        <v>41107000</v>
      </c>
      <c r="C285" s="4">
        <f>_xll.SNL.Clients.Office.Excel.Functions.SPG(A285,"IQ_AVG_DILUT_SHARES_OUT","CY2023")</f>
        <v>326000000</v>
      </c>
      <c r="D285" s="5">
        <f>_xll.SNL.Clients.Office.Excel.Functions.SPG(A285, "IQ_DILUT_EPS_NORM", "CY2023")</f>
        <v>6.016</v>
      </c>
      <c r="E285">
        <f t="shared" si="48"/>
        <v>1961216</v>
      </c>
      <c r="F285">
        <f t="shared" si="49"/>
        <v>4.7710025056559711E-2</v>
      </c>
      <c r="G285" s="5">
        <f>_xll.SNL.Clients.Office.Excel.Functions.SPG(A285, "SP_MARKETCAP", "12/30/2023")</f>
        <v>30840.317376840001</v>
      </c>
      <c r="H285">
        <f t="shared" si="53"/>
        <v>7.3399958538645897E-4</v>
      </c>
      <c r="I285">
        <f t="shared" si="54"/>
        <v>4.4157415056849374E-3</v>
      </c>
      <c r="K285" t="s">
        <v>285</v>
      </c>
      <c r="L285" s="4" cm="1">
        <f t="array" ref="L285">_xll.SNL.Clients.Office.Excel.Functions.SPG(K285, "SP_TOTAL_REV", "CY2023")</f>
        <v>41107000</v>
      </c>
      <c r="M285" s="4">
        <f>_xll.SNL.Clients.Office.Excel.Functions.SPG(K285,"IQ_AVG_DILUT_SHARES_OUT","CY2023")</f>
        <v>326000000</v>
      </c>
      <c r="N285" s="5">
        <f>_xll.SNL.Clients.Office.Excel.Functions.SPG(K285, "IQ_DILUT_EPS_NORM", "CY2023")</f>
        <v>6.016</v>
      </c>
      <c r="O285">
        <f t="shared" si="50"/>
        <v>1961216</v>
      </c>
      <c r="P285">
        <f t="shared" si="51"/>
        <v>4.7710025056559711E-2</v>
      </c>
      <c r="Q285" s="5">
        <f>_xll.SNL.Clients.Office.Excel.Functions.SPG(K285, "SP_MARKETCAP", "12/31/2022")</f>
        <v>27036.596671989999</v>
      </c>
      <c r="R285">
        <f t="shared" si="55"/>
        <v>8.0239753046966802E-4</v>
      </c>
      <c r="S285">
        <f t="shared" si="56"/>
        <v>4.8272235433055232E-3</v>
      </c>
      <c r="U285" t="s">
        <v>285</v>
      </c>
      <c r="V285" s="4" cm="1">
        <f t="array" ref="V285">_xll.SNL.Clients.Office.Excel.Functions.SPG(U285, "SP_TOTAL_REV", "CY2021")</f>
        <v>46173000</v>
      </c>
      <c r="W285" s="4">
        <f>_xll.SNL.Clients.Office.Excel.Functions.SPG(U285,"IQ_AVG_DILUT_SHARES_OUT","CY2021")</f>
        <v>334000000</v>
      </c>
      <c r="X285" s="5">
        <f>_xll.SNL.Clients.Office.Excel.Functions.SPG(U285, "IQ_DILUT_EPS_NORM", "CY2021")</f>
        <v>13.853</v>
      </c>
      <c r="Y285">
        <f t="shared" si="57"/>
        <v>4626902</v>
      </c>
      <c r="Z285">
        <f t="shared" si="58"/>
        <v>0.1002079570311654</v>
      </c>
      <c r="AA285" s="5">
        <f>_xll.SNL.Clients.Office.Excel.Functions.SPG(U285, "SP_MARKETCAP", "12/31/2021")</f>
        <v>30476.577211430002</v>
      </c>
      <c r="AB285">
        <f t="shared" si="52"/>
        <v>7.1825691684520633E-4</v>
      </c>
      <c r="AC285">
        <f t="shared" si="59"/>
        <v>9.950013069056643E-3</v>
      </c>
    </row>
    <row r="286" spans="1:29">
      <c r="A286" t="s">
        <v>286</v>
      </c>
      <c r="B286" s="4" cm="1">
        <f t="array" ref="B286">_xll.SNL.Clients.Office.Excel.Functions.SPG(A286, "SP_TOTAL_REV", "CY2023")</f>
        <v>9418362</v>
      </c>
      <c r="C286" s="4">
        <f>_xll.SNL.Clients.Office.Excel.Functions.SPG(A286,"IQ_AVG_DILUT_SHARES_OUT","CY2023")</f>
        <v>167002000</v>
      </c>
      <c r="D286" s="5">
        <f>_xll.SNL.Clients.Office.Excel.Functions.SPG(A286, "IQ_DILUT_EPS_NORM", "CY2023")</f>
        <v>13.544</v>
      </c>
      <c r="E286">
        <f t="shared" si="48"/>
        <v>2261875.088</v>
      </c>
      <c r="F286">
        <f t="shared" si="49"/>
        <v>0.24015588782847802</v>
      </c>
      <c r="G286" s="5">
        <f>_xll.SNL.Clients.Office.Excel.Functions.SPG(A286, "SP_MARKETCAP", "12/30/2023")</f>
        <v>22749.84244764</v>
      </c>
      <c r="H286">
        <f t="shared" si="53"/>
        <v>5.4144627372463162E-4</v>
      </c>
      <c r="I286">
        <f t="shared" si="54"/>
        <v>7.3333483313264107E-3</v>
      </c>
      <c r="K286" t="s">
        <v>286</v>
      </c>
      <c r="L286" s="4" cm="1">
        <f t="array" ref="L286">_xll.SNL.Clients.Office.Excel.Functions.SPG(K286, "SP_TOTAL_REV", "CY2023")</f>
        <v>9418362</v>
      </c>
      <c r="M286" s="4">
        <f>_xll.SNL.Clients.Office.Excel.Functions.SPG(K286,"IQ_AVG_DILUT_SHARES_OUT","CY2023")</f>
        <v>167002000</v>
      </c>
      <c r="N286" s="5">
        <f>_xll.SNL.Clients.Office.Excel.Functions.SPG(K286, "IQ_DILUT_EPS_NORM", "CY2023")</f>
        <v>13.544</v>
      </c>
      <c r="O286">
        <f t="shared" si="50"/>
        <v>2261875.088</v>
      </c>
      <c r="P286">
        <f t="shared" si="51"/>
        <v>0.24015588782847802</v>
      </c>
      <c r="Q286" s="5">
        <f>_xll.SNL.Clients.Office.Excel.Functions.SPG(K286, "SP_MARKETCAP", "12/31/2022")</f>
        <v>25039.29153558</v>
      </c>
      <c r="R286">
        <f t="shared" si="55"/>
        <v>7.4312110864435384E-4</v>
      </c>
      <c r="S286">
        <f t="shared" si="56"/>
        <v>1.0064832295479128E-2</v>
      </c>
      <c r="U286" t="s">
        <v>286</v>
      </c>
      <c r="V286" s="4" cm="1">
        <f t="array" ref="V286">_xll.SNL.Clients.Office.Excel.Functions.SPG(U286, "SP_TOTAL_REV", "CY2021")</f>
        <v>5991772</v>
      </c>
      <c r="W286" s="4">
        <f>_xll.SNL.Clients.Office.Excel.Functions.SPG(U286,"IQ_AVG_DILUT_SHARES_OUT","CY2021")</f>
        <v>128812000</v>
      </c>
      <c r="X286" s="5">
        <f>_xll.SNL.Clients.Office.Excel.Functions.SPG(U286, "IQ_DILUT_EPS_NORM", "CY2021")</f>
        <v>12.125</v>
      </c>
      <c r="Y286">
        <f t="shared" si="57"/>
        <v>1561845.5</v>
      </c>
      <c r="Z286">
        <f t="shared" si="58"/>
        <v>0.26066504199425478</v>
      </c>
      <c r="AA286" s="5">
        <f>_xll.SNL.Clients.Office.Excel.Functions.SPG(U286, "SP_MARKETCAP", "12/31/2021")</f>
        <v>19763.375799860001</v>
      </c>
      <c r="AB286">
        <f t="shared" si="52"/>
        <v>4.6577347810359805E-4</v>
      </c>
      <c r="AC286">
        <f t="shared" si="59"/>
        <v>5.6475034220061261E-3</v>
      </c>
    </row>
    <row r="287" spans="1:29">
      <c r="A287" t="s">
        <v>287</v>
      </c>
      <c r="B287" s="4" cm="1">
        <f t="array" ref="B287">_xll.SNL.Clients.Office.Excel.Functions.SPG(A287, "SP_TOTAL_REV", "CY2023")</f>
        <v>149348000</v>
      </c>
      <c r="C287" s="4">
        <f>_xll.SNL.Clients.Office.Excel.Functions.SPG(A287,"IQ_AVG_DILUT_SHARES_OUT","CY2023")</f>
        <v>409000000</v>
      </c>
      <c r="D287" s="5">
        <f>_xll.SNL.Clients.Office.Excel.Functions.SPG(A287, "IQ_DILUT_EPS_NORM", "CY2023")</f>
        <v>17.196999999999999</v>
      </c>
      <c r="E287">
        <f t="shared" si="48"/>
        <v>7033573</v>
      </c>
      <c r="F287">
        <f t="shared" si="49"/>
        <v>4.7095193775611326E-2</v>
      </c>
      <c r="G287" s="5">
        <f>_xll.SNL.Clients.Office.Excel.Functions.SPG(A287, "SP_MARKETCAP", "12/30/2023")</f>
        <v>56331.888015719996</v>
      </c>
      <c r="H287">
        <f t="shared" si="53"/>
        <v>1.3406989928912178E-3</v>
      </c>
      <c r="I287">
        <f t="shared" si="54"/>
        <v>2.3056000580750271E-2</v>
      </c>
      <c r="K287" t="s">
        <v>287</v>
      </c>
      <c r="L287" s="4" cm="1">
        <f t="array" ref="L287">_xll.SNL.Clients.Office.Excel.Functions.SPG(K287, "SP_TOTAL_REV", "CY2023")</f>
        <v>149348000</v>
      </c>
      <c r="M287" s="4">
        <f>_xll.SNL.Clients.Office.Excel.Functions.SPG(K287,"IQ_AVG_DILUT_SHARES_OUT","CY2023")</f>
        <v>409000000</v>
      </c>
      <c r="N287" s="5">
        <f>_xll.SNL.Clients.Office.Excel.Functions.SPG(K287, "IQ_DILUT_EPS_NORM", "CY2023")</f>
        <v>17.196999999999999</v>
      </c>
      <c r="O287">
        <f t="shared" si="50"/>
        <v>7033573</v>
      </c>
      <c r="P287">
        <f t="shared" si="51"/>
        <v>4.7095193775611326E-2</v>
      </c>
      <c r="Q287" s="5">
        <f>_xll.SNL.Clients.Office.Excel.Functions.SPG(K287, "SP_MARKETCAP", "12/31/2022")</f>
        <v>54547.434352869997</v>
      </c>
      <c r="R287">
        <f t="shared" si="55"/>
        <v>1.6188696805742478E-3</v>
      </c>
      <c r="S287">
        <f t="shared" si="56"/>
        <v>2.7839701896835337E-2</v>
      </c>
      <c r="U287" t="s">
        <v>287</v>
      </c>
      <c r="V287" s="4" cm="1">
        <f t="array" ref="V287">_xll.SNL.Clients.Office.Excel.Functions.SPG(U287, "SP_TOTAL_REV", "CY2021")</f>
        <v>120451000</v>
      </c>
      <c r="W287" s="4">
        <f>_xll.SNL.Clients.Office.Excel.Functions.SPG(U287,"IQ_AVG_DILUT_SHARES_OUT","CY2021")</f>
        <v>638000000</v>
      </c>
      <c r="X287" s="5">
        <f>_xll.SNL.Clients.Office.Excel.Functions.SPG(U287, "IQ_DILUT_EPS_NORM", "CY2021")</f>
        <v>0.88900000000000001</v>
      </c>
      <c r="Y287">
        <f t="shared" si="57"/>
        <v>567182</v>
      </c>
      <c r="Z287">
        <f t="shared" si="58"/>
        <v>4.7088193539281537E-3</v>
      </c>
      <c r="AA287" s="5">
        <f>_xll.SNL.Clients.Office.Excel.Functions.SPG(U287, "SP_MARKETCAP", "12/31/2021")</f>
        <v>39391.455707189998</v>
      </c>
      <c r="AB287">
        <f t="shared" si="52"/>
        <v>9.2835836944575438E-4</v>
      </c>
      <c r="AC287">
        <f t="shared" si="59"/>
        <v>8.2531059043727568E-4</v>
      </c>
    </row>
    <row r="288" spans="1:29">
      <c r="A288" t="s">
        <v>288</v>
      </c>
      <c r="B288" s="4" cm="1">
        <f t="array" ref="B288">_xll.SNL.Clients.Office.Excel.Functions.SPG(A288, "SP_TOTAL_REV", "CY2023")</f>
        <v>752547</v>
      </c>
      <c r="C288" s="4">
        <f>_xll.SNL.Clients.Office.Excel.Functions.SPG(A288,"IQ_AVG_DILUT_SHARES_OUT","CY2023")</f>
        <v>37654000</v>
      </c>
      <c r="D288" s="5">
        <f>_xll.SNL.Clients.Office.Excel.Functions.SPG(A288, "IQ_DILUT_EPS_NORM", "CY2023")</f>
        <v>5.5250000000000004</v>
      </c>
      <c r="E288">
        <f t="shared" si="48"/>
        <v>208038.35</v>
      </c>
      <c r="F288">
        <f t="shared" si="49"/>
        <v>0.27644565721476533</v>
      </c>
      <c r="G288" s="5">
        <f>_xll.SNL.Clients.Office.Excel.Functions.SPG(A288, "SP_MARKETCAP", "12/30/2023")</f>
        <v>11100.610446799999</v>
      </c>
      <c r="H288">
        <f t="shared" si="53"/>
        <v>2.6419454008623592E-4</v>
      </c>
      <c r="I288">
        <f t="shared" si="54"/>
        <v>1.4596748339764536E-3</v>
      </c>
      <c r="K288" t="s">
        <v>288</v>
      </c>
      <c r="L288" s="4" cm="1">
        <f t="array" ref="L288">_xll.SNL.Clients.Office.Excel.Functions.SPG(K288, "SP_TOTAL_REV", "CY2023")</f>
        <v>752547</v>
      </c>
      <c r="M288" s="4">
        <f>_xll.SNL.Clients.Office.Excel.Functions.SPG(K288,"IQ_AVG_DILUT_SHARES_OUT","CY2023")</f>
        <v>37654000</v>
      </c>
      <c r="N288" s="5">
        <f>_xll.SNL.Clients.Office.Excel.Functions.SPG(K288, "IQ_DILUT_EPS_NORM", "CY2023")</f>
        <v>5.5250000000000004</v>
      </c>
      <c r="O288">
        <f t="shared" si="50"/>
        <v>208038.35</v>
      </c>
      <c r="P288">
        <f t="shared" si="51"/>
        <v>0.27644565721476533</v>
      </c>
      <c r="Q288" s="5">
        <f>_xll.SNL.Clients.Office.Excel.Functions.SPG(K288, "SP_MARKETCAP", "12/31/2022")</f>
        <v>10496.53356647</v>
      </c>
      <c r="R288">
        <f t="shared" si="55"/>
        <v>3.1151822525625537E-4</v>
      </c>
      <c r="S288">
        <f t="shared" si="56"/>
        <v>1.7211381945408111E-3</v>
      </c>
      <c r="U288" t="s">
        <v>288</v>
      </c>
      <c r="V288" s="4" cm="1">
        <f t="array" ref="V288">_xll.SNL.Clients.Office.Excel.Functions.SPG(U288, "SP_TOTAL_REV", "CY2021")</f>
        <v>698951</v>
      </c>
      <c r="W288" s="4">
        <f>_xll.SNL.Clients.Office.Excel.Functions.SPG(U288,"IQ_AVG_DILUT_SHARES_OUT","CY2021")</f>
        <v>38097000</v>
      </c>
      <c r="X288" s="5">
        <f>_xll.SNL.Clients.Office.Excel.Functions.SPG(U288, "IQ_DILUT_EPS_NORM", "CY2021")</f>
        <v>5.4779999999999998</v>
      </c>
      <c r="Y288">
        <f t="shared" si="57"/>
        <v>208695.36600000001</v>
      </c>
      <c r="Z288">
        <f t="shared" si="58"/>
        <v>0.29858368612392</v>
      </c>
      <c r="AA288" s="5">
        <f>_xll.SNL.Clients.Office.Excel.Functions.SPG(U288, "SP_MARKETCAP", "12/31/2021")</f>
        <v>15639.151663410001</v>
      </c>
      <c r="AB288">
        <f t="shared" si="52"/>
        <v>3.6857580094731319E-4</v>
      </c>
      <c r="AC288">
        <f t="shared" si="59"/>
        <v>2.0190582375893816E-3</v>
      </c>
    </row>
    <row r="289" spans="1:29">
      <c r="A289" t="s">
        <v>289</v>
      </c>
      <c r="B289" s="4" cm="1">
        <f t="array" ref="B289">_xll.SNL.Clients.Office.Excel.Functions.SPG(A289, "SP_TOTAL_REV", "CY2023")</f>
        <v>6300000</v>
      </c>
      <c r="C289" s="4">
        <f>_xll.SNL.Clients.Office.Excel.Functions.SPG(A289,"IQ_AVG_DILUT_SHARES_OUT","CY2023")</f>
        <v>302900000</v>
      </c>
      <c r="D289" s="5">
        <f>_xll.SNL.Clients.Office.Excel.Functions.SPG(A289, "IQ_DILUT_EPS_NORM", "CY2023")</f>
        <v>7.0940000000000003</v>
      </c>
      <c r="E289">
        <f t="shared" si="48"/>
        <v>2148772.6</v>
      </c>
      <c r="F289">
        <f t="shared" si="49"/>
        <v>0.34107501587301586</v>
      </c>
      <c r="G289" s="5">
        <f>_xll.SNL.Clients.Office.Excel.Functions.SPG(A289, "SP_MARKETCAP", "12/30/2023")</f>
        <v>66230.335887480003</v>
      </c>
      <c r="H289">
        <f t="shared" si="53"/>
        <v>1.5762820624512421E-3</v>
      </c>
      <c r="I289">
        <f t="shared" si="54"/>
        <v>1.1182144951029113E-2</v>
      </c>
      <c r="K289" t="s">
        <v>289</v>
      </c>
      <c r="L289" s="4" cm="1">
        <f t="array" ref="L289">_xll.SNL.Clients.Office.Excel.Functions.SPG(K289, "SP_TOTAL_REV", "CY2023")</f>
        <v>6300000</v>
      </c>
      <c r="M289" s="4">
        <f>_xll.SNL.Clients.Office.Excel.Functions.SPG(K289,"IQ_AVG_DILUT_SHARES_OUT","CY2023")</f>
        <v>302900000</v>
      </c>
      <c r="N289" s="5">
        <f>_xll.SNL.Clients.Office.Excel.Functions.SPG(K289, "IQ_DILUT_EPS_NORM", "CY2023")</f>
        <v>7.0940000000000003</v>
      </c>
      <c r="O289">
        <f t="shared" si="50"/>
        <v>2148772.6</v>
      </c>
      <c r="P289">
        <f t="shared" si="51"/>
        <v>0.34107501587301586</v>
      </c>
      <c r="Q289" s="5">
        <f>_xll.SNL.Clients.Office.Excel.Functions.SPG(K289, "SP_MARKETCAP", "12/31/2022")</f>
        <v>47129.582979569997</v>
      </c>
      <c r="R289">
        <f t="shared" si="55"/>
        <v>1.3987212019939792E-3</v>
      </c>
      <c r="S289">
        <f t="shared" si="56"/>
        <v>9.9225282069452889E-3</v>
      </c>
      <c r="U289" t="s">
        <v>289</v>
      </c>
      <c r="V289" s="4" cm="1">
        <f t="array" ref="V289">_xll.SNL.Clients.Office.Excel.Functions.SPG(U289, "SP_TOTAL_REV", "CY2021")</f>
        <v>3415000</v>
      </c>
      <c r="W289" s="4">
        <f>_xll.SNL.Clients.Office.Excel.Functions.SPG(U289,"IQ_AVG_DILUT_SHARES_OUT","CY2021")</f>
        <v>329300000</v>
      </c>
      <c r="X289" s="5">
        <f>_xll.SNL.Clients.Office.Excel.Functions.SPG(U289, "IQ_DILUT_EPS_NORM", "CY2021")</f>
        <v>2.5659999999999998</v>
      </c>
      <c r="Y289">
        <f t="shared" si="57"/>
        <v>844983.8</v>
      </c>
      <c r="Z289">
        <f t="shared" si="58"/>
        <v>0.24743303074670572</v>
      </c>
      <c r="AA289" s="5">
        <f>_xll.SNL.Clients.Office.Excel.Functions.SPG(U289, "SP_MARKETCAP", "12/31/2021")</f>
        <v>53815.875443999998</v>
      </c>
      <c r="AB289">
        <f t="shared" si="52"/>
        <v>1.2683059684023947E-3</v>
      </c>
      <c r="AC289">
        <f t="shared" si="59"/>
        <v>3.2544731149205443E-3</v>
      </c>
    </row>
    <row r="290" spans="1:29">
      <c r="A290" t="s">
        <v>290</v>
      </c>
      <c r="B290" s="4" cm="1">
        <f t="array" ref="B290">_xll.SNL.Clients.Office.Excel.Functions.SPG(A290, "SP_TOTAL_REV", "CY2023")</f>
        <v>22819000</v>
      </c>
      <c r="C290" s="4">
        <f>_xll.SNL.Clients.Office.Excel.Functions.SPG(A290,"IQ_AVG_DILUT_SHARES_OUT","CY2023")</f>
        <v>499000000</v>
      </c>
      <c r="D290" s="5">
        <f>_xll.SNL.Clients.Office.Excel.Functions.SPG(A290, "IQ_DILUT_EPS_NORM", "CY2023")</f>
        <v>6.6360000000000001</v>
      </c>
      <c r="E290">
        <f t="shared" si="48"/>
        <v>3311364</v>
      </c>
      <c r="F290">
        <f t="shared" si="49"/>
        <v>0.14511433454577327</v>
      </c>
      <c r="G290" s="5">
        <f>_xll.SNL.Clients.Office.Excel.Functions.SPG(A290, "SP_MARKETCAP", "12/30/2023")</f>
        <v>93422.435017330004</v>
      </c>
      <c r="H290">
        <f t="shared" si="53"/>
        <v>2.2234540497955064E-3</v>
      </c>
      <c r="I290">
        <f t="shared" si="54"/>
        <v>1.4754841074442981E-2</v>
      </c>
      <c r="K290" t="s">
        <v>290</v>
      </c>
      <c r="L290" s="4" cm="1">
        <f t="array" ref="L290">_xll.SNL.Clients.Office.Excel.Functions.SPG(K290, "SP_TOTAL_REV", "CY2023")</f>
        <v>22819000</v>
      </c>
      <c r="M290" s="4">
        <f>_xll.SNL.Clients.Office.Excel.Functions.SPG(K290,"IQ_AVG_DILUT_SHARES_OUT","CY2023")</f>
        <v>499000000</v>
      </c>
      <c r="N290" s="5">
        <f>_xll.SNL.Clients.Office.Excel.Functions.SPG(K290, "IQ_DILUT_EPS_NORM", "CY2023")</f>
        <v>6.6360000000000001</v>
      </c>
      <c r="O290">
        <f t="shared" si="50"/>
        <v>3311364</v>
      </c>
      <c r="P290">
        <f t="shared" si="51"/>
        <v>0.14511433454577327</v>
      </c>
      <c r="Q290" s="5">
        <f>_xll.SNL.Clients.Office.Excel.Functions.SPG(K290, "SP_MARKETCAP", "12/31/2022")</f>
        <v>82079.653052880007</v>
      </c>
      <c r="R290">
        <f t="shared" si="55"/>
        <v>2.435976380846402E-3</v>
      </c>
      <c r="S290">
        <f t="shared" si="56"/>
        <v>1.6165139263296723E-2</v>
      </c>
      <c r="U290" t="s">
        <v>290</v>
      </c>
      <c r="V290" s="4" cm="1">
        <f t="array" ref="V290">_xll.SNL.Clients.Office.Excel.Functions.SPG(U290, "SP_TOTAL_REV", "CY2021")</f>
        <v>19883000</v>
      </c>
      <c r="W290" s="4">
        <f>_xll.SNL.Clients.Office.Excel.Functions.SPG(U290,"IQ_AVG_DILUT_SHARES_OUT","CY2021")</f>
        <v>513000000</v>
      </c>
      <c r="X290" s="5">
        <f>_xll.SNL.Clients.Office.Excel.Functions.SPG(U290, "IQ_DILUT_EPS_NORM", "CY2021")</f>
        <v>5.2649999999999997</v>
      </c>
      <c r="Y290">
        <f t="shared" si="57"/>
        <v>2700945</v>
      </c>
      <c r="Z290">
        <f t="shared" si="58"/>
        <v>0.13584192526278729</v>
      </c>
      <c r="AA290" s="5">
        <f>_xll.SNL.Clients.Office.Excel.Functions.SPG(U290, "SP_MARKETCAP", "12/31/2021")</f>
        <v>87760.912691940001</v>
      </c>
      <c r="AB290">
        <f t="shared" si="52"/>
        <v>2.0683058380320156E-3</v>
      </c>
      <c r="AC290">
        <f t="shared" si="59"/>
        <v>1.0889630237238561E-2</v>
      </c>
    </row>
    <row r="291" spans="1:29">
      <c r="A291" t="s">
        <v>291</v>
      </c>
      <c r="B291" s="4" cm="1">
        <f t="array" ref="B291">_xll.SNL.Clients.Office.Excel.Functions.SPG(A291, "SP_TOTAL_REV", "CY2023")</f>
        <v>6777200</v>
      </c>
      <c r="C291" s="4">
        <f>_xll.SNL.Clients.Office.Excel.Functions.SPG(A291,"IQ_AVG_DILUT_SHARES_OUT","CY2023")</f>
        <v>62100000</v>
      </c>
      <c r="D291" s="5">
        <f>_xll.SNL.Clients.Office.Excel.Functions.SPG(A291, "IQ_DILUT_EPS_NORM", "CY2023")</f>
        <v>14.943</v>
      </c>
      <c r="E291">
        <f t="shared" si="48"/>
        <v>927960.3</v>
      </c>
      <c r="F291">
        <f t="shared" si="49"/>
        <v>0.13692384760668122</v>
      </c>
      <c r="G291" s="5">
        <f>_xll.SNL.Clients.Office.Excel.Functions.SPG(A291, "SP_MARKETCAP", "12/30/2023")</f>
        <v>30836.210694509999</v>
      </c>
      <c r="H291">
        <f t="shared" si="53"/>
        <v>7.3390184634276802E-4</v>
      </c>
      <c r="I291">
        <f t="shared" si="54"/>
        <v>1.0966695289899983E-2</v>
      </c>
      <c r="K291" t="s">
        <v>291</v>
      </c>
      <c r="L291" s="4" cm="1">
        <f t="array" ref="L291">_xll.SNL.Clients.Office.Excel.Functions.SPG(K291, "SP_TOTAL_REV", "CY2023")</f>
        <v>6777200</v>
      </c>
      <c r="M291" s="4">
        <f>_xll.SNL.Clients.Office.Excel.Functions.SPG(K291,"IQ_AVG_DILUT_SHARES_OUT","CY2023")</f>
        <v>62100000</v>
      </c>
      <c r="N291" s="5">
        <f>_xll.SNL.Clients.Office.Excel.Functions.SPG(K291, "IQ_DILUT_EPS_NORM", "CY2023")</f>
        <v>14.943</v>
      </c>
      <c r="O291">
        <f t="shared" si="50"/>
        <v>927960.3</v>
      </c>
      <c r="P291">
        <f t="shared" si="51"/>
        <v>0.13692384760668122</v>
      </c>
      <c r="Q291" s="5">
        <f>_xll.SNL.Clients.Office.Excel.Functions.SPG(K291, "SP_MARKETCAP", "12/31/2022")</f>
        <v>20984.791851180002</v>
      </c>
      <c r="R291">
        <f t="shared" si="55"/>
        <v>6.2279085504320228E-4</v>
      </c>
      <c r="S291">
        <f t="shared" si="56"/>
        <v>9.3063637469105714E-3</v>
      </c>
      <c r="U291" t="s">
        <v>291</v>
      </c>
      <c r="V291" s="4" cm="1">
        <f t="array" ref="V291">_xll.SNL.Clients.Office.Excel.Functions.SPG(U291, "SP_TOTAL_REV", "CY2021")</f>
        <v>5414000</v>
      </c>
      <c r="W291" s="4">
        <f>_xll.SNL.Clients.Office.Excel.Functions.SPG(U291,"IQ_AVG_DILUT_SHARES_OUT","CY2021")</f>
        <v>62600000</v>
      </c>
      <c r="X291" s="5">
        <f>_xll.SNL.Clients.Office.Excel.Functions.SPG(U291, "IQ_DILUT_EPS_NORM", "CY2021")</f>
        <v>8.8989999999999991</v>
      </c>
      <c r="Y291">
        <f t="shared" si="57"/>
        <v>557077.4</v>
      </c>
      <c r="Z291">
        <f t="shared" si="58"/>
        <v>0.10289571481344663</v>
      </c>
      <c r="AA291" s="5">
        <f>_xll.SNL.Clients.Office.Excel.Functions.SPG(U291, "SP_MARKETCAP", "12/31/2021")</f>
        <v>27480.470623320001</v>
      </c>
      <c r="AB291">
        <f t="shared" si="52"/>
        <v>6.4764615679868708E-4</v>
      </c>
      <c r="AC291">
        <f t="shared" si="59"/>
        <v>5.7634031493515158E-3</v>
      </c>
    </row>
    <row r="292" spans="1:29">
      <c r="A292" t="s">
        <v>292</v>
      </c>
      <c r="B292" s="4" cm="1">
        <f t="array" ref="B292">_xll.SNL.Clients.Office.Excel.Functions.SPG(A292, "SP_TOTAL_REV", "CY2023")</f>
        <v>7967000</v>
      </c>
      <c r="C292" s="4">
        <f>_xll.SNL.Clients.Office.Excel.Functions.SPG(A292,"IQ_AVG_DILUT_SHARES_OUT","CY2023")</f>
        <v>226000000</v>
      </c>
      <c r="D292" s="5">
        <f>_xll.SNL.Clients.Office.Excel.Functions.SPG(A292, "IQ_DILUT_EPS_NORM", "CY2023")</f>
        <v>3.2679999999999998</v>
      </c>
      <c r="E292">
        <f t="shared" si="48"/>
        <v>738568</v>
      </c>
      <c r="F292">
        <f t="shared" si="49"/>
        <v>9.2703401531316676E-2</v>
      </c>
      <c r="G292" s="5">
        <f>_xll.SNL.Clients.Office.Excel.Functions.SPG(A292, "SP_MARKETCAP", "12/30/2023")</f>
        <v>15030.312</v>
      </c>
      <c r="H292">
        <f t="shared" si="53"/>
        <v>3.5772144110663226E-4</v>
      </c>
      <c r="I292">
        <f t="shared" si="54"/>
        <v>1.1690336695364741E-3</v>
      </c>
      <c r="K292" t="s">
        <v>292</v>
      </c>
      <c r="L292" s="4" cm="1">
        <f t="array" ref="L292">_xll.SNL.Clients.Office.Excel.Functions.SPG(K292, "SP_TOTAL_REV", "CY2023")</f>
        <v>7967000</v>
      </c>
      <c r="M292" s="4">
        <f>_xll.SNL.Clients.Office.Excel.Functions.SPG(K292,"IQ_AVG_DILUT_SHARES_OUT","CY2023")</f>
        <v>226000000</v>
      </c>
      <c r="N292" s="5">
        <f>_xll.SNL.Clients.Office.Excel.Functions.SPG(K292, "IQ_DILUT_EPS_NORM", "CY2023")</f>
        <v>3.2679999999999998</v>
      </c>
      <c r="O292">
        <f t="shared" si="50"/>
        <v>738568</v>
      </c>
      <c r="P292">
        <f t="shared" si="51"/>
        <v>9.2703401531316676E-2</v>
      </c>
      <c r="Q292" s="5">
        <f>_xll.SNL.Clients.Office.Excel.Functions.SPG(K292, "SP_MARKETCAP", "12/31/2022")</f>
        <v>10525.444170410001</v>
      </c>
      <c r="R292">
        <f t="shared" si="55"/>
        <v>3.1237623994971998E-4</v>
      </c>
      <c r="S292">
        <f t="shared" si="56"/>
        <v>1.0208455521556849E-3</v>
      </c>
      <c r="U292" t="s">
        <v>292</v>
      </c>
      <c r="V292" s="4" cm="1">
        <f t="array" ref="V292">_xll.SNL.Clients.Office.Excel.Functions.SPG(U292, "SP_TOTAL_REV", "CY2021")</f>
        <v>8375000</v>
      </c>
      <c r="W292" s="4">
        <f>_xll.SNL.Clients.Office.Excel.Functions.SPG(U292,"IQ_AVG_DILUT_SHARES_OUT","CY2021")</f>
        <v>251000000</v>
      </c>
      <c r="X292" s="5">
        <f>_xll.SNL.Clients.Office.Excel.Functions.SPG(U292, "IQ_DILUT_EPS_NORM", "CY2021")</f>
        <v>1.639</v>
      </c>
      <c r="Y292">
        <f t="shared" si="57"/>
        <v>411389</v>
      </c>
      <c r="Z292">
        <f t="shared" si="58"/>
        <v>4.9121074626865671E-2</v>
      </c>
      <c r="AA292" s="5">
        <f>_xll.SNL.Clients.Office.Excel.Functions.SPG(U292, "SP_MARKETCAP", "12/31/2021")</f>
        <v>17139.823758459999</v>
      </c>
      <c r="AB292">
        <f t="shared" si="52"/>
        <v>4.0394289957878295E-4</v>
      </c>
      <c r="AC292">
        <f t="shared" si="59"/>
        <v>6.6206241240962527E-4</v>
      </c>
    </row>
    <row r="293" spans="1:29">
      <c r="A293" t="s">
        <v>293</v>
      </c>
      <c r="B293" s="4" cm="1">
        <f t="array" ref="B293">_xll.SNL.Clients.Office.Excel.Functions.SPG(A293, "SP_TOTAL_REV", "CY2023")</f>
        <v>25098000</v>
      </c>
      <c r="C293" s="4">
        <f>_xll.SNL.Clients.Office.Excel.Functions.SPG(A293,"IQ_AVG_DILUT_SHARES_OUT","CY2023")</f>
        <v>946000000</v>
      </c>
      <c r="D293" s="5">
        <f>_xll.SNL.Clients.Office.Excel.Functions.SPG(A293, "IQ_DILUT_EPS_NORM", "CY2023")</f>
        <v>9.407</v>
      </c>
      <c r="E293">
        <f t="shared" si="48"/>
        <v>8899022</v>
      </c>
      <c r="F293">
        <f t="shared" si="49"/>
        <v>0.35457096182962788</v>
      </c>
      <c r="G293" s="5">
        <f>_xll.SNL.Clients.Office.Excel.Functions.SPG(A293, "SP_MARKETCAP", "12/30/2023")</f>
        <v>399970.86777711002</v>
      </c>
      <c r="H293">
        <f t="shared" si="53"/>
        <v>9.5193070657414204E-3</v>
      </c>
      <c r="I293">
        <f t="shared" si="54"/>
        <v>8.9548121567429542E-2</v>
      </c>
      <c r="K293" t="s">
        <v>293</v>
      </c>
      <c r="L293" s="4" cm="1">
        <f t="array" ref="L293">_xll.SNL.Clients.Office.Excel.Functions.SPG(K293, "SP_TOTAL_REV", "CY2023")</f>
        <v>25098000</v>
      </c>
      <c r="M293" s="4">
        <f>_xll.SNL.Clients.Office.Excel.Functions.SPG(K293,"IQ_AVG_DILUT_SHARES_OUT","CY2023")</f>
        <v>946000000</v>
      </c>
      <c r="N293" s="5">
        <f>_xll.SNL.Clients.Office.Excel.Functions.SPG(K293, "IQ_DILUT_EPS_NORM", "CY2023")</f>
        <v>9.407</v>
      </c>
      <c r="O293">
        <f t="shared" si="50"/>
        <v>8899022</v>
      </c>
      <c r="P293">
        <f t="shared" si="51"/>
        <v>0.35457096182962788</v>
      </c>
      <c r="Q293" s="5">
        <f>_xll.SNL.Clients.Office.Excel.Functions.SPG(K293, "SP_MARKETCAP", "12/31/2022")</f>
        <v>334328.40756075003</v>
      </c>
      <c r="R293">
        <f t="shared" si="55"/>
        <v>9.9222654333015661E-3</v>
      </c>
      <c r="S293">
        <f t="shared" si="56"/>
        <v>9.3338750931067832E-2</v>
      </c>
      <c r="U293" t="s">
        <v>293</v>
      </c>
      <c r="V293" s="4" cm="1">
        <f t="array" ref="V293">_xll.SNL.Clients.Office.Excel.Functions.SPG(U293, "SP_TOTAL_REV", "CY2021")</f>
        <v>18884000</v>
      </c>
      <c r="W293" s="4">
        <f>_xll.SNL.Clients.Office.Excel.Functions.SPG(U293,"IQ_AVG_DILUT_SHARES_OUT","CY2021")</f>
        <v>992000000</v>
      </c>
      <c r="X293" s="5">
        <f>_xll.SNL.Clients.Office.Excel.Functions.SPG(U293, "IQ_DILUT_EPS_NORM", "CY2021")</f>
        <v>6.1980000000000004</v>
      </c>
      <c r="Y293">
        <f t="shared" si="57"/>
        <v>6148416</v>
      </c>
      <c r="Z293">
        <f t="shared" si="58"/>
        <v>0.32558864647320485</v>
      </c>
      <c r="AA293" s="5">
        <f>_xll.SNL.Clients.Office.Excel.Functions.SPG(U293, "SP_MARKETCAP", "12/31/2021")</f>
        <v>353052.52317140001</v>
      </c>
      <c r="AB293">
        <f t="shared" si="52"/>
        <v>8.3205674645906898E-3</v>
      </c>
      <c r="AC293">
        <f t="shared" si="59"/>
        <v>5.1570877145533101E-2</v>
      </c>
    </row>
    <row r="294" spans="1:29">
      <c r="A294" t="s">
        <v>294</v>
      </c>
      <c r="B294" s="4" cm="1">
        <f t="array" ref="B294">_xll.SNL.Clients.Office.Excel.Functions.SPG(A294, "SP_TOTAL_REV", "CY2023")</f>
        <v>3364504</v>
      </c>
      <c r="C294" s="4">
        <f>_xll.SNL.Clients.Office.Excel.Functions.SPG(A294,"IQ_AVG_DILUT_SHARES_OUT","CY2023")</f>
        <v>293284000</v>
      </c>
      <c r="D294" s="5">
        <f>_xll.SNL.Clients.Office.Excel.Functions.SPG(A294, "IQ_DILUT_EPS_NORM", "CY2023")</f>
        <v>1.6559999999999999</v>
      </c>
      <c r="E294">
        <f t="shared" si="48"/>
        <v>485678.304</v>
      </c>
      <c r="F294">
        <f t="shared" si="49"/>
        <v>0.14435361170621286</v>
      </c>
      <c r="G294" s="5">
        <f>_xll.SNL.Clients.Office.Excel.Functions.SPG(A294, "SP_MARKETCAP", "12/30/2023")</f>
        <v>9921.1221225000008</v>
      </c>
      <c r="H294">
        <f t="shared" si="53"/>
        <v>2.361227167510289E-4</v>
      </c>
      <c r="I294">
        <f t="shared" si="54"/>
        <v>3.9101921893970387E-4</v>
      </c>
      <c r="K294" t="s">
        <v>294</v>
      </c>
      <c r="L294" s="4" cm="1">
        <f t="array" ref="L294">_xll.SNL.Clients.Office.Excel.Functions.SPG(K294, "SP_TOTAL_REV", "CY2023")</f>
        <v>3364504</v>
      </c>
      <c r="M294" s="4">
        <f>_xll.SNL.Clients.Office.Excel.Functions.SPG(K294,"IQ_AVG_DILUT_SHARES_OUT","CY2023")</f>
        <v>293284000</v>
      </c>
      <c r="N294" s="5">
        <f>_xll.SNL.Clients.Office.Excel.Functions.SPG(K294, "IQ_DILUT_EPS_NORM", "CY2023")</f>
        <v>1.6559999999999999</v>
      </c>
      <c r="O294">
        <f t="shared" si="50"/>
        <v>485678.304</v>
      </c>
      <c r="P294">
        <f t="shared" si="51"/>
        <v>0.14435361170621286</v>
      </c>
      <c r="Q294" s="5">
        <f>_xll.SNL.Clients.Office.Excel.Functions.SPG(K294, "SP_MARKETCAP", "12/31/2022")</f>
        <v>11588.41033794</v>
      </c>
      <c r="R294">
        <f t="shared" si="55"/>
        <v>3.4392316274279878E-4</v>
      </c>
      <c r="S294">
        <f t="shared" si="56"/>
        <v>5.6953675750207478E-4</v>
      </c>
      <c r="U294" t="s">
        <v>294</v>
      </c>
      <c r="V294" s="4" cm="1">
        <f t="array" ref="V294">_xll.SNL.Clients.Office.Excel.Functions.SPG(U294, "SP_TOTAL_REV", "CY2021")</f>
        <v>2983277</v>
      </c>
      <c r="W294" s="4">
        <f>_xll.SNL.Clients.Office.Excel.Functions.SPG(U294,"IQ_AVG_DILUT_SHARES_OUT","CY2021")</f>
        <v>304840000</v>
      </c>
      <c r="X294" s="5">
        <f>_xll.SNL.Clients.Office.Excel.Functions.SPG(U294, "IQ_DILUT_EPS_NORM", "CY2021")</f>
        <v>1.4330000000000001</v>
      </c>
      <c r="Y294">
        <f t="shared" si="57"/>
        <v>436835.72</v>
      </c>
      <c r="Z294">
        <f t="shared" si="58"/>
        <v>0.14642814596163881</v>
      </c>
      <c r="AA294" s="5">
        <f>_xll.SNL.Clients.Office.Excel.Functions.SPG(U294, "SP_MARKETCAP", "12/31/2021")</f>
        <v>37438.032511999998</v>
      </c>
      <c r="AB294">
        <f t="shared" si="52"/>
        <v>8.8232105653697815E-4</v>
      </c>
      <c r="AC294">
        <f t="shared" si="59"/>
        <v>1.2643660740174897E-3</v>
      </c>
    </row>
    <row r="295" spans="1:29">
      <c r="A295" t="s">
        <v>295</v>
      </c>
      <c r="B295" s="4" cm="1">
        <f t="array" ref="B295">_xll.SNL.Clients.Office.Excel.Functions.SPG(A295, "SP_TOTAL_REV", "CY2023")</f>
        <v>6662200</v>
      </c>
      <c r="C295" s="4">
        <f>_xll.SNL.Clients.Office.Excel.Functions.SPG(A295,"IQ_AVG_DILUT_SHARES_OUT","CY2023")</f>
        <v>269800000</v>
      </c>
      <c r="D295" s="5">
        <f>_xll.SNL.Clients.Office.Excel.Functions.SPG(A295, "IQ_DILUT_EPS_NORM", "CY2023")</f>
        <v>2.125</v>
      </c>
      <c r="E295">
        <f t="shared" si="48"/>
        <v>573325</v>
      </c>
      <c r="F295">
        <f t="shared" si="49"/>
        <v>8.6056407793221462E-2</v>
      </c>
      <c r="G295" s="5">
        <f>_xll.SNL.Clients.Office.Excel.Functions.SPG(A295, "SP_MARKETCAP", "12/30/2023")</f>
        <v>18352.106654073999</v>
      </c>
      <c r="H295">
        <f t="shared" si="53"/>
        <v>4.3678015730065791E-4</v>
      </c>
      <c r="I295">
        <f t="shared" si="54"/>
        <v>9.2815783426389807E-4</v>
      </c>
      <c r="K295" t="s">
        <v>295</v>
      </c>
      <c r="L295" s="4" cm="1">
        <f t="array" ref="L295">_xll.SNL.Clients.Office.Excel.Functions.SPG(K295, "SP_TOTAL_REV", "CY2023")</f>
        <v>6662200</v>
      </c>
      <c r="M295" s="4">
        <f>_xll.SNL.Clients.Office.Excel.Functions.SPG(K295,"IQ_AVG_DILUT_SHARES_OUT","CY2023")</f>
        <v>269800000</v>
      </c>
      <c r="N295" s="5">
        <f>_xll.SNL.Clients.Office.Excel.Functions.SPG(K295, "IQ_DILUT_EPS_NORM", "CY2023")</f>
        <v>2.125</v>
      </c>
      <c r="O295">
        <f t="shared" si="50"/>
        <v>573325</v>
      </c>
      <c r="P295">
        <f t="shared" si="51"/>
        <v>8.6056407793221462E-2</v>
      </c>
      <c r="Q295" s="5">
        <f>_xll.SNL.Clients.Office.Excel.Functions.SPG(K295, "SP_MARKETCAP", "12/31/2022")</f>
        <v>22219.003598939998</v>
      </c>
      <c r="R295">
        <f t="shared" si="55"/>
        <v>6.5942003846055362E-4</v>
      </c>
      <c r="S295">
        <f t="shared" si="56"/>
        <v>1.4012675817286764E-3</v>
      </c>
      <c r="U295" t="s">
        <v>295</v>
      </c>
      <c r="V295" s="4" cm="1">
        <f t="array" ref="V295">_xll.SNL.Clients.Office.Excel.Functions.SPG(U295, "SP_TOTAL_REV", "CY2021")</f>
        <v>6317900</v>
      </c>
      <c r="W295" s="4">
        <f>_xll.SNL.Clients.Office.Excel.Functions.SPG(U295,"IQ_AVG_DILUT_SHARES_OUT","CY2021")</f>
        <v>269900000</v>
      </c>
      <c r="X295" s="5">
        <f>_xll.SNL.Clients.Office.Excel.Functions.SPG(U295, "IQ_DILUT_EPS_NORM", "CY2021")</f>
        <v>2.395</v>
      </c>
      <c r="Y295">
        <f t="shared" si="57"/>
        <v>646410.5</v>
      </c>
      <c r="Z295">
        <f t="shared" si="58"/>
        <v>0.10231413919182007</v>
      </c>
      <c r="AA295" s="5">
        <f>_xll.SNL.Clients.Office.Excel.Functions.SPG(U295, "SP_MARKETCAP", "12/31/2021")</f>
        <v>25803.6366538691</v>
      </c>
      <c r="AB295">
        <f t="shared" si="52"/>
        <v>6.0812736213209262E-4</v>
      </c>
      <c r="AC295">
        <f t="shared" si="59"/>
        <v>1.4564650323063619E-3</v>
      </c>
    </row>
    <row r="296" spans="1:29">
      <c r="A296" t="s">
        <v>296</v>
      </c>
      <c r="B296" s="4" cm="1">
        <f t="array" ref="B296">_xll.SNL.Clients.Office.Excel.Functions.SPG(A296, "SP_TOTAL_REV", "CY2023")</f>
        <v>25493700</v>
      </c>
      <c r="C296" s="4">
        <f>_xll.SNL.Clients.Office.Excel.Functions.SPG(A296,"IQ_AVG_DILUT_SHARES_OUT","CY2023")</f>
        <v>732300000</v>
      </c>
      <c r="D296" s="5">
        <f>_xll.SNL.Clients.Office.Excel.Functions.SPG(A296, "IQ_DILUT_EPS_NORM", "CY2023")</f>
        <v>9.1959999999999997</v>
      </c>
      <c r="E296">
        <f t="shared" si="48"/>
        <v>6734230.7999999998</v>
      </c>
      <c r="F296">
        <f t="shared" si="49"/>
        <v>0.26415274361901175</v>
      </c>
      <c r="G296" s="5">
        <f>_xll.SNL.Clients.Office.Excel.Functions.SPG(A296, "SP_MARKETCAP", "12/30/2023")</f>
        <v>215071.16531529999</v>
      </c>
      <c r="H296">
        <f t="shared" si="53"/>
        <v>5.1186939563910494E-3</v>
      </c>
      <c r="I296">
        <f t="shared" si="54"/>
        <v>4.7071509622972088E-2</v>
      </c>
      <c r="K296" t="s">
        <v>296</v>
      </c>
      <c r="L296" s="4" cm="1">
        <f t="array" ref="L296">_xll.SNL.Clients.Office.Excel.Functions.SPG(K296, "SP_TOTAL_REV", "CY2023")</f>
        <v>25493700</v>
      </c>
      <c r="M296" s="4">
        <f>_xll.SNL.Clients.Office.Excel.Functions.SPG(K296,"IQ_AVG_DILUT_SHARES_OUT","CY2023")</f>
        <v>732300000</v>
      </c>
      <c r="N296" s="5">
        <f>_xll.SNL.Clients.Office.Excel.Functions.SPG(K296, "IQ_DILUT_EPS_NORM", "CY2023")</f>
        <v>9.1959999999999997</v>
      </c>
      <c r="O296">
        <f t="shared" si="50"/>
        <v>6734230.7999999998</v>
      </c>
      <c r="P296">
        <f t="shared" si="51"/>
        <v>0.26415274361901175</v>
      </c>
      <c r="Q296" s="5">
        <f>_xll.SNL.Clients.Office.Excel.Functions.SPG(K296, "SP_MARKETCAP", "12/31/2022")</f>
        <v>193015.66825876001</v>
      </c>
      <c r="R296">
        <f t="shared" si="55"/>
        <v>5.7283576565401459E-3</v>
      </c>
      <c r="S296">
        <f t="shared" si="56"/>
        <v>5.267797700954318E-2</v>
      </c>
      <c r="U296" t="s">
        <v>296</v>
      </c>
      <c r="V296" s="4" cm="1">
        <f t="array" ref="V296">_xll.SNL.Clients.Office.Excel.Functions.SPG(U296, "SP_TOTAL_REV", "CY2021")</f>
        <v>23222900</v>
      </c>
      <c r="W296" s="4">
        <f>_xll.SNL.Clients.Office.Excel.Functions.SPG(U296,"IQ_AVG_DILUT_SHARES_OUT","CY2021")</f>
        <v>751800000</v>
      </c>
      <c r="X296" s="5">
        <f>_xll.SNL.Clients.Office.Excel.Functions.SPG(U296, "IQ_DILUT_EPS_NORM", "CY2021")</f>
        <v>7.5709999999999997</v>
      </c>
      <c r="Y296">
        <f t="shared" si="57"/>
        <v>5691877.7999999998</v>
      </c>
      <c r="Z296">
        <f t="shared" si="58"/>
        <v>0.24509763207868096</v>
      </c>
      <c r="AA296" s="5">
        <f>_xll.SNL.Clients.Office.Excel.Functions.SPG(U296, "SP_MARKETCAP", "12/31/2021")</f>
        <v>200314.08161589</v>
      </c>
      <c r="AB296">
        <f t="shared" si="52"/>
        <v>4.7209033240172464E-3</v>
      </c>
      <c r="AC296">
        <f t="shared" si="59"/>
        <v>3.5741959066134574E-2</v>
      </c>
    </row>
    <row r="297" spans="1:29">
      <c r="A297" t="s">
        <v>297</v>
      </c>
      <c r="B297" s="4" cm="1">
        <f t="array" ref="B297">_xll.SNL.Clients.Office.Excel.Functions.SPG(A297, "SP_TOTAL_REV", "CY2023")</f>
        <v>301506000</v>
      </c>
      <c r="C297" s="4">
        <f>_xll.SNL.Clients.Office.Excel.Functions.SPG(A297,"IQ_AVG_DILUT_SHARES_OUT","CY2023")</f>
        <v>135600000</v>
      </c>
      <c r="D297" s="5">
        <f>_xll.SNL.Clients.Office.Excel.Functions.SPG(A297, "IQ_DILUT_EPS_NORM", "CY2023")</f>
        <v>12.773</v>
      </c>
      <c r="E297">
        <f t="shared" si="48"/>
        <v>1732018.8</v>
      </c>
      <c r="F297">
        <f t="shared" si="49"/>
        <v>5.7445583172474179E-3</v>
      </c>
      <c r="G297" s="5">
        <f>_xll.SNL.Clients.Office.Excel.Functions.SPG(A297, "SP_MARKETCAP", "12/30/2023")</f>
        <v>61605.269305299997</v>
      </c>
      <c r="H297">
        <f t="shared" si="53"/>
        <v>1.46620547302372E-3</v>
      </c>
      <c r="I297">
        <f t="shared" si="54"/>
        <v>1.8727842506931974E-2</v>
      </c>
      <c r="K297" t="s">
        <v>297</v>
      </c>
      <c r="L297" s="4" cm="1">
        <f t="array" ref="L297">_xll.SNL.Clients.Office.Excel.Functions.SPG(K297, "SP_TOTAL_REV", "CY2023")</f>
        <v>301506000</v>
      </c>
      <c r="M297" s="4">
        <f>_xll.SNL.Clients.Office.Excel.Functions.SPG(K297,"IQ_AVG_DILUT_SHARES_OUT","CY2023")</f>
        <v>135600000</v>
      </c>
      <c r="N297" s="5">
        <f>_xll.SNL.Clients.Office.Excel.Functions.SPG(K297, "IQ_DILUT_EPS_NORM", "CY2023")</f>
        <v>12.773</v>
      </c>
      <c r="O297">
        <f t="shared" si="50"/>
        <v>1732018.8</v>
      </c>
      <c r="P297">
        <f t="shared" si="51"/>
        <v>5.7445583172474179E-3</v>
      </c>
      <c r="Q297" s="5">
        <f>_xll.SNL.Clients.Office.Excel.Functions.SPG(K297, "SP_MARKETCAP", "12/31/2022")</f>
        <v>53189.570217599998</v>
      </c>
      <c r="R297">
        <f t="shared" si="55"/>
        <v>1.5785707168373382E-3</v>
      </c>
      <c r="S297">
        <f t="shared" si="56"/>
        <v>2.0163083766163322E-2</v>
      </c>
      <c r="U297" t="s">
        <v>297</v>
      </c>
      <c r="V297" s="4" cm="1">
        <f t="array" ref="V297">_xll.SNL.Clients.Office.Excel.Functions.SPG(U297, "SP_TOTAL_REV", "CY2021")</f>
        <v>257006000</v>
      </c>
      <c r="W297" s="4">
        <f>_xll.SNL.Clients.Office.Excel.Functions.SPG(U297,"IQ_AVG_DILUT_SHARES_OUT","CY2021")</f>
        <v>156550000</v>
      </c>
      <c r="X297" s="5">
        <f>_xll.SNL.Clients.Office.Excel.Functions.SPG(U297, "IQ_DILUT_EPS_NORM", "CY2021")</f>
        <v>14.593</v>
      </c>
      <c r="Y297">
        <f t="shared" si="57"/>
        <v>2284534.15</v>
      </c>
      <c r="Z297">
        <f t="shared" si="58"/>
        <v>8.8890304117413589E-3</v>
      </c>
      <c r="AA297" s="5">
        <f>_xll.SNL.Clients.Office.Excel.Functions.SPG(U297, "SP_MARKETCAP", "12/31/2021")</f>
        <v>37952.206002619998</v>
      </c>
      <c r="AB297">
        <f t="shared" si="52"/>
        <v>8.944388433715756E-4</v>
      </c>
      <c r="AC297">
        <f t="shared" si="59"/>
        <v>1.3052546041321403E-2</v>
      </c>
    </row>
    <row r="298" spans="1:29">
      <c r="A298" t="s">
        <v>298</v>
      </c>
      <c r="B298" s="4" cm="1">
        <f t="array" ref="B298">_xll.SNL.Clients.Office.Excel.Functions.SPG(A298, "SP_TOTAL_REV", "CY2023")</f>
        <v>32320000</v>
      </c>
      <c r="C298" s="4">
        <f>_xll.SNL.Clients.Office.Excel.Functions.SPG(A298,"IQ_AVG_DILUT_SHARES_OUT","CY2023")</f>
        <v>1332524001</v>
      </c>
      <c r="D298" s="5">
        <f>_xll.SNL.Clients.Office.Excel.Functions.SPG(A298, "IQ_DILUT_EPS_NORM", "CY2023")</f>
        <v>3.1030000000000002</v>
      </c>
      <c r="E298">
        <f t="shared" si="48"/>
        <v>4134821.9751030002</v>
      </c>
      <c r="F298">
        <f t="shared" si="49"/>
        <v>0.12793384823957302</v>
      </c>
      <c r="G298" s="5">
        <f>_xll.SNL.Clients.Office.Excel.Functions.SPG(A298, "SP_MARKETCAP", "12/30/2023")</f>
        <v>109536.92214018</v>
      </c>
      <c r="H298">
        <f t="shared" si="53"/>
        <v>2.6069788599445017E-3</v>
      </c>
      <c r="I298">
        <f t="shared" si="54"/>
        <v>8.08945540240779E-3</v>
      </c>
      <c r="K298" t="s">
        <v>298</v>
      </c>
      <c r="L298" s="4" cm="1">
        <f t="array" ref="L298">_xll.SNL.Clients.Office.Excel.Functions.SPG(K298, "SP_TOTAL_REV", "CY2023")</f>
        <v>32320000</v>
      </c>
      <c r="M298" s="4">
        <f>_xll.SNL.Clients.Office.Excel.Functions.SPG(K298,"IQ_AVG_DILUT_SHARES_OUT","CY2023")</f>
        <v>1332524001</v>
      </c>
      <c r="N298" s="5">
        <f>_xll.SNL.Clients.Office.Excel.Functions.SPG(K298, "IQ_DILUT_EPS_NORM", "CY2023")</f>
        <v>3.1030000000000002</v>
      </c>
      <c r="O298">
        <f t="shared" si="50"/>
        <v>4134821.9751030002</v>
      </c>
      <c r="P298">
        <f t="shared" si="51"/>
        <v>0.12793384823957302</v>
      </c>
      <c r="Q298" s="5">
        <f>_xll.SNL.Clients.Office.Excel.Functions.SPG(K298, "SP_MARKETCAP", "12/31/2022")</f>
        <v>103381.58789015999</v>
      </c>
      <c r="R298">
        <f t="shared" si="55"/>
        <v>3.0681794689431836E-3</v>
      </c>
      <c r="S298">
        <f t="shared" si="56"/>
        <v>9.5205608921307E-3</v>
      </c>
      <c r="U298" t="s">
        <v>298</v>
      </c>
      <c r="V298" s="4" cm="1">
        <f t="array" ref="V298">_xll.SNL.Clients.Office.Excel.Functions.SPG(U298, "SP_TOTAL_REV", "CY2021")</f>
        <v>31785000</v>
      </c>
      <c r="W298" s="4">
        <f>_xll.SNL.Clients.Office.Excel.Functions.SPG(U298,"IQ_AVG_DILUT_SHARES_OUT","CY2021")</f>
        <v>1354900000</v>
      </c>
      <c r="X298" s="5">
        <f>_xll.SNL.Clients.Office.Excel.Functions.SPG(U298, "IQ_DILUT_EPS_NORM", "CY2021")</f>
        <v>2.9740000000000002</v>
      </c>
      <c r="Y298">
        <f t="shared" si="57"/>
        <v>4029472.6000000006</v>
      </c>
      <c r="Z298">
        <f t="shared" si="58"/>
        <v>0.12677277332074879</v>
      </c>
      <c r="AA298" s="5">
        <f>_xll.SNL.Clients.Office.Excel.Functions.SPG(U298, "SP_MARKETCAP", "12/31/2021")</f>
        <v>139094.50275479999</v>
      </c>
      <c r="AB298">
        <f t="shared" si="52"/>
        <v>3.2781105307754469E-3</v>
      </c>
      <c r="AC298">
        <f t="shared" si="59"/>
        <v>9.7491007185261797E-3</v>
      </c>
    </row>
    <row r="299" spans="1:29">
      <c r="A299" t="s">
        <v>299</v>
      </c>
      <c r="B299" s="4" cm="1">
        <f t="array" ref="B299">_xll.SNL.Clients.Office.Excel.Functions.SPG(A299, "SP_TOTAL_REV", "CY2023")</f>
        <v>60115000</v>
      </c>
      <c r="C299" s="4">
        <f>_xll.SNL.Clients.Office.Excel.Functions.SPG(A299,"IQ_AVG_DILUT_SHARES_OUT","CY2023")</f>
        <v>2547000000</v>
      </c>
      <c r="D299" s="5">
        <f>_xll.SNL.Clients.Office.Excel.Functions.SPG(A299, "IQ_DILUT_EPS_NORM", "CY2023")</f>
        <v>3.7360000000000002</v>
      </c>
      <c r="E299">
        <f t="shared" si="48"/>
        <v>9515592</v>
      </c>
      <c r="F299">
        <f t="shared" si="49"/>
        <v>0.15828981119520918</v>
      </c>
      <c r="G299" s="5">
        <f>_xll.SNL.Clients.Office.Excel.Functions.SPG(A299, "SP_MARKETCAP", "12/30/2023")</f>
        <v>276259.19661768002</v>
      </c>
      <c r="H299">
        <f t="shared" si="53"/>
        <v>6.5749691645148132E-3</v>
      </c>
      <c r="I299">
        <f t="shared" si="54"/>
        <v>2.4564084798627345E-2</v>
      </c>
      <c r="K299" t="s">
        <v>299</v>
      </c>
      <c r="L299" s="4" cm="1">
        <f t="array" ref="L299">_xll.SNL.Clients.Office.Excel.Functions.SPG(K299, "SP_TOTAL_REV", "CY2023")</f>
        <v>60115000</v>
      </c>
      <c r="M299" s="4">
        <f>_xll.SNL.Clients.Office.Excel.Functions.SPG(K299,"IQ_AVG_DILUT_SHARES_OUT","CY2023")</f>
        <v>2547000000</v>
      </c>
      <c r="N299" s="5">
        <f>_xll.SNL.Clients.Office.Excel.Functions.SPG(K299, "IQ_DILUT_EPS_NORM", "CY2023")</f>
        <v>3.7360000000000002</v>
      </c>
      <c r="O299">
        <f t="shared" si="50"/>
        <v>9515592</v>
      </c>
      <c r="P299">
        <f t="shared" si="51"/>
        <v>0.15828981119520918</v>
      </c>
      <c r="Q299" s="5">
        <f>_xll.SNL.Clients.Office.Excel.Functions.SPG(K299, "SP_MARKETCAP", "12/31/2022")</f>
        <v>281302.18331529998</v>
      </c>
      <c r="R299">
        <f t="shared" si="55"/>
        <v>8.3485425309378983E-3</v>
      </c>
      <c r="S299">
        <f t="shared" si="56"/>
        <v>3.119015489558399E-2</v>
      </c>
      <c r="U299" t="s">
        <v>299</v>
      </c>
      <c r="V299" s="4" cm="1">
        <f t="array" ref="V299">_xll.SNL.Clients.Office.Excel.Functions.SPG(U299, "SP_TOTAL_REV", "CY2021")</f>
        <v>48704000</v>
      </c>
      <c r="W299" s="4">
        <f>_xll.SNL.Clients.Office.Excel.Functions.SPG(U299,"IQ_AVG_DILUT_SHARES_OUT","CY2021")</f>
        <v>2538000000</v>
      </c>
      <c r="X299" s="5">
        <f>_xll.SNL.Clients.Office.Excel.Functions.SPG(U299, "IQ_DILUT_EPS_NORM", "CY2021")</f>
        <v>3.2160000000000002</v>
      </c>
      <c r="Y299">
        <f t="shared" si="57"/>
        <v>8162208.0000000009</v>
      </c>
      <c r="Z299">
        <f t="shared" si="58"/>
        <v>0.16758804204993433</v>
      </c>
      <c r="AA299" s="5">
        <f>_xll.SNL.Clients.Office.Excel.Functions.SPG(U299, "SP_MARKETCAP", "12/31/2021")</f>
        <v>193588.34325504</v>
      </c>
      <c r="AB299">
        <f t="shared" si="52"/>
        <v>4.5623944447209233E-3</v>
      </c>
      <c r="AC299">
        <f t="shared" si="59"/>
        <v>1.467266053422249E-2</v>
      </c>
    </row>
    <row r="300" spans="1:29">
      <c r="A300" t="s">
        <v>300</v>
      </c>
      <c r="B300" s="4" cm="1">
        <f t="array" ref="B300">_xll.SNL.Clients.Office.Excel.Functions.SPG(A300, "SP_TOTAL_REV", "CY2023")</f>
        <v>134902000</v>
      </c>
      <c r="C300" s="4">
        <f>_xll.SNL.Clients.Office.Excel.Functions.SPG(A300,"IQ_AVG_DILUT_SHARES_OUT","CY2023")</f>
        <v>2629000000</v>
      </c>
      <c r="D300" s="5">
        <f>_xll.SNL.Clients.Office.Excel.Functions.SPG(A300, "IQ_DILUT_EPS_NORM", "CY2023")</f>
        <v>11.835000000000001</v>
      </c>
      <c r="E300">
        <f t="shared" si="48"/>
        <v>31114215.000000004</v>
      </c>
      <c r="F300">
        <f t="shared" si="49"/>
        <v>0.23064309647003012</v>
      </c>
      <c r="G300" s="5">
        <f>_xll.SNL.Clients.Office.Excel.Functions.SPG(A300, "SP_MARKETCAP", "12/30/2023")</f>
        <v>910121.66969576001</v>
      </c>
      <c r="H300">
        <f t="shared" si="53"/>
        <v>2.1660896677723099E-2</v>
      </c>
      <c r="I300">
        <f t="shared" si="54"/>
        <v>0.25635671218085287</v>
      </c>
      <c r="K300" t="s">
        <v>300</v>
      </c>
      <c r="L300" s="4" cm="1">
        <f t="array" ref="L300">_xll.SNL.Clients.Office.Excel.Functions.SPG(K300, "SP_TOTAL_REV", "CY2023")</f>
        <v>134902000</v>
      </c>
      <c r="M300" s="4">
        <f>_xll.SNL.Clients.Office.Excel.Functions.SPG(K300,"IQ_AVG_DILUT_SHARES_OUT","CY2023")</f>
        <v>2629000000</v>
      </c>
      <c r="N300" s="5">
        <f>_xll.SNL.Clients.Office.Excel.Functions.SPG(K300, "IQ_DILUT_EPS_NORM", "CY2023")</f>
        <v>11.835000000000001</v>
      </c>
      <c r="O300">
        <f t="shared" si="50"/>
        <v>31114215.000000004</v>
      </c>
      <c r="P300">
        <f t="shared" si="51"/>
        <v>0.23064309647003012</v>
      </c>
      <c r="Q300" s="5">
        <f>_xll.SNL.Clients.Office.Excel.Functions.SPG(K300, "SP_MARKETCAP", "12/31/2022")</f>
        <v>315555.18842408003</v>
      </c>
      <c r="R300">
        <f t="shared" si="55"/>
        <v>9.3651100761764638E-3</v>
      </c>
      <c r="S300">
        <f t="shared" si="56"/>
        <v>0.11083607775154845</v>
      </c>
      <c r="U300" t="s">
        <v>300</v>
      </c>
      <c r="V300" s="4" cm="1">
        <f t="array" ref="V300">_xll.SNL.Clients.Office.Excel.Functions.SPG(U300, "SP_TOTAL_REV", "CY2021")</f>
        <v>117929000</v>
      </c>
      <c r="W300" s="4">
        <f>_xll.SNL.Clients.Office.Excel.Functions.SPG(U300,"IQ_AVG_DILUT_SHARES_OUT","CY2021")</f>
        <v>2859000000</v>
      </c>
      <c r="X300" s="5">
        <f>_xll.SNL.Clients.Office.Excel.Functions.SPG(U300, "IQ_DILUT_EPS_NORM", "CY2021")</f>
        <v>10.337</v>
      </c>
      <c r="Y300">
        <f t="shared" si="57"/>
        <v>29553483</v>
      </c>
      <c r="Z300">
        <f t="shared" si="58"/>
        <v>0.25060403293507111</v>
      </c>
      <c r="AA300" s="5">
        <f>_xll.SNL.Clients.Office.Excel.Functions.SPG(U300, "SP_MARKETCAP", "12/31/2021")</f>
        <v>935644.81320660003</v>
      </c>
      <c r="AB300">
        <f t="shared" si="52"/>
        <v>2.2050814766165428E-2</v>
      </c>
      <c r="AC300">
        <f t="shared" si="59"/>
        <v>0.22793927223785201</v>
      </c>
    </row>
    <row r="301" spans="1:29">
      <c r="A301" t="s">
        <v>301</v>
      </c>
      <c r="B301" s="4" cm="1">
        <f t="array" ref="B301">_xll.SNL.Clients.Office.Excel.Functions.SPG(A301, "SP_TOTAL_REV", "CY2023")</f>
        <v>66905000</v>
      </c>
      <c r="C301" s="4">
        <f>_xll.SNL.Clients.Office.Excel.Functions.SPG(A301,"IQ_AVG_DILUT_SHARES_OUT","CY2023")</f>
        <v>762300000</v>
      </c>
      <c r="D301" s="5">
        <f>_xll.SNL.Clients.Office.Excel.Functions.SPG(A301, "IQ_DILUT_EPS_NORM", "CY2023")</f>
        <v>1.7410000000000001</v>
      </c>
      <c r="E301">
        <f t="shared" si="48"/>
        <v>1327164.3</v>
      </c>
      <c r="F301">
        <f t="shared" si="49"/>
        <v>1.9836548837904491E-2</v>
      </c>
      <c r="G301" s="5">
        <f>_xll.SNL.Clients.Office.Excel.Functions.SPG(A301, "SP_MARKETCAP", "12/30/2023")</f>
        <v>48948.779843769997</v>
      </c>
      <c r="H301">
        <f t="shared" si="53"/>
        <v>1.1649810107817241E-3</v>
      </c>
      <c r="I301">
        <f t="shared" si="54"/>
        <v>2.0282319397709817E-3</v>
      </c>
      <c r="K301" t="s">
        <v>301</v>
      </c>
      <c r="L301" s="4" cm="1">
        <f t="array" ref="L301">_xll.SNL.Clients.Office.Excel.Functions.SPG(K301, "SP_TOTAL_REV", "CY2023")</f>
        <v>66905000</v>
      </c>
      <c r="M301" s="4">
        <f>_xll.SNL.Clients.Office.Excel.Functions.SPG(K301,"IQ_AVG_DILUT_SHARES_OUT","CY2023")</f>
        <v>762300000</v>
      </c>
      <c r="N301" s="5">
        <f>_xll.SNL.Clients.Office.Excel.Functions.SPG(K301, "IQ_DILUT_EPS_NORM", "CY2023")</f>
        <v>1.7410000000000001</v>
      </c>
      <c r="O301">
        <f t="shared" si="50"/>
        <v>1327164.3</v>
      </c>
      <c r="P301">
        <f t="shared" si="51"/>
        <v>1.9836548837904491E-2</v>
      </c>
      <c r="Q301" s="5">
        <f>_xll.SNL.Clients.Office.Excel.Functions.SPG(K301, "SP_MARKETCAP", "12/31/2022")</f>
        <v>56781.951055849997</v>
      </c>
      <c r="R301">
        <f t="shared" si="55"/>
        <v>1.6851861147770002E-3</v>
      </c>
      <c r="S301">
        <f t="shared" si="56"/>
        <v>2.9339090258267576E-3</v>
      </c>
      <c r="U301" t="s">
        <v>301</v>
      </c>
      <c r="V301" s="4" cm="1">
        <f t="array" ref="V301">_xll.SNL.Clients.Office.Excel.Functions.SPG(U301, "SP_TOTAL_REV", "CY2021")</f>
        <v>69680000</v>
      </c>
      <c r="W301" s="4">
        <f>_xll.SNL.Clients.Office.Excel.Functions.SPG(U301,"IQ_AVG_DILUT_SHARES_OUT","CY2021")</f>
        <v>869400000</v>
      </c>
      <c r="X301" s="5">
        <f>_xll.SNL.Clients.Office.Excel.Functions.SPG(U301, "IQ_DILUT_EPS_NORM", "CY2021")</f>
        <v>6.0990000000000002</v>
      </c>
      <c r="Y301">
        <f t="shared" si="57"/>
        <v>5302470.5999999996</v>
      </c>
      <c r="Z301">
        <f t="shared" si="58"/>
        <v>7.6097454075774965E-2</v>
      </c>
      <c r="AA301" s="5">
        <f>_xll.SNL.Clients.Office.Excel.Functions.SPG(U301, "SP_MARKETCAP", "12/31/2021")</f>
        <v>52564.10046057</v>
      </c>
      <c r="AB301">
        <f t="shared" si="52"/>
        <v>1.2388047539469477E-3</v>
      </c>
      <c r="AC301">
        <f t="shared" si="59"/>
        <v>7.5554701943224339E-3</v>
      </c>
    </row>
    <row r="302" spans="1:29">
      <c r="A302" t="s">
        <v>302</v>
      </c>
      <c r="B302" s="4" cm="1">
        <f t="array" ref="B302">_xll.SNL.Clients.Office.Excel.Functions.SPG(A302, "SP_TOTAL_REV", "CY2023")</f>
        <v>3788309</v>
      </c>
      <c r="C302" s="4">
        <f>_xll.SNL.Clients.Office.Excel.Functions.SPG(A302,"IQ_AVG_DILUT_SHARES_OUT","CY2023")</f>
        <v>21971528</v>
      </c>
      <c r="D302" s="5">
        <f>_xll.SNL.Clients.Office.Excel.Functions.SPG(A302, "IQ_DILUT_EPS_NORM", "CY2023")</f>
        <v>28.63</v>
      </c>
      <c r="E302">
        <f t="shared" si="48"/>
        <v>629044.84664</v>
      </c>
      <c r="F302">
        <f t="shared" si="49"/>
        <v>0.16604898033396959</v>
      </c>
      <c r="G302" s="5">
        <f>_xll.SNL.Clients.Office.Excel.Functions.SPG(A302, "SP_MARKETCAP", "12/30/2023")</f>
        <v>26301.58447392</v>
      </c>
      <c r="H302">
        <f t="shared" si="53"/>
        <v>6.2597773761439469E-4</v>
      </c>
      <c r="I302">
        <f t="shared" si="54"/>
        <v>1.7921742627900118E-2</v>
      </c>
      <c r="K302" t="s">
        <v>302</v>
      </c>
      <c r="L302" s="4" cm="1">
        <f t="array" ref="L302">_xll.SNL.Clients.Office.Excel.Functions.SPG(K302, "SP_TOTAL_REV", "CY2023")</f>
        <v>3788309</v>
      </c>
      <c r="M302" s="4">
        <f>_xll.SNL.Clients.Office.Excel.Functions.SPG(K302,"IQ_AVG_DILUT_SHARES_OUT","CY2023")</f>
        <v>21971528</v>
      </c>
      <c r="N302" s="5">
        <f>_xll.SNL.Clients.Office.Excel.Functions.SPG(K302, "IQ_DILUT_EPS_NORM", "CY2023")</f>
        <v>28.63</v>
      </c>
      <c r="O302">
        <f t="shared" si="50"/>
        <v>629044.84664</v>
      </c>
      <c r="P302">
        <f t="shared" si="51"/>
        <v>0.16604898033396959</v>
      </c>
      <c r="Q302" s="5">
        <f>_xll.SNL.Clients.Office.Excel.Functions.SPG(K302, "SP_MARKETCAP", "12/31/2022")</f>
        <v>32225.135490050001</v>
      </c>
      <c r="R302">
        <f t="shared" si="55"/>
        <v>9.5638402458601216E-4</v>
      </c>
      <c r="S302">
        <f t="shared" si="56"/>
        <v>2.7381274623897528E-2</v>
      </c>
      <c r="U302" t="s">
        <v>302</v>
      </c>
      <c r="V302" s="4" cm="1">
        <f t="array" ref="V302">_xll.SNL.Clients.Office.Excel.Functions.SPG(U302, "SP_TOTAL_REV", "CY2021")</f>
        <v>3717930</v>
      </c>
      <c r="W302" s="4">
        <f>_xll.SNL.Clients.Office.Excel.Functions.SPG(U302,"IQ_AVG_DILUT_SHARES_OUT","CY2021")</f>
        <v>23457630</v>
      </c>
      <c r="X302" s="5">
        <f>_xll.SNL.Clients.Office.Excel.Functions.SPG(U302, "IQ_DILUT_EPS_NORM", "CY2021")</f>
        <v>25.707000000000001</v>
      </c>
      <c r="Y302">
        <f t="shared" si="57"/>
        <v>603025.29440999997</v>
      </c>
      <c r="Z302">
        <f t="shared" si="58"/>
        <v>0.16219382678264518</v>
      </c>
      <c r="AA302" s="5">
        <f>_xll.SNL.Clients.Office.Excel.Functions.SPG(U302, "SP_MARKETCAP", "12/31/2021")</f>
        <v>39011.483522549999</v>
      </c>
      <c r="AB302">
        <f t="shared" si="52"/>
        <v>9.1940337269749402E-4</v>
      </c>
      <c r="AC302">
        <f t="shared" si="59"/>
        <v>2.3635102501934478E-2</v>
      </c>
    </row>
    <row r="303" spans="1:29">
      <c r="A303" t="s">
        <v>303</v>
      </c>
      <c r="B303" s="4" cm="1">
        <f t="array" ref="B303">_xll.SNL.Clients.Office.Excel.Functions.SPG(A303, "SP_TOTAL_REV", "CY2023")</f>
        <v>16118509</v>
      </c>
      <c r="C303" s="4">
        <f>_xll.SNL.Clients.Office.Excel.Functions.SPG(A303,"IQ_AVG_DILUT_SHARES_OUT","CY2023")</f>
        <v>358627000</v>
      </c>
      <c r="D303" s="5">
        <f>_xll.SNL.Clients.Office.Excel.Functions.SPG(A303, "IQ_DILUT_EPS_NORM", "CY2023")</f>
        <v>1.4350000000000001</v>
      </c>
      <c r="E303">
        <f t="shared" si="48"/>
        <v>514629.745</v>
      </c>
      <c r="F303">
        <f t="shared" si="49"/>
        <v>3.1927875276801347E-2</v>
      </c>
      <c r="G303" s="5">
        <f>_xll.SNL.Clients.Office.Excel.Functions.SPG(A303, "SP_MARKETCAP", "12/30/2023")</f>
        <v>15261.945463079999</v>
      </c>
      <c r="H303">
        <f t="shared" si="53"/>
        <v>3.6323431776691032E-4</v>
      </c>
      <c r="I303">
        <f t="shared" si="54"/>
        <v>5.2124124599551636E-4</v>
      </c>
      <c r="K303" t="s">
        <v>303</v>
      </c>
      <c r="L303" s="4" cm="1">
        <f t="array" ref="L303">_xll.SNL.Clients.Office.Excel.Functions.SPG(K303, "SP_TOTAL_REV", "CY2023")</f>
        <v>16118509</v>
      </c>
      <c r="M303" s="4">
        <f>_xll.SNL.Clients.Office.Excel.Functions.SPG(K303,"IQ_AVG_DILUT_SHARES_OUT","CY2023")</f>
        <v>358627000</v>
      </c>
      <c r="N303" s="5">
        <f>_xll.SNL.Clients.Office.Excel.Functions.SPG(K303, "IQ_DILUT_EPS_NORM", "CY2023")</f>
        <v>1.4350000000000001</v>
      </c>
      <c r="O303">
        <f t="shared" si="50"/>
        <v>514629.745</v>
      </c>
      <c r="P303">
        <f t="shared" si="51"/>
        <v>3.1927875276801347E-2</v>
      </c>
      <c r="Q303" s="5">
        <f>_xll.SNL.Clients.Office.Excel.Functions.SPG(K303, "SP_MARKETCAP", "12/31/2022")</f>
        <v>12876.20052488</v>
      </c>
      <c r="R303">
        <f t="shared" si="55"/>
        <v>3.8214245780792989E-4</v>
      </c>
      <c r="S303">
        <f t="shared" si="56"/>
        <v>5.4837442695437942E-4</v>
      </c>
      <c r="U303" t="s">
        <v>303</v>
      </c>
      <c r="V303" s="4" cm="1">
        <f t="array" ref="V303">_xll.SNL.Clients.Office.Excel.Functions.SPG(U303, "SP_TOTAL_REV", "CY2021")</f>
        <v>9454057</v>
      </c>
      <c r="W303" s="4">
        <f>_xll.SNL.Clients.Office.Excel.Functions.SPG(U303,"IQ_AVG_DILUT_SHARES_OUT","CY2021")</f>
        <v>487356000</v>
      </c>
      <c r="X303" s="5">
        <f>_xll.SNL.Clients.Office.Excel.Functions.SPG(U303, "IQ_DILUT_EPS_NORM", "CY2021")</f>
        <v>-7.0000000000000007E-2</v>
      </c>
      <c r="Y303">
        <f t="shared" si="57"/>
        <v>-34114.92</v>
      </c>
      <c r="Z303">
        <f t="shared" si="58"/>
        <v>-3.6084952735106206E-3</v>
      </c>
      <c r="AA303" s="5">
        <f>_xll.SNL.Clients.Office.Excel.Functions.SPG(U303, "SP_MARKETCAP", "12/31/2021")</f>
        <v>21046.91775384</v>
      </c>
      <c r="AB303">
        <f t="shared" si="52"/>
        <v>4.9602336082866301E-4</v>
      </c>
      <c r="AC303">
        <f t="shared" si="59"/>
        <v>-3.4721635258006417E-5</v>
      </c>
    </row>
    <row r="304" spans="1:29">
      <c r="A304" t="s">
        <v>304</v>
      </c>
      <c r="B304" s="4" cm="1">
        <f t="array" ref="B304">_xll.SNL.Clients.Office.Excel.Functions.SPG(A304, "SP_TOTAL_REV", "CY2023")</f>
        <v>8541300</v>
      </c>
      <c r="C304" s="4">
        <f>_xll.SNL.Clients.Office.Excel.Functions.SPG(A304,"IQ_AVG_DILUT_SHARES_OUT","CY2023")</f>
        <v>550250000</v>
      </c>
      <c r="D304" s="5">
        <f>_xll.SNL.Clients.Office.Excel.Functions.SPG(A304, "IQ_DILUT_EPS_NORM", "CY2023")</f>
        <v>3.3929999999999998</v>
      </c>
      <c r="E304">
        <f t="shared" si="48"/>
        <v>1866998.25</v>
      </c>
      <c r="F304">
        <f t="shared" si="49"/>
        <v>0.21858478802992518</v>
      </c>
      <c r="G304" s="5">
        <f>_xll.SNL.Clients.Office.Excel.Functions.SPG(A304, "SP_MARKETCAP", "12/30/2023")</f>
        <v>48791.464973640002</v>
      </c>
      <c r="H304">
        <f t="shared" si="53"/>
        <v>1.16123691671033E-3</v>
      </c>
      <c r="I304">
        <f t="shared" si="54"/>
        <v>3.9400768583981493E-3</v>
      </c>
      <c r="K304" t="s">
        <v>304</v>
      </c>
      <c r="L304" s="4" cm="1">
        <f t="array" ref="L304">_xll.SNL.Clients.Office.Excel.Functions.SPG(K304, "SP_TOTAL_REV", "CY2023")</f>
        <v>8541300</v>
      </c>
      <c r="M304" s="4">
        <f>_xll.SNL.Clients.Office.Excel.Functions.SPG(K304,"IQ_AVG_DILUT_SHARES_OUT","CY2023")</f>
        <v>550250000</v>
      </c>
      <c r="N304" s="5">
        <f>_xll.SNL.Clients.Office.Excel.Functions.SPG(K304, "IQ_DILUT_EPS_NORM", "CY2023")</f>
        <v>3.3929999999999998</v>
      </c>
      <c r="O304">
        <f t="shared" si="50"/>
        <v>1866998.25</v>
      </c>
      <c r="P304">
        <f t="shared" si="51"/>
        <v>0.21858478802992518</v>
      </c>
      <c r="Q304" s="5">
        <f>_xll.SNL.Clients.Office.Excel.Functions.SPG(K304, "SP_MARKETCAP", "12/31/2022")</f>
        <v>38638.1118775</v>
      </c>
      <c r="R304">
        <f t="shared" si="55"/>
        <v>1.1467096220966334E-3</v>
      </c>
      <c r="S304">
        <f t="shared" si="56"/>
        <v>3.890785747773877E-3</v>
      </c>
      <c r="U304" t="s">
        <v>304</v>
      </c>
      <c r="V304" s="4" cm="1">
        <f t="array" ref="V304">_xll.SNL.Clients.Office.Excel.Functions.SPG(U304, "SP_TOTAL_REV", "CY2021")</f>
        <v>6443800</v>
      </c>
      <c r="W304" s="4">
        <f>_xll.SNL.Clients.Office.Excel.Functions.SPG(U304,"IQ_AVG_DILUT_SHARES_OUT","CY2021")</f>
        <v>565350000</v>
      </c>
      <c r="X304" s="5">
        <f>_xll.SNL.Clients.Office.Excel.Functions.SPG(U304, "IQ_DILUT_EPS_NORM", "CY2021")</f>
        <v>1.49</v>
      </c>
      <c r="Y304">
        <f t="shared" si="57"/>
        <v>842371.5</v>
      </c>
      <c r="Z304">
        <f t="shared" si="58"/>
        <v>0.13072589155467271</v>
      </c>
      <c r="AA304" s="5">
        <f>_xll.SNL.Clients.Office.Excel.Functions.SPG(U304, "SP_MARKETCAP", "12/31/2021")</f>
        <v>48307.044186719999</v>
      </c>
      <c r="AB304">
        <f t="shared" si="52"/>
        <v>1.1384765545930748E-3</v>
      </c>
      <c r="AC304">
        <f t="shared" si="59"/>
        <v>1.6963300663436814E-3</v>
      </c>
    </row>
    <row r="305" spans="1:29">
      <c r="A305" t="s">
        <v>305</v>
      </c>
      <c r="B305" s="4" cm="1">
        <f t="array" ref="B305">_xll.SNL.Clients.Office.Excel.Functions.SPG(A305, "SP_TOTAL_REV", "CY2023")</f>
        <v>16181000</v>
      </c>
      <c r="C305" s="4">
        <f>_xll.SNL.Clients.Office.Excel.Functions.SPG(A305,"IQ_AVG_DILUT_SHARES_OUT","CY2023")</f>
        <v>1095500000</v>
      </c>
      <c r="D305" s="5">
        <f>_xll.SNL.Clients.Office.Excel.Functions.SPG(A305, "IQ_DILUT_EPS_NORM", "CY2023")</f>
        <v>-3.609</v>
      </c>
      <c r="E305">
        <f t="shared" si="48"/>
        <v>-3953659.5</v>
      </c>
      <c r="F305">
        <f t="shared" si="49"/>
        <v>-0.24433962672269946</v>
      </c>
      <c r="G305" s="5">
        <f>_xll.SNL.Clients.Office.Excel.Functions.SPG(A305, "SP_MARKETCAP", "12/30/2023")</f>
        <v>94207.583819199994</v>
      </c>
      <c r="H305">
        <f t="shared" si="53"/>
        <v>2.2421405920900429E-3</v>
      </c>
      <c r="I305">
        <f t="shared" si="54"/>
        <v>-8.0918853968529655E-3</v>
      </c>
      <c r="K305" t="s">
        <v>305</v>
      </c>
      <c r="L305" s="4" cm="1">
        <f t="array" ref="L305">_xll.SNL.Clients.Office.Excel.Functions.SPG(K305, "SP_TOTAL_REV", "CY2023")</f>
        <v>16181000</v>
      </c>
      <c r="M305" s="4">
        <f>_xll.SNL.Clients.Office.Excel.Functions.SPG(K305,"IQ_AVG_DILUT_SHARES_OUT","CY2023")</f>
        <v>1095500000</v>
      </c>
      <c r="N305" s="5">
        <f>_xll.SNL.Clients.Office.Excel.Functions.SPG(K305, "IQ_DILUT_EPS_NORM", "CY2023")</f>
        <v>-3.609</v>
      </c>
      <c r="O305">
        <f t="shared" si="50"/>
        <v>-3953659.5</v>
      </c>
      <c r="P305">
        <f t="shared" si="51"/>
        <v>-0.24433962672269946</v>
      </c>
      <c r="Q305" s="5">
        <f>_xll.SNL.Clients.Office.Excel.Functions.SPG(K305, "SP_MARKETCAP", "12/31/2022")</f>
        <v>54537.004068959999</v>
      </c>
      <c r="R305">
        <f t="shared" si="55"/>
        <v>1.6185601285195637E-3</v>
      </c>
      <c r="S305">
        <f t="shared" si="56"/>
        <v>-5.8413835038271054E-3</v>
      </c>
      <c r="U305" t="s">
        <v>305</v>
      </c>
      <c r="V305" s="4" cm="1">
        <f t="array" ref="V305">_xll.SNL.Clients.Office.Excel.Functions.SPG(U305, "SP_TOTAL_REV", "CY2021")</f>
        <v>29619000</v>
      </c>
      <c r="W305" s="4">
        <f>_xll.SNL.Clients.Office.Excel.Functions.SPG(U305,"IQ_AVG_DILUT_SHARES_OUT","CY2021")</f>
        <v>1139750000</v>
      </c>
      <c r="X305" s="5">
        <f>_xll.SNL.Clients.Office.Excel.Functions.SPG(U305, "IQ_DILUT_EPS_NORM", "CY2021")</f>
        <v>4.6500000000000004</v>
      </c>
      <c r="Y305">
        <f t="shared" si="57"/>
        <v>5299837.5</v>
      </c>
      <c r="Z305">
        <f t="shared" si="58"/>
        <v>0.17893370809277828</v>
      </c>
      <c r="AA305" s="5">
        <f>_xll.SNL.Clients.Office.Excel.Functions.SPG(U305, "SP_MARKETCAP", "12/31/2021")</f>
        <v>104343.81211935</v>
      </c>
      <c r="AB305">
        <f t="shared" si="52"/>
        <v>2.4591234200870829E-3</v>
      </c>
      <c r="AC305">
        <f t="shared" si="59"/>
        <v>1.1434923903404936E-2</v>
      </c>
    </row>
    <row r="306" spans="1:29">
      <c r="A306" t="s">
        <v>306</v>
      </c>
      <c r="B306" s="4" cm="1">
        <f t="array" ref="B306">_xll.SNL.Clients.Office.Excel.Functions.SPG(A306, "SP_TOTAL_REV", "CY2023")</f>
        <v>227583000</v>
      </c>
      <c r="C306" s="4">
        <f>_xll.SNL.Clients.Office.Excel.Functions.SPG(A306,"IQ_AVG_DILUT_SHARES_OUT","CY2023")</f>
        <v>7465000000</v>
      </c>
      <c r="D306" s="5">
        <f>_xll.SNL.Clients.Office.Excel.Functions.SPG(A306, "IQ_DILUT_EPS_NORM", "CY2023")</f>
        <v>8.49</v>
      </c>
      <c r="E306">
        <f t="shared" si="48"/>
        <v>63377850</v>
      </c>
      <c r="F306">
        <f t="shared" si="49"/>
        <v>0.27848235588774206</v>
      </c>
      <c r="G306" s="5">
        <f>_xll.SNL.Clients.Office.Excel.Functions.SPG(A306, "SP_MARKETCAP", "12/30/2023")</f>
        <v>2794827.92619716</v>
      </c>
      <c r="H306">
        <f t="shared" si="53"/>
        <v>6.651690752689024E-2</v>
      </c>
      <c r="I306">
        <f t="shared" si="54"/>
        <v>0.56472854490329816</v>
      </c>
      <c r="K306" t="s">
        <v>306</v>
      </c>
      <c r="L306" s="4" cm="1">
        <f t="array" ref="L306">_xll.SNL.Clients.Office.Excel.Functions.SPG(K306, "SP_TOTAL_REV", "CY2023")</f>
        <v>227583000</v>
      </c>
      <c r="M306" s="4">
        <f>_xll.SNL.Clients.Office.Excel.Functions.SPG(K306,"IQ_AVG_DILUT_SHARES_OUT","CY2023")</f>
        <v>7465000000</v>
      </c>
      <c r="N306" s="5">
        <f>_xll.SNL.Clients.Office.Excel.Functions.SPG(K306, "IQ_DILUT_EPS_NORM", "CY2023")</f>
        <v>8.49</v>
      </c>
      <c r="O306">
        <f t="shared" si="50"/>
        <v>63377850</v>
      </c>
      <c r="P306">
        <f t="shared" si="51"/>
        <v>0.27848235588774206</v>
      </c>
      <c r="Q306" s="5">
        <f>_xll.SNL.Clients.Office.Excel.Functions.SPG(K306, "SP_MARKETCAP", "12/31/2022")</f>
        <v>1788218.42571288</v>
      </c>
      <c r="R306">
        <f t="shared" si="55"/>
        <v>5.3071104552848331E-2</v>
      </c>
      <c r="S306">
        <f t="shared" si="56"/>
        <v>0.45057367765368234</v>
      </c>
      <c r="U306" t="s">
        <v>306</v>
      </c>
      <c r="V306" s="4" cm="1">
        <f t="array" ref="V306">_xll.SNL.Clients.Office.Excel.Functions.SPG(U306, "SP_TOTAL_REV", "CY2021")</f>
        <v>184903000</v>
      </c>
      <c r="W306" s="4">
        <f>_xll.SNL.Clients.Office.Excel.Functions.SPG(U306,"IQ_AVG_DILUT_SHARES_OUT","CY2021")</f>
        <v>7575000000</v>
      </c>
      <c r="X306" s="5">
        <f>_xll.SNL.Clients.Office.Excel.Functions.SPG(U306, "IQ_DILUT_EPS_NORM", "CY2021")</f>
        <v>6.4569999999999999</v>
      </c>
      <c r="Y306">
        <f t="shared" si="57"/>
        <v>48911775</v>
      </c>
      <c r="Z306">
        <f t="shared" si="58"/>
        <v>0.26452667074087494</v>
      </c>
      <c r="AA306" s="5">
        <f>_xll.SNL.Clients.Office.Excel.Functions.SPG(U306, "SP_MARKETCAP", "12/31/2021")</f>
        <v>2525083.98292608</v>
      </c>
      <c r="AB306">
        <f t="shared" si="52"/>
        <v>5.950993196412821E-2</v>
      </c>
      <c r="AC306">
        <f t="shared" si="59"/>
        <v>0.38425563069237584</v>
      </c>
    </row>
    <row r="307" spans="1:29">
      <c r="A307" t="s">
        <v>307</v>
      </c>
      <c r="B307" s="4" cm="1">
        <f t="array" ref="B307">_xll.SNL.Clients.Office.Excel.Functions.SPG(A307, "SP_TOTAL_REV", "CY2023")</f>
        <v>2174952</v>
      </c>
      <c r="C307" s="4">
        <f>_xll.SNL.Clients.Office.Excel.Functions.SPG(A307,"IQ_AVG_DILUT_SHARES_OUT","CY2023")</f>
        <v>116645000</v>
      </c>
      <c r="D307" s="5">
        <f>_xll.SNL.Clients.Office.Excel.Functions.SPG(A307, "IQ_DILUT_EPS_NORM", "CY2023")</f>
        <v>2.8959999999999999</v>
      </c>
      <c r="E307">
        <f t="shared" si="48"/>
        <v>337803.92</v>
      </c>
      <c r="F307">
        <f t="shared" si="49"/>
        <v>0.1553155747805009</v>
      </c>
      <c r="G307" s="5">
        <f>_xll.SNL.Clients.Office.Excel.Functions.SPG(A307, "SP_MARKETCAP", "12/30/2023")</f>
        <v>15689.801384459999</v>
      </c>
      <c r="H307">
        <f t="shared" si="53"/>
        <v>3.734172891371693E-4</v>
      </c>
      <c r="I307">
        <f t="shared" si="54"/>
        <v>1.0814164693412423E-3</v>
      </c>
      <c r="K307" t="s">
        <v>307</v>
      </c>
      <c r="L307" s="4" cm="1">
        <f t="array" ref="L307">_xll.SNL.Clients.Office.Excel.Functions.SPG(K307, "SP_TOTAL_REV", "CY2023")</f>
        <v>2174952</v>
      </c>
      <c r="M307" s="4">
        <f>_xll.SNL.Clients.Office.Excel.Functions.SPG(K307,"IQ_AVG_DILUT_SHARES_OUT","CY2023")</f>
        <v>116645000</v>
      </c>
      <c r="N307" s="5">
        <f>_xll.SNL.Clients.Office.Excel.Functions.SPG(K307, "IQ_DILUT_EPS_NORM", "CY2023")</f>
        <v>2.8959999999999999</v>
      </c>
      <c r="O307">
        <f t="shared" si="50"/>
        <v>337803.92</v>
      </c>
      <c r="P307">
        <f t="shared" si="51"/>
        <v>0.1553155747805009</v>
      </c>
      <c r="Q307" s="5">
        <f>_xll.SNL.Clients.Office.Excel.Functions.SPG(K307, "SP_MARKETCAP", "12/31/2022")</f>
        <v>18128.737055819998</v>
      </c>
      <c r="R307">
        <f t="shared" si="55"/>
        <v>5.3802828886352031E-4</v>
      </c>
      <c r="S307">
        <f t="shared" si="56"/>
        <v>1.5581299245487547E-3</v>
      </c>
      <c r="U307" t="s">
        <v>307</v>
      </c>
      <c r="V307" s="4" cm="1">
        <f t="array" ref="V307">_xll.SNL.Clients.Office.Excel.Functions.SPG(U307, "SP_TOTAL_REV", "CY2021")</f>
        <v>1827244</v>
      </c>
      <c r="W307" s="4">
        <f>_xll.SNL.Clients.Office.Excel.Functions.SPG(U307,"IQ_AVG_DILUT_SHARES_OUT","CY2021")</f>
        <v>115039000</v>
      </c>
      <c r="X307" s="5">
        <f>_xll.SNL.Clients.Office.Excel.Functions.SPG(U307, "IQ_DILUT_EPS_NORM", "CY2021")</f>
        <v>1.4359999999999999</v>
      </c>
      <c r="Y307">
        <f t="shared" si="57"/>
        <v>165196.00399999999</v>
      </c>
      <c r="Z307">
        <f t="shared" si="58"/>
        <v>9.0407194660373752E-2</v>
      </c>
      <c r="AA307" s="5">
        <f>_xll.SNL.Clients.Office.Excel.Functions.SPG(U307, "SP_MARKETCAP", "12/31/2021")</f>
        <v>26417.336829119999</v>
      </c>
      <c r="AB307">
        <f t="shared" si="52"/>
        <v>6.225907447057025E-4</v>
      </c>
      <c r="AC307">
        <f t="shared" si="59"/>
        <v>8.940403093973887E-4</v>
      </c>
    </row>
    <row r="308" spans="1:29">
      <c r="A308" t="s">
        <v>308</v>
      </c>
      <c r="B308" s="4" cm="1">
        <f t="array" ref="B308">_xll.SNL.Clients.Office.Excel.Functions.SPG(A308, "SP_TOTAL_REV", "CY2023")</f>
        <v>6848000</v>
      </c>
      <c r="C308" s="4">
        <f>_xll.SNL.Clients.Office.Excel.Functions.SPG(A308,"IQ_AVG_DILUT_SHARES_OUT","CY2023")</f>
        <v>382000000</v>
      </c>
      <c r="D308" s="5">
        <f>_xll.SNL.Clients.Office.Excel.Functions.SPG(A308, "IQ_DILUT_EPS_NORM", "CY2023")</f>
        <v>-6.3319999999999999</v>
      </c>
      <c r="E308">
        <f t="shared" si="48"/>
        <v>-2418824</v>
      </c>
      <c r="F308">
        <f t="shared" si="49"/>
        <v>-0.35321612149532711</v>
      </c>
      <c r="G308" s="5">
        <f>_xll.SNL.Clients.Office.Excel.Functions.SPG(A308, "SP_MARKETCAP", "12/30/2023")</f>
        <v>37918.693402199999</v>
      </c>
      <c r="H308">
        <f t="shared" si="53"/>
        <v>9.0246494209272117E-4</v>
      </c>
      <c r="I308">
        <f t="shared" si="54"/>
        <v>-5.7144080133311103E-3</v>
      </c>
      <c r="K308" t="s">
        <v>308</v>
      </c>
      <c r="L308" s="4" cm="1">
        <f t="array" ref="L308">_xll.SNL.Clients.Office.Excel.Functions.SPG(K308, "SP_TOTAL_REV", "CY2023")</f>
        <v>6848000</v>
      </c>
      <c r="M308" s="4">
        <f>_xll.SNL.Clients.Office.Excel.Functions.SPG(K308,"IQ_AVG_DILUT_SHARES_OUT","CY2023")</f>
        <v>382000000</v>
      </c>
      <c r="N308" s="5">
        <f>_xll.SNL.Clients.Office.Excel.Functions.SPG(K308, "IQ_DILUT_EPS_NORM", "CY2023")</f>
        <v>-6.3319999999999999</v>
      </c>
      <c r="O308">
        <f t="shared" si="50"/>
        <v>-2418824</v>
      </c>
      <c r="P308">
        <f t="shared" si="51"/>
        <v>-0.35321612149532711</v>
      </c>
      <c r="Q308" s="5">
        <f>_xll.SNL.Clients.Office.Excel.Functions.SPG(K308, "SP_MARKETCAP", "12/31/2022")</f>
        <v>69006.495841779993</v>
      </c>
      <c r="R308">
        <f t="shared" si="55"/>
        <v>2.0479886030616364E-3</v>
      </c>
      <c r="S308">
        <f t="shared" si="56"/>
        <v>-1.2967863834586282E-2</v>
      </c>
      <c r="U308" t="s">
        <v>308</v>
      </c>
      <c r="V308" s="4" cm="1">
        <f t="array" ref="V308">_xll.SNL.Clients.Office.Excel.Functions.SPG(U308, "SP_TOTAL_REV", "CY2021")</f>
        <v>18471000</v>
      </c>
      <c r="W308" s="4">
        <f>_xll.SNL.Clients.Office.Excel.Functions.SPG(U308,"IQ_AVG_DILUT_SHARES_OUT","CY2021")</f>
        <v>431000000</v>
      </c>
      <c r="X308" s="5">
        <f>_xll.SNL.Clients.Office.Excel.Functions.SPG(U308, "IQ_DILUT_EPS_NORM", "CY2021")</f>
        <v>19.265000000000001</v>
      </c>
      <c r="Y308">
        <f t="shared" si="57"/>
        <v>8303215</v>
      </c>
      <c r="Z308">
        <f t="shared" si="58"/>
        <v>0.44952709652969519</v>
      </c>
      <c r="AA308" s="5">
        <f>_xll.SNL.Clients.Office.Excel.Functions.SPG(U308, "SP_MARKETCAP", "12/31/2021")</f>
        <v>102976.07086746</v>
      </c>
      <c r="AB308">
        <f t="shared" si="52"/>
        <v>2.4268891699017938E-3</v>
      </c>
      <c r="AC308">
        <f t="shared" si="59"/>
        <v>4.6754019858158059E-2</v>
      </c>
    </row>
    <row r="309" spans="1:29">
      <c r="A309" t="s">
        <v>309</v>
      </c>
      <c r="B309" s="4" cm="1">
        <f t="array" ref="B309">_xll.SNL.Clients.Office.Excel.Functions.SPG(A309, "SP_TOTAL_REV", "CY2023")</f>
        <v>11135115</v>
      </c>
      <c r="C309" s="4">
        <f>_xll.SNL.Clients.Office.Excel.Functions.SPG(A309,"IQ_AVG_DILUT_SHARES_OUT","CY2023")</f>
        <v>63657000</v>
      </c>
      <c r="D309" s="5">
        <f>_xll.SNL.Clients.Office.Excel.Functions.SPG(A309, "IQ_DILUT_EPS_NORM", "CY2023")</f>
        <v>7.3330000000000002</v>
      </c>
      <c r="E309">
        <f t="shared" si="48"/>
        <v>466796.78100000002</v>
      </c>
      <c r="F309">
        <f t="shared" si="49"/>
        <v>4.1921145942363416E-2</v>
      </c>
      <c r="G309" s="5">
        <f>_xll.SNL.Clients.Office.Excel.Functions.SPG(A309, "SP_MARKETCAP", "12/30/2023")</f>
        <v>6591.1031460000004</v>
      </c>
      <c r="H309">
        <f t="shared" si="53"/>
        <v>1.5686826167477948E-4</v>
      </c>
      <c r="I309">
        <f t="shared" si="54"/>
        <v>1.1503149628611579E-3</v>
      </c>
      <c r="K309" t="s">
        <v>309</v>
      </c>
      <c r="L309" s="4" cm="1">
        <f t="array" ref="L309">_xll.SNL.Clients.Office.Excel.Functions.SPG(K309, "SP_TOTAL_REV", "CY2023")</f>
        <v>11135115</v>
      </c>
      <c r="M309" s="4">
        <f>_xll.SNL.Clients.Office.Excel.Functions.SPG(K309,"IQ_AVG_DILUT_SHARES_OUT","CY2023")</f>
        <v>63657000</v>
      </c>
      <c r="N309" s="5">
        <f>_xll.SNL.Clients.Office.Excel.Functions.SPG(K309, "IQ_DILUT_EPS_NORM", "CY2023")</f>
        <v>7.3330000000000002</v>
      </c>
      <c r="O309">
        <f t="shared" si="50"/>
        <v>466796.78100000002</v>
      </c>
      <c r="P309">
        <f t="shared" si="51"/>
        <v>4.1921145942363416E-2</v>
      </c>
      <c r="Q309" s="5">
        <f>_xll.SNL.Clients.Office.Excel.Functions.SPG(K309, "SP_MARKETCAP", "12/31/2022")</f>
        <v>6494.4487510400004</v>
      </c>
      <c r="R309">
        <f t="shared" si="55"/>
        <v>1.9274355063317062E-4</v>
      </c>
      <c r="S309">
        <f t="shared" si="56"/>
        <v>1.4133884567930403E-3</v>
      </c>
      <c r="U309" t="s">
        <v>309</v>
      </c>
      <c r="V309" s="4" cm="1">
        <f t="array" ref="V309">_xll.SNL.Clients.Office.Excel.Functions.SPG(U309, "SP_TOTAL_REV", "CY2021")</f>
        <v>11200613</v>
      </c>
      <c r="W309" s="4">
        <f>_xll.SNL.Clients.Office.Excel.Functions.SPG(U309,"IQ_AVG_DILUT_SHARES_OUT","CY2021")</f>
        <v>69145000</v>
      </c>
      <c r="X309" s="5">
        <f>_xll.SNL.Clients.Office.Excel.Functions.SPG(U309, "IQ_DILUT_EPS_NORM", "CY2021")</f>
        <v>11.868</v>
      </c>
      <c r="Y309">
        <f t="shared" si="57"/>
        <v>820612.86</v>
      </c>
      <c r="Z309">
        <f t="shared" si="58"/>
        <v>7.3264995406947808E-2</v>
      </c>
      <c r="AA309" s="5">
        <f>_xll.SNL.Clients.Office.Excel.Functions.SPG(U309, "SP_MARKETCAP", "12/31/2021")</f>
        <v>12339.48371314</v>
      </c>
      <c r="AB309">
        <f t="shared" si="52"/>
        <v>2.9081085667118832E-4</v>
      </c>
      <c r="AC309">
        <f t="shared" si="59"/>
        <v>3.4513432469736633E-3</v>
      </c>
    </row>
    <row r="310" spans="1:29">
      <c r="A310" t="s">
        <v>310</v>
      </c>
      <c r="B310" s="4" cm="1">
        <f t="array" ref="B310">_xll.SNL.Clients.Office.Excel.Functions.SPG(A310, "SP_TOTAL_REV", "CY2023")</f>
        <v>34072000</v>
      </c>
      <c r="C310" s="4">
        <f>_xll.SNL.Clients.Office.Excel.Functions.SPG(A310,"IQ_AVG_DILUT_SHARES_OUT","CY2023")</f>
        <v>58100000</v>
      </c>
      <c r="D310" s="5">
        <f>_xll.SNL.Clients.Office.Excel.Functions.SPG(A310, "IQ_DILUT_EPS_NORM", "CY2023")</f>
        <v>16.233000000000001</v>
      </c>
      <c r="E310">
        <f t="shared" si="48"/>
        <v>943137.3</v>
      </c>
      <c r="F310">
        <f t="shared" si="49"/>
        <v>2.7680714369570324E-2</v>
      </c>
      <c r="G310" s="5">
        <f>_xll.SNL.Clients.Office.Excel.Functions.SPG(A310, "SP_MARKETCAP", "12/30/2023")</f>
        <v>21064.373</v>
      </c>
      <c r="H310">
        <f t="shared" si="53"/>
        <v>5.013320991319166E-4</v>
      </c>
      <c r="I310">
        <f t="shared" si="54"/>
        <v>8.1381239652084016E-3</v>
      </c>
      <c r="K310" t="s">
        <v>310</v>
      </c>
      <c r="L310" s="4" cm="1">
        <f t="array" ref="L310">_xll.SNL.Clients.Office.Excel.Functions.SPG(K310, "SP_TOTAL_REV", "CY2023")</f>
        <v>34072000</v>
      </c>
      <c r="M310" s="4">
        <f>_xll.SNL.Clients.Office.Excel.Functions.SPG(K310,"IQ_AVG_DILUT_SHARES_OUT","CY2023")</f>
        <v>58100000</v>
      </c>
      <c r="N310" s="5">
        <f>_xll.SNL.Clients.Office.Excel.Functions.SPG(K310, "IQ_DILUT_EPS_NORM", "CY2023")</f>
        <v>16.233000000000001</v>
      </c>
      <c r="O310">
        <f t="shared" si="50"/>
        <v>943137.3</v>
      </c>
      <c r="P310">
        <f t="shared" si="51"/>
        <v>2.7680714369570324E-2</v>
      </c>
      <c r="Q310" s="5">
        <f>_xll.SNL.Clients.Office.Excel.Functions.SPG(K310, "SP_MARKETCAP", "12/31/2022")</f>
        <v>19284.848000000002</v>
      </c>
      <c r="R310">
        <f t="shared" si="55"/>
        <v>5.7233958099149921E-4</v>
      </c>
      <c r="S310">
        <f t="shared" si="56"/>
        <v>9.2907884182350069E-3</v>
      </c>
      <c r="U310" t="s">
        <v>310</v>
      </c>
      <c r="V310" s="4" cm="1">
        <f t="array" ref="V310">_xll.SNL.Clients.Office.Excel.Functions.SPG(U310, "SP_TOTAL_REV", "CY2021")</f>
        <v>27771000</v>
      </c>
      <c r="W310" s="4">
        <f>_xll.SNL.Clients.Office.Excel.Functions.SPG(U310,"IQ_AVG_DILUT_SHARES_OUT","CY2021")</f>
        <v>58600000</v>
      </c>
      <c r="X310" s="5">
        <f>_xll.SNL.Clients.Office.Excel.Functions.SPG(U310, "IQ_DILUT_EPS_NORM", "CY2021")</f>
        <v>9.3320000000000007</v>
      </c>
      <c r="Y310">
        <f t="shared" si="57"/>
        <v>546855.19999999995</v>
      </c>
      <c r="Z310">
        <f t="shared" si="58"/>
        <v>1.9691591948435415E-2</v>
      </c>
      <c r="AA310" s="5">
        <f>_xll.SNL.Clients.Office.Excel.Functions.SPG(U310, "SP_MARKETCAP", "12/31/2021")</f>
        <v>18575.871999999999</v>
      </c>
      <c r="AB310">
        <f t="shared" si="52"/>
        <v>4.3778697515373506E-4</v>
      </c>
      <c r="AC310">
        <f t="shared" si="59"/>
        <v>4.0854280521346563E-3</v>
      </c>
    </row>
    <row r="311" spans="1:29">
      <c r="A311" t="s">
        <v>311</v>
      </c>
      <c r="B311" s="4" cm="1">
        <f t="array" ref="B311">_xll.SNL.Clients.Office.Excel.Functions.SPG(A311, "SP_TOTAL_REV", "CY2023")</f>
        <v>11702100</v>
      </c>
      <c r="C311" s="4">
        <f>_xll.SNL.Clients.Office.Excel.Functions.SPG(A311,"IQ_AVG_DILUT_SHARES_OUT","CY2023")</f>
        <v>217300000</v>
      </c>
      <c r="D311" s="5">
        <f>_xll.SNL.Clients.Office.Excel.Functions.SPG(A311, "IQ_DILUT_EPS_NORM", "CY2023")</f>
        <v>4.0359999999999996</v>
      </c>
      <c r="E311">
        <f t="shared" si="48"/>
        <v>877022.79999999993</v>
      </c>
      <c r="F311">
        <f t="shared" si="49"/>
        <v>7.4945761871800784E-2</v>
      </c>
      <c r="G311" s="5">
        <f>_xll.SNL.Clients.Office.Excel.Functions.SPG(A311, "SP_MARKETCAP", "12/30/2023")</f>
        <v>13209.697468390001</v>
      </c>
      <c r="H311">
        <f t="shared" si="53"/>
        <v>3.1439081337600333E-4</v>
      </c>
      <c r="I311">
        <f t="shared" si="54"/>
        <v>1.2688813227855493E-3</v>
      </c>
      <c r="K311" t="s">
        <v>311</v>
      </c>
      <c r="L311" s="4" cm="1">
        <f t="array" ref="L311">_xll.SNL.Clients.Office.Excel.Functions.SPG(K311, "SP_TOTAL_REV", "CY2023")</f>
        <v>11702100</v>
      </c>
      <c r="M311" s="4">
        <f>_xll.SNL.Clients.Office.Excel.Functions.SPG(K311,"IQ_AVG_DILUT_SHARES_OUT","CY2023")</f>
        <v>217300000</v>
      </c>
      <c r="N311" s="5">
        <f>_xll.SNL.Clients.Office.Excel.Functions.SPG(K311, "IQ_DILUT_EPS_NORM", "CY2023")</f>
        <v>4.0359999999999996</v>
      </c>
      <c r="O311">
        <f t="shared" si="50"/>
        <v>877022.79999999993</v>
      </c>
      <c r="P311">
        <f t="shared" si="51"/>
        <v>7.4945761871800784E-2</v>
      </c>
      <c r="Q311" s="5">
        <f>_xll.SNL.Clients.Office.Excel.Functions.SPG(K311, "SP_MARKETCAP", "12/31/2022")</f>
        <v>11219.82268008</v>
      </c>
      <c r="R311">
        <f t="shared" si="55"/>
        <v>3.3298414441824519E-4</v>
      </c>
      <c r="S311">
        <f t="shared" si="56"/>
        <v>1.3439240068720375E-3</v>
      </c>
      <c r="U311" t="s">
        <v>311</v>
      </c>
      <c r="V311" s="4" cm="1">
        <f t="array" ref="V311">_xll.SNL.Clients.Office.Excel.Functions.SPG(U311, "SP_TOTAL_REV", "CY2021")</f>
        <v>10279700</v>
      </c>
      <c r="W311" s="4">
        <f>_xll.SNL.Clients.Office.Excel.Functions.SPG(U311,"IQ_AVG_DILUT_SHARES_OUT","CY2021")</f>
        <v>217600000</v>
      </c>
      <c r="X311" s="5">
        <f>_xll.SNL.Clients.Office.Excel.Functions.SPG(U311, "IQ_DILUT_EPS_NORM", "CY2021")</f>
        <v>3.6749999999999998</v>
      </c>
      <c r="Y311">
        <f t="shared" si="57"/>
        <v>799680</v>
      </c>
      <c r="Z311">
        <f t="shared" si="58"/>
        <v>7.7792153467513642E-2</v>
      </c>
      <c r="AA311" s="5">
        <f>_xll.SNL.Clients.Office.Excel.Functions.SPG(U311, "SP_MARKETCAP", "12/31/2021")</f>
        <v>10086.40513985</v>
      </c>
      <c r="AB311">
        <f t="shared" si="52"/>
        <v>2.3771141383564754E-4</v>
      </c>
      <c r="AC311">
        <f t="shared" si="59"/>
        <v>8.7358944584600467E-4</v>
      </c>
    </row>
    <row r="312" spans="1:29">
      <c r="A312" t="s">
        <v>312</v>
      </c>
      <c r="B312" s="4" cm="1">
        <f t="array" ref="B312">_xll.SNL.Clients.Office.Excel.Functions.SPG(A312, "SP_TOTAL_REV", "CY2023")</f>
        <v>36016000</v>
      </c>
      <c r="C312" s="4">
        <f>_xll.SNL.Clients.Office.Excel.Functions.SPG(A312,"IQ_AVG_DILUT_SHARES_OUT","CY2023")</f>
        <v>1370000000</v>
      </c>
      <c r="D312" s="5">
        <f>_xll.SNL.Clients.Office.Excel.Functions.SPG(A312, "IQ_DILUT_EPS_NORM", "CY2023")</f>
        <v>2.6539999999999999</v>
      </c>
      <c r="E312">
        <f t="shared" si="48"/>
        <v>3635980</v>
      </c>
      <c r="F312">
        <f t="shared" si="49"/>
        <v>0.10095457574411373</v>
      </c>
      <c r="G312" s="5">
        <f>_xll.SNL.Clients.Office.Excel.Functions.SPG(A312, "SP_MARKETCAP", "12/30/2023")</f>
        <v>98569.66722155</v>
      </c>
      <c r="H312">
        <f t="shared" si="53"/>
        <v>2.3459581815662937E-3</v>
      </c>
      <c r="I312">
        <f t="shared" si="54"/>
        <v>6.2261730138769428E-3</v>
      </c>
      <c r="K312" t="s">
        <v>312</v>
      </c>
      <c r="L312" s="4" cm="1">
        <f t="array" ref="L312">_xll.SNL.Clients.Office.Excel.Functions.SPG(K312, "SP_TOTAL_REV", "CY2023")</f>
        <v>36016000</v>
      </c>
      <c r="M312" s="4">
        <f>_xll.SNL.Clients.Office.Excel.Functions.SPG(K312,"IQ_AVG_DILUT_SHARES_OUT","CY2023")</f>
        <v>1370000000</v>
      </c>
      <c r="N312" s="5">
        <f>_xll.SNL.Clients.Office.Excel.Functions.SPG(K312, "IQ_DILUT_EPS_NORM", "CY2023")</f>
        <v>2.6539999999999999</v>
      </c>
      <c r="O312">
        <f t="shared" si="50"/>
        <v>3635980</v>
      </c>
      <c r="P312">
        <f t="shared" si="51"/>
        <v>0.10095457574411373</v>
      </c>
      <c r="Q312" s="5">
        <f>_xll.SNL.Clients.Office.Excel.Functions.SPG(K312, "SP_MARKETCAP", "12/31/2022")</f>
        <v>91018.473558199999</v>
      </c>
      <c r="R312">
        <f t="shared" si="55"/>
        <v>2.701264485921073E-3</v>
      </c>
      <c r="S312">
        <f t="shared" si="56"/>
        <v>7.1691559456345273E-3</v>
      </c>
      <c r="U312" t="s">
        <v>312</v>
      </c>
      <c r="V312" s="4" cm="1">
        <f t="array" ref="V312">_xll.SNL.Clients.Office.Excel.Functions.SPG(U312, "SP_TOTAL_REV", "CY2021")</f>
        <v>28720000</v>
      </c>
      <c r="W312" s="4">
        <f>_xll.SNL.Clients.Office.Excel.Functions.SPG(U312,"IQ_AVG_DILUT_SHARES_OUT","CY2021")</f>
        <v>1413000000</v>
      </c>
      <c r="X312" s="5">
        <f>_xll.SNL.Clients.Office.Excel.Functions.SPG(U312, "IQ_DILUT_EPS_NORM", "CY2021")</f>
        <v>2.2410000000000001</v>
      </c>
      <c r="Y312">
        <f t="shared" si="57"/>
        <v>3166533</v>
      </c>
      <c r="Z312">
        <f t="shared" si="58"/>
        <v>0.11025532729805014</v>
      </c>
      <c r="AA312" s="5">
        <f>_xll.SNL.Clients.Office.Excel.Functions.SPG(U312, "SP_MARKETCAP", "12/31/2021")</f>
        <v>92500.602072919995</v>
      </c>
      <c r="AB312">
        <f t="shared" si="52"/>
        <v>2.1800084960427678E-3</v>
      </c>
      <c r="AC312">
        <f t="shared" si="59"/>
        <v>4.8853990396318433E-3</v>
      </c>
    </row>
    <row r="313" spans="1:29">
      <c r="A313" t="s">
        <v>313</v>
      </c>
      <c r="B313" s="4" cm="1">
        <f t="array" ref="B313">_xll.SNL.Clients.Office.Excel.Functions.SPG(A313, "SP_TOTAL_REV", "CY2023")</f>
        <v>1821072</v>
      </c>
      <c r="C313" s="4">
        <f>_xll.SNL.Clients.Office.Excel.Functions.SPG(A313,"IQ_AVG_DILUT_SHARES_OUT","CY2023")</f>
        <v>48771000</v>
      </c>
      <c r="D313" s="5">
        <f>_xll.SNL.Clients.Office.Excel.Functions.SPG(A313, "IQ_DILUT_EPS_NORM", "CY2023")</f>
        <v>6.3959999999999999</v>
      </c>
      <c r="E313">
        <f t="shared" si="48"/>
        <v>311939.31599999999</v>
      </c>
      <c r="F313">
        <f t="shared" si="49"/>
        <v>0.17129433432615515</v>
      </c>
      <c r="G313" s="5">
        <f>_xll.SNL.Clients.Office.Excel.Functions.SPG(A313, "SP_MARKETCAP", "12/30/2023")</f>
        <v>30221.931359999999</v>
      </c>
      <c r="H313">
        <f t="shared" si="53"/>
        <v>7.1928199754768378E-4</v>
      </c>
      <c r="I313">
        <f t="shared" si="54"/>
        <v>4.6005276563149851E-3</v>
      </c>
      <c r="K313" t="s">
        <v>313</v>
      </c>
      <c r="L313" s="4" cm="1">
        <f t="array" ref="L313">_xll.SNL.Clients.Office.Excel.Functions.SPG(K313, "SP_TOTAL_REV", "CY2023")</f>
        <v>1821072</v>
      </c>
      <c r="M313" s="4">
        <f>_xll.SNL.Clients.Office.Excel.Functions.SPG(K313,"IQ_AVG_DILUT_SHARES_OUT","CY2023")</f>
        <v>48771000</v>
      </c>
      <c r="N313" s="5">
        <f>_xll.SNL.Clients.Office.Excel.Functions.SPG(K313, "IQ_DILUT_EPS_NORM", "CY2023")</f>
        <v>6.3959999999999999</v>
      </c>
      <c r="O313">
        <f t="shared" si="50"/>
        <v>311939.31599999999</v>
      </c>
      <c r="P313">
        <f t="shared" si="51"/>
        <v>0.17129433432615515</v>
      </c>
      <c r="Q313" s="5">
        <f>_xll.SNL.Clients.Office.Excel.Functions.SPG(K313, "SP_MARKETCAP", "12/31/2022")</f>
        <v>16599.160619999999</v>
      </c>
      <c r="R313">
        <f t="shared" si="55"/>
        <v>4.9263321308321397E-4</v>
      </c>
      <c r="S313">
        <f t="shared" si="56"/>
        <v>3.1508820308802366E-3</v>
      </c>
      <c r="U313" t="s">
        <v>313</v>
      </c>
      <c r="V313" s="4" cm="1">
        <f t="array" ref="V313">_xll.SNL.Clients.Office.Excel.Functions.SPG(U313, "SP_TOTAL_REV", "CY2021")</f>
        <v>1207798</v>
      </c>
      <c r="W313" s="4">
        <f>_xll.SNL.Clients.Office.Excel.Functions.SPG(U313,"IQ_AVG_DILUT_SHARES_OUT","CY2021")</f>
        <v>47889000</v>
      </c>
      <c r="X313" s="5">
        <f>_xll.SNL.Clients.Office.Excel.Functions.SPG(U313, "IQ_DILUT_EPS_NORM", "CY2021")</f>
        <v>3.6139999999999999</v>
      </c>
      <c r="Y313">
        <f t="shared" si="57"/>
        <v>173070.84599999999</v>
      </c>
      <c r="Z313">
        <f t="shared" si="58"/>
        <v>0.14329452938322468</v>
      </c>
      <c r="AA313" s="5">
        <f>_xll.SNL.Clients.Office.Excel.Functions.SPG(U313, "SP_MARKETCAP", "12/31/2021")</f>
        <v>22739.059689999998</v>
      </c>
      <c r="AB313">
        <f t="shared" si="52"/>
        <v>5.3590292609280085E-4</v>
      </c>
      <c r="AC313">
        <f t="shared" si="59"/>
        <v>1.9367531748993821E-3</v>
      </c>
    </row>
    <row r="314" spans="1:29">
      <c r="A314" t="s">
        <v>314</v>
      </c>
      <c r="B314" s="4" cm="1">
        <f t="array" ref="B314">_xll.SNL.Clients.Office.Excel.Functions.SPG(A314, "SP_TOTAL_REV", "CY2023")</f>
        <v>7140027</v>
      </c>
      <c r="C314" s="4">
        <f>_xll.SNL.Clients.Office.Excel.Functions.SPG(A314,"IQ_AVG_DILUT_SHARES_OUT","CY2023")</f>
        <v>1057981000</v>
      </c>
      <c r="D314" s="5">
        <f>_xll.SNL.Clients.Office.Excel.Functions.SPG(A314, "IQ_DILUT_EPS_NORM", "CY2023")</f>
        <v>1.23</v>
      </c>
      <c r="E314">
        <f t="shared" si="48"/>
        <v>1301316.6299999999</v>
      </c>
      <c r="F314">
        <f t="shared" si="49"/>
        <v>0.18225654188702647</v>
      </c>
      <c r="G314" s="5">
        <f>_xll.SNL.Clients.Office.Excel.Functions.SPG(A314, "SP_MARKETCAP", "12/30/2023")</f>
        <v>59939.826058279999</v>
      </c>
      <c r="H314">
        <f t="shared" si="53"/>
        <v>1.4265679220264217E-3</v>
      </c>
      <c r="I314">
        <f t="shared" si="54"/>
        <v>1.7546785440924987E-3</v>
      </c>
      <c r="K314" t="s">
        <v>314</v>
      </c>
      <c r="L314" s="4" cm="1">
        <f t="array" ref="L314">_xll.SNL.Clients.Office.Excel.Functions.SPG(K314, "SP_TOTAL_REV", "CY2023")</f>
        <v>7140027</v>
      </c>
      <c r="M314" s="4">
        <f>_xll.SNL.Clients.Office.Excel.Functions.SPG(K314,"IQ_AVG_DILUT_SHARES_OUT","CY2023")</f>
        <v>1057981000</v>
      </c>
      <c r="N314" s="5">
        <f>_xll.SNL.Clients.Office.Excel.Functions.SPG(K314, "IQ_DILUT_EPS_NORM", "CY2023")</f>
        <v>1.23</v>
      </c>
      <c r="O314">
        <f t="shared" si="50"/>
        <v>1301316.6299999999</v>
      </c>
      <c r="P314">
        <f t="shared" si="51"/>
        <v>0.18225654188702647</v>
      </c>
      <c r="Q314" s="5">
        <f>_xll.SNL.Clients.Office.Excel.Functions.SPG(K314, "SP_MARKETCAP", "12/31/2022")</f>
        <v>53011.377241679998</v>
      </c>
      <c r="R314">
        <f t="shared" si="55"/>
        <v>1.5732822700124693E-3</v>
      </c>
      <c r="S314">
        <f t="shared" si="56"/>
        <v>1.9351371921153371E-3</v>
      </c>
      <c r="U314" t="s">
        <v>314</v>
      </c>
      <c r="V314" s="4" cm="1">
        <f t="array" ref="V314">_xll.SNL.Clients.Office.Excel.Functions.SPG(U314, "SP_TOTAL_REV", "CY2021")</f>
        <v>5541352</v>
      </c>
      <c r="W314" s="4">
        <f>_xll.SNL.Clients.Office.Excel.Functions.SPG(U314,"IQ_AVG_DILUT_SHARES_OUT","CY2021")</f>
        <v>1071278000</v>
      </c>
      <c r="X314" s="5">
        <f>_xll.SNL.Clients.Office.Excel.Functions.SPG(U314, "IQ_DILUT_EPS_NORM", "CY2021")</f>
        <v>1.054</v>
      </c>
      <c r="Y314">
        <f t="shared" si="57"/>
        <v>1129127.0120000001</v>
      </c>
      <c r="Z314">
        <f t="shared" si="58"/>
        <v>0.20376381287454759</v>
      </c>
      <c r="AA314" s="5">
        <f>_xll.SNL.Clients.Office.Excel.Functions.SPG(U314, "SP_MARKETCAP", "12/31/2021")</f>
        <v>50818.520604600002</v>
      </c>
      <c r="AB314">
        <f t="shared" si="52"/>
        <v>1.1976657901860864E-3</v>
      </c>
      <c r="AC314">
        <f t="shared" si="59"/>
        <v>1.262339742856135E-3</v>
      </c>
    </row>
    <row r="315" spans="1:29">
      <c r="A315" t="s">
        <v>315</v>
      </c>
      <c r="B315" s="4" cm="1">
        <f t="array" ref="B315">_xll.SNL.Clients.Office.Excel.Functions.SPG(A315, "SP_TOTAL_REV", "CY2023")</f>
        <v>5916000</v>
      </c>
      <c r="C315" s="4">
        <f>_xll.SNL.Clients.Office.Excel.Functions.SPG(A315,"IQ_AVG_DILUT_SHARES_OUT","CY2023")</f>
        <v>184000000</v>
      </c>
      <c r="D315" s="5">
        <f>_xll.SNL.Clients.Office.Excel.Functions.SPG(A315, "IQ_DILUT_EPS_NORM", "CY2023")</f>
        <v>6.8150000000000004</v>
      </c>
      <c r="E315">
        <f t="shared" si="48"/>
        <v>1253960</v>
      </c>
      <c r="F315">
        <f t="shared" si="49"/>
        <v>0.2119607843137255</v>
      </c>
      <c r="G315" s="5">
        <f>_xll.SNL.Clients.Office.Excel.Functions.SPG(A315, "SP_MARKETCAP", "12/30/2023")</f>
        <v>71475.089331359995</v>
      </c>
      <c r="H315">
        <f t="shared" si="53"/>
        <v>1.7011071998265489E-3</v>
      </c>
      <c r="I315">
        <f t="shared" si="54"/>
        <v>1.1593045566817931E-2</v>
      </c>
      <c r="K315" t="s">
        <v>315</v>
      </c>
      <c r="L315" s="4" cm="1">
        <f t="array" ref="L315">_xll.SNL.Clients.Office.Excel.Functions.SPG(K315, "SP_TOTAL_REV", "CY2023")</f>
        <v>5916000</v>
      </c>
      <c r="M315" s="4">
        <f>_xll.SNL.Clients.Office.Excel.Functions.SPG(K315,"IQ_AVG_DILUT_SHARES_OUT","CY2023")</f>
        <v>184000000</v>
      </c>
      <c r="N315" s="5">
        <f>_xll.SNL.Clients.Office.Excel.Functions.SPG(K315, "IQ_DILUT_EPS_NORM", "CY2023")</f>
        <v>6.8150000000000004</v>
      </c>
      <c r="O315">
        <f t="shared" si="50"/>
        <v>1253960</v>
      </c>
      <c r="P315">
        <f t="shared" si="51"/>
        <v>0.2119607843137255</v>
      </c>
      <c r="Q315" s="5">
        <f>_xll.SNL.Clients.Office.Excel.Functions.SPG(K315, "SP_MARKETCAP", "12/31/2022")</f>
        <v>51032.703430080001</v>
      </c>
      <c r="R315">
        <f t="shared" si="55"/>
        <v>1.514558792376037E-3</v>
      </c>
      <c r="S315">
        <f t="shared" si="56"/>
        <v>1.0321718170042692E-2</v>
      </c>
      <c r="U315" t="s">
        <v>315</v>
      </c>
      <c r="V315" s="4" cm="1">
        <f t="array" ref="V315">_xll.SNL.Clients.Office.Excel.Functions.SPG(U315, "SP_TOTAL_REV", "CY2021")</f>
        <v>6218000</v>
      </c>
      <c r="W315" s="4">
        <f>_xll.SNL.Clients.Office.Excel.Functions.SPG(U315,"IQ_AVG_DILUT_SHARES_OUT","CY2021")</f>
        <v>187900000</v>
      </c>
      <c r="X315" s="5">
        <f>_xll.SNL.Clients.Office.Excel.Functions.SPG(U315, "IQ_DILUT_EPS_NORM", "CY2021")</f>
        <v>9.1639999999999997</v>
      </c>
      <c r="Y315">
        <f t="shared" si="57"/>
        <v>1721915.6</v>
      </c>
      <c r="Z315">
        <f t="shared" si="58"/>
        <v>0.27692434866516569</v>
      </c>
      <c r="AA315" s="5">
        <f>_xll.SNL.Clients.Office.Excel.Functions.SPG(U315, "SP_MARKETCAP", "12/31/2021")</f>
        <v>72608.732166600006</v>
      </c>
      <c r="AB315">
        <f t="shared" si="52"/>
        <v>1.7112067323118679E-3</v>
      </c>
      <c r="AC315">
        <f t="shared" si="59"/>
        <v>1.5681498494905955E-2</v>
      </c>
    </row>
    <row r="316" spans="1:29">
      <c r="A316" t="s">
        <v>316</v>
      </c>
      <c r="B316" s="4" cm="1">
        <f t="array" ref="B316">_xll.SNL.Clients.Office.Excel.Functions.SPG(A316, "SP_TOTAL_REV", "CY2023")</f>
        <v>54143000</v>
      </c>
      <c r="C316" s="4">
        <f>_xll.SNL.Clients.Office.Excel.Functions.SPG(A316,"IQ_AVG_DILUT_SHARES_OUT","CY2023")</f>
        <v>1646000000</v>
      </c>
      <c r="D316" s="5">
        <f>_xll.SNL.Clients.Office.Excel.Functions.SPG(A316, "IQ_DILUT_EPS_NORM", "CY2023")</f>
        <v>4.6440000000000001</v>
      </c>
      <c r="E316">
        <f t="shared" si="48"/>
        <v>7644024</v>
      </c>
      <c r="F316">
        <f t="shared" si="49"/>
        <v>0.141182128807048</v>
      </c>
      <c r="G316" s="5">
        <f>_xll.SNL.Clients.Office.Excel.Functions.SPG(A316, "SP_MARKETCAP", "12/30/2023")</f>
        <v>153052.30483499999</v>
      </c>
      <c r="H316">
        <f t="shared" si="53"/>
        <v>3.6426450129756309E-3</v>
      </c>
      <c r="I316">
        <f t="shared" si="54"/>
        <v>1.6916443440258829E-2</v>
      </c>
      <c r="K316" t="s">
        <v>316</v>
      </c>
      <c r="L316" s="4" cm="1">
        <f t="array" ref="L316">_xll.SNL.Clients.Office.Excel.Functions.SPG(K316, "SP_TOTAL_REV", "CY2023")</f>
        <v>54143000</v>
      </c>
      <c r="M316" s="4">
        <f>_xll.SNL.Clients.Office.Excel.Functions.SPG(K316,"IQ_AVG_DILUT_SHARES_OUT","CY2023")</f>
        <v>1646000000</v>
      </c>
      <c r="N316" s="5">
        <f>_xll.SNL.Clients.Office.Excel.Functions.SPG(K316, "IQ_DILUT_EPS_NORM", "CY2023")</f>
        <v>4.6440000000000001</v>
      </c>
      <c r="O316">
        <f t="shared" si="50"/>
        <v>7644024</v>
      </c>
      <c r="P316">
        <f t="shared" si="51"/>
        <v>0.141182128807048</v>
      </c>
      <c r="Q316" s="5">
        <f>_xll.SNL.Clients.Office.Excel.Functions.SPG(K316, "SP_MARKETCAP", "12/31/2022")</f>
        <v>143693.10280338</v>
      </c>
      <c r="R316">
        <f t="shared" si="55"/>
        <v>4.2645526814551471E-3</v>
      </c>
      <c r="S316">
        <f t="shared" si="56"/>
        <v>1.9804582652677705E-2</v>
      </c>
      <c r="U316" t="s">
        <v>316</v>
      </c>
      <c r="V316" s="4" cm="1">
        <f t="array" ref="V316">_xll.SNL.Clients.Office.Excel.Functions.SPG(U316, "SP_TOTAL_REV", "CY2021")</f>
        <v>59755000</v>
      </c>
      <c r="W316" s="4">
        <f>_xll.SNL.Clients.Office.Excel.Functions.SPG(U316,"IQ_AVG_DILUT_SHARES_OUT","CY2021")</f>
        <v>1814000000</v>
      </c>
      <c r="X316" s="5">
        <f>_xll.SNL.Clients.Office.Excel.Functions.SPG(U316, "IQ_DILUT_EPS_NORM", "CY2021")</f>
        <v>6.7460000000000004</v>
      </c>
      <c r="Y316">
        <f t="shared" si="57"/>
        <v>12237244</v>
      </c>
      <c r="Z316">
        <f t="shared" si="58"/>
        <v>0.20479029369927204</v>
      </c>
      <c r="AA316" s="5">
        <f>_xll.SNL.Clients.Office.Excel.Functions.SPG(U316, "SP_MARKETCAP", "12/31/2021")</f>
        <v>176139.47740464</v>
      </c>
      <c r="AB316">
        <f t="shared" si="52"/>
        <v>4.1511681937804598E-3</v>
      </c>
      <c r="AC316">
        <f t="shared" si="59"/>
        <v>2.8003780635242982E-2</v>
      </c>
    </row>
    <row r="317" spans="1:29">
      <c r="A317" t="s">
        <v>317</v>
      </c>
      <c r="B317" s="4" cm="1">
        <f t="array" ref="B317">_xll.SNL.Clients.Office.Excel.Functions.SPG(A317, "SP_TOTAL_REV", "CY2023")</f>
        <v>9978000</v>
      </c>
      <c r="C317" s="4">
        <f>_xll.SNL.Clients.Office.Excel.Functions.SPG(A317,"IQ_AVG_DILUT_SHARES_OUT","CY2023")</f>
        <v>172100000</v>
      </c>
      <c r="D317" s="5">
        <f>_xll.SNL.Clients.Office.Excel.Functions.SPG(A317, "IQ_DILUT_EPS_NORM", "CY2023")</f>
        <v>8.0399999999999991</v>
      </c>
      <c r="E317">
        <f t="shared" si="48"/>
        <v>1383683.9999999998</v>
      </c>
      <c r="F317">
        <f t="shared" si="49"/>
        <v>0.13867348165965121</v>
      </c>
      <c r="G317" s="5">
        <f>_xll.SNL.Clients.Office.Excel.Functions.SPG(A317, "SP_MARKETCAP", "12/30/2023")</f>
        <v>51963.073281739998</v>
      </c>
      <c r="H317">
        <f t="shared" si="53"/>
        <v>1.2367211977152286E-3</v>
      </c>
      <c r="I317">
        <f t="shared" si="54"/>
        <v>9.9432384296304372E-3</v>
      </c>
      <c r="K317" t="s">
        <v>317</v>
      </c>
      <c r="L317" s="4" cm="1">
        <f t="array" ref="L317">_xll.SNL.Clients.Office.Excel.Functions.SPG(K317, "SP_TOTAL_REV", "CY2023")</f>
        <v>9978000</v>
      </c>
      <c r="M317" s="4">
        <f>_xll.SNL.Clients.Office.Excel.Functions.SPG(K317,"IQ_AVG_DILUT_SHARES_OUT","CY2023")</f>
        <v>172100000</v>
      </c>
      <c r="N317" s="5">
        <f>_xll.SNL.Clients.Office.Excel.Functions.SPG(K317, "IQ_DILUT_EPS_NORM", "CY2023")</f>
        <v>8.0399999999999991</v>
      </c>
      <c r="O317">
        <f t="shared" si="50"/>
        <v>1383683.9999999998</v>
      </c>
      <c r="P317">
        <f t="shared" si="51"/>
        <v>0.13867348165965121</v>
      </c>
      <c r="Q317" s="5">
        <f>_xll.SNL.Clients.Office.Excel.Functions.SPG(K317, "SP_MARKETCAP", "12/31/2022")</f>
        <v>43089.938991390001</v>
      </c>
      <c r="R317">
        <f t="shared" si="55"/>
        <v>1.2788318387202957E-3</v>
      </c>
      <c r="S317">
        <f t="shared" si="56"/>
        <v>1.0281807983311176E-2</v>
      </c>
      <c r="U317" t="s">
        <v>317</v>
      </c>
      <c r="V317" s="4" cm="1">
        <f t="array" ref="V317">_xll.SNL.Clients.Office.Excel.Functions.SPG(U317, "SP_TOTAL_REV", "CY2021")</f>
        <v>8171000</v>
      </c>
      <c r="W317" s="4">
        <f>_xll.SNL.Clients.Office.Excel.Functions.SPG(U317,"IQ_AVG_DILUT_SHARES_OUT","CY2021")</f>
        <v>173600000</v>
      </c>
      <c r="X317" s="5">
        <f>_xll.SNL.Clients.Office.Excel.Functions.SPG(U317, "IQ_DILUT_EPS_NORM", "CY2021")</f>
        <v>5.8650000000000002</v>
      </c>
      <c r="Y317">
        <f t="shared" si="57"/>
        <v>1018164</v>
      </c>
      <c r="Z317">
        <f t="shared" si="58"/>
        <v>0.12460702484396034</v>
      </c>
      <c r="AA317" s="5">
        <f>_xll.SNL.Clients.Office.Excel.Functions.SPG(U317, "SP_MARKETCAP", "12/31/2021")</f>
        <v>45889.447489600003</v>
      </c>
      <c r="AB317">
        <f t="shared" si="52"/>
        <v>1.0814998298840641E-3</v>
      </c>
      <c r="AC317">
        <f t="shared" si="59"/>
        <v>6.3429965022700364E-3</v>
      </c>
    </row>
    <row r="318" spans="1:29">
      <c r="A318" t="s">
        <v>318</v>
      </c>
      <c r="B318" s="4" cm="1">
        <f t="array" ref="B318">_xll.SNL.Clients.Office.Excel.Functions.SPG(A318, "SP_TOTAL_REV", "CY2023")</f>
        <v>2528920</v>
      </c>
      <c r="C318" s="4">
        <f>_xll.SNL.Clients.Office.Excel.Functions.SPG(A318,"IQ_AVG_DILUT_SHARES_OUT","CY2023")</f>
        <v>79843000</v>
      </c>
      <c r="D318" s="5">
        <f>_xll.SNL.Clients.Office.Excel.Functions.SPG(A318, "IQ_DILUT_EPS_NORM", "CY2023")</f>
        <v>9.6199999999999992</v>
      </c>
      <c r="E318">
        <f t="shared" si="48"/>
        <v>768089.65999999992</v>
      </c>
      <c r="F318">
        <f t="shared" si="49"/>
        <v>0.30372240323932742</v>
      </c>
      <c r="G318" s="5">
        <f>_xll.SNL.Clients.Office.Excel.Functions.SPG(A318, "SP_MARKETCAP", "12/30/2023")</f>
        <v>44737.931623500001</v>
      </c>
      <c r="H318">
        <f t="shared" si="53"/>
        <v>1.0647628187950055E-3</v>
      </c>
      <c r="I318">
        <f t="shared" si="54"/>
        <v>1.0243018316807951E-2</v>
      </c>
      <c r="K318" t="s">
        <v>318</v>
      </c>
      <c r="L318" s="4" cm="1">
        <f t="array" ref="L318">_xll.SNL.Clients.Office.Excel.Functions.SPG(K318, "SP_TOTAL_REV", "CY2023")</f>
        <v>2528920</v>
      </c>
      <c r="M318" s="4">
        <f>_xll.SNL.Clients.Office.Excel.Functions.SPG(K318,"IQ_AVG_DILUT_SHARES_OUT","CY2023")</f>
        <v>79843000</v>
      </c>
      <c r="N318" s="5">
        <f>_xll.SNL.Clients.Office.Excel.Functions.SPG(K318, "IQ_DILUT_EPS_NORM", "CY2023")</f>
        <v>9.6199999999999992</v>
      </c>
      <c r="O318">
        <f t="shared" si="50"/>
        <v>768089.65999999992</v>
      </c>
      <c r="P318">
        <f t="shared" si="51"/>
        <v>0.30372240323932742</v>
      </c>
      <c r="Q318" s="5">
        <f>_xll.SNL.Clients.Office.Excel.Functions.SPG(K318, "SP_MARKETCAP", "12/31/2022")</f>
        <v>37194.14007822</v>
      </c>
      <c r="R318">
        <f t="shared" si="55"/>
        <v>1.1038551378630291E-3</v>
      </c>
      <c r="S318">
        <f t="shared" si="56"/>
        <v>1.061908642624234E-2</v>
      </c>
      <c r="U318" t="s">
        <v>318</v>
      </c>
      <c r="V318" s="4" cm="1">
        <f t="array" ref="V318">_xll.SNL.Clients.Office.Excel.Functions.SPG(U318, "SP_TOTAL_REV", "CY2021")</f>
        <v>2043544</v>
      </c>
      <c r="W318" s="4">
        <f>_xll.SNL.Clients.Office.Excel.Functions.SPG(U318,"IQ_AVG_DILUT_SHARES_OUT","CY2021")</f>
        <v>83479000</v>
      </c>
      <c r="X318" s="5">
        <f>_xll.SNL.Clients.Office.Excel.Functions.SPG(U318, "IQ_DILUT_EPS_NORM", "CY2021")</f>
        <v>7.101</v>
      </c>
      <c r="Y318">
        <f t="shared" si="57"/>
        <v>592784.37899999996</v>
      </c>
      <c r="Z318">
        <f t="shared" si="58"/>
        <v>0.29007664087487228</v>
      </c>
      <c r="AA318" s="5">
        <f>_xll.SNL.Clients.Office.Excel.Functions.SPG(U318, "SP_MARKETCAP", "12/31/2021")</f>
        <v>50514.277200659999</v>
      </c>
      <c r="AB318">
        <f t="shared" si="52"/>
        <v>1.1904955319327257E-3</v>
      </c>
      <c r="AC318">
        <f t="shared" si="59"/>
        <v>8.4537087722542856E-3</v>
      </c>
    </row>
    <row r="319" spans="1:29">
      <c r="A319" t="s">
        <v>319</v>
      </c>
      <c r="B319" s="4" cm="1">
        <f t="array" ref="B319">_xll.SNL.Clients.Office.Excel.Functions.SPG(A319, "SP_TOTAL_REV", "CY2023")</f>
        <v>6064000</v>
      </c>
      <c r="C319" s="4">
        <f>_xll.SNL.Clients.Office.Excel.Functions.SPG(A319,"IQ_AVG_DILUT_SHARES_OUT","CY2023")</f>
        <v>508392982</v>
      </c>
      <c r="D319" s="5">
        <f>_xll.SNL.Clients.Office.Excel.Functions.SPG(A319, "IQ_DILUT_EPS_NORM", "CY2023")</f>
        <v>2.008</v>
      </c>
      <c r="E319">
        <f t="shared" si="48"/>
        <v>1020853.107856</v>
      </c>
      <c r="F319">
        <f t="shared" si="49"/>
        <v>0.16834648876253297</v>
      </c>
      <c r="G319" s="5">
        <f>_xll.SNL.Clients.Office.Excel.Functions.SPG(A319, "SP_MARKETCAP", "12/30/2023")</f>
        <v>33544.720099799997</v>
      </c>
      <c r="H319">
        <f t="shared" si="53"/>
        <v>7.9836437298301381E-4</v>
      </c>
      <c r="I319">
        <f t="shared" si="54"/>
        <v>1.6031156609498918E-3</v>
      </c>
      <c r="K319" t="s">
        <v>319</v>
      </c>
      <c r="L319" s="4" cm="1">
        <f t="array" ref="L319">_xll.SNL.Clients.Office.Excel.Functions.SPG(K319, "SP_TOTAL_REV", "CY2023")</f>
        <v>6064000</v>
      </c>
      <c r="M319" s="4">
        <f>_xll.SNL.Clients.Office.Excel.Functions.SPG(K319,"IQ_AVG_DILUT_SHARES_OUT","CY2023")</f>
        <v>508392982</v>
      </c>
      <c r="N319" s="5">
        <f>_xll.SNL.Clients.Office.Excel.Functions.SPG(K319, "IQ_DILUT_EPS_NORM", "CY2023")</f>
        <v>2.008</v>
      </c>
      <c r="O319">
        <f t="shared" si="50"/>
        <v>1020853.107856</v>
      </c>
      <c r="P319">
        <f t="shared" si="51"/>
        <v>0.16834648876253297</v>
      </c>
      <c r="Q319" s="5">
        <f>_xll.SNL.Clients.Office.Excel.Functions.SPG(K319, "SP_MARKETCAP", "12/31/2022")</f>
        <v>30139.998920099999</v>
      </c>
      <c r="R319">
        <f t="shared" si="55"/>
        <v>8.9450092388668407E-4</v>
      </c>
      <c r="S319">
        <f t="shared" si="56"/>
        <v>1.7961578551644616E-3</v>
      </c>
      <c r="U319" t="s">
        <v>319</v>
      </c>
      <c r="V319" s="4" cm="1">
        <f t="array" ref="V319">_xll.SNL.Clients.Office.Excel.Functions.SPG(U319, "SP_TOTAL_REV", "CY2021")</f>
        <v>5886000</v>
      </c>
      <c r="W319" s="4">
        <f>_xll.SNL.Clients.Office.Excel.Functions.SPG(U319,"IQ_AVG_DILUT_SHARES_OUT","CY2021")</f>
        <v>505087566</v>
      </c>
      <c r="X319" s="5">
        <f>_xll.SNL.Clients.Office.Excel.Functions.SPG(U319, "IQ_DILUT_EPS_NORM", "CY2021")</f>
        <v>1.84</v>
      </c>
      <c r="Y319">
        <f t="shared" si="57"/>
        <v>929361.12144000002</v>
      </c>
      <c r="Z319">
        <f t="shared" si="58"/>
        <v>0.15789349667686034</v>
      </c>
      <c r="AA319" s="5">
        <f>_xll.SNL.Clients.Office.Excel.Functions.SPG(U319, "SP_MARKETCAP", "12/31/2021")</f>
        <v>35118.293102827993</v>
      </c>
      <c r="AB319">
        <f t="shared" si="52"/>
        <v>8.2765058405060853E-4</v>
      </c>
      <c r="AC319">
        <f t="shared" si="59"/>
        <v>1.5228770746531198E-3</v>
      </c>
    </row>
    <row r="320" spans="1:29">
      <c r="A320" t="s">
        <v>320</v>
      </c>
      <c r="B320" s="4" cm="1">
        <f t="array" ref="B320">_xll.SNL.Clients.Office.Excel.Functions.SPG(A320, "SP_TOTAL_REV", "CY2023")</f>
        <v>6181000</v>
      </c>
      <c r="C320" s="4">
        <f>_xll.SNL.Clients.Office.Excel.Functions.SPG(A320,"IQ_AVG_DILUT_SHARES_OUT","CY2023")</f>
        <v>214000000</v>
      </c>
      <c r="D320" s="5">
        <f>_xll.SNL.Clients.Office.Excel.Functions.SPG(A320, "IQ_DILUT_EPS_NORM", "CY2023")</f>
        <v>3.63</v>
      </c>
      <c r="E320">
        <f t="shared" si="48"/>
        <v>776820</v>
      </c>
      <c r="F320">
        <f t="shared" si="49"/>
        <v>0.12567869276816049</v>
      </c>
      <c r="G320" s="5">
        <f>_xll.SNL.Clients.Office.Excel.Functions.SPG(A320, "SP_MARKETCAP", "12/30/2023")</f>
        <v>18163.69710352</v>
      </c>
      <c r="H320">
        <f t="shared" si="53"/>
        <v>4.322960098030924E-4</v>
      </c>
      <c r="I320">
        <f t="shared" si="54"/>
        <v>1.5692345155852254E-3</v>
      </c>
      <c r="K320" t="s">
        <v>320</v>
      </c>
      <c r="L320" s="4" cm="1">
        <f t="array" ref="L320">_xll.SNL.Clients.Office.Excel.Functions.SPG(K320, "SP_TOTAL_REV", "CY2023")</f>
        <v>6181000</v>
      </c>
      <c r="M320" s="4">
        <f>_xll.SNL.Clients.Office.Excel.Functions.SPG(K320,"IQ_AVG_DILUT_SHARES_OUT","CY2023")</f>
        <v>214000000</v>
      </c>
      <c r="N320" s="5">
        <f>_xll.SNL.Clients.Office.Excel.Functions.SPG(K320, "IQ_DILUT_EPS_NORM", "CY2023")</f>
        <v>3.63</v>
      </c>
      <c r="O320">
        <f t="shared" si="50"/>
        <v>776820</v>
      </c>
      <c r="P320">
        <f t="shared" si="51"/>
        <v>0.12567869276816049</v>
      </c>
      <c r="Q320" s="5">
        <f>_xll.SNL.Clients.Office.Excel.Functions.SPG(K320, "SP_MARKETCAP", "12/31/2022")</f>
        <v>12947.33582142</v>
      </c>
      <c r="R320">
        <f t="shared" si="55"/>
        <v>3.8425362538443394E-4</v>
      </c>
      <c r="S320">
        <f t="shared" si="56"/>
        <v>1.3948406601454952E-3</v>
      </c>
      <c r="U320" t="s">
        <v>320</v>
      </c>
      <c r="V320" s="4" cm="1">
        <f t="array" ref="V320">_xll.SNL.Clients.Office.Excel.Functions.SPG(U320, "SP_TOTAL_REV", "CY2021")</f>
        <v>6193000</v>
      </c>
      <c r="W320" s="4">
        <f>_xll.SNL.Clients.Office.Excel.Functions.SPG(U320,"IQ_AVG_DILUT_SHARES_OUT","CY2021")</f>
        <v>229000000</v>
      </c>
      <c r="X320" s="5">
        <f>_xll.SNL.Clients.Office.Excel.Functions.SPG(U320, "IQ_DILUT_EPS_NORM", "CY2021")</f>
        <v>3.117</v>
      </c>
      <c r="Y320">
        <f t="shared" si="57"/>
        <v>713793</v>
      </c>
      <c r="Z320">
        <f t="shared" si="58"/>
        <v>0.11525803326336186</v>
      </c>
      <c r="AA320" s="5">
        <f>_xll.SNL.Clients.Office.Excel.Functions.SPG(U320, "SP_MARKETCAP", "12/31/2021")</f>
        <v>20447.32939459</v>
      </c>
      <c r="AB320">
        <f t="shared" si="52"/>
        <v>4.8189255856358236E-4</v>
      </c>
      <c r="AC320">
        <f t="shared" si="59"/>
        <v>1.5020591050426862E-3</v>
      </c>
    </row>
    <row r="321" spans="1:29">
      <c r="A321" t="s">
        <v>321</v>
      </c>
      <c r="B321" s="4" cm="1">
        <f t="array" ref="B321">_xll.SNL.Clients.Office.Excel.Functions.SPG(A321, "SP_TOTAL_REV", "CY2023")</f>
        <v>33723297</v>
      </c>
      <c r="C321" s="4">
        <f>_xll.SNL.Clients.Office.Excel.Functions.SPG(A321,"IQ_AVG_DILUT_SHARES_OUT","CY2023")</f>
        <v>449498000</v>
      </c>
      <c r="D321" s="5">
        <f>_xll.SNL.Clients.Office.Excel.Functions.SPG(A321, "IQ_DILUT_EPS_NORM", "CY2023")</f>
        <v>8.6280000000000001</v>
      </c>
      <c r="E321">
        <f t="shared" si="48"/>
        <v>3878268.7439999999</v>
      </c>
      <c r="F321">
        <f t="shared" si="49"/>
        <v>0.11500265659078351</v>
      </c>
      <c r="G321" s="5">
        <f>_xll.SNL.Clients.Office.Excel.Functions.SPG(A321, "SP_MARKETCAP", "12/30/2023")</f>
        <v>213097.47724271999</v>
      </c>
      <c r="H321">
        <f t="shared" si="53"/>
        <v>5.0717201782274094E-3</v>
      </c>
      <c r="I321">
        <f t="shared" si="54"/>
        <v>4.375880169774609E-2</v>
      </c>
      <c r="K321" t="s">
        <v>321</v>
      </c>
      <c r="L321" s="4" cm="1">
        <f t="array" ref="L321">_xll.SNL.Clients.Office.Excel.Functions.SPG(K321, "SP_TOTAL_REV", "CY2023")</f>
        <v>33723297</v>
      </c>
      <c r="M321" s="4">
        <f>_xll.SNL.Clients.Office.Excel.Functions.SPG(K321,"IQ_AVG_DILUT_SHARES_OUT","CY2023")</f>
        <v>449498000</v>
      </c>
      <c r="N321" s="5">
        <f>_xll.SNL.Clients.Office.Excel.Functions.SPG(K321, "IQ_DILUT_EPS_NORM", "CY2023")</f>
        <v>8.6280000000000001</v>
      </c>
      <c r="O321">
        <f t="shared" si="50"/>
        <v>3878268.7439999999</v>
      </c>
      <c r="P321">
        <f t="shared" si="51"/>
        <v>0.11500265659078351</v>
      </c>
      <c r="Q321" s="5">
        <f>_xll.SNL.Clients.Office.Excel.Functions.SPG(K321, "SP_MARKETCAP", "12/31/2022")</f>
        <v>131227.64327072</v>
      </c>
      <c r="R321">
        <f t="shared" si="55"/>
        <v>3.8946002770706731E-3</v>
      </c>
      <c r="S321">
        <f t="shared" si="56"/>
        <v>3.3602611190565769E-2</v>
      </c>
      <c r="U321" t="s">
        <v>321</v>
      </c>
      <c r="V321" s="4" cm="1">
        <f t="array" ref="V321">_xll.SNL.Clients.Office.Excel.Functions.SPG(U321, "SP_TOTAL_REV", "CY2021")</f>
        <v>29697844</v>
      </c>
      <c r="W321" s="4">
        <f>_xll.SNL.Clients.Office.Excel.Functions.SPG(U321,"IQ_AVG_DILUT_SHARES_OUT","CY2021")</f>
        <v>455372000</v>
      </c>
      <c r="X321" s="5">
        <f>_xll.SNL.Clients.Office.Excel.Functions.SPG(U321, "IQ_DILUT_EPS_NORM", "CY2021")</f>
        <v>8.016</v>
      </c>
      <c r="Y321">
        <f t="shared" si="57"/>
        <v>3650261.952</v>
      </c>
      <c r="Z321">
        <f t="shared" si="58"/>
        <v>0.12291336542814355</v>
      </c>
      <c r="AA321" s="5">
        <f>_xll.SNL.Clients.Office.Excel.Functions.SPG(U321, "SP_MARKETCAP", "12/31/2021")</f>
        <v>266852.11975335999</v>
      </c>
      <c r="AB321">
        <f t="shared" si="52"/>
        <v>6.2890389382628045E-3</v>
      </c>
      <c r="AC321">
        <f t="shared" si="59"/>
        <v>5.0412936129114641E-2</v>
      </c>
    </row>
    <row r="322" spans="1:29">
      <c r="A322" t="s">
        <v>322</v>
      </c>
      <c r="B322" s="4" cm="1">
        <f t="array" ref="B322">_xll.SNL.Clients.Office.Excel.Functions.SPG(A322, "SP_TOTAL_REV", "CY2023")</f>
        <v>11812000</v>
      </c>
      <c r="C322" s="4">
        <f>_xll.SNL.Clients.Office.Excel.Functions.SPG(A322,"IQ_AVG_DILUT_SHARES_OUT","CY2023")</f>
        <v>841000000</v>
      </c>
      <c r="D322" s="5">
        <f>_xll.SNL.Clients.Office.Excel.Functions.SPG(A322, "IQ_DILUT_EPS_NORM", "CY2023")</f>
        <v>0.44</v>
      </c>
      <c r="E322">
        <f t="shared" si="48"/>
        <v>370040</v>
      </c>
      <c r="F322">
        <f t="shared" si="49"/>
        <v>3.1327463596342704E-2</v>
      </c>
      <c r="G322" s="5">
        <f>_xll.SNL.Clients.Office.Excel.Functions.SPG(A322, "SP_MARKETCAP", "12/30/2023")</f>
        <v>47703.784694970003</v>
      </c>
      <c r="H322">
        <f t="shared" si="53"/>
        <v>1.1353501249558346E-3</v>
      </c>
      <c r="I322">
        <f t="shared" si="54"/>
        <v>4.9955405498056723E-4</v>
      </c>
      <c r="K322" t="s">
        <v>322</v>
      </c>
      <c r="L322" s="4" cm="1">
        <f t="array" ref="L322">_xll.SNL.Clients.Office.Excel.Functions.SPG(K322, "SP_TOTAL_REV", "CY2023")</f>
        <v>11812000</v>
      </c>
      <c r="M322" s="4">
        <f>_xll.SNL.Clients.Office.Excel.Functions.SPG(K322,"IQ_AVG_DILUT_SHARES_OUT","CY2023")</f>
        <v>841000000</v>
      </c>
      <c r="N322" s="5">
        <f>_xll.SNL.Clients.Office.Excel.Functions.SPG(K322, "IQ_DILUT_EPS_NORM", "CY2023")</f>
        <v>0.44</v>
      </c>
      <c r="O322">
        <f t="shared" si="50"/>
        <v>370040</v>
      </c>
      <c r="P322">
        <f t="shared" si="51"/>
        <v>3.1327463596342704E-2</v>
      </c>
      <c r="Q322" s="5">
        <f>_xll.SNL.Clients.Office.Excel.Functions.SPG(K322, "SP_MARKETCAP", "12/31/2022")</f>
        <v>37464.468103200001</v>
      </c>
      <c r="R322">
        <f t="shared" si="55"/>
        <v>1.1118779871251707E-3</v>
      </c>
      <c r="S322">
        <f t="shared" si="56"/>
        <v>4.8922631433507516E-4</v>
      </c>
      <c r="U322" t="s">
        <v>322</v>
      </c>
      <c r="V322" s="4" cm="1">
        <f t="array" ref="V322">_xll.SNL.Clients.Office.Excel.Functions.SPG(U322, "SP_TOTAL_REV", "CY2021")</f>
        <v>12222000</v>
      </c>
      <c r="W322" s="4">
        <f>_xll.SNL.Clients.Office.Excel.Functions.SPG(U322,"IQ_AVG_DILUT_SHARES_OUT","CY2021")</f>
        <v>801000000</v>
      </c>
      <c r="X322" s="5">
        <f>_xll.SNL.Clients.Office.Excel.Functions.SPG(U322, "IQ_DILUT_EPS_NORM", "CY2021")</f>
        <v>2.661</v>
      </c>
      <c r="Y322">
        <f t="shared" si="57"/>
        <v>2131461</v>
      </c>
      <c r="Z322">
        <f t="shared" si="58"/>
        <v>0.17439543446244476</v>
      </c>
      <c r="AA322" s="5">
        <f>_xll.SNL.Clients.Office.Excel.Functions.SPG(U322, "SP_MARKETCAP", "12/31/2021")</f>
        <v>49555.575712580001</v>
      </c>
      <c r="AB322">
        <f t="shared" si="52"/>
        <v>1.1679013288427213E-3</v>
      </c>
      <c r="AC322">
        <f t="shared" si="59"/>
        <v>3.1077854360504814E-3</v>
      </c>
    </row>
    <row r="323" spans="1:29">
      <c r="A323" t="s">
        <v>323</v>
      </c>
      <c r="B323" s="4" cm="1">
        <f t="array" ref="B323">_xll.SNL.Clients.Office.Excel.Functions.SPG(A323, "SP_TOTAL_REV", "CY2023")</f>
        <v>9046000</v>
      </c>
      <c r="C323" s="4">
        <f>_xll.SNL.Clients.Office.Excel.Functions.SPG(A323,"IQ_AVG_DILUT_SHARES_OUT","CY2023")</f>
        <v>575200000</v>
      </c>
      <c r="D323" s="5">
        <f>_xll.SNL.Clients.Office.Excel.Functions.SPG(A323, "IQ_DILUT_EPS_NORM", "CY2023")</f>
        <v>0.623</v>
      </c>
      <c r="E323">
        <f t="shared" si="48"/>
        <v>358349.6</v>
      </c>
      <c r="F323">
        <f t="shared" si="49"/>
        <v>3.9614149900508509E-2</v>
      </c>
      <c r="G323" s="5" t="str">
        <f>_xll.SNL.Clients.Office.Excel.Functions.SPG(A323, "SP_MARKETCAP", "12/30/2023")</f>
        <v>NA</v>
      </c>
      <c r="H323" t="e">
        <f t="shared" si="53"/>
        <v>#VALUE!</v>
      </c>
      <c r="I323" t="e">
        <f t="shared" si="54"/>
        <v>#VALUE!</v>
      </c>
      <c r="K323" t="s">
        <v>323</v>
      </c>
      <c r="L323" s="4" cm="1">
        <f t="array" ref="L323">_xll.SNL.Clients.Office.Excel.Functions.SPG(K323, "SP_TOTAL_REV", "CY2023")</f>
        <v>9046000</v>
      </c>
      <c r="M323" s="4">
        <f>_xll.SNL.Clients.Office.Excel.Functions.SPG(K323,"IQ_AVG_DILUT_SHARES_OUT","CY2023")</f>
        <v>575200000</v>
      </c>
      <c r="N323" s="5">
        <f>_xll.SNL.Clients.Office.Excel.Functions.SPG(K323, "IQ_DILUT_EPS_NORM", "CY2023")</f>
        <v>0.623</v>
      </c>
      <c r="O323">
        <f t="shared" si="50"/>
        <v>358349.6</v>
      </c>
      <c r="P323">
        <f t="shared" si="51"/>
        <v>3.9614149900508509E-2</v>
      </c>
      <c r="Q323" s="5" t="str">
        <f>_xll.SNL.Clients.Office.Excel.Functions.SPG(K323, "SP_MARKETCAP", "12/31/2022")</f>
        <v>NA</v>
      </c>
      <c r="R323" t="e">
        <f t="shared" si="55"/>
        <v>#VALUE!</v>
      </c>
      <c r="S323" t="e">
        <f t="shared" si="56"/>
        <v>#VALUE!</v>
      </c>
      <c r="U323" t="s">
        <v>323</v>
      </c>
      <c r="V323" s="4" cm="1">
        <f t="array" ref="V323">_xll.SNL.Clients.Office.Excel.Functions.SPG(U323, "SP_TOTAL_REV", "CY2021")</f>
        <v>10046000</v>
      </c>
      <c r="W323" s="4">
        <f>_xll.SNL.Clients.Office.Excel.Functions.SPG(U323,"IQ_AVG_DILUT_SHARES_OUT","CY2021")</f>
        <v>594850000</v>
      </c>
      <c r="X323" s="5">
        <f>_xll.SNL.Clients.Office.Excel.Functions.SPG(U323, "IQ_DILUT_EPS_NORM", "CY2021")</f>
        <v>0.56399999999999995</v>
      </c>
      <c r="Y323">
        <f t="shared" si="57"/>
        <v>335495.39999999997</v>
      </c>
      <c r="Z323">
        <f t="shared" si="58"/>
        <v>3.3395918773641245E-2</v>
      </c>
      <c r="AA323" s="5" t="str">
        <f>_xll.SNL.Clients.Office.Excel.Functions.SPG(U323, "SP_MARKETCAP", "12/31/2021")</f>
        <v>NA</v>
      </c>
      <c r="AB323" t="e">
        <f t="shared" si="52"/>
        <v>#VALUE!</v>
      </c>
      <c r="AC323" t="e">
        <f t="shared" si="59"/>
        <v>#VALUE!</v>
      </c>
    </row>
    <row r="324" spans="1:29">
      <c r="A324" t="s">
        <v>324</v>
      </c>
      <c r="B324" s="4" cm="1">
        <f t="array" ref="B324">_xll.SNL.Clients.Office.Excel.Functions.SPG(A324, "SP_TOTAL_REV", "CY2023")</f>
        <v>9046000</v>
      </c>
      <c r="C324" s="4">
        <f>_xll.SNL.Clients.Office.Excel.Functions.SPG(A324,"IQ_AVG_DILUT_SHARES_OUT","CY2023")</f>
        <v>575200000</v>
      </c>
      <c r="D324" s="5">
        <f>_xll.SNL.Clients.Office.Excel.Functions.SPG(A324, "IQ_DILUT_EPS_NORM", "CY2023")</f>
        <v>0.623</v>
      </c>
      <c r="E324">
        <f t="shared" si="48"/>
        <v>358349.6</v>
      </c>
      <c r="F324">
        <f t="shared" si="49"/>
        <v>3.9614149900508509E-2</v>
      </c>
      <c r="G324" s="5">
        <f>_xll.SNL.Clients.Office.Excel.Functions.SPG(A324, "SP_MARKETCAP", "12/30/2023")</f>
        <v>14252.10786147</v>
      </c>
      <c r="H324">
        <f t="shared" si="53"/>
        <v>3.3920018180675233E-4</v>
      </c>
      <c r="I324">
        <f t="shared" si="54"/>
        <v>2.113217132656067E-4</v>
      </c>
      <c r="K324" t="s">
        <v>324</v>
      </c>
      <c r="L324" s="4" cm="1">
        <f t="array" ref="L324">_xll.SNL.Clients.Office.Excel.Functions.SPG(K324, "SP_TOTAL_REV", "CY2023")</f>
        <v>9046000</v>
      </c>
      <c r="M324" s="4">
        <f>_xll.SNL.Clients.Office.Excel.Functions.SPG(K324,"IQ_AVG_DILUT_SHARES_OUT","CY2023")</f>
        <v>575200000</v>
      </c>
      <c r="N324" s="5">
        <f>_xll.SNL.Clients.Office.Excel.Functions.SPG(K324, "IQ_DILUT_EPS_NORM", "CY2023")</f>
        <v>0.623</v>
      </c>
      <c r="O324">
        <f t="shared" si="50"/>
        <v>358349.6</v>
      </c>
      <c r="P324">
        <f t="shared" si="51"/>
        <v>3.9614149900508509E-2</v>
      </c>
      <c r="Q324" s="5">
        <f>_xll.SNL.Clients.Office.Excel.Functions.SPG(K324, "SP_MARKETCAP", "12/31/2022")</f>
        <v>10525.24225164</v>
      </c>
      <c r="R324">
        <f t="shared" si="55"/>
        <v>3.1237024736402701E-4</v>
      </c>
      <c r="S324">
        <f t="shared" si="56"/>
        <v>1.9460666410778884E-4</v>
      </c>
      <c r="U324" t="s">
        <v>324</v>
      </c>
      <c r="V324" s="4" cm="1">
        <f t="array" ref="V324">_xll.SNL.Clients.Office.Excel.Functions.SPG(U324, "SP_TOTAL_REV", "CY2021")</f>
        <v>10046000</v>
      </c>
      <c r="W324" s="4">
        <f>_xll.SNL.Clients.Office.Excel.Functions.SPG(U324,"IQ_AVG_DILUT_SHARES_OUT","CY2021")</f>
        <v>594850000</v>
      </c>
      <c r="X324" s="5">
        <f>_xll.SNL.Clients.Office.Excel.Functions.SPG(U324, "IQ_DILUT_EPS_NORM", "CY2021")</f>
        <v>0.56399999999999995</v>
      </c>
      <c r="Y324">
        <f t="shared" si="57"/>
        <v>335495.39999999997</v>
      </c>
      <c r="Z324">
        <f t="shared" si="58"/>
        <v>3.3395918773641245E-2</v>
      </c>
      <c r="AA324" s="5">
        <f>_xll.SNL.Clients.Office.Excel.Functions.SPG(U324, "SP_MARKETCAP", "12/31/2021")</f>
        <v>13031.075952040001</v>
      </c>
      <c r="AB324">
        <f t="shared" si="52"/>
        <v>3.0710996092362021E-4</v>
      </c>
      <c r="AC324">
        <f t="shared" si="59"/>
        <v>1.7321001796092179E-4</v>
      </c>
    </row>
    <row r="325" spans="1:29">
      <c r="A325" t="s">
        <v>325</v>
      </c>
      <c r="B325" s="4" cm="1">
        <f t="array" ref="B325">_xll.SNL.Clients.Office.Excel.Functions.SPG(A325, "SP_TOTAL_REV", "CY2023")</f>
        <v>28114000</v>
      </c>
      <c r="C325" s="4">
        <f>_xll.SNL.Clients.Office.Excel.Functions.SPG(A325,"IQ_AVG_DILUT_SHARES_OUT","CY2023")</f>
        <v>2030800000</v>
      </c>
      <c r="D325" s="5">
        <f>_xll.SNL.Clients.Office.Excel.Functions.SPG(A325, "IQ_DILUT_EPS_NORM", "CY2023")</f>
        <v>2.5369999999999999</v>
      </c>
      <c r="E325">
        <f t="shared" si="48"/>
        <v>5152139.5999999996</v>
      </c>
      <c r="F325">
        <f t="shared" si="49"/>
        <v>0.18325886035427189</v>
      </c>
      <c r="G325" s="5">
        <f>_xll.SNL.Clients.Office.Excel.Functions.SPG(A325, "SP_MARKETCAP", "12/30/2023")</f>
        <v>124620.72818834</v>
      </c>
      <c r="H325">
        <f t="shared" si="53"/>
        <v>2.9659734594525314E-3</v>
      </c>
      <c r="I325">
        <f t="shared" si="54"/>
        <v>7.5246746666310718E-3</v>
      </c>
      <c r="K325" t="s">
        <v>325</v>
      </c>
      <c r="L325" s="4" cm="1">
        <f t="array" ref="L325">_xll.SNL.Clients.Office.Excel.Functions.SPG(K325, "SP_TOTAL_REV", "CY2023")</f>
        <v>28114000</v>
      </c>
      <c r="M325" s="4">
        <f>_xll.SNL.Clients.Office.Excel.Functions.SPG(K325,"IQ_AVG_DILUT_SHARES_OUT","CY2023")</f>
        <v>2030800000</v>
      </c>
      <c r="N325" s="5">
        <f>_xll.SNL.Clients.Office.Excel.Functions.SPG(K325, "IQ_DILUT_EPS_NORM", "CY2023")</f>
        <v>2.5369999999999999</v>
      </c>
      <c r="O325">
        <f t="shared" si="50"/>
        <v>5152139.5999999996</v>
      </c>
      <c r="P325">
        <f t="shared" si="51"/>
        <v>0.18325886035427189</v>
      </c>
      <c r="Q325" s="5">
        <f>_xll.SNL.Clients.Office.Excel.Functions.SPG(K325, "SP_MARKETCAP", "12/31/2022")</f>
        <v>166126.8813072</v>
      </c>
      <c r="R325">
        <f t="shared" si="55"/>
        <v>4.9303468525542628E-3</v>
      </c>
      <c r="S325">
        <f t="shared" si="56"/>
        <v>1.2508289964930164E-2</v>
      </c>
      <c r="U325" t="s">
        <v>325</v>
      </c>
      <c r="V325" s="4" cm="1">
        <f t="array" ref="V325">_xll.SNL.Clients.Office.Excel.Functions.SPG(U325, "SP_TOTAL_REV", "CY2021")</f>
        <v>17069000</v>
      </c>
      <c r="W325" s="4">
        <f>_xll.SNL.Clients.Office.Excel.Functions.SPG(U325,"IQ_AVG_DILUT_SHARES_OUT","CY2021")</f>
        <v>1972200000</v>
      </c>
      <c r="X325" s="5">
        <f>_xll.SNL.Clients.Office.Excel.Functions.SPG(U325, "IQ_DILUT_EPS_NORM", "CY2021")</f>
        <v>1.2529999999999999</v>
      </c>
      <c r="Y325">
        <f t="shared" si="57"/>
        <v>2471166.6</v>
      </c>
      <c r="Z325">
        <f t="shared" si="58"/>
        <v>0.14477512449469801</v>
      </c>
      <c r="AA325" s="5">
        <f>_xll.SNL.Clients.Office.Excel.Functions.SPG(U325, "SP_MARKETCAP", "12/31/2021")</f>
        <v>183185.11909584</v>
      </c>
      <c r="AB325">
        <f t="shared" si="52"/>
        <v>4.3172163967400571E-3</v>
      </c>
      <c r="AC325">
        <f t="shared" si="59"/>
        <v>5.4094721451152907E-3</v>
      </c>
    </row>
    <row r="326" spans="1:29">
      <c r="A326" t="s">
        <v>326</v>
      </c>
      <c r="B326" s="4" cm="1">
        <f t="array" ref="B326">_xll.SNL.Clients.Office.Excel.Functions.SPG(A326, "SP_TOTAL_REV", "CY2023")</f>
        <v>51542000</v>
      </c>
      <c r="C326" s="4">
        <f>_xll.SNL.Clients.Office.Excel.Functions.SPG(A326,"IQ_AVG_DILUT_SHARES_OUT","CY2023")</f>
        <v>1549100000</v>
      </c>
      <c r="D326" s="5">
        <f>_xll.SNL.Clients.Office.Excel.Functions.SPG(A326, "IQ_DILUT_EPS_NORM", "CY2023")</f>
        <v>2.5390000000000001</v>
      </c>
      <c r="E326">
        <f t="shared" ref="E326:E389" si="60">C326*D326/1000</f>
        <v>3933164.9</v>
      </c>
      <c r="F326">
        <f t="shared" ref="F326:F389" si="61">E326/B326</f>
        <v>7.6309900663536531E-2</v>
      </c>
      <c r="G326" s="5">
        <f>_xll.SNL.Clients.Office.Excel.Functions.SPG(A326, "SP_MARKETCAP", "12/30/2023")</f>
        <v>165233.78227125001</v>
      </c>
      <c r="H326">
        <f t="shared" si="53"/>
        <v>3.9325641885258975E-3</v>
      </c>
      <c r="I326">
        <f t="shared" si="54"/>
        <v>9.9847804746672538E-3</v>
      </c>
      <c r="K326" t="s">
        <v>326</v>
      </c>
      <c r="L326" s="4" cm="1">
        <f t="array" ref="L326">_xll.SNL.Clients.Office.Excel.Functions.SPG(K326, "SP_TOTAL_REV", "CY2023")</f>
        <v>51542000</v>
      </c>
      <c r="M326" s="4">
        <f>_xll.SNL.Clients.Office.Excel.Functions.SPG(K326,"IQ_AVG_DILUT_SHARES_OUT","CY2023")</f>
        <v>1549100000</v>
      </c>
      <c r="N326" s="5">
        <f>_xll.SNL.Clients.Office.Excel.Functions.SPG(K326, "IQ_DILUT_EPS_NORM", "CY2023")</f>
        <v>2.5390000000000001</v>
      </c>
      <c r="O326">
        <f t="shared" ref="O326:O389" si="62">M326*N326/1000</f>
        <v>3933164.9</v>
      </c>
      <c r="P326">
        <f t="shared" ref="P326:P389" si="63">O326/L326</f>
        <v>7.6309900663536531E-2</v>
      </c>
      <c r="Q326" s="5">
        <f>_xll.SNL.Clients.Office.Excel.Functions.SPG(K326, "SP_MARKETCAP", "12/31/2022")</f>
        <v>183072.78600641</v>
      </c>
      <c r="R326">
        <f t="shared" si="55"/>
        <v>5.4332708058603884E-3</v>
      </c>
      <c r="S326">
        <f t="shared" si="56"/>
        <v>1.3795074576079527E-2</v>
      </c>
      <c r="U326" t="s">
        <v>326</v>
      </c>
      <c r="V326" s="4" cm="1">
        <f t="array" ref="V326">_xll.SNL.Clients.Office.Excel.Functions.SPG(U326, "SP_TOTAL_REV", "CY2021")</f>
        <v>46306000</v>
      </c>
      <c r="W326" s="4">
        <f>_xll.SNL.Clients.Office.Excel.Functions.SPG(U326,"IQ_AVG_DILUT_SHARES_OUT","CY2021")</f>
        <v>1617700000</v>
      </c>
      <c r="X326" s="5">
        <f>_xll.SNL.Clients.Office.Excel.Functions.SPG(U326, "IQ_DILUT_EPS_NORM", "CY2021")</f>
        <v>2.7879999999999998</v>
      </c>
      <c r="Y326">
        <f t="shared" si="57"/>
        <v>4510147.5999999996</v>
      </c>
      <c r="Z326">
        <f t="shared" si="58"/>
        <v>9.7398773377100151E-2</v>
      </c>
      <c r="AA326" s="5">
        <f>_xll.SNL.Clients.Office.Excel.Functions.SPG(U326, "SP_MARKETCAP", "12/31/2021")</f>
        <v>263808.22889238998</v>
      </c>
      <c r="AB326">
        <f t="shared" ref="AB326:AB389" si="64">AA326/$AA$509</f>
        <v>6.2173020220780799E-3</v>
      </c>
      <c r="AC326">
        <f t="shared" si="59"/>
        <v>1.7333838037553687E-2</v>
      </c>
    </row>
    <row r="327" spans="1:29">
      <c r="A327" t="s">
        <v>327</v>
      </c>
      <c r="B327" s="4" cm="1">
        <f t="array" ref="B327">_xll.SNL.Clients.Office.Excel.Functions.SPG(A327, "SP_TOTAL_REV", "CY2023")</f>
        <v>5505400</v>
      </c>
      <c r="C327" s="4">
        <f>_xll.SNL.Clients.Office.Excel.Functions.SPG(A327,"IQ_AVG_DILUT_SHARES_OUT","CY2023")</f>
        <v>447900000</v>
      </c>
      <c r="D327" s="5">
        <f>_xll.SNL.Clients.Office.Excel.Functions.SPG(A327, "IQ_DILUT_EPS_NORM", "CY2023")</f>
        <v>1.2290000000000001</v>
      </c>
      <c r="E327">
        <f t="shared" si="60"/>
        <v>550469.1</v>
      </c>
      <c r="F327">
        <f t="shared" si="61"/>
        <v>9.998712173502379E-2</v>
      </c>
      <c r="G327" s="5">
        <f>_xll.SNL.Clients.Office.Excel.Functions.SPG(A327, "SP_MARKETCAP", "12/30/2023")</f>
        <v>10976.179958549999</v>
      </c>
      <c r="H327">
        <f t="shared" ref="H327:H390" si="65">G327/$G$509</f>
        <v>2.6123309433751218E-4</v>
      </c>
      <c r="I327">
        <f t="shared" ref="I327:I390" si="66">D327*H327</f>
        <v>3.2105547294080251E-4</v>
      </c>
      <c r="K327" t="s">
        <v>327</v>
      </c>
      <c r="L327" s="4" cm="1">
        <f t="array" ref="L327">_xll.SNL.Clients.Office.Excel.Functions.SPG(K327, "SP_TOTAL_REV", "CY2023")</f>
        <v>5505400</v>
      </c>
      <c r="M327" s="4">
        <f>_xll.SNL.Clients.Office.Excel.Functions.SPG(K327,"IQ_AVG_DILUT_SHARES_OUT","CY2023")</f>
        <v>447900000</v>
      </c>
      <c r="N327" s="5">
        <f>_xll.SNL.Clients.Office.Excel.Functions.SPG(K327, "IQ_DILUT_EPS_NORM", "CY2023")</f>
        <v>1.2290000000000001</v>
      </c>
      <c r="O327">
        <f t="shared" si="62"/>
        <v>550469.1</v>
      </c>
      <c r="P327">
        <f t="shared" si="63"/>
        <v>9.998712173502379E-2</v>
      </c>
      <c r="Q327" s="5">
        <f>_xll.SNL.Clients.Office.Excel.Functions.SPG(K327, "SP_MARKETCAP", "12/31/2022")</f>
        <v>11136.203657640001</v>
      </c>
      <c r="R327">
        <f t="shared" ref="R327:R390" si="67">Q327/$Q$509</f>
        <v>3.3050248232444865E-4</v>
      </c>
      <c r="S327">
        <f t="shared" ref="S327:S390" si="68">N327*R327</f>
        <v>4.0618755077674742E-4</v>
      </c>
      <c r="U327" t="s">
        <v>327</v>
      </c>
      <c r="V327" s="4" cm="1">
        <f t="array" ref="V327">_xll.SNL.Clients.Office.Excel.Functions.SPG(U327, "SP_TOTAL_REV", "CY2021")</f>
        <v>4899600</v>
      </c>
      <c r="W327" s="4">
        <f>_xll.SNL.Clients.Office.Excel.Functions.SPG(U327,"IQ_AVG_DILUT_SHARES_OUT","CY2021")</f>
        <v>417300000</v>
      </c>
      <c r="X327" s="5">
        <f>_xll.SNL.Clients.Office.Excel.Functions.SPG(U327, "IQ_DILUT_EPS_NORM", "CY2021")</f>
        <v>1.06</v>
      </c>
      <c r="Y327">
        <f t="shared" ref="Y327:Y390" si="69">W327*X327/1000</f>
        <v>442338</v>
      </c>
      <c r="Z327">
        <f t="shared" ref="Z327:Z390" si="70">Y327/V327</f>
        <v>9.0280431055596369E-2</v>
      </c>
      <c r="AA327" s="5">
        <f>_xll.SNL.Clients.Office.Excel.Functions.SPG(U327, "SP_MARKETCAP", "12/31/2021")</f>
        <v>10842.576187189999</v>
      </c>
      <c r="AB327">
        <f t="shared" si="64"/>
        <v>2.555324795446388E-4</v>
      </c>
      <c r="AC327">
        <f t="shared" ref="AC327:AC390" si="71">X327*AB327</f>
        <v>2.7086442831731716E-4</v>
      </c>
    </row>
    <row r="328" spans="1:29">
      <c r="A328" t="s">
        <v>328</v>
      </c>
      <c r="B328" s="4" cm="1">
        <f t="array" ref="B328">_xll.SNL.Clients.Office.Excel.Functions.SPG(A328, "SP_TOTAL_REV", "CY2023")</f>
        <v>2651348</v>
      </c>
      <c r="C328" s="4">
        <f>_xll.SNL.Clients.Office.Excel.Functions.SPG(A328,"IQ_AVG_DILUT_SHARES_OUT","CY2023")</f>
        <v>57579250</v>
      </c>
      <c r="D328" s="5">
        <f>_xll.SNL.Clients.Office.Excel.Functions.SPG(A328, "IQ_DILUT_EPS_NORM", "CY2023")</f>
        <v>6.7619999999999996</v>
      </c>
      <c r="E328">
        <f t="shared" si="60"/>
        <v>389350.8885</v>
      </c>
      <c r="F328">
        <f t="shared" si="61"/>
        <v>0.14685016395433567</v>
      </c>
      <c r="G328" s="5">
        <f>_xll.SNL.Clients.Office.Excel.Functions.SPG(A328, "SP_MARKETCAP", "12/30/2023")</f>
        <v>15061.35342816</v>
      </c>
      <c r="H328">
        <f t="shared" si="65"/>
        <v>3.5846022712886542E-4</v>
      </c>
      <c r="I328">
        <f t="shared" si="66"/>
        <v>2.423908055845388E-3</v>
      </c>
      <c r="K328" t="s">
        <v>328</v>
      </c>
      <c r="L328" s="4" cm="1">
        <f t="array" ref="L328">_xll.SNL.Clients.Office.Excel.Functions.SPG(K328, "SP_TOTAL_REV", "CY2023")</f>
        <v>2651348</v>
      </c>
      <c r="M328" s="4">
        <f>_xll.SNL.Clients.Office.Excel.Functions.SPG(K328,"IQ_AVG_DILUT_SHARES_OUT","CY2023")</f>
        <v>57579250</v>
      </c>
      <c r="N328" s="5">
        <f>_xll.SNL.Clients.Office.Excel.Functions.SPG(K328, "IQ_DILUT_EPS_NORM", "CY2023")</f>
        <v>6.7619999999999996</v>
      </c>
      <c r="O328">
        <f t="shared" si="62"/>
        <v>389350.8885</v>
      </c>
      <c r="P328">
        <f t="shared" si="63"/>
        <v>0.14685016395433567</v>
      </c>
      <c r="Q328" s="5">
        <f>_xll.SNL.Clients.Office.Excel.Functions.SPG(K328, "SP_MARKETCAP", "12/31/2022")</f>
        <v>13587.320201279999</v>
      </c>
      <c r="R328">
        <f t="shared" si="67"/>
        <v>4.0324720997530946E-4</v>
      </c>
      <c r="S328">
        <f t="shared" si="68"/>
        <v>2.7267576338530423E-3</v>
      </c>
      <c r="U328" t="s">
        <v>328</v>
      </c>
      <c r="V328" s="4" cm="1">
        <f t="array" ref="V328">_xll.SNL.Clients.Office.Excel.Functions.SPG(U328, "SP_TOTAL_REV", "CY2021")</f>
        <v>2444809</v>
      </c>
      <c r="W328" s="4">
        <f>_xll.SNL.Clients.Office.Excel.Functions.SPG(U328,"IQ_AVG_DILUT_SHARES_OUT","CY2021")</f>
        <v>58750000</v>
      </c>
      <c r="X328" s="5">
        <f>_xll.SNL.Clients.Office.Excel.Functions.SPG(U328, "IQ_DILUT_EPS_NORM", "CY2021")</f>
        <v>6.6840000000000002</v>
      </c>
      <c r="Y328">
        <f t="shared" si="69"/>
        <v>392685</v>
      </c>
      <c r="Z328">
        <f t="shared" si="70"/>
        <v>0.16061990936715301</v>
      </c>
      <c r="AA328" s="5">
        <f>_xll.SNL.Clients.Office.Excel.Functions.SPG(U328, "SP_MARKETCAP", "12/31/2021")</f>
        <v>14850.74221362</v>
      </c>
      <c r="AB328">
        <f t="shared" si="64"/>
        <v>3.4999495649456369E-4</v>
      </c>
      <c r="AC328">
        <f t="shared" si="71"/>
        <v>2.3393662892096639E-3</v>
      </c>
    </row>
    <row r="329" spans="1:29">
      <c r="A329" t="s">
        <v>329</v>
      </c>
      <c r="B329" s="4" cm="1">
        <f t="array" ref="B329">_xll.SNL.Clients.Office.Excel.Functions.SPG(A329, "SP_TOTAL_REV", "CY2023")</f>
        <v>12156000</v>
      </c>
      <c r="C329" s="4">
        <f>_xll.SNL.Clients.Office.Excel.Functions.SPG(A329,"IQ_AVG_DILUT_SHARES_OUT","CY2023")</f>
        <v>227400000</v>
      </c>
      <c r="D329" s="5">
        <f>_xll.SNL.Clients.Office.Excel.Functions.SPG(A329, "IQ_DILUT_EPS_NORM", "CY2023")</f>
        <v>9.4440000000000008</v>
      </c>
      <c r="E329">
        <f t="shared" si="60"/>
        <v>2147565.6</v>
      </c>
      <c r="F329">
        <f t="shared" si="61"/>
        <v>0.17666712734452122</v>
      </c>
      <c r="G329" s="5">
        <f>_xll.SNL.Clients.Office.Excel.Functions.SPG(A329, "SP_MARKETCAP", "12/30/2023")</f>
        <v>53360.982129739998</v>
      </c>
      <c r="H329">
        <f t="shared" si="65"/>
        <v>1.2699914297398379E-3</v>
      </c>
      <c r="I329">
        <f t="shared" si="66"/>
        <v>1.1993799062463031E-2</v>
      </c>
      <c r="K329" t="s">
        <v>329</v>
      </c>
      <c r="L329" s="4" cm="1">
        <f t="array" ref="L329">_xll.SNL.Clients.Office.Excel.Functions.SPG(K329, "SP_TOTAL_REV", "CY2023")</f>
        <v>12156000</v>
      </c>
      <c r="M329" s="4">
        <f>_xll.SNL.Clients.Office.Excel.Functions.SPG(K329,"IQ_AVG_DILUT_SHARES_OUT","CY2023")</f>
        <v>227400000</v>
      </c>
      <c r="N329" s="5">
        <f>_xll.SNL.Clients.Office.Excel.Functions.SPG(K329, "IQ_DILUT_EPS_NORM", "CY2023")</f>
        <v>9.4440000000000008</v>
      </c>
      <c r="O329">
        <f t="shared" si="62"/>
        <v>2147565.6</v>
      </c>
      <c r="P329">
        <f t="shared" si="63"/>
        <v>0.17666712734452122</v>
      </c>
      <c r="Q329" s="5">
        <f>_xll.SNL.Clients.Office.Excel.Functions.SPG(K329, "SP_MARKETCAP", "12/31/2022")</f>
        <v>59964.95390778</v>
      </c>
      <c r="R329">
        <f t="shared" si="67"/>
        <v>1.7796519108552666E-3</v>
      </c>
      <c r="S329">
        <f t="shared" si="68"/>
        <v>1.6807032646117138E-2</v>
      </c>
      <c r="U329" t="s">
        <v>329</v>
      </c>
      <c r="V329" s="4" cm="1">
        <f t="array" ref="V329">_xll.SNL.Clients.Office.Excel.Functions.SPG(U329, "SP_TOTAL_REV", "CY2021")</f>
        <v>11142000</v>
      </c>
      <c r="W329" s="4">
        <f>_xll.SNL.Clients.Office.Excel.Functions.SPG(U329,"IQ_AVG_DILUT_SHARES_OUT","CY2021")</f>
        <v>248100000</v>
      </c>
      <c r="X329" s="5">
        <f>_xll.SNL.Clients.Office.Excel.Functions.SPG(U329, "IQ_DILUT_EPS_NORM", "CY2021")</f>
        <v>9.7690000000000001</v>
      </c>
      <c r="Y329">
        <f t="shared" si="69"/>
        <v>2423688.9</v>
      </c>
      <c r="Z329">
        <f t="shared" si="70"/>
        <v>0.21752727517501344</v>
      </c>
      <c r="AA329" s="5">
        <f>_xll.SNL.Clients.Office.Excel.Functions.SPG(U329, "SP_MARKETCAP", "12/31/2021")</f>
        <v>72446.093774389999</v>
      </c>
      <c r="AB329">
        <f t="shared" si="64"/>
        <v>1.7073737510246646E-3</v>
      </c>
      <c r="AC329">
        <f t="shared" si="71"/>
        <v>1.6679334173759948E-2</v>
      </c>
    </row>
    <row r="330" spans="1:29">
      <c r="A330" t="s">
        <v>330</v>
      </c>
      <c r="B330" s="4" cm="1">
        <f t="array" ref="B330">_xll.SNL.Clients.Office.Excel.Functions.SPG(A330, "SP_TOTAL_REV", "CY2023")</f>
        <v>6749000</v>
      </c>
      <c r="C330" s="4">
        <f>_xll.SNL.Clients.Office.Excel.Functions.SPG(A330,"IQ_AVG_DILUT_SHARES_OUT","CY2023")</f>
        <v>207563746</v>
      </c>
      <c r="D330" s="5">
        <f>_xll.SNL.Clients.Office.Excel.Functions.SPG(A330, "IQ_DILUT_EPS_NORM", "CY2023")</f>
        <v>4.5209999999999999</v>
      </c>
      <c r="E330">
        <f t="shared" si="60"/>
        <v>938395.69566600001</v>
      </c>
      <c r="F330">
        <f t="shared" si="61"/>
        <v>0.13904218338509408</v>
      </c>
      <c r="G330" s="5">
        <f>_xll.SNL.Clients.Office.Excel.Functions.SPG(A330, "SP_MARKETCAP", "12/30/2023")</f>
        <v>17469.728900599999</v>
      </c>
      <c r="H330">
        <f t="shared" si="65"/>
        <v>4.1577956585763583E-4</v>
      </c>
      <c r="I330">
        <f t="shared" si="66"/>
        <v>1.8797394172423716E-3</v>
      </c>
      <c r="K330" t="s">
        <v>330</v>
      </c>
      <c r="L330" s="4" cm="1">
        <f t="array" ref="L330">_xll.SNL.Clients.Office.Excel.Functions.SPG(K330, "SP_TOTAL_REV", "CY2023")</f>
        <v>6749000</v>
      </c>
      <c r="M330" s="4">
        <f>_xll.SNL.Clients.Office.Excel.Functions.SPG(K330,"IQ_AVG_DILUT_SHARES_OUT","CY2023")</f>
        <v>207563746</v>
      </c>
      <c r="N330" s="5">
        <f>_xll.SNL.Clients.Office.Excel.Functions.SPG(K330, "IQ_DILUT_EPS_NORM", "CY2023")</f>
        <v>4.5209999999999999</v>
      </c>
      <c r="O330">
        <f t="shared" si="62"/>
        <v>938395.69566600001</v>
      </c>
      <c r="P330">
        <f t="shared" si="63"/>
        <v>0.13904218338509408</v>
      </c>
      <c r="Q330" s="5">
        <f>_xll.SNL.Clients.Office.Excel.Functions.SPG(K330, "SP_MARKETCAP", "12/31/2022")</f>
        <v>18442.702903770001</v>
      </c>
      <c r="R330">
        <f t="shared" si="67"/>
        <v>5.473462301748206E-4</v>
      </c>
      <c r="S330">
        <f t="shared" si="68"/>
        <v>2.4745523066203637E-3</v>
      </c>
      <c r="U330" t="s">
        <v>330</v>
      </c>
      <c r="V330" s="4" cm="1">
        <f t="array" ref="V330">_xll.SNL.Clients.Office.Excel.Functions.SPG(U330, "SP_TOTAL_REV", "CY2021")</f>
        <v>6546000</v>
      </c>
      <c r="W330" s="4">
        <f>_xll.SNL.Clients.Office.Excel.Functions.SPG(U330,"IQ_AVG_DILUT_SHARES_OUT","CY2021")</f>
        <v>208899230</v>
      </c>
      <c r="X330" s="5">
        <f>_xll.SNL.Clients.Office.Excel.Functions.SPG(U330, "IQ_DILUT_EPS_NORM", "CY2021")</f>
        <v>6.0140000000000002</v>
      </c>
      <c r="Y330">
        <f t="shared" si="69"/>
        <v>1256319.9692200001</v>
      </c>
      <c r="Z330">
        <f t="shared" si="70"/>
        <v>0.19192177959364498</v>
      </c>
      <c r="AA330" s="5">
        <f>_xll.SNL.Clients.Office.Excel.Functions.SPG(U330, "SP_MARKETCAP", "12/31/2021")</f>
        <v>24838.36175367</v>
      </c>
      <c r="AB330">
        <f t="shared" si="64"/>
        <v>5.8537824011241097E-4</v>
      </c>
      <c r="AC330">
        <f t="shared" si="71"/>
        <v>3.5204647360360399E-3</v>
      </c>
    </row>
    <row r="331" spans="1:29">
      <c r="A331" t="s">
        <v>331</v>
      </c>
      <c r="B331" s="4" cm="1">
        <f t="array" ref="B331">_xll.SNL.Clients.Office.Excel.Functions.SPG(A331, "SP_TOTAL_REV", "CY2023")</f>
        <v>39290000</v>
      </c>
      <c r="C331" s="4">
        <f>_xll.SNL.Clients.Office.Excel.Functions.SPG(A331,"IQ_AVG_DILUT_SHARES_OUT","CY2023")</f>
        <v>152000000</v>
      </c>
      <c r="D331" s="5">
        <f>_xll.SNL.Clients.Office.Excel.Functions.SPG(A331, "IQ_DILUT_EPS_NORM", "CY2023")</f>
        <v>9.2479999999999993</v>
      </c>
      <c r="E331">
        <f t="shared" si="60"/>
        <v>1405696</v>
      </c>
      <c r="F331">
        <f t="shared" si="61"/>
        <v>3.5777449732756428E-2</v>
      </c>
      <c r="G331" s="5">
        <f>_xll.SNL.Clients.Office.Excel.Functions.SPG(A331, "SP_MARKETCAP", "12/30/2023")</f>
        <v>70592.0501047</v>
      </c>
      <c r="H331">
        <f t="shared" si="65"/>
        <v>1.6800908653210177E-3</v>
      </c>
      <c r="I331">
        <f t="shared" si="66"/>
        <v>1.5537480322488771E-2</v>
      </c>
      <c r="K331" t="s">
        <v>331</v>
      </c>
      <c r="L331" s="4" cm="1">
        <f t="array" ref="L331">_xll.SNL.Clients.Office.Excel.Functions.SPG(K331, "SP_TOTAL_REV", "CY2023")</f>
        <v>39290000</v>
      </c>
      <c r="M331" s="4">
        <f>_xll.SNL.Clients.Office.Excel.Functions.SPG(K331,"IQ_AVG_DILUT_SHARES_OUT","CY2023")</f>
        <v>152000000</v>
      </c>
      <c r="N331" s="5">
        <f>_xll.SNL.Clients.Office.Excel.Functions.SPG(K331, "IQ_DILUT_EPS_NORM", "CY2023")</f>
        <v>9.2479999999999993</v>
      </c>
      <c r="O331">
        <f t="shared" si="62"/>
        <v>1405696</v>
      </c>
      <c r="P331">
        <f t="shared" si="63"/>
        <v>3.5777449732756428E-2</v>
      </c>
      <c r="Q331" s="5">
        <f>_xll.SNL.Clients.Office.Excel.Functions.SPG(K331, "SP_MARKETCAP", "12/31/2022")</f>
        <v>83976.011435160006</v>
      </c>
      <c r="R331">
        <f t="shared" si="67"/>
        <v>2.4922568846867149E-3</v>
      </c>
      <c r="S331">
        <f t="shared" si="68"/>
        <v>2.3048391669582738E-2</v>
      </c>
      <c r="U331" t="s">
        <v>331</v>
      </c>
      <c r="V331" s="4" cm="1">
        <f t="array" ref="V331">_xll.SNL.Clients.Office.Excel.Functions.SPG(U331, "SP_TOTAL_REV", "CY2021")</f>
        <v>35667000</v>
      </c>
      <c r="W331" s="4">
        <f>_xll.SNL.Clients.Office.Excel.Functions.SPG(U331,"IQ_AVG_DILUT_SHARES_OUT","CY2021")</f>
        <v>160900000</v>
      </c>
      <c r="X331" s="5">
        <f>_xll.SNL.Clients.Office.Excel.Functions.SPG(U331, "IQ_DILUT_EPS_NORM", "CY2021")</f>
        <v>27.236999999999998</v>
      </c>
      <c r="Y331">
        <f t="shared" si="69"/>
        <v>4382433.3</v>
      </c>
      <c r="Z331">
        <f t="shared" si="70"/>
        <v>0.1228708133568845</v>
      </c>
      <c r="AA331" s="5">
        <f>_xll.SNL.Clients.Office.Excel.Functions.SPG(U331, "SP_MARKETCAP", "12/31/2021")</f>
        <v>61365.165476009999</v>
      </c>
      <c r="AB331">
        <f t="shared" si="64"/>
        <v>1.4462239066650993E-3</v>
      </c>
      <c r="AC331">
        <f t="shared" si="71"/>
        <v>3.9390800545837309E-2</v>
      </c>
    </row>
    <row r="332" spans="1:29">
      <c r="A332" t="s">
        <v>332</v>
      </c>
      <c r="B332" s="4" cm="1">
        <f t="array" ref="B332">_xll.SNL.Clients.Office.Excel.Functions.SPG(A332, "SP_TOTAL_REV", "CY2023")</f>
        <v>8549924</v>
      </c>
      <c r="C332" s="4">
        <f>_xll.SNL.Clients.Office.Excel.Functions.SPG(A332,"IQ_AVG_DILUT_SHARES_OUT","CY2023")</f>
        <v>427400849</v>
      </c>
      <c r="D332" s="5">
        <f>_xll.SNL.Clients.Office.Excel.Functions.SPG(A332, "IQ_DILUT_EPS_NORM", "CY2023")</f>
        <v>0.252</v>
      </c>
      <c r="E332">
        <f t="shared" si="60"/>
        <v>107705.01394799999</v>
      </c>
      <c r="F332">
        <f t="shared" si="61"/>
        <v>1.2597189629755772E-2</v>
      </c>
      <c r="G332" s="5">
        <f>_xll.SNL.Clients.Office.Excel.Functions.SPG(A332, "SP_MARKETCAP", "12/30/2023")</f>
        <v>8525.5156773599992</v>
      </c>
      <c r="H332">
        <f t="shared" si="65"/>
        <v>2.0290728191686274E-4</v>
      </c>
      <c r="I332">
        <f t="shared" si="66"/>
        <v>5.1132635043049407E-5</v>
      </c>
      <c r="K332" t="s">
        <v>332</v>
      </c>
      <c r="L332" s="4" cm="1">
        <f t="array" ref="L332">_xll.SNL.Clients.Office.Excel.Functions.SPG(K332, "SP_TOTAL_REV", "CY2023")</f>
        <v>8549924</v>
      </c>
      <c r="M332" s="4">
        <f>_xll.SNL.Clients.Office.Excel.Functions.SPG(K332,"IQ_AVG_DILUT_SHARES_OUT","CY2023")</f>
        <v>427400849</v>
      </c>
      <c r="N332" s="5">
        <f>_xll.SNL.Clients.Office.Excel.Functions.SPG(K332, "IQ_DILUT_EPS_NORM", "CY2023")</f>
        <v>0.252</v>
      </c>
      <c r="O332">
        <f t="shared" si="62"/>
        <v>107705.01394799999</v>
      </c>
      <c r="P332">
        <f t="shared" si="63"/>
        <v>1.2597189629755772E-2</v>
      </c>
      <c r="Q332" s="5">
        <f>_xll.SNL.Clients.Office.Excel.Functions.SPG(K332, "SP_MARKETCAP", "12/31/2022")</f>
        <v>5157.8882640000002</v>
      </c>
      <c r="R332">
        <f t="shared" si="67"/>
        <v>1.5307684083476993E-4</v>
      </c>
      <c r="S332">
        <f t="shared" si="68"/>
        <v>3.8575363890362025E-5</v>
      </c>
      <c r="U332" t="s">
        <v>332</v>
      </c>
      <c r="V332" s="4" cm="1">
        <f t="array" ref="V332">_xll.SNL.Clients.Office.Excel.Functions.SPG(U332, "SP_TOTAL_REV", "CY2021")</f>
        <v>647986</v>
      </c>
      <c r="W332" s="4">
        <f>_xll.SNL.Clients.Office.Excel.Functions.SPG(U332,"IQ_AVG_DILUT_SHARES_OUT","CY2021")</f>
        <v>365449967</v>
      </c>
      <c r="X332" s="5">
        <f>_xll.SNL.Clients.Office.Excel.Functions.SPG(U332, "IQ_DILUT_EPS_NORM", "CY2021")</f>
        <v>-7.6980000000000004</v>
      </c>
      <c r="Y332">
        <f t="shared" si="69"/>
        <v>-2813233.8459660001</v>
      </c>
      <c r="Z332">
        <f t="shared" si="70"/>
        <v>-4.3415040540474639</v>
      </c>
      <c r="AA332" s="5">
        <f>_xll.SNL.Clients.Office.Excel.Functions.SPG(U332, "SP_MARKETCAP", "12/31/2021")</f>
        <v>8646.3383171000005</v>
      </c>
      <c r="AB332">
        <f t="shared" si="64"/>
        <v>2.0377263032384405E-4</v>
      </c>
      <c r="AC332">
        <f t="shared" si="71"/>
        <v>-1.5686417082329516E-3</v>
      </c>
    </row>
    <row r="333" spans="1:29">
      <c r="A333" t="s">
        <v>333</v>
      </c>
      <c r="B333" s="4" cm="1">
        <f t="array" ref="B333">_xll.SNL.Clients.Office.Excel.Functions.SPG(A333, "SP_TOTAL_REV", "CY2023")</f>
        <v>28823000</v>
      </c>
      <c r="C333" s="4">
        <f>_xll.SNL.Clients.Office.Excel.Functions.SPG(A333,"IQ_AVG_DILUT_SHARES_OUT","CY2023")</f>
        <v>228000000</v>
      </c>
      <c r="D333" s="5">
        <f>_xll.SNL.Clients.Office.Excel.Functions.SPG(A333, "IQ_DILUT_EPS_NORM", "CY2023")</f>
        <v>-4.55</v>
      </c>
      <c r="E333">
        <f t="shared" si="60"/>
        <v>-1037400</v>
      </c>
      <c r="F333">
        <f t="shared" si="61"/>
        <v>-3.5992089650626238E-2</v>
      </c>
      <c r="G333" s="5">
        <f>_xll.SNL.Clients.Office.Excel.Functions.SPG(A333, "SP_MARKETCAP", "12/30/2023")</f>
        <v>11672.021341199999</v>
      </c>
      <c r="H333">
        <f t="shared" si="65"/>
        <v>2.7779411996247522E-4</v>
      </c>
      <c r="I333">
        <f t="shared" si="66"/>
        <v>-1.2639632458292622E-3</v>
      </c>
      <c r="K333" t="s">
        <v>333</v>
      </c>
      <c r="L333" s="4" cm="1">
        <f t="array" ref="L333">_xll.SNL.Clients.Office.Excel.Functions.SPG(K333, "SP_TOTAL_REV", "CY2023")</f>
        <v>28823000</v>
      </c>
      <c r="M333" s="4">
        <f>_xll.SNL.Clients.Office.Excel.Functions.SPG(K333,"IQ_AVG_DILUT_SHARES_OUT","CY2023")</f>
        <v>228000000</v>
      </c>
      <c r="N333" s="5">
        <f>_xll.SNL.Clients.Office.Excel.Functions.SPG(K333, "IQ_DILUT_EPS_NORM", "CY2023")</f>
        <v>-4.55</v>
      </c>
      <c r="O333">
        <f t="shared" si="62"/>
        <v>-1037400</v>
      </c>
      <c r="P333">
        <f t="shared" si="63"/>
        <v>-3.5992089650626238E-2</v>
      </c>
      <c r="Q333" s="5">
        <f>_xll.SNL.Clients.Office.Excel.Functions.SPG(K333, "SP_MARKETCAP", "12/31/2022")</f>
        <v>7330.8254030999997</v>
      </c>
      <c r="R333">
        <f t="shared" si="67"/>
        <v>2.1756570440856427E-4</v>
      </c>
      <c r="S333">
        <f t="shared" si="68"/>
        <v>-9.8992395505896743E-4</v>
      </c>
      <c r="U333" t="s">
        <v>333</v>
      </c>
      <c r="V333" s="4" cm="1">
        <f t="array" ref="V333">_xll.SNL.Clients.Office.Excel.Functions.SPG(U333, "SP_TOTAL_REV", "CY2021")</f>
        <v>26989000</v>
      </c>
      <c r="W333" s="4">
        <f>_xll.SNL.Clients.Office.Excel.Functions.SPG(U333,"IQ_AVG_DILUT_SHARES_OUT","CY2021")</f>
        <v>245000000</v>
      </c>
      <c r="X333" s="5">
        <f>_xll.SNL.Clients.Office.Excel.Functions.SPG(U333, "IQ_DILUT_EPS_NORM", "CY2021")</f>
        <v>8.4849999999999994</v>
      </c>
      <c r="Y333">
        <f t="shared" si="69"/>
        <v>2078824.9999999998</v>
      </c>
      <c r="Z333">
        <f t="shared" si="70"/>
        <v>7.702489903293934E-2</v>
      </c>
      <c r="AA333" s="5">
        <f>_xll.SNL.Clients.Office.Excel.Functions.SPG(U333, "SP_MARKETCAP", "12/31/2021")</f>
        <v>10547.64908508</v>
      </c>
      <c r="AB333">
        <f t="shared" si="64"/>
        <v>2.4858178329072438E-4</v>
      </c>
      <c r="AC333">
        <f t="shared" si="71"/>
        <v>2.1092164312217962E-3</v>
      </c>
    </row>
    <row r="334" spans="1:29">
      <c r="A334" t="s">
        <v>334</v>
      </c>
      <c r="B334" s="4" cm="1">
        <f t="array" ref="B334">_xll.SNL.Clients.Office.Excel.Functions.SPG(A334, "SP_TOTAL_REV", "CY2023")</f>
        <v>34713501</v>
      </c>
      <c r="C334" s="4">
        <f>_xll.SNL.Clients.Office.Excel.Functions.SPG(A334,"IQ_AVG_DILUT_SHARES_OUT","CY2023")</f>
        <v>250412000</v>
      </c>
      <c r="D334" s="5">
        <f>_xll.SNL.Clients.Office.Excel.Functions.SPG(A334, "IQ_DILUT_EPS_NORM", "CY2023")</f>
        <v>14.106999999999999</v>
      </c>
      <c r="E334">
        <f t="shared" si="60"/>
        <v>3532562.0839999998</v>
      </c>
      <c r="F334">
        <f t="shared" si="61"/>
        <v>0.10176334804144359</v>
      </c>
      <c r="G334" s="5">
        <f>_xll.SNL.Clients.Office.Excel.Functions.SPG(A334, "SP_MARKETCAP", "12/30/2023")</f>
        <v>42785.81938596</v>
      </c>
      <c r="H334">
        <f t="shared" si="65"/>
        <v>1.0183025455275775E-3</v>
      </c>
      <c r="I334">
        <f t="shared" si="66"/>
        <v>1.4365194009757536E-2</v>
      </c>
      <c r="K334" t="s">
        <v>334</v>
      </c>
      <c r="L334" s="4" cm="1">
        <f t="array" ref="L334">_xll.SNL.Clients.Office.Excel.Functions.SPG(K334, "SP_TOTAL_REV", "CY2023")</f>
        <v>34713501</v>
      </c>
      <c r="M334" s="4">
        <f>_xll.SNL.Clients.Office.Excel.Functions.SPG(K334,"IQ_AVG_DILUT_SHARES_OUT","CY2023")</f>
        <v>250412000</v>
      </c>
      <c r="N334" s="5">
        <f>_xll.SNL.Clients.Office.Excel.Functions.SPG(K334, "IQ_DILUT_EPS_NORM", "CY2023")</f>
        <v>14.106999999999999</v>
      </c>
      <c r="O334">
        <f t="shared" si="62"/>
        <v>3532562.0839999998</v>
      </c>
      <c r="P334">
        <f t="shared" si="63"/>
        <v>0.10176334804144359</v>
      </c>
      <c r="Q334" s="5">
        <f>_xll.SNL.Clients.Office.Excel.Functions.SPG(K334, "SP_MARKETCAP", "12/31/2022")</f>
        <v>33815.026415100001</v>
      </c>
      <c r="R334">
        <f t="shared" si="67"/>
        <v>1.0035691258564658E-3</v>
      </c>
      <c r="S334">
        <f t="shared" si="68"/>
        <v>1.4157349658457163E-2</v>
      </c>
      <c r="U334" t="s">
        <v>334</v>
      </c>
      <c r="V334" s="4" cm="1">
        <f t="array" ref="V334">_xll.SNL.Clients.Office.Excel.Functions.SPG(U334, "SP_TOTAL_REV", "CY2021")</f>
        <v>36483939</v>
      </c>
      <c r="W334" s="4">
        <f>_xll.SNL.Clients.Office.Excel.Functions.SPG(U334,"IQ_AVG_DILUT_SHARES_OUT","CY2021")</f>
        <v>293390000</v>
      </c>
      <c r="X334" s="5">
        <f>_xll.SNL.Clients.Office.Excel.Functions.SPG(U334, "IQ_DILUT_EPS_NORM", "CY2021")</f>
        <v>18.638000000000002</v>
      </c>
      <c r="Y334">
        <f t="shared" si="69"/>
        <v>5468202.8200000012</v>
      </c>
      <c r="Z334">
        <f t="shared" si="70"/>
        <v>0.14987972707661859</v>
      </c>
      <c r="AA334" s="5">
        <f>_xll.SNL.Clients.Office.Excel.Functions.SPG(U334, "SP_MARKETCAP", "12/31/2021")</f>
        <v>31082.9164671</v>
      </c>
      <c r="AB334">
        <f t="shared" si="64"/>
        <v>7.3254682090229367E-4</v>
      </c>
      <c r="AC334">
        <f t="shared" si="71"/>
        <v>1.365320764797695E-2</v>
      </c>
    </row>
    <row r="335" spans="1:29">
      <c r="A335" t="s">
        <v>335</v>
      </c>
      <c r="B335" s="4" cm="1">
        <f t="array" ref="B335">_xll.SNL.Clients.Office.Excel.Functions.SPG(A335, "SP_TOTAL_REV", "CY2023")</f>
        <v>60922000</v>
      </c>
      <c r="C335" s="4">
        <f>_xll.SNL.Clients.Office.Excel.Functions.SPG(A335,"IQ_AVG_DILUT_SHARES_OUT","CY2023")</f>
        <v>24940000000</v>
      </c>
      <c r="D335" s="5">
        <f>_xll.SNL.Clients.Office.Excel.Functions.SPG(A335, "IQ_DILUT_EPS_NORM", "CY2023")</f>
        <v>0.84199999999999997</v>
      </c>
      <c r="E335">
        <f t="shared" si="60"/>
        <v>20999480</v>
      </c>
      <c r="F335">
        <f t="shared" si="61"/>
        <v>0.34469452742851514</v>
      </c>
      <c r="G335" s="5">
        <f>_xll.SNL.Clients.Office.Excel.Functions.SPG(A335, "SP_MARKETCAP", "12/30/2023")</f>
        <v>1223193.3999999999</v>
      </c>
      <c r="H335">
        <f t="shared" si="65"/>
        <v>2.9112004181957186E-2</v>
      </c>
      <c r="I335">
        <f t="shared" si="66"/>
        <v>2.4512307521207949E-2</v>
      </c>
      <c r="K335" t="s">
        <v>335</v>
      </c>
      <c r="L335" s="4" cm="1">
        <f t="array" ref="L335">_xll.SNL.Clients.Office.Excel.Functions.SPG(K335, "SP_TOTAL_REV", "CY2023")</f>
        <v>60922000</v>
      </c>
      <c r="M335" s="4">
        <f>_xll.SNL.Clients.Office.Excel.Functions.SPG(K335,"IQ_AVG_DILUT_SHARES_OUT","CY2023")</f>
        <v>24940000000</v>
      </c>
      <c r="N335" s="5">
        <f>_xll.SNL.Clients.Office.Excel.Functions.SPG(K335, "IQ_DILUT_EPS_NORM", "CY2023")</f>
        <v>0.84199999999999997</v>
      </c>
      <c r="O335">
        <f t="shared" si="62"/>
        <v>20999480</v>
      </c>
      <c r="P335">
        <f t="shared" si="63"/>
        <v>0.34469452742851514</v>
      </c>
      <c r="Q335" s="5">
        <f>_xll.SNL.Clients.Office.Excel.Functions.SPG(K335, "SP_MARKETCAP", "12/31/2022")</f>
        <v>359650.54</v>
      </c>
      <c r="R335">
        <f t="shared" si="67"/>
        <v>1.0673780750927692E-2</v>
      </c>
      <c r="S335">
        <f t="shared" si="68"/>
        <v>8.9873233922811158E-3</v>
      </c>
      <c r="U335" t="s">
        <v>335</v>
      </c>
      <c r="V335" s="4" cm="1">
        <f t="array" ref="V335">_xll.SNL.Clients.Office.Excel.Functions.SPG(U335, "SP_TOTAL_REV", "CY2021")</f>
        <v>26914000</v>
      </c>
      <c r="W335" s="4">
        <f>_xll.SNL.Clients.Office.Excel.Functions.SPG(U335,"IQ_AVG_DILUT_SHARES_OUT","CY2021")</f>
        <v>25350000000</v>
      </c>
      <c r="X335" s="5">
        <f>_xll.SNL.Clients.Office.Excel.Functions.SPG(U335, "IQ_DILUT_EPS_NORM", "CY2021")</f>
        <v>0.24299999999999999</v>
      </c>
      <c r="Y335">
        <f t="shared" si="69"/>
        <v>6160050</v>
      </c>
      <c r="Z335">
        <f t="shared" si="70"/>
        <v>0.22887902207029798</v>
      </c>
      <c r="AA335" s="5">
        <f>_xll.SNL.Clients.Office.Excel.Functions.SPG(U335, "SP_MARKETCAP", "12/31/2021")</f>
        <v>735275</v>
      </c>
      <c r="AB335">
        <f t="shared" si="64"/>
        <v>1.7328597987548718E-2</v>
      </c>
      <c r="AC335">
        <f t="shared" si="71"/>
        <v>4.2108493109743383E-3</v>
      </c>
    </row>
    <row r="336" spans="1:29">
      <c r="A336" t="s">
        <v>336</v>
      </c>
      <c r="B336" s="4" cm="1">
        <f t="array" ref="B336">_xll.SNL.Clients.Office.Excel.Functions.SPG(A336, "SP_TOTAL_REV", "CY2023")</f>
        <v>9682899</v>
      </c>
      <c r="C336" s="4">
        <f>_xll.SNL.Clients.Office.Excel.Functions.SPG(A336,"IQ_AVG_DILUT_SHARES_OUT","CY2023")</f>
        <v>3435294</v>
      </c>
      <c r="D336" s="5">
        <f>_xll.SNL.Clients.Office.Excel.Functions.SPG(A336, "IQ_DILUT_EPS_NORM", "CY2023")</f>
        <v>350.83800000000002</v>
      </c>
      <c r="E336">
        <f t="shared" si="60"/>
        <v>1205231.676372</v>
      </c>
      <c r="F336">
        <f t="shared" si="61"/>
        <v>0.12447012783795432</v>
      </c>
      <c r="G336" s="5">
        <f>_xll.SNL.Clients.Office.Excel.Functions.SPG(A336, "SP_MARKETCAP", "12/30/2023")</f>
        <v>22296.132230650001</v>
      </c>
      <c r="H336">
        <f t="shared" si="65"/>
        <v>5.3064797009218104E-4</v>
      </c>
      <c r="I336">
        <f t="shared" si="66"/>
        <v>0.18617147253120062</v>
      </c>
      <c r="K336" t="s">
        <v>336</v>
      </c>
      <c r="L336" s="4" cm="1">
        <f t="array" ref="L336">_xll.SNL.Clients.Office.Excel.Functions.SPG(K336, "SP_TOTAL_REV", "CY2023")</f>
        <v>9682899</v>
      </c>
      <c r="M336" s="4">
        <f>_xll.SNL.Clients.Office.Excel.Functions.SPG(K336,"IQ_AVG_DILUT_SHARES_OUT","CY2023")</f>
        <v>3435294</v>
      </c>
      <c r="N336" s="5">
        <f>_xll.SNL.Clients.Office.Excel.Functions.SPG(K336, "IQ_DILUT_EPS_NORM", "CY2023")</f>
        <v>350.83800000000002</v>
      </c>
      <c r="O336">
        <f t="shared" si="62"/>
        <v>1205231.676372</v>
      </c>
      <c r="P336">
        <f t="shared" si="63"/>
        <v>0.12447012783795432</v>
      </c>
      <c r="Q336" s="5">
        <f>_xll.SNL.Clients.Office.Excel.Functions.SPG(K336, "SP_MARKETCAP", "12/31/2022")</f>
        <v>14741.284458460001</v>
      </c>
      <c r="R336">
        <f t="shared" si="67"/>
        <v>4.3749479229659966E-4</v>
      </c>
      <c r="S336">
        <f t="shared" si="68"/>
        <v>0.15348979793975445</v>
      </c>
      <c r="U336" t="s">
        <v>336</v>
      </c>
      <c r="V336" s="4" cm="1">
        <f t="array" ref="V336">_xll.SNL.Clients.Office.Excel.Functions.SPG(U336, "SP_TOTAL_REV", "CY2021")</f>
        <v>8966309</v>
      </c>
      <c r="W336" s="4">
        <f>_xll.SNL.Clients.Office.Excel.Functions.SPG(U336,"IQ_AVG_DILUT_SHARES_OUT","CY2021")</f>
        <v>3858912</v>
      </c>
      <c r="X336" s="5">
        <f>_xll.SNL.Clients.Office.Excel.Functions.SPG(U336, "IQ_DILUT_EPS_NORM", "CY2021")</f>
        <v>257.58600000000001</v>
      </c>
      <c r="Y336">
        <f t="shared" si="69"/>
        <v>994001.70643200004</v>
      </c>
      <c r="Z336">
        <f t="shared" si="70"/>
        <v>0.11085963091747117</v>
      </c>
      <c r="AA336" s="5">
        <f>_xll.SNL.Clients.Office.Excel.Functions.SPG(U336, "SP_MARKETCAP", "12/31/2021")</f>
        <v>20555.570145549998</v>
      </c>
      <c r="AB336">
        <f t="shared" si="64"/>
        <v>4.8444352311324904E-4</v>
      </c>
      <c r="AC336">
        <f t="shared" si="71"/>
        <v>0.12478586934464937</v>
      </c>
    </row>
    <row r="337" spans="1:29">
      <c r="A337" t="s">
        <v>337</v>
      </c>
      <c r="B337" s="4" cm="1">
        <f t="array" ref="B337">_xll.SNL.Clients.Office.Excel.Functions.SPG(A337, "SP_TOTAL_REV", "CY2023")</f>
        <v>13276000</v>
      </c>
      <c r="C337" s="4">
        <f>_xll.SNL.Clients.Office.Excel.Functions.SPG(A337,"IQ_AVG_DILUT_SHARES_OUT","CY2023")</f>
        <v>261370000</v>
      </c>
      <c r="D337" s="5">
        <f>_xll.SNL.Clients.Office.Excel.Functions.SPG(A337, "IQ_DILUT_EPS_NORM", "CY2023")</f>
        <v>8.1349999999999998</v>
      </c>
      <c r="E337">
        <f t="shared" si="60"/>
        <v>2126244.9500000002</v>
      </c>
      <c r="F337">
        <f t="shared" si="61"/>
        <v>0.16015704655016572</v>
      </c>
      <c r="G337" s="5">
        <f>_xll.SNL.Clients.Office.Excel.Functions.SPG(A337, "SP_MARKETCAP", "12/30/2023")</f>
        <v>59203.074973679999</v>
      </c>
      <c r="H337">
        <f t="shared" si="65"/>
        <v>1.4090332454528426E-3</v>
      </c>
      <c r="I337">
        <f t="shared" si="66"/>
        <v>1.1462485451758875E-2</v>
      </c>
      <c r="K337" t="s">
        <v>337</v>
      </c>
      <c r="L337" s="4" cm="1">
        <f t="array" ref="L337">_xll.SNL.Clients.Office.Excel.Functions.SPG(K337, "SP_TOTAL_REV", "CY2023")</f>
        <v>13276000</v>
      </c>
      <c r="M337" s="4">
        <f>_xll.SNL.Clients.Office.Excel.Functions.SPG(K337,"IQ_AVG_DILUT_SHARES_OUT","CY2023")</f>
        <v>261370000</v>
      </c>
      <c r="N337" s="5">
        <f>_xll.SNL.Clients.Office.Excel.Functions.SPG(K337, "IQ_DILUT_EPS_NORM", "CY2023")</f>
        <v>8.1349999999999998</v>
      </c>
      <c r="O337">
        <f t="shared" si="62"/>
        <v>2126244.9500000002</v>
      </c>
      <c r="P337">
        <f t="shared" si="63"/>
        <v>0.16015704655016572</v>
      </c>
      <c r="Q337" s="5">
        <f>_xll.SNL.Clients.Office.Excel.Functions.SPG(K337, "SP_MARKETCAP", "12/31/2022")</f>
        <v>40951.08224186</v>
      </c>
      <c r="R337">
        <f t="shared" si="67"/>
        <v>1.2153544197732113E-3</v>
      </c>
      <c r="S337">
        <f t="shared" si="68"/>
        <v>9.8869082048550737E-3</v>
      </c>
      <c r="U337" t="s">
        <v>337</v>
      </c>
      <c r="V337" s="4" cm="1">
        <f t="array" ref="V337">_xll.SNL.Clients.Office.Excel.Functions.SPG(U337, "SP_TOTAL_REV", "CY2021")</f>
        <v>11063000</v>
      </c>
      <c r="W337" s="4">
        <f>_xll.SNL.Clients.Office.Excel.Functions.SPG(U337,"IQ_AVG_DILUT_SHARES_OUT","CY2021")</f>
        <v>275646000</v>
      </c>
      <c r="X337" s="5">
        <f>_xll.SNL.Clients.Office.Excel.Functions.SPG(U337, "IQ_DILUT_EPS_NORM", "CY2021")</f>
        <v>4.9429999999999996</v>
      </c>
      <c r="Y337">
        <f t="shared" si="69"/>
        <v>1362518.1780000001</v>
      </c>
      <c r="Z337">
        <f t="shared" si="70"/>
        <v>0.12315991846696195</v>
      </c>
      <c r="AA337" s="5">
        <f>_xll.SNL.Clients.Office.Excel.Functions.SPG(U337, "SP_MARKETCAP", "12/31/2021")</f>
        <v>60574.275457219999</v>
      </c>
      <c r="AB337">
        <f t="shared" si="64"/>
        <v>1.4275846013875138E-3</v>
      </c>
      <c r="AC337">
        <f t="shared" si="71"/>
        <v>7.0565506846584801E-3</v>
      </c>
    </row>
    <row r="338" spans="1:29">
      <c r="A338" t="s">
        <v>338</v>
      </c>
      <c r="B338" s="4" cm="1">
        <f t="array" ref="B338">_xll.SNL.Clients.Office.Excel.Functions.SPG(A338, "SP_TOTAL_REV", "CY2023")</f>
        <v>15812250</v>
      </c>
      <c r="C338" s="4">
        <f>_xll.SNL.Clients.Office.Excel.Functions.SPG(A338,"IQ_AVG_DILUT_SHARES_OUT","CY2023")</f>
        <v>60998000</v>
      </c>
      <c r="D338" s="5">
        <f>_xll.SNL.Clients.Office.Excel.Functions.SPG(A338, "IQ_DILUT_EPS_NORM", "CY2023")</f>
        <v>30.724</v>
      </c>
      <c r="E338">
        <f t="shared" si="60"/>
        <v>1874102.5519999999</v>
      </c>
      <c r="F338">
        <f t="shared" si="61"/>
        <v>0.1185221933627409</v>
      </c>
      <c r="G338" s="5">
        <f>_xll.SNL.Clients.Office.Excel.Functions.SPG(A338, "SP_MARKETCAP", "12/30/2023")</f>
        <v>56208.799224000002</v>
      </c>
      <c r="H338">
        <f t="shared" si="65"/>
        <v>1.3377694795212924E-3</v>
      </c>
      <c r="I338">
        <f t="shared" si="66"/>
        <v>4.1101629488812186E-2</v>
      </c>
      <c r="K338" t="s">
        <v>338</v>
      </c>
      <c r="L338" s="4" cm="1">
        <f t="array" ref="L338">_xll.SNL.Clients.Office.Excel.Functions.SPG(K338, "SP_TOTAL_REV", "CY2023")</f>
        <v>15812250</v>
      </c>
      <c r="M338" s="4">
        <f>_xll.SNL.Clients.Office.Excel.Functions.SPG(K338,"IQ_AVG_DILUT_SHARES_OUT","CY2023")</f>
        <v>60998000</v>
      </c>
      <c r="N338" s="5">
        <f>_xll.SNL.Clients.Office.Excel.Functions.SPG(K338, "IQ_DILUT_EPS_NORM", "CY2023")</f>
        <v>30.724</v>
      </c>
      <c r="O338">
        <f t="shared" si="62"/>
        <v>1874102.5519999999</v>
      </c>
      <c r="P338">
        <f t="shared" si="63"/>
        <v>0.1185221933627409</v>
      </c>
      <c r="Q338" s="5">
        <f>_xll.SNL.Clients.Office.Excel.Functions.SPG(K338, "SP_MARKETCAP", "12/31/2022")</f>
        <v>52815.946161330001</v>
      </c>
      <c r="R338">
        <f t="shared" si="67"/>
        <v>1.5674822272721668E-3</v>
      </c>
      <c r="S338">
        <f t="shared" si="68"/>
        <v>4.8159323950710056E-2</v>
      </c>
      <c r="U338" t="s">
        <v>338</v>
      </c>
      <c r="V338" s="4" cm="1">
        <f t="array" ref="V338">_xll.SNL.Clients.Office.Excel.Functions.SPG(U338, "SP_TOTAL_REV", "CY2021")</f>
        <v>13327563</v>
      </c>
      <c r="W338" s="4">
        <f>_xll.SNL.Clients.Office.Excel.Functions.SPG(U338,"IQ_AVG_DILUT_SHARES_OUT","CY2021")</f>
        <v>69611000</v>
      </c>
      <c r="X338" s="5">
        <f>_xll.SNL.Clients.Office.Excel.Functions.SPG(U338, "IQ_DILUT_EPS_NORM", "CY2021")</f>
        <v>25.09</v>
      </c>
      <c r="Y338">
        <f t="shared" si="69"/>
        <v>1746539.99</v>
      </c>
      <c r="Z338">
        <f t="shared" si="70"/>
        <v>0.13104721320769597</v>
      </c>
      <c r="AA338" s="5">
        <f>_xll.SNL.Clients.Office.Excel.Functions.SPG(U338, "SP_MARKETCAP", "12/31/2021")</f>
        <v>47584.644607080001</v>
      </c>
      <c r="AB338">
        <f t="shared" si="64"/>
        <v>1.1214513981523478E-3</v>
      </c>
      <c r="AC338">
        <f t="shared" si="71"/>
        <v>2.8137215579642404E-2</v>
      </c>
    </row>
    <row r="339" spans="1:29">
      <c r="A339" t="s">
        <v>339</v>
      </c>
      <c r="B339" s="4" cm="1">
        <f t="array" ref="B339">_xll.SNL.Clients.Office.Excel.Functions.SPG(A339, "SP_TOTAL_REV", "CY2023")</f>
        <v>28257000</v>
      </c>
      <c r="C339" s="4">
        <f>_xll.SNL.Clients.Office.Excel.Functions.SPG(A339,"IQ_AVG_DILUT_SHARES_OUT","CY2023")</f>
        <v>960900000</v>
      </c>
      <c r="D339" s="5">
        <f>_xll.SNL.Clients.Office.Excel.Functions.SPG(A339, "IQ_DILUT_EPS_NORM", "CY2023")</f>
        <v>3.7090000000000001</v>
      </c>
      <c r="E339">
        <f t="shared" si="60"/>
        <v>3563978.1</v>
      </c>
      <c r="F339">
        <f t="shared" si="61"/>
        <v>0.12612726404076866</v>
      </c>
      <c r="G339" s="5">
        <f>_xll.SNL.Clients.Office.Excel.Functions.SPG(A339, "SP_MARKETCAP", "12/30/2023")</f>
        <v>52400.364973180003</v>
      </c>
      <c r="H339">
        <f t="shared" si="65"/>
        <v>1.2471287404226504E-3</v>
      </c>
      <c r="I339">
        <f t="shared" si="66"/>
        <v>4.6256004982276108E-3</v>
      </c>
      <c r="K339" t="s">
        <v>339</v>
      </c>
      <c r="L339" s="4" cm="1">
        <f t="array" ref="L339">_xll.SNL.Clients.Office.Excel.Functions.SPG(K339, "SP_TOTAL_REV", "CY2023")</f>
        <v>28257000</v>
      </c>
      <c r="M339" s="4">
        <f>_xll.SNL.Clients.Office.Excel.Functions.SPG(K339,"IQ_AVG_DILUT_SHARES_OUT","CY2023")</f>
        <v>960900000</v>
      </c>
      <c r="N339" s="5">
        <f>_xll.SNL.Clients.Office.Excel.Functions.SPG(K339, "IQ_DILUT_EPS_NORM", "CY2023")</f>
        <v>3.7090000000000001</v>
      </c>
      <c r="O339">
        <f t="shared" si="62"/>
        <v>3563978.1</v>
      </c>
      <c r="P339">
        <f t="shared" si="63"/>
        <v>0.12612726404076866</v>
      </c>
      <c r="Q339" s="5">
        <f>_xll.SNL.Clients.Office.Excel.Functions.SPG(K339, "SP_MARKETCAP", "12/31/2022")</f>
        <v>57061.240165390001</v>
      </c>
      <c r="R339">
        <f t="shared" si="67"/>
        <v>1.6934749129012901E-3</v>
      </c>
      <c r="S339">
        <f t="shared" si="68"/>
        <v>6.2810984519508853E-3</v>
      </c>
      <c r="U339" t="s">
        <v>339</v>
      </c>
      <c r="V339" s="4" cm="1">
        <f t="array" ref="V339">_xll.SNL.Clients.Office.Excel.Functions.SPG(U339, "SP_TOTAL_REV", "CY2021")</f>
        <v>25956000</v>
      </c>
      <c r="W339" s="4">
        <f>_xll.SNL.Clients.Office.Excel.Functions.SPG(U339,"IQ_AVG_DILUT_SHARES_OUT","CY2021")</f>
        <v>958800000</v>
      </c>
      <c r="X339" s="5">
        <f>_xll.SNL.Clients.Office.Excel.Functions.SPG(U339, "IQ_DILUT_EPS_NORM", "CY2021")</f>
        <v>2.4039999999999999</v>
      </c>
      <c r="Y339">
        <f t="shared" si="69"/>
        <v>2304955.2000000002</v>
      </c>
      <c r="Z339">
        <f t="shared" si="70"/>
        <v>8.8802404068423491E-2</v>
      </c>
      <c r="AA339" s="5">
        <f>_xll.SNL.Clients.Office.Excel.Functions.SPG(U339, "SP_MARKETCAP", "12/31/2021")</f>
        <v>27076.108639189999</v>
      </c>
      <c r="AB339">
        <f t="shared" si="64"/>
        <v>6.3811635330416271E-4</v>
      </c>
      <c r="AC339">
        <f t="shared" si="71"/>
        <v>1.5340317133432071E-3</v>
      </c>
    </row>
    <row r="340" spans="1:29">
      <c r="A340" t="s">
        <v>340</v>
      </c>
      <c r="B340" s="4" cm="1">
        <f t="array" ref="B340">_xll.SNL.Clients.Office.Excel.Functions.SPG(A340, "SP_TOTAL_REV", "CY2023")</f>
        <v>5866152</v>
      </c>
      <c r="C340" s="4">
        <f>_xll.SNL.Clients.Office.Excel.Functions.SPG(A340,"IQ_AVG_DILUT_SHARES_OUT","CY2023")</f>
        <v>220180424</v>
      </c>
      <c r="D340" s="5">
        <f>_xll.SNL.Clients.Office.Excel.Functions.SPG(A340, "IQ_DILUT_EPS_NORM", "CY2023")</f>
        <v>4.6769999999999996</v>
      </c>
      <c r="E340">
        <f t="shared" si="60"/>
        <v>1029783.8430479999</v>
      </c>
      <c r="F340">
        <f t="shared" si="61"/>
        <v>0.17554673711966548</v>
      </c>
      <c r="G340" s="5">
        <f>_xll.SNL.Clients.Office.Excel.Functions.SPG(A340, "SP_MARKETCAP", "12/30/2023")</f>
        <v>44227.03737582</v>
      </c>
      <c r="H340">
        <f t="shared" si="65"/>
        <v>1.0526035351731368E-3</v>
      </c>
      <c r="I340">
        <f t="shared" si="66"/>
        <v>4.9230267340047602E-3</v>
      </c>
      <c r="K340" t="s">
        <v>340</v>
      </c>
      <c r="L340" s="4" cm="1">
        <f t="array" ref="L340">_xll.SNL.Clients.Office.Excel.Functions.SPG(K340, "SP_TOTAL_REV", "CY2023")</f>
        <v>5866152</v>
      </c>
      <c r="M340" s="4">
        <f>_xll.SNL.Clients.Office.Excel.Functions.SPG(K340,"IQ_AVG_DILUT_SHARES_OUT","CY2023")</f>
        <v>220180424</v>
      </c>
      <c r="N340" s="5">
        <f>_xll.SNL.Clients.Office.Excel.Functions.SPG(K340, "IQ_DILUT_EPS_NORM", "CY2023")</f>
        <v>4.6769999999999996</v>
      </c>
      <c r="O340">
        <f t="shared" si="62"/>
        <v>1029783.8430479999</v>
      </c>
      <c r="P340">
        <f t="shared" si="63"/>
        <v>0.17554673711966548</v>
      </c>
      <c r="Q340" s="5">
        <f>_xll.SNL.Clients.Office.Excel.Functions.SPG(K340, "SP_MARKETCAP", "12/31/2022")</f>
        <v>31352.474691160001</v>
      </c>
      <c r="R340">
        <f t="shared" si="67"/>
        <v>9.3048502263461444E-4</v>
      </c>
      <c r="S340">
        <f t="shared" si="68"/>
        <v>4.3518784508620916E-3</v>
      </c>
      <c r="U340" t="s">
        <v>340</v>
      </c>
      <c r="V340" s="4" cm="1">
        <f t="array" ref="V340">_xll.SNL.Clients.Office.Excel.Functions.SPG(U340, "SP_TOTAL_REV", "CY2021")</f>
        <v>5256328</v>
      </c>
      <c r="W340" s="4">
        <f>_xll.SNL.Clients.Office.Excel.Functions.SPG(U340,"IQ_AVG_DILUT_SHARES_OUT","CY2021")</f>
        <v>232819978</v>
      </c>
      <c r="X340" s="5">
        <f>_xll.SNL.Clients.Office.Excel.Functions.SPG(U340, "IQ_DILUT_EPS_NORM", "CY2021")</f>
        <v>3.7269999999999999</v>
      </c>
      <c r="Y340">
        <f t="shared" si="69"/>
        <v>867720.05800599989</v>
      </c>
      <c r="Z340">
        <f t="shared" si="70"/>
        <v>0.16508103337653204</v>
      </c>
      <c r="AA340" s="5">
        <f>_xll.SNL.Clients.Office.Excel.Functions.SPG(U340, "SP_MARKETCAP", "12/31/2021")</f>
        <v>41217.703821360003</v>
      </c>
      <c r="AB340">
        <f t="shared" si="64"/>
        <v>9.7139848286722391E-4</v>
      </c>
      <c r="AC340">
        <f t="shared" si="71"/>
        <v>3.6204021456461436E-3</v>
      </c>
    </row>
    <row r="341" spans="1:29">
      <c r="A341" t="s">
        <v>341</v>
      </c>
      <c r="B341" s="4" cm="1">
        <f t="array" ref="B341">_xll.SNL.Clients.Office.Excel.Functions.SPG(A341, "SP_TOTAL_REV", "CY2023")</f>
        <v>14692200</v>
      </c>
      <c r="C341" s="4">
        <f>_xll.SNL.Clients.Office.Excel.Functions.SPG(A341,"IQ_AVG_DILUT_SHARES_OUT","CY2023")</f>
        <v>201400000</v>
      </c>
      <c r="D341" s="5">
        <f>_xll.SNL.Clients.Office.Excel.Functions.SPG(A341, "IQ_DILUT_EPS_NORM", "CY2023")</f>
        <v>5.9649999999999999</v>
      </c>
      <c r="E341">
        <f t="shared" si="60"/>
        <v>1201351</v>
      </c>
      <c r="F341">
        <f t="shared" si="61"/>
        <v>8.1767944895931172E-2</v>
      </c>
      <c r="G341" s="5">
        <f>_xll.SNL.Clients.Office.Excel.Functions.SPG(A341, "SP_MARKETCAP", "12/30/2023")</f>
        <v>17123.285046699999</v>
      </c>
      <c r="H341">
        <f t="shared" si="65"/>
        <v>4.0753420177739295E-4</v>
      </c>
      <c r="I341">
        <f t="shared" si="66"/>
        <v>2.4309415136021489E-3</v>
      </c>
      <c r="K341" t="s">
        <v>341</v>
      </c>
      <c r="L341" s="4" cm="1">
        <f t="array" ref="L341">_xll.SNL.Clients.Office.Excel.Functions.SPG(K341, "SP_TOTAL_REV", "CY2023")</f>
        <v>14692200</v>
      </c>
      <c r="M341" s="4">
        <f>_xll.SNL.Clients.Office.Excel.Functions.SPG(K341,"IQ_AVG_DILUT_SHARES_OUT","CY2023")</f>
        <v>201400000</v>
      </c>
      <c r="N341" s="5">
        <f>_xll.SNL.Clients.Office.Excel.Functions.SPG(K341, "IQ_DILUT_EPS_NORM", "CY2023")</f>
        <v>5.9649999999999999</v>
      </c>
      <c r="O341">
        <f t="shared" si="62"/>
        <v>1201351</v>
      </c>
      <c r="P341">
        <f t="shared" si="63"/>
        <v>8.1767944895931172E-2</v>
      </c>
      <c r="Q341" s="5">
        <f>_xll.SNL.Clients.Office.Excel.Functions.SPG(K341, "SP_MARKETCAP", "12/31/2022")</f>
        <v>16633.438560959999</v>
      </c>
      <c r="R341">
        <f t="shared" si="67"/>
        <v>4.9365052067963883E-4</v>
      </c>
      <c r="S341">
        <f t="shared" si="68"/>
        <v>2.9446253558540456E-3</v>
      </c>
      <c r="U341" t="s">
        <v>341</v>
      </c>
      <c r="V341" s="4" cm="1">
        <f t="array" ref="V341">_xll.SNL.Clients.Office.Excel.Functions.SPG(U341, "SP_TOTAL_REV", "CY2021")</f>
        <v>14289400</v>
      </c>
      <c r="W341" s="4">
        <f>_xll.SNL.Clients.Office.Excel.Functions.SPG(U341,"IQ_AVG_DILUT_SHARES_OUT","CY2021")</f>
        <v>215600000</v>
      </c>
      <c r="X341" s="5">
        <f>_xll.SNL.Clients.Office.Excel.Functions.SPG(U341, "IQ_DILUT_EPS_NORM", "CY2021")</f>
        <v>5.1779999999999999</v>
      </c>
      <c r="Y341">
        <f t="shared" si="69"/>
        <v>1116376.8</v>
      </c>
      <c r="Z341">
        <f t="shared" si="70"/>
        <v>7.8126219435385669E-2</v>
      </c>
      <c r="AA341" s="5">
        <f>_xll.SNL.Clients.Office.Excel.Functions.SPG(U341, "SP_MARKETCAP", "12/31/2021")</f>
        <v>15574.162906940001</v>
      </c>
      <c r="AB341">
        <f t="shared" si="64"/>
        <v>3.6704417803808966E-4</v>
      </c>
      <c r="AC341">
        <f t="shared" si="71"/>
        <v>1.9005547538812283E-3</v>
      </c>
    </row>
    <row r="342" spans="1:29">
      <c r="A342" t="s">
        <v>342</v>
      </c>
      <c r="B342" s="4" cm="1">
        <f t="array" ref="B342">_xll.SNL.Clients.Office.Excel.Functions.SPG(A342, "SP_TOTAL_REV", "CY2023")</f>
        <v>8253000</v>
      </c>
      <c r="C342" s="4">
        <f>_xll.SNL.Clients.Office.Excel.Functions.SPG(A342,"IQ_AVG_DILUT_SHARES_OUT","CY2023")</f>
        <v>446800000</v>
      </c>
      <c r="D342" s="5">
        <f>_xll.SNL.Clients.Office.Excel.Functions.SPG(A342, "IQ_DILUT_EPS_NORM", "CY2023")</f>
        <v>3.6669999999999998</v>
      </c>
      <c r="E342">
        <f t="shared" si="60"/>
        <v>1638415.6</v>
      </c>
      <c r="F342">
        <f t="shared" si="61"/>
        <v>0.19852363988852539</v>
      </c>
      <c r="G342" s="5">
        <f>_xll.SNL.Clients.Office.Excel.Functions.SPG(A342, "SP_MARKETCAP", "12/30/2023")</f>
        <v>35976.169442109996</v>
      </c>
      <c r="H342">
        <f t="shared" si="65"/>
        <v>8.5623286983849535E-4</v>
      </c>
      <c r="I342">
        <f t="shared" si="66"/>
        <v>3.1398059336977622E-3</v>
      </c>
      <c r="K342" t="s">
        <v>342</v>
      </c>
      <c r="L342" s="4" cm="1">
        <f t="array" ref="L342">_xll.SNL.Clients.Office.Excel.Functions.SPG(K342, "SP_TOTAL_REV", "CY2023")</f>
        <v>8253000</v>
      </c>
      <c r="M342" s="4">
        <f>_xll.SNL.Clients.Office.Excel.Functions.SPG(K342,"IQ_AVG_DILUT_SHARES_OUT","CY2023")</f>
        <v>446800000</v>
      </c>
      <c r="N342" s="5">
        <f>_xll.SNL.Clients.Office.Excel.Functions.SPG(K342, "IQ_DILUT_EPS_NORM", "CY2023")</f>
        <v>3.6669999999999998</v>
      </c>
      <c r="O342">
        <f t="shared" si="62"/>
        <v>1638415.6</v>
      </c>
      <c r="P342">
        <f t="shared" si="63"/>
        <v>0.19852363988852539</v>
      </c>
      <c r="Q342" s="5">
        <f>_xll.SNL.Clients.Office.Excel.Functions.SPG(K342, "SP_MARKETCAP", "12/31/2022")</f>
        <v>26970.258248009999</v>
      </c>
      <c r="R342">
        <f t="shared" si="67"/>
        <v>8.0042872543763721E-4</v>
      </c>
      <c r="S342">
        <f t="shared" si="68"/>
        <v>2.9351721361798155E-3</v>
      </c>
      <c r="U342" t="s">
        <v>342</v>
      </c>
      <c r="V342" s="4" cm="1">
        <f t="array" ref="V342">_xll.SNL.Clients.Office.Excel.Functions.SPG(U342, "SP_TOTAL_REV", "CY2021")</f>
        <v>6739800</v>
      </c>
      <c r="W342" s="4">
        <f>_xll.SNL.Clients.Office.Excel.Functions.SPG(U342,"IQ_AVG_DILUT_SHARES_OUT","CY2021")</f>
        <v>443800000</v>
      </c>
      <c r="X342" s="5">
        <f>_xll.SNL.Clients.Office.Excel.Functions.SPG(U342, "IQ_DILUT_EPS_NORM", "CY2021")</f>
        <v>1.7569999999999999</v>
      </c>
      <c r="Y342">
        <f t="shared" si="69"/>
        <v>779756.6</v>
      </c>
      <c r="Z342">
        <f t="shared" si="70"/>
        <v>0.11569432327368764</v>
      </c>
      <c r="AA342" s="5">
        <f>_xll.SNL.Clients.Office.Excel.Functions.SPG(U342, "SP_MARKETCAP", "12/31/2021")</f>
        <v>29262.22191552</v>
      </c>
      <c r="AB342">
        <f t="shared" si="64"/>
        <v>6.8963759110058666E-4</v>
      </c>
      <c r="AC342">
        <f t="shared" si="71"/>
        <v>1.2116932475637306E-3</v>
      </c>
    </row>
    <row r="343" spans="1:29">
      <c r="A343" t="s">
        <v>343</v>
      </c>
      <c r="B343" s="4" cm="1">
        <f t="array" ref="B343">_xll.SNL.Clients.Office.Excel.Functions.SPG(A343, "SP_TOTAL_REV", "CY2023")</f>
        <v>17677000</v>
      </c>
      <c r="C343" s="4">
        <f>_xll.SNL.Clients.Office.Excel.Functions.SPG(A343,"IQ_AVG_DILUT_SHARES_OUT","CY2023")</f>
        <v>485400000</v>
      </c>
      <c r="D343" s="5">
        <f>_xll.SNL.Clients.Office.Excel.Functions.SPG(A343, "IQ_DILUT_EPS_NORM", "CY2023")</f>
        <v>3.7029999999999998</v>
      </c>
      <c r="E343">
        <f t="shared" si="60"/>
        <v>1797436.2</v>
      </c>
      <c r="F343">
        <f t="shared" si="61"/>
        <v>0.10168219720540815</v>
      </c>
      <c r="G343" s="5">
        <f>_xll.SNL.Clients.Office.Excel.Functions.SPG(A343, "SP_MARKETCAP", "12/30/2023")</f>
        <v>40906.712541480003</v>
      </c>
      <c r="H343">
        <f t="shared" si="65"/>
        <v>9.7357980069029675E-4</v>
      </c>
      <c r="I343">
        <f t="shared" si="66"/>
        <v>3.6051660019561687E-3</v>
      </c>
      <c r="K343" t="s">
        <v>343</v>
      </c>
      <c r="L343" s="4" cm="1">
        <f t="array" ref="L343">_xll.SNL.Clients.Office.Excel.Functions.SPG(K343, "SP_TOTAL_REV", "CY2023")</f>
        <v>17677000</v>
      </c>
      <c r="M343" s="4">
        <f>_xll.SNL.Clients.Office.Excel.Functions.SPG(K343,"IQ_AVG_DILUT_SHARES_OUT","CY2023")</f>
        <v>485400000</v>
      </c>
      <c r="N343" s="5">
        <f>_xll.SNL.Clients.Office.Excel.Functions.SPG(K343, "IQ_DILUT_EPS_NORM", "CY2023")</f>
        <v>3.7029999999999998</v>
      </c>
      <c r="O343">
        <f t="shared" si="62"/>
        <v>1797436.2</v>
      </c>
      <c r="P343">
        <f t="shared" si="63"/>
        <v>0.10168219720540815</v>
      </c>
      <c r="Q343" s="5">
        <f>_xll.SNL.Clients.Office.Excel.Functions.SPG(K343, "SP_MARKETCAP", "12/31/2022")</f>
        <v>29364.867419400001</v>
      </c>
      <c r="R343">
        <f t="shared" si="67"/>
        <v>8.7149641597850927E-4</v>
      </c>
      <c r="S343">
        <f t="shared" si="68"/>
        <v>3.2271512283684198E-3</v>
      </c>
      <c r="U343" t="s">
        <v>343</v>
      </c>
      <c r="V343" s="4" cm="1">
        <f t="array" ref="V343">_xll.SNL.Clients.Office.Excel.Functions.SPG(U343, "SP_TOTAL_REV", "CY2021")</f>
        <v>16540000</v>
      </c>
      <c r="W343" s="4">
        <f>_xll.SNL.Clients.Office.Excel.Functions.SPG(U343,"IQ_AVG_DILUT_SHARES_OUT","CY2021")</f>
        <v>447400000</v>
      </c>
      <c r="X343" s="5">
        <f>_xll.SNL.Clients.Office.Excel.Functions.SPG(U343, "IQ_DILUT_EPS_NORM", "CY2021")</f>
        <v>2.7719999999999998</v>
      </c>
      <c r="Y343">
        <f t="shared" si="69"/>
        <v>1240192.8</v>
      </c>
      <c r="Z343">
        <f t="shared" si="70"/>
        <v>7.4981426844014515E-2</v>
      </c>
      <c r="AA343" s="5">
        <f>_xll.SNL.Clients.Office.Excel.Functions.SPG(U343, "SP_MARKETCAP", "12/31/2021")</f>
        <v>26203.240668279999</v>
      </c>
      <c r="AB343">
        <f t="shared" si="64"/>
        <v>6.1754503214662743E-4</v>
      </c>
      <c r="AC343">
        <f t="shared" si="71"/>
        <v>1.7118348291104511E-3</v>
      </c>
    </row>
    <row r="344" spans="1:29">
      <c r="A344" t="s">
        <v>344</v>
      </c>
      <c r="B344" s="4" cm="1">
        <f t="array" ref="B344">_xll.SNL.Clients.Office.Excel.Functions.SPG(A344, "SP_TOTAL_REV", "CY2023")</f>
        <v>51628000</v>
      </c>
      <c r="C344" s="4">
        <f>_xll.SNL.Clients.Office.Excel.Functions.SPG(A344,"IQ_AVG_DILUT_SHARES_OUT","CY2023")</f>
        <v>2802500000</v>
      </c>
      <c r="D344" s="5">
        <f>_xll.SNL.Clients.Office.Excel.Functions.SPG(A344, "IQ_DILUT_EPS_NORM", "CY2023")</f>
        <v>2.524</v>
      </c>
      <c r="E344">
        <f t="shared" si="60"/>
        <v>7073510</v>
      </c>
      <c r="F344">
        <f t="shared" si="61"/>
        <v>0.13700918106453863</v>
      </c>
      <c r="G344" s="5">
        <f>_xll.SNL.Clients.Office.Excel.Functions.SPG(A344, "SP_MARKETCAP", "12/30/2023")</f>
        <v>289818.84645999997</v>
      </c>
      <c r="H344">
        <f t="shared" si="65"/>
        <v>6.897688844751392E-3</v>
      </c>
      <c r="I344">
        <f t="shared" si="66"/>
        <v>1.7409766644152513E-2</v>
      </c>
      <c r="K344" t="s">
        <v>344</v>
      </c>
      <c r="L344" s="4" cm="1">
        <f t="array" ref="L344">_xll.SNL.Clients.Office.Excel.Functions.SPG(K344, "SP_TOTAL_REV", "CY2023")</f>
        <v>51628000</v>
      </c>
      <c r="M344" s="4">
        <f>_xll.SNL.Clients.Office.Excel.Functions.SPG(K344,"IQ_AVG_DILUT_SHARES_OUT","CY2023")</f>
        <v>2802500000</v>
      </c>
      <c r="N344" s="5">
        <f>_xll.SNL.Clients.Office.Excel.Functions.SPG(K344, "IQ_DILUT_EPS_NORM", "CY2023")</f>
        <v>2.524</v>
      </c>
      <c r="O344">
        <f t="shared" si="62"/>
        <v>7073510</v>
      </c>
      <c r="P344">
        <f t="shared" si="63"/>
        <v>0.13700918106453863</v>
      </c>
      <c r="Q344" s="5">
        <f>_xll.SNL.Clients.Office.Excel.Functions.SPG(K344, "SP_MARKETCAP", "12/31/2022")</f>
        <v>220391.72021999999</v>
      </c>
      <c r="R344">
        <f t="shared" si="67"/>
        <v>6.5408296090646145E-3</v>
      </c>
      <c r="S344">
        <f t="shared" si="68"/>
        <v>1.6509053933279089E-2</v>
      </c>
      <c r="U344" t="s">
        <v>344</v>
      </c>
      <c r="V344" s="4" cm="1">
        <f t="array" ref="V344">_xll.SNL.Clients.Office.Excel.Functions.SPG(U344, "SP_TOTAL_REV", "CY2021")</f>
        <v>41399000</v>
      </c>
      <c r="W344" s="4">
        <f>_xll.SNL.Clients.Office.Excel.Functions.SPG(U344,"IQ_AVG_DILUT_SHARES_OUT","CY2021")</f>
        <v>2895500000</v>
      </c>
      <c r="X344" s="5">
        <f>_xll.SNL.Clients.Office.Excel.Functions.SPG(U344, "IQ_DILUT_EPS_NORM", "CY2021")</f>
        <v>2.85</v>
      </c>
      <c r="Y344">
        <f t="shared" si="69"/>
        <v>8252175</v>
      </c>
      <c r="Z344">
        <f t="shared" si="70"/>
        <v>0.19933271335056402</v>
      </c>
      <c r="AA344" s="5">
        <f>_xll.SNL.Clients.Office.Excel.Functions.SPG(U344, "SP_MARKETCAP", "12/31/2021")</f>
        <v>232889.68286999999</v>
      </c>
      <c r="AB344">
        <f t="shared" si="64"/>
        <v>5.4886290026207075E-3</v>
      </c>
      <c r="AC344">
        <f t="shared" si="71"/>
        <v>1.5642592657469017E-2</v>
      </c>
    </row>
    <row r="345" spans="1:29">
      <c r="A345" t="s">
        <v>345</v>
      </c>
      <c r="B345" s="4" cm="1">
        <f t="array" ref="B345">_xll.SNL.Clients.Office.Excel.Functions.SPG(A345, "SP_TOTAL_REV", "CY2023")</f>
        <v>14209000</v>
      </c>
      <c r="C345" s="4">
        <f>_xll.SNL.Clients.Office.Excel.Functions.SPG(A345,"IQ_AVG_DILUT_SHARES_OUT","CY2023")</f>
        <v>414600000</v>
      </c>
      <c r="D345" s="5">
        <f>_xll.SNL.Clients.Office.Excel.Functions.SPG(A345, "IQ_DILUT_EPS_NORM", "CY2023")</f>
        <v>2.9649999999999999</v>
      </c>
      <c r="E345">
        <f t="shared" si="60"/>
        <v>1229289</v>
      </c>
      <c r="F345">
        <f t="shared" si="61"/>
        <v>8.6514814554155814E-2</v>
      </c>
      <c r="G345" s="5">
        <f>_xll.SNL.Clients.Office.Excel.Functions.SPG(A345, "SP_MARKETCAP", "12/30/2023")</f>
        <v>36616.386893809999</v>
      </c>
      <c r="H345">
        <f t="shared" si="65"/>
        <v>8.7147004584946176E-4</v>
      </c>
      <c r="I345">
        <f t="shared" si="66"/>
        <v>2.5839086859436541E-3</v>
      </c>
      <c r="K345" t="s">
        <v>345</v>
      </c>
      <c r="L345" s="4" cm="1">
        <f t="array" ref="L345">_xll.SNL.Clients.Office.Excel.Functions.SPG(K345, "SP_TOTAL_REV", "CY2023")</f>
        <v>14209000</v>
      </c>
      <c r="M345" s="4">
        <f>_xll.SNL.Clients.Office.Excel.Functions.SPG(K345,"IQ_AVG_DILUT_SHARES_OUT","CY2023")</f>
        <v>414600000</v>
      </c>
      <c r="N345" s="5">
        <f>_xll.SNL.Clients.Office.Excel.Functions.SPG(K345, "IQ_DILUT_EPS_NORM", "CY2023")</f>
        <v>2.9649999999999999</v>
      </c>
      <c r="O345">
        <f t="shared" si="62"/>
        <v>1229289</v>
      </c>
      <c r="P345">
        <f t="shared" si="63"/>
        <v>8.6514814554155814E-2</v>
      </c>
      <c r="Q345" s="5">
        <f>_xll.SNL.Clients.Office.Excel.Functions.SPG(K345, "SP_MARKETCAP", "12/31/2022")</f>
        <v>32622.855689870001</v>
      </c>
      <c r="R345">
        <f t="shared" si="67"/>
        <v>9.6818764432503388E-4</v>
      </c>
      <c r="S345">
        <f t="shared" si="68"/>
        <v>2.8706763654237255E-3</v>
      </c>
      <c r="U345" t="s">
        <v>345</v>
      </c>
      <c r="V345" s="4" cm="1">
        <f t="array" ref="V345">_xll.SNL.Clients.Office.Excel.Functions.SPG(U345, "SP_TOTAL_REV", "CY2021")</f>
        <v>14298000</v>
      </c>
      <c r="W345" s="4">
        <f>_xll.SNL.Clients.Office.Excel.Functions.SPG(U345,"IQ_AVG_DILUT_SHARES_OUT","CY2021")</f>
        <v>431400000</v>
      </c>
      <c r="X345" s="5">
        <f>_xll.SNL.Clients.Office.Excel.Functions.SPG(U345, "IQ_DILUT_EPS_NORM", "CY2021")</f>
        <v>2.5579999999999998</v>
      </c>
      <c r="Y345">
        <f t="shared" si="69"/>
        <v>1103521.2</v>
      </c>
      <c r="Z345">
        <f t="shared" si="70"/>
        <v>7.7180109106168696E-2</v>
      </c>
      <c r="AA345" s="5">
        <f>_xll.SNL.Clients.Office.Excel.Functions.SPG(U345, "SP_MARKETCAP", "12/31/2021")</f>
        <v>36984.633782550001</v>
      </c>
      <c r="AB345">
        <f t="shared" si="64"/>
        <v>8.7163557925201088E-4</v>
      </c>
      <c r="AC345">
        <f t="shared" si="71"/>
        <v>2.2296438117266437E-3</v>
      </c>
    </row>
    <row r="346" spans="1:29">
      <c r="A346" t="s">
        <v>346</v>
      </c>
      <c r="B346" s="4" cm="1">
        <f t="array" ref="B346">_xll.SNL.Clients.Office.Excel.Functions.SPG(A346, "SP_TOTAL_REV", "CY2023")</f>
        <v>35127400</v>
      </c>
      <c r="C346" s="4">
        <f>_xll.SNL.Clients.Office.Excel.Functions.SPG(A346,"IQ_AVG_DILUT_SHARES_OUT","CY2023")</f>
        <v>525000000</v>
      </c>
      <c r="D346" s="5">
        <f>_xll.SNL.Clients.Office.Excel.Functions.SPG(A346, "IQ_DILUT_EPS_NORM", "CY2023")</f>
        <v>7.5220000000000002</v>
      </c>
      <c r="E346">
        <f t="shared" si="60"/>
        <v>3949050</v>
      </c>
      <c r="F346">
        <f t="shared" si="61"/>
        <v>0.11242078833047707</v>
      </c>
      <c r="G346" s="5">
        <f>_xll.SNL.Clients.Office.Excel.Functions.SPG(A346, "SP_MARKETCAP", "12/30/2023")</f>
        <v>51078.3559713</v>
      </c>
      <c r="H346">
        <f t="shared" si="65"/>
        <v>1.2156649248140021E-3</v>
      </c>
      <c r="I346">
        <f t="shared" si="66"/>
        <v>9.1442315644509244E-3</v>
      </c>
      <c r="K346" t="s">
        <v>346</v>
      </c>
      <c r="L346" s="4" cm="1">
        <f t="array" ref="L346">_xll.SNL.Clients.Office.Excel.Functions.SPG(K346, "SP_TOTAL_REV", "CY2023")</f>
        <v>35127400</v>
      </c>
      <c r="M346" s="4">
        <f>_xll.SNL.Clients.Office.Excel.Functions.SPG(K346,"IQ_AVG_DILUT_SHARES_OUT","CY2023")</f>
        <v>525000000</v>
      </c>
      <c r="N346" s="5">
        <f>_xll.SNL.Clients.Office.Excel.Functions.SPG(K346, "IQ_DILUT_EPS_NORM", "CY2023")</f>
        <v>7.5220000000000002</v>
      </c>
      <c r="O346">
        <f t="shared" si="62"/>
        <v>3949050</v>
      </c>
      <c r="P346">
        <f t="shared" si="63"/>
        <v>0.11242078833047707</v>
      </c>
      <c r="Q346" s="5">
        <f>_xll.SNL.Clients.Office.Excel.Functions.SPG(K346, "SP_MARKETCAP", "12/31/2022")</f>
        <v>34418.556864760001</v>
      </c>
      <c r="R346">
        <f t="shared" si="67"/>
        <v>1.021480823406481E-3</v>
      </c>
      <c r="S346">
        <f t="shared" si="68"/>
        <v>7.6835787536635499E-3</v>
      </c>
      <c r="U346" t="s">
        <v>346</v>
      </c>
      <c r="V346" s="4" cm="1">
        <f t="array" ref="V346">_xll.SNL.Clients.Office.Excel.Functions.SPG(U346, "SP_TOTAL_REV", "CY2021")</f>
        <v>23522300</v>
      </c>
      <c r="W346" s="4">
        <f>_xll.SNL.Clients.Office.Excel.Functions.SPG(U346,"IQ_AVG_DILUT_SHARES_OUT","CY2021")</f>
        <v>522700000</v>
      </c>
      <c r="X346" s="5">
        <f>_xll.SNL.Clients.Office.Excel.Functions.SPG(U346, "IQ_DILUT_EPS_NORM", "CY2021")</f>
        <v>2.8650000000000002</v>
      </c>
      <c r="Y346">
        <f t="shared" si="69"/>
        <v>1497535.5</v>
      </c>
      <c r="Z346">
        <f t="shared" si="70"/>
        <v>6.3664501345531685E-2</v>
      </c>
      <c r="AA346" s="5">
        <f>_xll.SNL.Clients.Office.Excel.Functions.SPG(U346, "SP_MARKETCAP", "12/31/2021")</f>
        <v>30641.870498560002</v>
      </c>
      <c r="AB346">
        <f t="shared" si="64"/>
        <v>7.2215246738441437E-4</v>
      </c>
      <c r="AC346">
        <f t="shared" si="71"/>
        <v>2.0689668190563473E-3</v>
      </c>
    </row>
    <row r="347" spans="1:29">
      <c r="A347" t="s">
        <v>347</v>
      </c>
      <c r="B347" s="4" cm="1">
        <f t="array" ref="B347">_xll.SNL.Clients.Office.Excel.Functions.SPG(A347, "SP_TOTAL_REV", "CY2023")</f>
        <v>7802400</v>
      </c>
      <c r="C347" s="4">
        <f>_xll.SNL.Clients.Office.Excel.Functions.SPG(A347,"IQ_AVG_DILUT_SHARES_OUT","CY2023")</f>
        <v>89500000</v>
      </c>
      <c r="D347" s="5">
        <f>_xll.SNL.Clients.Office.Excel.Functions.SPG(A347, "IQ_DILUT_EPS_NORM", "CY2023")</f>
        <v>7.476</v>
      </c>
      <c r="E347">
        <f t="shared" si="60"/>
        <v>669102</v>
      </c>
      <c r="F347">
        <f t="shared" si="61"/>
        <v>8.5755921254998466E-2</v>
      </c>
      <c r="G347" s="5">
        <f>_xll.SNL.Clients.Office.Excel.Functions.SPG(A347, "SP_MARKETCAP", "12/30/2023")</f>
        <v>14491.26024632</v>
      </c>
      <c r="H347">
        <f t="shared" si="65"/>
        <v>3.4489200881291363E-4</v>
      </c>
      <c r="I347">
        <f t="shared" si="66"/>
        <v>2.5784126578853421E-3</v>
      </c>
      <c r="K347" t="s">
        <v>347</v>
      </c>
      <c r="L347" s="4" cm="1">
        <f t="array" ref="L347">_xll.SNL.Clients.Office.Excel.Functions.SPG(K347, "SP_TOTAL_REV", "CY2023")</f>
        <v>7802400</v>
      </c>
      <c r="M347" s="4">
        <f>_xll.SNL.Clients.Office.Excel.Functions.SPG(K347,"IQ_AVG_DILUT_SHARES_OUT","CY2023")</f>
        <v>89500000</v>
      </c>
      <c r="N347" s="5">
        <f>_xll.SNL.Clients.Office.Excel.Functions.SPG(K347, "IQ_DILUT_EPS_NORM", "CY2023")</f>
        <v>7.476</v>
      </c>
      <c r="O347">
        <f t="shared" si="62"/>
        <v>669102</v>
      </c>
      <c r="P347">
        <f t="shared" si="63"/>
        <v>8.5755921254998466E-2</v>
      </c>
      <c r="Q347" s="5">
        <f>_xll.SNL.Clients.Office.Excel.Functions.SPG(K347, "SP_MARKETCAP", "12/31/2022")</f>
        <v>11751.515977470001</v>
      </c>
      <c r="R347">
        <f t="shared" si="67"/>
        <v>3.487638445768454E-4</v>
      </c>
      <c r="S347">
        <f t="shared" si="68"/>
        <v>2.6073585020564964E-3</v>
      </c>
      <c r="U347" t="s">
        <v>347</v>
      </c>
      <c r="V347" s="4" cm="1">
        <f t="array" ref="V347">_xll.SNL.Clients.Office.Excel.Functions.SPG(U347, "SP_TOTAL_REV", "CY2021")</f>
        <v>7730300</v>
      </c>
      <c r="W347" s="4">
        <f>_xll.SNL.Clients.Office.Excel.Functions.SPG(U347,"IQ_AVG_DILUT_SHARES_OUT","CY2021")</f>
        <v>94500000</v>
      </c>
      <c r="X347" s="5">
        <f>_xll.SNL.Clients.Office.Excel.Functions.SPG(U347, "IQ_DILUT_EPS_NORM", "CY2021")</f>
        <v>7.9989999999999997</v>
      </c>
      <c r="Y347">
        <f t="shared" si="69"/>
        <v>755905.5</v>
      </c>
      <c r="Z347">
        <f t="shared" si="70"/>
        <v>9.7784756089673103E-2</v>
      </c>
      <c r="AA347" s="5">
        <f>_xll.SNL.Clients.Office.Excel.Functions.SPG(U347, "SP_MARKETCAP", "12/31/2021")</f>
        <v>12841.514014349999</v>
      </c>
      <c r="AB347">
        <f t="shared" si="64"/>
        <v>3.0264245881628514E-4</v>
      </c>
      <c r="AC347">
        <f t="shared" si="71"/>
        <v>2.4208370280714648E-3</v>
      </c>
    </row>
    <row r="348" spans="1:29">
      <c r="A348" t="s">
        <v>348</v>
      </c>
      <c r="B348" s="4" cm="1">
        <f t="array" ref="B348">_xll.SNL.Clients.Office.Excel.Functions.SPG(A348, "SP_TOTAL_REV", "CY2023")</f>
        <v>2225012</v>
      </c>
      <c r="C348" s="4">
        <f>_xll.SNL.Clients.Office.Excel.Functions.SPG(A348,"IQ_AVG_DILUT_SHARES_OUT","CY2023")</f>
        <v>2297927000</v>
      </c>
      <c r="D348" s="5">
        <f>_xll.SNL.Clients.Office.Excel.Functions.SPG(A348, "IQ_DILUT_EPS_NORM", "CY2023")</f>
        <v>6.0999999999999999E-2</v>
      </c>
      <c r="E348">
        <f t="shared" si="60"/>
        <v>140173.54699999999</v>
      </c>
      <c r="F348">
        <f t="shared" si="61"/>
        <v>6.2999007196365683E-2</v>
      </c>
      <c r="G348" s="5">
        <f>_xll.SNL.Clients.Office.Excel.Functions.SPG(A348, "SP_MARKETCAP", "12/30/2023")</f>
        <v>37361.737465730002</v>
      </c>
      <c r="H348">
        <f t="shared" si="65"/>
        <v>8.892093902301291E-4</v>
      </c>
      <c r="I348">
        <f t="shared" si="66"/>
        <v>5.4241772804037876E-5</v>
      </c>
      <c r="K348" t="s">
        <v>348</v>
      </c>
      <c r="L348" s="4" cm="1">
        <f t="array" ref="L348">_xll.SNL.Clients.Office.Excel.Functions.SPG(K348, "SP_TOTAL_REV", "CY2023")</f>
        <v>2225012</v>
      </c>
      <c r="M348" s="4">
        <f>_xll.SNL.Clients.Office.Excel.Functions.SPG(K348,"IQ_AVG_DILUT_SHARES_OUT","CY2023")</f>
        <v>2297927000</v>
      </c>
      <c r="N348" s="5">
        <f>_xll.SNL.Clients.Office.Excel.Functions.SPG(K348, "IQ_DILUT_EPS_NORM", "CY2023")</f>
        <v>6.0999999999999999E-2</v>
      </c>
      <c r="O348">
        <f t="shared" si="62"/>
        <v>140173.54699999999</v>
      </c>
      <c r="P348">
        <f t="shared" si="63"/>
        <v>6.2999007196365683E-2</v>
      </c>
      <c r="Q348" s="5">
        <f>_xll.SNL.Clients.Office.Excel.Functions.SPG(K348, "SP_MARKETCAP", "12/31/2022")</f>
        <v>13354.851546899999</v>
      </c>
      <c r="R348">
        <f t="shared" si="67"/>
        <v>3.963479586956776E-4</v>
      </c>
      <c r="S348">
        <f t="shared" si="68"/>
        <v>2.4177225480436333E-5</v>
      </c>
      <c r="U348" t="s">
        <v>348</v>
      </c>
      <c r="V348" s="4" cm="1">
        <f t="array" ref="V348">_xll.SNL.Clients.Office.Excel.Functions.SPG(U348, "SP_TOTAL_REV", "CY2021")</f>
        <v>1541889</v>
      </c>
      <c r="W348" s="4">
        <f>_xll.SNL.Clients.Office.Excel.Functions.SPG(U348,"IQ_AVG_DILUT_SHARES_OUT","CY2021")</f>
        <v>1923617000</v>
      </c>
      <c r="X348" s="5">
        <f>_xll.SNL.Clients.Office.Excel.Functions.SPG(U348, "IQ_DILUT_EPS_NORM", "CY2021")</f>
        <v>-0.13500000000000001</v>
      </c>
      <c r="Y348">
        <f t="shared" si="69"/>
        <v>-259688.29500000004</v>
      </c>
      <c r="Z348">
        <f t="shared" si="70"/>
        <v>-0.1684221724131893</v>
      </c>
      <c r="AA348" s="5">
        <f>_xll.SNL.Clients.Office.Excel.Functions.SPG(U348, "SP_MARKETCAP", "12/31/2021")</f>
        <v>36507.789135300001</v>
      </c>
      <c r="AB348">
        <f t="shared" si="64"/>
        <v>8.6039754015818917E-4</v>
      </c>
      <c r="AC348">
        <f t="shared" si="71"/>
        <v>-1.1615366792135555E-4</v>
      </c>
    </row>
    <row r="349" spans="1:29">
      <c r="A349" t="s">
        <v>349</v>
      </c>
      <c r="B349" s="4" cm="1">
        <f t="array" ref="B349">_xll.SNL.Clients.Office.Excel.Functions.SPG(A349, "SP_TOTAL_REV", "CY2023")</f>
        <v>7527400</v>
      </c>
      <c r="C349" s="4">
        <f>_xll.SNL.Clients.Office.Excel.Functions.SPG(A349,"IQ_AVG_DILUT_SHARES_OUT","CY2023")</f>
        <v>703300000</v>
      </c>
      <c r="D349" s="5">
        <f>_xll.SNL.Clients.Office.Excel.Functions.SPG(A349, "IQ_DILUT_EPS_NORM", "CY2023")</f>
        <v>0.92600000000000005</v>
      </c>
      <c r="E349">
        <f t="shared" si="60"/>
        <v>651255.80000000005</v>
      </c>
      <c r="F349">
        <f t="shared" si="61"/>
        <v>8.6518027472965442E-2</v>
      </c>
      <c r="G349" s="5">
        <f>_xll.SNL.Clients.Office.Excel.Functions.SPG(A349, "SP_MARKETCAP", "12/30/2023")</f>
        <v>92975.664000000004</v>
      </c>
      <c r="H349">
        <f t="shared" si="65"/>
        <v>2.212820899122123E-3</v>
      </c>
      <c r="I349">
        <f t="shared" si="66"/>
        <v>2.0490721525870861E-3</v>
      </c>
      <c r="K349" t="s">
        <v>349</v>
      </c>
      <c r="L349" s="4" cm="1">
        <f t="array" ref="L349">_xll.SNL.Clients.Office.Excel.Functions.SPG(K349, "SP_TOTAL_REV", "CY2023")</f>
        <v>7527400</v>
      </c>
      <c r="M349" s="4">
        <f>_xll.SNL.Clients.Office.Excel.Functions.SPG(K349,"IQ_AVG_DILUT_SHARES_OUT","CY2023")</f>
        <v>703300000</v>
      </c>
      <c r="N349" s="5">
        <f>_xll.SNL.Clients.Office.Excel.Functions.SPG(K349, "IQ_DILUT_EPS_NORM", "CY2023")</f>
        <v>0.92600000000000005</v>
      </c>
      <c r="O349">
        <f t="shared" si="62"/>
        <v>651255.80000000005</v>
      </c>
      <c r="P349">
        <f t="shared" si="63"/>
        <v>8.6518027472965442E-2</v>
      </c>
      <c r="Q349" s="5">
        <f>_xll.SNL.Clients.Office.Excel.Functions.SPG(K349, "SP_MARKETCAP", "12/31/2022")</f>
        <v>42190.885593580002</v>
      </c>
      <c r="R349">
        <f t="shared" si="67"/>
        <v>1.2521495519326809E-3</v>
      </c>
      <c r="S349">
        <f t="shared" si="68"/>
        <v>1.1594904850896627E-3</v>
      </c>
      <c r="U349" t="s">
        <v>349</v>
      </c>
      <c r="V349" s="4" cm="1">
        <f t="array" ref="V349">_xll.SNL.Clients.Office.Excel.Functions.SPG(U349, "SP_TOTAL_REV", "CY2021")</f>
        <v>4857500</v>
      </c>
      <c r="W349" s="4">
        <f>_xll.SNL.Clients.Office.Excel.Functions.SPG(U349,"IQ_AVG_DILUT_SHARES_OUT","CY2021")</f>
        <v>585000000</v>
      </c>
      <c r="X349" s="5">
        <f>_xll.SNL.Clients.Office.Excel.Functions.SPG(U349, "IQ_DILUT_EPS_NORM", "CY2021")</f>
        <v>-0.45400000000000001</v>
      </c>
      <c r="Y349">
        <f t="shared" si="69"/>
        <v>-265590</v>
      </c>
      <c r="Z349">
        <f t="shared" si="70"/>
        <v>-5.4676273803396812E-2</v>
      </c>
      <c r="AA349" s="5">
        <f>_xll.SNL.Clients.Office.Excel.Functions.SPG(U349, "SP_MARKETCAP", "12/31/2021")</f>
        <v>54933.505223427201</v>
      </c>
      <c r="AB349">
        <f t="shared" si="64"/>
        <v>1.2946457149551904E-3</v>
      </c>
      <c r="AC349">
        <f t="shared" si="71"/>
        <v>-5.8776915458965643E-4</v>
      </c>
    </row>
    <row r="350" spans="1:29">
      <c r="A350" t="s">
        <v>350</v>
      </c>
      <c r="B350" s="4" cm="1">
        <f t="array" ref="B350">_xll.SNL.Clients.Office.Excel.Functions.SPG(A350, "SP_TOTAL_REV", "CY2023")</f>
        <v>29652000</v>
      </c>
      <c r="C350" s="4">
        <f>_xll.SNL.Clients.Office.Excel.Functions.SPG(A350,"IQ_AVG_DILUT_SHARES_OUT","CY2023")</f>
        <v>652000000</v>
      </c>
      <c r="D350" s="5">
        <f>_xll.SNL.Clients.Office.Excel.Functions.SPG(A350, "IQ_DILUT_EPS_NORM", "CY2023")</f>
        <v>0.57299999999999995</v>
      </c>
      <c r="E350">
        <f t="shared" si="60"/>
        <v>373595.99999999994</v>
      </c>
      <c r="F350">
        <f t="shared" si="61"/>
        <v>1.25993524888709E-2</v>
      </c>
      <c r="G350" s="5">
        <f>_xll.SNL.Clients.Office.Excel.Functions.SPG(A350, "SP_MARKETCAP", "12/30/2023")</f>
        <v>9832.5234797699995</v>
      </c>
      <c r="H350">
        <f t="shared" si="65"/>
        <v>2.3401406896264847E-4</v>
      </c>
      <c r="I350">
        <f t="shared" si="66"/>
        <v>1.3409006151559756E-4</v>
      </c>
      <c r="K350" t="s">
        <v>350</v>
      </c>
      <c r="L350" s="4" cm="1">
        <f t="array" ref="L350">_xll.SNL.Clients.Office.Excel.Functions.SPG(K350, "SP_TOTAL_REV", "CY2023")</f>
        <v>29652000</v>
      </c>
      <c r="M350" s="4">
        <f>_xll.SNL.Clients.Office.Excel.Functions.SPG(K350,"IQ_AVG_DILUT_SHARES_OUT","CY2023")</f>
        <v>652000000</v>
      </c>
      <c r="N350" s="5">
        <f>_xll.SNL.Clients.Office.Excel.Functions.SPG(K350, "IQ_DILUT_EPS_NORM", "CY2023")</f>
        <v>0.57299999999999995</v>
      </c>
      <c r="O350">
        <f t="shared" si="62"/>
        <v>373595.99999999994</v>
      </c>
      <c r="P350">
        <f t="shared" si="63"/>
        <v>1.25993524888709E-2</v>
      </c>
      <c r="Q350" s="5">
        <f>_xll.SNL.Clients.Office.Excel.Functions.SPG(K350, "SP_MARKETCAP", "12/31/2022")</f>
        <v>11069.187790399999</v>
      </c>
      <c r="R350">
        <f t="shared" si="67"/>
        <v>3.2851357199568048E-4</v>
      </c>
      <c r="S350">
        <f t="shared" si="68"/>
        <v>1.8823827675352491E-4</v>
      </c>
      <c r="U350" t="s">
        <v>350</v>
      </c>
      <c r="V350" s="4" cm="1">
        <f t="array" ref="V350">_xll.SNL.Clients.Office.Excel.Functions.SPG(U350, "SP_TOTAL_REV", "CY2021")</f>
        <v>28586000</v>
      </c>
      <c r="W350" s="4">
        <f>_xll.SNL.Clients.Office.Excel.Functions.SPG(U350,"IQ_AVG_DILUT_SHARES_OUT","CY2021")</f>
        <v>655000000</v>
      </c>
      <c r="X350" s="5">
        <f>_xll.SNL.Clients.Office.Excel.Functions.SPG(U350, "IQ_DILUT_EPS_NORM", "CY2021")</f>
        <v>2.6829999999999998</v>
      </c>
      <c r="Y350">
        <f t="shared" si="69"/>
        <v>1757365</v>
      </c>
      <c r="Z350">
        <f t="shared" si="70"/>
        <v>6.1476422024767371E-2</v>
      </c>
      <c r="AA350" s="5">
        <f>_xll.SNL.Clients.Office.Excel.Functions.SPG(U350, "SP_MARKETCAP", "12/31/2021")</f>
        <v>19668.806851509999</v>
      </c>
      <c r="AB350">
        <f t="shared" si="64"/>
        <v>4.6354472384422239E-4</v>
      </c>
      <c r="AC350">
        <f t="shared" si="71"/>
        <v>1.2436904940740486E-3</v>
      </c>
    </row>
    <row r="351" spans="1:29">
      <c r="A351" t="s">
        <v>351</v>
      </c>
      <c r="B351" s="4" cm="1">
        <f t="array" ref="B351">_xll.SNL.Clients.Office.Excel.Functions.SPG(A351, "SP_TOTAL_REV", "CY2023")</f>
        <v>19826043</v>
      </c>
      <c r="C351" s="4">
        <f>_xll.SNL.Clients.Office.Excel.Functions.SPG(A351,"IQ_AVG_DILUT_SHARES_OUT","CY2023")</f>
        <v>129998400</v>
      </c>
      <c r="D351" s="5">
        <f>_xll.SNL.Clients.Office.Excel.Functions.SPG(A351, "IQ_DILUT_EPS_NORM", "CY2023")</f>
        <v>17.701000000000001</v>
      </c>
      <c r="E351">
        <f t="shared" si="60"/>
        <v>2301101.6784000001</v>
      </c>
      <c r="F351">
        <f t="shared" si="61"/>
        <v>0.11606459636953274</v>
      </c>
      <c r="G351" s="5">
        <f>_xll.SNL.Clients.Office.Excel.Functions.SPG(A351, "SP_MARKETCAP", "12/30/2023")</f>
        <v>59188.8121168</v>
      </c>
      <c r="H351">
        <f t="shared" si="65"/>
        <v>1.4086937894443837E-3</v>
      </c>
      <c r="I351">
        <f t="shared" si="66"/>
        <v>2.4935288766955038E-2</v>
      </c>
      <c r="K351" t="s">
        <v>351</v>
      </c>
      <c r="L351" s="4" cm="1">
        <f t="array" ref="L351">_xll.SNL.Clients.Office.Excel.Functions.SPG(K351, "SP_TOTAL_REV", "CY2023")</f>
        <v>19826043</v>
      </c>
      <c r="M351" s="4">
        <f>_xll.SNL.Clients.Office.Excel.Functions.SPG(K351,"IQ_AVG_DILUT_SHARES_OUT","CY2023")</f>
        <v>129998400</v>
      </c>
      <c r="N351" s="5">
        <f>_xll.SNL.Clients.Office.Excel.Functions.SPG(K351, "IQ_DILUT_EPS_NORM", "CY2023")</f>
        <v>17.701000000000001</v>
      </c>
      <c r="O351">
        <f t="shared" si="62"/>
        <v>2301101.6784000001</v>
      </c>
      <c r="P351">
        <f t="shared" si="63"/>
        <v>0.11606459636953274</v>
      </c>
      <c r="Q351" s="5">
        <f>_xll.SNL.Clients.Office.Excel.Functions.SPG(K351, "SP_MARKETCAP", "12/31/2022")</f>
        <v>37366.067720999999</v>
      </c>
      <c r="R351">
        <f t="shared" si="67"/>
        <v>1.1089576408762529E-3</v>
      </c>
      <c r="S351">
        <f t="shared" si="68"/>
        <v>1.9629659201150555E-2</v>
      </c>
      <c r="U351" t="s">
        <v>351</v>
      </c>
      <c r="V351" s="4" cm="1">
        <f t="array" ref="V351">_xll.SNL.Clients.Office.Excel.Functions.SPG(U351, "SP_TOTAL_REV", "CY2021")</f>
        <v>15292584</v>
      </c>
      <c r="W351" s="4">
        <f>_xll.SNL.Clients.Office.Excel.Functions.SPG(U351,"IQ_AVG_DILUT_SHARES_OUT","CY2021")</f>
        <v>130885802</v>
      </c>
      <c r="X351" s="5">
        <f>_xll.SNL.Clients.Office.Excel.Functions.SPG(U351, "IQ_DILUT_EPS_NORM", "CY2021")</f>
        <v>11.439</v>
      </c>
      <c r="Y351">
        <f t="shared" si="69"/>
        <v>1497202.6890780001</v>
      </c>
      <c r="Z351">
        <f t="shared" si="70"/>
        <v>9.7903839473956797E-2</v>
      </c>
      <c r="AA351" s="5">
        <f>_xll.SNL.Clients.Office.Excel.Functions.SPG(U351, "SP_MARKETCAP", "12/31/2021")</f>
        <v>40883.176848360003</v>
      </c>
      <c r="AB351">
        <f t="shared" si="64"/>
        <v>9.6351451641778858E-4</v>
      </c>
      <c r="AC351">
        <f t="shared" si="71"/>
        <v>1.1021642553303084E-2</v>
      </c>
    </row>
    <row r="352" spans="1:29">
      <c r="A352" t="s">
        <v>352</v>
      </c>
      <c r="B352" s="4" cm="1">
        <f t="array" ref="B352">_xll.SNL.Clients.Office.Excel.Functions.SPG(A352, "SP_TOTAL_REV", "CY2023")</f>
        <v>5154500</v>
      </c>
      <c r="C352" s="4">
        <f>_xll.SNL.Clients.Office.Excel.Functions.SPG(A352,"IQ_AVG_DILUT_SHARES_OUT","CY2023")</f>
        <v>362350000</v>
      </c>
      <c r="D352" s="5">
        <f>_xll.SNL.Clients.Office.Excel.Functions.SPG(A352, "IQ_DILUT_EPS_NORM", "CY2023")</f>
        <v>3.722</v>
      </c>
      <c r="E352">
        <f t="shared" si="60"/>
        <v>1348666.7</v>
      </c>
      <c r="F352">
        <f t="shared" si="61"/>
        <v>0.26164840430691627</v>
      </c>
      <c r="G352" s="5">
        <f>_xll.SNL.Clients.Office.Excel.Functions.SPG(A352, "SP_MARKETCAP", "12/30/2023")</f>
        <v>42858.377694859999</v>
      </c>
      <c r="H352">
        <f t="shared" si="65"/>
        <v>1.0200294333542552E-3</v>
      </c>
      <c r="I352">
        <f t="shared" si="66"/>
        <v>3.796549550944538E-3</v>
      </c>
      <c r="K352" t="s">
        <v>352</v>
      </c>
      <c r="L352" s="4" cm="1">
        <f t="array" ref="L352">_xll.SNL.Clients.Office.Excel.Functions.SPG(K352, "SP_TOTAL_REV", "CY2023")</f>
        <v>5154500</v>
      </c>
      <c r="M352" s="4">
        <f>_xll.SNL.Clients.Office.Excel.Functions.SPG(K352,"IQ_AVG_DILUT_SHARES_OUT","CY2023")</f>
        <v>362350000</v>
      </c>
      <c r="N352" s="5">
        <f>_xll.SNL.Clients.Office.Excel.Functions.SPG(K352, "IQ_DILUT_EPS_NORM", "CY2023")</f>
        <v>3.722</v>
      </c>
      <c r="O352">
        <f t="shared" si="62"/>
        <v>1348666.7</v>
      </c>
      <c r="P352">
        <f t="shared" si="63"/>
        <v>0.26164840430691627</v>
      </c>
      <c r="Q352" s="5">
        <f>_xll.SNL.Clients.Office.Excel.Functions.SPG(K352, "SP_MARKETCAP", "12/31/2022")</f>
        <v>41655.514286880003</v>
      </c>
      <c r="R352">
        <f t="shared" si="67"/>
        <v>1.2362606950772083E-3</v>
      </c>
      <c r="S352">
        <f t="shared" si="68"/>
        <v>4.6013623070773691E-3</v>
      </c>
      <c r="U352" t="s">
        <v>352</v>
      </c>
      <c r="V352" s="4" cm="1">
        <f t="array" ref="V352">_xll.SNL.Clients.Office.Excel.Functions.SPG(U352, "SP_TOTAL_REV", "CY2021")</f>
        <v>4332300</v>
      </c>
      <c r="W352" s="4">
        <f>_xll.SNL.Clients.Office.Excel.Functions.SPG(U352,"IQ_AVG_DILUT_SHARES_OUT","CY2021")</f>
        <v>362750000</v>
      </c>
      <c r="X352" s="5">
        <f>_xll.SNL.Clients.Office.Excel.Functions.SPG(U352, "IQ_DILUT_EPS_NORM", "CY2021")</f>
        <v>2.8690000000000002</v>
      </c>
      <c r="Y352">
        <f t="shared" si="69"/>
        <v>1040729.7500000001</v>
      </c>
      <c r="Z352">
        <f t="shared" si="70"/>
        <v>0.24022568843339567</v>
      </c>
      <c r="AA352" s="5">
        <f>_xll.SNL.Clients.Office.Excel.Functions.SPG(U352, "SP_MARKETCAP", "12/31/2021")</f>
        <v>49249.2</v>
      </c>
      <c r="AB352">
        <f t="shared" si="64"/>
        <v>1.1606808173926547E-3</v>
      </c>
      <c r="AC352">
        <f t="shared" si="71"/>
        <v>3.3299932650995268E-3</v>
      </c>
    </row>
    <row r="353" spans="1:29">
      <c r="A353" t="s">
        <v>353</v>
      </c>
      <c r="B353" s="4" cm="1">
        <f t="array" ref="B353">_xll.SNL.Clients.Office.Excel.Functions.SPG(A353, "SP_TOTAL_REV", "CY2023")</f>
        <v>1693674</v>
      </c>
      <c r="C353" s="4">
        <f>_xll.SNL.Clients.Office.Excel.Functions.SPG(A353,"IQ_AVG_DILUT_SHARES_OUT","CY2023")</f>
        <v>57974000</v>
      </c>
      <c r="D353" s="5">
        <f>_xll.SNL.Clients.Office.Excel.Functions.SPG(A353, "IQ_DILUT_EPS_NORM", "CY2023")</f>
        <v>5.093</v>
      </c>
      <c r="E353">
        <f t="shared" si="60"/>
        <v>295261.58199999999</v>
      </c>
      <c r="F353">
        <f t="shared" si="61"/>
        <v>0.17433200367957469</v>
      </c>
      <c r="G353" s="5">
        <f>_xll.SNL.Clients.Office.Excel.Functions.SPG(A353, "SP_MARKETCAP", "12/30/2023")</f>
        <v>11927.9135104</v>
      </c>
      <c r="H353">
        <f t="shared" si="65"/>
        <v>2.8388435385343677E-4</v>
      </c>
      <c r="I353">
        <f t="shared" si="66"/>
        <v>1.4458230141755535E-3</v>
      </c>
      <c r="K353" t="s">
        <v>353</v>
      </c>
      <c r="L353" s="4" cm="1">
        <f t="array" ref="L353">_xll.SNL.Clients.Office.Excel.Functions.SPG(K353, "SP_TOTAL_REV", "CY2023")</f>
        <v>1693674</v>
      </c>
      <c r="M353" s="4">
        <f>_xll.SNL.Clients.Office.Excel.Functions.SPG(K353,"IQ_AVG_DILUT_SHARES_OUT","CY2023")</f>
        <v>57974000</v>
      </c>
      <c r="N353" s="5">
        <f>_xll.SNL.Clients.Office.Excel.Functions.SPG(K353, "IQ_DILUT_EPS_NORM", "CY2023")</f>
        <v>5.093</v>
      </c>
      <c r="O353">
        <f t="shared" si="62"/>
        <v>295261.58199999999</v>
      </c>
      <c r="P353">
        <f t="shared" si="63"/>
        <v>0.17433200367957469</v>
      </c>
      <c r="Q353" s="5">
        <f>_xll.SNL.Clients.Office.Excel.Functions.SPG(K353, "SP_MARKETCAP", "12/31/2022")</f>
        <v>17956.542754149999</v>
      </c>
      <c r="R353">
        <f t="shared" si="67"/>
        <v>5.3291787189435722E-4</v>
      </c>
      <c r="S353">
        <f t="shared" si="68"/>
        <v>2.7141507215579612E-3</v>
      </c>
      <c r="U353" t="s">
        <v>353</v>
      </c>
      <c r="V353" s="4" cm="1">
        <f t="array" ref="V353">_xll.SNL.Clients.Office.Excel.Functions.SPG(U353, "SP_TOTAL_REV", "CY2021")</f>
        <v>1055524</v>
      </c>
      <c r="W353" s="4">
        <f>_xll.SNL.Clients.Office.Excel.Functions.SPG(U353,"IQ_AVG_DILUT_SHARES_OUT","CY2021")</f>
        <v>58191000</v>
      </c>
      <c r="X353" s="5">
        <f>_xll.SNL.Clients.Office.Excel.Functions.SPG(U353, "IQ_DILUT_EPS_NORM", "CY2021")</f>
        <v>2.7509999999999999</v>
      </c>
      <c r="Y353">
        <f t="shared" si="69"/>
        <v>160083.44099999999</v>
      </c>
      <c r="Z353">
        <f t="shared" si="70"/>
        <v>0.15166253064828464</v>
      </c>
      <c r="AA353" s="5">
        <f>_xll.SNL.Clients.Office.Excel.Functions.SPG(U353, "SP_MARKETCAP", "12/31/2021")</f>
        <v>24079.614581850001</v>
      </c>
      <c r="AB353">
        <f t="shared" si="64"/>
        <v>5.6749646157423371E-4</v>
      </c>
      <c r="AC353">
        <f t="shared" si="71"/>
        <v>1.5611827657907168E-3</v>
      </c>
    </row>
    <row r="354" spans="1:29">
      <c r="A354" t="s">
        <v>354</v>
      </c>
      <c r="B354" s="4" cm="1">
        <f t="array" ref="B354">_xll.SNL.Clients.Office.Excel.Functions.SPG(A354, "SP_TOTAL_REV", "CY2023")</f>
        <v>29771000</v>
      </c>
      <c r="C354" s="4">
        <f>_xll.SNL.Clients.Office.Excel.Functions.SPG(A354,"IQ_AVG_DILUT_SHARES_OUT","CY2023")</f>
        <v>1107000000</v>
      </c>
      <c r="D354" s="5">
        <f>_xll.SNL.Clients.Office.Excel.Functions.SPG(A354, "IQ_DILUT_EPS_NORM", "CY2023")</f>
        <v>2.8119999999999998</v>
      </c>
      <c r="E354">
        <f t="shared" si="60"/>
        <v>3112884</v>
      </c>
      <c r="F354">
        <f t="shared" si="61"/>
        <v>0.10456094857411576</v>
      </c>
      <c r="G354" s="5">
        <f>_xll.SNL.Clients.Office.Excel.Functions.SPG(A354, "SP_MARKETCAP", "12/30/2023")</f>
        <v>66208.591155839997</v>
      </c>
      <c r="H354">
        <f t="shared" si="65"/>
        <v>1.575764537815776E-3</v>
      </c>
      <c r="I354">
        <f t="shared" si="66"/>
        <v>4.4310498803379617E-3</v>
      </c>
      <c r="K354" t="s">
        <v>354</v>
      </c>
      <c r="L354" s="4" cm="1">
        <f t="array" ref="L354">_xll.SNL.Clients.Office.Excel.Functions.SPG(K354, "SP_TOTAL_REV", "CY2023")</f>
        <v>29771000</v>
      </c>
      <c r="M354" s="4">
        <f>_xll.SNL.Clients.Office.Excel.Functions.SPG(K354,"IQ_AVG_DILUT_SHARES_OUT","CY2023")</f>
        <v>1107000000</v>
      </c>
      <c r="N354" s="5">
        <f>_xll.SNL.Clients.Office.Excel.Functions.SPG(K354, "IQ_DILUT_EPS_NORM", "CY2023")</f>
        <v>2.8119999999999998</v>
      </c>
      <c r="O354">
        <f t="shared" si="62"/>
        <v>3112884</v>
      </c>
      <c r="P354">
        <f t="shared" si="63"/>
        <v>0.10456094857411576</v>
      </c>
      <c r="Q354" s="5">
        <f>_xll.SNL.Clients.Office.Excel.Functions.SPG(K354, "SP_MARKETCAP", "12/31/2022")</f>
        <v>81192.77507304</v>
      </c>
      <c r="R354">
        <f t="shared" si="67"/>
        <v>2.4096554385515901E-3</v>
      </c>
      <c r="S354">
        <f t="shared" si="68"/>
        <v>6.7759510932070711E-3</v>
      </c>
      <c r="U354" t="s">
        <v>354</v>
      </c>
      <c r="V354" s="4" cm="1">
        <f t="array" ref="V354">_xll.SNL.Clients.Office.Excel.Functions.SPG(U354, "SP_TOTAL_REV", "CY2021")</f>
        <v>25371000</v>
      </c>
      <c r="W354" s="4">
        <f>_xll.SNL.Clients.Office.Excel.Functions.SPG(U354,"IQ_AVG_DILUT_SHARES_OUT","CY2021")</f>
        <v>1186000000</v>
      </c>
      <c r="X354" s="5">
        <f>_xll.SNL.Clients.Office.Excel.Functions.SPG(U354, "IQ_DILUT_EPS_NORM", "CY2021")</f>
        <v>2.145</v>
      </c>
      <c r="Y354">
        <f t="shared" si="69"/>
        <v>2543970</v>
      </c>
      <c r="Z354">
        <f t="shared" si="70"/>
        <v>0.10027078160104055</v>
      </c>
      <c r="AA354" s="5">
        <f>_xll.SNL.Clients.Office.Excel.Functions.SPG(U354, "SP_MARKETCAP", "12/31/2021")</f>
        <v>221568.33183576001</v>
      </c>
      <c r="AB354">
        <f t="shared" si="64"/>
        <v>5.2218129939868452E-3</v>
      </c>
      <c r="AC354">
        <f t="shared" si="71"/>
        <v>1.1200788872101783E-2</v>
      </c>
    </row>
    <row r="355" spans="1:29">
      <c r="A355" t="s">
        <v>355</v>
      </c>
      <c r="B355" s="4" cm="1">
        <f t="array" ref="B355">_xll.SNL.Clients.Office.Excel.Functions.SPG(A355, "SP_TOTAL_REV", "CY2023")</f>
        <v>4104500</v>
      </c>
      <c r="C355" s="4">
        <f>_xll.SNL.Clients.Office.Excel.Functions.SPG(A355,"IQ_AVG_DILUT_SHARES_OUT","CY2023")</f>
        <v>166300000</v>
      </c>
      <c r="D355" s="5">
        <f>_xll.SNL.Clients.Office.Excel.Functions.SPG(A355, "IQ_DILUT_EPS_NORM", "CY2023")</f>
        <v>2.5270000000000001</v>
      </c>
      <c r="E355">
        <f t="shared" si="60"/>
        <v>420240.1</v>
      </c>
      <c r="F355">
        <f t="shared" si="61"/>
        <v>0.10238521135339261</v>
      </c>
      <c r="G355" s="5">
        <f>_xll.SNL.Clients.Office.Excel.Functions.SPG(A355, "SP_MARKETCAP", "12/30/2023")</f>
        <v>12018.88730889</v>
      </c>
      <c r="H355">
        <f t="shared" si="65"/>
        <v>2.8604953035135558E-4</v>
      </c>
      <c r="I355">
        <f t="shared" si="66"/>
        <v>7.2284716319787556E-4</v>
      </c>
      <c r="K355" t="s">
        <v>355</v>
      </c>
      <c r="L355" s="4" cm="1">
        <f t="array" ref="L355">_xll.SNL.Clients.Office.Excel.Functions.SPG(K355, "SP_TOTAL_REV", "CY2023")</f>
        <v>4104500</v>
      </c>
      <c r="M355" s="4">
        <f>_xll.SNL.Clients.Office.Excel.Functions.SPG(K355,"IQ_AVG_DILUT_SHARES_OUT","CY2023")</f>
        <v>166300000</v>
      </c>
      <c r="N355" s="5">
        <f>_xll.SNL.Clients.Office.Excel.Functions.SPG(K355, "IQ_DILUT_EPS_NORM", "CY2023")</f>
        <v>2.5270000000000001</v>
      </c>
      <c r="O355">
        <f t="shared" si="62"/>
        <v>420240.1</v>
      </c>
      <c r="P355">
        <f t="shared" si="63"/>
        <v>0.10238521135339261</v>
      </c>
      <c r="Q355" s="5">
        <f>_xll.SNL.Clients.Office.Excel.Functions.SPG(K355, "SP_MARKETCAP", "12/31/2022")</f>
        <v>7399.1359629199997</v>
      </c>
      <c r="R355">
        <f t="shared" si="67"/>
        <v>2.1959303888300106E-4</v>
      </c>
      <c r="S355">
        <f t="shared" si="68"/>
        <v>5.5491160925734374E-4</v>
      </c>
      <c r="U355" t="s">
        <v>355</v>
      </c>
      <c r="V355" s="4" cm="1">
        <f t="array" ref="V355">_xll.SNL.Clients.Office.Excel.Functions.SPG(U355, "SP_TOTAL_REV", "CY2021")</f>
        <v>3764800</v>
      </c>
      <c r="W355" s="4">
        <f>_xll.SNL.Clients.Office.Excel.Functions.SPG(U355,"IQ_AVG_DILUT_SHARES_OUT","CY2021")</f>
        <v>167500000</v>
      </c>
      <c r="X355" s="5">
        <f>_xll.SNL.Clients.Office.Excel.Functions.SPG(U355, "IQ_DILUT_EPS_NORM", "CY2021")</f>
        <v>2.3340000000000001</v>
      </c>
      <c r="Y355">
        <f t="shared" si="69"/>
        <v>390945</v>
      </c>
      <c r="Z355">
        <f t="shared" si="70"/>
        <v>0.10384216957076073</v>
      </c>
      <c r="AA355" s="5">
        <f>_xll.SNL.Clients.Office.Excel.Functions.SPG(U355, "SP_MARKETCAP", "12/31/2021")</f>
        <v>12084.87433357</v>
      </c>
      <c r="AB355">
        <f t="shared" si="64"/>
        <v>2.848103485858764E-4</v>
      </c>
      <c r="AC355">
        <f t="shared" si="71"/>
        <v>6.6474735359943558E-4</v>
      </c>
    </row>
    <row r="356" spans="1:29">
      <c r="A356" t="s">
        <v>356</v>
      </c>
      <c r="B356" s="4" cm="1">
        <f t="array" ref="B356">_xll.SNL.Clients.Office.Excel.Functions.SPG(A356, "SP_TOTAL_REV", "CY2023")</f>
        <v>91471000</v>
      </c>
      <c r="C356" s="4">
        <f>_xll.SNL.Clients.Office.Excel.Functions.SPG(A356,"IQ_AVG_DILUT_SHARES_OUT","CY2023")</f>
        <v>1383000000</v>
      </c>
      <c r="D356" s="5">
        <f>_xll.SNL.Clients.Office.Excel.Functions.SPG(A356, "IQ_DILUT_EPS_NORM", "CY2023")</f>
        <v>5.9039999999999999</v>
      </c>
      <c r="E356">
        <f t="shared" si="60"/>
        <v>8165232</v>
      </c>
      <c r="F356">
        <f t="shared" si="61"/>
        <v>8.9265800089645894E-2</v>
      </c>
      <c r="G356" s="5">
        <f>_xll.SNL.Clients.Office.Excel.Functions.SPG(A356, "SP_MARKETCAP", "12/30/2023")</f>
        <v>236277.67084064</v>
      </c>
      <c r="H356">
        <f t="shared" si="65"/>
        <v>5.623408809772695E-3</v>
      </c>
      <c r="I356">
        <f t="shared" si="66"/>
        <v>3.320060561289799E-2</v>
      </c>
      <c r="K356" t="s">
        <v>356</v>
      </c>
      <c r="L356" s="4" cm="1">
        <f t="array" ref="L356">_xll.SNL.Clients.Office.Excel.Functions.SPG(K356, "SP_TOTAL_REV", "CY2023")</f>
        <v>91471000</v>
      </c>
      <c r="M356" s="4">
        <f>_xll.SNL.Clients.Office.Excel.Functions.SPG(K356,"IQ_AVG_DILUT_SHARES_OUT","CY2023")</f>
        <v>1383000000</v>
      </c>
      <c r="N356" s="5">
        <f>_xll.SNL.Clients.Office.Excel.Functions.SPG(K356, "IQ_DILUT_EPS_NORM", "CY2023")</f>
        <v>5.9039999999999999</v>
      </c>
      <c r="O356">
        <f t="shared" si="62"/>
        <v>8165232</v>
      </c>
      <c r="P356">
        <f t="shared" si="63"/>
        <v>8.9265800089645894E-2</v>
      </c>
      <c r="Q356" s="5">
        <f>_xll.SNL.Clients.Office.Excel.Functions.SPG(K356, "SP_MARKETCAP", "12/31/2022")</f>
        <v>251832.01544412001</v>
      </c>
      <c r="R356">
        <f t="shared" si="67"/>
        <v>7.4739209870636472E-3</v>
      </c>
      <c r="S356">
        <f t="shared" si="68"/>
        <v>4.4126029507623774E-2</v>
      </c>
      <c r="U356" t="s">
        <v>356</v>
      </c>
      <c r="V356" s="4" cm="1">
        <f t="array" ref="V356">_xll.SNL.Clients.Office.Excel.Functions.SPG(U356, "SP_TOTAL_REV", "CY2021")</f>
        <v>79474000</v>
      </c>
      <c r="W356" s="4">
        <f>_xll.SNL.Clients.Office.Excel.Functions.SPG(U356,"IQ_AVG_DILUT_SHARES_OUT","CY2021")</f>
        <v>1389000000</v>
      </c>
      <c r="X356" s="5">
        <f>_xll.SNL.Clients.Office.Excel.Functions.SPG(U356, "IQ_DILUT_EPS_NORM", "CY2021")</f>
        <v>4.4820000000000002</v>
      </c>
      <c r="Y356">
        <f t="shared" si="69"/>
        <v>6225498</v>
      </c>
      <c r="Z356">
        <f t="shared" si="70"/>
        <v>7.8333769534690595E-2</v>
      </c>
      <c r="AA356" s="5">
        <f>_xll.SNL.Clients.Office.Excel.Functions.SPG(U356, "SP_MARKETCAP", "12/31/2021")</f>
        <v>242976.00367775999</v>
      </c>
      <c r="AB356">
        <f t="shared" si="64"/>
        <v>5.7263384289593169E-3</v>
      </c>
      <c r="AC356">
        <f t="shared" si="71"/>
        <v>2.5665448838595659E-2</v>
      </c>
    </row>
    <row r="357" spans="1:29">
      <c r="A357" t="s">
        <v>357</v>
      </c>
      <c r="B357" s="4" cm="1">
        <f t="array" ref="B357">_xll.SNL.Clients.Office.Excel.Functions.SPG(A357, "SP_TOTAL_REV", "CY2023")</f>
        <v>58496000</v>
      </c>
      <c r="C357" s="4">
        <f>_xll.SNL.Clients.Office.Excel.Functions.SPG(A357,"IQ_AVG_DILUT_SHARES_OUT","CY2023")</f>
        <v>5709000000</v>
      </c>
      <c r="D357" s="5">
        <f>_xll.SNL.Clients.Office.Excel.Functions.SPG(A357, "IQ_DILUT_EPS_NORM", "CY2023")</f>
        <v>0.77</v>
      </c>
      <c r="E357">
        <f t="shared" si="60"/>
        <v>4395930</v>
      </c>
      <c r="F357">
        <f t="shared" si="61"/>
        <v>7.5149240973741788E-2</v>
      </c>
      <c r="G357" s="5">
        <f>_xll.SNL.Clients.Office.Excel.Functions.SPG(A357, "SP_MARKETCAP", "12/30/2023")</f>
        <v>162560.23867667999</v>
      </c>
      <c r="H357">
        <f t="shared" si="65"/>
        <v>3.8689338482168611E-3</v>
      </c>
      <c r="I357">
        <f t="shared" si="66"/>
        <v>2.9790790631269832E-3</v>
      </c>
      <c r="K357" t="s">
        <v>357</v>
      </c>
      <c r="L357" s="4" cm="1">
        <f t="array" ref="L357">_xll.SNL.Clients.Office.Excel.Functions.SPG(K357, "SP_TOTAL_REV", "CY2023")</f>
        <v>58496000</v>
      </c>
      <c r="M357" s="4">
        <f>_xll.SNL.Clients.Office.Excel.Functions.SPG(K357,"IQ_AVG_DILUT_SHARES_OUT","CY2023")</f>
        <v>5709000000</v>
      </c>
      <c r="N357" s="5">
        <f>_xll.SNL.Clients.Office.Excel.Functions.SPG(K357, "IQ_DILUT_EPS_NORM", "CY2023")</f>
        <v>0.77</v>
      </c>
      <c r="O357">
        <f t="shared" si="62"/>
        <v>4395930</v>
      </c>
      <c r="P357">
        <f t="shared" si="63"/>
        <v>7.5149240973741788E-2</v>
      </c>
      <c r="Q357" s="5">
        <f>_xll.SNL.Clients.Office.Excel.Functions.SPG(K357, "SP_MARKETCAP", "12/31/2022")</f>
        <v>287626.23687587999</v>
      </c>
      <c r="R357">
        <f t="shared" si="67"/>
        <v>8.5362290589846932E-3</v>
      </c>
      <c r="S357">
        <f t="shared" si="68"/>
        <v>6.5728963754182138E-3</v>
      </c>
      <c r="U357" t="s">
        <v>357</v>
      </c>
      <c r="V357" s="4" cm="1">
        <f t="array" ref="V357">_xll.SNL.Clients.Office.Excel.Functions.SPG(U357, "SP_TOTAL_REV", "CY2021")</f>
        <v>81288000</v>
      </c>
      <c r="W357" s="4">
        <f>_xll.SNL.Clients.Office.Excel.Functions.SPG(U357,"IQ_AVG_DILUT_SHARES_OUT","CY2021")</f>
        <v>5708000000</v>
      </c>
      <c r="X357" s="5">
        <f>_xll.SNL.Clients.Office.Excel.Functions.SPG(U357, "IQ_DILUT_EPS_NORM", "CY2021")</f>
        <v>3.0870000000000002</v>
      </c>
      <c r="Y357">
        <f t="shared" si="69"/>
        <v>17620596</v>
      </c>
      <c r="Z357">
        <f t="shared" si="70"/>
        <v>0.21676749335695306</v>
      </c>
      <c r="AA357" s="5">
        <f>_xll.SNL.Clients.Office.Excel.Functions.SPG(U357, "SP_MARKETCAP", "12/31/2021")</f>
        <v>331439.7726119</v>
      </c>
      <c r="AB357">
        <f t="shared" si="64"/>
        <v>7.8112088357093264E-3</v>
      </c>
      <c r="AC357">
        <f t="shared" si="71"/>
        <v>2.4113201675834691E-2</v>
      </c>
    </row>
    <row r="358" spans="1:29">
      <c r="A358" t="s">
        <v>358</v>
      </c>
      <c r="B358" s="4" cm="1">
        <f t="array" ref="B358">_xll.SNL.Clients.Office.Excel.Functions.SPG(A358, "SP_TOTAL_REV", "CY2023")</f>
        <v>24428000</v>
      </c>
      <c r="C358" s="4">
        <f>_xll.SNL.Clients.Office.Excel.Functions.SPG(A358,"IQ_AVG_DILUT_SHARES_OUT","CY2023")</f>
        <v>2138000000</v>
      </c>
      <c r="D358" s="5">
        <f>_xll.SNL.Clients.Office.Excel.Functions.SPG(A358, "IQ_DILUT_EPS_NORM", "CY2023")</f>
        <v>0.38500000000000001</v>
      </c>
      <c r="E358">
        <f t="shared" si="60"/>
        <v>823130</v>
      </c>
      <c r="F358">
        <f t="shared" si="61"/>
        <v>3.3696168331422957E-2</v>
      </c>
      <c r="G358" s="5">
        <f>_xll.SNL.Clients.Office.Excel.Functions.SPG(A358, "SP_MARKETCAP", "12/30/2023")</f>
        <v>38467.152503429999</v>
      </c>
      <c r="H358">
        <f t="shared" si="65"/>
        <v>9.1551826926783539E-4</v>
      </c>
      <c r="I358">
        <f t="shared" si="66"/>
        <v>3.5247453366811662E-4</v>
      </c>
      <c r="K358" t="s">
        <v>358</v>
      </c>
      <c r="L358" s="4" cm="1">
        <f t="array" ref="L358">_xll.SNL.Clients.Office.Excel.Functions.SPG(K358, "SP_TOTAL_REV", "CY2023")</f>
        <v>24428000</v>
      </c>
      <c r="M358" s="4">
        <f>_xll.SNL.Clients.Office.Excel.Functions.SPG(K358,"IQ_AVG_DILUT_SHARES_OUT","CY2023")</f>
        <v>2138000000</v>
      </c>
      <c r="N358" s="5">
        <f>_xll.SNL.Clients.Office.Excel.Functions.SPG(K358, "IQ_DILUT_EPS_NORM", "CY2023")</f>
        <v>0.38500000000000001</v>
      </c>
      <c r="O358">
        <f t="shared" si="62"/>
        <v>823130</v>
      </c>
      <c r="P358">
        <f t="shared" si="63"/>
        <v>3.3696168331422957E-2</v>
      </c>
      <c r="Q358" s="5">
        <f>_xll.SNL.Clients.Office.Excel.Functions.SPG(K358, "SP_MARKETCAP", "12/31/2022")</f>
        <v>32320.0033821</v>
      </c>
      <c r="R358">
        <f t="shared" si="67"/>
        <v>9.5919953288483011E-4</v>
      </c>
      <c r="S358">
        <f t="shared" si="68"/>
        <v>3.692918201606596E-4</v>
      </c>
      <c r="U358" t="s">
        <v>358</v>
      </c>
      <c r="V358" s="4" cm="1">
        <f t="array" ref="V358">_xll.SNL.Clients.Office.Excel.Functions.SPG(U358, "SP_TOTAL_REV", "CY2021")</f>
        <v>20642000</v>
      </c>
      <c r="W358" s="4">
        <f>_xll.SNL.Clients.Office.Excel.Functions.SPG(U358,"IQ_AVG_DILUT_SHARES_OUT","CY2021")</f>
        <v>1985000000</v>
      </c>
      <c r="X358" s="5">
        <f>_xll.SNL.Clients.Office.Excel.Functions.SPG(U358, "IQ_DILUT_EPS_NORM", "CY2021")</f>
        <v>0.47899999999999998</v>
      </c>
      <c r="Y358">
        <f t="shared" si="69"/>
        <v>950815</v>
      </c>
      <c r="Z358">
        <f t="shared" si="70"/>
        <v>4.6062154829958339E-2</v>
      </c>
      <c r="AA358" s="5">
        <f>_xll.SNL.Clients.Office.Excel.Functions.SPG(U358, "SP_MARKETCAP", "12/31/2021")</f>
        <v>24102.382100139999</v>
      </c>
      <c r="AB358">
        <f t="shared" si="64"/>
        <v>5.6803303519855329E-4</v>
      </c>
      <c r="AC358">
        <f t="shared" si="71"/>
        <v>2.7208782386010699E-4</v>
      </c>
    </row>
    <row r="359" spans="1:29">
      <c r="A359" t="s">
        <v>359</v>
      </c>
      <c r="B359" s="4" cm="1">
        <f t="array" ref="B359">_xll.SNL.Clients.Office.Excel.Functions.SPG(A359, "SP_TOTAL_REV", "CY2023")</f>
        <v>35174000</v>
      </c>
      <c r="C359" s="4">
        <f>_xll.SNL.Clients.Office.Excel.Functions.SPG(A359,"IQ_AVG_DILUT_SHARES_OUT","CY2023")</f>
        <v>1553000000</v>
      </c>
      <c r="D359" s="5">
        <f>_xll.SNL.Clients.Office.Excel.Functions.SPG(A359, "IQ_DILUT_EPS_NORM", "CY2023")</f>
        <v>4.4530000000000003</v>
      </c>
      <c r="E359">
        <f t="shared" si="60"/>
        <v>6915509</v>
      </c>
      <c r="F359">
        <f t="shared" si="61"/>
        <v>0.19660854608517656</v>
      </c>
      <c r="G359" s="5">
        <f>_xll.SNL.Clients.Office.Excel.Functions.SPG(A359, "SP_MARKETCAP", "12/30/2023")</f>
        <v>146050.35563328001</v>
      </c>
      <c r="H359">
        <f t="shared" si="65"/>
        <v>3.4759986147508497E-3</v>
      </c>
      <c r="I359">
        <f t="shared" si="66"/>
        <v>1.5478621831485535E-2</v>
      </c>
      <c r="K359" t="s">
        <v>359</v>
      </c>
      <c r="L359" s="4" cm="1">
        <f t="array" ref="L359">_xll.SNL.Clients.Office.Excel.Functions.SPG(K359, "SP_TOTAL_REV", "CY2023")</f>
        <v>35174000</v>
      </c>
      <c r="M359" s="4">
        <f>_xll.SNL.Clients.Office.Excel.Functions.SPG(K359,"IQ_AVG_DILUT_SHARES_OUT","CY2023")</f>
        <v>1553000000</v>
      </c>
      <c r="N359" s="5">
        <f>_xll.SNL.Clients.Office.Excel.Functions.SPG(K359, "IQ_DILUT_EPS_NORM", "CY2023")</f>
        <v>4.4530000000000003</v>
      </c>
      <c r="O359">
        <f t="shared" si="62"/>
        <v>6915509</v>
      </c>
      <c r="P359">
        <f t="shared" si="63"/>
        <v>0.19660854608517656</v>
      </c>
      <c r="Q359" s="5">
        <f>_xll.SNL.Clients.Office.Excel.Functions.SPG(K359, "SP_MARKETCAP", "12/31/2022")</f>
        <v>156895.97528904999</v>
      </c>
      <c r="R359">
        <f t="shared" si="67"/>
        <v>4.6563901751358102E-3</v>
      </c>
      <c r="S359">
        <f t="shared" si="68"/>
        <v>2.0734905449879763E-2</v>
      </c>
      <c r="U359" t="s">
        <v>359</v>
      </c>
      <c r="V359" s="4" cm="1">
        <f t="array" ref="V359">_xll.SNL.Clients.Office.Excel.Functions.SPG(U359, "SP_TOTAL_REV", "CY2021")</f>
        <v>31405000</v>
      </c>
      <c r="W359" s="4">
        <f>_xll.SNL.Clients.Office.Excel.Functions.SPG(U359,"IQ_AVG_DILUT_SHARES_OUT","CY2021")</f>
        <v>1559000000</v>
      </c>
      <c r="X359" s="5">
        <f>_xll.SNL.Clients.Office.Excel.Functions.SPG(U359, "IQ_DILUT_EPS_NORM", "CY2021")</f>
        <v>4.665</v>
      </c>
      <c r="Y359">
        <f t="shared" si="69"/>
        <v>7272735</v>
      </c>
      <c r="Z359">
        <f t="shared" si="70"/>
        <v>0.23157888871198853</v>
      </c>
      <c r="AA359" s="5">
        <f>_xll.SNL.Clients.Office.Excel.Functions.SPG(U359, "SP_MARKETCAP", "12/31/2021")</f>
        <v>147898.62959999999</v>
      </c>
      <c r="AB359">
        <f t="shared" si="64"/>
        <v>3.4856018431848939E-3</v>
      </c>
      <c r="AC359">
        <f t="shared" si="71"/>
        <v>1.6260332598457529E-2</v>
      </c>
    </row>
    <row r="360" spans="1:29">
      <c r="A360" t="s">
        <v>360</v>
      </c>
      <c r="B360" s="4" cm="1">
        <f t="array" ref="B360">_xll.SNL.Clients.Office.Excel.Functions.SPG(A360, "SP_TOTAL_REV", "CY2023")</f>
        <v>147399000</v>
      </c>
      <c r="C360" s="4">
        <f>_xll.SNL.Clients.Office.Excel.Functions.SPG(A360,"IQ_AVG_DILUT_SHARES_OUT","CY2023")</f>
        <v>453210000</v>
      </c>
      <c r="D360" s="5">
        <f>_xll.SNL.Clients.Office.Excel.Functions.SPG(A360, "IQ_DILUT_EPS_NORM", "CY2023")</f>
        <v>12.564</v>
      </c>
      <c r="E360">
        <f t="shared" si="60"/>
        <v>5694130.4400000004</v>
      </c>
      <c r="F360">
        <f t="shared" si="61"/>
        <v>3.8630726395701469E-2</v>
      </c>
      <c r="G360" s="5">
        <f>_xll.SNL.Clients.Office.Excel.Functions.SPG(A360, "SP_MARKETCAP", "12/30/2023")</f>
        <v>58575.6852555</v>
      </c>
      <c r="H360">
        <f t="shared" si="65"/>
        <v>1.3941013695128865E-3</v>
      </c>
      <c r="I360">
        <f t="shared" si="66"/>
        <v>1.7515489606559905E-2</v>
      </c>
      <c r="K360" t="s">
        <v>360</v>
      </c>
      <c r="L360" s="4" cm="1">
        <f t="array" ref="L360">_xll.SNL.Clients.Office.Excel.Functions.SPG(K360, "SP_TOTAL_REV", "CY2023")</f>
        <v>147399000</v>
      </c>
      <c r="M360" s="4">
        <f>_xll.SNL.Clients.Office.Excel.Functions.SPG(K360,"IQ_AVG_DILUT_SHARES_OUT","CY2023")</f>
        <v>453210000</v>
      </c>
      <c r="N360" s="5">
        <f>_xll.SNL.Clients.Office.Excel.Functions.SPG(K360, "IQ_DILUT_EPS_NORM", "CY2023")</f>
        <v>12.564</v>
      </c>
      <c r="O360">
        <f t="shared" si="62"/>
        <v>5694130.4400000004</v>
      </c>
      <c r="P360">
        <f t="shared" si="63"/>
        <v>3.8630726395701469E-2</v>
      </c>
      <c r="Q360" s="5">
        <f>_xll.SNL.Clients.Office.Excel.Functions.SPG(K360, "SP_MARKETCAP", "12/31/2022")</f>
        <v>49191.56072904</v>
      </c>
      <c r="R360">
        <f t="shared" si="67"/>
        <v>1.4599169905812398E-3</v>
      </c>
      <c r="S360">
        <f t="shared" si="68"/>
        <v>1.8342397069662696E-2</v>
      </c>
      <c r="U360" t="s">
        <v>360</v>
      </c>
      <c r="V360" s="4" cm="1">
        <f t="array" ref="V360">_xll.SNL.Clients.Office.Excel.Functions.SPG(U360, "SP_TOTAL_REV", "CY2021")</f>
        <v>111476000</v>
      </c>
      <c r="W360" s="4">
        <f>_xll.SNL.Clients.Office.Excel.Functions.SPG(U360,"IQ_AVG_DILUT_SHARES_OUT","CY2021")</f>
        <v>440364000</v>
      </c>
      <c r="X360" s="5">
        <f>_xll.SNL.Clients.Office.Excel.Functions.SPG(U360, "IQ_DILUT_EPS_NORM", "CY2021")</f>
        <v>3.423</v>
      </c>
      <c r="Y360">
        <f t="shared" si="69"/>
        <v>1507365.9720000001</v>
      </c>
      <c r="Z360">
        <f t="shared" si="70"/>
        <v>1.3521887868240698E-2</v>
      </c>
      <c r="AA360" s="5">
        <f>_xll.SNL.Clients.Office.Excel.Functions.SPG(U360, "SP_MARKETCAP", "12/31/2021")</f>
        <v>31752.119890860002</v>
      </c>
      <c r="AB360">
        <f t="shared" si="64"/>
        <v>7.4831827661917276E-4</v>
      </c>
      <c r="AC360">
        <f t="shared" si="71"/>
        <v>2.5614934608674282E-3</v>
      </c>
    </row>
    <row r="361" spans="1:29">
      <c r="A361" t="s">
        <v>361</v>
      </c>
      <c r="B361" s="4" cm="1">
        <f t="array" ref="B361">_xll.SNL.Clients.Office.Excel.Functions.SPG(A361, "SP_TOTAL_REV", "CY2023")</f>
        <v>4695991</v>
      </c>
      <c r="C361" s="4">
        <f>_xll.SNL.Clients.Office.Excel.Functions.SPG(A361,"IQ_AVG_DILUT_SHARES_OUT","CY2023")</f>
        <v>113804000</v>
      </c>
      <c r="D361" s="5">
        <f>_xll.SNL.Clients.Office.Excel.Functions.SPG(A361, "IQ_DILUT_EPS_NORM", "CY2023")</f>
        <v>3.105</v>
      </c>
      <c r="E361">
        <f t="shared" si="60"/>
        <v>353361.42</v>
      </c>
      <c r="F361">
        <f t="shared" si="61"/>
        <v>7.5247465337987235E-2</v>
      </c>
      <c r="G361" s="5">
        <f>_xll.SNL.Clients.Office.Excel.Functions.SPG(A361, "SP_MARKETCAP", "12/30/2023")</f>
        <v>8146.5371766400003</v>
      </c>
      <c r="H361">
        <f t="shared" si="65"/>
        <v>1.9388759320873819E-4</v>
      </c>
      <c r="I361">
        <f t="shared" si="66"/>
        <v>6.0202097691313208E-4</v>
      </c>
      <c r="K361" t="s">
        <v>361</v>
      </c>
      <c r="L361" s="4" cm="1">
        <f t="array" ref="L361">_xll.SNL.Clients.Office.Excel.Functions.SPG(K361, "SP_TOTAL_REV", "CY2023")</f>
        <v>4695991</v>
      </c>
      <c r="M361" s="4">
        <f>_xll.SNL.Clients.Office.Excel.Functions.SPG(K361,"IQ_AVG_DILUT_SHARES_OUT","CY2023")</f>
        <v>113804000</v>
      </c>
      <c r="N361" s="5">
        <f>_xll.SNL.Clients.Office.Excel.Functions.SPG(K361, "IQ_DILUT_EPS_NORM", "CY2023")</f>
        <v>3.105</v>
      </c>
      <c r="O361">
        <f t="shared" si="62"/>
        <v>353361.42</v>
      </c>
      <c r="P361">
        <f t="shared" si="63"/>
        <v>7.5247465337987235E-2</v>
      </c>
      <c r="Q361" s="5">
        <f>_xll.SNL.Clients.Office.Excel.Functions.SPG(K361, "SP_MARKETCAP", "12/31/2022")</f>
        <v>8603.1810361200005</v>
      </c>
      <c r="R361">
        <f t="shared" si="67"/>
        <v>2.5532692969148282E-4</v>
      </c>
      <c r="S361">
        <f t="shared" si="68"/>
        <v>7.9279011669205416E-4</v>
      </c>
      <c r="U361" t="s">
        <v>361</v>
      </c>
      <c r="V361" s="4" cm="1">
        <f t="array" ref="V361">_xll.SNL.Clients.Office.Excel.Functions.SPG(U361, "SP_TOTAL_REV", "CY2021")</f>
        <v>3803835</v>
      </c>
      <c r="W361" s="4">
        <f>_xll.SNL.Clients.Office.Excel.Functions.SPG(U361,"IQ_AVG_DILUT_SHARES_OUT","CY2021")</f>
        <v>113192000</v>
      </c>
      <c r="X361" s="5">
        <f>_xll.SNL.Clients.Office.Excel.Functions.SPG(U361, "IQ_DILUT_EPS_NORM", "CY2021")</f>
        <v>3.9750000000000001</v>
      </c>
      <c r="Y361">
        <f t="shared" si="69"/>
        <v>449938.2</v>
      </c>
      <c r="Z361">
        <f t="shared" si="70"/>
        <v>0.1182854145881722</v>
      </c>
      <c r="AA361" s="5">
        <f>_xll.SNL.Clients.Office.Excel.Functions.SPG(U361, "SP_MARKETCAP", "12/31/2021")</f>
        <v>7963.8807155699997</v>
      </c>
      <c r="AB361">
        <f t="shared" si="64"/>
        <v>1.8768880669260392E-4</v>
      </c>
      <c r="AC361">
        <f t="shared" si="71"/>
        <v>7.460630066031006E-4</v>
      </c>
    </row>
    <row r="362" spans="1:29">
      <c r="A362" t="s">
        <v>362</v>
      </c>
      <c r="B362" s="4" cm="1">
        <f t="array" ref="B362">_xll.SNL.Clients.Office.Excel.Functions.SPG(A362, "SP_TOTAL_REV", "CY2023")</f>
        <v>5541595</v>
      </c>
      <c r="C362" s="4">
        <f>_xll.SNL.Clients.Office.Excel.Functions.SPG(A362,"IQ_AVG_DILUT_SHARES_OUT","CY2023")</f>
        <v>38997000</v>
      </c>
      <c r="D362" s="5">
        <f>_xll.SNL.Clients.Office.Excel.Functions.SPG(A362, "IQ_DILUT_EPS_NORM", "CY2023")</f>
        <v>11.04</v>
      </c>
      <c r="E362">
        <f t="shared" si="60"/>
        <v>430526.87999999995</v>
      </c>
      <c r="F362">
        <f t="shared" si="61"/>
        <v>7.7690065766264041E-2</v>
      </c>
      <c r="G362" s="5">
        <f>_xll.SNL.Clients.Office.Excel.Functions.SPG(A362, "SP_MARKETCAP", "12/30/2023")</f>
        <v>15421.77147199</v>
      </c>
      <c r="H362">
        <f t="shared" si="65"/>
        <v>3.6703817694385934E-4</v>
      </c>
      <c r="I362">
        <f t="shared" si="66"/>
        <v>4.0521014734602066E-3</v>
      </c>
      <c r="K362" t="s">
        <v>362</v>
      </c>
      <c r="L362" s="4" cm="1">
        <f t="array" ref="L362">_xll.SNL.Clients.Office.Excel.Functions.SPG(K362, "SP_TOTAL_REV", "CY2023")</f>
        <v>5541595</v>
      </c>
      <c r="M362" s="4">
        <f>_xll.SNL.Clients.Office.Excel.Functions.SPG(K362,"IQ_AVG_DILUT_SHARES_OUT","CY2023")</f>
        <v>38997000</v>
      </c>
      <c r="N362" s="5">
        <f>_xll.SNL.Clients.Office.Excel.Functions.SPG(K362, "IQ_DILUT_EPS_NORM", "CY2023")</f>
        <v>11.04</v>
      </c>
      <c r="O362">
        <f t="shared" si="62"/>
        <v>430526.87999999995</v>
      </c>
      <c r="P362">
        <f t="shared" si="63"/>
        <v>7.7690065766264041E-2</v>
      </c>
      <c r="Q362" s="5">
        <f>_xll.SNL.Clients.Office.Excel.Functions.SPG(K362, "SP_MARKETCAP", "12/31/2022")</f>
        <v>11806.17333994</v>
      </c>
      <c r="R362">
        <f t="shared" si="67"/>
        <v>3.5038597672609441E-4</v>
      </c>
      <c r="S362">
        <f t="shared" si="68"/>
        <v>3.868261183056082E-3</v>
      </c>
      <c r="U362" t="s">
        <v>362</v>
      </c>
      <c r="V362" s="4" cm="1">
        <f t="array" ref="V362">_xll.SNL.Clients.Office.Excel.Functions.SPG(U362, "SP_TOTAL_REV", "CY2021")</f>
        <v>5295584</v>
      </c>
      <c r="W362" s="4">
        <f>_xll.SNL.Clients.Office.Excel.Functions.SPG(U362,"IQ_AVG_DILUT_SHARES_OUT","CY2021")</f>
        <v>40480000</v>
      </c>
      <c r="X362" s="5">
        <f>_xll.SNL.Clients.Office.Excel.Functions.SPG(U362, "IQ_DILUT_EPS_NORM", "CY2021")</f>
        <v>12.728999999999999</v>
      </c>
      <c r="Y362">
        <f t="shared" si="69"/>
        <v>515269.91999999993</v>
      </c>
      <c r="Z362">
        <f t="shared" si="70"/>
        <v>9.7301812226942286E-2</v>
      </c>
      <c r="AA362" s="5">
        <f>_xll.SNL.Clients.Office.Excel.Functions.SPG(U362, "SP_MARKETCAP", "12/31/2021")</f>
        <v>22689.791585999999</v>
      </c>
      <c r="AB362">
        <f t="shared" si="64"/>
        <v>5.3474179975527441E-4</v>
      </c>
      <c r="AC362">
        <f t="shared" si="71"/>
        <v>6.8067283690848874E-3</v>
      </c>
    </row>
    <row r="363" spans="1:29">
      <c r="A363" t="s">
        <v>363</v>
      </c>
      <c r="B363" s="4" cm="1">
        <f t="array" ref="B363">_xll.SNL.Clients.Office.Excel.Functions.SPG(A363, "SP_TOTAL_REV", "CY2023")</f>
        <v>18246000</v>
      </c>
      <c r="C363" s="4">
        <f>_xll.SNL.Clients.Office.Excel.Functions.SPG(A363,"IQ_AVG_DILUT_SHARES_OUT","CY2023")</f>
        <v>237200000</v>
      </c>
      <c r="D363" s="5">
        <f>_xll.SNL.Clients.Office.Excel.Functions.SPG(A363, "IQ_DILUT_EPS_NORM", "CY2023")</f>
        <v>5.4290000000000003</v>
      </c>
      <c r="E363">
        <f t="shared" si="60"/>
        <v>1287758.8</v>
      </c>
      <c r="F363">
        <f t="shared" si="61"/>
        <v>7.0577595089334658E-2</v>
      </c>
      <c r="G363" s="5">
        <f>_xll.SNL.Clients.Office.Excel.Functions.SPG(A363, "SP_MARKETCAP", "12/30/2023")</f>
        <v>35263.89</v>
      </c>
      <c r="H363">
        <f t="shared" si="65"/>
        <v>8.3928061838142536E-4</v>
      </c>
      <c r="I363">
        <f t="shared" si="66"/>
        <v>4.5564544771927581E-3</v>
      </c>
      <c r="K363" t="s">
        <v>363</v>
      </c>
      <c r="L363" s="4" cm="1">
        <f t="array" ref="L363">_xll.SNL.Clients.Office.Excel.Functions.SPG(K363, "SP_TOTAL_REV", "CY2023")</f>
        <v>18246000</v>
      </c>
      <c r="M363" s="4">
        <f>_xll.SNL.Clients.Office.Excel.Functions.SPG(K363,"IQ_AVG_DILUT_SHARES_OUT","CY2023")</f>
        <v>237200000</v>
      </c>
      <c r="N363" s="5">
        <f>_xll.SNL.Clients.Office.Excel.Functions.SPG(K363, "IQ_DILUT_EPS_NORM", "CY2023")</f>
        <v>5.4290000000000003</v>
      </c>
      <c r="O363">
        <f t="shared" si="62"/>
        <v>1287758.8</v>
      </c>
      <c r="P363">
        <f t="shared" si="63"/>
        <v>7.0577595089334658E-2</v>
      </c>
      <c r="Q363" s="5">
        <f>_xll.SNL.Clients.Office.Excel.Functions.SPG(K363, "SP_MARKETCAP", "12/31/2022")</f>
        <v>29552.34452156</v>
      </c>
      <c r="R363">
        <f t="shared" si="67"/>
        <v>8.7706039896119886E-4</v>
      </c>
      <c r="S363">
        <f t="shared" si="68"/>
        <v>4.761560905960349E-3</v>
      </c>
      <c r="U363" t="s">
        <v>363</v>
      </c>
      <c r="V363" s="4" cm="1">
        <f t="array" ref="V363">_xll.SNL.Clients.Office.Excel.Functions.SPG(U363, "SP_TOTAL_REV", "CY2021")</f>
        <v>16802000</v>
      </c>
      <c r="W363" s="4">
        <f>_xll.SNL.Clients.Office.Excel.Functions.SPG(U363,"IQ_AVG_DILUT_SHARES_OUT","CY2021")</f>
        <v>239400000</v>
      </c>
      <c r="X363" s="5">
        <f>_xll.SNL.Clients.Office.Excel.Functions.SPG(U363, "IQ_DILUT_EPS_NORM", "CY2021")</f>
        <v>4.3970000000000002</v>
      </c>
      <c r="Y363">
        <f t="shared" si="69"/>
        <v>1052641.8</v>
      </c>
      <c r="Z363">
        <f t="shared" si="70"/>
        <v>6.2649791691465298E-2</v>
      </c>
      <c r="AA363" s="5">
        <f>_xll.SNL.Clients.Office.Excel.Functions.SPG(U363, "SP_MARKETCAP", "12/31/2021")</f>
        <v>40937.403091319997</v>
      </c>
      <c r="AB363">
        <f t="shared" si="64"/>
        <v>9.6479249372509381E-4</v>
      </c>
      <c r="AC363">
        <f t="shared" si="71"/>
        <v>4.2421925949092379E-3</v>
      </c>
    </row>
    <row r="364" spans="1:29">
      <c r="A364" t="s">
        <v>364</v>
      </c>
      <c r="B364" s="4" cm="1">
        <f t="array" ref="B364">_xll.SNL.Clients.Office.Excel.Functions.SPG(A364, "SP_TOTAL_REV", "CY2023")</f>
        <v>8312000</v>
      </c>
      <c r="C364" s="4">
        <f>_xll.SNL.Clients.Office.Excel.Functions.SPG(A364,"IQ_AVG_DILUT_SHARES_OUT","CY2023")</f>
        <v>738166000</v>
      </c>
      <c r="D364" s="5">
        <f>_xll.SNL.Clients.Office.Excel.Functions.SPG(A364, "IQ_DILUT_EPS_NORM", "CY2023")</f>
        <v>0.997</v>
      </c>
      <c r="E364">
        <f t="shared" si="60"/>
        <v>735951.50199999998</v>
      </c>
      <c r="F364">
        <f t="shared" si="61"/>
        <v>8.854084480269489E-2</v>
      </c>
      <c r="G364" s="5">
        <f>_xll.SNL.Clients.Office.Excel.Functions.SPG(A364, "SP_MARKETCAP", "12/30/2023")</f>
        <v>19976.070941900001</v>
      </c>
      <c r="H364">
        <f t="shared" si="65"/>
        <v>4.7543050902634554E-4</v>
      </c>
      <c r="I364">
        <f t="shared" si="66"/>
        <v>4.7400421749926652E-4</v>
      </c>
      <c r="K364" t="s">
        <v>364</v>
      </c>
      <c r="L364" s="4" cm="1">
        <f t="array" ref="L364">_xll.SNL.Clients.Office.Excel.Functions.SPG(K364, "SP_TOTAL_REV", "CY2023")</f>
        <v>8312000</v>
      </c>
      <c r="M364" s="4">
        <f>_xll.SNL.Clients.Office.Excel.Functions.SPG(K364,"IQ_AVG_DILUT_SHARES_OUT","CY2023")</f>
        <v>738166000</v>
      </c>
      <c r="N364" s="5">
        <f>_xll.SNL.Clients.Office.Excel.Functions.SPG(K364, "IQ_DILUT_EPS_NORM", "CY2023")</f>
        <v>0.997</v>
      </c>
      <c r="O364">
        <f t="shared" si="62"/>
        <v>735951.50199999998</v>
      </c>
      <c r="P364">
        <f t="shared" si="63"/>
        <v>8.854084480269489E-2</v>
      </c>
      <c r="Q364" s="5">
        <f>_xll.SNL.Clients.Office.Excel.Functions.SPG(K364, "SP_MARKETCAP", "12/31/2022")</f>
        <v>21515.22025848</v>
      </c>
      <c r="R364">
        <f t="shared" si="67"/>
        <v>6.3853301554040029E-4</v>
      </c>
      <c r="S364">
        <f t="shared" si="68"/>
        <v>6.3661741649377905E-4</v>
      </c>
      <c r="U364" t="s">
        <v>364</v>
      </c>
      <c r="V364" s="4" cm="1">
        <f t="array" ref="V364">_xll.SNL.Clients.Office.Excel.Functions.SPG(U364, "SP_TOTAL_REV", "CY2021")</f>
        <v>5783000</v>
      </c>
      <c r="W364" s="4">
        <f>_xll.SNL.Clients.Office.Excel.Functions.SPG(U364,"IQ_AVG_DILUT_SHARES_OUT","CY2021")</f>
        <v>764819000</v>
      </c>
      <c r="X364" s="5">
        <f>_xll.SNL.Clients.Office.Excel.Functions.SPG(U364, "IQ_DILUT_EPS_NORM", "CY2021")</f>
        <v>0.48899999999999999</v>
      </c>
      <c r="Y364">
        <f t="shared" si="69"/>
        <v>373996.49099999998</v>
      </c>
      <c r="Z364">
        <f t="shared" si="70"/>
        <v>6.4671708628739402E-2</v>
      </c>
      <c r="AA364" s="5">
        <f>_xll.SNL.Clients.Office.Excel.Functions.SPG(U364, "SP_MARKETCAP", "12/31/2021")</f>
        <v>22566.52001412</v>
      </c>
      <c r="AB364">
        <f t="shared" si="64"/>
        <v>5.3183659624311678E-4</v>
      </c>
      <c r="AC364">
        <f t="shared" si="71"/>
        <v>2.6006809556288412E-4</v>
      </c>
    </row>
    <row r="365" spans="1:29">
      <c r="A365" t="s">
        <v>365</v>
      </c>
      <c r="B365" s="4" cm="1">
        <f t="array" ref="B365">_xll.SNL.Clients.Office.Excel.Functions.SPG(A365, "SP_TOTAL_REV", "CY2023")</f>
        <v>13665800</v>
      </c>
      <c r="C365" s="4">
        <f>_xll.SNL.Clients.Office.Excel.Functions.SPG(A365,"IQ_AVG_DILUT_SHARES_OUT","CY2023")</f>
        <v>244600000</v>
      </c>
      <c r="D365" s="5">
        <f>_xll.SNL.Clients.Office.Excel.Functions.SPG(A365, "IQ_DILUT_EPS_NORM", "CY2023")</f>
        <v>1.696</v>
      </c>
      <c r="E365">
        <f t="shared" si="60"/>
        <v>414841.59999999998</v>
      </c>
      <c r="F365">
        <f t="shared" si="61"/>
        <v>3.0356188441218221E-2</v>
      </c>
      <c r="G365" s="5">
        <f>_xll.SNL.Clients.Office.Excel.Functions.SPG(A365, "SP_MARKETCAP", "12/30/2023")</f>
        <v>18755.880929710002</v>
      </c>
      <c r="H365">
        <f t="shared" si="65"/>
        <v>4.4638998547736491E-4</v>
      </c>
      <c r="I365">
        <f t="shared" si="66"/>
        <v>7.5707741536961087E-4</v>
      </c>
      <c r="K365" t="s">
        <v>365</v>
      </c>
      <c r="L365" s="4" cm="1">
        <f t="array" ref="L365">_xll.SNL.Clients.Office.Excel.Functions.SPG(K365, "SP_TOTAL_REV", "CY2023")</f>
        <v>13665800</v>
      </c>
      <c r="M365" s="4">
        <f>_xll.SNL.Clients.Office.Excel.Functions.SPG(K365,"IQ_AVG_DILUT_SHARES_OUT","CY2023")</f>
        <v>244600000</v>
      </c>
      <c r="N365" s="5">
        <f>_xll.SNL.Clients.Office.Excel.Functions.SPG(K365, "IQ_DILUT_EPS_NORM", "CY2023")</f>
        <v>1.696</v>
      </c>
      <c r="O365">
        <f t="shared" si="62"/>
        <v>414841.59999999998</v>
      </c>
      <c r="P365">
        <f t="shared" si="63"/>
        <v>3.0356188441218221E-2</v>
      </c>
      <c r="Q365" s="5">
        <f>_xll.SNL.Clients.Office.Excel.Functions.SPG(K365, "SP_MARKETCAP", "12/31/2022")</f>
        <v>20533.779736799999</v>
      </c>
      <c r="R365">
        <f t="shared" si="67"/>
        <v>6.0940562719145354E-4</v>
      </c>
      <c r="S365">
        <f t="shared" si="68"/>
        <v>1.0335519437167052E-3</v>
      </c>
      <c r="U365" t="s">
        <v>365</v>
      </c>
      <c r="V365" s="4" cm="1">
        <f t="array" ref="V365">_xll.SNL.Clients.Office.Excel.Functions.SPG(U365, "SP_TOTAL_REV", "CY2021")</f>
        <v>14262700</v>
      </c>
      <c r="W365" s="4">
        <f>_xll.SNL.Clients.Office.Excel.Functions.SPG(U365,"IQ_AVG_DILUT_SHARES_OUT","CY2021")</f>
        <v>272900000</v>
      </c>
      <c r="X365" s="5">
        <f>_xll.SNL.Clients.Office.Excel.Functions.SPG(U365, "IQ_DILUT_EPS_NORM", "CY2021")</f>
        <v>4.2050000000000001</v>
      </c>
      <c r="Y365">
        <f t="shared" si="69"/>
        <v>1147544.5</v>
      </c>
      <c r="Z365">
        <f t="shared" si="70"/>
        <v>8.0457732406907526E-2</v>
      </c>
      <c r="AA365" s="5">
        <f>_xll.SNL.Clients.Office.Excel.Functions.SPG(U365, "SP_MARKETCAP", "12/31/2021")</f>
        <v>19172.471293260001</v>
      </c>
      <c r="AB365">
        <f t="shared" si="64"/>
        <v>4.5184733258810762E-4</v>
      </c>
      <c r="AC365">
        <f t="shared" si="71"/>
        <v>1.9000180335329926E-3</v>
      </c>
    </row>
    <row r="366" spans="1:29">
      <c r="A366" t="s">
        <v>366</v>
      </c>
      <c r="B366" s="4" cm="1">
        <f t="array" ref="B366">_xll.SNL.Clients.Office.Excel.Functions.SPG(A366, "SP_TOTAL_REV", "CY2023")</f>
        <v>8028436</v>
      </c>
      <c r="C366" s="4">
        <f>_xll.SNL.Clients.Office.Excel.Functions.SPG(A366,"IQ_AVG_DILUT_SHARES_OUT","CY2023")</f>
        <v>951791000</v>
      </c>
      <c r="D366" s="5">
        <f>_xll.SNL.Clients.Office.Excel.Functions.SPG(A366, "IQ_DILUT_EPS_NORM", "CY2023")</f>
        <v>1.66</v>
      </c>
      <c r="E366">
        <f t="shared" si="60"/>
        <v>1579973.06</v>
      </c>
      <c r="F366">
        <f t="shared" si="61"/>
        <v>0.19679711714710063</v>
      </c>
      <c r="G366" s="5">
        <f>_xll.SNL.Clients.Office.Excel.Functions.SPG(A366, "SP_MARKETCAP", "12/30/2023")</f>
        <v>123165.3343</v>
      </c>
      <c r="H366">
        <f t="shared" si="65"/>
        <v>2.9313350834085233E-3</v>
      </c>
      <c r="I366">
        <f t="shared" si="66"/>
        <v>4.8660162384581481E-3</v>
      </c>
      <c r="K366" t="s">
        <v>366</v>
      </c>
      <c r="L366" s="4" cm="1">
        <f t="array" ref="L366">_xll.SNL.Clients.Office.Excel.Functions.SPG(K366, "SP_TOTAL_REV", "CY2023")</f>
        <v>8028436</v>
      </c>
      <c r="M366" s="4">
        <f>_xll.SNL.Clients.Office.Excel.Functions.SPG(K366,"IQ_AVG_DILUT_SHARES_OUT","CY2023")</f>
        <v>951791000</v>
      </c>
      <c r="N366" s="5">
        <f>_xll.SNL.Clients.Office.Excel.Functions.SPG(K366, "IQ_DILUT_EPS_NORM", "CY2023")</f>
        <v>1.66</v>
      </c>
      <c r="O366">
        <f t="shared" si="62"/>
        <v>1579973.06</v>
      </c>
      <c r="P366">
        <f t="shared" si="63"/>
        <v>0.19679711714710063</v>
      </c>
      <c r="Q366" s="5">
        <f>_xll.SNL.Clients.Office.Excel.Functions.SPG(K366, "SP_MARKETCAP", "12/31/2022")</f>
        <v>104058.64798521</v>
      </c>
      <c r="R366">
        <f t="shared" si="67"/>
        <v>3.0882733940343736E-3</v>
      </c>
      <c r="S366">
        <f t="shared" si="68"/>
        <v>5.1265338340970596E-3</v>
      </c>
      <c r="U366" t="s">
        <v>366</v>
      </c>
      <c r="V366" s="4" cm="1">
        <f t="array" ref="V366">_xll.SNL.Clients.Office.Excel.Functions.SPG(U366, "SP_TOTAL_REV", "CY2021")</f>
        <v>4970972</v>
      </c>
      <c r="W366" s="4">
        <f>_xll.SNL.Clients.Office.Excel.Functions.SPG(U366,"IQ_AVG_DILUT_SHARES_OUT","CY2021")</f>
        <v>764762000</v>
      </c>
      <c r="X366" s="5">
        <f>_xll.SNL.Clients.Office.Excel.Functions.SPG(U366, "IQ_DILUT_EPS_NORM", "CY2021")</f>
        <v>1.2969999999999999</v>
      </c>
      <c r="Y366">
        <f t="shared" si="69"/>
        <v>991896.31400000001</v>
      </c>
      <c r="Z366">
        <f t="shared" si="70"/>
        <v>0.19953769886452791</v>
      </c>
      <c r="AA366" s="5">
        <f>_xll.SNL.Clients.Office.Excel.Functions.SPG(U366, "SP_MARKETCAP", "12/31/2021")</f>
        <v>124473.09372</v>
      </c>
      <c r="AB366">
        <f t="shared" si="64"/>
        <v>2.9335203853529022E-3</v>
      </c>
      <c r="AC366">
        <f t="shared" si="71"/>
        <v>3.8047759398027138E-3</v>
      </c>
    </row>
    <row r="367" spans="1:29">
      <c r="A367" t="s">
        <v>367</v>
      </c>
      <c r="B367" s="4" cm="1">
        <f t="array" ref="B367">_xll.SNL.Clients.Office.Excel.Functions.SPG(A367, "SP_TOTAL_REV", "CY2023")</f>
        <v>53979000</v>
      </c>
      <c r="C367" s="4">
        <f>_xll.SNL.Clients.Office.Excel.Functions.SPG(A367,"IQ_AVG_DILUT_SHARES_OUT","CY2023")</f>
        <v>364600000</v>
      </c>
      <c r="D367" s="5">
        <f>_xll.SNL.Clients.Office.Excel.Functions.SPG(A367, "IQ_DILUT_EPS_NORM", "CY2023")</f>
        <v>5.65</v>
      </c>
      <c r="E367">
        <f t="shared" si="60"/>
        <v>2059990.0000000002</v>
      </c>
      <c r="F367">
        <f t="shared" si="61"/>
        <v>3.8162804053428187E-2</v>
      </c>
      <c r="G367" s="5">
        <f>_xll.SNL.Clients.Office.Excel.Functions.SPG(A367, "SP_MARKETCAP", "12/30/2023")</f>
        <v>37470.423000000003</v>
      </c>
      <c r="H367">
        <f t="shared" si="65"/>
        <v>8.9179610605788495E-4</v>
      </c>
      <c r="I367">
        <f t="shared" si="66"/>
        <v>5.0386479992270503E-3</v>
      </c>
      <c r="K367" t="s">
        <v>367</v>
      </c>
      <c r="L367" s="4" cm="1">
        <f t="array" ref="L367">_xll.SNL.Clients.Office.Excel.Functions.SPG(K367, "SP_TOTAL_REV", "CY2023")</f>
        <v>53979000</v>
      </c>
      <c r="M367" s="4">
        <f>_xll.SNL.Clients.Office.Excel.Functions.SPG(K367,"IQ_AVG_DILUT_SHARES_OUT","CY2023")</f>
        <v>364600000</v>
      </c>
      <c r="N367" s="5">
        <f>_xll.SNL.Clients.Office.Excel.Functions.SPG(K367, "IQ_DILUT_EPS_NORM", "CY2023")</f>
        <v>5.65</v>
      </c>
      <c r="O367">
        <f t="shared" si="62"/>
        <v>2059990.0000000002</v>
      </c>
      <c r="P367">
        <f t="shared" si="63"/>
        <v>3.8162804053428187E-2</v>
      </c>
      <c r="Q367" s="5">
        <f>_xll.SNL.Clients.Office.Excel.Functions.SPG(K367, "SP_MARKETCAP", "12/31/2022")</f>
        <v>36601.279999999999</v>
      </c>
      <c r="R367">
        <f t="shared" si="67"/>
        <v>1.0862601177334941E-3</v>
      </c>
      <c r="S367">
        <f t="shared" si="68"/>
        <v>6.1373696651942419E-3</v>
      </c>
      <c r="U367" t="s">
        <v>367</v>
      </c>
      <c r="V367" s="4" cm="1">
        <f t="array" ref="V367">_xll.SNL.Clients.Office.Excel.Functions.SPG(U367, "SP_TOTAL_REV", "CY2021")</f>
        <v>71247000</v>
      </c>
      <c r="W367" s="4">
        <f>_xll.SNL.Clients.Office.Excel.Functions.SPG(U367,"IQ_AVG_DILUT_SHARES_OUT","CY2021")</f>
        <v>390100000</v>
      </c>
      <c r="X367" s="5">
        <f>_xll.SNL.Clients.Office.Excel.Functions.SPG(U367, "IQ_DILUT_EPS_NORM", "CY2021")</f>
        <v>19.036999999999999</v>
      </c>
      <c r="Y367">
        <f t="shared" si="69"/>
        <v>7426333.7000000002</v>
      </c>
      <c r="Z367">
        <f t="shared" si="70"/>
        <v>0.10423363369685741</v>
      </c>
      <c r="AA367" s="5">
        <f>_xll.SNL.Clients.Office.Excel.Functions.SPG(U367, "SP_MARKETCAP", "12/31/2021")</f>
        <v>40914.720000000001</v>
      </c>
      <c r="AB367">
        <f t="shared" si="64"/>
        <v>9.6425790983389794E-4</v>
      </c>
      <c r="AC367">
        <f t="shared" si="71"/>
        <v>1.8356577829507913E-2</v>
      </c>
    </row>
    <row r="368" spans="1:29">
      <c r="A368" t="s">
        <v>368</v>
      </c>
      <c r="B368" s="4" cm="1">
        <f t="array" ref="B368">_xll.SNL.Clients.Office.Excel.Functions.SPG(A368, "SP_TOTAL_REV", "CY2023")</f>
        <v>2181357</v>
      </c>
      <c r="C368" s="4">
        <f>_xll.SNL.Clients.Office.Excel.Functions.SPG(A368,"IQ_AVG_DILUT_SHARES_OUT","CY2023")</f>
        <v>119699500</v>
      </c>
      <c r="D368" s="5">
        <f>_xll.SNL.Clients.Office.Excel.Functions.SPG(A368, "IQ_DILUT_EPS_NORM", "CY2023")</f>
        <v>1.83</v>
      </c>
      <c r="E368">
        <f t="shared" si="60"/>
        <v>219050.08499999999</v>
      </c>
      <c r="F368">
        <f t="shared" si="61"/>
        <v>0.10041918172953808</v>
      </c>
      <c r="G368" s="5">
        <f>_xll.SNL.Clients.Office.Excel.Functions.SPG(A368, "SP_MARKETCAP", "12/30/2023")</f>
        <v>20863.062159839999</v>
      </c>
      <c r="H368">
        <f t="shared" si="65"/>
        <v>4.9654090092841809E-4</v>
      </c>
      <c r="I368">
        <f t="shared" si="66"/>
        <v>9.0866984869900514E-4</v>
      </c>
      <c r="K368" t="s">
        <v>368</v>
      </c>
      <c r="L368" s="4" cm="1">
        <f t="array" ref="L368">_xll.SNL.Clients.Office.Excel.Functions.SPG(K368, "SP_TOTAL_REV", "CY2023")</f>
        <v>2181357</v>
      </c>
      <c r="M368" s="4">
        <f>_xll.SNL.Clients.Office.Excel.Functions.SPG(K368,"IQ_AVG_DILUT_SHARES_OUT","CY2023")</f>
        <v>119699500</v>
      </c>
      <c r="N368" s="5">
        <f>_xll.SNL.Clients.Office.Excel.Functions.SPG(K368, "IQ_DILUT_EPS_NORM", "CY2023")</f>
        <v>1.83</v>
      </c>
      <c r="O368">
        <f t="shared" si="62"/>
        <v>219050.08499999999</v>
      </c>
      <c r="P368">
        <f t="shared" si="63"/>
        <v>0.10041918172953808</v>
      </c>
      <c r="Q368" s="5">
        <f>_xll.SNL.Clients.Office.Excel.Functions.SPG(K368, "SP_MARKETCAP", "12/31/2022")</f>
        <v>14183.22080488</v>
      </c>
      <c r="R368">
        <f t="shared" si="67"/>
        <v>4.2093246742597781E-4</v>
      </c>
      <c r="S368">
        <f t="shared" si="68"/>
        <v>7.703064153895394E-4</v>
      </c>
      <c r="U368" t="s">
        <v>368</v>
      </c>
      <c r="V368" s="4" cm="1">
        <f t="array" ref="V368">_xll.SNL.Clients.Office.Excel.Functions.SPG(U368, "SP_TOTAL_REV", "CY2021")</f>
        <v>1835830</v>
      </c>
      <c r="W368" s="4">
        <f>_xll.SNL.Clients.Office.Excel.Functions.SPG(U368,"IQ_AVG_DILUT_SHARES_OUT","CY2021")</f>
        <v>118615250</v>
      </c>
      <c r="X368" s="5">
        <f>_xll.SNL.Clients.Office.Excel.Functions.SPG(U368, "IQ_DILUT_EPS_NORM", "CY2021")</f>
        <v>1.788</v>
      </c>
      <c r="Y368">
        <f t="shared" si="69"/>
        <v>212084.06700000001</v>
      </c>
      <c r="Z368">
        <f t="shared" si="70"/>
        <v>0.11552489446190552</v>
      </c>
      <c r="AA368" s="5">
        <f>_xll.SNL.Clients.Office.Excel.Functions.SPG(U368, "SP_MARKETCAP", "12/31/2021")</f>
        <v>14280.18104845</v>
      </c>
      <c r="AB368">
        <f t="shared" si="64"/>
        <v>3.3654825280065556E-4</v>
      </c>
      <c r="AC368">
        <f t="shared" si="71"/>
        <v>6.017482760075722E-4</v>
      </c>
    </row>
    <row r="369" spans="1:29">
      <c r="A369" t="s">
        <v>369</v>
      </c>
      <c r="B369" s="4" cm="1">
        <f t="array" ref="B369">_xll.SNL.Clients.Office.Excel.Functions.SPG(A369, "SP_TOTAL_REV", "CY2023")</f>
        <v>11237000</v>
      </c>
      <c r="C369" s="4">
        <f>_xll.SNL.Clients.Office.Excel.Functions.SPG(A369,"IQ_AVG_DILUT_SHARES_OUT","CY2023")</f>
        <v>500000000</v>
      </c>
      <c r="D369" s="5">
        <f>_xll.SNL.Clients.Office.Excel.Functions.SPG(A369, "IQ_DILUT_EPS_NORM", "CY2023")</f>
        <v>3.6240000000000001</v>
      </c>
      <c r="E369">
        <f t="shared" si="60"/>
        <v>1812000</v>
      </c>
      <c r="F369">
        <f t="shared" si="61"/>
        <v>0.16125300347067723</v>
      </c>
      <c r="G369" s="5">
        <f>_xll.SNL.Clients.Office.Excel.Functions.SPG(A369, "SP_MARKETCAP", "12/30/2023")</f>
        <v>30471.919567299999</v>
      </c>
      <c r="H369">
        <f t="shared" si="65"/>
        <v>7.2523171713933436E-4</v>
      </c>
      <c r="I369">
        <f t="shared" si="66"/>
        <v>2.6282397429129478E-3</v>
      </c>
      <c r="K369" t="s">
        <v>369</v>
      </c>
      <c r="L369" s="4" cm="1">
        <f t="array" ref="L369">_xll.SNL.Clients.Office.Excel.Functions.SPG(K369, "SP_TOTAL_REV", "CY2023")</f>
        <v>11237000</v>
      </c>
      <c r="M369" s="4">
        <f>_xll.SNL.Clients.Office.Excel.Functions.SPG(K369,"IQ_AVG_DILUT_SHARES_OUT","CY2023")</f>
        <v>500000000</v>
      </c>
      <c r="N369" s="5">
        <f>_xll.SNL.Clients.Office.Excel.Functions.SPG(K369, "IQ_DILUT_EPS_NORM", "CY2023")</f>
        <v>3.6240000000000001</v>
      </c>
      <c r="O369">
        <f t="shared" si="62"/>
        <v>1812000</v>
      </c>
      <c r="P369">
        <f t="shared" si="63"/>
        <v>0.16125300347067723</v>
      </c>
      <c r="Q369" s="5">
        <f>_xll.SNL.Clients.Office.Excel.Functions.SPG(K369, "SP_MARKETCAP", "12/31/2022")</f>
        <v>30570.650814879999</v>
      </c>
      <c r="R369">
        <f t="shared" si="67"/>
        <v>9.0728189706373895E-4</v>
      </c>
      <c r="S369">
        <f t="shared" si="68"/>
        <v>3.2879895949589899E-3</v>
      </c>
      <c r="U369" t="s">
        <v>369</v>
      </c>
      <c r="V369" s="4" cm="1">
        <f t="array" ref="V369">_xll.SNL.Clients.Office.Excel.Functions.SPG(U369, "SP_TOTAL_REV", "CY2021")</f>
        <v>9722000</v>
      </c>
      <c r="W369" s="4">
        <f>_xll.SNL.Clients.Office.Excel.Functions.SPG(U369,"IQ_AVG_DILUT_SHARES_OUT","CY2021")</f>
        <v>504000000</v>
      </c>
      <c r="X369" s="5">
        <f>_xll.SNL.Clients.Office.Excel.Functions.SPG(U369, "IQ_DILUT_EPS_NORM", "CY2021")</f>
        <v>2.0649999999999999</v>
      </c>
      <c r="Y369">
        <f t="shared" si="69"/>
        <v>1040760</v>
      </c>
      <c r="Z369">
        <f t="shared" si="70"/>
        <v>0.10705204690392923</v>
      </c>
      <c r="AA369" s="5">
        <f>_xll.SNL.Clients.Office.Excel.Functions.SPG(U369, "SP_MARKETCAP", "12/31/2021")</f>
        <v>33742.936832560001</v>
      </c>
      <c r="AB369">
        <f t="shared" si="64"/>
        <v>7.9523686687386723E-4</v>
      </c>
      <c r="AC369">
        <f t="shared" si="71"/>
        <v>1.6421641300945358E-3</v>
      </c>
    </row>
    <row r="370" spans="1:29">
      <c r="A370" t="s">
        <v>370</v>
      </c>
      <c r="B370" s="4" t="str" cm="1">
        <f t="array" ref="B370">_xll.SNL.Clients.Office.Excel.Functions.SPG(A370, "SP_TOTAL_REV", "CY2023")</f>
        <v>NA</v>
      </c>
      <c r="C370" s="4">
        <f>_xll.SNL.Clients.Office.Excel.Functions.SPG(A370,"IQ_AVG_DILUT_SHARES_OUT","CY2023")</f>
        <v>176143000</v>
      </c>
      <c r="D370" s="5">
        <f>_xll.SNL.Clients.Office.Excel.Functions.SPG(A370, "IQ_DILUT_EPS_NORM", "CY2023")</f>
        <v>7.6070000000000002</v>
      </c>
      <c r="E370">
        <f t="shared" si="60"/>
        <v>1339919.801</v>
      </c>
      <c r="F370" t="e">
        <f t="shared" si="61"/>
        <v>#VALUE!</v>
      </c>
      <c r="G370" s="5">
        <f>_xll.SNL.Clients.Office.Excel.Functions.SPG(A370, "SP_MARKETCAP", "12/30/2023")</f>
        <v>53630.029410000003</v>
      </c>
      <c r="H370">
        <f t="shared" si="65"/>
        <v>1.2763947552875997E-3</v>
      </c>
      <c r="I370">
        <f t="shared" si="66"/>
        <v>9.7095349034727711E-3</v>
      </c>
      <c r="K370" t="s">
        <v>370</v>
      </c>
      <c r="L370" s="4" t="str" cm="1">
        <f t="array" ref="L370">_xll.SNL.Clients.Office.Excel.Functions.SPG(K370, "SP_TOTAL_REV", "CY2023")</f>
        <v>NA</v>
      </c>
      <c r="M370" s="4">
        <f>_xll.SNL.Clients.Office.Excel.Functions.SPG(K370,"IQ_AVG_DILUT_SHARES_OUT","CY2023")</f>
        <v>176143000</v>
      </c>
      <c r="N370" s="5">
        <f>_xll.SNL.Clients.Office.Excel.Functions.SPG(K370, "IQ_DILUT_EPS_NORM", "CY2023")</f>
        <v>7.6070000000000002</v>
      </c>
      <c r="O370">
        <f t="shared" si="62"/>
        <v>1339919.801</v>
      </c>
      <c r="P370" t="e">
        <f t="shared" si="63"/>
        <v>#VALUE!</v>
      </c>
      <c r="Q370" s="5">
        <f>_xll.SNL.Clients.Office.Excel.Functions.SPG(K370, "SP_MARKETCAP", "12/31/2022")</f>
        <v>49212.119933720001</v>
      </c>
      <c r="R370">
        <f t="shared" si="67"/>
        <v>1.4605271507749872E-3</v>
      </c>
      <c r="S370">
        <f t="shared" si="68"/>
        <v>1.1110230035945329E-2</v>
      </c>
      <c r="U370" t="s">
        <v>370</v>
      </c>
      <c r="V370" s="4" t="str" cm="1">
        <f t="array" ref="V370">_xll.SNL.Clients.Office.Excel.Functions.SPG(U370, "SP_TOTAL_REV", "CY2021")</f>
        <v>NA</v>
      </c>
      <c r="W370" s="4">
        <f>_xll.SNL.Clients.Office.Excel.Functions.SPG(U370,"IQ_AVG_DILUT_SHARES_OUT","CY2021")</f>
        <v>175568000</v>
      </c>
      <c r="X370" s="5">
        <f>_xll.SNL.Clients.Office.Excel.Functions.SPG(U370, "IQ_DILUT_EPS_NORM", "CY2021")</f>
        <v>6.9349999999999996</v>
      </c>
      <c r="Y370">
        <f t="shared" si="69"/>
        <v>1217564.08</v>
      </c>
      <c r="Z370" t="e">
        <f t="shared" si="70"/>
        <v>#VALUE!</v>
      </c>
      <c r="AA370" s="5">
        <f>_xll.SNL.Clients.Office.Excel.Functions.SPG(U370, "SP_MARKETCAP", "12/31/2021")</f>
        <v>65680.803993599999</v>
      </c>
      <c r="AB370">
        <f t="shared" si="64"/>
        <v>1.5479327434008755E-3</v>
      </c>
      <c r="AC370">
        <f t="shared" si="71"/>
        <v>1.0734913575485071E-2</v>
      </c>
    </row>
    <row r="371" spans="1:29">
      <c r="A371" t="s">
        <v>371</v>
      </c>
      <c r="B371" s="4" cm="1">
        <f t="array" ref="B371">_xll.SNL.Clients.Office.Excel.Functions.SPG(A371, "SP_TOTAL_REV", "CY2023")</f>
        <v>16061578</v>
      </c>
      <c r="C371" s="4">
        <f>_xll.SNL.Clients.Office.Excel.Functions.SPG(A371,"IQ_AVG_DILUT_SHARES_OUT","CY2023")</f>
        <v>221163000</v>
      </c>
      <c r="D371" s="5">
        <f>_xll.SNL.Clients.Office.Excel.Functions.SPG(A371, "IQ_DILUT_EPS_NORM", "CY2023")</f>
        <v>9.7460000000000004</v>
      </c>
      <c r="E371">
        <f t="shared" si="60"/>
        <v>2155454.5980000002</v>
      </c>
      <c r="F371">
        <f t="shared" si="61"/>
        <v>0.13419942909719085</v>
      </c>
      <c r="G371" s="5">
        <f>_xll.SNL.Clients.Office.Excel.Functions.SPG(A371, "SP_MARKETCAP", "12/30/2023")</f>
        <v>22253.7138356</v>
      </c>
      <c r="H371">
        <f t="shared" si="65"/>
        <v>5.2963841224622839E-4</v>
      </c>
      <c r="I371">
        <f t="shared" si="66"/>
        <v>5.1618559657517424E-3</v>
      </c>
      <c r="K371" t="s">
        <v>371</v>
      </c>
      <c r="L371" s="4" cm="1">
        <f t="array" ref="L371">_xll.SNL.Clients.Office.Excel.Functions.SPG(K371, "SP_TOTAL_REV", "CY2023")</f>
        <v>16061578</v>
      </c>
      <c r="M371" s="4">
        <f>_xll.SNL.Clients.Office.Excel.Functions.SPG(K371,"IQ_AVG_DILUT_SHARES_OUT","CY2023")</f>
        <v>221163000</v>
      </c>
      <c r="N371" s="5">
        <f>_xll.SNL.Clients.Office.Excel.Functions.SPG(K371, "IQ_DILUT_EPS_NORM", "CY2023")</f>
        <v>9.7460000000000004</v>
      </c>
      <c r="O371">
        <f t="shared" si="62"/>
        <v>2155454.5980000002</v>
      </c>
      <c r="P371">
        <f t="shared" si="63"/>
        <v>0.13419942909719085</v>
      </c>
      <c r="Q371" s="5">
        <f>_xll.SNL.Clients.Office.Excel.Functions.SPG(K371, "SP_MARKETCAP", "12/31/2022")</f>
        <v>10372.63203372</v>
      </c>
      <c r="R371">
        <f t="shared" si="67"/>
        <v>3.0784105075436978E-4</v>
      </c>
      <c r="S371">
        <f t="shared" si="68"/>
        <v>3.000218880652088E-3</v>
      </c>
      <c r="U371" t="s">
        <v>371</v>
      </c>
      <c r="V371" s="4" cm="1">
        <f t="array" ref="V371">_xll.SNL.Clients.Office.Excel.Functions.SPG(U371, "SP_TOTAL_REV", "CY2021")</f>
        <v>13736995</v>
      </c>
      <c r="W371" s="4">
        <f>_xll.SNL.Clients.Office.Excel.Functions.SPG(U371,"IQ_AVG_DILUT_SHARES_OUT","CY2021")</f>
        <v>259928000</v>
      </c>
      <c r="X371" s="5">
        <f>_xll.SNL.Clients.Office.Excel.Functions.SPG(U371, "IQ_DILUT_EPS_NORM", "CY2021")</f>
        <v>6.1829999999999998</v>
      </c>
      <c r="Y371">
        <f t="shared" si="69"/>
        <v>1607134.824</v>
      </c>
      <c r="Z371">
        <f t="shared" si="70"/>
        <v>0.11699318693790017</v>
      </c>
      <c r="AA371" s="5">
        <f>_xll.SNL.Clients.Office.Excel.Functions.SPG(U371, "SP_MARKETCAP", "12/31/2021")</f>
        <v>14472.09272572</v>
      </c>
      <c r="AB371">
        <f t="shared" si="64"/>
        <v>3.4107113240968351E-4</v>
      </c>
      <c r="AC371">
        <f t="shared" si="71"/>
        <v>2.1088428116890733E-3</v>
      </c>
    </row>
    <row r="372" spans="1:29">
      <c r="A372" t="s">
        <v>372</v>
      </c>
      <c r="B372" s="4" cm="1">
        <f t="array" ref="B372">_xll.SNL.Clients.Office.Excel.Functions.SPG(A372, "SP_TOTAL_REV", "CY2023")</f>
        <v>36292000</v>
      </c>
      <c r="C372" s="4">
        <f>_xll.SNL.Clients.Office.Excel.Functions.SPG(A372,"IQ_AVG_DILUT_SHARES_OUT","CY2023")</f>
        <v>1125000000</v>
      </c>
      <c r="D372" s="5">
        <f>_xll.SNL.Clients.Office.Excel.Functions.SPG(A372, "IQ_DILUT_EPS_NORM", "CY2023")</f>
        <v>4.9139999999999997</v>
      </c>
      <c r="E372">
        <f t="shared" si="60"/>
        <v>5528250</v>
      </c>
      <c r="F372">
        <f t="shared" si="61"/>
        <v>0.1523269591094456</v>
      </c>
      <c r="G372" s="5">
        <f>_xll.SNL.Clients.Office.Excel.Functions.SPG(A372, "SP_MARKETCAP", "12/30/2023")</f>
        <v>160973.19</v>
      </c>
      <c r="H372">
        <f t="shared" si="65"/>
        <v>3.8311620880745341E-3</v>
      </c>
      <c r="I372">
        <f t="shared" si="66"/>
        <v>1.8826330500798259E-2</v>
      </c>
      <c r="K372" t="s">
        <v>372</v>
      </c>
      <c r="L372" s="4" cm="1">
        <f t="array" ref="L372">_xll.SNL.Clients.Office.Excel.Functions.SPG(K372, "SP_TOTAL_REV", "CY2023")</f>
        <v>36292000</v>
      </c>
      <c r="M372" s="4">
        <f>_xll.SNL.Clients.Office.Excel.Functions.SPG(K372,"IQ_AVG_DILUT_SHARES_OUT","CY2023")</f>
        <v>1125000000</v>
      </c>
      <c r="N372" s="5">
        <f>_xll.SNL.Clients.Office.Excel.Functions.SPG(K372, "IQ_DILUT_EPS_NORM", "CY2023")</f>
        <v>4.9139999999999997</v>
      </c>
      <c r="O372">
        <f t="shared" si="62"/>
        <v>5528250</v>
      </c>
      <c r="P372">
        <f t="shared" si="63"/>
        <v>0.1523269591094456</v>
      </c>
      <c r="Q372" s="5">
        <f>_xll.SNL.Clients.Office.Excel.Functions.SPG(K372, "SP_MARKETCAP", "12/31/2022")</f>
        <v>123242.74</v>
      </c>
      <c r="R372">
        <f t="shared" si="67"/>
        <v>3.6576227187190835E-3</v>
      </c>
      <c r="S372">
        <f t="shared" si="68"/>
        <v>1.7973558039785575E-2</v>
      </c>
      <c r="U372" t="s">
        <v>372</v>
      </c>
      <c r="V372" s="4" cm="1">
        <f t="array" ref="V372">_xll.SNL.Clients.Office.Excel.Functions.SPG(U372, "SP_TOTAL_REV", "CY2021")</f>
        <v>36036000</v>
      </c>
      <c r="W372" s="4">
        <f>_xll.SNL.Clients.Office.Excel.Functions.SPG(U372,"IQ_AVG_DILUT_SHARES_OUT","CY2021")</f>
        <v>1145500000</v>
      </c>
      <c r="X372" s="5">
        <f>_xll.SNL.Clients.Office.Excel.Functions.SPG(U372, "IQ_DILUT_EPS_NORM", "CY2021")</f>
        <v>5.8449999999999998</v>
      </c>
      <c r="Y372">
        <f t="shared" si="69"/>
        <v>6695447.5</v>
      </c>
      <c r="Z372">
        <f t="shared" si="70"/>
        <v>0.18579885392385392</v>
      </c>
      <c r="AA372" s="5">
        <f>_xll.SNL.Clients.Office.Excel.Functions.SPG(U372, "SP_MARKETCAP", "12/31/2021")</f>
        <v>204741.25200000001</v>
      </c>
      <c r="AB372">
        <f t="shared" si="64"/>
        <v>4.8252406886884567E-3</v>
      </c>
      <c r="AC372">
        <f t="shared" si="71"/>
        <v>2.8203531825384029E-2</v>
      </c>
    </row>
    <row r="373" spans="1:29">
      <c r="A373" t="s">
        <v>373</v>
      </c>
      <c r="B373" s="4" cm="1">
        <f t="array" ref="B373">_xll.SNL.Clients.Office.Excel.Functions.SPG(A373, "SP_TOTAL_REV", "CY2023")</f>
        <v>20882206</v>
      </c>
      <c r="C373" s="4">
        <f>_xll.SNL.Clients.Office.Excel.Functions.SPG(A373,"IQ_AVG_DILUT_SHARES_OUT","CY2023")</f>
        <v>148823000</v>
      </c>
      <c r="D373" s="5">
        <f>_xll.SNL.Clients.Office.Excel.Functions.SPG(A373, "IQ_DILUT_EPS_NORM", "CY2023")</f>
        <v>4.0540000000000003</v>
      </c>
      <c r="E373">
        <f t="shared" si="60"/>
        <v>603328.44200000004</v>
      </c>
      <c r="F373">
        <f t="shared" si="61"/>
        <v>2.889198784841027E-2</v>
      </c>
      <c r="G373" s="5">
        <f>_xll.SNL.Clients.Office.Excel.Functions.SPG(A373, "SP_MARKETCAP", "12/30/2023")</f>
        <v>31352.479262000001</v>
      </c>
      <c r="H373">
        <f t="shared" si="65"/>
        <v>7.461890387816596E-4</v>
      </c>
      <c r="I373">
        <f t="shared" si="66"/>
        <v>3.0250503632208484E-3</v>
      </c>
      <c r="K373" t="s">
        <v>373</v>
      </c>
      <c r="L373" s="4" cm="1">
        <f t="array" ref="L373">_xll.SNL.Clients.Office.Excel.Functions.SPG(K373, "SP_TOTAL_REV", "CY2023")</f>
        <v>20882206</v>
      </c>
      <c r="M373" s="4">
        <f>_xll.SNL.Clients.Office.Excel.Functions.SPG(K373,"IQ_AVG_DILUT_SHARES_OUT","CY2023")</f>
        <v>148823000</v>
      </c>
      <c r="N373" s="5">
        <f>_xll.SNL.Clients.Office.Excel.Functions.SPG(K373, "IQ_DILUT_EPS_NORM", "CY2023")</f>
        <v>4.0540000000000003</v>
      </c>
      <c r="O373">
        <f t="shared" si="62"/>
        <v>603328.44200000004</v>
      </c>
      <c r="P373">
        <f t="shared" si="63"/>
        <v>2.889198784841027E-2</v>
      </c>
      <c r="Q373" s="5">
        <f>_xll.SNL.Clients.Office.Excel.Functions.SPG(K373, "SP_MARKETCAP", "12/31/2022")</f>
        <v>20363.41473</v>
      </c>
      <c r="R373">
        <f t="shared" si="67"/>
        <v>6.0434950040178295E-4</v>
      </c>
      <c r="S373">
        <f t="shared" si="68"/>
        <v>2.4500328746288281E-3</v>
      </c>
      <c r="U373" t="s">
        <v>373</v>
      </c>
      <c r="V373" s="4" cm="1">
        <f t="array" ref="V373">_xll.SNL.Clients.Office.Excel.Functions.SPG(U373, "SP_TOTAL_REV", "CY2021")</f>
        <v>12980213</v>
      </c>
      <c r="W373" s="4">
        <f>_xll.SNL.Clients.Office.Excel.Functions.SPG(U373,"IQ_AVG_DILUT_SHARES_OUT","CY2021")</f>
        <v>145373000</v>
      </c>
      <c r="X373" s="5">
        <f>_xll.SNL.Clients.Office.Excel.Functions.SPG(U373, "IQ_DILUT_EPS_NORM", "CY2021")</f>
        <v>2.69</v>
      </c>
      <c r="Y373">
        <f t="shared" si="69"/>
        <v>391053.37</v>
      </c>
      <c r="Z373">
        <f t="shared" si="70"/>
        <v>3.0126883896281209E-2</v>
      </c>
      <c r="AA373" s="5">
        <f>_xll.SNL.Clients.Office.Excel.Functions.SPG(U373, "SP_MARKETCAP", "12/31/2021")</f>
        <v>16338.967444800001</v>
      </c>
      <c r="AB373">
        <f t="shared" si="64"/>
        <v>3.850687135868693E-4</v>
      </c>
      <c r="AC373">
        <f t="shared" si="71"/>
        <v>1.0358348395486784E-3</v>
      </c>
    </row>
    <row r="374" spans="1:29">
      <c r="A374" t="s">
        <v>374</v>
      </c>
      <c r="B374" s="4" cm="1">
        <f t="array" ref="B374">_xll.SNL.Clients.Office.Excel.Functions.SPG(A374, "SP_TOTAL_REV", "CY2023")</f>
        <v>9252000</v>
      </c>
      <c r="C374" s="4">
        <f>_xll.SNL.Clients.Office.Excel.Functions.SPG(A374,"IQ_AVG_DILUT_SHARES_OUT","CY2023")</f>
        <v>113000000</v>
      </c>
      <c r="D374" s="5">
        <f>_xll.SNL.Clients.Office.Excel.Functions.SPG(A374, "IQ_DILUT_EPS_NORM", "CY2023")</f>
        <v>6.3140000000000001</v>
      </c>
      <c r="E374">
        <f t="shared" si="60"/>
        <v>713482</v>
      </c>
      <c r="F374">
        <f t="shared" si="61"/>
        <v>7.7116515348032863E-2</v>
      </c>
      <c r="G374" s="5">
        <f>_xll.SNL.Clients.Office.Excel.Functions.SPG(A374, "SP_MARKETCAP", "12/30/2023")</f>
        <v>15502.53738636</v>
      </c>
      <c r="H374">
        <f t="shared" si="65"/>
        <v>3.6896040578919081E-4</v>
      </c>
      <c r="I374">
        <f t="shared" si="66"/>
        <v>2.3296160021529506E-3</v>
      </c>
      <c r="K374" t="s">
        <v>374</v>
      </c>
      <c r="L374" s="4" cm="1">
        <f t="array" ref="L374">_xll.SNL.Clients.Office.Excel.Functions.SPG(K374, "SP_TOTAL_REV", "CY2023")</f>
        <v>9252000</v>
      </c>
      <c r="M374" s="4">
        <f>_xll.SNL.Clients.Office.Excel.Functions.SPG(K374,"IQ_AVG_DILUT_SHARES_OUT","CY2023")</f>
        <v>113000000</v>
      </c>
      <c r="N374" s="5">
        <f>_xll.SNL.Clients.Office.Excel.Functions.SPG(K374, "IQ_DILUT_EPS_NORM", "CY2023")</f>
        <v>6.3140000000000001</v>
      </c>
      <c r="O374">
        <f t="shared" si="62"/>
        <v>713482</v>
      </c>
      <c r="P374">
        <f t="shared" si="63"/>
        <v>7.7116515348032863E-2</v>
      </c>
      <c r="Q374" s="5">
        <f>_xll.SNL.Clients.Office.Excel.Functions.SPG(K374, "SP_MARKETCAP", "12/31/2022")</f>
        <v>17816.555181039999</v>
      </c>
      <c r="R374">
        <f t="shared" si="67"/>
        <v>5.2876329266522389E-4</v>
      </c>
      <c r="S374">
        <f t="shared" si="68"/>
        <v>3.3386114298882236E-3</v>
      </c>
      <c r="U374" t="s">
        <v>374</v>
      </c>
      <c r="V374" s="4" cm="1">
        <f t="array" ref="V374">_xll.SNL.Clients.Office.Excel.Functions.SPG(U374, "SP_TOTAL_REV", "CY2021")</f>
        <v>10788000</v>
      </c>
      <c r="W374" s="4">
        <f>_xll.SNL.Clients.Office.Excel.Functions.SPG(U374,"IQ_AVG_DILUT_SHARES_OUT","CY2021")</f>
        <v>128000000</v>
      </c>
      <c r="X374" s="5">
        <f>_xll.SNL.Clients.Office.Excel.Functions.SPG(U374, "IQ_DILUT_EPS_NORM", "CY2021")</f>
        <v>10.933</v>
      </c>
      <c r="Y374">
        <f t="shared" si="69"/>
        <v>1399424</v>
      </c>
      <c r="Z374">
        <f t="shared" si="70"/>
        <v>0.12972043010752687</v>
      </c>
      <c r="AA374" s="5">
        <f>_xll.SNL.Clients.Office.Excel.Functions.SPG(U374, "SP_MARKETCAP", "12/31/2021")</f>
        <v>21223.962130709999</v>
      </c>
      <c r="AB374">
        <f t="shared" si="64"/>
        <v>5.0019585524603918E-4</v>
      </c>
      <c r="AC374">
        <f t="shared" si="71"/>
        <v>5.468641285404946E-3</v>
      </c>
    </row>
    <row r="375" spans="1:29">
      <c r="A375" t="s">
        <v>375</v>
      </c>
      <c r="B375" s="4" cm="1">
        <f t="array" ref="B375">_xll.SNL.Clients.Office.Excel.Functions.SPG(A375, "SP_TOTAL_REV", "CY2023")</f>
        <v>6604300</v>
      </c>
      <c r="C375" s="4">
        <f>_xll.SNL.Clients.Office.Excel.Functions.SPG(A375,"IQ_AVG_DILUT_SHARES_OUT","CY2023")</f>
        <v>67125000</v>
      </c>
      <c r="D375" s="5">
        <f>_xll.SNL.Clients.Office.Excel.Functions.SPG(A375, "IQ_DILUT_EPS_NORM", "CY2023")</f>
        <v>7.1719999999999997</v>
      </c>
      <c r="E375">
        <f t="shared" si="60"/>
        <v>481420.5</v>
      </c>
      <c r="F375">
        <f t="shared" si="61"/>
        <v>7.2895007797949815E-2</v>
      </c>
      <c r="G375" s="5">
        <f>_xll.SNL.Clients.Office.Excel.Functions.SPG(A375, "SP_MARKETCAP", "12/30/2023")</f>
        <v>9320.0902802000001</v>
      </c>
      <c r="H375">
        <f t="shared" si="65"/>
        <v>2.2181815828420994E-4</v>
      </c>
      <c r="I375">
        <f t="shared" si="66"/>
        <v>1.5908798312143535E-3</v>
      </c>
      <c r="K375" t="s">
        <v>375</v>
      </c>
      <c r="L375" s="4" cm="1">
        <f t="array" ref="L375">_xll.SNL.Clients.Office.Excel.Functions.SPG(K375, "SP_TOTAL_REV", "CY2023")</f>
        <v>6604300</v>
      </c>
      <c r="M375" s="4">
        <f>_xll.SNL.Clients.Office.Excel.Functions.SPG(K375,"IQ_AVG_DILUT_SHARES_OUT","CY2023")</f>
        <v>67125000</v>
      </c>
      <c r="N375" s="5">
        <f>_xll.SNL.Clients.Office.Excel.Functions.SPG(K375, "IQ_DILUT_EPS_NORM", "CY2023")</f>
        <v>7.1719999999999997</v>
      </c>
      <c r="O375">
        <f t="shared" si="62"/>
        <v>481420.5</v>
      </c>
      <c r="P375">
        <f t="shared" si="63"/>
        <v>7.2895007797949815E-2</v>
      </c>
      <c r="Q375" s="5">
        <f>_xll.SNL.Clients.Office.Excel.Functions.SPG(K375, "SP_MARKETCAP", "12/31/2022")</f>
        <v>6971.3131239699997</v>
      </c>
      <c r="R375">
        <f t="shared" si="67"/>
        <v>2.0689602699142502E-4</v>
      </c>
      <c r="S375">
        <f t="shared" si="68"/>
        <v>1.4838583055825003E-3</v>
      </c>
      <c r="U375" t="s">
        <v>375</v>
      </c>
      <c r="V375" s="4" cm="1">
        <f t="array" ref="V375">_xll.SNL.Clients.Office.Excel.Functions.SPG(U375, "SP_TOTAL_REV", "CY2021")</f>
        <v>5982800</v>
      </c>
      <c r="W375" s="4">
        <f>_xll.SNL.Clients.Office.Excel.Functions.SPG(U375,"IQ_AVG_DILUT_SHARES_OUT","CY2021")</f>
        <v>74700000</v>
      </c>
      <c r="X375" s="5">
        <f>_xll.SNL.Clients.Office.Excel.Functions.SPG(U375, "IQ_DILUT_EPS_NORM", "CY2021")</f>
        <v>6.3280000000000003</v>
      </c>
      <c r="Y375">
        <f t="shared" si="69"/>
        <v>472701.6</v>
      </c>
      <c r="Z375">
        <f t="shared" si="70"/>
        <v>7.9010095607407904E-2</v>
      </c>
      <c r="AA375" s="5">
        <f>_xll.SNL.Clients.Office.Excel.Functions.SPG(U375, "SP_MARKETCAP", "12/31/2021")</f>
        <v>8750.1210178199999</v>
      </c>
      <c r="AB375">
        <f t="shared" si="64"/>
        <v>2.0621852974765005E-4</v>
      </c>
      <c r="AC375">
        <f t="shared" si="71"/>
        <v>1.3049508562431296E-3</v>
      </c>
    </row>
    <row r="376" spans="1:29">
      <c r="A376" t="s">
        <v>376</v>
      </c>
      <c r="B376" s="4" cm="1">
        <f t="array" ref="B376">_xll.SNL.Clients.Office.Excel.Functions.SPG(A376, "SP_TOTAL_REV", "CY2023")</f>
        <v>11846000</v>
      </c>
      <c r="C376" s="4">
        <f>_xll.SNL.Clients.Office.Excel.Functions.SPG(A376,"IQ_AVG_DILUT_SHARES_OUT","CY2023")</f>
        <v>215250000</v>
      </c>
      <c r="D376" s="5">
        <f>_xll.SNL.Clients.Office.Excel.Functions.SPG(A376, "IQ_DILUT_EPS_NORM", "CY2023")</f>
        <v>6.7859999999999996</v>
      </c>
      <c r="E376">
        <f t="shared" si="60"/>
        <v>1460686.5</v>
      </c>
      <c r="F376">
        <f t="shared" si="61"/>
        <v>0.12330630592605099</v>
      </c>
      <c r="G376" s="5">
        <f>_xll.SNL.Clients.Office.Excel.Functions.SPG(A376, "SP_MARKETCAP", "12/30/2023")</f>
        <v>23259.6536285</v>
      </c>
      <c r="H376">
        <f t="shared" si="65"/>
        <v>5.5357978035506703E-4</v>
      </c>
      <c r="I376">
        <f t="shared" si="66"/>
        <v>3.7565923894894845E-3</v>
      </c>
      <c r="K376" t="s">
        <v>376</v>
      </c>
      <c r="L376" s="4" cm="1">
        <f t="array" ref="L376">_xll.SNL.Clients.Office.Excel.Functions.SPG(K376, "SP_TOTAL_REV", "CY2023")</f>
        <v>11846000</v>
      </c>
      <c r="M376" s="4">
        <f>_xll.SNL.Clients.Office.Excel.Functions.SPG(K376,"IQ_AVG_DILUT_SHARES_OUT","CY2023")</f>
        <v>215250000</v>
      </c>
      <c r="N376" s="5">
        <f>_xll.SNL.Clients.Office.Excel.Functions.SPG(K376, "IQ_DILUT_EPS_NORM", "CY2023")</f>
        <v>6.7859999999999996</v>
      </c>
      <c r="O376">
        <f t="shared" si="62"/>
        <v>1460686.5</v>
      </c>
      <c r="P376">
        <f t="shared" si="63"/>
        <v>0.12330630592605099</v>
      </c>
      <c r="Q376" s="5">
        <f>_xll.SNL.Clients.Office.Excel.Functions.SPG(K376, "SP_MARKETCAP", "12/31/2022")</f>
        <v>22979.544591499998</v>
      </c>
      <c r="R376">
        <f t="shared" si="67"/>
        <v>6.8199152634620616E-4</v>
      </c>
      <c r="S376">
        <f t="shared" si="68"/>
        <v>4.6279944977853545E-3</v>
      </c>
      <c r="U376" t="s">
        <v>376</v>
      </c>
      <c r="V376" s="4" cm="1">
        <f t="array" ref="V376">_xll.SNL.Clients.Office.Excel.Functions.SPG(U376, "SP_TOTAL_REV", "CY2021")</f>
        <v>10319000</v>
      </c>
      <c r="W376" s="4">
        <f>_xll.SNL.Clients.Office.Excel.Functions.SPG(U376,"IQ_AVG_DILUT_SHARES_OUT","CY2021")</f>
        <v>211900000</v>
      </c>
      <c r="X376" s="5">
        <f>_xll.SNL.Clients.Office.Excel.Functions.SPG(U376, "IQ_DILUT_EPS_NORM", "CY2021")</f>
        <v>5.931</v>
      </c>
      <c r="Y376">
        <f t="shared" si="69"/>
        <v>1256778.8999999999</v>
      </c>
      <c r="Z376">
        <f t="shared" si="70"/>
        <v>0.12179270278127724</v>
      </c>
      <c r="AA376" s="5">
        <f>_xll.SNL.Clients.Office.Excel.Functions.SPG(U376, "SP_MARKETCAP", "12/31/2021")</f>
        <v>20686.9401884</v>
      </c>
      <c r="AB376">
        <f t="shared" si="64"/>
        <v>4.8753958738873064E-4</v>
      </c>
      <c r="AC376">
        <f t="shared" si="71"/>
        <v>2.8915972928025614E-3</v>
      </c>
    </row>
    <row r="377" spans="1:29">
      <c r="A377" t="s">
        <v>377</v>
      </c>
      <c r="B377" s="4" cm="1">
        <f t="array" ref="B377">_xll.SNL.Clients.Office.Excel.Functions.SPG(A377, "SP_TOTAL_REV", "CY2023")</f>
        <v>4091914</v>
      </c>
      <c r="C377" s="4">
        <f>_xll.SNL.Clients.Office.Excel.Functions.SPG(A377,"IQ_AVG_DILUT_SHARES_OUT","CY2023")</f>
        <v>693024000</v>
      </c>
      <c r="D377" s="5">
        <f>_xll.SNL.Clients.Office.Excel.Functions.SPG(A377, "IQ_DILUT_EPS_NORM", "CY2023")</f>
        <v>0.9</v>
      </c>
      <c r="E377">
        <f t="shared" si="60"/>
        <v>623721.6</v>
      </c>
      <c r="F377">
        <f t="shared" si="61"/>
        <v>0.15242783694867487</v>
      </c>
      <c r="G377" s="5">
        <f>_xll.SNL.Clients.Office.Excel.Functions.SPG(A377, "SP_MARKETCAP", "12/30/2023")</f>
        <v>41569.177074480001</v>
      </c>
      <c r="H377">
        <f t="shared" si="65"/>
        <v>9.8934645725915512E-4</v>
      </c>
      <c r="I377">
        <f t="shared" si="66"/>
        <v>8.9041181153323961E-4</v>
      </c>
      <c r="K377" t="s">
        <v>377</v>
      </c>
      <c r="L377" s="4" cm="1">
        <f t="array" ref="L377">_xll.SNL.Clients.Office.Excel.Functions.SPG(K377, "SP_TOTAL_REV", "CY2023")</f>
        <v>4091914</v>
      </c>
      <c r="M377" s="4">
        <f>_xll.SNL.Clients.Office.Excel.Functions.SPG(K377,"IQ_AVG_DILUT_SHARES_OUT","CY2023")</f>
        <v>693024000</v>
      </c>
      <c r="N377" s="5">
        <f>_xll.SNL.Clients.Office.Excel.Functions.SPG(K377, "IQ_DILUT_EPS_NORM", "CY2023")</f>
        <v>0.9</v>
      </c>
      <c r="O377">
        <f t="shared" si="62"/>
        <v>623721.6</v>
      </c>
      <c r="P377">
        <f t="shared" si="63"/>
        <v>0.15242783694867487</v>
      </c>
      <c r="Q377" s="5">
        <f>_xll.SNL.Clients.Office.Excel.Functions.SPG(K377, "SP_MARKETCAP", "12/31/2022")</f>
        <v>39780.369403229997</v>
      </c>
      <c r="R377">
        <f t="shared" si="67"/>
        <v>1.1806097696975216E-3</v>
      </c>
      <c r="S377">
        <f t="shared" si="68"/>
        <v>1.0625487927277695E-3</v>
      </c>
      <c r="U377" t="s">
        <v>377</v>
      </c>
      <c r="V377" s="4" cm="1">
        <f t="array" ref="V377">_xll.SNL.Clients.Office.Excel.Functions.SPG(U377, "SP_TOTAL_REV", "CY2021")</f>
        <v>2092228</v>
      </c>
      <c r="W377" s="4">
        <f>_xll.SNL.Clients.Office.Excel.Functions.SPG(U377,"IQ_AVG_DILUT_SHARES_OUT","CY2021")</f>
        <v>414770000</v>
      </c>
      <c r="X377" s="5">
        <f>_xll.SNL.Clients.Office.Excel.Functions.SPG(U377, "IQ_DILUT_EPS_NORM", "CY2021")</f>
        <v>0.96199999999999997</v>
      </c>
      <c r="Y377">
        <f t="shared" si="69"/>
        <v>399008.74</v>
      </c>
      <c r="Z377">
        <f t="shared" si="70"/>
        <v>0.1907099704238735</v>
      </c>
      <c r="AA377" s="5">
        <f>_xll.SNL.Clients.Office.Excel.Functions.SPG(U377, "SP_MARKETCAP", "12/31/2021")</f>
        <v>40506.544365560003</v>
      </c>
      <c r="AB377">
        <f t="shared" si="64"/>
        <v>9.5463822811274143E-4</v>
      </c>
      <c r="AC377">
        <f t="shared" si="71"/>
        <v>9.1836197544445722E-4</v>
      </c>
    </row>
    <row r="378" spans="1:29">
      <c r="A378" t="s">
        <v>378</v>
      </c>
      <c r="B378" s="4" cm="1">
        <f t="array" ref="B378">_xll.SNL.Clients.Office.Excel.Functions.SPG(A378, "SP_TOTAL_REV", "CY2023")</f>
        <v>1371811</v>
      </c>
      <c r="C378" s="4">
        <f>_xll.SNL.Clients.Office.Excel.Functions.SPG(A378,"IQ_AVG_DILUT_SHARES_OUT","CY2023")</f>
        <v>176371000</v>
      </c>
      <c r="D378" s="5">
        <f>_xll.SNL.Clients.Office.Excel.Functions.SPG(A378, "IQ_DILUT_EPS_NORM", "CY2023")</f>
        <v>1.268</v>
      </c>
      <c r="E378">
        <f t="shared" si="60"/>
        <v>223638.42800000001</v>
      </c>
      <c r="F378">
        <f t="shared" si="61"/>
        <v>0.16302422709833936</v>
      </c>
      <c r="G378" s="5">
        <f>_xll.SNL.Clients.Office.Excel.Functions.SPG(A378, "SP_MARKETCAP", "12/30/2023")</f>
        <v>12337.190524</v>
      </c>
      <c r="H378">
        <f t="shared" si="65"/>
        <v>2.9362514719936402E-4</v>
      </c>
      <c r="I378">
        <f t="shared" si="66"/>
        <v>3.7231668664879357E-4</v>
      </c>
      <c r="K378" t="s">
        <v>378</v>
      </c>
      <c r="L378" s="4" cm="1">
        <f t="array" ref="L378">_xll.SNL.Clients.Office.Excel.Functions.SPG(K378, "SP_TOTAL_REV", "CY2023")</f>
        <v>1371811</v>
      </c>
      <c r="M378" s="4">
        <f>_xll.SNL.Clients.Office.Excel.Functions.SPG(K378,"IQ_AVG_DILUT_SHARES_OUT","CY2023")</f>
        <v>176371000</v>
      </c>
      <c r="N378" s="5">
        <f>_xll.SNL.Clients.Office.Excel.Functions.SPG(K378, "IQ_DILUT_EPS_NORM", "CY2023")</f>
        <v>1.268</v>
      </c>
      <c r="O378">
        <f t="shared" si="62"/>
        <v>223638.42800000001</v>
      </c>
      <c r="P378">
        <f t="shared" si="63"/>
        <v>0.16302422709833936</v>
      </c>
      <c r="Q378" s="5">
        <f>_xll.SNL.Clients.Office.Excel.Functions.SPG(K378, "SP_MARKETCAP", "12/31/2022")</f>
        <v>10695.17</v>
      </c>
      <c r="R378">
        <f t="shared" si="67"/>
        <v>3.1741339711014848E-4</v>
      </c>
      <c r="S378">
        <f t="shared" si="68"/>
        <v>4.0248018753566829E-4</v>
      </c>
      <c r="U378" t="s">
        <v>378</v>
      </c>
      <c r="V378" s="4" cm="1">
        <f t="array" ref="V378">_xll.SNL.Clients.Office.Excel.Functions.SPG(U378, "SP_TOTAL_REV", "CY2021")</f>
        <v>1215917</v>
      </c>
      <c r="W378" s="4">
        <f>_xll.SNL.Clients.Office.Excel.Functions.SPG(U378,"IQ_AVG_DILUT_SHARES_OUT","CY2021")</f>
        <v>170694000</v>
      </c>
      <c r="X378" s="5">
        <f>_xll.SNL.Clients.Office.Excel.Functions.SPG(U378, "IQ_DILUT_EPS_NORM", "CY2021")</f>
        <v>1.2569999999999999</v>
      </c>
      <c r="Y378">
        <f t="shared" si="69"/>
        <v>214562.35799999998</v>
      </c>
      <c r="Z378">
        <f t="shared" si="70"/>
        <v>0.17646135221400802</v>
      </c>
      <c r="AA378" s="5">
        <f>_xll.SNL.Clients.Office.Excel.Functions.SPG(U378, "SP_MARKETCAP", "12/31/2021")</f>
        <v>12864.92949445</v>
      </c>
      <c r="AB378">
        <f t="shared" si="64"/>
        <v>3.0319430328446147E-4</v>
      </c>
      <c r="AC378">
        <f t="shared" si="71"/>
        <v>3.8111523922856801E-4</v>
      </c>
    </row>
    <row r="379" spans="1:29">
      <c r="A379" t="s">
        <v>379</v>
      </c>
      <c r="B379" s="4" cm="1">
        <f t="array" ref="B379">_xll.SNL.Clients.Office.Excel.Functions.SPG(A379, "SP_TOTAL_REV", "CY2023")</f>
        <v>13117200</v>
      </c>
      <c r="C379" s="4">
        <f>_xll.SNL.Clients.Office.Excel.Functions.SPG(A379,"IQ_AVG_DILUT_SHARES_OUT","CY2023")</f>
        <v>113700000</v>
      </c>
      <c r="D379" s="5">
        <f>_xll.SNL.Clients.Office.Excel.Functions.SPG(A379, "IQ_DILUT_EPS_NORM", "CY2023")</f>
        <v>25.413</v>
      </c>
      <c r="E379">
        <f t="shared" si="60"/>
        <v>2889458.1</v>
      </c>
      <c r="F379">
        <f t="shared" si="61"/>
        <v>0.22028009788674413</v>
      </c>
      <c r="G379" s="5">
        <f>_xll.SNL.Clients.Office.Excel.Functions.SPG(A379, "SP_MARKETCAP", "12/30/2023")</f>
        <v>93403.492577359997</v>
      </c>
      <c r="H379">
        <f t="shared" si="65"/>
        <v>2.2230032197046775E-3</v>
      </c>
      <c r="I379">
        <f t="shared" si="66"/>
        <v>5.6493180822354973E-2</v>
      </c>
      <c r="K379" t="s">
        <v>379</v>
      </c>
      <c r="L379" s="4" cm="1">
        <f t="array" ref="L379">_xll.SNL.Clients.Office.Excel.Functions.SPG(K379, "SP_TOTAL_REV", "CY2023")</f>
        <v>13117200</v>
      </c>
      <c r="M379" s="4">
        <f>_xll.SNL.Clients.Office.Excel.Functions.SPG(K379,"IQ_AVG_DILUT_SHARES_OUT","CY2023")</f>
        <v>113700000</v>
      </c>
      <c r="N379" s="5">
        <f>_xll.SNL.Clients.Office.Excel.Functions.SPG(K379, "IQ_DILUT_EPS_NORM", "CY2023")</f>
        <v>25.413</v>
      </c>
      <c r="O379">
        <f t="shared" si="62"/>
        <v>2889458.1</v>
      </c>
      <c r="P379">
        <f t="shared" si="63"/>
        <v>0.22028009788674413</v>
      </c>
      <c r="Q379" s="5">
        <f>_xll.SNL.Clients.Office.Excel.Functions.SPG(K379, "SP_MARKETCAP", "12/31/2022")</f>
        <v>77056.528083149999</v>
      </c>
      <c r="R379">
        <f t="shared" si="67"/>
        <v>2.2868990720471202E-3</v>
      </c>
      <c r="S379">
        <f t="shared" si="68"/>
        <v>5.8116966117933468E-2</v>
      </c>
      <c r="U379" t="s">
        <v>379</v>
      </c>
      <c r="V379" s="4" cm="1">
        <f t="array" ref="V379">_xll.SNL.Clients.Office.Excel.Functions.SPG(U379, "SP_TOTAL_REV", "CY2021")</f>
        <v>16071700</v>
      </c>
      <c r="W379" s="4">
        <f>_xll.SNL.Clients.Office.Excel.Functions.SPG(U379,"IQ_AVG_DILUT_SHARES_OUT","CY2021")</f>
        <v>112200000</v>
      </c>
      <c r="X379" s="5">
        <f>_xll.SNL.Clients.Office.Excel.Functions.SPG(U379, "IQ_DILUT_EPS_NORM", "CY2021")</f>
        <v>50.064999999999998</v>
      </c>
      <c r="Y379">
        <f t="shared" si="69"/>
        <v>5617293</v>
      </c>
      <c r="Z379">
        <f t="shared" si="70"/>
        <v>0.34951455042092622</v>
      </c>
      <c r="AA379" s="5">
        <f>_xll.SNL.Clients.Office.Excel.Functions.SPG(U379, "SP_MARKETCAP", "12/31/2021")</f>
        <v>66028.913989280001</v>
      </c>
      <c r="AB379">
        <f t="shared" si="64"/>
        <v>1.5561368278190675E-3</v>
      </c>
      <c r="AC379">
        <f t="shared" si="71"/>
        <v>7.7907990284761613E-2</v>
      </c>
    </row>
    <row r="380" spans="1:29">
      <c r="A380" t="s">
        <v>380</v>
      </c>
      <c r="B380" s="4" cm="1">
        <f t="array" ref="B380">_xll.SNL.Clients.Office.Excel.Functions.SPG(A380, "SP_TOTAL_REV", "CY2023")</f>
        <v>7574000</v>
      </c>
      <c r="C380" s="4">
        <f>_xll.SNL.Clients.Office.Excel.Functions.SPG(A380,"IQ_AVG_DILUT_SHARES_OUT","CY2023")</f>
        <v>938000000</v>
      </c>
      <c r="D380" s="5">
        <f>_xll.SNL.Clients.Office.Excel.Functions.SPG(A380, "IQ_DILUT_EPS_NORM", "CY2023")</f>
        <v>1.8380000000000001</v>
      </c>
      <c r="E380">
        <f t="shared" si="60"/>
        <v>1724044</v>
      </c>
      <c r="F380">
        <f t="shared" si="61"/>
        <v>0.22762661737523104</v>
      </c>
      <c r="G380" s="5">
        <f>_xll.SNL.Clients.Office.Excel.Functions.SPG(A380, "SP_MARKETCAP", "12/30/2023")</f>
        <v>18024.65849844</v>
      </c>
      <c r="H380">
        <f t="shared" si="65"/>
        <v>4.2898689085874356E-4</v>
      </c>
      <c r="I380">
        <f t="shared" si="66"/>
        <v>7.8847790539837074E-4</v>
      </c>
      <c r="K380" t="s">
        <v>380</v>
      </c>
      <c r="L380" s="4" cm="1">
        <f t="array" ref="L380">_xll.SNL.Clients.Office.Excel.Functions.SPG(K380, "SP_TOTAL_REV", "CY2023")</f>
        <v>7574000</v>
      </c>
      <c r="M380" s="4">
        <f>_xll.SNL.Clients.Office.Excel.Functions.SPG(K380,"IQ_AVG_DILUT_SHARES_OUT","CY2023")</f>
        <v>938000000</v>
      </c>
      <c r="N380" s="5">
        <f>_xll.SNL.Clients.Office.Excel.Functions.SPG(K380, "IQ_DILUT_EPS_NORM", "CY2023")</f>
        <v>1.8380000000000001</v>
      </c>
      <c r="O380">
        <f t="shared" si="62"/>
        <v>1724044</v>
      </c>
      <c r="P380">
        <f t="shared" si="63"/>
        <v>0.22762661737523104</v>
      </c>
      <c r="Q380" s="5">
        <f>_xll.SNL.Clients.Office.Excel.Functions.SPG(K380, "SP_MARKETCAP", "12/31/2022")</f>
        <v>20146.647265359999</v>
      </c>
      <c r="R380">
        <f t="shared" si="67"/>
        <v>5.9791623217562691E-4</v>
      </c>
      <c r="S380">
        <f t="shared" si="68"/>
        <v>1.0989700347388022E-3</v>
      </c>
      <c r="U380" t="s">
        <v>380</v>
      </c>
      <c r="V380" s="4" cm="1">
        <f t="array" ref="V380">_xll.SNL.Clients.Office.Excel.Functions.SPG(U380, "SP_TOTAL_REV", "CY2021")</f>
        <v>6418000</v>
      </c>
      <c r="W380" s="4">
        <f>_xll.SNL.Clients.Office.Excel.Functions.SPG(U380,"IQ_AVG_DILUT_SHARES_OUT","CY2021")</f>
        <v>963000000</v>
      </c>
      <c r="X380" s="5">
        <f>_xll.SNL.Clients.Office.Excel.Functions.SPG(U380, "IQ_DILUT_EPS_NORM", "CY2021")</f>
        <v>2.1150000000000002</v>
      </c>
      <c r="Y380">
        <f t="shared" si="69"/>
        <v>2036745.0000000002</v>
      </c>
      <c r="Z380">
        <f t="shared" si="70"/>
        <v>0.31734886257401063</v>
      </c>
      <c r="AA380" s="5">
        <f>_xll.SNL.Clients.Office.Excel.Functions.SPG(U380, "SP_MARKETCAP", "12/31/2021")</f>
        <v>20781.5611814</v>
      </c>
      <c r="AB380">
        <f t="shared" si="64"/>
        <v>4.8976956821070834E-4</v>
      </c>
      <c r="AC380">
        <f t="shared" si="71"/>
        <v>1.0358626367656483E-3</v>
      </c>
    </row>
    <row r="381" spans="1:29">
      <c r="A381" t="s">
        <v>381</v>
      </c>
      <c r="B381" s="4" cm="1">
        <f t="array" ref="B381">_xll.SNL.Clients.Office.Excel.Functions.SPG(A381, "SP_TOTAL_REV", "CY2023")</f>
        <v>14964500</v>
      </c>
      <c r="C381" s="4">
        <f>_xll.SNL.Clients.Office.Excel.Functions.SPG(A381,"IQ_AVG_DILUT_SHARES_OUT","CY2023")</f>
        <v>316665000</v>
      </c>
      <c r="D381" s="5">
        <f>_xll.SNL.Clients.Office.Excel.Functions.SPG(A381, "IQ_DILUT_EPS_NORM", "CY2023")</f>
        <v>4.4489999999999998</v>
      </c>
      <c r="E381">
        <f t="shared" si="60"/>
        <v>1408842.585</v>
      </c>
      <c r="F381">
        <f t="shared" si="61"/>
        <v>9.4145650372548365E-2</v>
      </c>
      <c r="G381" s="5">
        <f>_xll.SNL.Clients.Office.Excel.Functions.SPG(A381, "SP_MARKETCAP", "12/30/2023")</f>
        <v>51886.705709729998</v>
      </c>
      <c r="H381">
        <f t="shared" si="65"/>
        <v>1.2349036494226028E-3</v>
      </c>
      <c r="I381">
        <f t="shared" si="66"/>
        <v>5.4940863362811596E-3</v>
      </c>
      <c r="K381" t="s">
        <v>381</v>
      </c>
      <c r="L381" s="4" cm="1">
        <f t="array" ref="L381">_xll.SNL.Clients.Office.Excel.Functions.SPG(K381, "SP_TOTAL_REV", "CY2023")</f>
        <v>14964500</v>
      </c>
      <c r="M381" s="4">
        <f>_xll.SNL.Clients.Office.Excel.Functions.SPG(K381,"IQ_AVG_DILUT_SHARES_OUT","CY2023")</f>
        <v>316665000</v>
      </c>
      <c r="N381" s="5">
        <f>_xll.SNL.Clients.Office.Excel.Functions.SPG(K381, "IQ_DILUT_EPS_NORM", "CY2023")</f>
        <v>4.4489999999999998</v>
      </c>
      <c r="O381">
        <f t="shared" si="62"/>
        <v>1408842.585</v>
      </c>
      <c r="P381">
        <f t="shared" si="63"/>
        <v>9.4145650372548365E-2</v>
      </c>
      <c r="Q381" s="5">
        <f>_xll.SNL.Clients.Office.Excel.Functions.SPG(K381, "SP_MARKETCAP", "12/31/2022")</f>
        <v>40760.960734640001</v>
      </c>
      <c r="R381">
        <f t="shared" si="67"/>
        <v>1.2097119556075738E-3</v>
      </c>
      <c r="S381">
        <f t="shared" si="68"/>
        <v>5.3820084904980959E-3</v>
      </c>
      <c r="U381" t="s">
        <v>381</v>
      </c>
      <c r="V381" s="4" cm="1">
        <f t="array" ref="V381">_xll.SNL.Clients.Office.Excel.Functions.SPG(U381, "SP_TOTAL_REV", "CY2021")</f>
        <v>11295000</v>
      </c>
      <c r="W381" s="4">
        <f>_xll.SNL.Clients.Office.Excel.Functions.SPG(U381,"IQ_AVG_DILUT_SHARES_OUT","CY2021")</f>
        <v>319425000</v>
      </c>
      <c r="X381" s="5">
        <f>_xll.SNL.Clients.Office.Excel.Functions.SPG(U381, "IQ_DILUT_EPS_NORM", "CY2021")</f>
        <v>3.1520000000000001</v>
      </c>
      <c r="Y381">
        <f t="shared" si="69"/>
        <v>1006827.6</v>
      </c>
      <c r="Z381">
        <f t="shared" si="70"/>
        <v>8.9139229747675963E-2</v>
      </c>
      <c r="AA381" s="5">
        <f>_xll.SNL.Clients.Office.Excel.Functions.SPG(U381, "SP_MARKETCAP", "12/31/2021")</f>
        <v>44218.869162750001</v>
      </c>
      <c r="AB381">
        <f t="shared" si="64"/>
        <v>1.0421284651121142E-3</v>
      </c>
      <c r="AC381">
        <f t="shared" si="71"/>
        <v>3.284788922033384E-3</v>
      </c>
    </row>
    <row r="382" spans="1:29">
      <c r="A382" t="s">
        <v>382</v>
      </c>
      <c r="B382" s="4" cm="1">
        <f t="array" ref="B382">_xll.SNL.Clients.Office.Excel.Functions.SPG(A382, "SP_TOTAL_REV", "CY2023")</f>
        <v>4504077</v>
      </c>
      <c r="C382" s="4">
        <f>_xll.SNL.Clients.Office.Excel.Functions.SPG(A382,"IQ_AVG_DILUT_SHARES_OUT","CY2023")</f>
        <v>147557500</v>
      </c>
      <c r="D382" s="5">
        <f>_xll.SNL.Clients.Office.Excel.Functions.SPG(A382, "IQ_DILUT_EPS_NORM", "CY2023")</f>
        <v>4.8730000000000002</v>
      </c>
      <c r="E382">
        <f t="shared" si="60"/>
        <v>719047.69750000001</v>
      </c>
      <c r="F382">
        <f t="shared" si="61"/>
        <v>0.15964373999378786</v>
      </c>
      <c r="G382" s="5">
        <f>_xll.SNL.Clients.Office.Excel.Functions.SPG(A382, "SP_MARKETCAP", "12/30/2023")</f>
        <v>25301.03566284</v>
      </c>
      <c r="H382">
        <f t="shared" si="65"/>
        <v>6.0216467487843382E-4</v>
      </c>
      <c r="I382">
        <f t="shared" si="66"/>
        <v>2.9343484606826082E-3</v>
      </c>
      <c r="K382" t="s">
        <v>382</v>
      </c>
      <c r="L382" s="4" cm="1">
        <f t="array" ref="L382">_xll.SNL.Clients.Office.Excel.Functions.SPG(K382, "SP_TOTAL_REV", "CY2023")</f>
        <v>4504077</v>
      </c>
      <c r="M382" s="4">
        <f>_xll.SNL.Clients.Office.Excel.Functions.SPG(K382,"IQ_AVG_DILUT_SHARES_OUT","CY2023")</f>
        <v>147557500</v>
      </c>
      <c r="N382" s="5">
        <f>_xll.SNL.Clients.Office.Excel.Functions.SPG(K382, "IQ_DILUT_EPS_NORM", "CY2023")</f>
        <v>4.8730000000000002</v>
      </c>
      <c r="O382">
        <f t="shared" si="62"/>
        <v>719047.69750000001</v>
      </c>
      <c r="P382">
        <f t="shared" si="63"/>
        <v>0.15964373999378786</v>
      </c>
      <c r="Q382" s="5">
        <f>_xll.SNL.Clients.Office.Excel.Functions.SPG(K382, "SP_MARKETCAP", "12/31/2022")</f>
        <v>30573.201195549998</v>
      </c>
      <c r="R382">
        <f t="shared" si="67"/>
        <v>9.0735758777201088E-4</v>
      </c>
      <c r="S382">
        <f t="shared" si="68"/>
        <v>4.4215535252130093E-3</v>
      </c>
      <c r="U382" t="s">
        <v>382</v>
      </c>
      <c r="V382" s="4" cm="1">
        <f t="array" ref="V382">_xll.SNL.Clients.Office.Excel.Functions.SPG(U382, "SP_TOTAL_REV", "CY2021")</f>
        <v>3443760</v>
      </c>
      <c r="W382" s="4">
        <f>_xll.SNL.Clients.Office.Excel.Functions.SPG(U382,"IQ_AVG_DILUT_SHARES_OUT","CY2021")</f>
        <v>146798000</v>
      </c>
      <c r="X382" s="5">
        <f>_xll.SNL.Clients.Office.Excel.Functions.SPG(U382, "IQ_DILUT_EPS_NORM", "CY2021")</f>
        <v>4.0119999999999996</v>
      </c>
      <c r="Y382">
        <f t="shared" si="69"/>
        <v>588953.57599999988</v>
      </c>
      <c r="Z382">
        <f t="shared" si="70"/>
        <v>0.17102050549399489</v>
      </c>
      <c r="AA382" s="5">
        <f>_xll.SNL.Clients.Office.Excel.Functions.SPG(U382, "SP_MARKETCAP", "12/31/2021")</f>
        <v>38081.517767040001</v>
      </c>
      <c r="AB382">
        <f t="shared" si="64"/>
        <v>8.9748639915777104E-4</v>
      </c>
      <c r="AC382">
        <f t="shared" si="71"/>
        <v>3.6007154334209771E-3</v>
      </c>
    </row>
    <row r="383" spans="1:29">
      <c r="A383" t="s">
        <v>383</v>
      </c>
      <c r="B383" s="4" cm="1">
        <f t="array" ref="B383">_xll.SNL.Clients.Office.Excel.Functions.SPG(A383, "SP_TOTAL_REV", "CY2023")</f>
        <v>2750571</v>
      </c>
      <c r="C383" s="4">
        <f>_xll.SNL.Clients.Office.Excel.Functions.SPG(A383,"IQ_AVG_DILUT_SHARES_OUT","CY2023")</f>
        <v>124812000</v>
      </c>
      <c r="D383" s="5">
        <f>_xll.SNL.Clients.Office.Excel.Functions.SPG(A383, "IQ_DILUT_EPS_NORM", "CY2023")</f>
        <v>1.7070000000000001</v>
      </c>
      <c r="E383">
        <f t="shared" si="60"/>
        <v>213054.084</v>
      </c>
      <c r="F383">
        <f t="shared" si="61"/>
        <v>7.7458129239347029E-2</v>
      </c>
      <c r="G383" s="5">
        <f>_xll.SNL.Clients.Office.Excel.Functions.SPG(A383, "SP_MARKETCAP", "12/30/2023")</f>
        <v>13489.650651280001</v>
      </c>
      <c r="H383">
        <f t="shared" si="65"/>
        <v>3.2105369941761038E-4</v>
      </c>
      <c r="I383">
        <f t="shared" si="66"/>
        <v>5.4803866490586099E-4</v>
      </c>
      <c r="K383" t="s">
        <v>383</v>
      </c>
      <c r="L383" s="4" cm="1">
        <f t="array" ref="L383">_xll.SNL.Clients.Office.Excel.Functions.SPG(K383, "SP_TOTAL_REV", "CY2023")</f>
        <v>2750571</v>
      </c>
      <c r="M383" s="4">
        <f>_xll.SNL.Clients.Office.Excel.Functions.SPG(K383,"IQ_AVG_DILUT_SHARES_OUT","CY2023")</f>
        <v>124812000</v>
      </c>
      <c r="N383" s="5">
        <f>_xll.SNL.Clients.Office.Excel.Functions.SPG(K383, "IQ_DILUT_EPS_NORM", "CY2023")</f>
        <v>1.7070000000000001</v>
      </c>
      <c r="O383">
        <f t="shared" si="62"/>
        <v>213054.084</v>
      </c>
      <c r="P383">
        <f t="shared" si="63"/>
        <v>7.7458129239347029E-2</v>
      </c>
      <c r="Q383" s="5">
        <f>_xll.SNL.Clients.Office.Excel.Functions.SPG(K383, "SP_MARKETCAP", "12/31/2022")</f>
        <v>17712.0183024</v>
      </c>
      <c r="R383">
        <f t="shared" si="67"/>
        <v>5.2566082624604462E-4</v>
      </c>
      <c r="S383">
        <f t="shared" si="68"/>
        <v>8.973030304019982E-4</v>
      </c>
      <c r="U383" t="s">
        <v>383</v>
      </c>
      <c r="V383" s="4" cm="1">
        <f t="array" ref="V383">_xll.SNL.Clients.Office.Excel.Functions.SPG(U383, "SP_TOTAL_REV", "CY2021")</f>
        <v>3827808</v>
      </c>
      <c r="W383" s="4">
        <f>_xll.SNL.Clients.Office.Excel.Functions.SPG(U383,"IQ_AVG_DILUT_SHARES_OUT","CY2021")</f>
        <v>116674000</v>
      </c>
      <c r="X383" s="5">
        <f>_xll.SNL.Clients.Office.Excel.Functions.SPG(U383, "IQ_DILUT_EPS_NORM", "CY2021")</f>
        <v>7.1239999999999997</v>
      </c>
      <c r="Y383">
        <f t="shared" si="69"/>
        <v>831185.576</v>
      </c>
      <c r="Z383">
        <f t="shared" si="70"/>
        <v>0.21714400931290179</v>
      </c>
      <c r="AA383" s="5">
        <f>_xll.SNL.Clients.Office.Excel.Functions.SPG(U383, "SP_MARKETCAP", "12/31/2021")</f>
        <v>25373.81060352</v>
      </c>
      <c r="AB383">
        <f t="shared" si="64"/>
        <v>5.979974341037013E-4</v>
      </c>
      <c r="AC383">
        <f t="shared" si="71"/>
        <v>4.2601337205547679E-3</v>
      </c>
    </row>
    <row r="384" spans="1:29">
      <c r="A384" t="s">
        <v>384</v>
      </c>
      <c r="B384" s="4" cm="1">
        <f t="array" ref="B384">_xll.SNL.Clients.Office.Excel.Functions.SPG(A384, "SP_TOTAL_REV", "CY2023")</f>
        <v>9129100</v>
      </c>
      <c r="C384" s="4">
        <f>_xll.SNL.Clients.Office.Excel.Functions.SPG(A384,"IQ_AVG_DILUT_SHARES_OUT","CY2023")</f>
        <v>115525000</v>
      </c>
      <c r="D384" s="5">
        <f>_xll.SNL.Clients.Office.Excel.Functions.SPG(A384, "IQ_DILUT_EPS_NORM", "CY2023")</f>
        <v>8.5830000000000002</v>
      </c>
      <c r="E384">
        <f t="shared" si="60"/>
        <v>991551.07499999995</v>
      </c>
      <c r="F384">
        <f t="shared" si="61"/>
        <v>0.10861432945197226</v>
      </c>
      <c r="G384" s="5">
        <f>_xll.SNL.Clients.Office.Excel.Functions.SPG(A384, "SP_MARKETCAP", "12/30/2023")</f>
        <v>35575.33894568</v>
      </c>
      <c r="H384">
        <f t="shared" si="65"/>
        <v>8.466931036099284E-4</v>
      </c>
      <c r="I384">
        <f t="shared" si="66"/>
        <v>7.267166908284016E-3</v>
      </c>
      <c r="K384" t="s">
        <v>384</v>
      </c>
      <c r="L384" s="4" cm="1">
        <f t="array" ref="L384">_xll.SNL.Clients.Office.Excel.Functions.SPG(K384, "SP_TOTAL_REV", "CY2023")</f>
        <v>9129100</v>
      </c>
      <c r="M384" s="4">
        <f>_xll.SNL.Clients.Office.Excel.Functions.SPG(K384,"IQ_AVG_DILUT_SHARES_OUT","CY2023")</f>
        <v>115525000</v>
      </c>
      <c r="N384" s="5">
        <f>_xll.SNL.Clients.Office.Excel.Functions.SPG(K384, "IQ_DILUT_EPS_NORM", "CY2023")</f>
        <v>8.5830000000000002</v>
      </c>
      <c r="O384">
        <f t="shared" si="62"/>
        <v>991551.07499999995</v>
      </c>
      <c r="P384">
        <f t="shared" si="63"/>
        <v>0.10861432945197226</v>
      </c>
      <c r="Q384" s="5">
        <f>_xll.SNL.Clients.Office.Excel.Functions.SPG(K384, "SP_MARKETCAP", "12/31/2022")</f>
        <v>29555.144219620001</v>
      </c>
      <c r="R384">
        <f t="shared" si="67"/>
        <v>8.7714348896090035E-4</v>
      </c>
      <c r="S384">
        <f t="shared" si="68"/>
        <v>7.5285225657514077E-3</v>
      </c>
      <c r="U384" t="s">
        <v>384</v>
      </c>
      <c r="V384" s="4" cm="1">
        <f t="array" ref="V384">_xll.SNL.Clients.Office.Excel.Functions.SPG(U384, "SP_TOTAL_REV", "CY2021")</f>
        <v>7289400</v>
      </c>
      <c r="W384" s="4">
        <f>_xll.SNL.Clients.Office.Excel.Functions.SPG(U384,"IQ_AVG_DILUT_SHARES_OUT","CY2021")</f>
        <v>117150000</v>
      </c>
      <c r="X384" s="5">
        <f>_xll.SNL.Clients.Office.Excel.Functions.SPG(U384, "IQ_DILUT_EPS_NORM", "CY2021")</f>
        <v>5.9489999999999998</v>
      </c>
      <c r="Y384">
        <f t="shared" si="69"/>
        <v>696925.35</v>
      </c>
      <c r="Z384">
        <f t="shared" si="70"/>
        <v>9.5608054160836273E-2</v>
      </c>
      <c r="AA384" s="5">
        <f>_xll.SNL.Clients.Office.Excel.Functions.SPG(U384, "SP_MARKETCAP", "12/31/2021")</f>
        <v>40471.223657900002</v>
      </c>
      <c r="AB384">
        <f t="shared" si="64"/>
        <v>9.5380580712239643E-4</v>
      </c>
      <c r="AC384">
        <f t="shared" si="71"/>
        <v>5.6741907465711365E-3</v>
      </c>
    </row>
    <row r="385" spans="1:29">
      <c r="A385" t="s">
        <v>385</v>
      </c>
      <c r="B385" s="4" cm="1">
        <f t="array" ref="B385">_xll.SNL.Clients.Office.Excel.Functions.SPG(A385, "SP_TOTAL_REV", "CY2023")</f>
        <v>3073278</v>
      </c>
      <c r="C385" s="4">
        <f>_xll.SNL.Clients.Office.Excel.Functions.SPG(A385,"IQ_AVG_DILUT_SHARES_OUT","CY2023")</f>
        <v>490130000</v>
      </c>
      <c r="D385" s="5">
        <f>_xll.SNL.Clients.Office.Excel.Functions.SPG(A385, "IQ_DILUT_EPS_NORM", "CY2023")</f>
        <v>0.73799999999999999</v>
      </c>
      <c r="E385">
        <f t="shared" si="60"/>
        <v>361715.94</v>
      </c>
      <c r="F385">
        <f t="shared" si="61"/>
        <v>0.11769711038181381</v>
      </c>
      <c r="G385" s="5">
        <f>_xll.SNL.Clients.Office.Excel.Functions.SPG(A385, "SP_MARKETCAP", "12/30/2023")</f>
        <v>21137.933258860001</v>
      </c>
      <c r="H385">
        <f t="shared" si="65"/>
        <v>5.0308283336867601E-4</v>
      </c>
      <c r="I385">
        <f t="shared" si="66"/>
        <v>3.712751310260829E-4</v>
      </c>
      <c r="K385" t="s">
        <v>385</v>
      </c>
      <c r="L385" s="4" cm="1">
        <f t="array" ref="L385">_xll.SNL.Clients.Office.Excel.Functions.SPG(K385, "SP_TOTAL_REV", "CY2023")</f>
        <v>3073278</v>
      </c>
      <c r="M385" s="4">
        <f>_xll.SNL.Clients.Office.Excel.Functions.SPG(K385,"IQ_AVG_DILUT_SHARES_OUT","CY2023")</f>
        <v>490130000</v>
      </c>
      <c r="N385" s="5">
        <f>_xll.SNL.Clients.Office.Excel.Functions.SPG(K385, "IQ_DILUT_EPS_NORM", "CY2023")</f>
        <v>0.73799999999999999</v>
      </c>
      <c r="O385">
        <f t="shared" si="62"/>
        <v>361715.94</v>
      </c>
      <c r="P385">
        <f t="shared" si="63"/>
        <v>0.11769711038181381</v>
      </c>
      <c r="Q385" s="5">
        <f>_xll.SNL.Clients.Office.Excel.Functions.SPG(K385, "SP_MARKETCAP", "12/31/2022")</f>
        <v>17994.94281144</v>
      </c>
      <c r="R385">
        <f t="shared" si="67"/>
        <v>5.3405751648473248E-4</v>
      </c>
      <c r="S385">
        <f t="shared" si="68"/>
        <v>3.9413444716573259E-4</v>
      </c>
      <c r="U385" t="s">
        <v>385</v>
      </c>
      <c r="V385" s="4" cm="1">
        <f t="array" ref="V385">_xll.SNL.Clients.Office.Excel.Functions.SPG(U385, "SP_TOTAL_REV", "CY2021")</f>
        <v>2424300</v>
      </c>
      <c r="W385" s="4">
        <f>_xll.SNL.Clients.Office.Excel.Functions.SPG(U385,"IQ_AVG_DILUT_SHARES_OUT","CY2021")</f>
        <v>492054000</v>
      </c>
      <c r="X385" s="5">
        <f>_xll.SNL.Clients.Office.Excel.Functions.SPG(U385, "IQ_DILUT_EPS_NORM", "CY2021")</f>
        <v>0.56799999999999995</v>
      </c>
      <c r="Y385">
        <f t="shared" si="69"/>
        <v>279486.67200000002</v>
      </c>
      <c r="Z385">
        <f t="shared" si="70"/>
        <v>0.1152855141690385</v>
      </c>
      <c r="AA385" s="5">
        <f>_xll.SNL.Clients.Office.Excel.Functions.SPG(U385, "SP_MARKETCAP", "12/31/2021")</f>
        <v>16832.985513849999</v>
      </c>
      <c r="AB385">
        <f t="shared" si="64"/>
        <v>3.9671148740231589E-4</v>
      </c>
      <c r="AC385">
        <f t="shared" si="71"/>
        <v>2.2533212484451541E-4</v>
      </c>
    </row>
    <row r="386" spans="1:29">
      <c r="A386" t="s">
        <v>386</v>
      </c>
      <c r="B386" s="4" cm="1">
        <f t="array" ref="B386">_xll.SNL.Clients.Office.Excel.Functions.SPG(A386, "SP_TOTAL_REV", "CY2023")</f>
        <v>6177800</v>
      </c>
      <c r="C386" s="4">
        <f>_xll.SNL.Clients.Office.Excel.Functions.SPG(A386,"IQ_AVG_DILUT_SHARES_OUT","CY2023")</f>
        <v>107400000</v>
      </c>
      <c r="D386" s="5">
        <f>_xll.SNL.Clients.Office.Excel.Functions.SPG(A386, "IQ_DILUT_EPS_NORM", "CY2023")</f>
        <v>9.1809999999999992</v>
      </c>
      <c r="E386">
        <f t="shared" si="60"/>
        <v>986039.39999999991</v>
      </c>
      <c r="F386">
        <f t="shared" si="61"/>
        <v>0.1596101201074816</v>
      </c>
      <c r="G386" s="5">
        <f>_xll.SNL.Clients.Office.Excel.Functions.SPG(A386, "SP_MARKETCAP", "12/30/2023")</f>
        <v>58236.213524890001</v>
      </c>
      <c r="H386">
        <f t="shared" si="65"/>
        <v>1.3860219419741387E-3</v>
      </c>
      <c r="I386">
        <f t="shared" si="66"/>
        <v>1.2725067449264566E-2</v>
      </c>
      <c r="K386" t="s">
        <v>386</v>
      </c>
      <c r="L386" s="4" cm="1">
        <f t="array" ref="L386">_xll.SNL.Clients.Office.Excel.Functions.SPG(K386, "SP_TOTAL_REV", "CY2023")</f>
        <v>6177800</v>
      </c>
      <c r="M386" s="4">
        <f>_xll.SNL.Clients.Office.Excel.Functions.SPG(K386,"IQ_AVG_DILUT_SHARES_OUT","CY2023")</f>
        <v>107400000</v>
      </c>
      <c r="N386" s="5">
        <f>_xll.SNL.Clients.Office.Excel.Functions.SPG(K386, "IQ_DILUT_EPS_NORM", "CY2023")</f>
        <v>9.1809999999999992</v>
      </c>
      <c r="O386">
        <f t="shared" si="62"/>
        <v>986039.39999999991</v>
      </c>
      <c r="P386">
        <f t="shared" si="63"/>
        <v>0.1596101201074816</v>
      </c>
      <c r="Q386" s="5">
        <f>_xll.SNL.Clients.Office.Excel.Functions.SPG(K386, "SP_MARKETCAP", "12/31/2022")</f>
        <v>45824.03201286</v>
      </c>
      <c r="R386">
        <f t="shared" si="67"/>
        <v>1.3599747989500013E-3</v>
      </c>
      <c r="S386">
        <f t="shared" si="68"/>
        <v>1.2485928629159961E-2</v>
      </c>
      <c r="U386" t="s">
        <v>386</v>
      </c>
      <c r="V386" s="4" cm="1">
        <f t="array" ref="V386">_xll.SNL.Clients.Office.Excel.Functions.SPG(U386, "SP_TOTAL_REV", "CY2021")</f>
        <v>4833800</v>
      </c>
      <c r="W386" s="4">
        <f>_xll.SNL.Clients.Office.Excel.Functions.SPG(U386,"IQ_AVG_DILUT_SHARES_OUT","CY2021")</f>
        <v>106500000</v>
      </c>
      <c r="X386" s="5">
        <f>_xll.SNL.Clients.Office.Excel.Functions.SPG(U386, "IQ_DILUT_EPS_NORM", "CY2021")</f>
        <v>6.4509999999999996</v>
      </c>
      <c r="Y386">
        <f t="shared" si="69"/>
        <v>687031.5</v>
      </c>
      <c r="Z386">
        <f t="shared" si="70"/>
        <v>0.14213072530928048</v>
      </c>
      <c r="AA386" s="5">
        <f>_xll.SNL.Clients.Office.Excel.Functions.SPG(U386, "SP_MARKETCAP", "12/31/2021")</f>
        <v>51883.802914</v>
      </c>
      <c r="AB386">
        <f t="shared" si="64"/>
        <v>1.2227718374239771E-3</v>
      </c>
      <c r="AC386">
        <f t="shared" si="71"/>
        <v>7.8881011232220747E-3</v>
      </c>
    </row>
    <row r="387" spans="1:29">
      <c r="A387" t="s">
        <v>387</v>
      </c>
      <c r="B387" s="4" cm="1">
        <f t="array" ref="B387">_xll.SNL.Clients.Office.Excel.Functions.SPG(A387, "SP_TOTAL_REV", "CY2023")</f>
        <v>20376941</v>
      </c>
      <c r="C387" s="4">
        <f>_xll.SNL.Clients.Office.Excel.Functions.SPG(A387,"IQ_AVG_DILUT_SHARES_OUT","CY2023")</f>
        <v>337433000</v>
      </c>
      <c r="D387" s="5">
        <f>_xll.SNL.Clients.Office.Excel.Functions.SPG(A387, "IQ_DILUT_EPS_NORM", "CY2023")</f>
        <v>4.5780000000000003</v>
      </c>
      <c r="E387">
        <f t="shared" si="60"/>
        <v>1544768.274</v>
      </c>
      <c r="F387">
        <f t="shared" si="61"/>
        <v>7.5809625890363039E-2</v>
      </c>
      <c r="G387" s="5">
        <f>_xll.SNL.Clients.Office.Excel.Functions.SPG(A387, "SP_MARKETCAP", "12/30/2023")</f>
        <v>46591.244551739997</v>
      </c>
      <c r="H387">
        <f t="shared" si="65"/>
        <v>1.108871668399163E-3</v>
      </c>
      <c r="I387">
        <f t="shared" si="66"/>
        <v>5.0764144979313685E-3</v>
      </c>
      <c r="K387" t="s">
        <v>387</v>
      </c>
      <c r="L387" s="4" cm="1">
        <f t="array" ref="L387">_xll.SNL.Clients.Office.Excel.Functions.SPG(K387, "SP_TOTAL_REV", "CY2023")</f>
        <v>20376941</v>
      </c>
      <c r="M387" s="4">
        <f>_xll.SNL.Clients.Office.Excel.Functions.SPG(K387,"IQ_AVG_DILUT_SHARES_OUT","CY2023")</f>
        <v>337433000</v>
      </c>
      <c r="N387" s="5">
        <f>_xll.SNL.Clients.Office.Excel.Functions.SPG(K387, "IQ_DILUT_EPS_NORM", "CY2023")</f>
        <v>4.5780000000000003</v>
      </c>
      <c r="O387">
        <f t="shared" si="62"/>
        <v>1544768.274</v>
      </c>
      <c r="P387">
        <f t="shared" si="63"/>
        <v>7.5809625890363039E-2</v>
      </c>
      <c r="Q387" s="5">
        <f>_xll.SNL.Clients.Office.Excel.Functions.SPG(K387, "SP_MARKETCAP", "12/31/2022")</f>
        <v>39971.143014629997</v>
      </c>
      <c r="R387">
        <f t="shared" si="67"/>
        <v>1.1862715871416058E-3</v>
      </c>
      <c r="S387">
        <f t="shared" si="68"/>
        <v>5.4307513259342719E-3</v>
      </c>
      <c r="U387" t="s">
        <v>387</v>
      </c>
      <c r="V387" s="4" cm="1">
        <f t="array" ref="V387">_xll.SNL.Clients.Office.Excel.Functions.SPG(U387, "SP_TOTAL_REV", "CY2021")</f>
        <v>18916244</v>
      </c>
      <c r="W387" s="4">
        <f>_xll.SNL.Clients.Office.Excel.Functions.SPG(U387,"IQ_AVG_DILUT_SHARES_OUT","CY2021")</f>
        <v>353734000</v>
      </c>
      <c r="X387" s="5">
        <f>_xll.SNL.Clients.Office.Excel.Functions.SPG(U387, "IQ_DILUT_EPS_NORM", "CY2021")</f>
        <v>3.9910000000000001</v>
      </c>
      <c r="Y387">
        <f t="shared" si="69"/>
        <v>1411752.3940000001</v>
      </c>
      <c r="Z387">
        <f t="shared" si="70"/>
        <v>7.4631750045093523E-2</v>
      </c>
      <c r="AA387" s="5">
        <f>_xll.SNL.Clients.Office.Excel.Functions.SPG(U387, "SP_MARKETCAP", "12/31/2021")</f>
        <v>40378.522115799999</v>
      </c>
      <c r="AB387">
        <f t="shared" si="64"/>
        <v>9.5162106297105604E-4</v>
      </c>
      <c r="AC387">
        <f t="shared" si="71"/>
        <v>3.7979196623174846E-3</v>
      </c>
    </row>
    <row r="388" spans="1:29">
      <c r="A388" t="s">
        <v>388</v>
      </c>
      <c r="B388" s="4" cm="1">
        <f t="array" ref="B388">_xll.SNL.Clients.Office.Excel.Functions.SPG(A388, "SP_TOTAL_REV", "CY2023")</f>
        <v>13900000</v>
      </c>
      <c r="C388" s="4">
        <f>_xll.SNL.Clients.Office.Excel.Functions.SPG(A388,"IQ_AVG_DILUT_SHARES_OUT","CY2023")</f>
        <v>283000000</v>
      </c>
      <c r="D388" s="5">
        <f>_xll.SNL.Clients.Office.Excel.Functions.SPG(A388, "IQ_DILUT_EPS_NORM", "CY2023")</f>
        <v>3.7869999999999999</v>
      </c>
      <c r="E388">
        <f t="shared" si="60"/>
        <v>1071721</v>
      </c>
      <c r="F388">
        <f t="shared" si="61"/>
        <v>7.7102230215827336E-2</v>
      </c>
      <c r="G388" s="5">
        <f>_xll.SNL.Clients.Office.Excel.Functions.SPG(A388, "SP_MARKETCAP", "12/30/2023")</f>
        <v>33179.883616960004</v>
      </c>
      <c r="H388">
        <f t="shared" si="65"/>
        <v>7.8968126431502362E-4</v>
      </c>
      <c r="I388">
        <f t="shared" si="66"/>
        <v>2.9905229479609942E-3</v>
      </c>
      <c r="K388" t="s">
        <v>388</v>
      </c>
      <c r="L388" s="4" cm="1">
        <f t="array" ref="L388">_xll.SNL.Clients.Office.Excel.Functions.SPG(K388, "SP_TOTAL_REV", "CY2023")</f>
        <v>13900000</v>
      </c>
      <c r="M388" s="4">
        <f>_xll.SNL.Clients.Office.Excel.Functions.SPG(K388,"IQ_AVG_DILUT_SHARES_OUT","CY2023")</f>
        <v>283000000</v>
      </c>
      <c r="N388" s="5">
        <f>_xll.SNL.Clients.Office.Excel.Functions.SPG(K388, "IQ_DILUT_EPS_NORM", "CY2023")</f>
        <v>3.7869999999999999</v>
      </c>
      <c r="O388">
        <f t="shared" si="62"/>
        <v>1071721</v>
      </c>
      <c r="P388">
        <f t="shared" si="63"/>
        <v>7.7102230215827336E-2</v>
      </c>
      <c r="Q388" s="5">
        <f>_xll.SNL.Clients.Office.Excel.Functions.SPG(K388, "SP_MARKETCAP", "12/31/2022")</f>
        <v>12613.647001449999</v>
      </c>
      <c r="R388">
        <f t="shared" si="67"/>
        <v>3.7435034175973658E-4</v>
      </c>
      <c r="S388">
        <f t="shared" si="68"/>
        <v>1.4176647442441224E-3</v>
      </c>
      <c r="U388" t="s">
        <v>388</v>
      </c>
      <c r="V388" s="4" cm="1">
        <f t="array" ref="V388">_xll.SNL.Clients.Office.Excel.Functions.SPG(U388, "SP_TOTAL_REV", "CY2021")</f>
        <v>1532000</v>
      </c>
      <c r="W388" s="4">
        <f>_xll.SNL.Clients.Office.Excel.Functions.SPG(U388,"IQ_AVG_DILUT_SHARES_OUT","CY2021")</f>
        <v>252000000</v>
      </c>
      <c r="X388" s="5">
        <f>_xll.SNL.Clients.Office.Excel.Functions.SPG(U388, "IQ_DILUT_EPS_NORM", "CY2021")</f>
        <v>-12.996</v>
      </c>
      <c r="Y388">
        <f t="shared" si="69"/>
        <v>-3274992</v>
      </c>
      <c r="Z388">
        <f t="shared" si="70"/>
        <v>-2.1377232375979114</v>
      </c>
      <c r="AA388" s="5">
        <f>_xll.SNL.Clients.Office.Excel.Functions.SPG(U388, "SP_MARKETCAP", "12/31/2021")</f>
        <v>19593.339234300001</v>
      </c>
      <c r="AB388">
        <f t="shared" si="64"/>
        <v>4.6176614032144485E-4</v>
      </c>
      <c r="AC388">
        <f t="shared" si="71"/>
        <v>-6.0011127596174977E-3</v>
      </c>
    </row>
    <row r="389" spans="1:29">
      <c r="A389" t="s">
        <v>389</v>
      </c>
      <c r="B389" s="4" cm="1">
        <f t="array" ref="B389">_xll.SNL.Clients.Office.Excel.Functions.SPG(A389, "SP_TOTAL_REV", "CY2023")</f>
        <v>68920000</v>
      </c>
      <c r="C389" s="4">
        <f>_xll.SNL.Clients.Office.Excel.Functions.SPG(A389,"IQ_AVG_DILUT_SHARES_OUT","CY2023")</f>
        <v>1435400000</v>
      </c>
      <c r="D389" s="5">
        <f>_xll.SNL.Clients.Office.Excel.Functions.SPG(A389, "IQ_DILUT_EPS_NORM", "CY2023")</f>
        <v>1.5409999999999999</v>
      </c>
      <c r="E389">
        <f t="shared" si="60"/>
        <v>2211951.4</v>
      </c>
      <c r="F389">
        <f t="shared" si="61"/>
        <v>3.2094477655252467E-2</v>
      </c>
      <c r="G389" s="5">
        <f>_xll.SNL.Clients.Office.Excel.Functions.SPG(A389, "SP_MARKETCAP", "12/30/2023")</f>
        <v>120713.94246953999</v>
      </c>
      <c r="H389">
        <f t="shared" si="65"/>
        <v>2.8729919553144969E-3</v>
      </c>
      <c r="I389">
        <f t="shared" si="66"/>
        <v>4.4272806031396394E-3</v>
      </c>
      <c r="K389" t="s">
        <v>389</v>
      </c>
      <c r="L389" s="4" cm="1">
        <f t="array" ref="L389">_xll.SNL.Clients.Office.Excel.Functions.SPG(K389, "SP_TOTAL_REV", "CY2023")</f>
        <v>68920000</v>
      </c>
      <c r="M389" s="4">
        <f>_xll.SNL.Clients.Office.Excel.Functions.SPG(K389,"IQ_AVG_DILUT_SHARES_OUT","CY2023")</f>
        <v>1435400000</v>
      </c>
      <c r="N389" s="5">
        <f>_xll.SNL.Clients.Office.Excel.Functions.SPG(K389, "IQ_DILUT_EPS_NORM", "CY2023")</f>
        <v>1.5409999999999999</v>
      </c>
      <c r="O389">
        <f t="shared" si="62"/>
        <v>2211951.4</v>
      </c>
      <c r="P389">
        <f t="shared" si="63"/>
        <v>3.2094477655252467E-2</v>
      </c>
      <c r="Q389" s="5">
        <f>_xll.SNL.Clients.Office.Excel.Functions.SPG(K389, "SP_MARKETCAP", "12/31/2022")</f>
        <v>148529.83915871999</v>
      </c>
      <c r="R389">
        <f t="shared" si="67"/>
        <v>4.4080983116297602E-3</v>
      </c>
      <c r="S389">
        <f t="shared" si="68"/>
        <v>6.7928794982214605E-3</v>
      </c>
      <c r="U389" t="s">
        <v>389</v>
      </c>
      <c r="V389" s="4" cm="1">
        <f t="array" ref="V389">_xll.SNL.Clients.Office.Excel.Functions.SPG(U389, "SP_TOTAL_REV", "CY2021")</f>
        <v>64388000</v>
      </c>
      <c r="W389" s="4">
        <f>_xll.SNL.Clients.Office.Excel.Functions.SPG(U389,"IQ_AVG_DILUT_SHARES_OUT","CY2021")</f>
        <v>1508500000</v>
      </c>
      <c r="X389" s="5">
        <f>_xll.SNL.Clients.Office.Excel.Functions.SPG(U389, "IQ_DILUT_EPS_NORM", "CY2021")</f>
        <v>2.0489999999999999</v>
      </c>
      <c r="Y389">
        <f t="shared" si="69"/>
        <v>3090916.5</v>
      </c>
      <c r="Z389">
        <f t="shared" si="70"/>
        <v>4.8004542771945082E-2</v>
      </c>
      <c r="AA389" s="5">
        <f>_xll.SNL.Clients.Office.Excel.Functions.SPG(U389, "SP_MARKETCAP", "12/31/2021")</f>
        <v>129019.12029552</v>
      </c>
      <c r="AB389">
        <f t="shared" si="64"/>
        <v>3.0406588940304698E-3</v>
      </c>
      <c r="AC389">
        <f t="shared" si="71"/>
        <v>6.2303100738684324E-3</v>
      </c>
    </row>
    <row r="390" spans="1:29">
      <c r="A390" t="s">
        <v>390</v>
      </c>
      <c r="B390" s="4" cm="1">
        <f t="array" ref="B390">_xll.SNL.Clients.Office.Excel.Functions.SPG(A390, "SP_TOTAL_REV", "CY2023")</f>
        <v>12497000</v>
      </c>
      <c r="C390" s="4">
        <f>_xll.SNL.Clients.Office.Excel.Functions.SPG(A390,"IQ_AVG_DILUT_SHARES_OUT","CY2023")</f>
        <v>318900000</v>
      </c>
      <c r="D390" s="5">
        <f>_xll.SNL.Clients.Office.Excel.Functions.SPG(A390, "IQ_DILUT_EPS_NORM", "CY2023")</f>
        <v>7.5410000000000004</v>
      </c>
      <c r="E390">
        <f t="shared" ref="E390:E453" si="72">C390*D390/1000</f>
        <v>2404824.9</v>
      </c>
      <c r="F390">
        <f t="shared" ref="F390:F453" si="73">E390/B390</f>
        <v>0.1924321757221733</v>
      </c>
      <c r="G390" s="5">
        <f>_xll.SNL.Clients.Office.Excel.Functions.SPG(A390, "SP_MARKETCAP", "12/30/2023")</f>
        <v>139556.736</v>
      </c>
      <c r="H390">
        <f t="shared" si="65"/>
        <v>3.3214504607793792E-3</v>
      </c>
      <c r="I390">
        <f t="shared" si="66"/>
        <v>2.5047057924737298E-2</v>
      </c>
      <c r="K390" t="s">
        <v>390</v>
      </c>
      <c r="L390" s="4" cm="1">
        <f t="array" ref="L390">_xll.SNL.Clients.Office.Excel.Functions.SPG(K390, "SP_TOTAL_REV", "CY2023")</f>
        <v>12497000</v>
      </c>
      <c r="M390" s="4">
        <f>_xll.SNL.Clients.Office.Excel.Functions.SPG(K390,"IQ_AVG_DILUT_SHARES_OUT","CY2023")</f>
        <v>318900000</v>
      </c>
      <c r="N390" s="5">
        <f>_xll.SNL.Clients.Office.Excel.Functions.SPG(K390, "IQ_DILUT_EPS_NORM", "CY2023")</f>
        <v>7.5410000000000004</v>
      </c>
      <c r="O390">
        <f t="shared" ref="O390:O453" si="74">M390*N390/1000</f>
        <v>2404824.9</v>
      </c>
      <c r="P390">
        <f t="shared" ref="P390:P453" si="75">O390/L390</f>
        <v>0.1924321757221733</v>
      </c>
      <c r="Q390" s="5">
        <f>_xll.SNL.Clients.Office.Excel.Functions.SPG(K390, "SP_MARKETCAP", "12/31/2022")</f>
        <v>109123.452</v>
      </c>
      <c r="R390">
        <f t="shared" si="67"/>
        <v>3.2385876618797296E-3</v>
      </c>
      <c r="S390">
        <f t="shared" si="68"/>
        <v>2.4422189558235042E-2</v>
      </c>
      <c r="U390" t="s">
        <v>390</v>
      </c>
      <c r="V390" s="4" cm="1">
        <f t="array" ref="V390">_xll.SNL.Clients.Office.Excel.Functions.SPG(U390, "SP_TOTAL_REV", "CY2021")</f>
        <v>8297000</v>
      </c>
      <c r="W390" s="4">
        <f>_xll.SNL.Clients.Office.Excel.Functions.SPG(U390,"IQ_AVG_DILUT_SHARES_OUT","CY2021")</f>
        <v>241800000</v>
      </c>
      <c r="X390" s="5">
        <f>_xll.SNL.Clients.Office.Excel.Functions.SPG(U390, "IQ_DILUT_EPS_NORM", "CY2021")</f>
        <v>10.417999999999999</v>
      </c>
      <c r="Y390">
        <f t="shared" si="69"/>
        <v>2519072.4</v>
      </c>
      <c r="Z390">
        <f t="shared" si="70"/>
        <v>0.30361243823068579</v>
      </c>
      <c r="AA390" s="5">
        <f>_xll.SNL.Clients.Office.Excel.Functions.SPG(U390, "SP_MARKETCAP", "12/31/2021")</f>
        <v>113676.10005174</v>
      </c>
      <c r="AB390">
        <f t="shared" ref="AB390:AB453" si="76">AA390/$AA$509</f>
        <v>2.6790621720974715E-3</v>
      </c>
      <c r="AC390">
        <f t="shared" si="71"/>
        <v>2.7910469708911458E-2</v>
      </c>
    </row>
    <row r="391" spans="1:29">
      <c r="A391" t="s">
        <v>391</v>
      </c>
      <c r="B391" s="4" cm="1">
        <f t="array" ref="B391">_xll.SNL.Clients.Office.Excel.Functions.SPG(A391, "SP_TOTAL_REV", "CY2023")</f>
        <v>34857000</v>
      </c>
      <c r="C391" s="4">
        <f>_xll.SNL.Clients.Office.Excel.Functions.SPG(A391,"IQ_AVG_DILUT_SHARES_OUT","CY2023")</f>
        <v>984000000</v>
      </c>
      <c r="D391" s="5" t="str">
        <f>_xll.SNL.Clients.Office.Excel.Functions.SPG(A391, "IQ_DILUT_EPS_NORM", "CY2023")</f>
        <v>NA</v>
      </c>
      <c r="E391" t="e">
        <f t="shared" si="72"/>
        <v>#VALUE!</v>
      </c>
      <c r="F391" t="e">
        <f t="shared" si="73"/>
        <v>#VALUE!</v>
      </c>
      <c r="G391" s="5">
        <f>_xll.SNL.Clients.Office.Excel.Functions.SPG(A391, "SP_MARKETCAP", "12/30/2023")</f>
        <v>254719.52</v>
      </c>
      <c r="H391">
        <f t="shared" ref="H391:H454" si="77">G391/$G$509</f>
        <v>6.0623248387917453E-3</v>
      </c>
      <c r="I391" t="e">
        <f t="shared" ref="I391:I454" si="78">D391*H391</f>
        <v>#VALUE!</v>
      </c>
      <c r="K391" t="s">
        <v>391</v>
      </c>
      <c r="L391" s="4" cm="1">
        <f t="array" ref="L391">_xll.SNL.Clients.Office.Excel.Functions.SPG(K391, "SP_TOTAL_REV", "CY2023")</f>
        <v>34857000</v>
      </c>
      <c r="M391" s="4">
        <f>_xll.SNL.Clients.Office.Excel.Functions.SPG(K391,"IQ_AVG_DILUT_SHARES_OUT","CY2023")</f>
        <v>984000000</v>
      </c>
      <c r="N391" s="5" t="str">
        <f>_xll.SNL.Clients.Office.Excel.Functions.SPG(K391, "IQ_DILUT_EPS_NORM", "CY2023")</f>
        <v>NA</v>
      </c>
      <c r="O391" t="e">
        <f t="shared" si="74"/>
        <v>#VALUE!</v>
      </c>
      <c r="P391" t="e">
        <f t="shared" si="75"/>
        <v>#VALUE!</v>
      </c>
      <c r="Q391" s="5">
        <f>_xll.SNL.Clients.Office.Excel.Functions.SPG(K391, "SP_MARKETCAP", "12/31/2022")</f>
        <v>131396.69</v>
      </c>
      <c r="R391">
        <f t="shared" ref="R391:R454" si="79">Q391/$Q$509</f>
        <v>3.8996172797561026E-3</v>
      </c>
      <c r="S391" t="e">
        <f t="shared" ref="S391:S454" si="80">N391*R391</f>
        <v>#VALUE!</v>
      </c>
      <c r="U391" t="s">
        <v>391</v>
      </c>
      <c r="V391" s="4" cm="1">
        <f t="array" ref="V391">_xll.SNL.Clients.Office.Excel.Functions.SPG(U391, "SP_TOTAL_REV", "CY2021")</f>
        <v>26492000</v>
      </c>
      <c r="W391" s="4">
        <f>_xll.SNL.Clients.Office.Excel.Functions.SPG(U391,"IQ_AVG_DILUT_SHARES_OUT","CY2021")</f>
        <v>974000000</v>
      </c>
      <c r="X391" s="5" t="str">
        <f>_xll.SNL.Clients.Office.Excel.Functions.SPG(U391, "IQ_DILUT_EPS_NORM", "CY2021")</f>
        <v>NA</v>
      </c>
      <c r="Y391" t="e">
        <f t="shared" ref="Y391:Y454" si="81">W391*X391/1000</f>
        <v>#VALUE!</v>
      </c>
      <c r="Z391" t="e">
        <f t="shared" ref="Z391:Z454" si="82">Y391/V391</f>
        <v>#VALUE!</v>
      </c>
      <c r="AA391" s="5">
        <f>_xll.SNL.Clients.Office.Excel.Functions.SPG(U391, "SP_MARKETCAP", "12/31/2021")</f>
        <v>250318.05</v>
      </c>
      <c r="AB391">
        <f t="shared" si="76"/>
        <v>5.899372149844778E-3</v>
      </c>
      <c r="AC391" t="e">
        <f t="shared" ref="AC391:AC454" si="83">X391*AB391</f>
        <v>#VALUE!</v>
      </c>
    </row>
    <row r="392" spans="1:29">
      <c r="A392" t="s">
        <v>392</v>
      </c>
      <c r="B392" s="4" cm="1">
        <f t="array" ref="B392">_xll.SNL.Clients.Office.Excel.Functions.SPG(A392, "SP_TOTAL_REV", "CY2023")</f>
        <v>2729889</v>
      </c>
      <c r="C392" s="4">
        <f>_xll.SNL.Clients.Office.Excel.Functions.SPG(A392,"IQ_AVG_DILUT_SHARES_OUT","CY2023")</f>
        <v>108907000</v>
      </c>
      <c r="D392" s="5">
        <f>_xll.SNL.Clients.Office.Excel.Functions.SPG(A392, "IQ_DILUT_EPS_NORM", "CY2023")</f>
        <v>4.101</v>
      </c>
      <c r="E392">
        <f t="shared" si="72"/>
        <v>446627.60700000002</v>
      </c>
      <c r="F392">
        <f t="shared" si="73"/>
        <v>0.16360650817670611</v>
      </c>
      <c r="G392" s="5">
        <f>_xll.SNL.Clients.Office.Excel.Functions.SPG(A392, "SP_MARKETCAP", "12/30/2023")</f>
        <v>27369.86089439</v>
      </c>
      <c r="H392">
        <f t="shared" si="77"/>
        <v>6.5140271752371138E-4</v>
      </c>
      <c r="I392">
        <f t="shared" si="78"/>
        <v>2.6714025445647403E-3</v>
      </c>
      <c r="K392" t="s">
        <v>392</v>
      </c>
      <c r="L392" s="4" cm="1">
        <f t="array" ref="L392">_xll.SNL.Clients.Office.Excel.Functions.SPG(K392, "SP_TOTAL_REV", "CY2023")</f>
        <v>2729889</v>
      </c>
      <c r="M392" s="4">
        <f>_xll.SNL.Clients.Office.Excel.Functions.SPG(K392,"IQ_AVG_DILUT_SHARES_OUT","CY2023")</f>
        <v>108907000</v>
      </c>
      <c r="N392" s="5">
        <f>_xll.SNL.Clients.Office.Excel.Functions.SPG(K392, "IQ_DILUT_EPS_NORM", "CY2023")</f>
        <v>4.101</v>
      </c>
      <c r="O392">
        <f t="shared" si="74"/>
        <v>446627.60700000002</v>
      </c>
      <c r="P392">
        <f t="shared" si="75"/>
        <v>0.16360650817670611</v>
      </c>
      <c r="Q392" s="5">
        <f>_xll.SNL.Clients.Office.Excel.Functions.SPG(K392, "SP_MARKETCAP", "12/31/2022")</f>
        <v>30263.81995678</v>
      </c>
      <c r="R392">
        <f t="shared" si="79"/>
        <v>8.9817570941008382E-4</v>
      </c>
      <c r="S392">
        <f t="shared" si="80"/>
        <v>3.6834185842907537E-3</v>
      </c>
      <c r="U392" t="s">
        <v>392</v>
      </c>
      <c r="V392" s="4" cm="1">
        <f t="array" ref="V392">_xll.SNL.Clients.Office.Excel.Functions.SPG(U392, "SP_TOTAL_REV", "CY2021")</f>
        <v>2312282</v>
      </c>
      <c r="W392" s="4">
        <f>_xll.SNL.Clients.Office.Excel.Functions.SPG(U392,"IQ_AVG_DILUT_SHARES_OUT","CY2021")</f>
        <v>111177000</v>
      </c>
      <c r="X392" s="5">
        <f>_xll.SNL.Clients.Office.Excel.Functions.SPG(U392, "IQ_DILUT_EPS_NORM", "CY2021")</f>
        <v>1.8169999999999999</v>
      </c>
      <c r="Y392">
        <f t="shared" si="81"/>
        <v>202008.609</v>
      </c>
      <c r="Z392">
        <f t="shared" si="82"/>
        <v>8.7363309925000493E-2</v>
      </c>
      <c r="AA392" s="5">
        <f>_xll.SNL.Clients.Office.Excel.Functions.SPG(U392, "SP_MARKETCAP", "12/31/2021")</f>
        <v>42318.124278180003</v>
      </c>
      <c r="AB392">
        <f t="shared" si="76"/>
        <v>9.9733264860590474E-4</v>
      </c>
      <c r="AC392">
        <f t="shared" si="83"/>
        <v>1.8121534225169289E-3</v>
      </c>
    </row>
    <row r="393" spans="1:29">
      <c r="A393" t="s">
        <v>393</v>
      </c>
      <c r="B393" s="4" cm="1">
        <f t="array" ref="B393">_xll.SNL.Clients.Office.Excel.Functions.SPG(A393, "SP_TOTAL_REV", "CY2023")</f>
        <v>33135000</v>
      </c>
      <c r="C393" s="4">
        <f>_xll.SNL.Clients.Office.Excel.Functions.SPG(A393,"IQ_AVG_DILUT_SHARES_OUT","CY2023")</f>
        <v>1443000000</v>
      </c>
      <c r="D393" s="5">
        <f>_xll.SNL.Clients.Office.Excel.Functions.SPG(A393, "IQ_DILUT_EPS_NORM", "CY2023")</f>
        <v>2.286</v>
      </c>
      <c r="E393">
        <f t="shared" si="72"/>
        <v>3298698</v>
      </c>
      <c r="F393">
        <f t="shared" si="73"/>
        <v>9.9553282028067E-2</v>
      </c>
      <c r="G393" s="5">
        <f>_xll.SNL.Clients.Office.Excel.Functions.SPG(A393, "SP_MARKETCAP", "12/30/2023")</f>
        <v>74327.164034799993</v>
      </c>
      <c r="H393">
        <f t="shared" si="77"/>
        <v>1.7689865807108797E-3</v>
      </c>
      <c r="I393">
        <f t="shared" si="78"/>
        <v>4.0439033235050714E-3</v>
      </c>
      <c r="K393" t="s">
        <v>393</v>
      </c>
      <c r="L393" s="4" cm="1">
        <f t="array" ref="L393">_xll.SNL.Clients.Office.Excel.Functions.SPG(K393, "SP_TOTAL_REV", "CY2023")</f>
        <v>33135000</v>
      </c>
      <c r="M393" s="4">
        <f>_xll.SNL.Clients.Office.Excel.Functions.SPG(K393,"IQ_AVG_DILUT_SHARES_OUT","CY2023")</f>
        <v>1443000000</v>
      </c>
      <c r="N393" s="5">
        <f>_xll.SNL.Clients.Office.Excel.Functions.SPG(K393, "IQ_DILUT_EPS_NORM", "CY2023")</f>
        <v>2.286</v>
      </c>
      <c r="O393">
        <f t="shared" si="74"/>
        <v>3298698</v>
      </c>
      <c r="P393">
        <f t="shared" si="75"/>
        <v>9.9553282028067E-2</v>
      </c>
      <c r="Q393" s="5">
        <f>_xll.SNL.Clients.Office.Excel.Functions.SPG(K393, "SP_MARKETCAP", "12/31/2022")</f>
        <v>75805.947211499995</v>
      </c>
      <c r="R393">
        <f t="shared" si="79"/>
        <v>2.2497840824928263E-3</v>
      </c>
      <c r="S393">
        <f t="shared" si="80"/>
        <v>5.1430064125786009E-3</v>
      </c>
      <c r="U393" t="s">
        <v>393</v>
      </c>
      <c r="V393" s="4" cm="1">
        <f t="array" ref="V393">_xll.SNL.Clients.Office.Excel.Functions.SPG(U393, "SP_TOTAL_REV", "CY2021")</f>
        <v>22929000</v>
      </c>
      <c r="W393" s="4">
        <f>_xll.SNL.Clients.Office.Excel.Functions.SPG(U393,"IQ_AVG_DILUT_SHARES_OUT","CY2021")</f>
        <v>1427000000</v>
      </c>
      <c r="X393" s="5">
        <f>_xll.SNL.Clients.Office.Excel.Functions.SPG(U393, "IQ_DILUT_EPS_NORM", "CY2021")</f>
        <v>0.97399999999999998</v>
      </c>
      <c r="Y393">
        <f t="shared" si="81"/>
        <v>1389898</v>
      </c>
      <c r="Z393">
        <f t="shared" si="82"/>
        <v>6.0617471324523532E-2</v>
      </c>
      <c r="AA393" s="5">
        <f>_xll.SNL.Clients.Office.Excel.Functions.SPG(U393, "SP_MARKETCAP", "12/31/2021")</f>
        <v>42008.845950700001</v>
      </c>
      <c r="AB393">
        <f t="shared" si="76"/>
        <v>9.9004372976171386E-4</v>
      </c>
      <c r="AC393">
        <f t="shared" si="83"/>
        <v>9.6430259278790925E-4</v>
      </c>
    </row>
    <row r="394" spans="1:29">
      <c r="A394" t="s">
        <v>394</v>
      </c>
      <c r="B394" s="4" cm="1">
        <f t="array" ref="B394">_xll.SNL.Clients.Office.Excel.Functions.SPG(A394, "SP_TOTAL_REV", "CY2023")</f>
        <v>6471000</v>
      </c>
      <c r="C394" s="4">
        <f>_xll.SNL.Clients.Office.Excel.Functions.SPG(A394,"IQ_AVG_DILUT_SHARES_OUT","CY2023")</f>
        <v>208000000</v>
      </c>
      <c r="D394" s="5">
        <f>_xll.SNL.Clients.Office.Excel.Functions.SPG(A394, "IQ_DILUT_EPS_NORM", "CY2023")</f>
        <v>-1.103</v>
      </c>
      <c r="E394">
        <f t="shared" si="72"/>
        <v>-229424</v>
      </c>
      <c r="F394">
        <f t="shared" si="73"/>
        <v>-3.5454180188533455E-2</v>
      </c>
      <c r="G394" s="5">
        <f>_xll.SNL.Clients.Office.Excel.Functions.SPG(A394, "SP_MARKETCAP", "12/30/2023")</f>
        <v>17858.036884820001</v>
      </c>
      <c r="H394">
        <f t="shared" si="77"/>
        <v>4.250212962826856E-4</v>
      </c>
      <c r="I394">
        <f t="shared" si="78"/>
        <v>-4.687984897998022E-4</v>
      </c>
      <c r="K394" t="s">
        <v>394</v>
      </c>
      <c r="L394" s="4" cm="1">
        <f t="array" ref="L394">_xll.SNL.Clients.Office.Excel.Functions.SPG(K394, "SP_TOTAL_REV", "CY2023")</f>
        <v>6471000</v>
      </c>
      <c r="M394" s="4">
        <f>_xll.SNL.Clients.Office.Excel.Functions.SPG(K394,"IQ_AVG_DILUT_SHARES_OUT","CY2023")</f>
        <v>208000000</v>
      </c>
      <c r="N394" s="5">
        <f>_xll.SNL.Clients.Office.Excel.Functions.SPG(K394, "IQ_DILUT_EPS_NORM", "CY2023")</f>
        <v>-1.103</v>
      </c>
      <c r="O394">
        <f t="shared" si="74"/>
        <v>-229424</v>
      </c>
      <c r="P394">
        <f t="shared" si="75"/>
        <v>-3.5454180188533455E-2</v>
      </c>
      <c r="Q394" s="5">
        <f>_xll.SNL.Clients.Office.Excel.Functions.SPG(K394, "SP_MARKETCAP", "12/31/2022")</f>
        <v>10861.56403743</v>
      </c>
      <c r="R394">
        <f t="shared" si="79"/>
        <v>3.2235167267561678E-4</v>
      </c>
      <c r="S394">
        <f t="shared" si="80"/>
        <v>-3.5555389496120529E-4</v>
      </c>
      <c r="U394" t="s">
        <v>394</v>
      </c>
      <c r="V394" s="4" cm="1">
        <f t="array" ref="V394">_xll.SNL.Clients.Office.Excel.Functions.SPG(U394, "SP_TOTAL_REV", "CY2021")</f>
        <v>11975000</v>
      </c>
      <c r="W394" s="4">
        <f>_xll.SNL.Clients.Office.Excel.Functions.SPG(U394,"IQ_AVG_DILUT_SHARES_OUT","CY2021")</f>
        <v>231500000</v>
      </c>
      <c r="X394" s="5">
        <f>_xll.SNL.Clients.Office.Excel.Functions.SPG(U394, "IQ_DILUT_EPS_NORM", "CY2021")</f>
        <v>4.83</v>
      </c>
      <c r="Y394">
        <f t="shared" si="81"/>
        <v>1118145</v>
      </c>
      <c r="Z394">
        <f t="shared" si="82"/>
        <v>9.3373277661795401E-2</v>
      </c>
      <c r="AA394" s="5">
        <f>_xll.SNL.Clients.Office.Excel.Functions.SPG(U394, "SP_MARKETCAP", "12/31/2021")</f>
        <v>25153.409066100001</v>
      </c>
      <c r="AB394">
        <f t="shared" si="76"/>
        <v>5.9280311954412995E-4</v>
      </c>
      <c r="AC394">
        <f t="shared" si="83"/>
        <v>2.8632390673981479E-3</v>
      </c>
    </row>
    <row r="395" spans="1:29">
      <c r="A395" t="s">
        <v>395</v>
      </c>
      <c r="B395" s="4" cm="1">
        <f t="array" ref="B395">_xll.SNL.Clients.Office.Excel.Functions.SPG(A395, "SP_TOTAL_REV", "CY2023")</f>
        <v>16720000</v>
      </c>
      <c r="C395" s="4">
        <f>_xll.SNL.Clients.Office.Excel.Functions.SPG(A395,"IQ_AVG_DILUT_SHARES_OUT","CY2023")</f>
        <v>632733000</v>
      </c>
      <c r="D395" s="5">
        <f>_xll.SNL.Clients.Office.Excel.Functions.SPG(A395, "IQ_DILUT_EPS_NORM", "CY2023")</f>
        <v>3.198</v>
      </c>
      <c r="E395">
        <f t="shared" si="72"/>
        <v>2023480.1340000001</v>
      </c>
      <c r="F395">
        <f t="shared" si="73"/>
        <v>0.12102153911483254</v>
      </c>
      <c r="G395" s="5">
        <f>_xll.SNL.Clients.Office.Excel.Functions.SPG(A395, "SP_MARKETCAP", "12/30/2023")</f>
        <v>47029.685774340003</v>
      </c>
      <c r="H395">
        <f t="shared" si="77"/>
        <v>1.119306569949379E-3</v>
      </c>
      <c r="I395">
        <f t="shared" si="78"/>
        <v>3.5795424106981138E-3</v>
      </c>
      <c r="K395" t="s">
        <v>395</v>
      </c>
      <c r="L395" s="4" cm="1">
        <f t="array" ref="L395">_xll.SNL.Clients.Office.Excel.Functions.SPG(K395, "SP_TOTAL_REV", "CY2023")</f>
        <v>16720000</v>
      </c>
      <c r="M395" s="4">
        <f>_xll.SNL.Clients.Office.Excel.Functions.SPG(K395,"IQ_AVG_DILUT_SHARES_OUT","CY2023")</f>
        <v>632733000</v>
      </c>
      <c r="N395" s="5">
        <f>_xll.SNL.Clients.Office.Excel.Functions.SPG(K395, "IQ_DILUT_EPS_NORM", "CY2023")</f>
        <v>3.198</v>
      </c>
      <c r="O395">
        <f t="shared" si="74"/>
        <v>2023480.1340000001</v>
      </c>
      <c r="P395">
        <f t="shared" si="75"/>
        <v>0.12102153911483254</v>
      </c>
      <c r="Q395" s="5">
        <f>_xll.SNL.Clients.Office.Excel.Functions.SPG(K395, "SP_MARKETCAP", "12/31/2022")</f>
        <v>48577.077918019997</v>
      </c>
      <c r="R395">
        <f t="shared" si="79"/>
        <v>1.4416802466574261E-3</v>
      </c>
      <c r="S395">
        <f t="shared" si="80"/>
        <v>4.6104934288104483E-3</v>
      </c>
      <c r="U395" t="s">
        <v>395</v>
      </c>
      <c r="V395" s="4" cm="1">
        <f t="array" ref="V395">_xll.SNL.Clients.Office.Excel.Functions.SPG(U395, "SP_TOTAL_REV", "CY2021")</f>
        <v>12857000</v>
      </c>
      <c r="W395" s="4">
        <f>_xll.SNL.Clients.Office.Excel.Functions.SPG(U395,"IQ_AVG_DILUT_SHARES_OUT","CY2021")</f>
        <v>626073000</v>
      </c>
      <c r="X395" s="5">
        <f>_xll.SNL.Clients.Office.Excel.Functions.SPG(U395, "IQ_DILUT_EPS_NORM", "CY2021")</f>
        <v>2.8809999999999998</v>
      </c>
      <c r="Y395">
        <f t="shared" si="81"/>
        <v>1803716.3129999998</v>
      </c>
      <c r="Z395">
        <f t="shared" si="82"/>
        <v>0.14029060535117055</v>
      </c>
      <c r="AA395" s="5">
        <f>_xll.SNL.Clients.Office.Excel.Functions.SPG(U395, "SP_MARKETCAP", "12/31/2021")</f>
        <v>42241.959473360002</v>
      </c>
      <c r="AB395">
        <f t="shared" si="76"/>
        <v>9.9553763410993243E-4</v>
      </c>
      <c r="AC395">
        <f t="shared" si="83"/>
        <v>2.8681439238707153E-3</v>
      </c>
    </row>
    <row r="396" spans="1:29">
      <c r="A396" t="s">
        <v>396</v>
      </c>
      <c r="B396" s="4" cm="1">
        <f t="array" ref="B396">_xll.SNL.Clients.Office.Excel.Functions.SPG(A396, "SP_TOTAL_REV", "CY2023")</f>
        <v>8971000</v>
      </c>
      <c r="C396" s="4">
        <f>_xll.SNL.Clients.Office.Excel.Functions.SPG(A396,"IQ_AVG_DILUT_SHARES_OUT","CY2023")</f>
        <v>205591000</v>
      </c>
      <c r="D396" s="5">
        <f>_xll.SNL.Clients.Office.Excel.Functions.SPG(A396, "IQ_DILUT_EPS_NORM", "CY2023")</f>
        <v>3.18</v>
      </c>
      <c r="E396">
        <f t="shared" si="72"/>
        <v>653779.38</v>
      </c>
      <c r="F396">
        <f t="shared" si="73"/>
        <v>7.2876979155055172E-2</v>
      </c>
      <c r="G396" s="5">
        <f>_xll.SNL.Clients.Office.Excel.Functions.SPG(A396, "SP_MARKETCAP", "12/30/2023")</f>
        <v>144516.06195</v>
      </c>
      <c r="H396">
        <f t="shared" si="77"/>
        <v>3.439482423505869E-3</v>
      </c>
      <c r="I396">
        <f t="shared" si="78"/>
        <v>1.0937554106748664E-2</v>
      </c>
      <c r="K396" t="s">
        <v>396</v>
      </c>
      <c r="L396" s="4" cm="1">
        <f t="array" ref="L396">_xll.SNL.Clients.Office.Excel.Functions.SPG(K396, "SP_TOTAL_REV", "CY2023")</f>
        <v>8971000</v>
      </c>
      <c r="M396" s="4">
        <f>_xll.SNL.Clients.Office.Excel.Functions.SPG(K396,"IQ_AVG_DILUT_SHARES_OUT","CY2023")</f>
        <v>205591000</v>
      </c>
      <c r="N396" s="5">
        <f>_xll.SNL.Clients.Office.Excel.Functions.SPG(K396, "IQ_DILUT_EPS_NORM", "CY2023")</f>
        <v>3.18</v>
      </c>
      <c r="O396">
        <f t="shared" si="74"/>
        <v>653779.38</v>
      </c>
      <c r="P396">
        <f t="shared" si="75"/>
        <v>7.2876979155055172E-2</v>
      </c>
      <c r="Q396" s="5">
        <f>_xll.SNL.Clients.Office.Excel.Functions.SPG(K396, "SP_MARKETCAP", "12/31/2022")</f>
        <v>78280.667780000003</v>
      </c>
      <c r="R396">
        <f t="shared" si="79"/>
        <v>2.3232293351205025E-3</v>
      </c>
      <c r="S396">
        <f t="shared" si="80"/>
        <v>7.3878692856831985E-3</v>
      </c>
      <c r="U396" t="s">
        <v>396</v>
      </c>
      <c r="V396" s="4" cm="1">
        <f t="array" ref="V396">_xll.SNL.Clients.Office.Excel.Functions.SPG(U396, "SP_TOTAL_REV", "CY2021")</f>
        <v>5896000</v>
      </c>
      <c r="W396" s="4">
        <f>_xll.SNL.Clients.Office.Excel.Functions.SPG(U396,"IQ_AVG_DILUT_SHARES_OUT","CY2021")</f>
        <v>203167000</v>
      </c>
      <c r="X396" s="5">
        <f>_xll.SNL.Clients.Office.Excel.Functions.SPG(U396, "IQ_DILUT_EPS_NORM", "CY2021")</f>
        <v>0.76600000000000001</v>
      </c>
      <c r="Y396">
        <f t="shared" si="81"/>
        <v>155625.92199999999</v>
      </c>
      <c r="Z396">
        <f t="shared" si="82"/>
        <v>2.6395169945725914E-2</v>
      </c>
      <c r="AA396" s="5">
        <f>_xll.SNL.Clients.Office.Excel.Functions.SPG(U396, "SP_MARKETCAP", "12/31/2021")</f>
        <v>129169.64445000001</v>
      </c>
      <c r="AB396">
        <f t="shared" si="76"/>
        <v>3.0442063729470654E-3</v>
      </c>
      <c r="AC396">
        <f t="shared" si="83"/>
        <v>2.3318620816774522E-3</v>
      </c>
    </row>
    <row r="397" spans="1:29">
      <c r="A397" t="s">
        <v>397</v>
      </c>
      <c r="B397" s="4" cm="1">
        <f t="array" ref="B397">_xll.SNL.Clients.Office.Excel.Functions.SPG(A397, "SP_TOTAL_REV", "CY2023")</f>
        <v>6027849</v>
      </c>
      <c r="C397" s="4">
        <f>_xll.SNL.Clients.Office.Excel.Functions.SPG(A397,"IQ_AVG_DILUT_SHARES_OUT","CY2023")</f>
        <v>326807326</v>
      </c>
      <c r="D397" s="5">
        <f>_xll.SNL.Clients.Office.Excel.Functions.SPG(A397, "IQ_DILUT_EPS_NORM", "CY2023")</f>
        <v>3.431</v>
      </c>
      <c r="E397">
        <f t="shared" si="72"/>
        <v>1121275.935506</v>
      </c>
      <c r="F397">
        <f t="shared" si="73"/>
        <v>0.18601592964687735</v>
      </c>
      <c r="G397" s="5">
        <f>_xll.SNL.Clients.Office.Excel.Functions.SPG(A397, "SP_MARKETCAP", "12/30/2023")</f>
        <v>46535.930990319997</v>
      </c>
      <c r="H397">
        <f t="shared" si="77"/>
        <v>1.1075552055803005E-3</v>
      </c>
      <c r="I397">
        <f t="shared" si="78"/>
        <v>3.800021910346011E-3</v>
      </c>
      <c r="K397" t="s">
        <v>397</v>
      </c>
      <c r="L397" s="4" cm="1">
        <f t="array" ref="L397">_xll.SNL.Clients.Office.Excel.Functions.SPG(K397, "SP_TOTAL_REV", "CY2023")</f>
        <v>6027849</v>
      </c>
      <c r="M397" s="4">
        <f>_xll.SNL.Clients.Office.Excel.Functions.SPG(K397,"IQ_AVG_DILUT_SHARES_OUT","CY2023")</f>
        <v>326807326</v>
      </c>
      <c r="N397" s="5">
        <f>_xll.SNL.Clients.Office.Excel.Functions.SPG(K397, "IQ_DILUT_EPS_NORM", "CY2023")</f>
        <v>3.431</v>
      </c>
      <c r="O397">
        <f t="shared" si="74"/>
        <v>1121275.935506</v>
      </c>
      <c r="P397">
        <f t="shared" si="75"/>
        <v>0.18601592964687735</v>
      </c>
      <c r="Q397" s="5">
        <f>_xll.SNL.Clients.Office.Excel.Functions.SPG(K397, "SP_MARKETCAP", "12/31/2022")</f>
        <v>38606.179269239998</v>
      </c>
      <c r="R397">
        <f t="shared" si="79"/>
        <v>1.1457619197537633E-3</v>
      </c>
      <c r="S397">
        <f t="shared" si="80"/>
        <v>3.9311091466751619E-3</v>
      </c>
      <c r="U397" t="s">
        <v>397</v>
      </c>
      <c r="V397" s="4" cm="1">
        <f t="array" ref="V397">_xll.SNL.Clients.Office.Excel.Functions.SPG(U397, "SP_TOTAL_REV", "CY2021")</f>
        <v>5891109</v>
      </c>
      <c r="W397" s="4">
        <f>_xll.SNL.Clients.Office.Excel.Functions.SPG(U397,"IQ_AVG_DILUT_SHARES_OUT","CY2021")</f>
        <v>328587137</v>
      </c>
      <c r="X397" s="5">
        <f>_xll.SNL.Clients.Office.Excel.Functions.SPG(U397, "IQ_DILUT_EPS_NORM", "CY2021")</f>
        <v>3.5910000000000002</v>
      </c>
      <c r="Y397">
        <f t="shared" si="81"/>
        <v>1179956.408967</v>
      </c>
      <c r="Z397">
        <f t="shared" si="82"/>
        <v>0.20029444523382609</v>
      </c>
      <c r="AA397" s="5">
        <f>_xll.SNL.Clients.Office.Excel.Functions.SPG(U397, "SP_MARKETCAP", "12/31/2021")</f>
        <v>52503.483672510003</v>
      </c>
      <c r="AB397">
        <f t="shared" si="76"/>
        <v>1.2373761674295384E-3</v>
      </c>
      <c r="AC397">
        <f t="shared" si="83"/>
        <v>4.443417817239473E-3</v>
      </c>
    </row>
    <row r="398" spans="1:29">
      <c r="A398" t="s">
        <v>398</v>
      </c>
      <c r="B398" s="4" cm="1">
        <f t="array" ref="B398">_xll.SNL.Clients.Office.Excel.Functions.SPG(A398, "SP_TOTAL_REV", "CY2023")</f>
        <v>4644600</v>
      </c>
      <c r="C398" s="4">
        <f>_xll.SNL.Clients.Office.Excel.Functions.SPG(A398,"IQ_AVG_DILUT_SHARES_OUT","CY2023")</f>
        <v>160500000</v>
      </c>
      <c r="D398" s="5">
        <f>_xll.SNL.Clients.Office.Excel.Functions.SPG(A398, "IQ_DILUT_EPS_NORM", "CY2023")</f>
        <v>3.9870000000000001</v>
      </c>
      <c r="E398">
        <f t="shared" si="72"/>
        <v>639913.5</v>
      </c>
      <c r="F398">
        <f t="shared" si="73"/>
        <v>0.13777580415966928</v>
      </c>
      <c r="G398" s="5">
        <f>_xll.SNL.Clients.Office.Excel.Functions.SPG(A398, "SP_MARKETCAP", "12/30/2023")</f>
        <v>17982.12614814</v>
      </c>
      <c r="H398">
        <f t="shared" si="77"/>
        <v>4.2797462087772333E-4</v>
      </c>
      <c r="I398">
        <f t="shared" si="78"/>
        <v>1.706334813439483E-3</v>
      </c>
      <c r="K398" t="s">
        <v>398</v>
      </c>
      <c r="L398" s="4" cm="1">
        <f t="array" ref="L398">_xll.SNL.Clients.Office.Excel.Functions.SPG(K398, "SP_TOTAL_REV", "CY2023")</f>
        <v>4644600</v>
      </c>
      <c r="M398" s="4">
        <f>_xll.SNL.Clients.Office.Excel.Functions.SPG(K398,"IQ_AVG_DILUT_SHARES_OUT","CY2023")</f>
        <v>160500000</v>
      </c>
      <c r="N398" s="5">
        <f>_xll.SNL.Clients.Office.Excel.Functions.SPG(K398, "IQ_DILUT_EPS_NORM", "CY2023")</f>
        <v>3.9870000000000001</v>
      </c>
      <c r="O398">
        <f t="shared" si="74"/>
        <v>639913.5</v>
      </c>
      <c r="P398">
        <f t="shared" si="75"/>
        <v>0.13777580415966928</v>
      </c>
      <c r="Q398" s="5">
        <f>_xll.SNL.Clients.Office.Excel.Functions.SPG(K398, "SP_MARKETCAP", "12/31/2022")</f>
        <v>14595.477762320001</v>
      </c>
      <c r="R398">
        <f t="shared" si="79"/>
        <v>4.3316751196882512E-4</v>
      </c>
      <c r="S398">
        <f t="shared" si="80"/>
        <v>1.7270388702197057E-3</v>
      </c>
      <c r="U398" t="s">
        <v>398</v>
      </c>
      <c r="V398" s="4" cm="1">
        <f t="array" ref="V398">_xll.SNL.Clients.Office.Excel.Functions.SPG(U398, "SP_TOTAL_REV", "CY2021")</f>
        <v>5109500</v>
      </c>
      <c r="W398" s="4">
        <f>_xll.SNL.Clients.Office.Excel.Functions.SPG(U398,"IQ_AVG_DILUT_SHARES_OUT","CY2021")</f>
        <v>166850000</v>
      </c>
      <c r="X398" s="5">
        <f>_xll.SNL.Clients.Office.Excel.Functions.SPG(U398, "IQ_DILUT_EPS_NORM", "CY2021")</f>
        <v>5.6779999999999999</v>
      </c>
      <c r="Y398">
        <f t="shared" si="81"/>
        <v>947374.3</v>
      </c>
      <c r="Z398">
        <f t="shared" si="82"/>
        <v>0.18541428711224192</v>
      </c>
      <c r="AA398" s="5">
        <f>_xll.SNL.Clients.Office.Excel.Functions.SPG(U398, "SP_MARKETCAP", "12/31/2021")</f>
        <v>25658.178430420001</v>
      </c>
      <c r="AB398">
        <f t="shared" si="76"/>
        <v>6.0469927457555597E-4</v>
      </c>
      <c r="AC398">
        <f t="shared" si="83"/>
        <v>3.4334824810400067E-3</v>
      </c>
    </row>
    <row r="399" spans="1:29">
      <c r="A399" t="s">
        <v>399</v>
      </c>
      <c r="B399" s="4" cm="1">
        <f t="array" ref="B399">_xll.SNL.Clients.Office.Excel.Functions.SPG(A399, "SP_TOTAL_REV", "CY2023")</f>
        <v>12093000</v>
      </c>
      <c r="C399" s="4">
        <f>_xll.SNL.Clients.Office.Excel.Functions.SPG(A399,"IQ_AVG_DILUT_SHARES_OUT","CY2023")</f>
        <v>260342615</v>
      </c>
      <c r="D399" s="5">
        <f>_xll.SNL.Clients.Office.Excel.Functions.SPG(A399, "IQ_DILUT_EPS_NORM", "CY2023")</f>
        <v>3.052</v>
      </c>
      <c r="E399">
        <f t="shared" si="72"/>
        <v>794565.66098000004</v>
      </c>
      <c r="F399">
        <f t="shared" si="73"/>
        <v>6.5704594474489383E-2</v>
      </c>
      <c r="G399" s="5">
        <f>_xll.SNL.Clients.Office.Excel.Functions.SPG(A399, "SP_MARKETCAP", "12/30/2023")</f>
        <v>10558.388502199999</v>
      </c>
      <c r="H399">
        <f t="shared" si="77"/>
        <v>2.5128965724535062E-4</v>
      </c>
      <c r="I399">
        <f t="shared" si="78"/>
        <v>7.6693603391281013E-4</v>
      </c>
      <c r="K399" t="s">
        <v>399</v>
      </c>
      <c r="L399" s="4" cm="1">
        <f t="array" ref="L399">_xll.SNL.Clients.Office.Excel.Functions.SPG(K399, "SP_TOTAL_REV", "CY2023")</f>
        <v>12093000</v>
      </c>
      <c r="M399" s="4">
        <f>_xll.SNL.Clients.Office.Excel.Functions.SPG(K399,"IQ_AVG_DILUT_SHARES_OUT","CY2023")</f>
        <v>260342615</v>
      </c>
      <c r="N399" s="5">
        <f>_xll.SNL.Clients.Office.Excel.Functions.SPG(K399, "IQ_DILUT_EPS_NORM", "CY2023")</f>
        <v>3.052</v>
      </c>
      <c r="O399">
        <f t="shared" si="74"/>
        <v>794565.66098000004</v>
      </c>
      <c r="P399">
        <f t="shared" si="75"/>
        <v>6.5704594474489383E-2</v>
      </c>
      <c r="Q399" s="5">
        <f>_xll.SNL.Clients.Office.Excel.Functions.SPG(K399, "SP_MARKETCAP", "12/31/2022")</f>
        <v>9597.0373903207183</v>
      </c>
      <c r="R399">
        <f t="shared" si="79"/>
        <v>2.8482279760441519E-4</v>
      </c>
      <c r="S399">
        <f t="shared" si="80"/>
        <v>8.692791782886752E-4</v>
      </c>
      <c r="U399" t="s">
        <v>399</v>
      </c>
      <c r="V399" s="4" cm="1">
        <f t="array" ref="V399">_xll.SNL.Clients.Office.Excel.Functions.SPG(U399, "SP_TOTAL_REV", "CY2021")</f>
        <v>11933000</v>
      </c>
      <c r="W399" s="4">
        <f>_xll.SNL.Clients.Office.Excel.Functions.SPG(U399,"IQ_AVG_DILUT_SHARES_OUT","CY2021")</f>
        <v>259874082</v>
      </c>
      <c r="X399" s="5">
        <f>_xll.SNL.Clients.Office.Excel.Functions.SPG(U399, "IQ_DILUT_EPS_NORM", "CY2021")</f>
        <v>2.5779999999999998</v>
      </c>
      <c r="Y399">
        <f t="shared" si="81"/>
        <v>669955.3833959999</v>
      </c>
      <c r="Z399">
        <f t="shared" si="82"/>
        <v>5.6143080817564729E-2</v>
      </c>
      <c r="AA399" s="5">
        <f>_xll.SNL.Clients.Office.Excel.Functions.SPG(U399, "SP_MARKETCAP", "12/31/2021")</f>
        <v>13829.8469425</v>
      </c>
      <c r="AB399">
        <f t="shared" si="76"/>
        <v>3.2593500104846797E-4</v>
      </c>
      <c r="AC399">
        <f t="shared" si="83"/>
        <v>8.4026043270295041E-4</v>
      </c>
    </row>
    <row r="400" spans="1:29">
      <c r="A400" t="s">
        <v>400</v>
      </c>
      <c r="B400" s="4" cm="1">
        <f t="array" ref="B400">_xll.SNL.Clients.Office.Excel.Functions.SPG(A400, "SP_TOTAL_REV", "CY2023")</f>
        <v>5108300</v>
      </c>
      <c r="C400" s="4">
        <f>_xll.SNL.Clients.Office.Excel.Functions.SPG(A400,"IQ_AVG_DILUT_SHARES_OUT","CY2023")</f>
        <v>53900000</v>
      </c>
      <c r="D400" s="5">
        <f>_xll.SNL.Clients.Office.Excel.Functions.SPG(A400, "IQ_DILUT_EPS_NORM", "CY2023")</f>
        <v>14.962999999999999</v>
      </c>
      <c r="E400">
        <f t="shared" si="72"/>
        <v>806505.7</v>
      </c>
      <c r="F400">
        <f t="shared" si="73"/>
        <v>0.15788142826380597</v>
      </c>
      <c r="G400" s="5">
        <f>_xll.SNL.Clients.Office.Excel.Functions.SPG(A400, "SP_MARKETCAP", "12/30/2023")</f>
        <v>15244.96335756</v>
      </c>
      <c r="H400">
        <f t="shared" si="77"/>
        <v>3.628301436380141E-4</v>
      </c>
      <c r="I400">
        <f t="shared" si="78"/>
        <v>5.4290274392556044E-3</v>
      </c>
      <c r="K400" t="s">
        <v>400</v>
      </c>
      <c r="L400" s="4" cm="1">
        <f t="array" ref="L400">_xll.SNL.Clients.Office.Excel.Functions.SPG(K400, "SP_TOTAL_REV", "CY2023")</f>
        <v>5108300</v>
      </c>
      <c r="M400" s="4">
        <f>_xll.SNL.Clients.Office.Excel.Functions.SPG(K400,"IQ_AVG_DILUT_SHARES_OUT","CY2023")</f>
        <v>53900000</v>
      </c>
      <c r="N400" s="5">
        <f>_xll.SNL.Clients.Office.Excel.Functions.SPG(K400, "IQ_DILUT_EPS_NORM", "CY2023")</f>
        <v>14.962999999999999</v>
      </c>
      <c r="O400">
        <f t="shared" si="74"/>
        <v>806505.7</v>
      </c>
      <c r="P400">
        <f t="shared" si="75"/>
        <v>0.15788142826380597</v>
      </c>
      <c r="Q400" s="5">
        <f>_xll.SNL.Clients.Office.Excel.Functions.SPG(K400, "SP_MARKETCAP", "12/31/2022")</f>
        <v>12145.303465110001</v>
      </c>
      <c r="R400">
        <f t="shared" si="79"/>
        <v>3.6045074849621114E-4</v>
      </c>
      <c r="S400">
        <f t="shared" si="80"/>
        <v>5.3934245497488072E-3</v>
      </c>
      <c r="U400" t="s">
        <v>400</v>
      </c>
      <c r="V400" s="4" cm="1">
        <f t="array" ref="V400">_xll.SNL.Clients.Office.Excel.Functions.SPG(U400, "SP_TOTAL_REV", "CY2021")</f>
        <v>4601700</v>
      </c>
      <c r="W400" s="4">
        <f>_xll.SNL.Clients.Office.Excel.Functions.SPG(U400,"IQ_AVG_DILUT_SHARES_OUT","CY2021")</f>
        <v>55000000</v>
      </c>
      <c r="X400" s="5">
        <f>_xll.SNL.Clients.Office.Excel.Functions.SPG(U400, "IQ_DILUT_EPS_NORM", "CY2021")</f>
        <v>11.988</v>
      </c>
      <c r="Y400">
        <f t="shared" si="81"/>
        <v>659340</v>
      </c>
      <c r="Z400">
        <f t="shared" si="82"/>
        <v>0.14328183062781147</v>
      </c>
      <c r="AA400" s="5">
        <f>_xll.SNL.Clients.Office.Excel.Functions.SPG(U400, "SP_MARKETCAP", "12/31/2021")</f>
        <v>11530.363346259999</v>
      </c>
      <c r="AB400">
        <f t="shared" si="76"/>
        <v>2.7174190755527733E-4</v>
      </c>
      <c r="AC400">
        <f t="shared" si="83"/>
        <v>3.2576419877726644E-3</v>
      </c>
    </row>
    <row r="401" spans="1:29">
      <c r="A401" t="s">
        <v>401</v>
      </c>
      <c r="B401" s="4" cm="1">
        <f t="array" ref="B401">_xll.SNL.Clients.Office.Excel.Functions.SPG(A401, "SP_TOTAL_REV", "CY2023")</f>
        <v>8197000</v>
      </c>
      <c r="C401" s="4" t="str">
        <f>_xll.SNL.Clients.Office.Excel.Functions.SPG(A401,"IQ_AVG_DILUT_SHARES_OUT","CY2023")</f>
        <v>NA</v>
      </c>
      <c r="D401" s="5" t="str">
        <f>_xll.SNL.Clients.Office.Excel.Functions.SPG(A401, "IQ_DILUT_EPS_NORM", "CY2023")</f>
        <v>NA</v>
      </c>
      <c r="E401" t="e">
        <f t="shared" si="72"/>
        <v>#VALUE!</v>
      </c>
      <c r="F401" t="e">
        <f t="shared" si="73"/>
        <v>#VALUE!</v>
      </c>
      <c r="G401" s="5" t="str">
        <f>_xll.SNL.Clients.Office.Excel.Functions.SPG(A401, "SP_MARKETCAP", "12/30/2023")</f>
        <v>NA</v>
      </c>
      <c r="H401" t="e">
        <f t="shared" si="77"/>
        <v>#VALUE!</v>
      </c>
      <c r="I401" t="e">
        <f t="shared" si="78"/>
        <v>#VALUE!</v>
      </c>
      <c r="K401" t="s">
        <v>401</v>
      </c>
      <c r="L401" s="4" cm="1">
        <f t="array" ref="L401">_xll.SNL.Clients.Office.Excel.Functions.SPG(K401, "SP_TOTAL_REV", "CY2023")</f>
        <v>8197000</v>
      </c>
      <c r="M401" s="4" t="str">
        <f>_xll.SNL.Clients.Office.Excel.Functions.SPG(K401,"IQ_AVG_DILUT_SHARES_OUT","CY2023")</f>
        <v>NA</v>
      </c>
      <c r="N401" s="5" t="str">
        <f>_xll.SNL.Clients.Office.Excel.Functions.SPG(K401, "IQ_DILUT_EPS_NORM", "CY2023")</f>
        <v>NA</v>
      </c>
      <c r="O401" t="e">
        <f t="shared" si="74"/>
        <v>#VALUE!</v>
      </c>
      <c r="P401" t="e">
        <f t="shared" si="75"/>
        <v>#VALUE!</v>
      </c>
      <c r="Q401" s="5" t="str">
        <f>_xll.SNL.Clients.Office.Excel.Functions.SPG(K401, "SP_MARKETCAP", "12/31/2022")</f>
        <v>NA</v>
      </c>
      <c r="R401" t="e">
        <f t="shared" si="79"/>
        <v>#VALUE!</v>
      </c>
      <c r="S401" t="e">
        <f t="shared" si="80"/>
        <v>#VALUE!</v>
      </c>
      <c r="U401" t="s">
        <v>401</v>
      </c>
      <c r="V401" s="4" cm="1">
        <f t="array" ref="V401">_xll.SNL.Clients.Office.Excel.Functions.SPG(U401, "SP_TOTAL_REV", "CY2021")</f>
        <v>8171000</v>
      </c>
      <c r="W401" s="4" t="str">
        <f>_xll.SNL.Clients.Office.Excel.Functions.SPG(U401,"IQ_AVG_DILUT_SHARES_OUT","CY2021")</f>
        <v>NA</v>
      </c>
      <c r="X401" s="5" t="str">
        <f>_xll.SNL.Clients.Office.Excel.Functions.SPG(U401, "IQ_DILUT_EPS_NORM", "CY2021")</f>
        <v>NA</v>
      </c>
      <c r="Y401" t="e">
        <f t="shared" si="81"/>
        <v>#VALUE!</v>
      </c>
      <c r="Z401" t="e">
        <f t="shared" si="82"/>
        <v>#VALUE!</v>
      </c>
      <c r="AA401" s="5" t="str">
        <f>_xll.SNL.Clients.Office.Excel.Functions.SPG(U401, "SP_MARKETCAP", "12/31/2021")</f>
        <v>NA</v>
      </c>
      <c r="AB401" t="e">
        <f t="shared" si="76"/>
        <v>#VALUE!</v>
      </c>
      <c r="AC401" t="e">
        <f t="shared" si="83"/>
        <v>#VALUE!</v>
      </c>
    </row>
    <row r="402" spans="1:29">
      <c r="A402" t="s">
        <v>402</v>
      </c>
      <c r="B402" s="4" cm="1">
        <f t="array" ref="B402">_xll.SNL.Clients.Office.Excel.Functions.SPG(A402, "SP_TOTAL_REV", "CY2023")</f>
        <v>26091000</v>
      </c>
      <c r="C402" s="4">
        <f>_xll.SNL.Clients.Office.Excel.Functions.SPG(A402,"IQ_AVG_DILUT_SHARES_OUT","CY2023")</f>
        <v>640000000</v>
      </c>
      <c r="D402" s="5">
        <f>_xll.SNL.Clients.Office.Excel.Functions.SPG(A402, "IQ_DILUT_EPS_NORM", "CY2023")</f>
        <v>1.2390000000000001</v>
      </c>
      <c r="E402">
        <f t="shared" si="72"/>
        <v>792960.00000000012</v>
      </c>
      <c r="F402">
        <f t="shared" si="73"/>
        <v>3.0392089226169948E-2</v>
      </c>
      <c r="G402" s="5">
        <f>_xll.SNL.Clients.Office.Excel.Functions.SPG(A402, "SP_MARKETCAP", "12/30/2023")</f>
        <v>17215.812174399998</v>
      </c>
      <c r="H402">
        <f t="shared" si="77"/>
        <v>4.097363475121123E-4</v>
      </c>
      <c r="I402">
        <f t="shared" si="78"/>
        <v>5.0766333456750716E-4</v>
      </c>
      <c r="K402" t="s">
        <v>402</v>
      </c>
      <c r="L402" s="4" cm="1">
        <f t="array" ref="L402">_xll.SNL.Clients.Office.Excel.Functions.SPG(K402, "SP_TOTAL_REV", "CY2023")</f>
        <v>26091000</v>
      </c>
      <c r="M402" s="4">
        <f>_xll.SNL.Clients.Office.Excel.Functions.SPG(K402,"IQ_AVG_DILUT_SHARES_OUT","CY2023")</f>
        <v>640000000</v>
      </c>
      <c r="N402" s="5">
        <f>_xll.SNL.Clients.Office.Excel.Functions.SPG(K402, "IQ_DILUT_EPS_NORM", "CY2023")</f>
        <v>1.2390000000000001</v>
      </c>
      <c r="O402">
        <f t="shared" si="74"/>
        <v>792960.00000000012</v>
      </c>
      <c r="P402">
        <f t="shared" si="75"/>
        <v>3.0392089226169948E-2</v>
      </c>
      <c r="Q402" s="5">
        <f>_xll.SNL.Clients.Office.Excel.Functions.SPG(K402, "SP_MARKETCAP", "12/31/2022")</f>
        <v>19991.62997468</v>
      </c>
      <c r="R402">
        <f t="shared" si="79"/>
        <v>5.9331559797855011E-4</v>
      </c>
      <c r="S402">
        <f t="shared" si="80"/>
        <v>7.351180258954236E-4</v>
      </c>
      <c r="U402" t="s">
        <v>402</v>
      </c>
      <c r="V402" s="4" cm="1">
        <f t="array" ref="V402">_xll.SNL.Clients.Office.Excel.Functions.SPG(U402, "SP_TOTAL_REV", "CY2021")</f>
        <v>15790000</v>
      </c>
      <c r="W402" s="4">
        <f>_xll.SNL.Clients.Office.Excel.Functions.SPG(U402,"IQ_AVG_DILUT_SHARES_OUT","CY2021")</f>
        <v>609000000</v>
      </c>
      <c r="X402" s="5">
        <f>_xll.SNL.Clients.Office.Excel.Functions.SPG(U402, "IQ_DILUT_EPS_NORM", "CY2021")</f>
        <v>-1.526</v>
      </c>
      <c r="Y402">
        <f t="shared" si="81"/>
        <v>-929334</v>
      </c>
      <c r="Z402">
        <f t="shared" si="82"/>
        <v>-5.8855858138062066E-2</v>
      </c>
      <c r="AA402" s="5">
        <f>_xll.SNL.Clients.Office.Excel.Functions.SPG(U402, "SP_MARKETCAP", "12/31/2021")</f>
        <v>25357.848815879999</v>
      </c>
      <c r="AB402">
        <f t="shared" si="76"/>
        <v>5.9762125457743401E-4</v>
      </c>
      <c r="AC402">
        <f t="shared" si="83"/>
        <v>-9.119700344851643E-4</v>
      </c>
    </row>
    <row r="403" spans="1:29">
      <c r="A403" t="s">
        <v>403</v>
      </c>
      <c r="B403" s="4" cm="1">
        <f t="array" ref="B403">_xll.SNL.Clients.Office.Excel.Functions.SPG(A403, "SP_TOTAL_REV", "CY2023")</f>
        <v>15781100</v>
      </c>
      <c r="C403" s="4">
        <f>_xll.SNL.Clients.Office.Excel.Functions.SPG(A403,"IQ_AVG_DILUT_SHARES_OUT","CY2023")</f>
        <v>149751000</v>
      </c>
      <c r="D403" s="5">
        <f>_xll.SNL.Clients.Office.Excel.Functions.SPG(A403, "IQ_DILUT_EPS_NORM", "CY2023")</f>
        <v>0.89400000000000002</v>
      </c>
      <c r="E403">
        <f t="shared" si="72"/>
        <v>133877.394</v>
      </c>
      <c r="F403">
        <f t="shared" si="73"/>
        <v>8.4834006501447942E-3</v>
      </c>
      <c r="G403" s="5">
        <f>_xll.SNL.Clients.Office.Excel.Functions.SPG(A403, "SP_MARKETCAP", "12/30/2023")</f>
        <v>15039.8495172</v>
      </c>
      <c r="H403">
        <f t="shared" si="77"/>
        <v>3.5794843402583206E-4</v>
      </c>
      <c r="I403">
        <f t="shared" si="78"/>
        <v>3.2000590001909386E-4</v>
      </c>
      <c r="K403" t="s">
        <v>403</v>
      </c>
      <c r="L403" s="4" cm="1">
        <f t="array" ref="L403">_xll.SNL.Clients.Office.Excel.Functions.SPG(K403, "SP_TOTAL_REV", "CY2023")</f>
        <v>15781100</v>
      </c>
      <c r="M403" s="4">
        <f>_xll.SNL.Clients.Office.Excel.Functions.SPG(K403,"IQ_AVG_DILUT_SHARES_OUT","CY2023")</f>
        <v>149751000</v>
      </c>
      <c r="N403" s="5">
        <f>_xll.SNL.Clients.Office.Excel.Functions.SPG(K403, "IQ_DILUT_EPS_NORM", "CY2023")</f>
        <v>0.89400000000000002</v>
      </c>
      <c r="O403">
        <f t="shared" si="74"/>
        <v>133877.394</v>
      </c>
      <c r="P403">
        <f t="shared" si="75"/>
        <v>8.4834006501447942E-3</v>
      </c>
      <c r="Q403" s="5">
        <f>_xll.SNL.Clients.Office.Excel.Functions.SPG(K403, "SP_MARKETCAP", "12/31/2022")</f>
        <v>11113.38696432</v>
      </c>
      <c r="R403">
        <f t="shared" si="79"/>
        <v>3.298253239307511E-4</v>
      </c>
      <c r="S403">
        <f t="shared" si="80"/>
        <v>2.9486383959409149E-4</v>
      </c>
      <c r="U403" t="s">
        <v>403</v>
      </c>
      <c r="V403" s="4" cm="1">
        <f t="array" ref="V403">_xll.SNL.Clients.Office.Excel.Functions.SPG(U403, "SP_TOTAL_REV", "CY2021")</f>
        <v>15281300</v>
      </c>
      <c r="W403" s="4">
        <f>_xll.SNL.Clients.Office.Excel.Functions.SPG(U403,"IQ_AVG_DILUT_SHARES_OUT","CY2021")</f>
        <v>165024000</v>
      </c>
      <c r="X403" s="5">
        <f>_xll.SNL.Clients.Office.Excel.Functions.SPG(U403, "IQ_DILUT_EPS_NORM", "CY2021")</f>
        <v>6.9269999999999996</v>
      </c>
      <c r="Y403">
        <f t="shared" si="81"/>
        <v>1143121.2479999999</v>
      </c>
      <c r="Z403">
        <f t="shared" si="82"/>
        <v>7.4805235680210441E-2</v>
      </c>
      <c r="AA403" s="5">
        <f>_xll.SNL.Clients.Office.Excel.Functions.SPG(U403, "SP_MARKETCAP", "12/31/2021")</f>
        <v>30751.324258820001</v>
      </c>
      <c r="AB403">
        <f t="shared" si="76"/>
        <v>7.2473201953805906E-4</v>
      </c>
      <c r="AC403">
        <f t="shared" si="83"/>
        <v>5.0202186993401352E-3</v>
      </c>
    </row>
    <row r="404" spans="1:29">
      <c r="A404" t="s">
        <v>404</v>
      </c>
      <c r="B404" s="4" cm="1">
        <f t="array" ref="B404">_xll.SNL.Clients.Office.Excel.Functions.SPG(A404, "SP_TOTAL_REV", "CY2023")</f>
        <v>36687000</v>
      </c>
      <c r="C404" s="4">
        <f>_xll.SNL.Clients.Office.Excel.Functions.SPG(A404,"IQ_AVG_DILUT_SHARES_OUT","CY2023")</f>
        <v>1148225000</v>
      </c>
      <c r="D404" s="5">
        <f>_xll.SNL.Clients.Office.Excel.Functions.SPG(A404, "IQ_DILUT_EPS_NORM", "CY2023")</f>
        <v>3.0459999999999998</v>
      </c>
      <c r="E404">
        <f t="shared" si="72"/>
        <v>3497493.35</v>
      </c>
      <c r="F404">
        <f t="shared" si="73"/>
        <v>9.5333315615885733E-2</v>
      </c>
      <c r="G404" s="5">
        <f>_xll.SNL.Clients.Office.Excel.Functions.SPG(A404, "SP_MARKETCAP", "12/30/2023")</f>
        <v>109134.567</v>
      </c>
      <c r="H404">
        <f t="shared" si="77"/>
        <v>2.5974028071931118E-3</v>
      </c>
      <c r="I404">
        <f t="shared" si="78"/>
        <v>7.9116889507102172E-3</v>
      </c>
      <c r="K404" t="s">
        <v>404</v>
      </c>
      <c r="L404" s="4" cm="1">
        <f t="array" ref="L404">_xll.SNL.Clients.Office.Excel.Functions.SPG(K404, "SP_TOTAL_REV", "CY2023")</f>
        <v>36687000</v>
      </c>
      <c r="M404" s="4">
        <f>_xll.SNL.Clients.Office.Excel.Functions.SPG(K404,"IQ_AVG_DILUT_SHARES_OUT","CY2023")</f>
        <v>1148225000</v>
      </c>
      <c r="N404" s="5">
        <f>_xll.SNL.Clients.Office.Excel.Functions.SPG(K404, "IQ_DILUT_EPS_NORM", "CY2023")</f>
        <v>3.0459999999999998</v>
      </c>
      <c r="O404">
        <f t="shared" si="74"/>
        <v>3497493.35</v>
      </c>
      <c r="P404">
        <f t="shared" si="75"/>
        <v>9.5333315615885733E-2</v>
      </c>
      <c r="Q404" s="5">
        <f>_xll.SNL.Clients.Office.Excel.Functions.SPG(K404, "SP_MARKETCAP", "12/31/2022")</f>
        <v>113861.75999999999</v>
      </c>
      <c r="R404">
        <f t="shared" si="79"/>
        <v>3.3792121156129744E-3</v>
      </c>
      <c r="S404">
        <f t="shared" si="80"/>
        <v>1.029308010415712E-2</v>
      </c>
      <c r="U404" t="s">
        <v>404</v>
      </c>
      <c r="V404" s="4" cm="1">
        <f t="array" ref="V404">_xll.SNL.Clients.Office.Excel.Functions.SPG(U404, "SP_TOTAL_REV", "CY2021")</f>
        <v>30361600</v>
      </c>
      <c r="W404" s="4">
        <f>_xll.SNL.Clients.Office.Excel.Functions.SPG(U404,"IQ_AVG_DILUT_SHARES_OUT","CY2021")</f>
        <v>1183900000</v>
      </c>
      <c r="X404" s="5">
        <f>_xll.SNL.Clients.Office.Excel.Functions.SPG(U404, "IQ_DILUT_EPS_NORM", "CY2021")</f>
        <v>2.5760000000000001</v>
      </c>
      <c r="Y404">
        <f t="shared" si="81"/>
        <v>3049726.4</v>
      </c>
      <c r="Z404">
        <f t="shared" si="82"/>
        <v>0.10044682757166948</v>
      </c>
      <c r="AA404" s="5">
        <f>_xll.SNL.Clients.Office.Excel.Functions.SPG(U404, "SP_MARKETCAP", "12/31/2021")</f>
        <v>137229.204</v>
      </c>
      <c r="AB404">
        <f t="shared" si="76"/>
        <v>3.2341500911459149E-3</v>
      </c>
      <c r="AC404">
        <f t="shared" si="83"/>
        <v>8.3311706347918776E-3</v>
      </c>
    </row>
    <row r="405" spans="1:29">
      <c r="A405" t="s">
        <v>405</v>
      </c>
      <c r="B405" s="4" cm="1">
        <f t="array" ref="B405">_xll.SNL.Clients.Office.Excel.Functions.SPG(A405, "SP_TOTAL_REV", "CY2023")</f>
        <v>11899000</v>
      </c>
      <c r="C405" s="4">
        <f>_xll.SNL.Clients.Office.Excel.Functions.SPG(A405,"IQ_AVG_DILUT_SHARES_OUT","CY2023")</f>
        <v>326568000</v>
      </c>
      <c r="D405" s="5">
        <f>_xll.SNL.Clients.Office.Excel.Functions.SPG(A405, "IQ_DILUT_EPS_NORM", "CY2023")</f>
        <v>4.7919999999999998</v>
      </c>
      <c r="E405">
        <f t="shared" si="72"/>
        <v>1564913.8559999999</v>
      </c>
      <c r="F405">
        <f t="shared" si="73"/>
        <v>0.13151641785023951</v>
      </c>
      <c r="G405" s="5">
        <f>_xll.SNL.Clients.Office.Excel.Functions.SPG(A405, "SP_MARKETCAP", "12/30/2023")</f>
        <v>23902.878762060001</v>
      </c>
      <c r="H405">
        <f t="shared" si="77"/>
        <v>5.6888853919740442E-4</v>
      </c>
      <c r="I405">
        <f t="shared" si="78"/>
        <v>2.7261138798339618E-3</v>
      </c>
      <c r="K405" t="s">
        <v>405</v>
      </c>
      <c r="L405" s="4" cm="1">
        <f t="array" ref="L405">_xll.SNL.Clients.Office.Excel.Functions.SPG(K405, "SP_TOTAL_REV", "CY2023")</f>
        <v>11899000</v>
      </c>
      <c r="M405" s="4">
        <f>_xll.SNL.Clients.Office.Excel.Functions.SPG(K405,"IQ_AVG_DILUT_SHARES_OUT","CY2023")</f>
        <v>326568000</v>
      </c>
      <c r="N405" s="5">
        <f>_xll.SNL.Clients.Office.Excel.Functions.SPG(K405, "IQ_DILUT_EPS_NORM", "CY2023")</f>
        <v>4.7919999999999998</v>
      </c>
      <c r="O405">
        <f t="shared" si="74"/>
        <v>1564913.8559999999</v>
      </c>
      <c r="P405">
        <f t="shared" si="75"/>
        <v>0.13151641785023951</v>
      </c>
      <c r="Q405" s="5">
        <f>_xll.SNL.Clients.Office.Excel.Functions.SPG(K405, "SP_MARKETCAP", "12/31/2022")</f>
        <v>28463.54720279</v>
      </c>
      <c r="R405">
        <f t="shared" si="79"/>
        <v>8.4474685408858746E-4</v>
      </c>
      <c r="S405">
        <f t="shared" si="80"/>
        <v>4.0480269247925114E-3</v>
      </c>
      <c r="U405" t="s">
        <v>405</v>
      </c>
      <c r="V405" s="4" cm="1">
        <f t="array" ref="V405">_xll.SNL.Clients.Office.Excel.Functions.SPG(U405, "SP_TOTAL_REV", "CY2021")</f>
        <v>12060000</v>
      </c>
      <c r="W405" s="4">
        <f>_xll.SNL.Clients.Office.Excel.Functions.SPG(U405,"IQ_AVG_DILUT_SHARES_OUT","CY2021")</f>
        <v>357962000</v>
      </c>
      <c r="X405" s="5">
        <f>_xll.SNL.Clients.Office.Excel.Functions.SPG(U405, "IQ_DILUT_EPS_NORM", "CY2021")</f>
        <v>5.6449999999999996</v>
      </c>
      <c r="Y405">
        <f t="shared" si="81"/>
        <v>2020695.4899999998</v>
      </c>
      <c r="Z405">
        <f t="shared" si="82"/>
        <v>0.16755352321724709</v>
      </c>
      <c r="AA405" s="5">
        <f>_xll.SNL.Clients.Office.Excel.Functions.SPG(U405, "SP_MARKETCAP", "12/31/2021")</f>
        <v>34003.513089</v>
      </c>
      <c r="AB405">
        <f t="shared" si="76"/>
        <v>8.0137799936572292E-4</v>
      </c>
      <c r="AC405">
        <f t="shared" si="83"/>
        <v>4.5237788064195058E-3</v>
      </c>
    </row>
    <row r="406" spans="1:29">
      <c r="A406" t="s">
        <v>406</v>
      </c>
      <c r="B406" s="4" cm="1">
        <f t="array" ref="B406">_xll.SNL.Clients.Office.Excel.Functions.SPG(A406, "SP_TOTAL_REV", "CY2023")</f>
        <v>18795316</v>
      </c>
      <c r="C406" s="4">
        <f>_xll.SNL.Clients.Office.Excel.Functions.SPG(A406,"IQ_AVG_DILUT_SHARES_OUT","CY2023")</f>
        <v>167431000</v>
      </c>
      <c r="D406" s="5">
        <f>_xll.SNL.Clients.Office.Excel.Functions.SPG(A406, "IQ_DILUT_EPS_NORM", "CY2023")</f>
        <v>11.917999999999999</v>
      </c>
      <c r="E406">
        <f t="shared" si="72"/>
        <v>1995442.6579999998</v>
      </c>
      <c r="F406">
        <f t="shared" si="73"/>
        <v>0.10616701831456304</v>
      </c>
      <c r="G406" s="5">
        <f>_xll.SNL.Clients.Office.Excel.Functions.SPG(A406, "SP_MARKETCAP", "12/30/2023")</f>
        <v>19110.525107000001</v>
      </c>
      <c r="H406">
        <f t="shared" si="77"/>
        <v>4.5483051726275003E-4</v>
      </c>
      <c r="I406">
        <f t="shared" si="78"/>
        <v>5.4206701047374546E-3</v>
      </c>
      <c r="K406" t="s">
        <v>406</v>
      </c>
      <c r="L406" s="4" cm="1">
        <f t="array" ref="L406">_xll.SNL.Clients.Office.Excel.Functions.SPG(K406, "SP_TOTAL_REV", "CY2023")</f>
        <v>18795316</v>
      </c>
      <c r="M406" s="4">
        <f>_xll.SNL.Clients.Office.Excel.Functions.SPG(K406,"IQ_AVG_DILUT_SHARES_OUT","CY2023")</f>
        <v>167431000</v>
      </c>
      <c r="N406" s="5">
        <f>_xll.SNL.Clients.Office.Excel.Functions.SPG(K406, "IQ_DILUT_EPS_NORM", "CY2023")</f>
        <v>11.917999999999999</v>
      </c>
      <c r="O406">
        <f t="shared" si="74"/>
        <v>1995442.6579999998</v>
      </c>
      <c r="P406">
        <f t="shared" si="75"/>
        <v>0.10616701831456304</v>
      </c>
      <c r="Q406" s="5">
        <f>_xll.SNL.Clients.Office.Excel.Functions.SPG(K406, "SP_MARKETCAP", "12/31/2022")</f>
        <v>17153.326659300001</v>
      </c>
      <c r="R406">
        <f t="shared" si="79"/>
        <v>5.090798637766849E-4</v>
      </c>
      <c r="S406">
        <f t="shared" si="80"/>
        <v>6.0672138164905298E-3</v>
      </c>
      <c r="U406" t="s">
        <v>406</v>
      </c>
      <c r="V406" s="4" cm="1">
        <f t="array" ref="V406">_xll.SNL.Clients.Office.Excel.Functions.SPG(U406, "SP_TOTAL_REV", "CY2021")</f>
        <v>18408850</v>
      </c>
      <c r="W406" s="4">
        <f>_xll.SNL.Clients.Office.Excel.Functions.SPG(U406,"IQ_AVG_DILUT_SHARES_OUT","CY2021")</f>
        <v>206615000</v>
      </c>
      <c r="X406" s="5">
        <f>_xll.SNL.Clients.Office.Excel.Functions.SPG(U406, "IQ_DILUT_EPS_NORM", "CY2021")</f>
        <v>12.574</v>
      </c>
      <c r="Y406">
        <f t="shared" si="81"/>
        <v>2597977.0099999998</v>
      </c>
      <c r="Z406">
        <f t="shared" si="82"/>
        <v>0.14112652392735014</v>
      </c>
      <c r="AA406" s="5">
        <f>_xll.SNL.Clients.Office.Excel.Functions.SPG(U406, "SP_MARKETCAP", "12/31/2021")</f>
        <v>12317.867597820001</v>
      </c>
      <c r="AB406">
        <f t="shared" si="76"/>
        <v>2.9030141874329365E-4</v>
      </c>
      <c r="AC406">
        <f t="shared" si="83"/>
        <v>3.6502500392781743E-3</v>
      </c>
    </row>
    <row r="407" spans="1:29">
      <c r="A407" t="s">
        <v>407</v>
      </c>
      <c r="B407" s="4" cm="1">
        <f t="array" ref="B407">_xll.SNL.Clients.Office.Excel.Functions.SPG(A407, "SP_TOTAL_REV", "CY2023")</f>
        <v>4682578</v>
      </c>
      <c r="C407" s="4">
        <f>_xll.SNL.Clients.Office.Excel.Functions.SPG(A407,"IQ_AVG_DILUT_SHARES_OUT","CY2023")</f>
        <v>99804250</v>
      </c>
      <c r="D407" s="5">
        <f>_xll.SNL.Clients.Office.Excel.Functions.SPG(A407, "IQ_DILUT_EPS_NORM", "CY2023")</f>
        <v>4.7809999999999997</v>
      </c>
      <c r="E407">
        <f t="shared" si="72"/>
        <v>477164.11924999993</v>
      </c>
      <c r="F407">
        <f t="shared" si="73"/>
        <v>0.10190201193658706</v>
      </c>
      <c r="G407" s="5">
        <f>_xll.SNL.Clients.Office.Excel.Functions.SPG(A407, "SP_MARKETCAP", "12/30/2023")</f>
        <v>21721.215395849998</v>
      </c>
      <c r="H407">
        <f t="shared" si="77"/>
        <v>5.1696494883080469E-4</v>
      </c>
      <c r="I407">
        <f t="shared" si="78"/>
        <v>2.4716094203600771E-3</v>
      </c>
      <c r="K407" t="s">
        <v>407</v>
      </c>
      <c r="L407" s="4" cm="1">
        <f t="array" ref="L407">_xll.SNL.Clients.Office.Excel.Functions.SPG(K407, "SP_TOTAL_REV", "CY2023")</f>
        <v>4682578</v>
      </c>
      <c r="M407" s="4">
        <f>_xll.SNL.Clients.Office.Excel.Functions.SPG(K407,"IQ_AVG_DILUT_SHARES_OUT","CY2023")</f>
        <v>99804250</v>
      </c>
      <c r="N407" s="5">
        <f>_xll.SNL.Clients.Office.Excel.Functions.SPG(K407, "IQ_DILUT_EPS_NORM", "CY2023")</f>
        <v>4.7809999999999997</v>
      </c>
      <c r="O407">
        <f t="shared" si="74"/>
        <v>477164.11924999993</v>
      </c>
      <c r="P407">
        <f t="shared" si="75"/>
        <v>0.10190201193658706</v>
      </c>
      <c r="Q407" s="5">
        <f>_xll.SNL.Clients.Office.Excel.Functions.SPG(K407, "SP_MARKETCAP", "12/31/2022")</f>
        <v>18436.30118957</v>
      </c>
      <c r="R407">
        <f t="shared" si="79"/>
        <v>5.4715623881876449E-4</v>
      </c>
      <c r="S407">
        <f t="shared" si="80"/>
        <v>2.615953977792513E-3</v>
      </c>
      <c r="U407" t="s">
        <v>407</v>
      </c>
      <c r="V407" s="4" cm="1">
        <f t="array" ref="V407">_xll.SNL.Clients.Office.Excel.Functions.SPG(U407, "SP_TOTAL_REV", "CY2021")</f>
        <v>4247909</v>
      </c>
      <c r="W407" s="4">
        <f>_xll.SNL.Clients.Office.Excel.Functions.SPG(U407,"IQ_AVG_DILUT_SHARES_OUT","CY2021")</f>
        <v>94636250</v>
      </c>
      <c r="X407" s="5">
        <f>_xll.SNL.Clients.Office.Excel.Functions.SPG(U407, "IQ_DILUT_EPS_NORM", "CY2021")</f>
        <v>3.93</v>
      </c>
      <c r="Y407">
        <f t="shared" si="81"/>
        <v>371920.46250000002</v>
      </c>
      <c r="Z407">
        <f t="shared" si="82"/>
        <v>8.7553773515393105E-2</v>
      </c>
      <c r="AA407" s="5">
        <f>_xll.SNL.Clients.Office.Excel.Functions.SPG(U407, "SP_MARKETCAP", "12/31/2021")</f>
        <v>24346.598916819999</v>
      </c>
      <c r="AB407">
        <f t="shared" si="76"/>
        <v>5.7378861649541037E-4</v>
      </c>
      <c r="AC407">
        <f t="shared" si="83"/>
        <v>2.2549892628269627E-3</v>
      </c>
    </row>
    <row r="408" spans="1:29">
      <c r="A408" t="s">
        <v>408</v>
      </c>
      <c r="B408" s="4" cm="1">
        <f t="array" ref="B408">_xll.SNL.Clients.Office.Excel.Functions.SPG(A408, "SP_TOTAL_REV", "CY2023")</f>
        <v>20498000</v>
      </c>
      <c r="C408" s="4">
        <f>_xll.SNL.Clients.Office.Excel.Functions.SPG(A408,"IQ_AVG_DILUT_SHARES_OUT","CY2023")</f>
        <v>383700000</v>
      </c>
      <c r="D408" s="5">
        <f>_xll.SNL.Clients.Office.Excel.Functions.SPG(A408, "IQ_DILUT_EPS_NORM", "CY2023")</f>
        <v>6.38</v>
      </c>
      <c r="E408">
        <f t="shared" si="72"/>
        <v>2448006</v>
      </c>
      <c r="F408">
        <f t="shared" si="73"/>
        <v>0.11942657820275149</v>
      </c>
      <c r="G408" s="5">
        <f>_xll.SNL.Clients.Office.Excel.Functions.SPG(A408, "SP_MARKETCAP", "12/30/2023")</f>
        <v>113776.28199252</v>
      </c>
      <c r="H408">
        <f t="shared" si="77"/>
        <v>2.707875628803902E-3</v>
      </c>
      <c r="I408">
        <f t="shared" si="78"/>
        <v>1.7276246511768893E-2</v>
      </c>
      <c r="K408" t="s">
        <v>408</v>
      </c>
      <c r="L408" s="4" cm="1">
        <f t="array" ref="L408">_xll.SNL.Clients.Office.Excel.Functions.SPG(K408, "SP_TOTAL_REV", "CY2023")</f>
        <v>20498000</v>
      </c>
      <c r="M408" s="4">
        <f>_xll.SNL.Clients.Office.Excel.Functions.SPG(K408,"IQ_AVG_DILUT_SHARES_OUT","CY2023")</f>
        <v>383700000</v>
      </c>
      <c r="N408" s="5">
        <f>_xll.SNL.Clients.Office.Excel.Functions.SPG(K408, "IQ_DILUT_EPS_NORM", "CY2023")</f>
        <v>6.38</v>
      </c>
      <c r="O408">
        <f t="shared" si="74"/>
        <v>2448006</v>
      </c>
      <c r="P408">
        <f t="shared" si="75"/>
        <v>0.11942657820275149</v>
      </c>
      <c r="Q408" s="5">
        <f>_xll.SNL.Clients.Office.Excel.Functions.SPG(K408, "SP_MARKETCAP", "12/31/2022")</f>
        <v>92522.333341210004</v>
      </c>
      <c r="R408">
        <f t="shared" si="79"/>
        <v>2.7458963377291826E-3</v>
      </c>
      <c r="S408">
        <f t="shared" si="80"/>
        <v>1.7518818634712184E-2</v>
      </c>
      <c r="U408" t="s">
        <v>408</v>
      </c>
      <c r="V408" s="4" cm="1">
        <f t="array" ref="V408">_xll.SNL.Clients.Office.Excel.Functions.SPG(U408, "SP_TOTAL_REV", "CY2021")</f>
        <v>17108000</v>
      </c>
      <c r="W408" s="4">
        <f>_xll.SNL.Clients.Office.Excel.Functions.SPG(U408,"IQ_AVG_DILUT_SHARES_OUT","CY2021")</f>
        <v>382300000</v>
      </c>
      <c r="X408" s="5">
        <f>_xll.SNL.Clients.Office.Excel.Functions.SPG(U408, "IQ_DILUT_EPS_NORM", "CY2021")</f>
        <v>5.5030000000000001</v>
      </c>
      <c r="Y408">
        <f t="shared" si="81"/>
        <v>2103796.9</v>
      </c>
      <c r="Z408">
        <f t="shared" si="82"/>
        <v>0.12297152794014496</v>
      </c>
      <c r="AA408" s="5">
        <f>_xll.SNL.Clients.Office.Excel.Functions.SPG(U408, "SP_MARKETCAP", "12/31/2021")</f>
        <v>100881.50956835999</v>
      </c>
      <c r="AB408">
        <f t="shared" si="76"/>
        <v>2.3775255838797181E-3</v>
      </c>
      <c r="AC408">
        <f t="shared" si="83"/>
        <v>1.308352328809009E-2</v>
      </c>
    </row>
    <row r="409" spans="1:29">
      <c r="A409" t="s">
        <v>409</v>
      </c>
      <c r="B409" s="4" cm="1">
        <f t="array" ref="B409">_xll.SNL.Clients.Office.Excel.Functions.SPG(A409, "SP_TOTAL_REV", "CY2023")</f>
        <v>9252753</v>
      </c>
      <c r="C409" s="4">
        <f>_xll.SNL.Clients.Office.Excel.Functions.SPG(A409,"IQ_AVG_DILUT_SHARES_OUT","CY2023")</f>
        <v>570725000</v>
      </c>
      <c r="D409" s="5">
        <f>_xll.SNL.Clients.Office.Excel.Functions.SPG(A409, "IQ_DILUT_EPS_NORM", "CY2023")</f>
        <v>0.94099999999999995</v>
      </c>
      <c r="E409">
        <f t="shared" si="72"/>
        <v>537052.22499999998</v>
      </c>
      <c r="F409">
        <f t="shared" si="73"/>
        <v>5.8042425319253632E-2</v>
      </c>
      <c r="G409" s="5">
        <f>_xll.SNL.Clients.Office.Excel.Functions.SPG(A409, "SP_MARKETCAP", "12/30/2023")</f>
        <v>15876.83660146</v>
      </c>
      <c r="H409">
        <f t="shared" si="77"/>
        <v>3.7786872749473178E-4</v>
      </c>
      <c r="I409">
        <f t="shared" si="78"/>
        <v>3.5557447257254256E-4</v>
      </c>
      <c r="K409" t="s">
        <v>409</v>
      </c>
      <c r="L409" s="4" cm="1">
        <f t="array" ref="L409">_xll.SNL.Clients.Office.Excel.Functions.SPG(K409, "SP_TOTAL_REV", "CY2023")</f>
        <v>9252753</v>
      </c>
      <c r="M409" s="4">
        <f>_xll.SNL.Clients.Office.Excel.Functions.SPG(K409,"IQ_AVG_DILUT_SHARES_OUT","CY2023")</f>
        <v>570725000</v>
      </c>
      <c r="N409" s="5">
        <f>_xll.SNL.Clients.Office.Excel.Functions.SPG(K409, "IQ_DILUT_EPS_NORM", "CY2023")</f>
        <v>0.94099999999999995</v>
      </c>
      <c r="O409">
        <f t="shared" si="74"/>
        <v>537052.22499999998</v>
      </c>
      <c r="P409">
        <f t="shared" si="75"/>
        <v>5.8042425319253632E-2</v>
      </c>
      <c r="Q409" s="5">
        <f>_xll.SNL.Clients.Office.Excel.Functions.SPG(K409, "SP_MARKETCAP", "12/31/2022")</f>
        <v>4344.9689405999998</v>
      </c>
      <c r="R409">
        <f t="shared" si="79"/>
        <v>1.2895085835699E-4</v>
      </c>
      <c r="S409">
        <f t="shared" si="80"/>
        <v>1.2134275771392758E-4</v>
      </c>
      <c r="U409" t="s">
        <v>409</v>
      </c>
      <c r="V409" s="4" cm="1">
        <f t="array" ref="V409">_xll.SNL.Clients.Office.Excel.Functions.SPG(U409, "SP_TOTAL_REV", "CY2021")</f>
        <v>4170015</v>
      </c>
      <c r="W409" s="4">
        <f>_xll.SNL.Clients.Office.Excel.Functions.SPG(U409,"IQ_AVG_DILUT_SHARES_OUT","CY2021")</f>
        <v>531110000</v>
      </c>
      <c r="X409" s="5">
        <f>_xll.SNL.Clients.Office.Excel.Functions.SPG(U409, "IQ_DILUT_EPS_NORM", "CY2021")</f>
        <v>0.158</v>
      </c>
      <c r="Y409">
        <f t="shared" si="81"/>
        <v>83915.38</v>
      </c>
      <c r="Z409">
        <f t="shared" si="82"/>
        <v>2.0123519939376718E-2</v>
      </c>
      <c r="AA409" s="5">
        <f>_xll.SNL.Clients.Office.Excel.Functions.SPG(U409, "SP_MARKETCAP", "12/31/2021")</f>
        <v>2244.7822010999998</v>
      </c>
      <c r="AB409">
        <f t="shared" si="76"/>
        <v>5.2903918034023514E-5</v>
      </c>
      <c r="AC409">
        <f t="shared" si="83"/>
        <v>8.3588190493757145E-6</v>
      </c>
    </row>
    <row r="410" spans="1:29">
      <c r="A410" t="s">
        <v>410</v>
      </c>
      <c r="B410" s="4" cm="1">
        <f t="array" ref="B410">_xll.SNL.Clients.Office.Excel.Functions.SPG(A410, "SP_TOTAL_REV", "CY2023")</f>
        <v>7662000</v>
      </c>
      <c r="C410" s="4">
        <f>_xll.SNL.Clients.Office.Excel.Functions.SPG(A410,"IQ_AVG_DILUT_SHARES_OUT","CY2023")</f>
        <v>423500000</v>
      </c>
      <c r="D410" s="5">
        <f>_xll.SNL.Clients.Office.Excel.Functions.SPG(A410, "IQ_DILUT_EPS_NORM", "CY2023")</f>
        <v>4.774</v>
      </c>
      <c r="E410">
        <f t="shared" si="72"/>
        <v>2021789</v>
      </c>
      <c r="F410">
        <f t="shared" si="73"/>
        <v>0.26387222657269643</v>
      </c>
      <c r="G410" s="5">
        <f>_xll.SNL.Clients.Office.Excel.Functions.SPG(A410, "SP_MARKETCAP", "12/30/2023")</f>
        <v>15803.188508400001</v>
      </c>
      <c r="H410">
        <f t="shared" si="77"/>
        <v>3.7611590280392174E-4</v>
      </c>
      <c r="I410">
        <f t="shared" si="78"/>
        <v>1.7955773199859223E-3</v>
      </c>
      <c r="K410" t="s">
        <v>410</v>
      </c>
      <c r="L410" s="4" cm="1">
        <f t="array" ref="L410">_xll.SNL.Clients.Office.Excel.Functions.SPG(K410, "SP_TOTAL_REV", "CY2023")</f>
        <v>7662000</v>
      </c>
      <c r="M410" s="4">
        <f>_xll.SNL.Clients.Office.Excel.Functions.SPG(K410,"IQ_AVG_DILUT_SHARES_OUT","CY2023")</f>
        <v>423500000</v>
      </c>
      <c r="N410" s="5">
        <f>_xll.SNL.Clients.Office.Excel.Functions.SPG(K410, "IQ_DILUT_EPS_NORM", "CY2023")</f>
        <v>4.774</v>
      </c>
      <c r="O410">
        <f t="shared" si="74"/>
        <v>2021789</v>
      </c>
      <c r="P410">
        <f t="shared" si="75"/>
        <v>0.26387222657269643</v>
      </c>
      <c r="Q410" s="5">
        <f>_xll.SNL.Clients.Office.Excel.Functions.SPG(K410, "SP_MARKETCAP", "12/31/2022")</f>
        <v>14804.791324080001</v>
      </c>
      <c r="R410">
        <f t="shared" si="79"/>
        <v>4.393795617725652E-4</v>
      </c>
      <c r="S410">
        <f t="shared" si="80"/>
        <v>2.0975980279022261E-3</v>
      </c>
      <c r="U410" t="s">
        <v>410</v>
      </c>
      <c r="V410" s="4" cm="1">
        <f t="array" ref="V410">_xll.SNL.Clients.Office.Excel.Functions.SPG(U410, "SP_TOTAL_REV", "CY2021")</f>
        <v>9466000</v>
      </c>
      <c r="W410" s="4">
        <f>_xll.SNL.Clients.Office.Excel.Functions.SPG(U410,"IQ_AVG_DILUT_SHARES_OUT","CY2021")</f>
        <v>569300000</v>
      </c>
      <c r="X410" s="5">
        <f>_xll.SNL.Clients.Office.Excel.Functions.SPG(U410, "IQ_DILUT_EPS_NORM", "CY2021")</f>
        <v>6.1559999999999997</v>
      </c>
      <c r="Y410">
        <f t="shared" si="81"/>
        <v>3504610.8</v>
      </c>
      <c r="Z410">
        <f t="shared" si="82"/>
        <v>0.37023143883372067</v>
      </c>
      <c r="AA410" s="5">
        <f>_xll.SNL.Clients.Office.Excel.Functions.SPG(U410, "SP_MARKETCAP", "12/31/2021")</f>
        <v>25387.35322103</v>
      </c>
      <c r="AB410">
        <f t="shared" si="76"/>
        <v>5.9831659982337076E-4</v>
      </c>
      <c r="AC410">
        <f t="shared" si="83"/>
        <v>3.68323698851267E-3</v>
      </c>
    </row>
    <row r="411" spans="1:29">
      <c r="A411" t="s">
        <v>411</v>
      </c>
      <c r="B411" s="4" cm="1">
        <f t="array" ref="B411">_xll.SNL.Clients.Office.Excel.Functions.SPG(A411, "SP_TOTAL_REV", "CY2023")</f>
        <v>6120111</v>
      </c>
      <c r="C411" s="4">
        <f>_xll.SNL.Clients.Office.Excel.Functions.SPG(A411,"IQ_AVG_DILUT_SHARES_OUT","CY2023")</f>
        <v>155218000</v>
      </c>
      <c r="D411" s="5">
        <f>_xll.SNL.Clients.Office.Excel.Functions.SPG(A411, "IQ_DILUT_EPS_NORM", "CY2023")</f>
        <v>5.9690000000000003</v>
      </c>
      <c r="E411">
        <f t="shared" si="72"/>
        <v>926496.24199999997</v>
      </c>
      <c r="F411">
        <f t="shared" si="73"/>
        <v>0.1513855291186712</v>
      </c>
      <c r="G411" s="5">
        <f>_xll.SNL.Clients.Office.Excel.Functions.SPG(A411, "SP_MARKETCAP", "12/30/2023")</f>
        <v>78259.563350979995</v>
      </c>
      <c r="H411">
        <f t="shared" si="77"/>
        <v>1.8625776884929834E-3</v>
      </c>
      <c r="I411">
        <f t="shared" si="78"/>
        <v>1.1117726222614617E-2</v>
      </c>
      <c r="K411" t="s">
        <v>411</v>
      </c>
      <c r="L411" s="4" cm="1">
        <f t="array" ref="L411">_xll.SNL.Clients.Office.Excel.Functions.SPG(K411, "SP_TOTAL_REV", "CY2023")</f>
        <v>6120111</v>
      </c>
      <c r="M411" s="4">
        <f>_xll.SNL.Clients.Office.Excel.Functions.SPG(K411,"IQ_AVG_DILUT_SHARES_OUT","CY2023")</f>
        <v>155218000</v>
      </c>
      <c r="N411" s="5">
        <f>_xll.SNL.Clients.Office.Excel.Functions.SPG(K411, "IQ_DILUT_EPS_NORM", "CY2023")</f>
        <v>5.9690000000000003</v>
      </c>
      <c r="O411">
        <f t="shared" si="74"/>
        <v>926496.24199999997</v>
      </c>
      <c r="P411">
        <f t="shared" si="75"/>
        <v>0.1513855291186712</v>
      </c>
      <c r="Q411" s="5">
        <f>_xll.SNL.Clients.Office.Excel.Functions.SPG(K411, "SP_MARKETCAP", "12/31/2022")</f>
        <v>48665.285872259999</v>
      </c>
      <c r="R411">
        <f t="shared" si="79"/>
        <v>1.444298099988178E-3</v>
      </c>
      <c r="S411">
        <f t="shared" si="80"/>
        <v>8.6210153588294341E-3</v>
      </c>
      <c r="U411" t="s">
        <v>411</v>
      </c>
      <c r="V411" s="4" cm="1">
        <f t="array" ref="V411">_xll.SNL.Clients.Office.Excel.Functions.SPG(U411, "SP_TOTAL_REV", "CY2021")</f>
        <v>4504127</v>
      </c>
      <c r="W411" s="4">
        <f>_xll.SNL.Clients.Office.Excel.Functions.SPG(U411,"IQ_AVG_DILUT_SHARES_OUT","CY2021")</f>
        <v>157339000</v>
      </c>
      <c r="X411" s="5">
        <f>_xll.SNL.Clients.Office.Excel.Functions.SPG(U411, "IQ_DILUT_EPS_NORM", "CY2021")</f>
        <v>3.9830000000000001</v>
      </c>
      <c r="Y411">
        <f t="shared" si="81"/>
        <v>626681.23699999996</v>
      </c>
      <c r="Z411">
        <f t="shared" si="82"/>
        <v>0.13913489495300643</v>
      </c>
      <c r="AA411" s="5">
        <f>_xll.SNL.Clients.Office.Excel.Functions.SPG(U411, "SP_MARKETCAP", "12/31/2021")</f>
        <v>56542.026815999998</v>
      </c>
      <c r="AB411">
        <f t="shared" si="76"/>
        <v>1.332554557268591E-3</v>
      </c>
      <c r="AC411">
        <f t="shared" si="83"/>
        <v>5.3075648016007978E-3</v>
      </c>
    </row>
    <row r="412" spans="1:29">
      <c r="A412" t="s">
        <v>412</v>
      </c>
      <c r="B412" s="4" cm="1">
        <f t="array" ref="B412">_xll.SNL.Clients.Office.Excel.Functions.SPG(A412, "SP_TOTAL_REV", "CY2023")</f>
        <v>77512159</v>
      </c>
      <c r="C412" s="4">
        <f>_xll.SNL.Clients.Office.Excel.Functions.SPG(A412,"IQ_AVG_DILUT_SHARES_OUT","CY2023")</f>
        <v>507837215</v>
      </c>
      <c r="D412" s="5">
        <f>_xll.SNL.Clients.Office.Excel.Functions.SPG(A412, "IQ_DILUT_EPS_NORM", "CY2023")</f>
        <v>3.8149999999999999</v>
      </c>
      <c r="E412">
        <f t="shared" si="72"/>
        <v>1937398.9752249999</v>
      </c>
      <c r="F412">
        <f t="shared" si="73"/>
        <v>2.4994775016201006E-2</v>
      </c>
      <c r="G412" s="5">
        <f>_xll.SNL.Clients.Office.Excel.Functions.SPG(A412, "SP_MARKETCAP", "12/30/2023")</f>
        <v>36884.7221661</v>
      </c>
      <c r="H412">
        <f t="shared" si="77"/>
        <v>8.7785642560680283E-4</v>
      </c>
      <c r="I412">
        <f t="shared" si="78"/>
        <v>3.3490222636899528E-3</v>
      </c>
      <c r="K412" t="s">
        <v>412</v>
      </c>
      <c r="L412" s="4" cm="1">
        <f t="array" ref="L412">_xll.SNL.Clients.Office.Excel.Functions.SPG(K412, "SP_TOTAL_REV", "CY2023")</f>
        <v>77512159</v>
      </c>
      <c r="M412" s="4">
        <f>_xll.SNL.Clients.Office.Excel.Functions.SPG(K412,"IQ_AVG_DILUT_SHARES_OUT","CY2023")</f>
        <v>507837215</v>
      </c>
      <c r="N412" s="5">
        <f>_xll.SNL.Clients.Office.Excel.Functions.SPG(K412, "IQ_DILUT_EPS_NORM", "CY2023")</f>
        <v>3.8149999999999999</v>
      </c>
      <c r="O412">
        <f t="shared" si="74"/>
        <v>1937398.9752249999</v>
      </c>
      <c r="P412">
        <f t="shared" si="75"/>
        <v>2.4994775016201006E-2</v>
      </c>
      <c r="Q412" s="5">
        <f>_xll.SNL.Clients.Office.Excel.Functions.SPG(K412, "SP_MARKETCAP", "12/31/2022")</f>
        <v>38742.377362699997</v>
      </c>
      <c r="R412">
        <f t="shared" si="79"/>
        <v>1.1498040340469503E-3</v>
      </c>
      <c r="S412">
        <f t="shared" si="80"/>
        <v>4.3865023898891154E-3</v>
      </c>
      <c r="U412" t="s">
        <v>412</v>
      </c>
      <c r="V412" s="4" cm="1">
        <f t="array" ref="V412">_xll.SNL.Clients.Office.Excel.Functions.SPG(U412, "SP_TOTAL_REV", "CY2021")</f>
        <v>60738231</v>
      </c>
      <c r="W412" s="4">
        <f>_xll.SNL.Clients.Office.Excel.Functions.SPG(U412,"IQ_AVG_DILUT_SHARES_OUT","CY2021")</f>
        <v>515274154</v>
      </c>
      <c r="X412" s="5">
        <f>_xll.SNL.Clients.Office.Excel.Functions.SPG(U412, "IQ_DILUT_EPS_NORM", "CY2021")</f>
        <v>1.454</v>
      </c>
      <c r="Y412">
        <f t="shared" si="81"/>
        <v>749208.61991600005</v>
      </c>
      <c r="Z412">
        <f t="shared" si="82"/>
        <v>1.2335041827543513E-2</v>
      </c>
      <c r="AA412" s="5">
        <f>_xll.SNL.Clients.Office.Excel.Functions.SPG(U412, "SP_MARKETCAP", "12/31/2021")</f>
        <v>40269.15574265</v>
      </c>
      <c r="AB412">
        <f t="shared" si="76"/>
        <v>9.4904357031365232E-4</v>
      </c>
      <c r="AC412">
        <f t="shared" si="83"/>
        <v>1.3799093512360504E-3</v>
      </c>
    </row>
    <row r="413" spans="1:29">
      <c r="A413" t="s">
        <v>413</v>
      </c>
      <c r="B413" s="4" cm="1">
        <f t="array" ref="B413">_xll.SNL.Clients.Office.Excel.Functions.SPG(A413, "SP_TOTAL_REV", "CY2023")</f>
        <v>78558000</v>
      </c>
      <c r="C413" s="4">
        <f>_xll.SNL.Clients.Office.Excel.Functions.SPG(A413,"IQ_AVG_DILUT_SHARES_OUT","CY2023")</f>
        <v>1200286264</v>
      </c>
      <c r="D413" s="5">
        <f>_xll.SNL.Clients.Office.Excel.Functions.SPG(A413, "IQ_DILUT_EPS_NORM", "CY2023")</f>
        <v>6.4930000000000003</v>
      </c>
      <c r="E413">
        <f t="shared" si="72"/>
        <v>7793458.7121520005</v>
      </c>
      <c r="F413">
        <f t="shared" si="73"/>
        <v>9.9206429799027482E-2</v>
      </c>
      <c r="G413" s="5">
        <f>_xll.SNL.Clients.Office.Excel.Functions.SPG(A413, "SP_MARKETCAP", "12/30/2023")</f>
        <v>185417.6463698</v>
      </c>
      <c r="H413">
        <f t="shared" si="77"/>
        <v>4.4129401748948908E-3</v>
      </c>
      <c r="I413">
        <f t="shared" si="78"/>
        <v>2.8653220555592527E-2</v>
      </c>
      <c r="K413" t="s">
        <v>413</v>
      </c>
      <c r="L413" s="4" cm="1">
        <f t="array" ref="L413">_xll.SNL.Clients.Office.Excel.Functions.SPG(K413, "SP_TOTAL_REV", "CY2023")</f>
        <v>78558000</v>
      </c>
      <c r="M413" s="4">
        <f>_xll.SNL.Clients.Office.Excel.Functions.SPG(K413,"IQ_AVG_DILUT_SHARES_OUT","CY2023")</f>
        <v>1200286264</v>
      </c>
      <c r="N413" s="5">
        <f>_xll.SNL.Clients.Office.Excel.Functions.SPG(K413, "IQ_DILUT_EPS_NORM", "CY2023")</f>
        <v>6.4930000000000003</v>
      </c>
      <c r="O413">
        <f t="shared" si="74"/>
        <v>7793458.7121520005</v>
      </c>
      <c r="P413">
        <f t="shared" si="75"/>
        <v>9.9206429799027482E-2</v>
      </c>
      <c r="Q413" s="5">
        <f>_xll.SNL.Clients.Office.Excel.Functions.SPG(K413, "SP_MARKETCAP", "12/31/2022")</f>
        <v>174181.57876</v>
      </c>
      <c r="R413">
        <f t="shared" si="79"/>
        <v>5.1693957766188363E-3</v>
      </c>
      <c r="S413">
        <f t="shared" si="80"/>
        <v>3.3564886777586109E-2</v>
      </c>
      <c r="U413" t="s">
        <v>413</v>
      </c>
      <c r="V413" s="4" cm="1">
        <f t="array" ref="V413">_xll.SNL.Clients.Office.Excel.Functions.SPG(U413, "SP_TOTAL_REV", "CY2021")</f>
        <v>80118000</v>
      </c>
      <c r="W413" s="4">
        <f>_xll.SNL.Clients.Office.Excel.Functions.SPG(U413,"IQ_AVG_DILUT_SHARES_OUT","CY2021")</f>
        <v>1254769926</v>
      </c>
      <c r="X413" s="5">
        <f>_xll.SNL.Clients.Office.Excel.Functions.SPG(U413, "IQ_DILUT_EPS_NORM", "CY2021")</f>
        <v>3.3079999999999998</v>
      </c>
      <c r="Y413">
        <f t="shared" si="81"/>
        <v>4150778.9152079998</v>
      </c>
      <c r="Z413">
        <f t="shared" si="82"/>
        <v>5.180831916932524E-2</v>
      </c>
      <c r="AA413" s="5">
        <f>_xll.SNL.Clients.Office.Excel.Functions.SPG(U413, "SP_MARKETCAP", "12/31/2021")</f>
        <v>144865.22829341999</v>
      </c>
      <c r="AB413">
        <f t="shared" si="76"/>
        <v>3.4141121396363853E-3</v>
      </c>
      <c r="AC413">
        <f t="shared" si="83"/>
        <v>1.1293882957917162E-2</v>
      </c>
    </row>
    <row r="414" spans="1:29">
      <c r="A414" t="s">
        <v>414</v>
      </c>
      <c r="B414" s="4" cm="1">
        <f t="array" ref="B414">_xll.SNL.Clients.Office.Excel.Functions.SPG(A414, "SP_TOTAL_REV", "CY2023")</f>
        <v>6460500</v>
      </c>
      <c r="C414" s="4">
        <f>_xll.SNL.Clients.Office.Excel.Functions.SPG(A414,"IQ_AVG_DILUT_SHARES_OUT","CY2023")</f>
        <v>224800000</v>
      </c>
      <c r="D414" s="5">
        <f>_xll.SNL.Clients.Office.Excel.Functions.SPG(A414, "IQ_DILUT_EPS_NORM", "CY2023")</f>
        <v>6.4850000000000003</v>
      </c>
      <c r="E414">
        <f t="shared" si="72"/>
        <v>1457828</v>
      </c>
      <c r="F414">
        <f t="shared" si="73"/>
        <v>0.22565250367618606</v>
      </c>
      <c r="G414" s="5">
        <f>_xll.SNL.Clients.Office.Excel.Functions.SPG(A414, "SP_MARKETCAP", "12/30/2023")</f>
        <v>24065.519191560001</v>
      </c>
      <c r="H414">
        <f t="shared" si="77"/>
        <v>5.7275938158729903E-4</v>
      </c>
      <c r="I414">
        <f t="shared" si="78"/>
        <v>3.7143445895936344E-3</v>
      </c>
      <c r="K414" t="s">
        <v>414</v>
      </c>
      <c r="L414" s="4" cm="1">
        <f t="array" ref="L414">_xll.SNL.Clients.Office.Excel.Functions.SPG(K414, "SP_TOTAL_REV", "CY2023")</f>
        <v>6460500</v>
      </c>
      <c r="M414" s="4">
        <f>_xll.SNL.Clients.Office.Excel.Functions.SPG(K414,"IQ_AVG_DILUT_SHARES_OUT","CY2023")</f>
        <v>224800000</v>
      </c>
      <c r="N414" s="5">
        <f>_xll.SNL.Clients.Office.Excel.Functions.SPG(K414, "IQ_DILUT_EPS_NORM", "CY2023")</f>
        <v>6.4850000000000003</v>
      </c>
      <c r="O414">
        <f t="shared" si="74"/>
        <v>1457828</v>
      </c>
      <c r="P414">
        <f t="shared" si="75"/>
        <v>0.22565250367618606</v>
      </c>
      <c r="Q414" s="5">
        <f>_xll.SNL.Clients.Office.Excel.Functions.SPG(K414, "SP_MARKETCAP", "12/31/2022")</f>
        <v>24371.072396719999</v>
      </c>
      <c r="R414">
        <f t="shared" si="79"/>
        <v>7.2328956722148994E-4</v>
      </c>
      <c r="S414">
        <f t="shared" si="80"/>
        <v>4.6905328434313628E-3</v>
      </c>
      <c r="U414" t="s">
        <v>414</v>
      </c>
      <c r="V414" s="4" cm="1">
        <f t="array" ref="V414">_xll.SNL.Clients.Office.Excel.Functions.SPG(U414, "SP_TOTAL_REV", "CY2021")</f>
        <v>7671900</v>
      </c>
      <c r="W414" s="4">
        <f>_xll.SNL.Clients.Office.Excel.Functions.SPG(U414,"IQ_AVG_DILUT_SHARES_OUT","CY2021")</f>
        <v>228800000</v>
      </c>
      <c r="X414" s="5">
        <f>_xll.SNL.Clients.Office.Excel.Functions.SPG(U414, "IQ_DILUT_EPS_NORM", "CY2021")</f>
        <v>10.930999999999999</v>
      </c>
      <c r="Y414">
        <f t="shared" si="81"/>
        <v>2501012.7999999998</v>
      </c>
      <c r="Z414">
        <f t="shared" si="82"/>
        <v>0.32599653280152241</v>
      </c>
      <c r="AA414" s="5">
        <f>_xll.SNL.Clients.Office.Excel.Functions.SPG(U414, "SP_MARKETCAP", "12/31/2021")</f>
        <v>45069.579668480001</v>
      </c>
      <c r="AB414">
        <f t="shared" si="76"/>
        <v>1.0621775900756711E-3</v>
      </c>
      <c r="AC414">
        <f t="shared" si="83"/>
        <v>1.1610663237117159E-2</v>
      </c>
    </row>
    <row r="415" spans="1:29">
      <c r="A415" t="s">
        <v>415</v>
      </c>
      <c r="B415" s="4" cm="1">
        <f t="array" ref="B415">_xll.SNL.Clients.Office.Excel.Functions.SPG(A415, "SP_TOTAL_REV", "CY2023")</f>
        <v>5396400</v>
      </c>
      <c r="C415" s="4">
        <f>_xll.SNL.Clients.Office.Excel.Functions.SPG(A415,"IQ_AVG_DILUT_SHARES_OUT","CY2023")</f>
        <v>169425000</v>
      </c>
      <c r="D415" s="5">
        <f>_xll.SNL.Clients.Office.Excel.Functions.SPG(A415, "IQ_DILUT_EPS_NORM", "CY2023")</f>
        <v>-2.3410000000000002</v>
      </c>
      <c r="E415">
        <f t="shared" si="72"/>
        <v>-396623.92500000005</v>
      </c>
      <c r="F415">
        <f t="shared" si="73"/>
        <v>-7.3497873582388268E-2</v>
      </c>
      <c r="G415" s="5">
        <f>_xll.SNL.Clients.Office.Excel.Functions.SPG(A415, "SP_MARKETCAP", "12/30/2023")</f>
        <v>27372.383439000001</v>
      </c>
      <c r="H415">
        <f t="shared" si="77"/>
        <v>6.5146275408803193E-4</v>
      </c>
      <c r="I415">
        <f t="shared" si="78"/>
        <v>-1.525074307320083E-3</v>
      </c>
      <c r="K415" t="s">
        <v>415</v>
      </c>
      <c r="L415" s="4" cm="1">
        <f t="array" ref="L415">_xll.SNL.Clients.Office.Excel.Functions.SPG(K415, "SP_TOTAL_REV", "CY2023")</f>
        <v>5396400</v>
      </c>
      <c r="M415" s="4">
        <f>_xll.SNL.Clients.Office.Excel.Functions.SPG(K415,"IQ_AVG_DILUT_SHARES_OUT","CY2023")</f>
        <v>169425000</v>
      </c>
      <c r="N415" s="5">
        <f>_xll.SNL.Clients.Office.Excel.Functions.SPG(K415, "IQ_DILUT_EPS_NORM", "CY2023")</f>
        <v>-2.3410000000000002</v>
      </c>
      <c r="O415">
        <f t="shared" si="74"/>
        <v>-396623.92500000005</v>
      </c>
      <c r="P415">
        <f t="shared" si="75"/>
        <v>-7.3497873582388268E-2</v>
      </c>
      <c r="Q415" s="5">
        <f>_xll.SNL.Clients.Office.Excel.Functions.SPG(K415, "SP_MARKETCAP", "12/31/2022")</f>
        <v>17475.005590379998</v>
      </c>
      <c r="R415">
        <f t="shared" si="79"/>
        <v>5.1862671551376467E-4</v>
      </c>
      <c r="S415">
        <f t="shared" si="80"/>
        <v>-1.2141051410177232E-3</v>
      </c>
      <c r="U415" t="s">
        <v>415</v>
      </c>
      <c r="V415" s="4" cm="1">
        <f t="array" ref="V415">_xll.SNL.Clients.Office.Excel.Functions.SPG(U415, "SP_TOTAL_REV", "CY2021")</f>
        <v>3414231</v>
      </c>
      <c r="W415" s="4">
        <f>_xll.SNL.Clients.Office.Excel.Functions.SPG(U415,"IQ_AVG_DILUT_SHARES_OUT","CY2021")</f>
        <v>116664250</v>
      </c>
      <c r="X415" s="5">
        <f>_xll.SNL.Clients.Office.Excel.Functions.SPG(U415, "IQ_DILUT_EPS_NORM", "CY2021")</f>
        <v>3.5870000000000002</v>
      </c>
      <c r="Y415">
        <f t="shared" si="81"/>
        <v>418474.66475</v>
      </c>
      <c r="Z415">
        <f t="shared" si="82"/>
        <v>0.12256776555247727</v>
      </c>
      <c r="AA415" s="5">
        <f>_xll.SNL.Clients.Office.Excel.Functions.SPG(U415, "SP_MARKETCAP", "12/31/2021")</f>
        <v>20491.077967919999</v>
      </c>
      <c r="AB415">
        <f t="shared" si="76"/>
        <v>4.8292360332882577E-4</v>
      </c>
      <c r="AC415">
        <f t="shared" si="83"/>
        <v>1.7322469651404981E-3</v>
      </c>
    </row>
    <row r="416" spans="1:29">
      <c r="A416" t="s">
        <v>416</v>
      </c>
      <c r="B416" s="4" cm="1">
        <f t="array" ref="B416">_xll.SNL.Clients.Office.Excel.Functions.SPG(A416, "SP_TOTAL_REV", "CY2023")</f>
        <v>6726700</v>
      </c>
      <c r="C416" s="4">
        <f>_xll.SNL.Clients.Office.Excel.Functions.SPG(A416,"IQ_AVG_DILUT_SHARES_OUT","CY2023")</f>
        <v>234800000</v>
      </c>
      <c r="D416" s="5">
        <f>_xll.SNL.Clients.Office.Excel.Functions.SPG(A416, "IQ_DILUT_EPS_NORM", "CY2023")</f>
        <v>3.294</v>
      </c>
      <c r="E416">
        <f t="shared" si="72"/>
        <v>773431.2</v>
      </c>
      <c r="F416">
        <f t="shared" si="73"/>
        <v>0.11497929148022061</v>
      </c>
      <c r="G416" s="5">
        <f>_xll.SNL.Clients.Office.Excel.Functions.SPG(A416, "SP_MARKETCAP", "12/30/2023")</f>
        <v>8436.3522306300001</v>
      </c>
      <c r="H416">
        <f t="shared" si="77"/>
        <v>2.0078519179269968E-4</v>
      </c>
      <c r="I416">
        <f t="shared" si="78"/>
        <v>6.6138642176515278E-4</v>
      </c>
      <c r="K416" t="s">
        <v>416</v>
      </c>
      <c r="L416" s="4" cm="1">
        <f t="array" ref="L416">_xll.SNL.Clients.Office.Excel.Functions.SPG(K416, "SP_TOTAL_REV", "CY2023")</f>
        <v>6726700</v>
      </c>
      <c r="M416" s="4">
        <f>_xll.SNL.Clients.Office.Excel.Functions.SPG(K416,"IQ_AVG_DILUT_SHARES_OUT","CY2023")</f>
        <v>234800000</v>
      </c>
      <c r="N416" s="5">
        <f>_xll.SNL.Clients.Office.Excel.Functions.SPG(K416, "IQ_DILUT_EPS_NORM", "CY2023")</f>
        <v>3.294</v>
      </c>
      <c r="O416">
        <f t="shared" si="74"/>
        <v>773431.2</v>
      </c>
      <c r="P416">
        <f t="shared" si="75"/>
        <v>0.11497929148022061</v>
      </c>
      <c r="Q416" s="5">
        <f>_xll.SNL.Clients.Office.Excel.Functions.SPG(K416, "SP_MARKETCAP", "12/31/2022")</f>
        <v>9175.8063420800008</v>
      </c>
      <c r="R416">
        <f t="shared" si="79"/>
        <v>2.7232141819760302E-4</v>
      </c>
      <c r="S416">
        <f t="shared" si="80"/>
        <v>8.9702675154290439E-4</v>
      </c>
      <c r="U416" t="s">
        <v>416</v>
      </c>
      <c r="V416" s="4" cm="1">
        <f t="array" ref="V416">_xll.SNL.Clients.Office.Excel.Functions.SPG(U416, "SP_TOTAL_REV", "CY2021")</f>
        <v>6510800</v>
      </c>
      <c r="W416" s="4">
        <f>_xll.SNL.Clients.Office.Excel.Functions.SPG(U416,"IQ_AVG_DILUT_SHARES_OUT","CY2021")</f>
        <v>283800000</v>
      </c>
      <c r="X416" s="5">
        <f>_xll.SNL.Clients.Office.Excel.Functions.SPG(U416, "IQ_DILUT_EPS_NORM", "CY2021")</f>
        <v>2.5329999999999999</v>
      </c>
      <c r="Y416">
        <f t="shared" si="81"/>
        <v>718865.4</v>
      </c>
      <c r="Z416">
        <f t="shared" si="82"/>
        <v>0.11041122442710574</v>
      </c>
      <c r="AA416" s="5">
        <f>_xll.SNL.Clients.Office.Excel.Functions.SPG(U416, "SP_MARKETCAP", "12/31/2021")</f>
        <v>11170.7918742</v>
      </c>
      <c r="AB416">
        <f t="shared" si="76"/>
        <v>2.6326770472352208E-4</v>
      </c>
      <c r="AC416">
        <f t="shared" si="83"/>
        <v>6.6685709606468136E-4</v>
      </c>
    </row>
    <row r="417" spans="1:29">
      <c r="A417" t="s">
        <v>417</v>
      </c>
      <c r="B417" s="4" cm="1">
        <f t="array" ref="B417">_xll.SNL.Clients.Office.Excel.Functions.SPG(A417, "SP_TOTAL_REV", "CY2023")</f>
        <v>16060300</v>
      </c>
      <c r="C417" s="4">
        <f>_xll.SNL.Clients.Office.Excel.Functions.SPG(A417,"IQ_AVG_DILUT_SHARES_OUT","CY2023")</f>
        <v>226000000</v>
      </c>
      <c r="D417" s="5">
        <f>_xll.SNL.Clients.Office.Excel.Functions.SPG(A417, "IQ_DILUT_EPS_NORM", "CY2023")</f>
        <v>4.3449999999999998</v>
      </c>
      <c r="E417">
        <f t="shared" si="72"/>
        <v>981970</v>
      </c>
      <c r="F417">
        <f t="shared" si="73"/>
        <v>6.1142693473969972E-2</v>
      </c>
      <c r="G417" s="5">
        <f>_xll.SNL.Clients.Office.Excel.Functions.SPG(A417, "SP_MARKETCAP", "12/30/2023")</f>
        <v>19369.890372000002</v>
      </c>
      <c r="H417">
        <f t="shared" si="77"/>
        <v>4.6100341083733472E-4</v>
      </c>
      <c r="I417">
        <f t="shared" si="78"/>
        <v>2.0030598200882193E-3</v>
      </c>
      <c r="K417" t="s">
        <v>417</v>
      </c>
      <c r="L417" s="4" cm="1">
        <f t="array" ref="L417">_xll.SNL.Clients.Office.Excel.Functions.SPG(K417, "SP_TOTAL_REV", "CY2023")</f>
        <v>16060300</v>
      </c>
      <c r="M417" s="4">
        <f>_xll.SNL.Clients.Office.Excel.Functions.SPG(K417,"IQ_AVG_DILUT_SHARES_OUT","CY2023")</f>
        <v>226000000</v>
      </c>
      <c r="N417" s="5">
        <f>_xll.SNL.Clients.Office.Excel.Functions.SPG(K417, "IQ_DILUT_EPS_NORM", "CY2023")</f>
        <v>4.3449999999999998</v>
      </c>
      <c r="O417">
        <f t="shared" si="74"/>
        <v>981970</v>
      </c>
      <c r="P417">
        <f t="shared" si="75"/>
        <v>6.1142693473969972E-2</v>
      </c>
      <c r="Q417" s="5">
        <f>_xll.SNL.Clients.Office.Excel.Functions.SPG(K417, "SP_MARKETCAP", "12/31/2022")</f>
        <v>16638.5909445</v>
      </c>
      <c r="R417">
        <f t="shared" si="79"/>
        <v>4.9380343415017232E-4</v>
      </c>
      <c r="S417">
        <f t="shared" si="80"/>
        <v>2.1455759213824988E-3</v>
      </c>
      <c r="U417" t="s">
        <v>417</v>
      </c>
      <c r="V417" s="4" cm="1">
        <f t="array" ref="V417">_xll.SNL.Clients.Office.Excel.Functions.SPG(U417, "SP_TOTAL_REV", "CY2021")</f>
        <v>16949800</v>
      </c>
      <c r="W417" s="4">
        <f>_xll.SNL.Clients.Office.Excel.Functions.SPG(U417,"IQ_AVG_DILUT_SHARES_OUT","CY2021")</f>
        <v>228600000</v>
      </c>
      <c r="X417" s="5">
        <f>_xll.SNL.Clients.Office.Excel.Functions.SPG(U417, "IQ_DILUT_EPS_NORM", "CY2021")</f>
        <v>0.94099999999999995</v>
      </c>
      <c r="Y417">
        <f t="shared" si="81"/>
        <v>215112.6</v>
      </c>
      <c r="Z417">
        <f t="shared" si="82"/>
        <v>1.2691158597741567E-2</v>
      </c>
      <c r="AA417" s="5">
        <f>_xll.SNL.Clients.Office.Excel.Functions.SPG(U417, "SP_MARKETCAP", "12/31/2021")</f>
        <v>11961.483175199999</v>
      </c>
      <c r="AB417">
        <f t="shared" si="76"/>
        <v>2.8190232671839593E-4</v>
      </c>
      <c r="AC417">
        <f t="shared" si="83"/>
        <v>2.6527008944201056E-4</v>
      </c>
    </row>
    <row r="418" spans="1:29">
      <c r="A418" t="s">
        <v>418</v>
      </c>
      <c r="B418" s="4" cm="1">
        <f t="array" ref="B418">_xll.SNL.Clients.Office.Excel.Functions.SPG(A418, "SP_TOTAL_REV", "CY2023")</f>
        <v>107412000</v>
      </c>
      <c r="C418" s="4">
        <f>_xll.SNL.Clients.Office.Excel.Functions.SPG(A418,"IQ_AVG_DILUT_SHARES_OUT","CY2023")</f>
        <v>462800000</v>
      </c>
      <c r="D418" s="5">
        <f>_xll.SNL.Clients.Office.Excel.Functions.SPG(A418, "IQ_DILUT_EPS_NORM", "CY2023")</f>
        <v>7.2910000000000004</v>
      </c>
      <c r="E418">
        <f t="shared" si="72"/>
        <v>3374274.8</v>
      </c>
      <c r="F418">
        <f t="shared" si="73"/>
        <v>3.1414318698097042E-2</v>
      </c>
      <c r="G418" s="5">
        <f>_xll.SNL.Clients.Office.Excel.Functions.SPG(A418, "SP_MARKETCAP", "12/30/2023")</f>
        <v>65749.873556000006</v>
      </c>
      <c r="H418">
        <f t="shared" si="77"/>
        <v>1.5648470584663295E-3</v>
      </c>
      <c r="I418">
        <f t="shared" si="78"/>
        <v>1.1409299903278009E-2</v>
      </c>
      <c r="K418" t="s">
        <v>418</v>
      </c>
      <c r="L418" s="4" cm="1">
        <f t="array" ref="L418">_xll.SNL.Clients.Office.Excel.Functions.SPG(K418, "SP_TOTAL_REV", "CY2023")</f>
        <v>107412000</v>
      </c>
      <c r="M418" s="4">
        <f>_xll.SNL.Clients.Office.Excel.Functions.SPG(K418,"IQ_AVG_DILUT_SHARES_OUT","CY2023")</f>
        <v>462800000</v>
      </c>
      <c r="N418" s="5">
        <f>_xll.SNL.Clients.Office.Excel.Functions.SPG(K418, "IQ_DILUT_EPS_NORM", "CY2023")</f>
        <v>7.2910000000000004</v>
      </c>
      <c r="O418">
        <f t="shared" si="74"/>
        <v>3374274.8</v>
      </c>
      <c r="P418">
        <f t="shared" si="75"/>
        <v>3.1414318698097042E-2</v>
      </c>
      <c r="Q418" s="5">
        <f>_xll.SNL.Clients.Office.Excel.Functions.SPG(K418, "SP_MARKETCAP", "12/31/2022")</f>
        <v>68604.615515519996</v>
      </c>
      <c r="R418">
        <f t="shared" si="79"/>
        <v>2.0360615182570077E-3</v>
      </c>
      <c r="S418">
        <f t="shared" si="80"/>
        <v>1.4844924529611843E-2</v>
      </c>
      <c r="U418" t="s">
        <v>418</v>
      </c>
      <c r="V418" s="4" cm="1">
        <f t="array" ref="V418">_xll.SNL.Clients.Office.Excel.Functions.SPG(U418, "SP_TOTAL_REV", "CY2021")</f>
        <v>106005000</v>
      </c>
      <c r="W418" s="4">
        <f>_xll.SNL.Clients.Office.Excel.Functions.SPG(U418,"IQ_AVG_DILUT_SHARES_OUT","CY2021")</f>
        <v>492700000</v>
      </c>
      <c r="X418" s="5">
        <f>_xll.SNL.Clients.Office.Excel.Functions.SPG(U418, "IQ_DILUT_EPS_NORM", "CY2021")</f>
        <v>10.984</v>
      </c>
      <c r="Y418">
        <f t="shared" si="81"/>
        <v>5411816.7999999998</v>
      </c>
      <c r="Z418">
        <f t="shared" si="82"/>
        <v>5.1052467336446396E-2</v>
      </c>
      <c r="AA418" s="5">
        <f>_xll.SNL.Clients.Office.Excel.Functions.SPG(U418, "SP_MARKETCAP", "12/31/2021")</f>
        <v>110888.43958192</v>
      </c>
      <c r="AB418">
        <f t="shared" si="76"/>
        <v>2.6133639671982274E-3</v>
      </c>
      <c r="AC418">
        <f t="shared" si="83"/>
        <v>2.8705189815705329E-2</v>
      </c>
    </row>
    <row r="419" spans="1:29">
      <c r="A419" t="s">
        <v>419</v>
      </c>
      <c r="B419" s="4" cm="1">
        <f t="array" ref="B419">_xll.SNL.Clients.Office.Excel.Functions.SPG(A419, "SP_TOTAL_REV", "CY2023")</f>
        <v>16024000</v>
      </c>
      <c r="C419" s="4">
        <f>_xll.SNL.Clients.Office.Excel.Functions.SPG(A419,"IQ_AVG_DILUT_SHARES_OUT","CY2023")</f>
        <v>315500000</v>
      </c>
      <c r="D419" s="5">
        <f>_xll.SNL.Clients.Office.Excel.Functions.SPG(A419, "IQ_DILUT_EPS_NORM", "CY2023")</f>
        <v>5.4690000000000003</v>
      </c>
      <c r="E419">
        <f t="shared" si="72"/>
        <v>1725469.5</v>
      </c>
      <c r="F419">
        <f t="shared" si="73"/>
        <v>0.10768032326510235</v>
      </c>
      <c r="G419" s="5">
        <f>_xll.SNL.Clients.Office.Excel.Functions.SPG(A419, "SP_MARKETCAP", "12/30/2023")</f>
        <v>43664.488137499997</v>
      </c>
      <c r="H419">
        <f t="shared" si="77"/>
        <v>1.0392148627207439E-3</v>
      </c>
      <c r="I419">
        <f t="shared" si="78"/>
        <v>5.6834660842197491E-3</v>
      </c>
      <c r="K419" t="s">
        <v>419</v>
      </c>
      <c r="L419" s="4" cm="1">
        <f t="array" ref="L419">_xll.SNL.Clients.Office.Excel.Functions.SPG(K419, "SP_TOTAL_REV", "CY2023")</f>
        <v>16024000</v>
      </c>
      <c r="M419" s="4">
        <f>_xll.SNL.Clients.Office.Excel.Functions.SPG(K419,"IQ_AVG_DILUT_SHARES_OUT","CY2023")</f>
        <v>315500000</v>
      </c>
      <c r="N419" s="5">
        <f>_xll.SNL.Clients.Office.Excel.Functions.SPG(K419, "IQ_DILUT_EPS_NORM", "CY2023")</f>
        <v>5.4690000000000003</v>
      </c>
      <c r="O419">
        <f t="shared" si="74"/>
        <v>1725469.5</v>
      </c>
      <c r="P419">
        <f t="shared" si="75"/>
        <v>0.10768032326510235</v>
      </c>
      <c r="Q419" s="5">
        <f>_xll.SNL.Clients.Office.Excel.Functions.SPG(K419, "SP_MARKETCAP", "12/31/2022")</f>
        <v>36418.068632399998</v>
      </c>
      <c r="R419">
        <f t="shared" si="79"/>
        <v>1.0808227340753462E-3</v>
      </c>
      <c r="S419">
        <f t="shared" si="80"/>
        <v>5.9110195326580687E-3</v>
      </c>
      <c r="U419" t="s">
        <v>419</v>
      </c>
      <c r="V419" s="4" cm="1">
        <f t="array" ref="V419">_xll.SNL.Clients.Office.Excel.Functions.SPG(U419, "SP_TOTAL_REV", "CY2021")</f>
        <v>15219000</v>
      </c>
      <c r="W419" s="4">
        <f>_xll.SNL.Clients.Office.Excel.Functions.SPG(U419,"IQ_AVG_DILUT_SHARES_OUT","CY2021")</f>
        <v>332250000</v>
      </c>
      <c r="X419" s="5">
        <f>_xll.SNL.Clients.Office.Excel.Functions.SPG(U419, "IQ_DILUT_EPS_NORM", "CY2021")</f>
        <v>5.2030000000000003</v>
      </c>
      <c r="Y419">
        <f t="shared" si="81"/>
        <v>1728696.75</v>
      </c>
      <c r="Z419">
        <f t="shared" si="82"/>
        <v>0.11358806426177805</v>
      </c>
      <c r="AA419" s="5">
        <f>_xll.SNL.Clients.Office.Excel.Functions.SPG(U419, "SP_MARKETCAP", "12/31/2021")</f>
        <v>52764.46612908</v>
      </c>
      <c r="AB419">
        <f t="shared" si="76"/>
        <v>1.2435268730454023E-3</v>
      </c>
      <c r="AC419">
        <f t="shared" si="83"/>
        <v>6.470070320455228E-3</v>
      </c>
    </row>
    <row r="420" spans="1:29">
      <c r="A420" t="s">
        <v>420</v>
      </c>
      <c r="B420" s="4" cm="1">
        <f t="array" ref="B420">_xll.SNL.Clients.Office.Excel.Functions.SPG(A420, "SP_TOTAL_REV", "CY2023")</f>
        <v>5635500</v>
      </c>
      <c r="C420" s="4">
        <f>_xll.SNL.Clients.Office.Excel.Functions.SPG(A420,"IQ_AVG_DILUT_SHARES_OUT","CY2023")</f>
        <v>47900000</v>
      </c>
      <c r="D420" s="5">
        <f>_xll.SNL.Clients.Office.Excel.Functions.SPG(A420, "IQ_DILUT_EPS_NORM", "CY2023")</f>
        <v>12.472</v>
      </c>
      <c r="E420">
        <f t="shared" si="72"/>
        <v>597408.80000000005</v>
      </c>
      <c r="F420">
        <f t="shared" si="73"/>
        <v>0.10600812705172567</v>
      </c>
      <c r="G420" s="5">
        <f>_xll.SNL.Clients.Office.Excel.Functions.SPG(A420, "SP_MARKETCAP", "12/30/2023")</f>
        <v>21058.058424129998</v>
      </c>
      <c r="H420">
        <f t="shared" si="77"/>
        <v>5.0118181221969586E-4</v>
      </c>
      <c r="I420">
        <f t="shared" si="78"/>
        <v>6.2507395620040465E-3</v>
      </c>
      <c r="K420" t="s">
        <v>420</v>
      </c>
      <c r="L420" s="4" cm="1">
        <f t="array" ref="L420">_xll.SNL.Clients.Office.Excel.Functions.SPG(K420, "SP_TOTAL_REV", "CY2023")</f>
        <v>5635500</v>
      </c>
      <c r="M420" s="4">
        <f>_xll.SNL.Clients.Office.Excel.Functions.SPG(K420,"IQ_AVG_DILUT_SHARES_OUT","CY2023")</f>
        <v>47900000</v>
      </c>
      <c r="N420" s="5">
        <f>_xll.SNL.Clients.Office.Excel.Functions.SPG(K420, "IQ_DILUT_EPS_NORM", "CY2023")</f>
        <v>12.472</v>
      </c>
      <c r="O420">
        <f t="shared" si="74"/>
        <v>597408.80000000005</v>
      </c>
      <c r="P420">
        <f t="shared" si="75"/>
        <v>0.10600812705172567</v>
      </c>
      <c r="Q420" s="5">
        <f>_xll.SNL.Clients.Office.Excel.Functions.SPG(K420, "SP_MARKETCAP", "12/31/2022")</f>
        <v>18744.218801629999</v>
      </c>
      <c r="R420">
        <f t="shared" si="79"/>
        <v>5.5629467937408133E-4</v>
      </c>
      <c r="S420">
        <f t="shared" si="80"/>
        <v>6.9381072411535422E-3</v>
      </c>
      <c r="U420" t="s">
        <v>420</v>
      </c>
      <c r="V420" s="4" cm="1">
        <f t="array" ref="V420">_xll.SNL.Clients.Office.Excel.Functions.SPG(U420, "SP_TOTAL_REV", "CY2021")</f>
        <v>4614300</v>
      </c>
      <c r="W420" s="4">
        <f>_xll.SNL.Clients.Office.Excel.Functions.SPG(U420,"IQ_AVG_DILUT_SHARES_OUT","CY2021")</f>
        <v>44300000</v>
      </c>
      <c r="X420" s="5">
        <f>_xll.SNL.Clients.Office.Excel.Functions.SPG(U420, "IQ_DILUT_EPS_NORM", "CY2021")</f>
        <v>9.2210000000000001</v>
      </c>
      <c r="Y420">
        <f t="shared" si="81"/>
        <v>408490.3</v>
      </c>
      <c r="Z420">
        <f t="shared" si="82"/>
        <v>8.8527035520013869E-2</v>
      </c>
      <c r="AA420" s="5">
        <f>_xll.SNL.Clients.Office.Excel.Functions.SPG(U420, "SP_MARKETCAP", "12/31/2021")</f>
        <v>20383.179842639998</v>
      </c>
      <c r="AB420">
        <f t="shared" si="76"/>
        <v>4.8038071361193439E-4</v>
      </c>
      <c r="AC420">
        <f t="shared" si="83"/>
        <v>4.4295905602156471E-3</v>
      </c>
    </row>
    <row r="421" spans="1:29">
      <c r="A421" t="s">
        <v>421</v>
      </c>
      <c r="B421" s="4" cm="1">
        <f t="array" ref="B421">_xll.SNL.Clients.Office.Excel.Functions.SPG(A421, "SP_TOTAL_REV", "CY2023")</f>
        <v>2974489</v>
      </c>
      <c r="C421" s="4">
        <f>_xll.SNL.Clients.Office.Excel.Functions.SPG(A421,"IQ_AVG_DILUT_SHARES_OUT","CY2023")</f>
        <v>47304000</v>
      </c>
      <c r="D421" s="5">
        <f>_xll.SNL.Clients.Office.Excel.Functions.SPG(A421, "IQ_DILUT_EPS_NORM", "CY2023")</f>
        <v>5.6719999999999997</v>
      </c>
      <c r="E421">
        <f t="shared" si="72"/>
        <v>268308.288</v>
      </c>
      <c r="F421">
        <f t="shared" si="73"/>
        <v>9.0203153550071968E-2</v>
      </c>
      <c r="G421" s="5">
        <f>_xll.SNL.Clients.Office.Excel.Functions.SPG(A421, "SP_MARKETCAP", "12/30/2023")</f>
        <v>11717.15084176</v>
      </c>
      <c r="H421">
        <f t="shared" si="77"/>
        <v>2.7886820212236289E-4</v>
      </c>
      <c r="I421">
        <f t="shared" si="78"/>
        <v>1.5817404424380422E-3</v>
      </c>
      <c r="K421" t="s">
        <v>421</v>
      </c>
      <c r="L421" s="4" cm="1">
        <f t="array" ref="L421">_xll.SNL.Clients.Office.Excel.Functions.SPG(K421, "SP_TOTAL_REV", "CY2023")</f>
        <v>2974489</v>
      </c>
      <c r="M421" s="4">
        <f>_xll.SNL.Clients.Office.Excel.Functions.SPG(K421,"IQ_AVG_DILUT_SHARES_OUT","CY2023")</f>
        <v>47304000</v>
      </c>
      <c r="N421" s="5">
        <f>_xll.SNL.Clients.Office.Excel.Functions.SPG(K421, "IQ_DILUT_EPS_NORM", "CY2023")</f>
        <v>5.6719999999999997</v>
      </c>
      <c r="O421">
        <f t="shared" si="74"/>
        <v>268308.288</v>
      </c>
      <c r="P421">
        <f t="shared" si="75"/>
        <v>9.0203153550071968E-2</v>
      </c>
      <c r="Q421" s="5">
        <f>_xll.SNL.Clients.Office.Excel.Functions.SPG(K421, "SP_MARKETCAP", "12/31/2022")</f>
        <v>11709.25336905</v>
      </c>
      <c r="R421">
        <f t="shared" si="79"/>
        <v>3.4750956642050677E-4</v>
      </c>
      <c r="S421">
        <f t="shared" si="80"/>
        <v>1.9710742607371144E-3</v>
      </c>
      <c r="U421" t="s">
        <v>421</v>
      </c>
      <c r="V421" s="4" cm="1">
        <f t="array" ref="V421">_xll.SNL.Clients.Office.Excel.Functions.SPG(U421, "SP_TOTAL_REV", "CY2021")</f>
        <v>2809563</v>
      </c>
      <c r="W421" s="4">
        <f>_xll.SNL.Clients.Office.Excel.Functions.SPG(U421,"IQ_AVG_DILUT_SHARES_OUT","CY2021")</f>
        <v>47427000</v>
      </c>
      <c r="X421" s="5">
        <f>_xll.SNL.Clients.Office.Excel.Functions.SPG(U421, "IQ_DILUT_EPS_NORM", "CY2021")</f>
        <v>6.7409999999999997</v>
      </c>
      <c r="Y421">
        <f t="shared" si="81"/>
        <v>319705.40700000001</v>
      </c>
      <c r="Z421">
        <f t="shared" si="82"/>
        <v>0.11379186264910238</v>
      </c>
      <c r="AA421" s="5">
        <f>_xll.SNL.Clients.Office.Excel.Functions.SPG(U421, "SP_MARKETCAP", "12/31/2021")</f>
        <v>15387.629176</v>
      </c>
      <c r="AB421">
        <f t="shared" si="76"/>
        <v>3.6264804321155968E-4</v>
      </c>
      <c r="AC421">
        <f t="shared" si="83"/>
        <v>2.4446104592891235E-3</v>
      </c>
    </row>
    <row r="422" spans="1:29">
      <c r="A422" t="s">
        <v>422</v>
      </c>
      <c r="B422" s="4" cm="1">
        <f t="array" ref="B422">_xll.SNL.Clients.Office.Excel.Functions.SPG(A422, "SP_TOTAL_REV", "CY2023")</f>
        <v>2676298</v>
      </c>
      <c r="C422" s="4">
        <f>_xll.SNL.Clients.Office.Excel.Functions.SPG(A422,"IQ_AVG_DILUT_SHARES_OUT","CY2023")</f>
        <v>164304000</v>
      </c>
      <c r="D422" s="5">
        <f>_xll.SNL.Clients.Office.Excel.Functions.SPG(A422, "IQ_DILUT_EPS_NORM", "CY2023")</f>
        <v>2.0499999999999998</v>
      </c>
      <c r="E422">
        <f t="shared" si="72"/>
        <v>336823.2</v>
      </c>
      <c r="F422">
        <f t="shared" si="73"/>
        <v>0.12585414628714739</v>
      </c>
      <c r="G422" s="5">
        <f>_xll.SNL.Clients.Office.Excel.Functions.SPG(A422, "SP_MARKETCAP", "12/30/2023")</f>
        <v>16590.39956256</v>
      </c>
      <c r="H422">
        <f t="shared" si="77"/>
        <v>3.9485152670508801E-4</v>
      </c>
      <c r="I422">
        <f t="shared" si="78"/>
        <v>8.0944562974543039E-4</v>
      </c>
      <c r="K422" t="s">
        <v>422</v>
      </c>
      <c r="L422" s="4" cm="1">
        <f t="array" ref="L422">_xll.SNL.Clients.Office.Excel.Functions.SPG(K422, "SP_TOTAL_REV", "CY2023")</f>
        <v>2676298</v>
      </c>
      <c r="M422" s="4">
        <f>_xll.SNL.Clients.Office.Excel.Functions.SPG(K422,"IQ_AVG_DILUT_SHARES_OUT","CY2023")</f>
        <v>164304000</v>
      </c>
      <c r="N422" s="5">
        <f>_xll.SNL.Clients.Office.Excel.Functions.SPG(K422, "IQ_DILUT_EPS_NORM", "CY2023")</f>
        <v>2.0499999999999998</v>
      </c>
      <c r="O422">
        <f t="shared" si="74"/>
        <v>336823.2</v>
      </c>
      <c r="P422">
        <f t="shared" si="75"/>
        <v>0.12585414628714739</v>
      </c>
      <c r="Q422" s="5">
        <f>_xll.SNL.Clients.Office.Excel.Functions.SPG(K422, "SP_MARKETCAP", "12/31/2022")</f>
        <v>13605.299353099999</v>
      </c>
      <c r="R422">
        <f t="shared" si="79"/>
        <v>4.0378079884358792E-4</v>
      </c>
      <c r="S422">
        <f t="shared" si="80"/>
        <v>8.2775063762935517E-4</v>
      </c>
      <c r="U422" t="s">
        <v>422</v>
      </c>
      <c r="V422" s="4" cm="1">
        <f t="array" ref="V422">_xll.SNL.Clients.Office.Excel.Functions.SPG(U422, "SP_TOTAL_REV", "CY2021")</f>
        <v>3702881</v>
      </c>
      <c r="W422" s="4">
        <f>_xll.SNL.Clients.Office.Excel.Functions.SPG(U422,"IQ_AVG_DILUT_SHARES_OUT","CY2021")</f>
        <v>183625000</v>
      </c>
      <c r="X422" s="5">
        <f>_xll.SNL.Clients.Office.Excel.Functions.SPG(U422, "IQ_DILUT_EPS_NORM", "CY2021")</f>
        <v>4.0519999999999996</v>
      </c>
      <c r="Y422">
        <f t="shared" si="81"/>
        <v>744048.49999999988</v>
      </c>
      <c r="Z422">
        <f t="shared" si="82"/>
        <v>0.2009377292978089</v>
      </c>
      <c r="AA422" s="5">
        <f>_xll.SNL.Clients.Office.Excel.Functions.SPG(U422, "SP_MARKETCAP", "12/31/2021")</f>
        <v>26656.0997202</v>
      </c>
      <c r="AB422">
        <f t="shared" si="76"/>
        <v>6.2821779057815874E-4</v>
      </c>
      <c r="AC422">
        <f t="shared" si="83"/>
        <v>2.545538487422699E-3</v>
      </c>
    </row>
    <row r="423" spans="1:29">
      <c r="A423" t="s">
        <v>423</v>
      </c>
      <c r="B423" s="4" cm="1">
        <f t="array" ref="B423">_xll.SNL.Clients.Office.Excel.Functions.SPG(A423, "SP_TOTAL_REV", "CY2023")</f>
        <v>96773000</v>
      </c>
      <c r="C423" s="4">
        <f>_xll.SNL.Clients.Office.Excel.Functions.SPG(A423,"IQ_AVG_DILUT_SHARES_OUT","CY2023")</f>
        <v>3485000000</v>
      </c>
      <c r="D423" s="5">
        <f>_xll.SNL.Clients.Office.Excel.Functions.SPG(A423, "IQ_DILUT_EPS_NORM", "CY2023")</f>
        <v>1.7949999999999999</v>
      </c>
      <c r="E423">
        <f t="shared" si="72"/>
        <v>6255575</v>
      </c>
      <c r="F423">
        <f t="shared" si="73"/>
        <v>6.464173891477995E-2</v>
      </c>
      <c r="G423" s="5">
        <f>_xll.SNL.Clients.Office.Excel.Functions.SPG(A423, "SP_MARKETCAP", "12/30/2023")</f>
        <v>789898.38723568001</v>
      </c>
      <c r="H423">
        <f t="shared" si="77"/>
        <v>1.8799582431139959E-2</v>
      </c>
      <c r="I423">
        <f t="shared" si="78"/>
        <v>3.3745250463896224E-2</v>
      </c>
      <c r="K423" t="s">
        <v>423</v>
      </c>
      <c r="L423" s="4" cm="1">
        <f t="array" ref="L423">_xll.SNL.Clients.Office.Excel.Functions.SPG(K423, "SP_TOTAL_REV", "CY2023")</f>
        <v>96773000</v>
      </c>
      <c r="M423" s="4">
        <f>_xll.SNL.Clients.Office.Excel.Functions.SPG(K423,"IQ_AVG_DILUT_SHARES_OUT","CY2023")</f>
        <v>3485000000</v>
      </c>
      <c r="N423" s="5">
        <f>_xll.SNL.Clients.Office.Excel.Functions.SPG(K423, "IQ_DILUT_EPS_NORM", "CY2023")</f>
        <v>1.7949999999999999</v>
      </c>
      <c r="O423">
        <f t="shared" si="74"/>
        <v>6255575</v>
      </c>
      <c r="P423">
        <f t="shared" si="75"/>
        <v>6.464173891477995E-2</v>
      </c>
      <c r="Q423" s="5">
        <f>_xll.SNL.Clients.Office.Excel.Functions.SPG(K423, "SP_MARKETCAP", "12/31/2022")</f>
        <v>388971.94666781998</v>
      </c>
      <c r="R423">
        <f t="shared" si="79"/>
        <v>1.1543987330017217E-2</v>
      </c>
      <c r="S423">
        <f t="shared" si="80"/>
        <v>2.0721457257380903E-2</v>
      </c>
      <c r="U423" t="s">
        <v>423</v>
      </c>
      <c r="V423" s="4" cm="1">
        <f t="array" ref="V423">_xll.SNL.Clients.Office.Excel.Functions.SPG(U423, "SP_TOTAL_REV", "CY2021")</f>
        <v>53823000</v>
      </c>
      <c r="W423" s="4">
        <f>_xll.SNL.Clients.Office.Excel.Functions.SPG(U423,"IQ_AVG_DILUT_SHARES_OUT","CY2021")</f>
        <v>3386000000</v>
      </c>
      <c r="X423" s="5">
        <f>_xll.SNL.Clients.Office.Excel.Functions.SPG(U423, "IQ_DILUT_EPS_NORM", "CY2021")</f>
        <v>1.1339999999999999</v>
      </c>
      <c r="Y423">
        <f t="shared" si="81"/>
        <v>3839723.9999999995</v>
      </c>
      <c r="Z423">
        <f t="shared" si="82"/>
        <v>7.1339836129535691E-2</v>
      </c>
      <c r="AA423" s="5">
        <f>_xll.SNL.Clients.Office.Excel.Functions.SPG(U423, "SP_MARKETCAP", "12/31/2021")</f>
        <v>1063563.91889472</v>
      </c>
      <c r="AB423">
        <f t="shared" si="76"/>
        <v>2.5065549059315868E-2</v>
      </c>
      <c r="AC423">
        <f t="shared" si="83"/>
        <v>2.8424332633264191E-2</v>
      </c>
    </row>
    <row r="424" spans="1:29">
      <c r="A424" t="s">
        <v>424</v>
      </c>
      <c r="B424" s="4" cm="1">
        <f t="array" ref="B424">_xll.SNL.Clients.Office.Excel.Functions.SPG(A424, "SP_TOTAL_REV", "CY2023")</f>
        <v>17519000</v>
      </c>
      <c r="C424" s="4">
        <f>_xll.SNL.Clients.Office.Excel.Functions.SPG(A424,"IQ_AVG_DILUT_SHARES_OUT","CY2023")</f>
        <v>916000000</v>
      </c>
      <c r="D424" s="5">
        <f>_xll.SNL.Clients.Office.Excel.Functions.SPG(A424, "IQ_DILUT_EPS_NORM", "CY2023")</f>
        <v>5.0609999999999999</v>
      </c>
      <c r="E424">
        <f t="shared" si="72"/>
        <v>4635876</v>
      </c>
      <c r="F424">
        <f t="shared" si="73"/>
        <v>0.26461989839602718</v>
      </c>
      <c r="G424" s="5">
        <f>_xll.SNL.Clients.Office.Excel.Functions.SPG(A424, "SP_MARKETCAP", "12/30/2023")</f>
        <v>154812.46969278</v>
      </c>
      <c r="H424">
        <f t="shared" si="77"/>
        <v>3.6845369384067407E-3</v>
      </c>
      <c r="I424">
        <f t="shared" si="78"/>
        <v>1.8647441445276514E-2</v>
      </c>
      <c r="K424" t="s">
        <v>424</v>
      </c>
      <c r="L424" s="4" cm="1">
        <f t="array" ref="L424">_xll.SNL.Clients.Office.Excel.Functions.SPG(K424, "SP_TOTAL_REV", "CY2023")</f>
        <v>17519000</v>
      </c>
      <c r="M424" s="4">
        <f>_xll.SNL.Clients.Office.Excel.Functions.SPG(K424,"IQ_AVG_DILUT_SHARES_OUT","CY2023")</f>
        <v>916000000</v>
      </c>
      <c r="N424" s="5">
        <f>_xll.SNL.Clients.Office.Excel.Functions.SPG(K424, "IQ_DILUT_EPS_NORM", "CY2023")</f>
        <v>5.0609999999999999</v>
      </c>
      <c r="O424">
        <f t="shared" si="74"/>
        <v>4635876</v>
      </c>
      <c r="P424">
        <f t="shared" si="75"/>
        <v>0.26461989839602718</v>
      </c>
      <c r="Q424" s="5">
        <f>_xll.SNL.Clients.Office.Excel.Functions.SPG(K424, "SP_MARKETCAP", "12/31/2022")</f>
        <v>149948.99825664001</v>
      </c>
      <c r="R424">
        <f t="shared" si="79"/>
        <v>4.4502163995433297E-3</v>
      </c>
      <c r="S424">
        <f t="shared" si="80"/>
        <v>2.252254519808879E-2</v>
      </c>
      <c r="U424" t="s">
        <v>424</v>
      </c>
      <c r="V424" s="4" cm="1">
        <f t="array" ref="V424">_xll.SNL.Clients.Office.Excel.Functions.SPG(U424, "SP_TOTAL_REV", "CY2021")</f>
        <v>18344000</v>
      </c>
      <c r="W424" s="4">
        <f>_xll.SNL.Clients.Office.Excel.Functions.SPG(U424,"IQ_AVG_DILUT_SHARES_OUT","CY2021")</f>
        <v>936000000</v>
      </c>
      <c r="X424" s="5">
        <f>_xll.SNL.Clients.Office.Excel.Functions.SPG(U424, "IQ_DILUT_EPS_NORM", "CY2021")</f>
        <v>5.992</v>
      </c>
      <c r="Y424">
        <f t="shared" si="81"/>
        <v>5608512</v>
      </c>
      <c r="Z424">
        <f t="shared" si="82"/>
        <v>0.30574095071958135</v>
      </c>
      <c r="AA424" s="5">
        <f>_xll.SNL.Clients.Office.Excel.Functions.SPG(U424, "SP_MARKETCAP", "12/31/2021")</f>
        <v>174056.95407809</v>
      </c>
      <c r="AB424">
        <f t="shared" si="76"/>
        <v>4.1020883127489034E-3</v>
      </c>
      <c r="AC424">
        <f t="shared" si="83"/>
        <v>2.457971316999143E-2</v>
      </c>
    </row>
    <row r="425" spans="1:29">
      <c r="A425" t="s">
        <v>425</v>
      </c>
      <c r="B425" s="4" cm="1">
        <f t="array" ref="B425">_xll.SNL.Clients.Office.Excel.Functions.SPG(A425, "SP_TOTAL_REV", "CY2023")</f>
        <v>631595</v>
      </c>
      <c r="C425" s="4">
        <f>_xll.SNL.Clients.Office.Excel.Functions.SPG(A425,"IQ_AVG_DILUT_SHARES_OUT","CY2023")</f>
        <v>23059845</v>
      </c>
      <c r="D425" s="5">
        <f>_xll.SNL.Clients.Office.Excel.Functions.SPG(A425, "IQ_DILUT_EPS_NORM", "CY2023")</f>
        <v>14.041</v>
      </c>
      <c r="E425">
        <f t="shared" si="72"/>
        <v>323783.28364499996</v>
      </c>
      <c r="F425">
        <f t="shared" si="73"/>
        <v>0.51264383607374975</v>
      </c>
      <c r="G425" s="5">
        <f>_xll.SNL.Clients.Office.Excel.Functions.SPG(A425, "SP_MARKETCAP", "12/30/2023")</f>
        <v>12068.344614150001</v>
      </c>
      <c r="H425">
        <f t="shared" si="77"/>
        <v>2.8722661426756825E-4</v>
      </c>
      <c r="I425">
        <f t="shared" si="78"/>
        <v>4.032948890930926E-3</v>
      </c>
      <c r="K425" t="s">
        <v>425</v>
      </c>
      <c r="L425" s="4" cm="1">
        <f t="array" ref="L425">_xll.SNL.Clients.Office.Excel.Functions.SPG(K425, "SP_TOTAL_REV", "CY2023")</f>
        <v>631595</v>
      </c>
      <c r="M425" s="4">
        <f>_xll.SNL.Clients.Office.Excel.Functions.SPG(K425,"IQ_AVG_DILUT_SHARES_OUT","CY2023")</f>
        <v>23059845</v>
      </c>
      <c r="N425" s="5">
        <f>_xll.SNL.Clients.Office.Excel.Functions.SPG(K425, "IQ_DILUT_EPS_NORM", "CY2023")</f>
        <v>14.041</v>
      </c>
      <c r="O425">
        <f t="shared" si="74"/>
        <v>323783.28364499996</v>
      </c>
      <c r="P425">
        <f t="shared" si="75"/>
        <v>0.51264383607374975</v>
      </c>
      <c r="Q425" s="5">
        <f>_xll.SNL.Clients.Office.Excel.Functions.SPG(K425, "SP_MARKETCAP", "12/31/2022")</f>
        <v>18061.110658080001</v>
      </c>
      <c r="R425">
        <f t="shared" si="79"/>
        <v>5.3602125908830639E-4</v>
      </c>
      <c r="S425">
        <f t="shared" si="80"/>
        <v>7.5262744988589102E-3</v>
      </c>
      <c r="U425" t="s">
        <v>425</v>
      </c>
      <c r="V425" s="4" cm="1">
        <f t="array" ref="V425">_xll.SNL.Clients.Office.Excel.Functions.SPG(U425, "SP_TOTAL_REV", "CY2021")</f>
        <v>450958</v>
      </c>
      <c r="W425" s="4">
        <f>_xll.SNL.Clients.Office.Excel.Functions.SPG(U425,"IQ_AVG_DILUT_SHARES_OUT","CY2021")</f>
        <v>23256162</v>
      </c>
      <c r="X425" s="5">
        <f>_xll.SNL.Clients.Office.Excel.Functions.SPG(U425, "IQ_DILUT_EPS_NORM", "CY2021")</f>
        <v>9.7560000000000002</v>
      </c>
      <c r="Y425">
        <f t="shared" si="81"/>
        <v>226887.11647199999</v>
      </c>
      <c r="Z425">
        <f t="shared" si="82"/>
        <v>0.5031225002594476</v>
      </c>
      <c r="AA425" s="5">
        <f>_xll.SNL.Clients.Office.Excel.Functions.SPG(U425, "SP_MARKETCAP", "12/31/2021")</f>
        <v>9674.1916177200001</v>
      </c>
      <c r="AB425">
        <f t="shared" si="76"/>
        <v>2.2799656917205598E-4</v>
      </c>
      <c r="AC425">
        <f t="shared" si="83"/>
        <v>2.2243345288425784E-3</v>
      </c>
    </row>
    <row r="426" spans="1:29">
      <c r="A426" t="s">
        <v>426</v>
      </c>
      <c r="B426" s="4" cm="1">
        <f t="array" ref="B426">_xll.SNL.Clients.Office.Excel.Functions.SPG(A426, "SP_TOTAL_REV", "CY2023")</f>
        <v>13683000</v>
      </c>
      <c r="C426" s="4">
        <f>_xll.SNL.Clients.Office.Excel.Functions.SPG(A426,"IQ_AVG_DILUT_SHARES_OUT","CY2023")</f>
        <v>201774000</v>
      </c>
      <c r="D426" s="5">
        <f>_xll.SNL.Clients.Office.Excel.Functions.SPG(A426, "IQ_DILUT_EPS_NORM", "CY2023")</f>
        <v>3.7570000000000001</v>
      </c>
      <c r="E426">
        <f t="shared" si="72"/>
        <v>758064.91799999995</v>
      </c>
      <c r="F426">
        <f t="shared" si="73"/>
        <v>5.5401952641964479E-2</v>
      </c>
      <c r="G426" s="5">
        <f>_xll.SNL.Clients.Office.Excel.Functions.SPG(A426, "SP_MARKETCAP", "12/30/2023")</f>
        <v>15762.75885194</v>
      </c>
      <c r="H426">
        <f t="shared" si="77"/>
        <v>3.7515367693846284E-4</v>
      </c>
      <c r="I426">
        <f t="shared" si="78"/>
        <v>1.409452364257805E-3</v>
      </c>
      <c r="K426" t="s">
        <v>426</v>
      </c>
      <c r="L426" s="4" cm="1">
        <f t="array" ref="L426">_xll.SNL.Clients.Office.Excel.Functions.SPG(K426, "SP_TOTAL_REV", "CY2023")</f>
        <v>13683000</v>
      </c>
      <c r="M426" s="4">
        <f>_xll.SNL.Clients.Office.Excel.Functions.SPG(K426,"IQ_AVG_DILUT_SHARES_OUT","CY2023")</f>
        <v>201774000</v>
      </c>
      <c r="N426" s="5">
        <f>_xll.SNL.Clients.Office.Excel.Functions.SPG(K426, "IQ_DILUT_EPS_NORM", "CY2023")</f>
        <v>3.7570000000000001</v>
      </c>
      <c r="O426">
        <f t="shared" si="74"/>
        <v>758064.91799999995</v>
      </c>
      <c r="P426">
        <f t="shared" si="75"/>
        <v>5.5401952641964479E-2</v>
      </c>
      <c r="Q426" s="5">
        <f>_xll.SNL.Clients.Office.Excel.Functions.SPG(K426, "SP_MARKETCAP", "12/31/2022")</f>
        <v>14781.0202176</v>
      </c>
      <c r="R426">
        <f t="shared" si="79"/>
        <v>4.3867407811397125E-4</v>
      </c>
      <c r="S426">
        <f t="shared" si="80"/>
        <v>1.64809851147419E-3</v>
      </c>
      <c r="U426" t="s">
        <v>426</v>
      </c>
      <c r="V426" s="4" cm="1">
        <f t="array" ref="V426">_xll.SNL.Clients.Office.Excel.Functions.SPG(U426, "SP_TOTAL_REV", "CY2021")</f>
        <v>12382000</v>
      </c>
      <c r="W426" s="4">
        <f>_xll.SNL.Clients.Office.Excel.Functions.SPG(U426,"IQ_AVG_DILUT_SHARES_OUT","CY2021")</f>
        <v>226520000</v>
      </c>
      <c r="X426" s="5">
        <f>_xll.SNL.Clients.Office.Excel.Functions.SPG(U426, "IQ_DILUT_EPS_NORM", "CY2021")</f>
        <v>2.431</v>
      </c>
      <c r="Y426">
        <f t="shared" si="81"/>
        <v>550670.12</v>
      </c>
      <c r="Z426">
        <f t="shared" si="82"/>
        <v>4.447343886286545E-2</v>
      </c>
      <c r="AA426" s="5">
        <f>_xll.SNL.Clients.Office.Excel.Functions.SPG(U426, "SP_MARKETCAP", "12/31/2021")</f>
        <v>17016.8267524</v>
      </c>
      <c r="AB426">
        <f t="shared" si="76"/>
        <v>4.0104416689824054E-4</v>
      </c>
      <c r="AC426">
        <f t="shared" si="83"/>
        <v>9.7493836972962274E-4</v>
      </c>
    </row>
    <row r="427" spans="1:29">
      <c r="A427" t="s">
        <v>427</v>
      </c>
      <c r="B427" s="4" cm="1">
        <f t="array" ref="B427">_xll.SNL.Clients.Office.Excel.Functions.SPG(A427, "SP_TOTAL_REV", "CY2023")</f>
        <v>12668000</v>
      </c>
      <c r="C427" s="4">
        <f>_xll.SNL.Clients.Office.Excel.Functions.SPG(A427,"IQ_AVG_DILUT_SHARES_OUT","CY2023")</f>
        <v>712000000</v>
      </c>
      <c r="D427" s="5">
        <f>_xll.SNL.Clients.Office.Excel.Functions.SPG(A427, "IQ_DILUT_EPS_NORM", "CY2023")</f>
        <v>1.5589999999999999</v>
      </c>
      <c r="E427">
        <f t="shared" si="72"/>
        <v>1110008</v>
      </c>
      <c r="F427">
        <f t="shared" si="73"/>
        <v>8.7622987053994322E-2</v>
      </c>
      <c r="G427" s="5">
        <f>_xll.SNL.Clients.Office.Excel.Functions.SPG(A427, "SP_MARKETCAP", "12/30/2023")</f>
        <v>12890.35892375</v>
      </c>
      <c r="H427">
        <f t="shared" si="77"/>
        <v>3.0679055568411269E-4</v>
      </c>
      <c r="I427">
        <f t="shared" si="78"/>
        <v>4.7828647631153169E-4</v>
      </c>
      <c r="K427" t="s">
        <v>427</v>
      </c>
      <c r="L427" s="4" cm="1">
        <f t="array" ref="L427">_xll.SNL.Clients.Office.Excel.Functions.SPG(K427, "SP_TOTAL_REV", "CY2023")</f>
        <v>12668000</v>
      </c>
      <c r="M427" s="4">
        <f>_xll.SNL.Clients.Office.Excel.Functions.SPG(K427,"IQ_AVG_DILUT_SHARES_OUT","CY2023")</f>
        <v>712000000</v>
      </c>
      <c r="N427" s="5">
        <f>_xll.SNL.Clients.Office.Excel.Functions.SPG(K427, "IQ_DILUT_EPS_NORM", "CY2023")</f>
        <v>1.5589999999999999</v>
      </c>
      <c r="O427">
        <f t="shared" si="74"/>
        <v>1110008</v>
      </c>
      <c r="P427">
        <f t="shared" si="75"/>
        <v>8.7622987053994322E-2</v>
      </c>
      <c r="Q427" s="5">
        <f>_xll.SNL.Clients.Office.Excel.Functions.SPG(K427, "SP_MARKETCAP", "12/31/2022")</f>
        <v>19210.235615279998</v>
      </c>
      <c r="R427">
        <f t="shared" si="79"/>
        <v>5.7012521969565587E-4</v>
      </c>
      <c r="S427">
        <f t="shared" si="80"/>
        <v>8.8882521750552747E-4</v>
      </c>
      <c r="U427" t="s">
        <v>427</v>
      </c>
      <c r="V427" s="4" cm="1">
        <f t="array" ref="V427">_xll.SNL.Clients.Office.Excel.Functions.SPG(U427, "SP_TOTAL_REV", "CY2021")</f>
        <v>11141000</v>
      </c>
      <c r="W427" s="4">
        <f>_xll.SNL.Clients.Office.Excel.Functions.SPG(U427,"IQ_AVG_DILUT_SHARES_OUT","CY2021")</f>
        <v>666000000</v>
      </c>
      <c r="X427" s="5">
        <f>_xll.SNL.Clients.Office.Excel.Functions.SPG(U427, "IQ_DILUT_EPS_NORM", "CY2021")</f>
        <v>2.6019999999999999</v>
      </c>
      <c r="Y427">
        <f t="shared" si="81"/>
        <v>1732932</v>
      </c>
      <c r="Z427">
        <f t="shared" si="82"/>
        <v>0.15554546270532268</v>
      </c>
      <c r="AA427" s="5">
        <f>_xll.SNL.Clients.Office.Excel.Functions.SPG(U427, "SP_MARKETCAP", "12/31/2021")</f>
        <v>16201.146044700001</v>
      </c>
      <c r="AB427">
        <f t="shared" si="76"/>
        <v>3.8182060691057263E-4</v>
      </c>
      <c r="AC427">
        <f t="shared" si="83"/>
        <v>9.9349721918130991E-4</v>
      </c>
    </row>
    <row r="428" spans="1:29">
      <c r="A428" t="s">
        <v>428</v>
      </c>
      <c r="B428" s="4" cm="1">
        <f t="array" ref="B428">_xll.SNL.Clients.Office.Excel.Functions.SPG(A428, "SP_TOTAL_REV", "CY2023")</f>
        <v>57094000</v>
      </c>
      <c r="C428" s="4">
        <f>_xll.SNL.Clients.Office.Excel.Functions.SPG(A428,"IQ_AVG_DILUT_SHARES_OUT","CY2023")</f>
        <v>262500000</v>
      </c>
      <c r="D428" s="5">
        <f>_xll.SNL.Clients.Office.Excel.Functions.SPG(A428, "IQ_DILUT_EPS_NORM", "CY2023")</f>
        <v>-0.33100000000000002</v>
      </c>
      <c r="E428">
        <f t="shared" si="72"/>
        <v>-86887.5</v>
      </c>
      <c r="F428">
        <f t="shared" si="73"/>
        <v>-1.5218324167162924E-3</v>
      </c>
      <c r="G428" s="5">
        <f>_xll.SNL.Clients.Office.Excel.Functions.SPG(A428, "SP_MARKETCAP", "12/30/2023")</f>
        <v>36630.955218720002</v>
      </c>
      <c r="H428">
        <f t="shared" si="77"/>
        <v>8.7181677199734992E-4</v>
      </c>
      <c r="I428">
        <f t="shared" si="78"/>
        <v>-2.8857135153112284E-4</v>
      </c>
      <c r="K428" t="s">
        <v>428</v>
      </c>
      <c r="L428" s="4" cm="1">
        <f t="array" ref="L428">_xll.SNL.Clients.Office.Excel.Functions.SPG(K428, "SP_TOTAL_REV", "CY2023")</f>
        <v>57094000</v>
      </c>
      <c r="M428" s="4">
        <f>_xll.SNL.Clients.Office.Excel.Functions.SPG(K428,"IQ_AVG_DILUT_SHARES_OUT","CY2023")</f>
        <v>262500000</v>
      </c>
      <c r="N428" s="5">
        <f>_xll.SNL.Clients.Office.Excel.Functions.SPG(K428, "IQ_DILUT_EPS_NORM", "CY2023")</f>
        <v>-0.33100000000000002</v>
      </c>
      <c r="O428">
        <f t="shared" si="74"/>
        <v>-86887.5</v>
      </c>
      <c r="P428">
        <f t="shared" si="75"/>
        <v>-1.5218324167162924E-3</v>
      </c>
      <c r="Q428" s="5">
        <f>_xll.SNL.Clients.Office.Excel.Functions.SPG(K428, "SP_MARKETCAP", "12/31/2022")</f>
        <v>35962.4182344</v>
      </c>
      <c r="R428">
        <f t="shared" si="79"/>
        <v>1.0672998503134454E-3</v>
      </c>
      <c r="S428">
        <f t="shared" si="80"/>
        <v>-3.5327625045375043E-4</v>
      </c>
      <c r="U428" t="s">
        <v>428</v>
      </c>
      <c r="V428" s="4" cm="1">
        <f t="array" ref="V428">_xll.SNL.Clients.Office.Excel.Functions.SPG(U428, "SP_TOTAL_REV", "CY2021")</f>
        <v>50588000</v>
      </c>
      <c r="W428" s="4">
        <f>_xll.SNL.Clients.Office.Excel.Functions.SPG(U428,"IQ_AVG_DILUT_SHARES_OUT","CY2021")</f>
        <v>299100000</v>
      </c>
      <c r="X428" s="5">
        <f>_xll.SNL.Clients.Office.Excel.Functions.SPG(U428, "IQ_DILUT_EPS_NORM", "CY2021")</f>
        <v>14.038</v>
      </c>
      <c r="Y428">
        <f t="shared" si="81"/>
        <v>4198765.8</v>
      </c>
      <c r="Z428">
        <f t="shared" si="82"/>
        <v>8.2999244880208739E-2</v>
      </c>
      <c r="AA428" s="5">
        <f>_xll.SNL.Clients.Office.Excel.Functions.SPG(U428, "SP_MARKETCAP", "12/31/2021")</f>
        <v>33727.436223650002</v>
      </c>
      <c r="AB428">
        <f t="shared" si="76"/>
        <v>7.9487155618009476E-4</v>
      </c>
      <c r="AC428">
        <f t="shared" si="83"/>
        <v>1.1158406905656171E-2</v>
      </c>
    </row>
    <row r="429" spans="1:29">
      <c r="A429" t="s">
        <v>429</v>
      </c>
      <c r="B429" s="4" cm="1">
        <f t="array" ref="B429">_xll.SNL.Clients.Office.Excel.Functions.SPG(A429, "SP_TOTAL_REV", "CY2023")</f>
        <v>17383000</v>
      </c>
      <c r="C429" s="4">
        <f>_xll.SNL.Clients.Office.Excel.Functions.SPG(A429,"IQ_AVG_DILUT_SHARES_OUT","CY2023")</f>
        <v>787798000</v>
      </c>
      <c r="D429" s="5">
        <f>_xll.SNL.Clients.Office.Excel.Functions.SPG(A429, "IQ_DILUT_EPS_NORM", "CY2023")</f>
        <v>4.0279999999999996</v>
      </c>
      <c r="E429">
        <f t="shared" si="72"/>
        <v>3173250.3439999996</v>
      </c>
      <c r="F429">
        <f t="shared" si="73"/>
        <v>0.18254906195708448</v>
      </c>
      <c r="G429" s="5">
        <f>_xll.SNL.Clients.Office.Excel.Functions.SPG(A429, "SP_MARKETCAP", "12/30/2023")</f>
        <v>40030.264119899999</v>
      </c>
      <c r="H429">
        <f t="shared" si="77"/>
        <v>9.5272032735246902E-4</v>
      </c>
      <c r="I429">
        <f t="shared" si="78"/>
        <v>3.8375574785757447E-3</v>
      </c>
      <c r="K429" t="s">
        <v>429</v>
      </c>
      <c r="L429" s="4" cm="1">
        <f t="array" ref="L429">_xll.SNL.Clients.Office.Excel.Functions.SPG(K429, "SP_TOTAL_REV", "CY2023")</f>
        <v>17383000</v>
      </c>
      <c r="M429" s="4">
        <f>_xll.SNL.Clients.Office.Excel.Functions.SPG(K429,"IQ_AVG_DILUT_SHARES_OUT","CY2023")</f>
        <v>787798000</v>
      </c>
      <c r="N429" s="5">
        <f>_xll.SNL.Clients.Office.Excel.Functions.SPG(K429, "IQ_DILUT_EPS_NORM", "CY2023")</f>
        <v>4.0279999999999996</v>
      </c>
      <c r="O429">
        <f t="shared" si="74"/>
        <v>3173250.3439999996</v>
      </c>
      <c r="P429">
        <f t="shared" si="75"/>
        <v>0.18254906195708448</v>
      </c>
      <c r="Q429" s="5">
        <f>_xll.SNL.Clients.Office.Excel.Functions.SPG(K429, "SP_MARKETCAP", "12/31/2022")</f>
        <v>36792.90327848</v>
      </c>
      <c r="R429">
        <f t="shared" si="79"/>
        <v>1.0919471517673357E-3</v>
      </c>
      <c r="S429">
        <f t="shared" si="80"/>
        <v>4.398363127318828E-3</v>
      </c>
      <c r="U429" t="s">
        <v>429</v>
      </c>
      <c r="V429" s="4" cm="1">
        <f t="array" ref="V429">_xll.SNL.Clients.Office.Excel.Functions.SPG(U429, "SP_TOTAL_REV", "CY2021")</f>
        <v>16162000</v>
      </c>
      <c r="W429" s="4">
        <f>_xll.SNL.Clients.Office.Excel.Functions.SPG(U429,"IQ_AVG_DILUT_SHARES_OUT","CY2021")</f>
        <v>856359000</v>
      </c>
      <c r="X429" s="5">
        <f>_xll.SNL.Clients.Office.Excel.Functions.SPG(U429, "IQ_DILUT_EPS_NORM", "CY2021")</f>
        <v>3.3780000000000001</v>
      </c>
      <c r="Y429">
        <f t="shared" si="81"/>
        <v>2892780.702</v>
      </c>
      <c r="Z429">
        <f t="shared" si="82"/>
        <v>0.17898655500556862</v>
      </c>
      <c r="AA429" s="5">
        <f>_xll.SNL.Clients.Office.Excel.Functions.SPG(U429, "SP_MARKETCAP", "12/31/2021")</f>
        <v>47963.68733904</v>
      </c>
      <c r="AB429">
        <f t="shared" si="76"/>
        <v>1.1303844900189786E-3</v>
      </c>
      <c r="AC429">
        <f t="shared" si="83"/>
        <v>3.8184388072841102E-3</v>
      </c>
    </row>
    <row r="430" spans="1:29">
      <c r="A430" t="s">
        <v>430</v>
      </c>
      <c r="B430" s="4" cm="1">
        <f t="array" ref="B430">_xll.SNL.Clients.Office.Excel.Functions.SPG(A430, "SP_TOTAL_REV", "CY2023")</f>
        <v>77794000</v>
      </c>
      <c r="C430" s="4">
        <f>_xll.SNL.Clients.Office.Excel.Functions.SPG(A430,"IQ_AVG_DILUT_SHARES_OUT","CY2023")</f>
        <v>605800000</v>
      </c>
      <c r="D430" s="5">
        <f>_xll.SNL.Clients.Office.Excel.Functions.SPG(A430, "IQ_DILUT_EPS_NORM", "CY2023")</f>
        <v>-0.46200000000000002</v>
      </c>
      <c r="E430">
        <f t="shared" si="72"/>
        <v>-279879.59999999998</v>
      </c>
      <c r="F430">
        <f t="shared" si="73"/>
        <v>-3.5977016222330767E-3</v>
      </c>
      <c r="G430" s="5">
        <f>_xll.SNL.Clients.Office.Excel.Functions.SPG(A430, "SP_MARKETCAP", "12/30/2023")</f>
        <v>157693.25190602001</v>
      </c>
      <c r="H430">
        <f t="shared" si="77"/>
        <v>3.7530995580539292E-3</v>
      </c>
      <c r="I430">
        <f t="shared" si="78"/>
        <v>-1.7339319958209153E-3</v>
      </c>
      <c r="K430" t="s">
        <v>430</v>
      </c>
      <c r="L430" s="4" cm="1">
        <f t="array" ref="L430">_xll.SNL.Clients.Office.Excel.Functions.SPG(K430, "SP_TOTAL_REV", "CY2023")</f>
        <v>77794000</v>
      </c>
      <c r="M430" s="4">
        <f>_xll.SNL.Clients.Office.Excel.Functions.SPG(K430,"IQ_AVG_DILUT_SHARES_OUT","CY2023")</f>
        <v>605800000</v>
      </c>
      <c r="N430" s="5">
        <f>_xll.SNL.Clients.Office.Excel.Functions.SPG(K430, "IQ_DILUT_EPS_NORM", "CY2023")</f>
        <v>-0.46200000000000002</v>
      </c>
      <c r="O430">
        <f t="shared" si="74"/>
        <v>-279879.59999999998</v>
      </c>
      <c r="P430">
        <f t="shared" si="75"/>
        <v>-3.5977016222330767E-3</v>
      </c>
      <c r="Q430" s="5">
        <f>_xll.SNL.Clients.Office.Excel.Functions.SPG(K430, "SP_MARKETCAP", "12/31/2022")</f>
        <v>113528.83824408001</v>
      </c>
      <c r="R430">
        <f t="shared" si="79"/>
        <v>3.3693315970687683E-3</v>
      </c>
      <c r="S430">
        <f t="shared" si="80"/>
        <v>-1.556631197845771E-3</v>
      </c>
      <c r="U430" t="s">
        <v>430</v>
      </c>
      <c r="V430" s="4" cm="1">
        <f t="array" ref="V430">_xll.SNL.Clients.Office.Excel.Functions.SPG(U430, "SP_TOTAL_REV", "CY2021")</f>
        <v>62286000</v>
      </c>
      <c r="W430" s="4">
        <f>_xll.SNL.Clients.Office.Excel.Functions.SPG(U430,"IQ_AVG_DILUT_SHARES_OUT","CY2021")</f>
        <v>587600000</v>
      </c>
      <c r="X430" s="5">
        <f>_xll.SNL.Clients.Office.Excel.Functions.SPG(U430, "IQ_DILUT_EPS_NORM", "CY2021")</f>
        <v>-2.9929999999999999</v>
      </c>
      <c r="Y430">
        <f t="shared" si="81"/>
        <v>-1758686.8</v>
      </c>
      <c r="Z430">
        <f t="shared" si="82"/>
        <v>-2.8235667726294836E-2</v>
      </c>
      <c r="AA430" s="5">
        <f>_xll.SNL.Clients.Office.Excel.Functions.SPG(U430, "SP_MARKETCAP", "12/31/2021")</f>
        <v>118315.60777567999</v>
      </c>
      <c r="AB430">
        <f t="shared" si="76"/>
        <v>2.7884037983030184E-3</v>
      </c>
      <c r="AC430">
        <f t="shared" si="83"/>
        <v>-8.3456925683209338E-3</v>
      </c>
    </row>
    <row r="431" spans="1:29">
      <c r="A431" t="s">
        <v>431</v>
      </c>
      <c r="B431" s="4" cm="1">
        <f t="array" ref="B431">_xll.SNL.Clients.Office.Excel.Functions.SPG(A431, "SP_TOTAL_REV", "CY2023")</f>
        <v>9271000</v>
      </c>
      <c r="C431" s="4">
        <f>_xll.SNL.Clients.Office.Excel.Functions.SPG(A431,"IQ_AVG_DILUT_SHARES_OUT","CY2023")</f>
        <v>300000000</v>
      </c>
      <c r="D431" s="5">
        <f>_xll.SNL.Clients.Office.Excel.Functions.SPG(A431, "IQ_DILUT_EPS_NORM", "CY2023")</f>
        <v>2.444</v>
      </c>
      <c r="E431">
        <f t="shared" si="72"/>
        <v>733200</v>
      </c>
      <c r="F431">
        <f t="shared" si="73"/>
        <v>7.9085319814475252E-2</v>
      </c>
      <c r="G431" s="5">
        <f>_xll.SNL.Clients.Office.Excel.Functions.SPG(A431, "SP_MARKETCAP", "12/30/2023")</f>
        <v>12886.855867050001</v>
      </c>
      <c r="H431">
        <f t="shared" si="77"/>
        <v>3.0670718293103867E-4</v>
      </c>
      <c r="I431">
        <f t="shared" si="78"/>
        <v>7.495923550834585E-4</v>
      </c>
      <c r="K431" t="s">
        <v>431</v>
      </c>
      <c r="L431" s="4" cm="1">
        <f t="array" ref="L431">_xll.SNL.Clients.Office.Excel.Functions.SPG(K431, "SP_TOTAL_REV", "CY2023")</f>
        <v>9271000</v>
      </c>
      <c r="M431" s="4">
        <f>_xll.SNL.Clients.Office.Excel.Functions.SPG(K431,"IQ_AVG_DILUT_SHARES_OUT","CY2023")</f>
        <v>300000000</v>
      </c>
      <c r="N431" s="5">
        <f>_xll.SNL.Clients.Office.Excel.Functions.SPG(K431, "IQ_DILUT_EPS_NORM", "CY2023")</f>
        <v>2.444</v>
      </c>
      <c r="O431">
        <f t="shared" si="74"/>
        <v>733200</v>
      </c>
      <c r="P431">
        <f t="shared" si="75"/>
        <v>7.9085319814475252E-2</v>
      </c>
      <c r="Q431" s="5">
        <f>_xll.SNL.Clients.Office.Excel.Functions.SPG(K431, "SP_MARKETCAP", "12/31/2022")</f>
        <v>16994.784256999999</v>
      </c>
      <c r="R431">
        <f t="shared" si="79"/>
        <v>5.0437461061099919E-4</v>
      </c>
      <c r="S431">
        <f t="shared" si="80"/>
        <v>1.2326915483332819E-3</v>
      </c>
      <c r="U431" t="s">
        <v>431</v>
      </c>
      <c r="V431" s="4" cm="1">
        <f t="array" ref="V431">_xll.SNL.Clients.Office.Excel.Functions.SPG(U431, "SP_TOTAL_REV", "CY2021")</f>
        <v>8302000</v>
      </c>
      <c r="W431" s="4">
        <f>_xll.SNL.Clients.Office.Excel.Functions.SPG(U431,"IQ_AVG_DILUT_SHARES_OUT","CY2021")</f>
        <v>304000000</v>
      </c>
      <c r="X431" s="5">
        <f>_xll.SNL.Clients.Office.Excel.Functions.SPG(U431, "IQ_DILUT_EPS_NORM", "CY2021")</f>
        <v>2.5369999999999999</v>
      </c>
      <c r="Y431">
        <f t="shared" si="81"/>
        <v>771248</v>
      </c>
      <c r="Z431">
        <f t="shared" si="82"/>
        <v>9.289906046735727E-2</v>
      </c>
      <c r="AA431" s="5">
        <f>_xll.SNL.Clients.Office.Excel.Functions.SPG(U431, "SP_MARKETCAP", "12/31/2021")</f>
        <v>13113.52817788</v>
      </c>
      <c r="AB431">
        <f t="shared" si="76"/>
        <v>3.0905315425232028E-4</v>
      </c>
      <c r="AC431">
        <f t="shared" si="83"/>
        <v>7.8406785233813654E-4</v>
      </c>
    </row>
    <row r="432" spans="1:29">
      <c r="A432" t="s">
        <v>432</v>
      </c>
      <c r="B432" s="4" cm="1">
        <f t="array" ref="B432">_xll.SNL.Clients.Office.Excel.Functions.SPG(A432, "SP_TOTAL_REV", "CY2023")</f>
        <v>18837000</v>
      </c>
      <c r="C432" s="4">
        <f>_xll.SNL.Clients.Office.Excel.Functions.SPG(A432,"IQ_AVG_DILUT_SHARES_OUT","CY2023")</f>
        <v>1831000000</v>
      </c>
      <c r="D432" s="5">
        <f>_xll.SNL.Clients.Office.Excel.Functions.SPG(A432, "IQ_DILUT_EPS_NORM", "CY2023")</f>
        <v>2.4729999999999999</v>
      </c>
      <c r="E432">
        <f t="shared" si="72"/>
        <v>4528063</v>
      </c>
      <c r="F432">
        <f t="shared" si="73"/>
        <v>0.24038132399001963</v>
      </c>
      <c r="G432" s="5">
        <f>_xll.SNL.Clients.Office.Excel.Functions.SPG(A432, "SP_MARKETCAP", "12/30/2023")</f>
        <v>125446.0281904</v>
      </c>
      <c r="H432">
        <f t="shared" si="77"/>
        <v>2.9856156003530139E-3</v>
      </c>
      <c r="I432">
        <f t="shared" si="78"/>
        <v>7.3834273796730028E-3</v>
      </c>
      <c r="K432" t="s">
        <v>432</v>
      </c>
      <c r="L432" s="4" cm="1">
        <f t="array" ref="L432">_xll.SNL.Clients.Office.Excel.Functions.SPG(K432, "SP_TOTAL_REV", "CY2023")</f>
        <v>18837000</v>
      </c>
      <c r="M432" s="4">
        <f>_xll.SNL.Clients.Office.Excel.Functions.SPG(K432,"IQ_AVG_DILUT_SHARES_OUT","CY2023")</f>
        <v>1831000000</v>
      </c>
      <c r="N432" s="5">
        <f>_xll.SNL.Clients.Office.Excel.Functions.SPG(K432, "IQ_DILUT_EPS_NORM", "CY2023")</f>
        <v>2.4729999999999999</v>
      </c>
      <c r="O432">
        <f t="shared" si="74"/>
        <v>4528063</v>
      </c>
      <c r="P432">
        <f t="shared" si="75"/>
        <v>0.24038132399001963</v>
      </c>
      <c r="Q432" s="5">
        <f>_xll.SNL.Clients.Office.Excel.Functions.SPG(K432, "SP_MARKETCAP", "12/31/2022")</f>
        <v>155424.72011272001</v>
      </c>
      <c r="R432">
        <f t="shared" si="79"/>
        <v>4.6127259693742569E-3</v>
      </c>
      <c r="S432">
        <f t="shared" si="80"/>
        <v>1.1407271322262536E-2</v>
      </c>
      <c r="U432" t="s">
        <v>432</v>
      </c>
      <c r="V432" s="4" cm="1">
        <f t="array" ref="V432">_xll.SNL.Clients.Office.Excel.Functions.SPG(U432, "SP_TOTAL_REV", "CY2021")</f>
        <v>18520000</v>
      </c>
      <c r="W432" s="4">
        <f>_xll.SNL.Clients.Office.Excel.Functions.SPG(U432,"IQ_AVG_DILUT_SHARES_OUT","CY2021")</f>
        <v>1897000000</v>
      </c>
      <c r="X432" s="5">
        <f>_xll.SNL.Clients.Office.Excel.Functions.SPG(U432, "IQ_DILUT_EPS_NORM", "CY2021")</f>
        <v>2.6909999999999998</v>
      </c>
      <c r="Y432">
        <f t="shared" si="81"/>
        <v>5104827</v>
      </c>
      <c r="Z432">
        <f t="shared" si="82"/>
        <v>0.27563860691144709</v>
      </c>
      <c r="AA432" s="5">
        <f>_xll.SNL.Clients.Office.Excel.Functions.SPG(U432, "SP_MARKETCAP", "12/31/2021")</f>
        <v>158999.45579499999</v>
      </c>
      <c r="AB432">
        <f t="shared" si="76"/>
        <v>3.7472206313428013E-3</v>
      </c>
      <c r="AC432">
        <f t="shared" si="83"/>
        <v>1.0083770718943478E-2</v>
      </c>
    </row>
    <row r="433" spans="1:29">
      <c r="A433" t="s">
        <v>433</v>
      </c>
      <c r="B433" s="4" cm="1">
        <f t="array" ref="B433">_xll.SNL.Clients.Office.Excel.Functions.SPG(A433, "SP_TOTAL_REV", "CY2023")</f>
        <v>195187000</v>
      </c>
      <c r="C433" s="4">
        <f>_xll.SNL.Clients.Office.Excel.Functions.SPG(A433,"IQ_AVG_DILUT_SHARES_OUT","CY2023")</f>
        <v>296882000</v>
      </c>
      <c r="D433" s="5">
        <f>_xll.SNL.Clients.Office.Excel.Functions.SPG(A433, "IQ_DILUT_EPS_NORM", "CY2023")</f>
        <v>15.273999999999999</v>
      </c>
      <c r="E433">
        <f t="shared" si="72"/>
        <v>4534575.6679999996</v>
      </c>
      <c r="F433">
        <f t="shared" si="73"/>
        <v>2.3231955345386728E-2</v>
      </c>
      <c r="G433" s="5">
        <f>_xll.SNL.Clients.Office.Excel.Functions.SPG(A433, "SP_MARKETCAP", "12/30/2023")</f>
        <v>87625.048818700001</v>
      </c>
      <c r="H433">
        <f t="shared" si="77"/>
        <v>2.0854762522870031E-3</v>
      </c>
      <c r="I433">
        <f t="shared" si="78"/>
        <v>3.1853564277431683E-2</v>
      </c>
      <c r="K433" t="s">
        <v>433</v>
      </c>
      <c r="L433" s="4" cm="1">
        <f t="array" ref="L433">_xll.SNL.Clients.Office.Excel.Functions.SPG(K433, "SP_TOTAL_REV", "CY2023")</f>
        <v>195187000</v>
      </c>
      <c r="M433" s="4">
        <f>_xll.SNL.Clients.Office.Excel.Functions.SPG(K433,"IQ_AVG_DILUT_SHARES_OUT","CY2023")</f>
        <v>296882000</v>
      </c>
      <c r="N433" s="5">
        <f>_xll.SNL.Clients.Office.Excel.Functions.SPG(K433, "IQ_DILUT_EPS_NORM", "CY2023")</f>
        <v>15.273999999999999</v>
      </c>
      <c r="O433">
        <f t="shared" si="74"/>
        <v>4534575.6679999996</v>
      </c>
      <c r="P433">
        <f t="shared" si="75"/>
        <v>2.3231955345386728E-2</v>
      </c>
      <c r="Q433" s="5">
        <f>_xll.SNL.Clients.Office.Excel.Functions.SPG(K433, "SP_MARKETCAP", "12/31/2022")</f>
        <v>101303.56158536</v>
      </c>
      <c r="R433">
        <f t="shared" si="79"/>
        <v>3.006507388116903E-3</v>
      </c>
      <c r="S433">
        <f t="shared" si="80"/>
        <v>4.5921393846097572E-2</v>
      </c>
      <c r="U433" t="s">
        <v>433</v>
      </c>
      <c r="V433" s="4" cm="1">
        <f t="array" ref="V433">_xll.SNL.Clients.Office.Excel.Functions.SPG(U433, "SP_TOTAL_REV", "CY2021")</f>
        <v>174274000</v>
      </c>
      <c r="W433" s="4">
        <f>_xll.SNL.Clients.Office.Excel.Functions.SPG(U433,"IQ_AVG_DILUT_SHARES_OUT","CY2021")</f>
        <v>340966000</v>
      </c>
      <c r="X433" s="5">
        <f>_xll.SNL.Clients.Office.Excel.Functions.SPG(U433, "IQ_DILUT_EPS_NORM", "CY2021")</f>
        <v>12.763</v>
      </c>
      <c r="Y433">
        <f t="shared" si="81"/>
        <v>4351749.0580000002</v>
      </c>
      <c r="Z433">
        <f t="shared" si="82"/>
        <v>2.4970730332694493E-2</v>
      </c>
      <c r="AA433" s="5">
        <f>_xll.SNL.Clients.Office.Excel.Functions.SPG(U433, "SP_MARKETCAP", "12/31/2021")</f>
        <v>76105.759973249995</v>
      </c>
      <c r="AB433">
        <f t="shared" si="76"/>
        <v>1.7936229561909837E-3</v>
      </c>
      <c r="AC433">
        <f t="shared" si="83"/>
        <v>2.2892009789865525E-2</v>
      </c>
    </row>
    <row r="434" spans="1:29">
      <c r="A434" t="s">
        <v>434</v>
      </c>
      <c r="B434" s="4" cm="1">
        <f t="array" ref="B434">_xll.SNL.Clients.Office.Excel.Functions.SPG(A434, "SP_TOTAL_REV", "CY2023")</f>
        <v>7310000</v>
      </c>
      <c r="C434" s="4">
        <f>_xll.SNL.Clients.Office.Excel.Functions.SPG(A434,"IQ_AVG_DILUT_SHARES_OUT","CY2023")</f>
        <v>124523000</v>
      </c>
      <c r="D434" s="5">
        <f>_xll.SNL.Clients.Office.Excel.Functions.SPG(A434, "IQ_DILUT_EPS_NORM", "CY2023")</f>
        <v>3.9060000000000001</v>
      </c>
      <c r="E434">
        <f t="shared" si="72"/>
        <v>486386.83799999999</v>
      </c>
      <c r="F434">
        <f t="shared" si="73"/>
        <v>6.653718714090287E-2</v>
      </c>
      <c r="G434" s="5">
        <f>_xll.SNL.Clients.Office.Excel.Functions.SPG(A434, "SP_MARKETCAP", "12/30/2023")</f>
        <v>17689.586783819999</v>
      </c>
      <c r="H434">
        <f t="shared" si="77"/>
        <v>4.2101218370509716E-4</v>
      </c>
      <c r="I434">
        <f t="shared" si="78"/>
        <v>1.6444735895521096E-3</v>
      </c>
      <c r="K434" t="s">
        <v>434</v>
      </c>
      <c r="L434" s="4" cm="1">
        <f t="array" ref="L434">_xll.SNL.Clients.Office.Excel.Functions.SPG(K434, "SP_TOTAL_REV", "CY2023")</f>
        <v>7310000</v>
      </c>
      <c r="M434" s="4">
        <f>_xll.SNL.Clients.Office.Excel.Functions.SPG(K434,"IQ_AVG_DILUT_SHARES_OUT","CY2023")</f>
        <v>124523000</v>
      </c>
      <c r="N434" s="5">
        <f>_xll.SNL.Clients.Office.Excel.Functions.SPG(K434, "IQ_DILUT_EPS_NORM", "CY2023")</f>
        <v>3.9060000000000001</v>
      </c>
      <c r="O434">
        <f t="shared" si="74"/>
        <v>486386.83799999999</v>
      </c>
      <c r="P434">
        <f t="shared" si="75"/>
        <v>6.653718714090287E-2</v>
      </c>
      <c r="Q434" s="5">
        <f>_xll.SNL.Clients.Office.Excel.Functions.SPG(K434, "SP_MARKETCAP", "12/31/2022")</f>
        <v>17314.588563009998</v>
      </c>
      <c r="R434">
        <f t="shared" si="79"/>
        <v>5.1386582684983292E-4</v>
      </c>
      <c r="S434">
        <f t="shared" si="80"/>
        <v>2.0071599196754475E-3</v>
      </c>
      <c r="U434" t="s">
        <v>434</v>
      </c>
      <c r="V434" s="4" cm="1">
        <f t="array" ref="V434">_xll.SNL.Clients.Office.Excel.Functions.SPG(U434, "SP_TOTAL_REV", "CY2021")</f>
        <v>7080000</v>
      </c>
      <c r="W434" s="4">
        <f>_xll.SNL.Clients.Office.Excel.Functions.SPG(U434,"IQ_AVG_DILUT_SHARES_OUT","CY2021")</f>
        <v>125058500</v>
      </c>
      <c r="X434" s="5">
        <f>_xll.SNL.Clients.Office.Excel.Functions.SPG(U434, "IQ_DILUT_EPS_NORM", "CY2021")</f>
        <v>3.0470000000000002</v>
      </c>
      <c r="Y434">
        <f t="shared" si="81"/>
        <v>381053.24949999998</v>
      </c>
      <c r="Z434">
        <f t="shared" si="82"/>
        <v>5.3821080437853101E-2</v>
      </c>
      <c r="AA434" s="5">
        <f>_xll.SNL.Clients.Office.Excel.Functions.SPG(U434, "SP_MARKETCAP", "12/31/2021")</f>
        <v>21422.351879760001</v>
      </c>
      <c r="AB434">
        <f t="shared" si="76"/>
        <v>5.0487140685072883E-4</v>
      </c>
      <c r="AC434">
        <f t="shared" si="83"/>
        <v>1.5383431766741709E-3</v>
      </c>
    </row>
    <row r="435" spans="1:29">
      <c r="A435" t="s">
        <v>435</v>
      </c>
      <c r="B435" s="4" cm="1">
        <f t="array" ref="B435">_xll.SNL.Clients.Office.Excel.Functions.SPG(A435, "SP_TOTAL_REV", "CY2023")</f>
        <v>45754000</v>
      </c>
      <c r="C435" s="4">
        <f>_xll.SNL.Clients.Office.Excel.Functions.SPG(A435,"IQ_AVG_DILUT_SHARES_OUT","CY2023")</f>
        <v>4339000000</v>
      </c>
      <c r="D435" s="5">
        <f>_xll.SNL.Clients.Office.Excel.Functions.SPG(A435, "IQ_DILUT_EPS_NORM", "CY2023")</f>
        <v>2.0510000000000002</v>
      </c>
      <c r="E435">
        <f t="shared" si="72"/>
        <v>8899289</v>
      </c>
      <c r="F435">
        <f t="shared" si="73"/>
        <v>0.19450297241771211</v>
      </c>
      <c r="G435" s="5">
        <f>_xll.SNL.Clients.Office.Excel.Functions.SPG(A435, "SP_MARKETCAP", "12/30/2023")</f>
        <v>254778.77582330001</v>
      </c>
      <c r="H435">
        <f t="shared" si="77"/>
        <v>6.0637351274474196E-3</v>
      </c>
      <c r="I435">
        <f t="shared" si="78"/>
        <v>1.2436720746394658E-2</v>
      </c>
      <c r="K435" t="s">
        <v>435</v>
      </c>
      <c r="L435" s="4" cm="1">
        <f t="array" ref="L435">_xll.SNL.Clients.Office.Excel.Functions.SPG(K435, "SP_TOTAL_REV", "CY2023")</f>
        <v>45754000</v>
      </c>
      <c r="M435" s="4">
        <f>_xll.SNL.Clients.Office.Excel.Functions.SPG(K435,"IQ_AVG_DILUT_SHARES_OUT","CY2023")</f>
        <v>4339000000</v>
      </c>
      <c r="N435" s="5">
        <f>_xll.SNL.Clients.Office.Excel.Functions.SPG(K435, "IQ_DILUT_EPS_NORM", "CY2023")</f>
        <v>2.0510000000000002</v>
      </c>
      <c r="O435">
        <f t="shared" si="74"/>
        <v>8899289</v>
      </c>
      <c r="P435">
        <f t="shared" si="75"/>
        <v>0.19450297241771211</v>
      </c>
      <c r="Q435" s="5">
        <f>_xll.SNL.Clients.Office.Excel.Functions.SPG(K435, "SP_MARKETCAP", "12/31/2022")</f>
        <v>275082.28872304002</v>
      </c>
      <c r="R435">
        <f t="shared" si="79"/>
        <v>8.1639472536121273E-3</v>
      </c>
      <c r="S435">
        <f t="shared" si="80"/>
        <v>1.6744255817158476E-2</v>
      </c>
      <c r="U435" t="s">
        <v>435</v>
      </c>
      <c r="V435" s="4" cm="1">
        <f t="array" ref="V435">_xll.SNL.Clients.Office.Excel.Functions.SPG(U435, "SP_TOTAL_REV", "CY2021")</f>
        <v>38655000</v>
      </c>
      <c r="W435" s="4">
        <f>_xll.SNL.Clients.Office.Excel.Functions.SPG(U435,"IQ_AVG_DILUT_SHARES_OUT","CY2021")</f>
        <v>4340000000</v>
      </c>
      <c r="X435" s="5">
        <f>_xll.SNL.Clients.Office.Excel.Functions.SPG(U435, "IQ_DILUT_EPS_NORM", "CY2021")</f>
        <v>1.655</v>
      </c>
      <c r="Y435">
        <f t="shared" si="81"/>
        <v>7182700</v>
      </c>
      <c r="Z435">
        <f t="shared" si="82"/>
        <v>0.18581554779459319</v>
      </c>
      <c r="AA435" s="5">
        <f>_xll.SNL.Clients.Office.Excel.Functions.SPG(U435, "SP_MARKETCAP", "12/31/2021")</f>
        <v>255752.87217356</v>
      </c>
      <c r="AB435">
        <f t="shared" si="76"/>
        <v>6.0274573541281235E-3</v>
      </c>
      <c r="AC435">
        <f t="shared" si="83"/>
        <v>9.9754419210820438E-3</v>
      </c>
    </row>
    <row r="436" spans="1:29">
      <c r="A436" t="s">
        <v>436</v>
      </c>
      <c r="B436" s="4" cm="1">
        <f t="array" ref="B436">_xll.SNL.Clients.Office.Excel.Functions.SPG(A436, "SP_TOTAL_REV", "CY2023")</f>
        <v>3666300</v>
      </c>
      <c r="C436" s="4">
        <f>_xll.SNL.Clients.Office.Excel.Functions.SPG(A436,"IQ_AVG_DILUT_SHARES_OUT","CY2023")</f>
        <v>199500000</v>
      </c>
      <c r="D436" s="5">
        <f>_xll.SNL.Clients.Office.Excel.Functions.SPG(A436, "IQ_DILUT_EPS_NORM", "CY2023")</f>
        <v>1.1870000000000001</v>
      </c>
      <c r="E436">
        <f t="shared" si="72"/>
        <v>236806.5</v>
      </c>
      <c r="F436">
        <f t="shared" si="73"/>
        <v>6.459004991408232E-2</v>
      </c>
      <c r="G436" s="5">
        <f>_xll.SNL.Clients.Office.Excel.Functions.SPG(A436, "SP_MARKETCAP", "12/30/2023")</f>
        <v>18742.612628080002</v>
      </c>
      <c r="H436">
        <f t="shared" si="77"/>
        <v>4.4607419988488216E-4</v>
      </c>
      <c r="I436">
        <f t="shared" si="78"/>
        <v>5.294900752633552E-4</v>
      </c>
      <c r="K436" t="s">
        <v>436</v>
      </c>
      <c r="L436" s="4" cm="1">
        <f t="array" ref="L436">_xll.SNL.Clients.Office.Excel.Functions.SPG(K436, "SP_TOTAL_REV", "CY2023")</f>
        <v>3666300</v>
      </c>
      <c r="M436" s="4">
        <f>_xll.SNL.Clients.Office.Excel.Functions.SPG(K436,"IQ_AVG_DILUT_SHARES_OUT","CY2023")</f>
        <v>199500000</v>
      </c>
      <c r="N436" s="5">
        <f>_xll.SNL.Clients.Office.Excel.Functions.SPG(K436, "IQ_DILUT_EPS_NORM", "CY2023")</f>
        <v>1.1870000000000001</v>
      </c>
      <c r="O436">
        <f t="shared" si="74"/>
        <v>236806.5</v>
      </c>
      <c r="P436">
        <f t="shared" si="75"/>
        <v>6.459004991408232E-2</v>
      </c>
      <c r="Q436" s="5">
        <f>_xll.SNL.Clients.Office.Excel.Functions.SPG(K436, "SP_MARKETCAP", "12/31/2022")</f>
        <v>16320.01415728</v>
      </c>
      <c r="R436">
        <f t="shared" si="79"/>
        <v>4.843486484598152E-4</v>
      </c>
      <c r="S436">
        <f t="shared" si="80"/>
        <v>5.7492184572180069E-4</v>
      </c>
      <c r="U436" t="s">
        <v>436</v>
      </c>
      <c r="V436" s="4" cm="1">
        <f t="array" ref="V436">_xll.SNL.Clients.Office.Excel.Functions.SPG(U436, "SP_TOTAL_REV", "CY2021")</f>
        <v>3029200</v>
      </c>
      <c r="W436" s="4">
        <f>_xll.SNL.Clients.Office.Excel.Functions.SPG(U436,"IQ_AVG_DILUT_SHARES_OUT","CY2021")</f>
        <v>199400000</v>
      </c>
      <c r="X436" s="5">
        <f>_xll.SNL.Clients.Office.Excel.Functions.SPG(U436, "IQ_DILUT_EPS_NORM", "CY2021")</f>
        <v>1.681</v>
      </c>
      <c r="Y436">
        <f t="shared" si="81"/>
        <v>335191.40000000002</v>
      </c>
      <c r="Z436">
        <f t="shared" si="82"/>
        <v>0.11065343985210617</v>
      </c>
      <c r="AA436" s="5">
        <f>_xll.SNL.Clients.Office.Excel.Functions.SPG(U436, "SP_MARKETCAP", "12/31/2021")</f>
        <v>20698.9958988</v>
      </c>
      <c r="AB436">
        <f t="shared" si="76"/>
        <v>4.8782371041613658E-4</v>
      </c>
      <c r="AC436">
        <f t="shared" si="83"/>
        <v>8.2003165720952566E-4</v>
      </c>
    </row>
    <row r="437" spans="1:29">
      <c r="A437" t="s">
        <v>437</v>
      </c>
      <c r="B437" s="4" cm="1">
        <f t="array" ref="B437">_xll.SNL.Clients.Office.Excel.Functions.SPG(A437, "SP_TOTAL_REV", "CY2023")</f>
        <v>15157000</v>
      </c>
      <c r="C437" s="4">
        <f>_xll.SNL.Clients.Office.Excel.Functions.SPG(A437,"IQ_AVG_DILUT_SHARES_OUT","CY2023")</f>
        <v>360600000</v>
      </c>
      <c r="D437" s="5">
        <f>_xll.SNL.Clients.Office.Excel.Functions.SPG(A437, "IQ_DILUT_EPS_NORM", "CY2023")</f>
        <v>1.4339999999999999</v>
      </c>
      <c r="E437">
        <f t="shared" si="72"/>
        <v>517100.4</v>
      </c>
      <c r="F437">
        <f t="shared" si="73"/>
        <v>3.4116276307976513E-2</v>
      </c>
      <c r="G437" s="5">
        <f>_xll.SNL.Clients.Office.Excel.Functions.SPG(A437, "SP_MARKETCAP", "12/30/2023")</f>
        <v>52335.064226249997</v>
      </c>
      <c r="H437">
        <f t="shared" si="77"/>
        <v>1.2455745825783462E-3</v>
      </c>
      <c r="I437">
        <f t="shared" si="78"/>
        <v>1.7861539514173483E-3</v>
      </c>
      <c r="K437" t="s">
        <v>437</v>
      </c>
      <c r="L437" s="4" cm="1">
        <f t="array" ref="L437">_xll.SNL.Clients.Office.Excel.Functions.SPG(K437, "SP_TOTAL_REV", "CY2023")</f>
        <v>15157000</v>
      </c>
      <c r="M437" s="4">
        <f>_xll.SNL.Clients.Office.Excel.Functions.SPG(K437,"IQ_AVG_DILUT_SHARES_OUT","CY2023")</f>
        <v>360600000</v>
      </c>
      <c r="N437" s="5">
        <f>_xll.SNL.Clients.Office.Excel.Functions.SPG(K437, "IQ_DILUT_EPS_NORM", "CY2023")</f>
        <v>1.4339999999999999</v>
      </c>
      <c r="O437">
        <f t="shared" si="74"/>
        <v>517100.4</v>
      </c>
      <c r="P437">
        <f t="shared" si="75"/>
        <v>3.4116276307976513E-2</v>
      </c>
      <c r="Q437" s="5">
        <f>_xll.SNL.Clients.Office.Excel.Functions.SPG(K437, "SP_MARKETCAP", "12/31/2022")</f>
        <v>88528.706451970007</v>
      </c>
      <c r="R437">
        <f t="shared" si="79"/>
        <v>2.6273726791333769E-3</v>
      </c>
      <c r="S437">
        <f t="shared" si="80"/>
        <v>3.7676524218772625E-3</v>
      </c>
      <c r="U437" t="s">
        <v>437</v>
      </c>
      <c r="V437" s="4" cm="1">
        <f t="array" ref="V437">_xll.SNL.Clients.Office.Excel.Functions.SPG(U437, "SP_TOTAL_REV", "CY2021")</f>
        <v>17731000</v>
      </c>
      <c r="W437" s="4">
        <f>_xll.SNL.Clients.Office.Excel.Functions.SPG(U437,"IQ_AVG_DILUT_SHARES_OUT","CY2021")</f>
        <v>367450000</v>
      </c>
      <c r="X437" s="5">
        <f>_xll.SNL.Clients.Office.Excel.Functions.SPG(U437, "IQ_DILUT_EPS_NORM", "CY2021")</f>
        <v>5.6989999999999998</v>
      </c>
      <c r="Y437">
        <f t="shared" si="81"/>
        <v>2094097.55</v>
      </c>
      <c r="Z437">
        <f t="shared" si="82"/>
        <v>0.11810374767356607</v>
      </c>
      <c r="AA437" s="5">
        <f>_xll.SNL.Clients.Office.Excel.Functions.SPG(U437, "SP_MARKETCAP", "12/31/2021")</f>
        <v>133252.52525879999</v>
      </c>
      <c r="AB437">
        <f t="shared" si="76"/>
        <v>3.1404296909801452E-3</v>
      </c>
      <c r="AC437">
        <f t="shared" si="83"/>
        <v>1.7897308808895847E-2</v>
      </c>
    </row>
    <row r="438" spans="1:29">
      <c r="A438" t="s">
        <v>438</v>
      </c>
      <c r="B438" s="4" cm="1">
        <f t="array" ref="B438">_xll.SNL.Clients.Office.Excel.Functions.SPG(A438, "SP_TOTAL_REV", "CY2023")</f>
        <v>46254000</v>
      </c>
      <c r="C438" s="4">
        <f>_xll.SNL.Clients.Office.Excel.Functions.SPG(A438,"IQ_AVG_DILUT_SHARES_OUT","CY2023")</f>
        <v>345800000</v>
      </c>
      <c r="D438" s="5">
        <f>_xll.SNL.Clients.Office.Excel.Functions.SPG(A438, "IQ_DILUT_EPS_NORM", "CY2023")</f>
        <v>22.47</v>
      </c>
      <c r="E438">
        <f t="shared" si="72"/>
        <v>7770126</v>
      </c>
      <c r="F438">
        <f t="shared" si="73"/>
        <v>0.16798819561551434</v>
      </c>
      <c r="G438" s="5">
        <f>_xll.SNL.Clients.Office.Excel.Functions.SPG(A438, "SP_MARKETCAP", "12/30/2023")</f>
        <v>132488.56178712001</v>
      </c>
      <c r="H438">
        <f t="shared" si="77"/>
        <v>3.153227907220666E-3</v>
      </c>
      <c r="I438">
        <f t="shared" si="78"/>
        <v>7.085303107524836E-2</v>
      </c>
      <c r="K438" t="s">
        <v>438</v>
      </c>
      <c r="L438" s="4" cm="1">
        <f t="array" ref="L438">_xll.SNL.Clients.Office.Excel.Functions.SPG(K438, "SP_TOTAL_REV", "CY2023")</f>
        <v>46254000</v>
      </c>
      <c r="M438" s="4">
        <f>_xll.SNL.Clients.Office.Excel.Functions.SPG(K438,"IQ_AVG_DILUT_SHARES_OUT","CY2023")</f>
        <v>345800000</v>
      </c>
      <c r="N438" s="5">
        <f>_xll.SNL.Clients.Office.Excel.Functions.SPG(K438, "IQ_DILUT_EPS_NORM", "CY2023")</f>
        <v>22.47</v>
      </c>
      <c r="O438">
        <f t="shared" si="74"/>
        <v>7770126</v>
      </c>
      <c r="P438">
        <f t="shared" si="75"/>
        <v>0.16798819561551434</v>
      </c>
      <c r="Q438" s="5">
        <f>_xll.SNL.Clients.Office.Excel.Functions.SPG(K438, "SP_MARKETCAP", "12/31/2022")</f>
        <v>121751.65735992001</v>
      </c>
      <c r="R438">
        <f t="shared" si="79"/>
        <v>3.6133700695176437E-3</v>
      </c>
      <c r="S438">
        <f t="shared" si="80"/>
        <v>8.1192425462061443E-2</v>
      </c>
      <c r="U438" t="s">
        <v>438</v>
      </c>
      <c r="V438" s="4" cm="1">
        <f t="array" ref="V438">_xll.SNL.Clients.Office.Excel.Functions.SPG(U438, "SP_TOTAL_REV", "CY2021")</f>
        <v>59339000</v>
      </c>
      <c r="W438" s="4">
        <f>_xll.SNL.Clients.Office.Excel.Functions.SPG(U438,"IQ_AVG_DILUT_SHARES_OUT","CY2021")</f>
        <v>355800000</v>
      </c>
      <c r="X438" s="5">
        <f>_xll.SNL.Clients.Office.Excel.Functions.SPG(U438, "IQ_DILUT_EPS_NORM", "CY2021")</f>
        <v>47.756999999999998</v>
      </c>
      <c r="Y438">
        <f t="shared" si="81"/>
        <v>16991940.600000001</v>
      </c>
      <c r="Z438">
        <f t="shared" si="82"/>
        <v>0.28635367296381808</v>
      </c>
      <c r="AA438" s="5">
        <f>_xll.SNL.Clients.Office.Excel.Functions.SPG(U438, "SP_MARKETCAP", "12/31/2021")</f>
        <v>127610.1583162</v>
      </c>
      <c r="AB438">
        <f t="shared" si="76"/>
        <v>3.007453174103399E-3</v>
      </c>
      <c r="AC438">
        <f t="shared" si="83"/>
        <v>0.14362694123565603</v>
      </c>
    </row>
    <row r="439" spans="1:29">
      <c r="A439" t="s">
        <v>439</v>
      </c>
      <c r="B439" s="4" cm="1">
        <f t="array" ref="B439">_xll.SNL.Clients.Office.Excel.Functions.SPG(A439, "SP_TOTAL_REV", "CY2023")</f>
        <v>24527000</v>
      </c>
      <c r="C439" s="4">
        <f>_xll.SNL.Clients.Office.Excel.Functions.SPG(A439,"IQ_AVG_DILUT_SHARES_OUT","CY2023")</f>
        <v>311500000</v>
      </c>
      <c r="D439" s="5">
        <f>_xll.SNL.Clients.Office.Excel.Functions.SPG(A439, "IQ_DILUT_EPS_NORM", "CY2023")</f>
        <v>6.1840000000000002</v>
      </c>
      <c r="E439">
        <f t="shared" si="72"/>
        <v>1926316</v>
      </c>
      <c r="F439">
        <f t="shared" si="73"/>
        <v>7.8538590125168187E-2</v>
      </c>
      <c r="G439" s="5">
        <f>_xll.SNL.Clients.Office.Excel.Functions.SPG(A439, "SP_MARKETCAP", "12/30/2023")</f>
        <v>24175.878774640001</v>
      </c>
      <c r="H439">
        <f t="shared" si="77"/>
        <v>5.7538593977846E-4</v>
      </c>
      <c r="I439">
        <f t="shared" si="78"/>
        <v>3.5581866515899969E-3</v>
      </c>
      <c r="K439" t="s">
        <v>439</v>
      </c>
      <c r="L439" s="4" cm="1">
        <f t="array" ref="L439">_xll.SNL.Clients.Office.Excel.Functions.SPG(K439, "SP_TOTAL_REV", "CY2023")</f>
        <v>24527000</v>
      </c>
      <c r="M439" s="4">
        <f>_xll.SNL.Clients.Office.Excel.Functions.SPG(K439,"IQ_AVG_DILUT_SHARES_OUT","CY2023")</f>
        <v>311500000</v>
      </c>
      <c r="N439" s="5">
        <f>_xll.SNL.Clients.Office.Excel.Functions.SPG(K439, "IQ_DILUT_EPS_NORM", "CY2023")</f>
        <v>6.1840000000000002</v>
      </c>
      <c r="O439">
        <f t="shared" si="74"/>
        <v>1926316</v>
      </c>
      <c r="P439">
        <f t="shared" si="75"/>
        <v>7.8538590125168187E-2</v>
      </c>
      <c r="Q439" s="5">
        <f>_xll.SNL.Clients.Office.Excel.Functions.SPG(K439, "SP_MARKETCAP", "12/31/2022")</f>
        <v>24121.441786070001</v>
      </c>
      <c r="R439">
        <f t="shared" si="79"/>
        <v>7.1588097996676692E-4</v>
      </c>
      <c r="S439">
        <f t="shared" si="80"/>
        <v>4.4270079801144871E-3</v>
      </c>
      <c r="U439" t="s">
        <v>439</v>
      </c>
      <c r="V439" s="4" cm="1">
        <f t="array" ref="V439">_xll.SNL.Clients.Office.Excel.Functions.SPG(U439, "SP_TOTAL_REV", "CY2021")</f>
        <v>22390000</v>
      </c>
      <c r="W439" s="4">
        <f>_xll.SNL.Clients.Office.Excel.Functions.SPG(U439,"IQ_AVG_DILUT_SHARES_OUT","CY2021")</f>
        <v>354100000</v>
      </c>
      <c r="X439" s="5">
        <f>_xll.SNL.Clients.Office.Excel.Functions.SPG(U439, "IQ_DILUT_EPS_NORM", "CY2021")</f>
        <v>5.1269999999999998</v>
      </c>
      <c r="Y439">
        <f t="shared" si="81"/>
        <v>1815470.7</v>
      </c>
      <c r="Z439">
        <f t="shared" si="82"/>
        <v>8.1083997320232248E-2</v>
      </c>
      <c r="AA439" s="5">
        <f>_xll.SNL.Clients.Office.Excel.Functions.SPG(U439, "SP_MARKETCAP", "12/31/2021")</f>
        <v>23497.99549112</v>
      </c>
      <c r="AB439">
        <f t="shared" si="76"/>
        <v>5.5378915015314118E-4</v>
      </c>
      <c r="AC439">
        <f t="shared" si="83"/>
        <v>2.8392769728351548E-3</v>
      </c>
    </row>
    <row r="440" spans="1:29">
      <c r="A440" t="s">
        <v>440</v>
      </c>
      <c r="B440" s="4" cm="1">
        <f t="array" ref="B440">_xll.SNL.Clients.Office.Excel.Functions.SPG(A440, "SP_TOTAL_REV", "CY2023")</f>
        <v>11164992</v>
      </c>
      <c r="C440" s="4">
        <f>_xll.SNL.Clients.Office.Excel.Functions.SPG(A440,"IQ_AVG_DILUT_SHARES_OUT","CY2023")</f>
        <v>205547000</v>
      </c>
      <c r="D440" s="5">
        <f>_xll.SNL.Clients.Office.Excel.Functions.SPG(A440, "IQ_DILUT_EPS_NORM", "CY2023")</f>
        <v>7.2539999999999996</v>
      </c>
      <c r="E440">
        <f t="shared" si="72"/>
        <v>1491037.9380000001</v>
      </c>
      <c r="F440">
        <f t="shared" si="73"/>
        <v>0.13354581337810184</v>
      </c>
      <c r="G440" s="5">
        <f>_xll.SNL.Clients.Office.Excel.Functions.SPG(A440, "SP_MARKETCAP", "12/30/2023")</f>
        <v>38126.641424959998</v>
      </c>
      <c r="H440">
        <f t="shared" si="77"/>
        <v>9.0741410524894719E-4</v>
      </c>
      <c r="I440">
        <f t="shared" si="78"/>
        <v>6.5823819194758626E-3</v>
      </c>
      <c r="K440" t="s">
        <v>440</v>
      </c>
      <c r="L440" s="4" cm="1">
        <f t="array" ref="L440">_xll.SNL.Clients.Office.Excel.Functions.SPG(K440, "SP_TOTAL_REV", "CY2023")</f>
        <v>11164992</v>
      </c>
      <c r="M440" s="4">
        <f>_xll.SNL.Clients.Office.Excel.Functions.SPG(K440,"IQ_AVG_DILUT_SHARES_OUT","CY2023")</f>
        <v>205547000</v>
      </c>
      <c r="N440" s="5">
        <f>_xll.SNL.Clients.Office.Excel.Functions.SPG(K440, "IQ_DILUT_EPS_NORM", "CY2023")</f>
        <v>7.2539999999999996</v>
      </c>
      <c r="O440">
        <f t="shared" si="74"/>
        <v>1491037.9380000001</v>
      </c>
      <c r="P440">
        <f t="shared" si="75"/>
        <v>0.13354581337810184</v>
      </c>
      <c r="Q440" s="5">
        <f>_xll.SNL.Clients.Office.Excel.Functions.SPG(K440, "SP_MARKETCAP", "12/31/2022")</f>
        <v>47490.972124319997</v>
      </c>
      <c r="R440">
        <f t="shared" si="79"/>
        <v>1.4094465814048561E-3</v>
      </c>
      <c r="S440">
        <f t="shared" si="80"/>
        <v>1.0224125501510825E-2</v>
      </c>
      <c r="U440" t="s">
        <v>440</v>
      </c>
      <c r="V440" s="4" cm="1">
        <f t="array" ref="V440">_xll.SNL.Clients.Office.Excel.Functions.SPG(U440, "SP_TOTAL_REV", "CY2021")</f>
        <v>8971337</v>
      </c>
      <c r="W440" s="4">
        <f>_xll.SNL.Clients.Office.Excel.Functions.SPG(U440,"IQ_AVG_DILUT_SHARES_OUT","CY2021")</f>
        <v>207758000</v>
      </c>
      <c r="X440" s="5">
        <f>_xll.SNL.Clients.Office.Excel.Functions.SPG(U440, "IQ_DILUT_EPS_NORM", "CY2021")</f>
        <v>5.7729999999999997</v>
      </c>
      <c r="Y440">
        <f t="shared" si="81"/>
        <v>1199386.9339999999</v>
      </c>
      <c r="Z440">
        <f t="shared" si="82"/>
        <v>0.1336909909860704</v>
      </c>
      <c r="AA440" s="5">
        <f>_xll.SNL.Clients.Office.Excel.Functions.SPG(U440, "SP_MARKETCAP", "12/31/2021")</f>
        <v>39855.541256160002</v>
      </c>
      <c r="AB440">
        <f t="shared" si="76"/>
        <v>9.3929570841407516E-4</v>
      </c>
      <c r="AC440">
        <f t="shared" si="83"/>
        <v>5.4225541246744552E-3</v>
      </c>
    </row>
    <row r="441" spans="1:29">
      <c r="A441" t="s">
        <v>441</v>
      </c>
      <c r="B441" s="4" cm="1">
        <f t="array" ref="B441">_xll.SNL.Clients.Office.Excel.Functions.SPG(A441, "SP_TOTAL_REV", "CY2023")</f>
        <v>152669000</v>
      </c>
      <c r="C441" s="4">
        <f>_xll.SNL.Clients.Office.Excel.Functions.SPG(A441,"IQ_AVG_DILUT_SHARES_OUT","CY2023")</f>
        <v>1002000000</v>
      </c>
      <c r="D441" s="5">
        <f>_xll.SNL.Clients.Office.Excel.Functions.SPG(A441, "IQ_DILUT_EPS_NORM", "CY2023")</f>
        <v>12.428000000000001</v>
      </c>
      <c r="E441">
        <f t="shared" si="72"/>
        <v>12452856</v>
      </c>
      <c r="F441">
        <f t="shared" si="73"/>
        <v>8.1567679096607698E-2</v>
      </c>
      <c r="G441" s="5">
        <f>_xll.SNL.Clients.Office.Excel.Functions.SPG(A441, "SP_MARKETCAP", "12/30/2023")</f>
        <v>344907.99203820003</v>
      </c>
      <c r="H441">
        <f t="shared" si="77"/>
        <v>8.2088105663475092E-3</v>
      </c>
      <c r="I441">
        <f t="shared" si="78"/>
        <v>0.10201909771856685</v>
      </c>
      <c r="K441" t="s">
        <v>441</v>
      </c>
      <c r="L441" s="4" cm="1">
        <f t="array" ref="L441">_xll.SNL.Clients.Office.Excel.Functions.SPG(K441, "SP_TOTAL_REV", "CY2023")</f>
        <v>152669000</v>
      </c>
      <c r="M441" s="4">
        <f>_xll.SNL.Clients.Office.Excel.Functions.SPG(K441,"IQ_AVG_DILUT_SHARES_OUT","CY2023")</f>
        <v>1002000000</v>
      </c>
      <c r="N441" s="5">
        <f>_xll.SNL.Clients.Office.Excel.Functions.SPG(K441, "IQ_DILUT_EPS_NORM", "CY2023")</f>
        <v>12.428000000000001</v>
      </c>
      <c r="O441">
        <f t="shared" si="74"/>
        <v>12452856</v>
      </c>
      <c r="P441">
        <f t="shared" si="75"/>
        <v>8.1567679096607698E-2</v>
      </c>
      <c r="Q441" s="5">
        <f>_xll.SNL.Clients.Office.Excel.Functions.SPG(K441, "SP_MARKETCAP", "12/31/2022")</f>
        <v>321920.09690891998</v>
      </c>
      <c r="R441">
        <f t="shared" si="79"/>
        <v>9.5540091048471869E-3</v>
      </c>
      <c r="S441">
        <f t="shared" si="80"/>
        <v>0.11873722515504084</v>
      </c>
      <c r="U441" t="s">
        <v>441</v>
      </c>
      <c r="V441" s="4" cm="1">
        <f t="array" ref="V441">_xll.SNL.Clients.Office.Excel.Functions.SPG(U441, "SP_TOTAL_REV", "CY2021")</f>
        <v>151157000</v>
      </c>
      <c r="W441" s="4">
        <f>_xll.SNL.Clients.Office.Excel.Functions.SPG(U441,"IQ_AVG_DILUT_SHARES_OUT","CY2021")</f>
        <v>1058000000</v>
      </c>
      <c r="X441" s="5">
        <f>_xll.SNL.Clients.Office.Excel.Functions.SPG(U441, "IQ_DILUT_EPS_NORM", "CY2021")</f>
        <v>12.840999999999999</v>
      </c>
      <c r="Y441">
        <f t="shared" si="81"/>
        <v>13585778</v>
      </c>
      <c r="Z441">
        <f t="shared" si="82"/>
        <v>8.9878589810594281E-2</v>
      </c>
      <c r="AA441" s="5">
        <f>_xll.SNL.Clients.Office.Excel.Functions.SPG(U441, "SP_MARKETCAP", "12/31/2021")</f>
        <v>433369.70084677002</v>
      </c>
      <c r="AB441">
        <f t="shared" si="76"/>
        <v>1.0213443032821637E-2</v>
      </c>
      <c r="AC441">
        <f t="shared" si="83"/>
        <v>0.13115082198446262</v>
      </c>
    </row>
    <row r="442" spans="1:29">
      <c r="A442" t="s">
        <v>442</v>
      </c>
      <c r="B442" s="4" cm="1">
        <f t="array" ref="B442">_xll.SNL.Clients.Office.Excel.Functions.SPG(A442, "SP_TOTAL_REV", "CY2023")</f>
        <v>9400600</v>
      </c>
      <c r="C442" s="4">
        <f>_xll.SNL.Clients.Office.Excel.Functions.SPG(A442,"IQ_AVG_DILUT_SHARES_OUT","CY2023")</f>
        <v>385900000</v>
      </c>
      <c r="D442" s="5">
        <f>_xll.SNL.Clients.Office.Excel.Functions.SPG(A442, "IQ_DILUT_EPS_NORM", "CY2023")</f>
        <v>2.2069999999999999</v>
      </c>
      <c r="E442">
        <f t="shared" si="72"/>
        <v>851681.3</v>
      </c>
      <c r="F442">
        <f t="shared" si="73"/>
        <v>9.0598610726974879E-2</v>
      </c>
      <c r="G442" s="5">
        <f>_xll.SNL.Clients.Office.Excel.Functions.SPG(A442, "SP_MARKETCAP", "12/30/2023")</f>
        <v>12501.25483584</v>
      </c>
      <c r="H442">
        <f t="shared" si="77"/>
        <v>2.9752987799041967E-4</v>
      </c>
      <c r="I442">
        <f t="shared" si="78"/>
        <v>6.5664844072485615E-4</v>
      </c>
      <c r="K442" t="s">
        <v>442</v>
      </c>
      <c r="L442" s="4" cm="1">
        <f t="array" ref="L442">_xll.SNL.Clients.Office.Excel.Functions.SPG(K442, "SP_TOTAL_REV", "CY2023")</f>
        <v>9400600</v>
      </c>
      <c r="M442" s="4">
        <f>_xll.SNL.Clients.Office.Excel.Functions.SPG(K442,"IQ_AVG_DILUT_SHARES_OUT","CY2023")</f>
        <v>385900000</v>
      </c>
      <c r="N442" s="5">
        <f>_xll.SNL.Clients.Office.Excel.Functions.SPG(K442, "IQ_DILUT_EPS_NORM", "CY2023")</f>
        <v>2.2069999999999999</v>
      </c>
      <c r="O442">
        <f t="shared" si="74"/>
        <v>851681.3</v>
      </c>
      <c r="P442">
        <f t="shared" si="75"/>
        <v>9.0598610726974879E-2</v>
      </c>
      <c r="Q442" s="5">
        <f>_xll.SNL.Clients.Office.Excel.Functions.SPG(K442, "SP_MARKETCAP", "12/31/2022")</f>
        <v>12941.75835658</v>
      </c>
      <c r="R442">
        <f t="shared" si="79"/>
        <v>3.8408809626595087E-4</v>
      </c>
      <c r="S442">
        <f t="shared" si="80"/>
        <v>8.4768242845895353E-4</v>
      </c>
      <c r="U442" t="s">
        <v>442</v>
      </c>
      <c r="V442" s="4" cm="1">
        <f t="array" ref="V442">_xll.SNL.Clients.Office.Excel.Functions.SPG(U442, "SP_TOTAL_REV", "CY2021")</f>
        <v>9107900</v>
      </c>
      <c r="W442" s="4">
        <f>_xll.SNL.Clients.Office.Excel.Functions.SPG(U442,"IQ_AVG_DILUT_SHARES_OUT","CY2021")</f>
        <v>398400000</v>
      </c>
      <c r="X442" s="5">
        <f>_xll.SNL.Clients.Office.Excel.Functions.SPG(U442, "IQ_DILUT_EPS_NORM", "CY2021")</f>
        <v>2.052</v>
      </c>
      <c r="Y442">
        <f t="shared" si="81"/>
        <v>817516.8</v>
      </c>
      <c r="Z442">
        <f t="shared" si="82"/>
        <v>8.9759088264034531E-2</v>
      </c>
      <c r="AA442" s="5">
        <f>_xll.SNL.Clients.Office.Excel.Functions.SPG(U442, "SP_MARKETCAP", "12/31/2021")</f>
        <v>14746.134486999999</v>
      </c>
      <c r="AB442">
        <f t="shared" si="76"/>
        <v>3.4752961326789422E-4</v>
      </c>
      <c r="AC442">
        <f t="shared" si="83"/>
        <v>7.1313076642571898E-4</v>
      </c>
    </row>
    <row r="443" spans="1:29">
      <c r="A443" t="s">
        <v>443</v>
      </c>
      <c r="B443" s="4" cm="1">
        <f t="array" ref="B443">_xll.SNL.Clients.Office.Excel.Functions.SPG(A443, "SP_TOTAL_REV", "CY2023")</f>
        <v>8207800</v>
      </c>
      <c r="C443" s="4">
        <f>_xll.SNL.Clients.Office.Excel.Functions.SPG(A443,"IQ_AVG_DILUT_SHARES_OUT","CY2023")</f>
        <v>104024923</v>
      </c>
      <c r="D443" s="5">
        <f>_xll.SNL.Clients.Office.Excel.Functions.SPG(A443, "IQ_DILUT_EPS_NORM", "CY2023")</f>
        <v>6.8730000000000002</v>
      </c>
      <c r="E443">
        <f t="shared" si="72"/>
        <v>714963.29577900004</v>
      </c>
      <c r="F443">
        <f t="shared" si="73"/>
        <v>8.7107787199858677E-2</v>
      </c>
      <c r="G443" s="5">
        <f>_xll.SNL.Clients.Office.Excel.Functions.SPG(A443, "SP_MARKETCAP", "12/30/2023")</f>
        <v>13414.454455040001</v>
      </c>
      <c r="H443">
        <f t="shared" si="77"/>
        <v>3.1926402986951917E-4</v>
      </c>
      <c r="I443">
        <f t="shared" si="78"/>
        <v>2.1943016772932055E-3</v>
      </c>
      <c r="K443" t="s">
        <v>443</v>
      </c>
      <c r="L443" s="4" cm="1">
        <f t="array" ref="L443">_xll.SNL.Clients.Office.Excel.Functions.SPG(K443, "SP_TOTAL_REV", "CY2023")</f>
        <v>8207800</v>
      </c>
      <c r="M443" s="4">
        <f>_xll.SNL.Clients.Office.Excel.Functions.SPG(K443,"IQ_AVG_DILUT_SHARES_OUT","CY2023")</f>
        <v>104024923</v>
      </c>
      <c r="N443" s="5">
        <f>_xll.SNL.Clients.Office.Excel.Functions.SPG(K443, "IQ_DILUT_EPS_NORM", "CY2023")</f>
        <v>6.8730000000000002</v>
      </c>
      <c r="O443">
        <f t="shared" si="74"/>
        <v>714963.29577900004</v>
      </c>
      <c r="P443">
        <f t="shared" si="75"/>
        <v>8.7107787199858677E-2</v>
      </c>
      <c r="Q443" s="5">
        <f>_xll.SNL.Clients.Office.Excel.Functions.SPG(K443, "SP_MARKETCAP", "12/31/2022")</f>
        <v>16898.017683059999</v>
      </c>
      <c r="R443">
        <f t="shared" si="79"/>
        <v>5.015027528508134E-4</v>
      </c>
      <c r="S443">
        <f t="shared" si="80"/>
        <v>3.4468284203436404E-3</v>
      </c>
      <c r="U443" t="s">
        <v>443</v>
      </c>
      <c r="V443" s="4" cm="1">
        <f t="array" ref="V443">_xll.SNL.Clients.Office.Excel.Functions.SPG(U443, "SP_TOTAL_REV", "CY2021")</f>
        <v>7885300</v>
      </c>
      <c r="W443" s="4">
        <f>_xll.SNL.Clients.Office.Excel.Functions.SPG(U443,"IQ_AVG_DILUT_SHARES_OUT","CY2021")</f>
        <v>107876403</v>
      </c>
      <c r="X443" s="5">
        <f>_xll.SNL.Clients.Office.Excel.Functions.SPG(U443, "IQ_DILUT_EPS_NORM", "CY2021")</f>
        <v>5.62</v>
      </c>
      <c r="Y443">
        <f t="shared" si="81"/>
        <v>606265.38485999999</v>
      </c>
      <c r="Z443">
        <f t="shared" si="82"/>
        <v>7.688551923959773E-2</v>
      </c>
      <c r="AA443" s="5">
        <f>_xll.SNL.Clients.Office.Excel.Functions.SPG(U443, "SP_MARKETCAP", "12/31/2021")</f>
        <v>14717.891997119999</v>
      </c>
      <c r="AB443">
        <f t="shared" si="76"/>
        <v>3.4686400821767774E-4</v>
      </c>
      <c r="AC443">
        <f t="shared" si="83"/>
        <v>1.9493757261833488E-3</v>
      </c>
    </row>
    <row r="444" spans="1:29">
      <c r="A444" t="s">
        <v>444</v>
      </c>
      <c r="B444" s="4" cm="1">
        <f t="array" ref="B444">_xll.SNL.Clients.Office.Excel.Functions.SPG(A444, "SP_TOTAL_REV", "CY2023")</f>
        <v>26640000</v>
      </c>
      <c r="C444" s="4">
        <f>_xll.SNL.Clients.Office.Excel.Functions.SPG(A444,"IQ_AVG_DILUT_SHARES_OUT","CY2023")</f>
        <v>1235000000</v>
      </c>
      <c r="D444" s="5">
        <f>_xll.SNL.Clients.Office.Excel.Functions.SPG(A444, "IQ_DILUT_EPS_NORM", "CY2023")</f>
        <v>2.294</v>
      </c>
      <c r="E444">
        <f t="shared" si="72"/>
        <v>2833090</v>
      </c>
      <c r="F444">
        <f t="shared" si="73"/>
        <v>0.10634722222222222</v>
      </c>
      <c r="G444" s="5">
        <f>_xll.SNL.Clients.Office.Excel.Functions.SPG(A444, "SP_MARKETCAP", "12/30/2023")</f>
        <v>45357.400904119997</v>
      </c>
      <c r="H444">
        <f t="shared" si="77"/>
        <v>1.0795061883128621E-3</v>
      </c>
      <c r="I444">
        <f t="shared" si="78"/>
        <v>2.4763871959897058E-3</v>
      </c>
      <c r="K444" t="s">
        <v>444</v>
      </c>
      <c r="L444" s="4" cm="1">
        <f t="array" ref="L444">_xll.SNL.Clients.Office.Excel.Functions.SPG(K444, "SP_TOTAL_REV", "CY2023")</f>
        <v>26640000</v>
      </c>
      <c r="M444" s="4">
        <f>_xll.SNL.Clients.Office.Excel.Functions.SPG(K444,"IQ_AVG_DILUT_SHARES_OUT","CY2023")</f>
        <v>1235000000</v>
      </c>
      <c r="N444" s="5">
        <f>_xll.SNL.Clients.Office.Excel.Functions.SPG(K444, "IQ_DILUT_EPS_NORM", "CY2023")</f>
        <v>2.294</v>
      </c>
      <c r="O444">
        <f t="shared" si="74"/>
        <v>2833090</v>
      </c>
      <c r="P444">
        <f t="shared" si="75"/>
        <v>0.10634722222222222</v>
      </c>
      <c r="Q444" s="5">
        <f>_xll.SNL.Clients.Office.Excel.Functions.SPG(K444, "SP_MARKETCAP", "12/31/2022")</f>
        <v>49866.906976439997</v>
      </c>
      <c r="R444">
        <f t="shared" si="79"/>
        <v>1.4799600517586521E-3</v>
      </c>
      <c r="S444">
        <f t="shared" si="80"/>
        <v>3.3950283587343478E-3</v>
      </c>
      <c r="U444" t="s">
        <v>444</v>
      </c>
      <c r="V444" s="4" cm="1">
        <f t="array" ref="V444">_xll.SNL.Clients.Office.Excel.Functions.SPG(U444, "SP_TOTAL_REV", "CY2021")</f>
        <v>26042000</v>
      </c>
      <c r="W444" s="4">
        <f>_xll.SNL.Clients.Office.Excel.Functions.SPG(U444,"IQ_AVG_DILUT_SHARES_OUT","CY2021")</f>
        <v>1236000000</v>
      </c>
      <c r="X444" s="5">
        <f>_xll.SNL.Clients.Office.Excel.Functions.SPG(U444, "IQ_DILUT_EPS_NORM", "CY2021")</f>
        <v>1.732</v>
      </c>
      <c r="Y444">
        <f t="shared" si="81"/>
        <v>2140752</v>
      </c>
      <c r="Z444">
        <f t="shared" si="82"/>
        <v>8.2203824591045235E-2</v>
      </c>
      <c r="AA444" s="5">
        <f>_xll.SNL.Clients.Office.Excel.Functions.SPG(U444, "SP_MARKETCAP", "12/31/2021")</f>
        <v>43943.124349899997</v>
      </c>
      <c r="AB444">
        <f t="shared" si="76"/>
        <v>1.0356298475757779E-3</v>
      </c>
      <c r="AC444">
        <f t="shared" si="83"/>
        <v>1.7937108960012474E-3</v>
      </c>
    </row>
    <row r="445" spans="1:29">
      <c r="A445" t="s">
        <v>445</v>
      </c>
      <c r="B445" s="4" cm="1">
        <f t="array" ref="B445">_xll.SNL.Clients.Office.Excel.Functions.SPG(A445, "SP_TOTAL_REV", "CY2023")</f>
        <v>150039000</v>
      </c>
      <c r="C445" s="4">
        <f>_xll.SNL.Clients.Office.Excel.Functions.SPG(A445,"IQ_AVG_DILUT_SHARES_OUT","CY2023")</f>
        <v>725000000</v>
      </c>
      <c r="D445" s="5">
        <f>_xll.SNL.Clients.Office.Excel.Functions.SPG(A445, "IQ_DILUT_EPS_NORM", "CY2023")</f>
        <v>3.911</v>
      </c>
      <c r="E445">
        <f t="shared" si="72"/>
        <v>2835475</v>
      </c>
      <c r="F445">
        <f t="shared" si="73"/>
        <v>1.8898253120855243E-2</v>
      </c>
      <c r="G445" s="5">
        <f>_xll.SNL.Clients.Office.Excel.Functions.SPG(A445, "SP_MARKETCAP", "12/30/2023")</f>
        <v>32884.845762370001</v>
      </c>
      <c r="H445">
        <f t="shared" si="77"/>
        <v>7.8265936307139381E-4</v>
      </c>
      <c r="I445">
        <f t="shared" si="78"/>
        <v>3.060980768972221E-3</v>
      </c>
      <c r="K445" t="s">
        <v>445</v>
      </c>
      <c r="L445" s="4" cm="1">
        <f t="array" ref="L445">_xll.SNL.Clients.Office.Excel.Functions.SPG(K445, "SP_TOTAL_REV", "CY2023")</f>
        <v>150039000</v>
      </c>
      <c r="M445" s="4">
        <f>_xll.SNL.Clients.Office.Excel.Functions.SPG(K445,"IQ_AVG_DILUT_SHARES_OUT","CY2023")</f>
        <v>725000000</v>
      </c>
      <c r="N445" s="5">
        <f>_xll.SNL.Clients.Office.Excel.Functions.SPG(K445, "IQ_DILUT_EPS_NORM", "CY2023")</f>
        <v>3.911</v>
      </c>
      <c r="O445">
        <f t="shared" si="74"/>
        <v>2835475</v>
      </c>
      <c r="P445">
        <f t="shared" si="75"/>
        <v>1.8898253120855243E-2</v>
      </c>
      <c r="Q445" s="5">
        <f>_xll.SNL.Clients.Office.Excel.Functions.SPG(K445, "SP_MARKETCAP", "12/31/2022")</f>
        <v>31911.339187500002</v>
      </c>
      <c r="R445">
        <f t="shared" si="79"/>
        <v>9.4707111507704692E-4</v>
      </c>
      <c r="S445">
        <f t="shared" si="80"/>
        <v>3.7039951310663304E-3</v>
      </c>
      <c r="U445" t="s">
        <v>445</v>
      </c>
      <c r="V445" s="4" cm="1">
        <f t="array" ref="V445">_xll.SNL.Clients.Office.Excel.Functions.SPG(U445, "SP_TOTAL_REV", "CY2021")</f>
        <v>137888000</v>
      </c>
      <c r="W445" s="4">
        <f>_xll.SNL.Clients.Office.Excel.Functions.SPG(U445,"IQ_AVG_DILUT_SHARES_OUT","CY2021")</f>
        <v>754000000</v>
      </c>
      <c r="X445" s="5">
        <f>_xll.SNL.Clients.Office.Excel.Functions.SPG(U445, "IQ_DILUT_EPS_NORM", "CY2021")</f>
        <v>2.5870000000000002</v>
      </c>
      <c r="Y445">
        <f t="shared" si="81"/>
        <v>1950598.0000000002</v>
      </c>
      <c r="Z445">
        <f t="shared" si="82"/>
        <v>1.4146249129728478E-2</v>
      </c>
      <c r="AA445" s="5">
        <f>_xll.SNL.Clients.Office.Excel.Functions.SPG(U445, "SP_MARKETCAP", "12/31/2021")</f>
        <v>33277.666826640001</v>
      </c>
      <c r="AB445">
        <f t="shared" si="76"/>
        <v>7.8427161320924913E-4</v>
      </c>
      <c r="AC445">
        <f t="shared" si="83"/>
        <v>2.0289106633723276E-3</v>
      </c>
    </row>
    <row r="446" spans="1:29">
      <c r="A446" t="s">
        <v>446</v>
      </c>
      <c r="B446" s="4" cm="1">
        <f t="array" ref="B446">_xll.SNL.Clients.Office.Excel.Functions.SPG(A446, "SP_TOTAL_REV", "CY2023")</f>
        <v>13696100</v>
      </c>
      <c r="C446" s="4">
        <f>_xll.SNL.Clients.Office.Excel.Functions.SPG(A446,"IQ_AVG_DILUT_SHARES_OUT","CY2023")</f>
        <v>333200000</v>
      </c>
      <c r="D446" s="5">
        <f>_xll.SNL.Clients.Office.Excel.Functions.SPG(A446, "IQ_DILUT_EPS_NORM", "CY2023")</f>
        <v>2.4750000000000001</v>
      </c>
      <c r="E446">
        <f t="shared" si="72"/>
        <v>824670</v>
      </c>
      <c r="F446">
        <f t="shared" si="73"/>
        <v>6.0212031162155649E-2</v>
      </c>
      <c r="G446" s="5">
        <f>_xll.SNL.Clients.Office.Excel.Functions.SPG(A446, "SP_MARKETCAP", "12/30/2023")</f>
        <v>11677.83080715</v>
      </c>
      <c r="H446">
        <f t="shared" si="77"/>
        <v>2.779323852580788E-4</v>
      </c>
      <c r="I446">
        <f t="shared" si="78"/>
        <v>6.8788265351374508E-4</v>
      </c>
      <c r="K446" t="s">
        <v>446</v>
      </c>
      <c r="L446" s="4" cm="1">
        <f t="array" ref="L446">_xll.SNL.Clients.Office.Excel.Functions.SPG(K446, "SP_TOTAL_REV", "CY2023")</f>
        <v>13696100</v>
      </c>
      <c r="M446" s="4">
        <f>_xll.SNL.Clients.Office.Excel.Functions.SPG(K446,"IQ_AVG_DILUT_SHARES_OUT","CY2023")</f>
        <v>333200000</v>
      </c>
      <c r="N446" s="5">
        <f>_xll.SNL.Clients.Office.Excel.Functions.SPG(K446, "IQ_DILUT_EPS_NORM", "CY2023")</f>
        <v>2.4750000000000001</v>
      </c>
      <c r="O446">
        <f t="shared" si="74"/>
        <v>824670</v>
      </c>
      <c r="P446">
        <f t="shared" si="75"/>
        <v>6.0212031162155649E-2</v>
      </c>
      <c r="Q446" s="5">
        <f>_xll.SNL.Clients.Office.Excel.Functions.SPG(K446, "SP_MARKETCAP", "12/31/2022")</f>
        <v>14936.902961579999</v>
      </c>
      <c r="R446">
        <f t="shared" si="79"/>
        <v>4.4330039740740401E-4</v>
      </c>
      <c r="S446">
        <f t="shared" si="80"/>
        <v>1.097168483583325E-3</v>
      </c>
      <c r="U446" t="s">
        <v>446</v>
      </c>
      <c r="V446" s="4" cm="1">
        <f t="array" ref="V446">_xll.SNL.Clients.Office.Excel.Functions.SPG(U446, "SP_TOTAL_REV", "CY2021")</f>
        <v>12357400</v>
      </c>
      <c r="W446" s="4">
        <f>_xll.SNL.Clients.Office.Excel.Functions.SPG(U446,"IQ_AVG_DILUT_SHARES_OUT","CY2021")</f>
        <v>381600000</v>
      </c>
      <c r="X446" s="5">
        <f>_xll.SNL.Clients.Office.Excel.Functions.SPG(U446, "IQ_DILUT_EPS_NORM", "CY2021")</f>
        <v>3.9039999999999999</v>
      </c>
      <c r="Y446">
        <f t="shared" si="81"/>
        <v>1489766.3999999999</v>
      </c>
      <c r="Z446">
        <f t="shared" si="82"/>
        <v>0.12055662194312719</v>
      </c>
      <c r="AA446" s="5">
        <f>_xll.SNL.Clients.Office.Excel.Functions.SPG(U446, "SP_MARKETCAP", "12/31/2021")</f>
        <v>14889.125133879999</v>
      </c>
      <c r="AB446">
        <f t="shared" si="76"/>
        <v>3.5089954619878819E-4</v>
      </c>
      <c r="AC446">
        <f t="shared" si="83"/>
        <v>1.369911828360069E-3</v>
      </c>
    </row>
    <row r="447" spans="1:29">
      <c r="A447" t="s">
        <v>447</v>
      </c>
      <c r="B447" s="4" cm="1">
        <f t="array" ref="B447">_xll.SNL.Clients.Office.Excel.Functions.SPG(A447, "SP_TOTAL_REV", "CY2023")</f>
        <v>21490000</v>
      </c>
      <c r="C447" s="4">
        <f>_xll.SNL.Clients.Office.Excel.Functions.SPG(A447,"IQ_AVG_DILUT_SHARES_OUT","CY2023")</f>
        <v>401000000</v>
      </c>
      <c r="D447" s="5">
        <f>_xll.SNL.Clients.Office.Excel.Functions.SPG(A447, "IQ_DILUT_EPS_NORM", "CY2023")</f>
        <v>10.327</v>
      </c>
      <c r="E447">
        <f t="shared" si="72"/>
        <v>4141127</v>
      </c>
      <c r="F447">
        <f t="shared" si="73"/>
        <v>0.19270018613308515</v>
      </c>
      <c r="G447" s="5">
        <f>_xll.SNL.Clients.Office.Excel.Functions.SPG(A447, "SP_MARKETCAP", "12/30/2023")</f>
        <v>61683.1208835</v>
      </c>
      <c r="H447">
        <f t="shared" si="77"/>
        <v>1.4680583406651987E-3</v>
      </c>
      <c r="I447">
        <f t="shared" si="78"/>
        <v>1.5160638484049508E-2</v>
      </c>
      <c r="K447" t="s">
        <v>447</v>
      </c>
      <c r="L447" s="4" cm="1">
        <f t="array" ref="L447">_xll.SNL.Clients.Office.Excel.Functions.SPG(K447, "SP_TOTAL_REV", "CY2023")</f>
        <v>21490000</v>
      </c>
      <c r="M447" s="4">
        <f>_xll.SNL.Clients.Office.Excel.Functions.SPG(K447,"IQ_AVG_DILUT_SHARES_OUT","CY2023")</f>
        <v>401000000</v>
      </c>
      <c r="N447" s="5">
        <f>_xll.SNL.Clients.Office.Excel.Functions.SPG(K447, "IQ_DILUT_EPS_NORM", "CY2023")</f>
        <v>10.327</v>
      </c>
      <c r="O447">
        <f t="shared" si="74"/>
        <v>4141127</v>
      </c>
      <c r="P447">
        <f t="shared" si="75"/>
        <v>0.19270018613308515</v>
      </c>
      <c r="Q447" s="5">
        <f>_xll.SNL.Clients.Office.Excel.Functions.SPG(K447, "SP_MARKETCAP", "12/31/2022")</f>
        <v>63700.208072020003</v>
      </c>
      <c r="R447">
        <f t="shared" si="79"/>
        <v>1.8905075319759451E-3</v>
      </c>
      <c r="S447">
        <f t="shared" si="80"/>
        <v>1.9523271282715585E-2</v>
      </c>
      <c r="U447" t="s">
        <v>447</v>
      </c>
      <c r="V447" s="4" cm="1">
        <f t="array" ref="V447">_xll.SNL.Clients.Office.Excel.Functions.SPG(U447, "SP_TOTAL_REV", "CY2021")</f>
        <v>19276000</v>
      </c>
      <c r="W447" s="4">
        <f>_xll.SNL.Clients.Office.Excel.Functions.SPG(U447,"IQ_AVG_DILUT_SHARES_OUT","CY2021")</f>
        <v>426000000</v>
      </c>
      <c r="X447" s="5">
        <f>_xll.SNL.Clients.Office.Excel.Functions.SPG(U447, "IQ_DILUT_EPS_NORM", "CY2021")</f>
        <v>10.132999999999999</v>
      </c>
      <c r="Y447">
        <f t="shared" si="81"/>
        <v>4316658</v>
      </c>
      <c r="Z447">
        <f t="shared" si="82"/>
        <v>0.22393951027184064</v>
      </c>
      <c r="AA447" s="5">
        <f>_xll.SNL.Clients.Office.Excel.Functions.SPG(U447, "SP_MARKETCAP", "12/31/2021")</f>
        <v>84747.93461964</v>
      </c>
      <c r="AB447">
        <f t="shared" si="76"/>
        <v>1.9972974591803121E-3</v>
      </c>
      <c r="AC447">
        <f t="shared" si="83"/>
        <v>2.0238615153874102E-2</v>
      </c>
    </row>
    <row r="448" spans="1:29">
      <c r="A448" t="s">
        <v>448</v>
      </c>
      <c r="B448" s="4" cm="1">
        <f t="array" ref="B448">_xll.SNL.Clients.Office.Excel.Functions.SPG(A448, "SP_TOTAL_REV", "CY2023")</f>
        <v>83933000</v>
      </c>
      <c r="C448" s="4">
        <f>_xll.SNL.Clients.Office.Excel.Functions.SPG(A448,"IQ_AVG_DILUT_SHARES_OUT","CY2023")</f>
        <v>2473600000</v>
      </c>
      <c r="D448" s="5">
        <f>_xll.SNL.Clients.Office.Excel.Functions.SPG(A448, "IQ_DILUT_EPS_NORM", "CY2023")</f>
        <v>5.141</v>
      </c>
      <c r="E448">
        <f t="shared" si="72"/>
        <v>12716777.6</v>
      </c>
      <c r="F448">
        <f t="shared" si="73"/>
        <v>0.15151105762929956</v>
      </c>
      <c r="G448" s="5">
        <f>_xll.SNL.Clients.Office.Excel.Functions.SPG(A448, "SP_MARKETCAP", "12/30/2023")</f>
        <v>345378.10535993997</v>
      </c>
      <c r="H448">
        <f t="shared" si="77"/>
        <v>8.2199992638899311E-3</v>
      </c>
      <c r="I448">
        <f t="shared" si="78"/>
        <v>4.2259016215658134E-2</v>
      </c>
      <c r="K448" t="s">
        <v>448</v>
      </c>
      <c r="L448" s="4" cm="1">
        <f t="array" ref="L448">_xll.SNL.Clients.Office.Excel.Functions.SPG(K448, "SP_TOTAL_REV", "CY2023")</f>
        <v>83933000</v>
      </c>
      <c r="M448" s="4">
        <f>_xll.SNL.Clients.Office.Excel.Functions.SPG(K448,"IQ_AVG_DILUT_SHARES_OUT","CY2023")</f>
        <v>2473600000</v>
      </c>
      <c r="N448" s="5">
        <f>_xll.SNL.Clients.Office.Excel.Functions.SPG(K448, "IQ_DILUT_EPS_NORM", "CY2023")</f>
        <v>5.141</v>
      </c>
      <c r="O448">
        <f t="shared" si="74"/>
        <v>12716777.6</v>
      </c>
      <c r="P448">
        <f t="shared" si="75"/>
        <v>0.15151105762929956</v>
      </c>
      <c r="Q448" s="5">
        <f>_xll.SNL.Clients.Office.Excel.Functions.SPG(K448, "SP_MARKETCAP", "12/31/2022")</f>
        <v>359151.25640472001</v>
      </c>
      <c r="R448">
        <f t="shared" si="79"/>
        <v>1.0658962912398788E-2</v>
      </c>
      <c r="S448">
        <f t="shared" si="80"/>
        <v>5.4797728332642168E-2</v>
      </c>
      <c r="U448" t="s">
        <v>448</v>
      </c>
      <c r="V448" s="4" cm="1">
        <f t="array" ref="V448">_xll.SNL.Clients.Office.Excel.Functions.SPG(U448, "SP_TOTAL_REV", "CY2021")</f>
        <v>78346000</v>
      </c>
      <c r="W448" s="4">
        <f>_xll.SNL.Clients.Office.Excel.Functions.SPG(U448,"IQ_AVG_DILUT_SHARES_OUT","CY2021")</f>
        <v>2566600000</v>
      </c>
      <c r="X448" s="5">
        <f>_xll.SNL.Clients.Office.Excel.Functions.SPG(U448, "IQ_DILUT_EPS_NORM", "CY2021")</f>
        <v>4.3869999999999996</v>
      </c>
      <c r="Y448">
        <f t="shared" si="81"/>
        <v>11259674.199999997</v>
      </c>
      <c r="Z448">
        <f t="shared" si="82"/>
        <v>0.14371728231179637</v>
      </c>
      <c r="AA448" s="5">
        <f>_xll.SNL.Clients.Office.Excel.Functions.SPG(U448, "SP_MARKETCAP", "12/31/2021")</f>
        <v>395855.06423202</v>
      </c>
      <c r="AB448">
        <f t="shared" si="76"/>
        <v>9.329316608632076E-3</v>
      </c>
      <c r="AC448">
        <f t="shared" si="83"/>
        <v>4.0927711962068916E-2</v>
      </c>
    </row>
    <row r="449" spans="1:29">
      <c r="A449" t="s">
        <v>449</v>
      </c>
      <c r="B449" s="4" cm="1">
        <f t="array" ref="B449">_xll.SNL.Clients.Office.Excel.Functions.SPG(A449, "SP_TOTAL_REV", "CY2023")</f>
        <v>62082300</v>
      </c>
      <c r="C449" s="4">
        <f>_xll.SNL.Clients.Office.Excel.Functions.SPG(A449,"IQ_AVG_DILUT_SHARES_OUT","CY2023")</f>
        <v>587500000</v>
      </c>
      <c r="D449" s="5">
        <f>_xll.SNL.Clients.Office.Excel.Functions.SPG(A449, "IQ_DILUT_EPS_NORM", "CY2023")</f>
        <v>5.2169999999999996</v>
      </c>
      <c r="E449">
        <f t="shared" si="72"/>
        <v>3064987.5</v>
      </c>
      <c r="F449">
        <f t="shared" si="73"/>
        <v>4.9369747899159662E-2</v>
      </c>
      <c r="G449" s="5">
        <f>_xll.SNL.Clients.Office.Excel.Functions.SPG(A449, "SP_MARKETCAP", "12/30/2023")</f>
        <v>93172.659755999994</v>
      </c>
      <c r="H449">
        <f t="shared" si="77"/>
        <v>2.2175093983181613E-3</v>
      </c>
      <c r="I449">
        <f t="shared" si="78"/>
        <v>1.1568746531025846E-2</v>
      </c>
      <c r="K449" t="s">
        <v>449</v>
      </c>
      <c r="L449" s="4" cm="1">
        <f t="array" ref="L449">_xll.SNL.Clients.Office.Excel.Functions.SPG(K449, "SP_TOTAL_REV", "CY2023")</f>
        <v>62082300</v>
      </c>
      <c r="M449" s="4">
        <f>_xll.SNL.Clients.Office.Excel.Functions.SPG(K449,"IQ_AVG_DILUT_SHARES_OUT","CY2023")</f>
        <v>587500000</v>
      </c>
      <c r="N449" s="5">
        <f>_xll.SNL.Clients.Office.Excel.Functions.SPG(K449, "IQ_DILUT_EPS_NORM", "CY2023")</f>
        <v>5.2169999999999996</v>
      </c>
      <c r="O449">
        <f t="shared" si="74"/>
        <v>3064987.5</v>
      </c>
      <c r="P449">
        <f t="shared" si="75"/>
        <v>4.9369747899159662E-2</v>
      </c>
      <c r="Q449" s="5">
        <f>_xll.SNL.Clients.Office.Excel.Functions.SPG(K449, "SP_MARKETCAP", "12/31/2022")</f>
        <v>75889.392343519998</v>
      </c>
      <c r="R449">
        <f t="shared" si="79"/>
        <v>2.2522605838319141E-3</v>
      </c>
      <c r="S449">
        <f t="shared" si="80"/>
        <v>1.1750043465851095E-2</v>
      </c>
      <c r="U449" t="s">
        <v>449</v>
      </c>
      <c r="V449" s="4" cm="1">
        <f t="array" ref="V449">_xll.SNL.Clients.Office.Excel.Functions.SPG(U449, "SP_TOTAL_REV", "CY2021")</f>
        <v>47676500</v>
      </c>
      <c r="W449" s="4">
        <f>_xll.SNL.Clients.Office.Excel.Functions.SPG(U449,"IQ_AVG_DILUT_SHARES_OUT","CY2021")</f>
        <v>587100000</v>
      </c>
      <c r="X449" s="5">
        <f>_xll.SNL.Clients.Office.Excel.Functions.SPG(U449, "IQ_DILUT_EPS_NORM", "CY2021")</f>
        <v>4.4820000000000002</v>
      </c>
      <c r="Y449">
        <f t="shared" si="81"/>
        <v>2631382.2000000002</v>
      </c>
      <c r="Z449">
        <f t="shared" si="82"/>
        <v>5.5192436525332192E-2</v>
      </c>
      <c r="AA449" s="5">
        <f>_xll.SNL.Clients.Office.Excel.Functions.SPG(U449, "SP_MARKETCAP", "12/31/2021")</f>
        <v>60056.782543349997</v>
      </c>
      <c r="AB449">
        <f t="shared" si="76"/>
        <v>1.4153885840254949E-3</v>
      </c>
      <c r="AC449">
        <f t="shared" si="83"/>
        <v>6.3437716336022685E-3</v>
      </c>
    </row>
    <row r="450" spans="1:29">
      <c r="A450" t="s">
        <v>450</v>
      </c>
      <c r="B450" s="4" cm="1">
        <f t="array" ref="B450">_xll.SNL.Clients.Office.Excel.Functions.SPG(A450, "SP_TOTAL_REV", "CY2023")</f>
        <v>23051900</v>
      </c>
      <c r="C450" s="4">
        <f>_xll.SNL.Clients.Office.Excel.Functions.SPG(A450,"IQ_AVG_DILUT_SHARES_OUT","CY2023")</f>
        <v>258300000</v>
      </c>
      <c r="D450" s="5">
        <f>_xll.SNL.Clients.Office.Excel.Functions.SPG(A450, "IQ_DILUT_EPS_NORM", "CY2023")</f>
        <v>7.6950000000000003</v>
      </c>
      <c r="E450">
        <f t="shared" si="72"/>
        <v>1987618.5</v>
      </c>
      <c r="F450">
        <f t="shared" si="73"/>
        <v>8.6223630156299483E-2</v>
      </c>
      <c r="G450" s="5">
        <f>_xll.SNL.Clients.Office.Excel.Functions.SPG(A450, "SP_MARKETCAP", "12/30/2023")</f>
        <v>79835.823470999996</v>
      </c>
      <c r="H450">
        <f t="shared" si="77"/>
        <v>1.900092680975672E-3</v>
      </c>
      <c r="I450">
        <f t="shared" si="78"/>
        <v>1.4621213180107798E-2</v>
      </c>
      <c r="K450" t="s">
        <v>450</v>
      </c>
      <c r="L450" s="4" cm="1">
        <f t="array" ref="L450">_xll.SNL.Clients.Office.Excel.Functions.SPG(K450, "SP_TOTAL_REV", "CY2023")</f>
        <v>23051900</v>
      </c>
      <c r="M450" s="4">
        <f>_xll.SNL.Clients.Office.Excel.Functions.SPG(K450,"IQ_AVG_DILUT_SHARES_OUT","CY2023")</f>
        <v>258300000</v>
      </c>
      <c r="N450" s="5">
        <f>_xll.SNL.Clients.Office.Excel.Functions.SPG(K450, "IQ_DILUT_EPS_NORM", "CY2023")</f>
        <v>7.6950000000000003</v>
      </c>
      <c r="O450">
        <f t="shared" si="74"/>
        <v>1987618.5</v>
      </c>
      <c r="P450">
        <f t="shared" si="75"/>
        <v>8.6223630156299483E-2</v>
      </c>
      <c r="Q450" s="5">
        <f>_xll.SNL.Clients.Office.Excel.Functions.SPG(K450, "SP_MARKETCAP", "12/31/2022")</f>
        <v>61123.334034150001</v>
      </c>
      <c r="R450">
        <f t="shared" si="79"/>
        <v>1.8140305482267141E-3</v>
      </c>
      <c r="S450">
        <f t="shared" si="80"/>
        <v>1.3958965068604565E-2</v>
      </c>
      <c r="U450" t="s">
        <v>450</v>
      </c>
      <c r="V450" s="4" cm="1">
        <f t="array" ref="V450">_xll.SNL.Clients.Office.Excel.Functions.SPG(U450, "SP_TOTAL_REV", "CY2021")</f>
        <v>19944600</v>
      </c>
      <c r="W450" s="4">
        <f>_xll.SNL.Clients.Office.Excel.Functions.SPG(U450,"IQ_AVG_DILUT_SHARES_OUT","CY2021")</f>
        <v>267100000</v>
      </c>
      <c r="X450" s="5">
        <f>_xll.SNL.Clients.Office.Excel.Functions.SPG(U450, "IQ_DILUT_EPS_NORM", "CY2021")</f>
        <v>5.4349999999999996</v>
      </c>
      <c r="Y450">
        <f t="shared" si="81"/>
        <v>1451688.5</v>
      </c>
      <c r="Z450">
        <f t="shared" si="82"/>
        <v>7.2786042337274245E-2</v>
      </c>
      <c r="AA450" s="5">
        <f>_xll.SNL.Clients.Office.Excel.Functions.SPG(U450, "SP_MARKETCAP", "12/31/2021")</f>
        <v>92048.556635360001</v>
      </c>
      <c r="AB450">
        <f t="shared" si="76"/>
        <v>2.1693549124725629E-3</v>
      </c>
      <c r="AC450">
        <f t="shared" si="83"/>
        <v>1.1790443949288378E-2</v>
      </c>
    </row>
    <row r="451" spans="1:29">
      <c r="A451" t="s">
        <v>451</v>
      </c>
      <c r="B451" s="4" cm="1">
        <f t="array" ref="B451">_xll.SNL.Clients.Office.Excel.Functions.SPG(A451, "SP_TOTAL_REV", "CY2023")</f>
        <v>25253000</v>
      </c>
      <c r="C451" s="4">
        <f>_xll.SNL.Clients.Office.Excel.Functions.SPG(A451,"IQ_AVG_DILUT_SHARES_OUT","CY2023")</f>
        <v>1098000000</v>
      </c>
      <c r="D451" s="5">
        <f>_xll.SNL.Clients.Office.Excel.Functions.SPG(A451, "IQ_DILUT_EPS_NORM", "CY2023")</f>
        <v>2.589</v>
      </c>
      <c r="E451">
        <f t="shared" si="72"/>
        <v>2842722</v>
      </c>
      <c r="F451">
        <f t="shared" si="73"/>
        <v>0.11256967489011206</v>
      </c>
      <c r="G451" s="5">
        <f>_xll.SNL.Clients.Office.Excel.Functions.SPG(A451, "SP_MARKETCAP", "12/30/2023")</f>
        <v>76474.22875188</v>
      </c>
      <c r="H451">
        <f t="shared" si="77"/>
        <v>1.8200867231924903E-3</v>
      </c>
      <c r="I451">
        <f t="shared" si="78"/>
        <v>4.7122045263453573E-3</v>
      </c>
      <c r="K451" t="s">
        <v>451</v>
      </c>
      <c r="L451" s="4" cm="1">
        <f t="array" ref="L451">_xll.SNL.Clients.Office.Excel.Functions.SPG(K451, "SP_TOTAL_REV", "CY2023")</f>
        <v>25253000</v>
      </c>
      <c r="M451" s="4">
        <f>_xll.SNL.Clients.Office.Excel.Functions.SPG(K451,"IQ_AVG_DILUT_SHARES_OUT","CY2023")</f>
        <v>1098000000</v>
      </c>
      <c r="N451" s="5">
        <f>_xll.SNL.Clients.Office.Excel.Functions.SPG(K451, "IQ_DILUT_EPS_NORM", "CY2023")</f>
        <v>2.589</v>
      </c>
      <c r="O451">
        <f t="shared" si="74"/>
        <v>2842722</v>
      </c>
      <c r="P451">
        <f t="shared" si="75"/>
        <v>0.11256967489011206</v>
      </c>
      <c r="Q451" s="5">
        <f>_xll.SNL.Clients.Office.Excel.Functions.SPG(K451, "SP_MARKETCAP", "12/31/2022")</f>
        <v>77670.716647480003</v>
      </c>
      <c r="R451">
        <f t="shared" si="79"/>
        <v>2.3051270832587412E-3</v>
      </c>
      <c r="S451">
        <f t="shared" si="80"/>
        <v>5.9679740185568809E-3</v>
      </c>
      <c r="U451" t="s">
        <v>451</v>
      </c>
      <c r="V451" s="4" cm="1">
        <f t="array" ref="V451">_xll.SNL.Clients.Office.Excel.Functions.SPG(U451, "SP_TOTAL_REV", "CY2021")</f>
        <v>23113000</v>
      </c>
      <c r="W451" s="4">
        <f>_xll.SNL.Clients.Office.Excel.Functions.SPG(U451,"IQ_AVG_DILUT_SHARES_OUT","CY2021")</f>
        <v>1068000000</v>
      </c>
      <c r="X451" s="5">
        <f>_xll.SNL.Clients.Office.Excel.Functions.SPG(U451, "IQ_DILUT_EPS_NORM", "CY2021")</f>
        <v>1.593</v>
      </c>
      <c r="Y451">
        <f t="shared" si="81"/>
        <v>1701324</v>
      </c>
      <c r="Z451">
        <f t="shared" si="82"/>
        <v>7.3608964651927483E-2</v>
      </c>
      <c r="AA451" s="5">
        <f>_xll.SNL.Clients.Office.Excel.Functions.SPG(U451, "SP_MARKETCAP", "12/31/2021")</f>
        <v>72681.353587980004</v>
      </c>
      <c r="AB451">
        <f t="shared" si="76"/>
        <v>1.7129182380972929E-3</v>
      </c>
      <c r="AC451">
        <f t="shared" si="83"/>
        <v>2.7286787532889876E-3</v>
      </c>
    </row>
    <row r="452" spans="1:29">
      <c r="A452" t="s">
        <v>452</v>
      </c>
      <c r="B452" s="4" cm="1">
        <f t="array" ref="B452">_xll.SNL.Clients.Office.Excel.Functions.SPG(A452, "SP_TOTAL_REV", "CY2023")</f>
        <v>54217000</v>
      </c>
      <c r="C452" s="4">
        <f>_xll.SNL.Clients.Office.Excel.Functions.SPG(A452,"IQ_AVG_DILUT_SHARES_OUT","CY2023")</f>
        <v>1159000000</v>
      </c>
      <c r="D452" s="5">
        <f>_xll.SNL.Clients.Office.Excel.Functions.SPG(A452, "IQ_DILUT_EPS_NORM", "CY2023")</f>
        <v>3.218</v>
      </c>
      <c r="E452">
        <f t="shared" si="72"/>
        <v>3729662</v>
      </c>
      <c r="F452">
        <f t="shared" si="73"/>
        <v>6.8791375398860141E-2</v>
      </c>
      <c r="G452" s="5">
        <f>_xll.SNL.Clients.Office.Excel.Functions.SPG(A452, "SP_MARKETCAP", "12/30/2023")</f>
        <v>106913.08210896001</v>
      </c>
      <c r="H452">
        <f t="shared" si="77"/>
        <v>2.5445314644944746E-3</v>
      </c>
      <c r="I452">
        <f t="shared" si="78"/>
        <v>8.1883022527432184E-3</v>
      </c>
      <c r="K452" t="s">
        <v>452</v>
      </c>
      <c r="L452" s="4" cm="1">
        <f t="array" ref="L452">_xll.SNL.Clients.Office.Excel.Functions.SPG(K452, "SP_TOTAL_REV", "CY2023")</f>
        <v>54217000</v>
      </c>
      <c r="M452" s="4">
        <f>_xll.SNL.Clients.Office.Excel.Functions.SPG(K452,"IQ_AVG_DILUT_SHARES_OUT","CY2023")</f>
        <v>1159000000</v>
      </c>
      <c r="N452" s="5">
        <f>_xll.SNL.Clients.Office.Excel.Functions.SPG(K452, "IQ_DILUT_EPS_NORM", "CY2023")</f>
        <v>3.218</v>
      </c>
      <c r="O452">
        <f t="shared" si="74"/>
        <v>3729662</v>
      </c>
      <c r="P452">
        <f t="shared" si="75"/>
        <v>6.8791375398860141E-2</v>
      </c>
      <c r="Q452" s="5">
        <f>_xll.SNL.Clients.Office.Excel.Functions.SPG(K452, "SP_MARKETCAP", "12/31/2022")</f>
        <v>91978.130260399994</v>
      </c>
      <c r="R452">
        <f t="shared" si="79"/>
        <v>2.7297453697129924E-3</v>
      </c>
      <c r="S452">
        <f t="shared" si="80"/>
        <v>8.7843205997364098E-3</v>
      </c>
      <c r="U452" t="s">
        <v>452</v>
      </c>
      <c r="V452" s="4" cm="1">
        <f t="array" ref="V452">_xll.SNL.Clients.Office.Excel.Functions.SPG(U452, "SP_TOTAL_REV", "CY2021")</f>
        <v>48550000</v>
      </c>
      <c r="W452" s="4">
        <f>_xll.SNL.Clients.Office.Excel.Functions.SPG(U452,"IQ_AVG_DILUT_SHARES_OUT","CY2021")</f>
        <v>1216000000</v>
      </c>
      <c r="X452" s="5">
        <f>_xll.SNL.Clients.Office.Excel.Functions.SPG(U452, "IQ_DILUT_EPS_NORM", "CY2021")</f>
        <v>2.3849999999999998</v>
      </c>
      <c r="Y452">
        <f t="shared" si="81"/>
        <v>2900159.9999999995</v>
      </c>
      <c r="Z452">
        <f t="shared" si="82"/>
        <v>5.9735530381050457E-2</v>
      </c>
      <c r="AA452" s="5">
        <f>_xll.SNL.Clients.Office.Excel.Functions.SPG(U452, "SP_MARKETCAP", "12/31/2021")</f>
        <v>90563.327672479994</v>
      </c>
      <c r="AB452">
        <f t="shared" si="76"/>
        <v>2.1343517699514494E-3</v>
      </c>
      <c r="AC452">
        <f t="shared" si="83"/>
        <v>5.0904289713342068E-3</v>
      </c>
    </row>
    <row r="453" spans="1:29">
      <c r="A453" t="s">
        <v>453</v>
      </c>
      <c r="B453" s="4" cm="1">
        <f t="array" ref="B453">_xll.SNL.Clients.Office.Excel.Functions.SPG(A453, "SP_TOTAL_REV", "CY2023")</f>
        <v>41364000</v>
      </c>
      <c r="C453" s="4">
        <f>_xll.SNL.Clients.Office.Excel.Functions.SPG(A453,"IQ_AVG_DILUT_SHARES_OUT","CY2023")</f>
        <v>232200000</v>
      </c>
      <c r="D453" s="5">
        <f>_xll.SNL.Clients.Office.Excel.Functions.SPG(A453, "IQ_DILUT_EPS_NORM", "CY2023")</f>
        <v>9.0739999999999998</v>
      </c>
      <c r="E453">
        <f t="shared" si="72"/>
        <v>2106982.7999999998</v>
      </c>
      <c r="F453">
        <f t="shared" si="73"/>
        <v>5.093759791122715E-2</v>
      </c>
      <c r="G453" s="5">
        <f>_xll.SNL.Clients.Office.Excel.Functions.SPG(A453, "SP_MARKETCAP", "12/30/2023")</f>
        <v>43507.810468540003</v>
      </c>
      <c r="H453">
        <f t="shared" si="77"/>
        <v>1.0354859340378532E-3</v>
      </c>
      <c r="I453">
        <f t="shared" si="78"/>
        <v>9.395999365459479E-3</v>
      </c>
      <c r="K453" t="s">
        <v>453</v>
      </c>
      <c r="L453" s="4" cm="1">
        <f t="array" ref="L453">_xll.SNL.Clients.Office.Excel.Functions.SPG(K453, "SP_TOTAL_REV", "CY2023")</f>
        <v>41364000</v>
      </c>
      <c r="M453" s="4">
        <f>_xll.SNL.Clients.Office.Excel.Functions.SPG(K453,"IQ_AVG_DILUT_SHARES_OUT","CY2023")</f>
        <v>232200000</v>
      </c>
      <c r="N453" s="5">
        <f>_xll.SNL.Clients.Office.Excel.Functions.SPG(K453, "IQ_DILUT_EPS_NORM", "CY2023")</f>
        <v>9.0739999999999998</v>
      </c>
      <c r="O453">
        <f t="shared" si="74"/>
        <v>2106982.7999999998</v>
      </c>
      <c r="P453">
        <f t="shared" si="75"/>
        <v>5.093759791122715E-2</v>
      </c>
      <c r="Q453" s="5">
        <f>_xll.SNL.Clients.Office.Excel.Functions.SPG(K453, "SP_MARKETCAP", "12/31/2022")</f>
        <v>43937.817462250001</v>
      </c>
      <c r="R453">
        <f t="shared" si="79"/>
        <v>1.303995345777428E-3</v>
      </c>
      <c r="S453">
        <f t="shared" si="80"/>
        <v>1.1832453767584381E-2</v>
      </c>
      <c r="U453" t="s">
        <v>453</v>
      </c>
      <c r="V453" s="4" cm="1">
        <f t="array" ref="V453">_xll.SNL.Clients.Office.Excel.Functions.SPG(U453, "SP_TOTAL_REV", "CY2021")</f>
        <v>34816000</v>
      </c>
      <c r="W453" s="4">
        <f>_xll.SNL.Clients.Office.Excel.Functions.SPG(U453,"IQ_AVG_DILUT_SHARES_OUT","CY2021")</f>
        <v>250800000</v>
      </c>
      <c r="X453" s="5">
        <f>_xll.SNL.Clients.Office.Excel.Functions.SPG(U453, "IQ_DILUT_EPS_NORM", "CY2021")</f>
        <v>11.109</v>
      </c>
      <c r="Y453">
        <f t="shared" si="81"/>
        <v>2786137.2</v>
      </c>
      <c r="Z453">
        <f t="shared" si="82"/>
        <v>8.0024620863970594E-2</v>
      </c>
      <c r="AA453" s="5">
        <f>_xll.SNL.Clients.Office.Excel.Functions.SPG(U453, "SP_MARKETCAP", "12/31/2021")</f>
        <v>38483.138907410001</v>
      </c>
      <c r="AB453">
        <f t="shared" si="76"/>
        <v>9.0695160780048651E-4</v>
      </c>
      <c r="AC453">
        <f t="shared" si="83"/>
        <v>1.0075325411055604E-2</v>
      </c>
    </row>
    <row r="454" spans="1:29">
      <c r="A454" t="s">
        <v>454</v>
      </c>
      <c r="B454" s="4" cm="1">
        <f t="array" ref="B454">_xll.SNL.Clients.Office.Excel.Functions.SPG(A454, "SP_TOTAL_REV", "CY2023")</f>
        <v>88935000</v>
      </c>
      <c r="C454" s="4">
        <f>_xll.SNL.Clients.Office.Excel.Functions.SPG(A454,"IQ_AVG_DILUT_SHARES_OUT","CY2023")</f>
        <v>1832000000</v>
      </c>
      <c r="D454" s="5">
        <f>_xll.SNL.Clients.Office.Excel.Functions.SPG(A454, "IQ_DILUT_EPS_NORM", "CY2023")</f>
        <v>2.5819999999999999</v>
      </c>
      <c r="E454">
        <f t="shared" ref="E454:E495" si="84">C454*D454/1000</f>
        <v>4730224</v>
      </c>
      <c r="F454">
        <f t="shared" ref="F454:F495" si="85">E454/B454</f>
        <v>5.3187429021195255E-2</v>
      </c>
      <c r="G454" s="5">
        <f>_xll.SNL.Clients.Office.Excel.Functions.SPG(A454, "SP_MARKETCAP", "12/30/2023")</f>
        <v>165259.22450709</v>
      </c>
      <c r="H454">
        <f t="shared" si="77"/>
        <v>3.9331697137651375E-3</v>
      </c>
      <c r="I454">
        <f t="shared" si="78"/>
        <v>1.0155444200941584E-2</v>
      </c>
      <c r="K454" t="s">
        <v>454</v>
      </c>
      <c r="L454" s="4" cm="1">
        <f t="array" ref="L454">_xll.SNL.Clients.Office.Excel.Functions.SPG(K454, "SP_TOTAL_REV", "CY2023")</f>
        <v>88935000</v>
      </c>
      <c r="M454" s="4">
        <f>_xll.SNL.Clients.Office.Excel.Functions.SPG(K454,"IQ_AVG_DILUT_SHARES_OUT","CY2023")</f>
        <v>1832000000</v>
      </c>
      <c r="N454" s="5">
        <f>_xll.SNL.Clients.Office.Excel.Functions.SPG(K454, "IQ_DILUT_EPS_NORM", "CY2023")</f>
        <v>2.5819999999999999</v>
      </c>
      <c r="O454">
        <f t="shared" ref="O454:O495" si="86">M454*N454/1000</f>
        <v>4730224</v>
      </c>
      <c r="P454">
        <f t="shared" ref="P454:P495" si="87">O454/L454</f>
        <v>5.3187429021195255E-2</v>
      </c>
      <c r="Q454" s="5">
        <f>_xll.SNL.Clients.Office.Excel.Functions.SPG(K454, "SP_MARKETCAP", "12/31/2022")</f>
        <v>158433.67191743999</v>
      </c>
      <c r="R454">
        <f t="shared" si="79"/>
        <v>4.7020262436173856E-3</v>
      </c>
      <c r="S454">
        <f t="shared" si="80"/>
        <v>1.214063176102009E-2</v>
      </c>
      <c r="U454" t="s">
        <v>454</v>
      </c>
      <c r="V454" s="4" cm="1">
        <f t="array" ref="V454">_xll.SNL.Clients.Office.Excel.Functions.SPG(U454, "SP_TOTAL_REV", "CY2021")</f>
        <v>72988000</v>
      </c>
      <c r="W454" s="4">
        <f>_xll.SNL.Clients.Office.Excel.Functions.SPG(U454,"IQ_AVG_DILUT_SHARES_OUT","CY2021")</f>
        <v>1829250000</v>
      </c>
      <c r="X454" s="5">
        <f>_xll.SNL.Clients.Office.Excel.Functions.SPG(U454, "IQ_DILUT_EPS_NORM", "CY2021")</f>
        <v>1.3959999999999999</v>
      </c>
      <c r="Y454">
        <f t="shared" si="81"/>
        <v>2553633</v>
      </c>
      <c r="Z454">
        <f t="shared" si="82"/>
        <v>3.4987025264427027E-2</v>
      </c>
      <c r="AA454" s="5">
        <f>_xll.SNL.Clients.Office.Excel.Functions.SPG(U454, "SP_MARKETCAP", "12/31/2021")</f>
        <v>281536.72978572</v>
      </c>
      <c r="AB454">
        <f t="shared" ref="AB454:AB507" si="88">AA454/$AA$509</f>
        <v>6.6351185735757032E-3</v>
      </c>
      <c r="AC454">
        <f t="shared" si="83"/>
        <v>9.2626255287116804E-3</v>
      </c>
    </row>
    <row r="455" spans="1:29">
      <c r="A455" t="s">
        <v>455</v>
      </c>
      <c r="B455" s="4" cm="1">
        <f t="array" ref="B455">_xll.SNL.Clients.Office.Excel.Functions.SPG(A455, "SP_TOTAL_REV", "CY2023")</f>
        <v>9951000</v>
      </c>
      <c r="C455" s="4">
        <f>_xll.SNL.Clients.Office.Excel.Functions.SPG(A455,"IQ_AVG_DILUT_SHARES_OUT","CY2023")</f>
        <v>1222715000</v>
      </c>
      <c r="D455" s="5">
        <f>_xll.SNL.Clients.Office.Excel.Functions.SPG(A455, "IQ_DILUT_EPS_NORM", "CY2023")</f>
        <v>1.823</v>
      </c>
      <c r="E455">
        <f t="shared" si="84"/>
        <v>2229009.4449999998</v>
      </c>
      <c r="F455">
        <f t="shared" si="85"/>
        <v>0.22399853733293135</v>
      </c>
      <c r="G455" s="5">
        <f>_xll.SNL.Clients.Office.Excel.Functions.SPG(A455, "SP_MARKETCAP", "12/30/2023")</f>
        <v>42370.648745760001</v>
      </c>
      <c r="H455">
        <f t="shared" ref="H455:H508" si="89">G455/$G$509</f>
        <v>1.00842148386249E-3</v>
      </c>
      <c r="I455">
        <f t="shared" ref="I455:I495" si="90">D455*H455</f>
        <v>1.8383523650813193E-3</v>
      </c>
      <c r="K455" t="s">
        <v>455</v>
      </c>
      <c r="L455" s="4" cm="1">
        <f t="array" ref="L455">_xll.SNL.Clients.Office.Excel.Functions.SPG(K455, "SP_TOTAL_REV", "CY2023")</f>
        <v>9951000</v>
      </c>
      <c r="M455" s="4">
        <f>_xll.SNL.Clients.Office.Excel.Functions.SPG(K455,"IQ_AVG_DILUT_SHARES_OUT","CY2023")</f>
        <v>1222715000</v>
      </c>
      <c r="N455" s="5">
        <f>_xll.SNL.Clients.Office.Excel.Functions.SPG(K455, "IQ_DILUT_EPS_NORM", "CY2023")</f>
        <v>1.823</v>
      </c>
      <c r="O455">
        <f t="shared" si="86"/>
        <v>2229009.4449999998</v>
      </c>
      <c r="P455">
        <f t="shared" si="87"/>
        <v>0.22399853733293135</v>
      </c>
      <c r="Q455" s="5">
        <f>_xll.SNL.Clients.Office.Excel.Functions.SPG(K455, "SP_MARKETCAP", "12/31/2022")</f>
        <v>40083.380341199998</v>
      </c>
      <c r="R455">
        <f t="shared" ref="R455:R508" si="91">Q455/$Q$509</f>
        <v>1.1896025889965689E-3</v>
      </c>
      <c r="S455">
        <f t="shared" ref="S455:S508" si="92">N455*R455</f>
        <v>2.1686455197407451E-3</v>
      </c>
      <c r="U455" t="s">
        <v>455</v>
      </c>
      <c r="V455" s="4" cm="1">
        <f t="array" ref="V455">_xll.SNL.Clients.Office.Excel.Functions.SPG(U455, "SP_TOTAL_REV", "CY2021")</f>
        <v>10775000</v>
      </c>
      <c r="W455" s="4">
        <f>_xll.SNL.Clients.Office.Excel.Functions.SPG(U455,"IQ_AVG_DILUT_SHARES_OUT","CY2021")</f>
        <v>1218215000</v>
      </c>
      <c r="X455" s="5">
        <f>_xll.SNL.Clients.Office.Excel.Functions.SPG(U455, "IQ_DILUT_EPS_NORM", "CY2021")</f>
        <v>1.0289999999999999</v>
      </c>
      <c r="Y455">
        <f t="shared" ref="Y455:Y508" si="93">W455*X455/1000</f>
        <v>1253543.2350000001</v>
      </c>
      <c r="Z455">
        <f t="shared" ref="Z455:Z508" si="94">Y455/V455</f>
        <v>0.11633811925754062</v>
      </c>
      <c r="AA455" s="5">
        <f>_xll.SNL.Clients.Office.Excel.Functions.SPG(U455, "SP_MARKETCAP", "12/31/2021")</f>
        <v>31639.37596596</v>
      </c>
      <c r="AB455">
        <f t="shared" si="88"/>
        <v>7.4566118349057387E-4</v>
      </c>
      <c r="AC455">
        <f t="shared" ref="AC455:AC508" si="95">X455*AB455</f>
        <v>7.6728535781180041E-4</v>
      </c>
    </row>
    <row r="456" spans="1:29">
      <c r="A456" t="s">
        <v>456</v>
      </c>
      <c r="B456" s="4" cm="1">
        <f t="array" ref="B456">_xll.SNL.Clients.Office.Excel.Functions.SPG(A456, "SP_TOTAL_REV", "CY2023")</f>
        <v>42857000</v>
      </c>
      <c r="C456" s="4">
        <f>_xll.SNL.Clients.Office.Excel.Functions.SPG(A456,"IQ_AVG_DILUT_SHARES_OUT","CY2023")</f>
        <v>388000000</v>
      </c>
      <c r="D456" s="5">
        <f>_xll.SNL.Clients.Office.Excel.Functions.SPG(A456, "IQ_DILUT_EPS_NORM", "CY2023")</f>
        <v>11.081</v>
      </c>
      <c r="E456">
        <f t="shared" si="84"/>
        <v>4299428</v>
      </c>
      <c r="F456">
        <f t="shared" si="85"/>
        <v>0.10032032106773689</v>
      </c>
      <c r="G456" s="5">
        <f>_xll.SNL.Clients.Office.Excel.Functions.SPG(A456, "SP_MARKETCAP", "12/30/2023")</f>
        <v>205082.56426359</v>
      </c>
      <c r="H456">
        <f t="shared" si="89"/>
        <v>4.8809652410552046E-3</v>
      </c>
      <c r="I456">
        <f t="shared" si="90"/>
        <v>5.408597583613272E-2</v>
      </c>
      <c r="K456" t="s">
        <v>456</v>
      </c>
      <c r="L456" s="4" cm="1">
        <f t="array" ref="L456">_xll.SNL.Clients.Office.Excel.Functions.SPG(K456, "SP_TOTAL_REV", "CY2023")</f>
        <v>42857000</v>
      </c>
      <c r="M456" s="4">
        <f>_xll.SNL.Clients.Office.Excel.Functions.SPG(K456,"IQ_AVG_DILUT_SHARES_OUT","CY2023")</f>
        <v>388000000</v>
      </c>
      <c r="N456" s="5">
        <f>_xll.SNL.Clients.Office.Excel.Functions.SPG(K456, "IQ_DILUT_EPS_NORM", "CY2023")</f>
        <v>11.081</v>
      </c>
      <c r="O456">
        <f t="shared" si="86"/>
        <v>4299428</v>
      </c>
      <c r="P456">
        <f t="shared" si="87"/>
        <v>0.10032032106773689</v>
      </c>
      <c r="Q456" s="5">
        <f>_xll.SNL.Clients.Office.Excel.Functions.SPG(K456, "SP_MARKETCAP", "12/31/2022")</f>
        <v>216998.34103002999</v>
      </c>
      <c r="R456">
        <f t="shared" si="91"/>
        <v>6.4401202218953351E-3</v>
      </c>
      <c r="S456">
        <f t="shared" si="92"/>
        <v>7.1362972178822204E-2</v>
      </c>
      <c r="U456" t="s">
        <v>456</v>
      </c>
      <c r="V456" s="4" cm="1">
        <f t="array" ref="V456">_xll.SNL.Clients.Office.Excel.Functions.SPG(U456, "SP_TOTAL_REV", "CY2021")</f>
        <v>39211000</v>
      </c>
      <c r="W456" s="4">
        <f>_xll.SNL.Clients.Office.Excel.Functions.SPG(U456,"IQ_AVG_DILUT_SHARES_OUT","CY2021")</f>
        <v>397000000</v>
      </c>
      <c r="X456" s="5">
        <f>_xll.SNL.Clients.Office.Excel.Functions.SPG(U456, "IQ_DILUT_EPS_NORM", "CY2021")</f>
        <v>15.54</v>
      </c>
      <c r="Y456">
        <f t="shared" si="93"/>
        <v>6169380</v>
      </c>
      <c r="Z456">
        <f t="shared" si="94"/>
        <v>0.15733799189003086</v>
      </c>
      <c r="AA456" s="5">
        <f>_xll.SNL.Clients.Office.Excel.Functions.SPG(U456, "SP_MARKETCAP", "12/31/2021")</f>
        <v>262924.64556988003</v>
      </c>
      <c r="AB456">
        <f t="shared" si="88"/>
        <v>6.1964781668072261E-3</v>
      </c>
      <c r="AC456">
        <f t="shared" si="95"/>
        <v>9.6293270712184284E-2</v>
      </c>
    </row>
    <row r="457" spans="1:29">
      <c r="A457" t="s">
        <v>457</v>
      </c>
      <c r="B457" s="4" cm="1">
        <f t="array" ref="B457">_xll.SNL.Clients.Office.Excel.Functions.SPG(A457, "SP_TOTAL_REV", "CY2023")</f>
        <v>14555741</v>
      </c>
      <c r="C457" s="4">
        <f>_xll.SNL.Clients.Office.Excel.Functions.SPG(A457,"IQ_AVG_DILUT_SHARES_OUT","CY2023")</f>
        <v>548730000</v>
      </c>
      <c r="D457" s="5">
        <f>_xll.SNL.Clients.Office.Excel.Functions.SPG(A457, "IQ_DILUT_EPS_NORM", "CY2023")</f>
        <v>1.631</v>
      </c>
      <c r="E457">
        <f t="shared" si="84"/>
        <v>894978.63</v>
      </c>
      <c r="F457">
        <f t="shared" si="85"/>
        <v>6.1486298086782389E-2</v>
      </c>
      <c r="G457" s="5">
        <f>_xll.SNL.Clients.Office.Excel.Functions.SPG(A457, "SP_MARKETCAP", "12/30/2023")</f>
        <v>23247.79728612</v>
      </c>
      <c r="H457">
        <f t="shared" si="89"/>
        <v>5.5329759939419098E-4</v>
      </c>
      <c r="I457">
        <f t="shared" si="90"/>
        <v>9.0242838461192547E-4</v>
      </c>
      <c r="K457" t="s">
        <v>457</v>
      </c>
      <c r="L457" s="4" cm="1">
        <f t="array" ref="L457">_xll.SNL.Clients.Office.Excel.Functions.SPG(K457, "SP_TOTAL_REV", "CY2023")</f>
        <v>14555741</v>
      </c>
      <c r="M457" s="4">
        <f>_xll.SNL.Clients.Office.Excel.Functions.SPG(K457,"IQ_AVG_DILUT_SHARES_OUT","CY2023")</f>
        <v>548730000</v>
      </c>
      <c r="N457" s="5">
        <f>_xll.SNL.Clients.Office.Excel.Functions.SPG(K457, "IQ_DILUT_EPS_NORM", "CY2023")</f>
        <v>1.631</v>
      </c>
      <c r="O457">
        <f t="shared" si="86"/>
        <v>894978.63</v>
      </c>
      <c r="P457">
        <f t="shared" si="87"/>
        <v>6.1486298086782389E-2</v>
      </c>
      <c r="Q457" s="5">
        <f>_xll.SNL.Clients.Office.Excel.Functions.SPG(K457, "SP_MARKETCAP", "12/31/2022")</f>
        <v>24850.916227649999</v>
      </c>
      <c r="R457">
        <f t="shared" si="91"/>
        <v>7.3753046853094453E-4</v>
      </c>
      <c r="S457">
        <f t="shared" si="92"/>
        <v>1.2029121941739705E-3</v>
      </c>
      <c r="U457" t="s">
        <v>457</v>
      </c>
      <c r="V457" s="4" cm="1">
        <f t="array" ref="V457">_xll.SNL.Clients.Office.Excel.Functions.SPG(U457, "SP_TOTAL_REV", "CY2021")</f>
        <v>12731105</v>
      </c>
      <c r="W457" s="4">
        <f>_xll.SNL.Clients.Office.Excel.Functions.SPG(U457,"IQ_AVG_DILUT_SHARES_OUT","CY2021")</f>
        <v>579120000</v>
      </c>
      <c r="X457" s="5">
        <f>_xll.SNL.Clients.Office.Excel.Functions.SPG(U457, "IQ_DILUT_EPS_NORM", "CY2021")</f>
        <v>1.3819999999999999</v>
      </c>
      <c r="Y457">
        <f t="shared" si="93"/>
        <v>800343.83999999985</v>
      </c>
      <c r="Z457">
        <f t="shared" si="94"/>
        <v>6.2865229687446594E-2</v>
      </c>
      <c r="AA457" s="5">
        <f>_xll.SNL.Clients.Office.Excel.Functions.SPG(U457, "SP_MARKETCAP", "12/31/2021")</f>
        <v>27156.2408664</v>
      </c>
      <c r="AB457">
        <f t="shared" si="88"/>
        <v>6.40004870051188E-4</v>
      </c>
      <c r="AC457">
        <f t="shared" si="95"/>
        <v>8.8448673041074174E-4</v>
      </c>
    </row>
    <row r="458" spans="1:29">
      <c r="A458" t="s">
        <v>458</v>
      </c>
      <c r="B458" s="4" cm="1">
        <f t="array" ref="B458">_xll.SNL.Clients.Office.Excel.Functions.SPG(A458, "SP_TOTAL_REV", "CY2023")</f>
        <v>17677600</v>
      </c>
      <c r="C458" s="4">
        <f>_xll.SNL.Clients.Office.Excel.Functions.SPG(A458,"IQ_AVG_DILUT_SHARES_OUT","CY2023")</f>
        <v>230700000</v>
      </c>
      <c r="D458" s="5">
        <f>_xll.SNL.Clients.Office.Excel.Functions.SPG(A458, "IQ_DILUT_EPS_NORM", "CY2023")</f>
        <v>6.8860000000000001</v>
      </c>
      <c r="E458">
        <f t="shared" si="84"/>
        <v>1588600.2</v>
      </c>
      <c r="F458">
        <f t="shared" si="85"/>
        <v>8.986515137801511E-2</v>
      </c>
      <c r="G458" s="5">
        <f>_xll.SNL.Clients.Office.Excel.Functions.SPG(A458, "SP_MARKETCAP", "12/30/2023")</f>
        <v>55501.148885399998</v>
      </c>
      <c r="H458">
        <f t="shared" si="89"/>
        <v>1.3209274007325361E-3</v>
      </c>
      <c r="I458">
        <f t="shared" si="90"/>
        <v>9.0959060814442428E-3</v>
      </c>
      <c r="K458" t="s">
        <v>458</v>
      </c>
      <c r="L458" s="4" cm="1">
        <f t="array" ref="L458">_xll.SNL.Clients.Office.Excel.Functions.SPG(K458, "SP_TOTAL_REV", "CY2023")</f>
        <v>17677600</v>
      </c>
      <c r="M458" s="4">
        <f>_xll.SNL.Clients.Office.Excel.Functions.SPG(K458,"IQ_AVG_DILUT_SHARES_OUT","CY2023")</f>
        <v>230700000</v>
      </c>
      <c r="N458" s="5">
        <f>_xll.SNL.Clients.Office.Excel.Functions.SPG(K458, "IQ_DILUT_EPS_NORM", "CY2023")</f>
        <v>6.8860000000000001</v>
      </c>
      <c r="O458">
        <f t="shared" si="86"/>
        <v>1588600.2</v>
      </c>
      <c r="P458">
        <f t="shared" si="87"/>
        <v>8.986515137801511E-2</v>
      </c>
      <c r="Q458" s="5">
        <f>_xll.SNL.Clients.Office.Excel.Functions.SPG(K458, "SP_MARKETCAP", "12/31/2022")</f>
        <v>38712.353384640002</v>
      </c>
      <c r="R458">
        <f t="shared" si="91"/>
        <v>1.1489129764133844E-3</v>
      </c>
      <c r="S458">
        <f t="shared" si="92"/>
        <v>7.9114147555825656E-3</v>
      </c>
      <c r="U458" t="s">
        <v>458</v>
      </c>
      <c r="V458" s="4" cm="1">
        <f t="array" ref="V458">_xll.SNL.Clients.Office.Excel.Functions.SPG(U458, "SP_TOTAL_REV", "CY2021")</f>
        <v>14136400</v>
      </c>
      <c r="W458" s="4">
        <f>_xll.SNL.Clients.Office.Excel.Functions.SPG(U458,"IQ_AVG_DILUT_SHARES_OUT","CY2021")</f>
        <v>242300000</v>
      </c>
      <c r="X458" s="5">
        <f>_xll.SNL.Clients.Office.Excel.Functions.SPG(U458, "IQ_DILUT_EPS_NORM", "CY2021")</f>
        <v>4.55</v>
      </c>
      <c r="Y458">
        <f t="shared" si="93"/>
        <v>1102465</v>
      </c>
      <c r="Z458">
        <f t="shared" si="94"/>
        <v>7.7987677202116523E-2</v>
      </c>
      <c r="AA458" s="5">
        <f>_xll.SNL.Clients.Office.Excel.Functions.SPG(U458, "SP_MARKETCAP", "12/31/2021")</f>
        <v>47990.24216134</v>
      </c>
      <c r="AB458">
        <f t="shared" si="88"/>
        <v>1.1310103209533466E-3</v>
      </c>
      <c r="AC458">
        <f t="shared" si="95"/>
        <v>5.1460969603377271E-3</v>
      </c>
    </row>
    <row r="459" spans="1:29">
      <c r="A459" t="s">
        <v>459</v>
      </c>
      <c r="B459" s="4" cm="1">
        <f t="array" ref="B459">_xll.SNL.Clients.Office.Excel.Functions.SPG(A459, "SP_TOTAL_REV", "CY2023")</f>
        <v>6977000</v>
      </c>
      <c r="C459" s="4">
        <f>_xll.SNL.Clients.Office.Excel.Functions.SPG(A459,"IQ_AVG_DILUT_SHARES_OUT","CY2023")</f>
        <v>57350000</v>
      </c>
      <c r="D459" s="5">
        <f>_xll.SNL.Clients.Office.Excel.Functions.SPG(A459, "IQ_DILUT_EPS_NORM", "CY2023")</f>
        <v>21.577999999999999</v>
      </c>
      <c r="E459">
        <f t="shared" si="84"/>
        <v>1237498.3</v>
      </c>
      <c r="F459">
        <f t="shared" si="85"/>
        <v>0.17736825283072954</v>
      </c>
      <c r="G459" s="5">
        <f>_xll.SNL.Clients.Office.Excel.Functions.SPG(A459, "SP_MARKETCAP", "12/30/2023")</f>
        <v>55955.7476064</v>
      </c>
      <c r="H459">
        <f t="shared" si="89"/>
        <v>1.3317468507613413E-3</v>
      </c>
      <c r="I459">
        <f t="shared" si="90"/>
        <v>2.8736433545728222E-2</v>
      </c>
      <c r="K459" t="s">
        <v>459</v>
      </c>
      <c r="L459" s="4" cm="1">
        <f t="array" ref="L459">_xll.SNL.Clients.Office.Excel.Functions.SPG(K459, "SP_TOTAL_REV", "CY2023")</f>
        <v>6977000</v>
      </c>
      <c r="M459" s="4">
        <f>_xll.SNL.Clients.Office.Excel.Functions.SPG(K459,"IQ_AVG_DILUT_SHARES_OUT","CY2023")</f>
        <v>57350000</v>
      </c>
      <c r="N459" s="5">
        <f>_xll.SNL.Clients.Office.Excel.Functions.SPG(K459, "IQ_DILUT_EPS_NORM", "CY2023")</f>
        <v>21.577999999999999</v>
      </c>
      <c r="O459">
        <f t="shared" si="86"/>
        <v>1237498.3</v>
      </c>
      <c r="P459">
        <f t="shared" si="87"/>
        <v>0.17736825283072954</v>
      </c>
      <c r="Q459" s="5">
        <f>_xll.SNL.Clients.Office.Excel.Functions.SPG(K459, "SP_MARKETCAP", "12/31/2022")</f>
        <v>34236.964371399998</v>
      </c>
      <c r="R459">
        <f t="shared" si="91"/>
        <v>1.016091485022229E-3</v>
      </c>
      <c r="S459">
        <f t="shared" si="92"/>
        <v>2.1925222063809657E-2</v>
      </c>
      <c r="U459" t="s">
        <v>459</v>
      </c>
      <c r="V459" s="4" cm="1">
        <f t="array" ref="V459">_xll.SNL.Clients.Office.Excel.Functions.SPG(U459, "SP_TOTAL_REV", "CY2021")</f>
        <v>4884000</v>
      </c>
      <c r="W459" s="4">
        <f>_xll.SNL.Clients.Office.Excel.Functions.SPG(U459,"IQ_AVG_DILUT_SHARES_OUT","CY2021")</f>
        <v>59525000</v>
      </c>
      <c r="X459" s="5">
        <f>_xll.SNL.Clients.Office.Excel.Functions.SPG(U459, "IQ_DILUT_EPS_NORM", "CY2021")</f>
        <v>8.8699999999999992</v>
      </c>
      <c r="Y459">
        <f t="shared" si="93"/>
        <v>527986.74999999988</v>
      </c>
      <c r="Z459">
        <f t="shared" si="94"/>
        <v>0.10810539516789515</v>
      </c>
      <c r="AA459" s="5">
        <f>_xll.SNL.Clients.Office.Excel.Functions.SPG(U459, "SP_MARKETCAP", "12/31/2021")</f>
        <v>35153.770728279997</v>
      </c>
      <c r="AB459">
        <f t="shared" si="88"/>
        <v>8.2848670320196088E-4</v>
      </c>
      <c r="AC459">
        <f t="shared" si="95"/>
        <v>7.3486770574013923E-3</v>
      </c>
    </row>
    <row r="460" spans="1:29">
      <c r="A460" t="s">
        <v>460</v>
      </c>
      <c r="B460" s="4" cm="1">
        <f t="array" ref="B460">_xll.SNL.Clients.Office.Excel.Functions.SPG(A460, "SP_TOTAL_REV", "CY2023")</f>
        <v>3798700</v>
      </c>
      <c r="C460" s="4">
        <f>_xll.SNL.Clients.Office.Excel.Functions.SPG(A460,"IQ_AVG_DILUT_SHARES_OUT","CY2023")</f>
        <v>249100000</v>
      </c>
      <c r="D460" s="5">
        <f>_xll.SNL.Clients.Office.Excel.Functions.SPG(A460, "IQ_DILUT_EPS_NORM", "CY2023")</f>
        <v>1.103</v>
      </c>
      <c r="E460">
        <f t="shared" si="84"/>
        <v>274757.3</v>
      </c>
      <c r="F460">
        <f t="shared" si="85"/>
        <v>7.2329296864716869E-2</v>
      </c>
      <c r="G460" s="5">
        <f>_xll.SNL.Clients.Office.Excel.Functions.SPG(A460, "SP_MARKETCAP", "12/30/2023")</f>
        <v>13234.434458</v>
      </c>
      <c r="H460">
        <f t="shared" si="89"/>
        <v>3.1497955375424223E-4</v>
      </c>
      <c r="I460">
        <f t="shared" si="90"/>
        <v>3.4742244779092918E-4</v>
      </c>
      <c r="K460" t="s">
        <v>460</v>
      </c>
      <c r="L460" s="4" cm="1">
        <f t="array" ref="L460">_xll.SNL.Clients.Office.Excel.Functions.SPG(K460, "SP_TOTAL_REV", "CY2023")</f>
        <v>3798700</v>
      </c>
      <c r="M460" s="4">
        <f>_xll.SNL.Clients.Office.Excel.Functions.SPG(K460,"IQ_AVG_DILUT_SHARES_OUT","CY2023")</f>
        <v>249100000</v>
      </c>
      <c r="N460" s="5">
        <f>_xll.SNL.Clients.Office.Excel.Functions.SPG(K460, "IQ_DILUT_EPS_NORM", "CY2023")</f>
        <v>1.103</v>
      </c>
      <c r="O460">
        <f t="shared" si="86"/>
        <v>274757.3</v>
      </c>
      <c r="P460">
        <f t="shared" si="87"/>
        <v>7.2329296864716869E-2</v>
      </c>
      <c r="Q460" s="5">
        <f>_xll.SNL.Clients.Office.Excel.Functions.SPG(K460, "SP_MARKETCAP", "12/31/2022")</f>
        <v>12469.34437696</v>
      </c>
      <c r="R460">
        <f t="shared" si="91"/>
        <v>3.7006769957160113E-4</v>
      </c>
      <c r="S460">
        <f t="shared" si="92"/>
        <v>4.0818467262747604E-4</v>
      </c>
      <c r="U460" t="s">
        <v>460</v>
      </c>
      <c r="V460" s="4" cm="1">
        <f t="array" ref="V460">_xll.SNL.Clients.Office.Excel.Functions.SPG(U460, "SP_TOTAL_REV", "CY2021")</f>
        <v>3659100</v>
      </c>
      <c r="W460" s="4">
        <f>_xll.SNL.Clients.Office.Excel.Functions.SPG(U460,"IQ_AVG_DILUT_SHARES_OUT","CY2021")</f>
        <v>254300000</v>
      </c>
      <c r="X460" s="5">
        <f>_xll.SNL.Clients.Office.Excel.Functions.SPG(U460, "IQ_DILUT_EPS_NORM", "CY2021")</f>
        <v>1.335</v>
      </c>
      <c r="Y460">
        <f t="shared" si="93"/>
        <v>339490.5</v>
      </c>
      <c r="Z460">
        <f t="shared" si="94"/>
        <v>9.277978191358531E-2</v>
      </c>
      <c r="AA460" s="5">
        <f>_xll.SNL.Clients.Office.Excel.Functions.SPG(U460, "SP_MARKETCAP", "12/31/2021")</f>
        <v>21885.421436910001</v>
      </c>
      <c r="AB460">
        <f t="shared" si="88"/>
        <v>5.1578480142571716E-4</v>
      </c>
      <c r="AC460">
        <f t="shared" si="95"/>
        <v>6.8857270990333244E-4</v>
      </c>
    </row>
    <row r="461" spans="1:29">
      <c r="A461" t="s">
        <v>461</v>
      </c>
      <c r="B461" s="4" cm="1">
        <f t="array" ref="B461">_xll.SNL.Clients.Office.Excel.Functions.SPG(A461, "SP_TOTAL_REV", "CY2023")</f>
        <v>20022000</v>
      </c>
      <c r="C461" s="4">
        <f>_xll.SNL.Clients.Office.Excel.Functions.SPG(A461,"IQ_AVG_DILUT_SHARES_OUT","CY2023")</f>
        <v>1331963000</v>
      </c>
      <c r="D461" s="5">
        <f>_xll.SNL.Clients.Office.Excel.Functions.SPG(A461, "IQ_DILUT_EPS_NORM", "CY2023")</f>
        <v>2.9079999999999999</v>
      </c>
      <c r="E461">
        <f t="shared" si="84"/>
        <v>3873348.4040000001</v>
      </c>
      <c r="F461">
        <f t="shared" si="85"/>
        <v>0.19345462011787035</v>
      </c>
      <c r="G461" s="5">
        <f>_xll.SNL.Clients.Office.Excel.Functions.SPG(A461, "SP_MARKETCAP", "12/30/2023")</f>
        <v>49239.025402840001</v>
      </c>
      <c r="H461">
        <f t="shared" si="89"/>
        <v>1.1718888553870338E-3</v>
      </c>
      <c r="I461">
        <f t="shared" si="90"/>
        <v>3.4078527914654941E-3</v>
      </c>
      <c r="K461" t="s">
        <v>461</v>
      </c>
      <c r="L461" s="4" cm="1">
        <f t="array" ref="L461">_xll.SNL.Clients.Office.Excel.Functions.SPG(K461, "SP_TOTAL_REV", "CY2023")</f>
        <v>20022000</v>
      </c>
      <c r="M461" s="4">
        <f>_xll.SNL.Clients.Office.Excel.Functions.SPG(K461,"IQ_AVG_DILUT_SHARES_OUT","CY2023")</f>
        <v>1331963000</v>
      </c>
      <c r="N461" s="5">
        <f>_xll.SNL.Clients.Office.Excel.Functions.SPG(K461, "IQ_DILUT_EPS_NORM", "CY2023")</f>
        <v>2.9079999999999999</v>
      </c>
      <c r="O461">
        <f t="shared" si="86"/>
        <v>3873348.4040000001</v>
      </c>
      <c r="P461">
        <f t="shared" si="87"/>
        <v>0.19345462011787035</v>
      </c>
      <c r="Q461" s="5">
        <f>_xll.SNL.Clients.Office.Excel.Functions.SPG(K461, "SP_MARKETCAP", "12/31/2022")</f>
        <v>57090.75337264</v>
      </c>
      <c r="R461">
        <f t="shared" si="91"/>
        <v>1.6943508117764682E-3</v>
      </c>
      <c r="S461">
        <f t="shared" si="92"/>
        <v>4.9271721606459692E-3</v>
      </c>
      <c r="U461" t="s">
        <v>461</v>
      </c>
      <c r="V461" s="4" cm="1">
        <f t="array" ref="V461">_xll.SNL.Clients.Office.Excel.Functions.SPG(U461, "SP_TOTAL_REV", "CY2021")</f>
        <v>19633000</v>
      </c>
      <c r="W461" s="4">
        <f>_xll.SNL.Clients.Office.Excel.Functions.SPG(U461,"IQ_AVG_DILUT_SHARES_OUT","CY2021")</f>
        <v>1349378000</v>
      </c>
      <c r="X461" s="5">
        <f>_xll.SNL.Clients.Office.Excel.Functions.SPG(U461, "IQ_DILUT_EPS_NORM", "CY2021")</f>
        <v>4.085</v>
      </c>
      <c r="Y461">
        <f t="shared" si="93"/>
        <v>5512209.1299999999</v>
      </c>
      <c r="Z461">
        <f t="shared" si="94"/>
        <v>0.28076244740997303</v>
      </c>
      <c r="AA461" s="5">
        <f>_xll.SNL.Clients.Office.Excel.Functions.SPG(U461, "SP_MARKETCAP", "12/31/2021")</f>
        <v>78157.898847300006</v>
      </c>
      <c r="AB461">
        <f t="shared" si="88"/>
        <v>1.8419867514553863E-3</v>
      </c>
      <c r="AC461">
        <f t="shared" si="95"/>
        <v>7.5245158796952531E-3</v>
      </c>
    </row>
    <row r="462" spans="1:29">
      <c r="A462" t="s">
        <v>462</v>
      </c>
      <c r="B462" s="4" cm="1">
        <f t="array" ref="B462">_xll.SNL.Clients.Office.Excel.Functions.SPG(A462, "SP_TOTAL_REV", "CY2023")</f>
        <v>1951751</v>
      </c>
      <c r="C462" s="4">
        <f>_xll.SNL.Clients.Office.Excel.Functions.SPG(A462,"IQ_AVG_DILUT_SHARES_OUT","CY2023")</f>
        <v>42769000</v>
      </c>
      <c r="D462" s="5">
        <f>_xll.SNL.Clients.Office.Excel.Functions.SPG(A462, "IQ_DILUT_EPS_NORM", "CY2023")</f>
        <v>2.903</v>
      </c>
      <c r="E462">
        <f t="shared" si="84"/>
        <v>124158.40700000001</v>
      </c>
      <c r="F462">
        <f t="shared" si="85"/>
        <v>6.3613855968307431E-2</v>
      </c>
      <c r="G462" s="5">
        <f>_xll.SNL.Clients.Office.Excel.Functions.SPG(A462, "SP_MARKETCAP", "12/30/2023")</f>
        <v>17612.964650319998</v>
      </c>
      <c r="H462">
        <f t="shared" si="89"/>
        <v>4.191885768487468E-4</v>
      </c>
      <c r="I462">
        <f t="shared" si="90"/>
        <v>1.2169044385919119E-3</v>
      </c>
      <c r="K462" t="s">
        <v>462</v>
      </c>
      <c r="L462" s="4" cm="1">
        <f t="array" ref="L462">_xll.SNL.Clients.Office.Excel.Functions.SPG(K462, "SP_TOTAL_REV", "CY2023")</f>
        <v>1951751</v>
      </c>
      <c r="M462" s="4">
        <f>_xll.SNL.Clients.Office.Excel.Functions.SPG(K462,"IQ_AVG_DILUT_SHARES_OUT","CY2023")</f>
        <v>42769000</v>
      </c>
      <c r="N462" s="5">
        <f>_xll.SNL.Clients.Office.Excel.Functions.SPG(K462, "IQ_DILUT_EPS_NORM", "CY2023")</f>
        <v>2.903</v>
      </c>
      <c r="O462">
        <f t="shared" si="86"/>
        <v>124158.40700000001</v>
      </c>
      <c r="P462">
        <f t="shared" si="87"/>
        <v>6.3613855968307431E-2</v>
      </c>
      <c r="Q462" s="5">
        <f>_xll.SNL.Clients.Office.Excel.Functions.SPG(K462, "SP_MARKETCAP", "12/31/2022")</f>
        <v>13425.11951418</v>
      </c>
      <c r="R462">
        <f t="shared" si="91"/>
        <v>3.9843338550070917E-4</v>
      </c>
      <c r="S462">
        <f t="shared" si="92"/>
        <v>1.1566521181085587E-3</v>
      </c>
      <c r="U462" t="s">
        <v>462</v>
      </c>
      <c r="V462" s="4" cm="1">
        <f t="array" ref="V462">_xll.SNL.Clients.Office.Excel.Functions.SPG(U462, "SP_TOTAL_REV", "CY2021")</f>
        <v>1592287</v>
      </c>
      <c r="W462" s="4">
        <f>_xll.SNL.Clients.Office.Excel.Functions.SPG(U462,"IQ_AVG_DILUT_SHARES_OUT","CY2021")</f>
        <v>42244000</v>
      </c>
      <c r="X462" s="5">
        <f>_xll.SNL.Clients.Office.Excel.Functions.SPG(U462, "IQ_DILUT_EPS_NORM", "CY2021")</f>
        <v>2.3519999999999999</v>
      </c>
      <c r="Y462">
        <f t="shared" si="93"/>
        <v>99357.888000000006</v>
      </c>
      <c r="Z462">
        <f t="shared" si="94"/>
        <v>6.2399484515040321E-2</v>
      </c>
      <c r="AA462" s="5">
        <f>_xll.SNL.Clients.Office.Excel.Functions.SPG(U462, "SP_MARKETCAP", "12/31/2021")</f>
        <v>22043.216185550002</v>
      </c>
      <c r="AB462">
        <f t="shared" si="88"/>
        <v>5.1950363011393438E-4</v>
      </c>
      <c r="AC462">
        <f t="shared" si="95"/>
        <v>1.2218725380279737E-3</v>
      </c>
    </row>
    <row r="463" spans="1:29">
      <c r="A463" t="s">
        <v>463</v>
      </c>
      <c r="B463" s="4" cm="1">
        <f t="array" ref="B463">_xll.SNL.Clients.Office.Excel.Functions.SPG(A463, "SP_TOTAL_REV", "CY2023")</f>
        <v>52940000</v>
      </c>
      <c r="C463" s="4">
        <f>_xll.SNL.Clients.Office.Excel.Functions.SPG(A463,"IQ_AVG_DILUT_SHARES_OUT","CY2023")</f>
        <v>353500000</v>
      </c>
      <c r="D463" s="5">
        <f>_xll.SNL.Clients.Office.Excel.Functions.SPG(A463, "IQ_DILUT_EPS_NORM", "CY2023")</f>
        <v>0.63100000000000001</v>
      </c>
      <c r="E463">
        <f t="shared" si="84"/>
        <v>223058.5</v>
      </c>
      <c r="F463">
        <f t="shared" si="85"/>
        <v>4.213420853796751E-3</v>
      </c>
      <c r="G463" s="5">
        <f>_xll.SNL.Clients.Office.Excel.Functions.SPG(A463, "SP_MARKETCAP", "12/30/2023")</f>
        <v>19154.336562500001</v>
      </c>
      <c r="H463">
        <f t="shared" si="89"/>
        <v>4.5587322994884987E-4</v>
      </c>
      <c r="I463">
        <f t="shared" si="90"/>
        <v>2.8765600809772427E-4</v>
      </c>
      <c r="K463" t="s">
        <v>463</v>
      </c>
      <c r="L463" s="4" cm="1">
        <f t="array" ref="L463">_xll.SNL.Clients.Office.Excel.Functions.SPG(K463, "SP_TOTAL_REV", "CY2023")</f>
        <v>52940000</v>
      </c>
      <c r="M463" s="4">
        <f>_xll.SNL.Clients.Office.Excel.Functions.SPG(K463,"IQ_AVG_DILUT_SHARES_OUT","CY2023")</f>
        <v>353500000</v>
      </c>
      <c r="N463" s="5">
        <f>_xll.SNL.Clients.Office.Excel.Functions.SPG(K463, "IQ_DILUT_EPS_NORM", "CY2023")</f>
        <v>0.63100000000000001</v>
      </c>
      <c r="O463">
        <f t="shared" si="86"/>
        <v>223058.5</v>
      </c>
      <c r="P463">
        <f t="shared" si="87"/>
        <v>4.213420853796751E-3</v>
      </c>
      <c r="Q463" s="5">
        <f>_xll.SNL.Clients.Office.Excel.Functions.SPG(K463, "SP_MARKETCAP", "12/31/2022")</f>
        <v>22274.679456000002</v>
      </c>
      <c r="R463">
        <f t="shared" si="91"/>
        <v>6.6107239769621186E-4</v>
      </c>
      <c r="S463">
        <f t="shared" si="92"/>
        <v>4.1713668294630967E-4</v>
      </c>
      <c r="U463" t="s">
        <v>463</v>
      </c>
      <c r="V463" s="4" cm="1">
        <f t="array" ref="V463">_xll.SNL.Clients.Office.Excel.Functions.SPG(U463, "SP_TOTAL_REV", "CY2021")</f>
        <v>49522000</v>
      </c>
      <c r="W463" s="4">
        <f>_xll.SNL.Clients.Office.Excel.Functions.SPG(U463,"IQ_AVG_DILUT_SHARES_OUT","CY2021")</f>
        <v>365000000</v>
      </c>
      <c r="X463" s="5">
        <f>_xll.SNL.Clients.Office.Excel.Functions.SPG(U463, "IQ_DILUT_EPS_NORM", "CY2021")</f>
        <v>8.2539999999999996</v>
      </c>
      <c r="Y463">
        <f t="shared" si="93"/>
        <v>3012710</v>
      </c>
      <c r="Z463">
        <f t="shared" si="94"/>
        <v>6.0835790153871007E-2</v>
      </c>
      <c r="AA463" s="5">
        <f>_xll.SNL.Clients.Office.Excel.Functions.SPG(U463, "SP_MARKETCAP", "12/31/2021")</f>
        <v>31646.164103319999</v>
      </c>
      <c r="AB463">
        <f t="shared" si="88"/>
        <v>7.4582116295865821E-4</v>
      </c>
      <c r="AC463">
        <f t="shared" si="95"/>
        <v>6.1560078790607641E-3</v>
      </c>
    </row>
    <row r="464" spans="1:29">
      <c r="A464" t="s">
        <v>464</v>
      </c>
      <c r="B464" s="4" cm="1">
        <f t="array" ref="B464">_xll.SNL.Clients.Office.Excel.Functions.SPG(A464, "SP_TOTAL_REV", "CY2023")</f>
        <v>28153000</v>
      </c>
      <c r="C464" s="4">
        <f>_xll.SNL.Clients.Office.Excel.Functions.SPG(A464,"IQ_AVG_DILUT_SHARES_OUT","CY2023")</f>
        <v>1543000000</v>
      </c>
      <c r="D464" s="5">
        <f>_xll.SNL.Clients.Office.Excel.Functions.SPG(A464, "IQ_DILUT_EPS_NORM", "CY2023")</f>
        <v>3.1709999999999998</v>
      </c>
      <c r="E464">
        <f t="shared" si="84"/>
        <v>4892853</v>
      </c>
      <c r="F464">
        <f t="shared" si="85"/>
        <v>0.17379508400525698</v>
      </c>
      <c r="G464" s="5">
        <f>_xll.SNL.Clients.Office.Excel.Functions.SPG(A464, "SP_MARKETCAP", "12/30/2023")</f>
        <v>67387.496931679998</v>
      </c>
      <c r="H464">
        <f t="shared" si="89"/>
        <v>1.6038224964970342E-3</v>
      </c>
      <c r="I464">
        <f t="shared" si="90"/>
        <v>5.0857211363920952E-3</v>
      </c>
      <c r="K464" t="s">
        <v>464</v>
      </c>
      <c r="L464" s="4" cm="1">
        <f t="array" ref="L464">_xll.SNL.Clients.Office.Excel.Functions.SPG(K464, "SP_TOTAL_REV", "CY2023")</f>
        <v>28153000</v>
      </c>
      <c r="M464" s="4">
        <f>_xll.SNL.Clients.Office.Excel.Functions.SPG(K464,"IQ_AVG_DILUT_SHARES_OUT","CY2023")</f>
        <v>1543000000</v>
      </c>
      <c r="N464" s="5">
        <f>_xll.SNL.Clients.Office.Excel.Functions.SPG(K464, "IQ_DILUT_EPS_NORM", "CY2023")</f>
        <v>3.1709999999999998</v>
      </c>
      <c r="O464">
        <f t="shared" si="86"/>
        <v>4892853</v>
      </c>
      <c r="P464">
        <f t="shared" si="87"/>
        <v>0.17379508400525698</v>
      </c>
      <c r="Q464" s="5">
        <f>_xll.SNL.Clients.Office.Excel.Functions.SPG(K464, "SP_MARKETCAP", "12/31/2022")</f>
        <v>66733.851701160005</v>
      </c>
      <c r="R464">
        <f t="shared" si="91"/>
        <v>1.9805406151290777E-3</v>
      </c>
      <c r="S464">
        <f t="shared" si="92"/>
        <v>6.2802942905743047E-3</v>
      </c>
      <c r="U464" t="s">
        <v>464</v>
      </c>
      <c r="V464" s="4" cm="1">
        <f t="array" ref="V464">_xll.SNL.Clients.Office.Excel.Functions.SPG(U464, "SP_TOTAL_REV", "CY2021")</f>
        <v>22721000</v>
      </c>
      <c r="W464" s="4">
        <f>_xll.SNL.Clients.Office.Excel.Functions.SPG(U464,"IQ_AVG_DILUT_SHARES_OUT","CY2021")</f>
        <v>1490000000</v>
      </c>
      <c r="X464" s="5">
        <f>_xll.SNL.Clients.Office.Excel.Functions.SPG(U464, "IQ_DILUT_EPS_NORM", "CY2021")</f>
        <v>4.2489999999999997</v>
      </c>
      <c r="Y464">
        <f t="shared" si="93"/>
        <v>6331009.9999999991</v>
      </c>
      <c r="Z464">
        <f t="shared" si="94"/>
        <v>0.27864134501122306</v>
      </c>
      <c r="AA464" s="5">
        <f>_xll.SNL.Clients.Office.Excel.Functions.SPG(U464, "SP_MARKETCAP", "12/31/2021")</f>
        <v>83288.745629430006</v>
      </c>
      <c r="AB464">
        <f t="shared" si="88"/>
        <v>1.9629080138718136E-3</v>
      </c>
      <c r="AC464">
        <f t="shared" si="95"/>
        <v>8.3403961509413357E-3</v>
      </c>
    </row>
    <row r="465" spans="1:29">
      <c r="A465" t="s">
        <v>465</v>
      </c>
      <c r="B465" s="4" cm="1">
        <f t="array" ref="B465">_xll.SNL.Clients.Office.Excel.Functions.SPG(A465, "SP_TOTAL_REV", "CY2023")</f>
        <v>37281000</v>
      </c>
      <c r="C465" s="4">
        <f>_xll.SNL.Clients.Office.Excel.Functions.SPG(A465,"IQ_AVG_DILUT_SHARES_OUT","CY2023")</f>
        <v>2091782000</v>
      </c>
      <c r="D465" s="5">
        <f>_xll.SNL.Clients.Office.Excel.Functions.SPG(A465, "IQ_DILUT_EPS_NORM", "CY2023")</f>
        <v>-7.0999999999999994E-2</v>
      </c>
      <c r="E465">
        <f t="shared" si="84"/>
        <v>-148516.522</v>
      </c>
      <c r="F465">
        <f t="shared" si="85"/>
        <v>-3.9837054263565895E-3</v>
      </c>
      <c r="G465" s="5">
        <f>_xll.SNL.Clients.Office.Excel.Functions.SPG(A465, "SP_MARKETCAP", "12/30/2023")</f>
        <v>126702.3312211</v>
      </c>
      <c r="H465">
        <f t="shared" si="89"/>
        <v>3.0155156137797899E-3</v>
      </c>
      <c r="I465">
        <f t="shared" si="90"/>
        <v>-2.1410160857836507E-4</v>
      </c>
      <c r="K465" t="s">
        <v>465</v>
      </c>
      <c r="L465" s="4" cm="1">
        <f t="array" ref="L465">_xll.SNL.Clients.Office.Excel.Functions.SPG(K465, "SP_TOTAL_REV", "CY2023")</f>
        <v>37281000</v>
      </c>
      <c r="M465" s="4">
        <f>_xll.SNL.Clients.Office.Excel.Functions.SPG(K465,"IQ_AVG_DILUT_SHARES_OUT","CY2023")</f>
        <v>2091782000</v>
      </c>
      <c r="N465" s="5">
        <f>_xll.SNL.Clients.Office.Excel.Functions.SPG(K465, "IQ_DILUT_EPS_NORM", "CY2023")</f>
        <v>-7.0999999999999994E-2</v>
      </c>
      <c r="O465">
        <f t="shared" si="86"/>
        <v>-148516.522</v>
      </c>
      <c r="P465">
        <f t="shared" si="87"/>
        <v>-3.9837054263565895E-3</v>
      </c>
      <c r="Q465" s="5">
        <f>_xll.SNL.Clients.Office.Excel.Functions.SPG(K465, "SP_MARKETCAP", "12/31/2022")</f>
        <v>49321.693518200002</v>
      </c>
      <c r="R465">
        <f t="shared" si="91"/>
        <v>1.4637790975587533E-3</v>
      </c>
      <c r="S465">
        <f t="shared" si="92"/>
        <v>-1.0392831592667147E-4</v>
      </c>
      <c r="U465" t="s">
        <v>465</v>
      </c>
      <c r="V465" s="4" cm="1">
        <f t="array" ref="V465">_xll.SNL.Clients.Office.Excel.Functions.SPG(U465, "SP_TOTAL_REV", "CY2021")</f>
        <v>17455000</v>
      </c>
      <c r="W465" s="4">
        <f>_xll.SNL.Clients.Office.Excel.Functions.SPG(U465,"IQ_AVG_DILUT_SHARES_OUT","CY2021")</f>
        <v>1895519000</v>
      </c>
      <c r="X465" s="5">
        <f>_xll.SNL.Clients.Office.Excel.Functions.SPG(U465, "IQ_DILUT_EPS_NORM", "CY2021")</f>
        <v>-1.482</v>
      </c>
      <c r="Y465">
        <f t="shared" si="93"/>
        <v>-2809159.1579999998</v>
      </c>
      <c r="Z465">
        <f t="shared" si="94"/>
        <v>-0.160937219020338</v>
      </c>
      <c r="AA465" s="5">
        <f>_xll.SNL.Clients.Office.Excel.Functions.SPG(U465, "SP_MARKETCAP", "12/31/2021")</f>
        <v>81349.158138640007</v>
      </c>
      <c r="AB465">
        <f t="shared" si="88"/>
        <v>1.917196774009751E-3</v>
      </c>
      <c r="AC465">
        <f t="shared" si="95"/>
        <v>-2.8412856190824509E-3</v>
      </c>
    </row>
    <row r="466" spans="1:29">
      <c r="A466" t="s">
        <v>466</v>
      </c>
      <c r="B466" s="4" cm="1">
        <f t="array" ref="B466">_xll.SNL.Clients.Office.Excel.Functions.SPG(A466, "SP_TOTAL_REV", "CY2023")</f>
        <v>1650653</v>
      </c>
      <c r="C466" s="4">
        <f>_xll.SNL.Clients.Office.Excel.Functions.SPG(A466,"IQ_AVG_DILUT_SHARES_OUT","CY2023")</f>
        <v>329104000</v>
      </c>
      <c r="D466" s="5">
        <f>_xll.SNL.Clients.Office.Excel.Functions.SPG(A466, "IQ_DILUT_EPS_NORM", "CY2023")</f>
        <v>0.192</v>
      </c>
      <c r="E466">
        <f t="shared" si="84"/>
        <v>63187.968000000001</v>
      </c>
      <c r="F466">
        <f t="shared" si="85"/>
        <v>3.8280588348974617E-2</v>
      </c>
      <c r="G466" s="5">
        <f>_xll.SNL.Clients.Office.Excel.Functions.SPG(A466, "SP_MARKETCAP", "12/30/2023")</f>
        <v>12594.65825086</v>
      </c>
      <c r="H466">
        <f t="shared" si="89"/>
        <v>2.9975287936425912E-4</v>
      </c>
      <c r="I466">
        <f t="shared" si="90"/>
        <v>5.7552552837937749E-5</v>
      </c>
      <c r="K466" t="s">
        <v>466</v>
      </c>
      <c r="L466" s="4" cm="1">
        <f t="array" ref="L466">_xll.SNL.Clients.Office.Excel.Functions.SPG(K466, "SP_TOTAL_REV", "CY2023")</f>
        <v>1650653</v>
      </c>
      <c r="M466" s="4">
        <f>_xll.SNL.Clients.Office.Excel.Functions.SPG(K466,"IQ_AVG_DILUT_SHARES_OUT","CY2023")</f>
        <v>329104000</v>
      </c>
      <c r="N466" s="5">
        <f>_xll.SNL.Clients.Office.Excel.Functions.SPG(K466, "IQ_DILUT_EPS_NORM", "CY2023")</f>
        <v>0.192</v>
      </c>
      <c r="O466">
        <f t="shared" si="86"/>
        <v>63187.968000000001</v>
      </c>
      <c r="P466">
        <f t="shared" si="87"/>
        <v>3.8280588348974617E-2</v>
      </c>
      <c r="Q466" s="5">
        <f>_xll.SNL.Clients.Office.Excel.Functions.SPG(K466, "SP_MARKETCAP", "12/31/2022")</f>
        <v>12608.233139399999</v>
      </c>
      <c r="R466">
        <f t="shared" si="91"/>
        <v>3.7418966807761876E-4</v>
      </c>
      <c r="S466">
        <f t="shared" si="92"/>
        <v>7.1844416270902797E-5</v>
      </c>
      <c r="U466" t="s">
        <v>466</v>
      </c>
      <c r="V466" s="4" cm="1">
        <f t="array" ref="V466">_xll.SNL.Clients.Office.Excel.Functions.SPG(U466, "SP_TOTAL_REV", "CY2021")</f>
        <v>1368438</v>
      </c>
      <c r="W466" s="4">
        <f>_xll.SNL.Clients.Office.Excel.Functions.SPG(U466,"IQ_AVG_DILUT_SHARES_OUT","CY2021")</f>
        <v>301703000</v>
      </c>
      <c r="X466" s="5">
        <f>_xll.SNL.Clients.Office.Excel.Functions.SPG(U466, "IQ_DILUT_EPS_NORM", "CY2021")</f>
        <v>-7.4999999999999997E-2</v>
      </c>
      <c r="Y466">
        <f t="shared" si="93"/>
        <v>-22627.724999999999</v>
      </c>
      <c r="Z466">
        <f t="shared" si="94"/>
        <v>-1.6535440407238033E-2</v>
      </c>
      <c r="AA466" s="5">
        <f>_xll.SNL.Clients.Office.Excel.Functions.SPG(U466, "SP_MARKETCAP", "12/31/2021")</f>
        <v>18548.090876210001</v>
      </c>
      <c r="AB466">
        <f t="shared" si="88"/>
        <v>4.3713224335162131E-4</v>
      </c>
      <c r="AC466">
        <f t="shared" si="95"/>
        <v>-3.2784918251371597E-5</v>
      </c>
    </row>
    <row r="467" spans="1:29">
      <c r="A467" t="s">
        <v>467</v>
      </c>
      <c r="B467" s="4" cm="1">
        <f t="array" ref="B467">_xll.SNL.Clients.Office.Excel.Functions.SPG(A467, "SP_TOTAL_REV", "CY2023")</f>
        <v>11207303</v>
      </c>
      <c r="C467" s="4">
        <f>_xll.SNL.Clients.Office.Excel.Functions.SPG(A467,"IQ_AVG_DILUT_SHARES_OUT","CY2023")</f>
        <v>49596000</v>
      </c>
      <c r="D467" s="5">
        <f>_xll.SNL.Clients.Office.Excel.Functions.SPG(A467, "IQ_DILUT_EPS_NORM", "CY2023")</f>
        <v>21.367999999999999</v>
      </c>
      <c r="E467">
        <f t="shared" si="84"/>
        <v>1059767.328</v>
      </c>
      <c r="F467">
        <f t="shared" si="85"/>
        <v>9.4560424394700485E-2</v>
      </c>
      <c r="G467" s="5">
        <f>_xll.SNL.Clients.Office.Excel.Functions.SPG(A467, "SP_MARKETCAP", "12/30/2023")</f>
        <v>23794.657714829998</v>
      </c>
      <c r="H467">
        <f t="shared" si="89"/>
        <v>5.6631287816167968E-4</v>
      </c>
      <c r="I467">
        <f t="shared" si="90"/>
        <v>1.210097358055877E-2</v>
      </c>
      <c r="K467" t="s">
        <v>467</v>
      </c>
      <c r="L467" s="4" cm="1">
        <f t="array" ref="L467">_xll.SNL.Clients.Office.Excel.Functions.SPG(K467, "SP_TOTAL_REV", "CY2023")</f>
        <v>11207303</v>
      </c>
      <c r="M467" s="4">
        <f>_xll.SNL.Clients.Office.Excel.Functions.SPG(K467,"IQ_AVG_DILUT_SHARES_OUT","CY2023")</f>
        <v>49596000</v>
      </c>
      <c r="N467" s="5">
        <f>_xll.SNL.Clients.Office.Excel.Functions.SPG(K467, "IQ_DILUT_EPS_NORM", "CY2023")</f>
        <v>21.367999999999999</v>
      </c>
      <c r="O467">
        <f t="shared" si="86"/>
        <v>1059767.328</v>
      </c>
      <c r="P467">
        <f t="shared" si="87"/>
        <v>9.4560424394700485E-2</v>
      </c>
      <c r="Q467" s="5">
        <f>_xll.SNL.Clients.Office.Excel.Functions.SPG(K467, "SP_MARKETCAP", "12/31/2022")</f>
        <v>23866.64325297</v>
      </c>
      <c r="R467">
        <f t="shared" si="91"/>
        <v>7.083190180746273E-4</v>
      </c>
      <c r="S467">
        <f t="shared" si="92"/>
        <v>1.5135360778218636E-2</v>
      </c>
      <c r="U467" t="s">
        <v>467</v>
      </c>
      <c r="V467" s="4" cm="1">
        <f t="array" ref="V467">_xll.SNL.Clients.Office.Excel.Functions.SPG(U467, "SP_TOTAL_REV", "CY2021")</f>
        <v>8630889</v>
      </c>
      <c r="W467" s="4">
        <f>_xll.SNL.Clients.Office.Excel.Functions.SPG(U467,"IQ_AVG_DILUT_SHARES_OUT","CY2021")</f>
        <v>54841000</v>
      </c>
      <c r="X467" s="5">
        <f>_xll.SNL.Clients.Office.Excel.Functions.SPG(U467, "IQ_DILUT_EPS_NORM", "CY2021")</f>
        <v>14.768000000000001</v>
      </c>
      <c r="Y467">
        <f t="shared" si="93"/>
        <v>809891.88800000004</v>
      </c>
      <c r="Z467">
        <f t="shared" si="94"/>
        <v>9.3836438865104163E-2</v>
      </c>
      <c r="AA467" s="5">
        <f>_xll.SNL.Clients.Office.Excel.Functions.SPG(U467, "SP_MARKETCAP", "12/31/2021")</f>
        <v>22315.912134819999</v>
      </c>
      <c r="AB467">
        <f t="shared" si="88"/>
        <v>5.2593039353950001E-4</v>
      </c>
      <c r="AC467">
        <f t="shared" si="95"/>
        <v>7.7669400517913368E-3</v>
      </c>
    </row>
    <row r="468" spans="1:29">
      <c r="A468" t="s">
        <v>468</v>
      </c>
      <c r="B468" s="4" cm="1">
        <f t="array" ref="B468">_xll.SNL.Clients.Office.Excel.Functions.SPG(A468, "SP_TOTAL_REV", "CY2023")</f>
        <v>24119000</v>
      </c>
      <c r="C468" s="4">
        <f>_xll.SNL.Clients.Office.Excel.Functions.SPG(A468,"IQ_AVG_DILUT_SHARES_OUT","CY2023")</f>
        <v>610200000</v>
      </c>
      <c r="D468" s="5">
        <f>_xll.SNL.Clients.Office.Excel.Functions.SPG(A468, "IQ_DILUT_EPS_NORM", "CY2023")</f>
        <v>8.3230000000000004</v>
      </c>
      <c r="E468">
        <f t="shared" si="84"/>
        <v>5078694.5999999996</v>
      </c>
      <c r="F468">
        <f t="shared" si="85"/>
        <v>0.21056820763713255</v>
      </c>
      <c r="G468" s="5">
        <f>_xll.SNL.Clients.Office.Excel.Functions.SPG(A468, "SP_MARKETCAP", "12/30/2023")</f>
        <v>149729.33672190001</v>
      </c>
      <c r="H468">
        <f t="shared" si="89"/>
        <v>3.563558368455576E-3</v>
      </c>
      <c r="I468">
        <f t="shared" si="90"/>
        <v>2.9659496300655761E-2</v>
      </c>
      <c r="K468" t="s">
        <v>468</v>
      </c>
      <c r="L468" s="4" cm="1">
        <f t="array" ref="L468">_xll.SNL.Clients.Office.Excel.Functions.SPG(K468, "SP_TOTAL_REV", "CY2023")</f>
        <v>24119000</v>
      </c>
      <c r="M468" s="4">
        <f>_xll.SNL.Clients.Office.Excel.Functions.SPG(K468,"IQ_AVG_DILUT_SHARES_OUT","CY2023")</f>
        <v>610200000</v>
      </c>
      <c r="N468" s="5">
        <f>_xll.SNL.Clients.Office.Excel.Functions.SPG(K468, "IQ_DILUT_EPS_NORM", "CY2023")</f>
        <v>8.3230000000000004</v>
      </c>
      <c r="O468">
        <f t="shared" si="86"/>
        <v>5078694.5999999996</v>
      </c>
      <c r="P468">
        <f t="shared" si="87"/>
        <v>0.21056820763713255</v>
      </c>
      <c r="Q468" s="5">
        <f>_xll.SNL.Clients.Office.Excel.Functions.SPG(K468, "SP_MARKETCAP", "12/31/2022")</f>
        <v>133120.27119900001</v>
      </c>
      <c r="R468">
        <f t="shared" si="91"/>
        <v>3.9507700677501008E-3</v>
      </c>
      <c r="S468">
        <f t="shared" si="92"/>
        <v>3.2882259273884093E-2</v>
      </c>
      <c r="U468" t="s">
        <v>468</v>
      </c>
      <c r="V468" s="4" cm="1">
        <f t="array" ref="V468">_xll.SNL.Clients.Office.Excel.Functions.SPG(U468, "SP_TOTAL_REV", "CY2021")</f>
        <v>21804000</v>
      </c>
      <c r="W468" s="4">
        <f>_xll.SNL.Clients.Office.Excel.Functions.SPG(U468,"IQ_AVG_DILUT_SHARES_OUT","CY2021")</f>
        <v>655400000</v>
      </c>
      <c r="X468" s="5">
        <f>_xll.SNL.Clients.Office.Excel.Functions.SPG(U468, "IQ_DILUT_EPS_NORM", "CY2021")</f>
        <v>8.0850000000000009</v>
      </c>
      <c r="Y468">
        <f t="shared" si="93"/>
        <v>5298909.0000000009</v>
      </c>
      <c r="Z468">
        <f t="shared" si="94"/>
        <v>0.2430246285085306</v>
      </c>
      <c r="AA468" s="5">
        <f>_xll.SNL.Clients.Office.Excel.Functions.SPG(U468, "SP_MARKETCAP", "12/31/2021")</f>
        <v>161959.675101</v>
      </c>
      <c r="AB468">
        <f t="shared" si="88"/>
        <v>3.8169856176522156E-3</v>
      </c>
      <c r="AC468">
        <f t="shared" si="95"/>
        <v>3.0860328718718168E-2</v>
      </c>
    </row>
    <row r="469" spans="1:29">
      <c r="A469" t="s">
        <v>469</v>
      </c>
      <c r="B469" s="4" cm="1">
        <f t="array" ref="B469">_xll.SNL.Clients.Office.Excel.Functions.SPG(A469, "SP_TOTAL_REV", "CY2023")</f>
        <v>53717000</v>
      </c>
      <c r="C469" s="4">
        <f>_xll.SNL.Clients.Office.Excel.Functions.SPG(A469,"IQ_AVG_DILUT_SHARES_OUT","CY2023")</f>
        <v>331900000</v>
      </c>
      <c r="D469" s="5">
        <f>_xll.SNL.Clients.Office.Excel.Functions.SPG(A469, "IQ_DILUT_EPS_NORM", "CY2023")</f>
        <v>8.1349999999999998</v>
      </c>
      <c r="E469">
        <f t="shared" si="84"/>
        <v>2700006.5</v>
      </c>
      <c r="F469">
        <f t="shared" si="85"/>
        <v>5.0263538544594824E-2</v>
      </c>
      <c r="G469" s="5">
        <f>_xll.SNL.Clients.Office.Excel.Functions.SPG(A469, "SP_MARKETCAP", "12/30/2023")</f>
        <v>13533.9779129</v>
      </c>
      <c r="H469">
        <f t="shared" si="89"/>
        <v>3.2210868828989837E-4</v>
      </c>
      <c r="I469">
        <f t="shared" si="90"/>
        <v>2.6203541792383231E-3</v>
      </c>
      <c r="K469" t="s">
        <v>469</v>
      </c>
      <c r="L469" s="4" cm="1">
        <f t="array" ref="L469">_xll.SNL.Clients.Office.Excel.Functions.SPG(K469, "SP_TOTAL_REV", "CY2023")</f>
        <v>53717000</v>
      </c>
      <c r="M469" s="4">
        <f>_xll.SNL.Clients.Office.Excel.Functions.SPG(K469,"IQ_AVG_DILUT_SHARES_OUT","CY2023")</f>
        <v>331900000</v>
      </c>
      <c r="N469" s="5">
        <f>_xll.SNL.Clients.Office.Excel.Functions.SPG(K469, "IQ_DILUT_EPS_NORM", "CY2023")</f>
        <v>8.1349999999999998</v>
      </c>
      <c r="O469">
        <f t="shared" si="86"/>
        <v>2700006.5</v>
      </c>
      <c r="P469">
        <f t="shared" si="87"/>
        <v>5.0263538544594824E-2</v>
      </c>
      <c r="Q469" s="5">
        <f>_xll.SNL.Clients.Office.Excel.Functions.SPG(K469, "SP_MARKETCAP", "12/31/2022")</f>
        <v>12325.179228700001</v>
      </c>
      <c r="R469">
        <f t="shared" si="91"/>
        <v>3.6578913743055103E-4</v>
      </c>
      <c r="S469">
        <f t="shared" si="92"/>
        <v>2.9756946329975325E-3</v>
      </c>
      <c r="U469" t="s">
        <v>469</v>
      </c>
      <c r="V469" s="4" cm="1">
        <f t="array" ref="V469">_xll.SNL.Clients.Office.Excel.Functions.SPG(U469, "SP_TOTAL_REV", "CY2021")</f>
        <v>24634000</v>
      </c>
      <c r="W469" s="4">
        <f>_xll.SNL.Clients.Office.Excel.Functions.SPG(U469,"IQ_AVG_DILUT_SHARES_OUT","CY2021")</f>
        <v>321900000</v>
      </c>
      <c r="X469" s="5">
        <f>_xll.SNL.Clients.Office.Excel.Functions.SPG(U469, "IQ_DILUT_EPS_NORM", "CY2021")</f>
        <v>-11.279</v>
      </c>
      <c r="Y469">
        <f t="shared" si="93"/>
        <v>-3630710.1</v>
      </c>
      <c r="Z469">
        <f t="shared" si="94"/>
        <v>-0.1473861370463587</v>
      </c>
      <c r="AA469" s="5">
        <f>_xll.SNL.Clients.Office.Excel.Functions.SPG(U469, "SP_MARKETCAP", "12/31/2021")</f>
        <v>14176.24931426</v>
      </c>
      <c r="AB469">
        <f t="shared" si="88"/>
        <v>3.3409884102964839E-4</v>
      </c>
      <c r="AC469">
        <f t="shared" si="95"/>
        <v>-3.7683008279734043E-3</v>
      </c>
    </row>
    <row r="470" spans="1:29">
      <c r="A470" t="s">
        <v>470</v>
      </c>
      <c r="B470" s="4" cm="1">
        <f t="array" ref="B470">_xll.SNL.Clients.Office.Excel.Functions.SPG(A470, "SP_TOTAL_REV", "CY2023")</f>
        <v>90958000</v>
      </c>
      <c r="C470" s="4">
        <f>_xll.SNL.Clients.Office.Excel.Functions.SPG(A470,"IQ_AVG_DILUT_SHARES_OUT","CY2023")</f>
        <v>860000000</v>
      </c>
      <c r="D470" s="5">
        <f>_xll.SNL.Clients.Office.Excel.Functions.SPG(A470, "IQ_DILUT_EPS_NORM", "CY2023")</f>
        <v>7.04</v>
      </c>
      <c r="E470">
        <f t="shared" si="84"/>
        <v>6054400</v>
      </c>
      <c r="F470">
        <f t="shared" si="85"/>
        <v>6.6562589326942104E-2</v>
      </c>
      <c r="G470" s="5">
        <f>_xll.SNL.Clients.Office.Excel.Functions.SPG(A470, "SP_MARKETCAP", "12/30/2023")</f>
        <v>133948.26035847</v>
      </c>
      <c r="H470">
        <f t="shared" si="89"/>
        <v>3.1879687347247531E-3</v>
      </c>
      <c r="I470">
        <f t="shared" si="90"/>
        <v>2.244329989246226E-2</v>
      </c>
      <c r="K470" t="s">
        <v>470</v>
      </c>
      <c r="L470" s="4" cm="1">
        <f t="array" ref="L470">_xll.SNL.Clients.Office.Excel.Functions.SPG(K470, "SP_TOTAL_REV", "CY2023")</f>
        <v>90958000</v>
      </c>
      <c r="M470" s="4">
        <f>_xll.SNL.Clients.Office.Excel.Functions.SPG(K470,"IQ_AVG_DILUT_SHARES_OUT","CY2023")</f>
        <v>860000000</v>
      </c>
      <c r="N470" s="5">
        <f>_xll.SNL.Clients.Office.Excel.Functions.SPG(K470, "IQ_DILUT_EPS_NORM", "CY2023")</f>
        <v>7.04</v>
      </c>
      <c r="O470">
        <f t="shared" si="86"/>
        <v>6054400</v>
      </c>
      <c r="P470">
        <f t="shared" si="87"/>
        <v>6.6562589326942104E-2</v>
      </c>
      <c r="Q470" s="5">
        <f>_xll.SNL.Clients.Office.Excel.Functions.SPG(K470, "SP_MARKETCAP", "12/31/2022")</f>
        <v>150357.37258672001</v>
      </c>
      <c r="R470">
        <f t="shared" si="91"/>
        <v>4.462336214693839E-3</v>
      </c>
      <c r="S470">
        <f t="shared" si="92"/>
        <v>3.1414846951444628E-2</v>
      </c>
      <c r="U470" t="s">
        <v>470</v>
      </c>
      <c r="V470" s="4" cm="1">
        <f t="array" ref="V470">_xll.SNL.Clients.Office.Excel.Functions.SPG(U470, "SP_TOTAL_REV", "CY2021")</f>
        <v>97287000</v>
      </c>
      <c r="W470" s="4">
        <f>_xll.SNL.Clients.Office.Excel.Functions.SPG(U470,"IQ_AVG_DILUT_SHARES_OUT","CY2021")</f>
        <v>878000000</v>
      </c>
      <c r="X470" s="5">
        <f>_xll.SNL.Clients.Office.Excel.Functions.SPG(U470, "IQ_DILUT_EPS_NORM", "CY2021")</f>
        <v>9.6270000000000007</v>
      </c>
      <c r="Y470">
        <f t="shared" si="93"/>
        <v>8452506.0000000019</v>
      </c>
      <c r="Z470">
        <f t="shared" si="94"/>
        <v>8.6882173363347637E-2</v>
      </c>
      <c r="AA470" s="5">
        <f>_xll.SNL.Clients.Office.Excel.Functions.SPG(U470, "SP_MARKETCAP", "12/31/2021")</f>
        <v>186291.92843100001</v>
      </c>
      <c r="AB470">
        <f t="shared" si="88"/>
        <v>4.390436144443911E-3</v>
      </c>
      <c r="AC470">
        <f t="shared" si="95"/>
        <v>4.2266728762561531E-2</v>
      </c>
    </row>
    <row r="471" spans="1:29">
      <c r="A471" t="s">
        <v>471</v>
      </c>
      <c r="B471" s="4" cm="1">
        <f t="array" ref="B471">_xll.SNL.Clients.Office.Excel.Functions.SPG(A471, "SP_TOTAL_REV", "CY2023")</f>
        <v>14332000</v>
      </c>
      <c r="C471" s="4">
        <f>_xll.SNL.Clients.Office.Excel.Functions.SPG(A471,"IQ_AVG_DILUT_SHARES_OUT","CY2023")</f>
        <v>68710000</v>
      </c>
      <c r="D471" s="5">
        <f>_xll.SNL.Clients.Office.Excel.Functions.SPG(A471, "IQ_DILUT_EPS_NORM", "CY2023")</f>
        <v>30.445</v>
      </c>
      <c r="E471">
        <f t="shared" si="84"/>
        <v>2091875.95</v>
      </c>
      <c r="F471">
        <f t="shared" si="85"/>
        <v>0.1459584112475579</v>
      </c>
      <c r="G471" s="5">
        <f>_xll.SNL.Clients.Office.Excel.Functions.SPG(A471, "SP_MARKETCAP", "12/30/2023")</f>
        <v>38867.239059</v>
      </c>
      <c r="H471">
        <f t="shared" si="89"/>
        <v>9.2504032970316692E-4</v>
      </c>
      <c r="I471">
        <f t="shared" si="90"/>
        <v>2.8162852837812918E-2</v>
      </c>
      <c r="K471" t="s">
        <v>471</v>
      </c>
      <c r="L471" s="4" cm="1">
        <f t="array" ref="L471">_xll.SNL.Clients.Office.Excel.Functions.SPG(K471, "SP_TOTAL_REV", "CY2023")</f>
        <v>14332000</v>
      </c>
      <c r="M471" s="4">
        <f>_xll.SNL.Clients.Office.Excel.Functions.SPG(K471,"IQ_AVG_DILUT_SHARES_OUT","CY2023")</f>
        <v>68710000</v>
      </c>
      <c r="N471" s="5">
        <f>_xll.SNL.Clients.Office.Excel.Functions.SPG(K471, "IQ_DILUT_EPS_NORM", "CY2023")</f>
        <v>30.445</v>
      </c>
      <c r="O471">
        <f t="shared" si="86"/>
        <v>2091875.95</v>
      </c>
      <c r="P471">
        <f t="shared" si="87"/>
        <v>0.1459584112475579</v>
      </c>
      <c r="Q471" s="5">
        <f>_xll.SNL.Clients.Office.Excel.Functions.SPG(K471, "SP_MARKETCAP", "12/31/2022")</f>
        <v>24633.620317019999</v>
      </c>
      <c r="R471">
        <f t="shared" si="91"/>
        <v>7.3108151697886896E-4</v>
      </c>
      <c r="S471">
        <f t="shared" si="92"/>
        <v>2.2257776784421666E-2</v>
      </c>
      <c r="U471" t="s">
        <v>471</v>
      </c>
      <c r="V471" s="4" cm="1">
        <f t="array" ref="V471">_xll.SNL.Clients.Office.Excel.Functions.SPG(U471, "SP_TOTAL_REV", "CY2021")</f>
        <v>9716000</v>
      </c>
      <c r="W471" s="4">
        <f>_xll.SNL.Clients.Office.Excel.Functions.SPG(U471,"IQ_AVG_DILUT_SHARES_OUT","CY2021")</f>
        <v>72817000</v>
      </c>
      <c r="X471" s="5">
        <f>_xll.SNL.Clients.Office.Excel.Functions.SPG(U471, "IQ_DILUT_EPS_NORM", "CY2021")</f>
        <v>16.463000000000001</v>
      </c>
      <c r="Y471">
        <f t="shared" si="93"/>
        <v>1198786.2709999999</v>
      </c>
      <c r="Z471">
        <f t="shared" si="94"/>
        <v>0.12338269565664882</v>
      </c>
      <c r="AA471" s="5">
        <f>_xll.SNL.Clients.Office.Excel.Functions.SPG(U471, "SP_MARKETCAP", "12/31/2021")</f>
        <v>24055.946806150001</v>
      </c>
      <c r="AB471">
        <f t="shared" si="88"/>
        <v>5.6693867112798599E-4</v>
      </c>
      <c r="AC471">
        <f t="shared" si="95"/>
        <v>9.3335113427800345E-3</v>
      </c>
    </row>
    <row r="472" spans="1:29">
      <c r="A472" t="s">
        <v>472</v>
      </c>
      <c r="B472" s="4" cm="1">
        <f t="array" ref="B472">_xll.SNL.Clients.Office.Excel.Functions.SPG(A472, "SP_TOTAL_REV", "CY2023")</f>
        <v>371622000</v>
      </c>
      <c r="C472" s="4">
        <f>_xll.SNL.Clients.Office.Excel.Functions.SPG(A472,"IQ_AVG_DILUT_SHARES_OUT","CY2023")</f>
        <v>938000000</v>
      </c>
      <c r="D472" s="5">
        <f>_xll.SNL.Clients.Office.Excel.Functions.SPG(A472, "IQ_DILUT_EPS_NORM", "CY2023")</f>
        <v>18.584</v>
      </c>
      <c r="E472">
        <f t="shared" si="84"/>
        <v>17431792</v>
      </c>
      <c r="F472">
        <f t="shared" si="85"/>
        <v>4.69073198034562E-2</v>
      </c>
      <c r="G472" s="5">
        <f>_xll.SNL.Clients.Office.Excel.Functions.SPG(A472, "SP_MARKETCAP", "12/30/2023")</f>
        <v>486945.41900570999</v>
      </c>
      <c r="H472">
        <f t="shared" si="89"/>
        <v>1.1589301474712932E-2</v>
      </c>
      <c r="I472">
        <f t="shared" si="90"/>
        <v>0.21537557860606513</v>
      </c>
      <c r="K472" t="s">
        <v>472</v>
      </c>
      <c r="L472" s="4" cm="1">
        <f t="array" ref="L472">_xll.SNL.Clients.Office.Excel.Functions.SPG(K472, "SP_TOTAL_REV", "CY2023")</f>
        <v>371622000</v>
      </c>
      <c r="M472" s="4">
        <f>_xll.SNL.Clients.Office.Excel.Functions.SPG(K472,"IQ_AVG_DILUT_SHARES_OUT","CY2023")</f>
        <v>938000000</v>
      </c>
      <c r="N472" s="5">
        <f>_xll.SNL.Clients.Office.Excel.Functions.SPG(K472, "IQ_DILUT_EPS_NORM", "CY2023")</f>
        <v>18.584</v>
      </c>
      <c r="O472">
        <f t="shared" si="86"/>
        <v>17431792</v>
      </c>
      <c r="P472">
        <f t="shared" si="87"/>
        <v>4.69073198034562E-2</v>
      </c>
      <c r="Q472" s="5">
        <f>_xll.SNL.Clients.Office.Excel.Functions.SPG(K472, "SP_MARKETCAP", "12/31/2022")</f>
        <v>495373.19152314001</v>
      </c>
      <c r="R472">
        <f t="shared" si="91"/>
        <v>1.470178478309892E-2</v>
      </c>
      <c r="S472">
        <f t="shared" si="92"/>
        <v>0.27321796840911033</v>
      </c>
      <c r="U472" t="s">
        <v>472</v>
      </c>
      <c r="V472" s="4" cm="1">
        <f t="array" ref="V472">_xll.SNL.Clients.Office.Excel.Functions.SPG(U472, "SP_TOTAL_REV", "CY2021")</f>
        <v>287597000</v>
      </c>
      <c r="W472" s="4">
        <f>_xll.SNL.Clients.Office.Excel.Functions.SPG(U472,"IQ_AVG_DILUT_SHARES_OUT","CY2021")</f>
        <v>956000000</v>
      </c>
      <c r="X472" s="5">
        <f>_xll.SNL.Clients.Office.Excel.Functions.SPG(U472, "IQ_DILUT_EPS_NORM", "CY2021")</f>
        <v>14.118</v>
      </c>
      <c r="Y472">
        <f t="shared" si="93"/>
        <v>13496808</v>
      </c>
      <c r="Z472">
        <f t="shared" si="94"/>
        <v>4.6929585496371662E-2</v>
      </c>
      <c r="AA472" s="5">
        <f>_xll.SNL.Clients.Office.Excel.Functions.SPG(U472, "SP_MARKETCAP", "12/31/2021")</f>
        <v>472941.186675</v>
      </c>
      <c r="AB472">
        <f t="shared" si="88"/>
        <v>1.1146044263228462E-2</v>
      </c>
      <c r="AC472">
        <f t="shared" si="95"/>
        <v>0.15735985290825943</v>
      </c>
    </row>
    <row r="473" spans="1:29">
      <c r="A473" t="s">
        <v>473</v>
      </c>
      <c r="B473" s="4" cm="1">
        <f t="array" ref="B473">_xll.SNL.Clients.Office.Excel.Functions.SPG(A473, "SP_TOTAL_REV", "CY2023")</f>
        <v>14281976</v>
      </c>
      <c r="C473" s="4">
        <f>_xll.SNL.Clients.Office.Excel.Functions.SPG(A473,"IQ_AVG_DILUT_SHARES_OUT","CY2023")</f>
        <v>70125000</v>
      </c>
      <c r="D473" s="5">
        <f>_xll.SNL.Clients.Office.Excel.Functions.SPG(A473, "IQ_DILUT_EPS_NORM", "CY2023")</f>
        <v>8.36</v>
      </c>
      <c r="E473">
        <f t="shared" si="84"/>
        <v>586245</v>
      </c>
      <c r="F473">
        <f t="shared" si="85"/>
        <v>4.104789141222475E-2</v>
      </c>
      <c r="G473" s="5">
        <f>_xll.SNL.Clients.Office.Excel.Functions.SPG(A473, "SP_MARKETCAP", "12/30/2023")</f>
        <v>10405.35683776</v>
      </c>
      <c r="H473">
        <f t="shared" si="89"/>
        <v>2.476475034737973E-4</v>
      </c>
      <c r="I473">
        <f t="shared" si="90"/>
        <v>2.0703331290409452E-3</v>
      </c>
      <c r="K473" t="s">
        <v>473</v>
      </c>
      <c r="L473" s="4" cm="1">
        <f t="array" ref="L473">_xll.SNL.Clients.Office.Excel.Functions.SPG(K473, "SP_TOTAL_REV", "CY2023")</f>
        <v>14281976</v>
      </c>
      <c r="M473" s="4">
        <f>_xll.SNL.Clients.Office.Excel.Functions.SPG(K473,"IQ_AVG_DILUT_SHARES_OUT","CY2023")</f>
        <v>70125000</v>
      </c>
      <c r="N473" s="5">
        <f>_xll.SNL.Clients.Office.Excel.Functions.SPG(K473, "IQ_DILUT_EPS_NORM", "CY2023")</f>
        <v>8.36</v>
      </c>
      <c r="O473">
        <f t="shared" si="86"/>
        <v>586245</v>
      </c>
      <c r="P473">
        <f t="shared" si="87"/>
        <v>4.104789141222475E-2</v>
      </c>
      <c r="Q473" s="5">
        <f>_xll.SNL.Clients.Office.Excel.Functions.SPG(K473, "SP_MARKETCAP", "12/31/2022")</f>
        <v>10060.436353180001</v>
      </c>
      <c r="R473">
        <f t="shared" si="91"/>
        <v>2.9857564482596328E-4</v>
      </c>
      <c r="S473">
        <f t="shared" si="92"/>
        <v>2.4960923907450527E-3</v>
      </c>
      <c r="U473" t="s">
        <v>473</v>
      </c>
      <c r="V473" s="4" cm="1">
        <f t="array" ref="V473">_xll.SNL.Clients.Office.Excel.Functions.SPG(U473, "SP_TOTAL_REV", "CY2021")</f>
        <v>12642117</v>
      </c>
      <c r="W473" s="4">
        <f>_xll.SNL.Clients.Office.Excel.Functions.SPG(U473,"IQ_AVG_DILUT_SHARES_OUT","CY2021")</f>
        <v>83692000</v>
      </c>
      <c r="X473" s="5">
        <f>_xll.SNL.Clients.Office.Excel.Functions.SPG(U473, "IQ_DILUT_EPS_NORM", "CY2021")</f>
        <v>9.9390000000000001</v>
      </c>
      <c r="Y473">
        <f t="shared" si="93"/>
        <v>831814.78799999994</v>
      </c>
      <c r="Z473">
        <f t="shared" si="94"/>
        <v>6.5797111986861057E-2</v>
      </c>
      <c r="AA473" s="5">
        <f>_xll.SNL.Clients.Office.Excel.Functions.SPG(U473, "SP_MARKETCAP", "12/31/2021")</f>
        <v>10421.21108522</v>
      </c>
      <c r="AB473">
        <f t="shared" si="88"/>
        <v>2.4560195496809177E-4</v>
      </c>
      <c r="AC473">
        <f t="shared" si="95"/>
        <v>2.4410378304278641E-3</v>
      </c>
    </row>
    <row r="474" spans="1:29">
      <c r="A474" t="s">
        <v>474</v>
      </c>
      <c r="B474" s="4" cm="1">
        <f t="array" ref="B474">_xll.SNL.Clients.Office.Excel.Functions.SPG(A474, "SP_TOTAL_REV", "CY2023")</f>
        <v>139001000</v>
      </c>
      <c r="C474" s="4">
        <f>_xll.SNL.Clients.Office.Excel.Functions.SPG(A474,"IQ_AVG_DILUT_SHARES_OUT","CY2023")</f>
        <v>353000000</v>
      </c>
      <c r="D474" s="5">
        <f>_xll.SNL.Clients.Office.Excel.Functions.SPG(A474, "IQ_DILUT_EPS_NORM", "CY2023")</f>
        <v>19.927</v>
      </c>
      <c r="E474">
        <f t="shared" si="84"/>
        <v>7034231</v>
      </c>
      <c r="F474">
        <f t="shared" si="85"/>
        <v>5.0605614348098217E-2</v>
      </c>
      <c r="G474" s="5">
        <f>_xll.SNL.Clients.Office.Excel.Functions.SPG(A474, "SP_MARKETCAP", "12/30/2023")</f>
        <v>44258.882460000001</v>
      </c>
      <c r="H474">
        <f t="shared" si="89"/>
        <v>1.053361448209475E-3</v>
      </c>
      <c r="I474">
        <f t="shared" si="90"/>
        <v>2.0990333578470209E-2</v>
      </c>
      <c r="K474" t="s">
        <v>474</v>
      </c>
      <c r="L474" s="4" cm="1">
        <f t="array" ref="L474">_xll.SNL.Clients.Office.Excel.Functions.SPG(K474, "SP_TOTAL_REV", "CY2023")</f>
        <v>139001000</v>
      </c>
      <c r="M474" s="4">
        <f>_xll.SNL.Clients.Office.Excel.Functions.SPG(K474,"IQ_AVG_DILUT_SHARES_OUT","CY2023")</f>
        <v>353000000</v>
      </c>
      <c r="N474" s="5">
        <f>_xll.SNL.Clients.Office.Excel.Functions.SPG(K474, "IQ_DILUT_EPS_NORM", "CY2023")</f>
        <v>19.927</v>
      </c>
      <c r="O474">
        <f t="shared" si="86"/>
        <v>7034231</v>
      </c>
      <c r="P474">
        <f t="shared" si="87"/>
        <v>5.0605614348098217E-2</v>
      </c>
      <c r="Q474" s="5">
        <f>_xll.SNL.Clients.Office.Excel.Functions.SPG(K474, "SP_MARKETCAP", "12/31/2022")</f>
        <v>48907.483047080001</v>
      </c>
      <c r="R474">
        <f t="shared" si="91"/>
        <v>1.4514860762456939E-3</v>
      </c>
      <c r="S474">
        <f t="shared" si="92"/>
        <v>2.8923763041347941E-2</v>
      </c>
      <c r="U474" t="s">
        <v>474</v>
      </c>
      <c r="V474" s="4" cm="1">
        <f t="array" ref="V474">_xll.SNL.Clients.Office.Excel.Functions.SPG(U474, "SP_TOTAL_REV", "CY2021")</f>
        <v>108332000</v>
      </c>
      <c r="W474" s="4">
        <f>_xll.SNL.Clients.Office.Excel.Functions.SPG(U474,"IQ_AVG_DILUT_SHARES_OUT","CY2021")</f>
        <v>407000000</v>
      </c>
      <c r="X474" s="5">
        <f>_xll.SNL.Clients.Office.Excel.Functions.SPG(U474, "IQ_DILUT_EPS_NORM", "CY2021")</f>
        <v>1.7649999999999999</v>
      </c>
      <c r="Y474">
        <f t="shared" si="93"/>
        <v>718355</v>
      </c>
      <c r="Z474">
        <f t="shared" si="94"/>
        <v>6.6310508437026914E-3</v>
      </c>
      <c r="AA474" s="5">
        <f>_xll.SNL.Clients.Office.Excel.Functions.SPG(U474, "SP_MARKETCAP", "12/31/2021")</f>
        <v>30707.643042650001</v>
      </c>
      <c r="AB474">
        <f t="shared" si="88"/>
        <v>7.2370256221308924E-4</v>
      </c>
      <c r="AC474">
        <f t="shared" si="95"/>
        <v>1.2773350223061024E-3</v>
      </c>
    </row>
    <row r="475" spans="1:29">
      <c r="A475" t="s">
        <v>475</v>
      </c>
      <c r="B475" s="4" cm="1">
        <f t="array" ref="B475">_xll.SNL.Clients.Office.Excel.Functions.SPG(A475, "SP_TOTAL_REV", "CY2023")</f>
        <v>4480722</v>
      </c>
      <c r="C475" s="4">
        <f>_xll.SNL.Clients.Office.Excel.Functions.SPG(A475,"IQ_AVG_DILUT_SHARES_OUT","CY2023")</f>
        <v>405670000</v>
      </c>
      <c r="D475" s="5">
        <f>_xll.SNL.Clients.Office.Excel.Functions.SPG(A475, "IQ_DILUT_EPS_NORM", "CY2023")</f>
        <v>0.17199999999999999</v>
      </c>
      <c r="E475">
        <f t="shared" si="84"/>
        <v>69775.240000000005</v>
      </c>
      <c r="F475">
        <f t="shared" si="85"/>
        <v>1.5572320710814018E-2</v>
      </c>
      <c r="G475" s="5">
        <f>_xll.SNL.Clients.Office.Excel.Functions.SPG(A475, "SP_MARKETCAP", "12/30/2023")</f>
        <v>20040.85075048</v>
      </c>
      <c r="H475">
        <f t="shared" si="89"/>
        <v>4.7697226853738226E-4</v>
      </c>
      <c r="I475">
        <f t="shared" si="90"/>
        <v>8.2039230188429737E-5</v>
      </c>
      <c r="K475" t="s">
        <v>475</v>
      </c>
      <c r="L475" s="4" cm="1">
        <f t="array" ref="L475">_xll.SNL.Clients.Office.Excel.Functions.SPG(K475, "SP_TOTAL_REV", "CY2023")</f>
        <v>4480722</v>
      </c>
      <c r="M475" s="4">
        <f>_xll.SNL.Clients.Office.Excel.Functions.SPG(K475,"IQ_AVG_DILUT_SHARES_OUT","CY2023")</f>
        <v>405670000</v>
      </c>
      <c r="N475" s="5">
        <f>_xll.SNL.Clients.Office.Excel.Functions.SPG(K475, "IQ_DILUT_EPS_NORM", "CY2023")</f>
        <v>0.17199999999999999</v>
      </c>
      <c r="O475">
        <f t="shared" si="86"/>
        <v>69775.240000000005</v>
      </c>
      <c r="P475">
        <f t="shared" si="87"/>
        <v>1.5572320710814018E-2</v>
      </c>
      <c r="Q475" s="5">
        <f>_xll.SNL.Clients.Office.Excel.Functions.SPG(K475, "SP_MARKETCAP", "12/31/2022")</f>
        <v>18007.29522425</v>
      </c>
      <c r="R475">
        <f t="shared" si="91"/>
        <v>5.3442411386584268E-4</v>
      </c>
      <c r="S475">
        <f t="shared" si="92"/>
        <v>9.1920947584924929E-5</v>
      </c>
      <c r="U475" t="s">
        <v>475</v>
      </c>
      <c r="V475" s="4" cm="1">
        <f t="array" ref="V475">_xll.SNL.Clients.Office.Excel.Functions.SPG(U475, "SP_TOTAL_REV", "CY2021")</f>
        <v>3799707</v>
      </c>
      <c r="W475" s="4">
        <f>_xll.SNL.Clients.Office.Excel.Functions.SPG(U475,"IQ_AVG_DILUT_SHARES_OUT","CY2021")</f>
        <v>386304000</v>
      </c>
      <c r="X475" s="5">
        <f>_xll.SNL.Clients.Office.Excel.Functions.SPG(U475, "IQ_DILUT_EPS_NORM", "CY2021")</f>
        <v>0.27</v>
      </c>
      <c r="Y475">
        <f t="shared" si="93"/>
        <v>104302.08</v>
      </c>
      <c r="Z475">
        <f t="shared" si="94"/>
        <v>2.7450032331440295E-2</v>
      </c>
      <c r="AA475" s="5">
        <f>_xll.SNL.Clients.Office.Excel.Functions.SPG(U475, "SP_MARKETCAP", "12/31/2021")</f>
        <v>20405.871599040001</v>
      </c>
      <c r="AB475">
        <f t="shared" si="88"/>
        <v>4.809155017174555E-4</v>
      </c>
      <c r="AC475">
        <f t="shared" si="95"/>
        <v>1.2984718546371298E-4</v>
      </c>
    </row>
    <row r="476" spans="1:29">
      <c r="A476" t="s">
        <v>476</v>
      </c>
      <c r="B476" s="4" cm="1">
        <f t="array" ref="B476">_xll.SNL.Clients.Office.Excel.Functions.SPG(A476, "SP_TOTAL_REV", "CY2023")</f>
        <v>5021000</v>
      </c>
      <c r="C476" s="4">
        <f>_xll.SNL.Clients.Office.Excel.Functions.SPG(A476,"IQ_AVG_DILUT_SHARES_OUT","CY2023")</f>
        <v>246800000</v>
      </c>
      <c r="D476" s="5">
        <f>_xll.SNL.Clients.Office.Excel.Functions.SPG(A476, "IQ_DILUT_EPS_NORM", "CY2023")</f>
        <v>2.8439999999999999</v>
      </c>
      <c r="E476">
        <f t="shared" si="84"/>
        <v>701899.2</v>
      </c>
      <c r="F476">
        <f t="shared" si="85"/>
        <v>0.13979271061541523</v>
      </c>
      <c r="G476" s="5">
        <f>_xll.SNL.Clients.Office.Excel.Functions.SPG(A476, "SP_MARKETCAP", "12/30/2023")</f>
        <v>20261.300768820001</v>
      </c>
      <c r="H476">
        <f t="shared" si="89"/>
        <v>4.822189792013105E-4</v>
      </c>
      <c r="I476">
        <f t="shared" si="90"/>
        <v>1.371430776848527E-3</v>
      </c>
      <c r="K476" t="s">
        <v>476</v>
      </c>
      <c r="L476" s="4" cm="1">
        <f t="array" ref="L476">_xll.SNL.Clients.Office.Excel.Functions.SPG(K476, "SP_TOTAL_REV", "CY2023")</f>
        <v>5021000</v>
      </c>
      <c r="M476" s="4">
        <f>_xll.SNL.Clients.Office.Excel.Functions.SPG(K476,"IQ_AVG_DILUT_SHARES_OUT","CY2023")</f>
        <v>246800000</v>
      </c>
      <c r="N476" s="5">
        <f>_xll.SNL.Clients.Office.Excel.Functions.SPG(K476, "IQ_DILUT_EPS_NORM", "CY2023")</f>
        <v>2.8439999999999999</v>
      </c>
      <c r="O476">
        <f t="shared" si="86"/>
        <v>701899.2</v>
      </c>
      <c r="P476">
        <f t="shared" si="87"/>
        <v>0.13979271061541523</v>
      </c>
      <c r="Q476" s="5" t="str">
        <f>_xll.SNL.Clients.Office.Excel.Functions.SPG(K476, "SP_MARKETCAP", "12/31/2022")</f>
        <v>NA</v>
      </c>
      <c r="R476" t="e">
        <f t="shared" si="91"/>
        <v>#VALUE!</v>
      </c>
      <c r="S476" t="e">
        <f t="shared" si="92"/>
        <v>#VALUE!</v>
      </c>
      <c r="U476" t="s">
        <v>476</v>
      </c>
      <c r="V476" s="4" cm="1">
        <f t="array" ref="V476">_xll.SNL.Clients.Office.Excel.Functions.SPG(U476, "SP_TOTAL_REV", "CY2021")</f>
        <v>4700000</v>
      </c>
      <c r="W476" s="4">
        <f>_xll.SNL.Clients.Office.Excel.Functions.SPG(U476,"IQ_AVG_DILUT_SHARES_OUT","CY2021")</f>
        <v>246300000</v>
      </c>
      <c r="X476" s="5">
        <f>_xll.SNL.Clients.Office.Excel.Functions.SPG(U476, "IQ_DILUT_EPS_NORM", "CY2021")</f>
        <v>2.637</v>
      </c>
      <c r="Y476">
        <f t="shared" si="93"/>
        <v>649493.1</v>
      </c>
      <c r="Z476">
        <f t="shared" si="94"/>
        <v>0.13819002127659574</v>
      </c>
      <c r="AA476" s="5" t="str">
        <f>_xll.SNL.Clients.Office.Excel.Functions.SPG(U476, "SP_MARKETCAP", "12/31/2021")</f>
        <v>NA</v>
      </c>
      <c r="AB476" t="e">
        <f t="shared" si="88"/>
        <v>#VALUE!</v>
      </c>
      <c r="AC476" t="e">
        <f t="shared" si="95"/>
        <v>#VALUE!</v>
      </c>
    </row>
    <row r="477" spans="1:29">
      <c r="A477" t="s">
        <v>477</v>
      </c>
      <c r="B477" s="4" cm="1">
        <f t="array" ref="B477">_xll.SNL.Clients.Office.Excel.Functions.SPG(A477, "SP_TOTAL_REV", "CY2023")</f>
        <v>1493100</v>
      </c>
      <c r="C477" s="4">
        <f>_xll.SNL.Clients.Office.Excel.Functions.SPG(A477,"IQ_AVG_DILUT_SHARES_OUT","CY2023")</f>
        <v>103500000</v>
      </c>
      <c r="D477" s="5">
        <f>_xll.SNL.Clients.Office.Excel.Functions.SPG(A477, "IQ_DILUT_EPS_NORM", "CY2023")</f>
        <v>5.8970000000000002</v>
      </c>
      <c r="E477">
        <f t="shared" si="84"/>
        <v>610339.5</v>
      </c>
      <c r="F477">
        <f t="shared" si="85"/>
        <v>0.40877335744424353</v>
      </c>
      <c r="G477" s="5">
        <f>_xll.SNL.Clients.Office.Excel.Functions.SPG(A477, "SP_MARKETCAP", "12/30/2023")</f>
        <v>21028.516</v>
      </c>
      <c r="H477">
        <f t="shared" si="89"/>
        <v>5.0047870249492318E-4</v>
      </c>
      <c r="I477">
        <f t="shared" si="90"/>
        <v>2.9513229086125621E-3</v>
      </c>
      <c r="K477" t="s">
        <v>477</v>
      </c>
      <c r="L477" s="4" cm="1">
        <f t="array" ref="L477">_xll.SNL.Clients.Office.Excel.Functions.SPG(K477, "SP_TOTAL_REV", "CY2023")</f>
        <v>1493100</v>
      </c>
      <c r="M477" s="4">
        <f>_xll.SNL.Clients.Office.Excel.Functions.SPG(K477,"IQ_AVG_DILUT_SHARES_OUT","CY2023")</f>
        <v>103500000</v>
      </c>
      <c r="N477" s="5">
        <f>_xll.SNL.Clients.Office.Excel.Functions.SPG(K477, "IQ_DILUT_EPS_NORM", "CY2023")</f>
        <v>5.8970000000000002</v>
      </c>
      <c r="O477">
        <f t="shared" si="86"/>
        <v>610339.5</v>
      </c>
      <c r="P477">
        <f t="shared" si="87"/>
        <v>0.40877335744424353</v>
      </c>
      <c r="Q477" s="5">
        <f>_xll.SNL.Clients.Office.Excel.Functions.SPG(K477, "SP_MARKETCAP", "12/31/2022")</f>
        <v>21780.020720640001</v>
      </c>
      <c r="R477">
        <f t="shared" si="91"/>
        <v>6.4639181668620191E-4</v>
      </c>
      <c r="S477">
        <f t="shared" si="92"/>
        <v>3.811772542998533E-3</v>
      </c>
      <c r="U477" t="s">
        <v>477</v>
      </c>
      <c r="V477" s="4" cm="1">
        <f t="array" ref="V477">_xll.SNL.Clients.Office.Excel.Functions.SPG(U477, "SP_TOTAL_REV", "CY2021")</f>
        <v>1327600</v>
      </c>
      <c r="W477" s="4">
        <f>_xll.SNL.Clients.Office.Excel.Functions.SPG(U477,"IQ_AVG_DILUT_SHARES_OUT","CY2021")</f>
        <v>112200000</v>
      </c>
      <c r="X477" s="5">
        <f>_xll.SNL.Clients.Office.Excel.Functions.SPG(U477, "IQ_DILUT_EPS_NORM", "CY2021")</f>
        <v>4.3689999999999998</v>
      </c>
      <c r="Y477">
        <f t="shared" si="93"/>
        <v>490201.8</v>
      </c>
      <c r="Z477">
        <f t="shared" si="94"/>
        <v>0.36923907803555289</v>
      </c>
      <c r="AA477" s="5">
        <f>_xll.SNL.Clients.Office.Excel.Functions.SPG(U477, "SP_MARKETCAP", "12/31/2021")</f>
        <v>28193.928625519999</v>
      </c>
      <c r="AB477">
        <f t="shared" si="88"/>
        <v>6.6446058255928463E-4</v>
      </c>
      <c r="AC477">
        <f t="shared" si="95"/>
        <v>2.9030282852015145E-3</v>
      </c>
    </row>
    <row r="478" spans="1:29">
      <c r="A478" t="s">
        <v>478</v>
      </c>
      <c r="B478" s="4" cm="1">
        <f t="array" ref="B478">_xll.SNL.Clients.Office.Excel.Functions.SPG(A478, "SP_TOTAL_REV", "CY2023")</f>
        <v>2681400</v>
      </c>
      <c r="C478" s="4">
        <f>_xll.SNL.Clients.Office.Excel.Functions.SPG(A478,"IQ_AVG_DILUT_SHARES_OUT","CY2023")</f>
        <v>147336159</v>
      </c>
      <c r="D478" s="5">
        <f>_xll.SNL.Clients.Office.Excel.Functions.SPG(A478, "IQ_DILUT_EPS_NORM", "CY2023")</f>
        <v>4.3689999999999998</v>
      </c>
      <c r="E478">
        <f t="shared" si="84"/>
        <v>643711.67867100006</v>
      </c>
      <c r="F478">
        <f t="shared" si="85"/>
        <v>0.2400655175173417</v>
      </c>
      <c r="G478" s="5">
        <f>_xll.SNL.Clients.Office.Excel.Functions.SPG(A478, "SP_MARKETCAP", "12/30/2023")</f>
        <v>34631.489243880002</v>
      </c>
      <c r="H478">
        <f t="shared" si="89"/>
        <v>8.242294797333275E-4</v>
      </c>
      <c r="I478">
        <f t="shared" si="90"/>
        <v>3.6010585969549077E-3</v>
      </c>
      <c r="K478" t="s">
        <v>478</v>
      </c>
      <c r="L478" s="4" cm="1">
        <f t="array" ref="L478">_xll.SNL.Clients.Office.Excel.Functions.SPG(K478, "SP_TOTAL_REV", "CY2023")</f>
        <v>2681400</v>
      </c>
      <c r="M478" s="4">
        <f>_xll.SNL.Clients.Office.Excel.Functions.SPG(K478,"IQ_AVG_DILUT_SHARES_OUT","CY2023")</f>
        <v>147336159</v>
      </c>
      <c r="N478" s="5">
        <f>_xll.SNL.Clients.Office.Excel.Functions.SPG(K478, "IQ_DILUT_EPS_NORM", "CY2023")</f>
        <v>4.3689999999999998</v>
      </c>
      <c r="O478">
        <f t="shared" si="86"/>
        <v>643711.67867100006</v>
      </c>
      <c r="P478">
        <f t="shared" si="87"/>
        <v>0.2400655175173417</v>
      </c>
      <c r="Q478" s="5">
        <f>_xll.SNL.Clients.Office.Excel.Functions.SPG(K478, "SP_MARKETCAP", "12/31/2022")</f>
        <v>27589.962138999999</v>
      </c>
      <c r="R478">
        <f t="shared" si="91"/>
        <v>8.1882042161839108E-4</v>
      </c>
      <c r="S478">
        <f t="shared" si="92"/>
        <v>3.5774264220507506E-3</v>
      </c>
      <c r="U478" t="s">
        <v>478</v>
      </c>
      <c r="V478" s="4" cm="1">
        <f t="array" ref="V478">_xll.SNL.Clients.Office.Excel.Functions.SPG(U478, "SP_TOTAL_REV", "CY2021")</f>
        <v>2462500</v>
      </c>
      <c r="W478" s="4">
        <f>_xll.SNL.Clients.Office.Excel.Functions.SPG(U478,"IQ_AVG_DILUT_SHARES_OUT","CY2021")</f>
        <v>163338909</v>
      </c>
      <c r="X478" s="5">
        <f>_xll.SNL.Clients.Office.Excel.Functions.SPG(U478, "IQ_DILUT_EPS_NORM", "CY2021")</f>
        <v>3.02</v>
      </c>
      <c r="Y478">
        <f t="shared" si="93"/>
        <v>493283.50517999998</v>
      </c>
      <c r="Z478">
        <f t="shared" si="94"/>
        <v>0.20031817469238578</v>
      </c>
      <c r="AA478" s="5">
        <f>_xll.SNL.Clients.Office.Excel.Functions.SPG(U478, "SP_MARKETCAP", "12/31/2021")</f>
        <v>36862.441303749998</v>
      </c>
      <c r="AB478">
        <f t="shared" si="88"/>
        <v>8.6875580727251026E-4</v>
      </c>
      <c r="AC478">
        <f t="shared" si="95"/>
        <v>2.6236425379629808E-3</v>
      </c>
    </row>
    <row r="479" spans="1:29">
      <c r="A479" t="s">
        <v>479</v>
      </c>
      <c r="B479" s="4" cm="1">
        <f t="array" ref="B479">_xll.SNL.Clients.Office.Excel.Functions.SPG(A479, "SP_TOTAL_REV", "CY2023")</f>
        <v>133974000</v>
      </c>
      <c r="C479" s="4">
        <f>_xll.SNL.Clients.Office.Excel.Functions.SPG(A479,"IQ_AVG_DILUT_SHARES_OUT","CY2023")</f>
        <v>4215000000</v>
      </c>
      <c r="D479" s="5">
        <f>_xll.SNL.Clients.Office.Excel.Functions.SPG(A479, "IQ_DILUT_EPS_NORM", "CY2023")</f>
        <v>3.5939999999999999</v>
      </c>
      <c r="E479">
        <f t="shared" si="84"/>
        <v>15148710</v>
      </c>
      <c r="F479">
        <f t="shared" si="85"/>
        <v>0.1130720139728604</v>
      </c>
      <c r="G479" s="5">
        <f>_xll.SNL.Clients.Office.Excel.Functions.SPG(A479, "SP_MARKETCAP", "12/30/2023")</f>
        <v>158494.6325443</v>
      </c>
      <c r="H479">
        <f t="shared" si="89"/>
        <v>3.7721724180717693E-3</v>
      </c>
      <c r="I479">
        <f t="shared" si="90"/>
        <v>1.3557187670549939E-2</v>
      </c>
      <c r="K479" t="s">
        <v>479</v>
      </c>
      <c r="L479" s="4" cm="1">
        <f t="array" ref="L479">_xll.SNL.Clients.Office.Excel.Functions.SPG(K479, "SP_TOTAL_REV", "CY2023")</f>
        <v>133974000</v>
      </c>
      <c r="M479" s="4">
        <f>_xll.SNL.Clients.Office.Excel.Functions.SPG(K479,"IQ_AVG_DILUT_SHARES_OUT","CY2023")</f>
        <v>4215000000</v>
      </c>
      <c r="N479" s="5">
        <f>_xll.SNL.Clients.Office.Excel.Functions.SPG(K479, "IQ_DILUT_EPS_NORM", "CY2023")</f>
        <v>3.5939999999999999</v>
      </c>
      <c r="O479">
        <f t="shared" si="86"/>
        <v>15148710</v>
      </c>
      <c r="P479">
        <f t="shared" si="87"/>
        <v>0.1130720139728604</v>
      </c>
      <c r="Q479" s="5">
        <f>_xll.SNL.Clients.Office.Excel.Functions.SPG(K479, "SP_MARKETCAP", "12/31/2022")</f>
        <v>165472.80741179999</v>
      </c>
      <c r="R479">
        <f t="shared" si="91"/>
        <v>4.9109351164995782E-3</v>
      </c>
      <c r="S479">
        <f t="shared" si="92"/>
        <v>1.7649900808699482E-2</v>
      </c>
      <c r="U479" t="s">
        <v>479</v>
      </c>
      <c r="V479" s="4" cm="1">
        <f t="array" ref="V479">_xll.SNL.Clients.Office.Excel.Functions.SPG(U479, "SP_TOTAL_REV", "CY2021")</f>
        <v>133613000</v>
      </c>
      <c r="W479" s="4">
        <f>_xll.SNL.Clients.Office.Excel.Functions.SPG(U479,"IQ_AVG_DILUT_SHARES_OUT","CY2021")</f>
        <v>4150000000</v>
      </c>
      <c r="X479" s="5">
        <f>_xll.SNL.Clients.Office.Excel.Functions.SPG(U479, "IQ_DILUT_EPS_NORM", "CY2021")</f>
        <v>4.8959999999999999</v>
      </c>
      <c r="Y479">
        <f t="shared" si="93"/>
        <v>20318400</v>
      </c>
      <c r="Z479">
        <f t="shared" si="94"/>
        <v>0.15206903519867079</v>
      </c>
      <c r="AA479" s="5">
        <f>_xll.SNL.Clients.Office.Excel.Functions.SPG(U479, "SP_MARKETCAP", "12/31/2021")</f>
        <v>218116.32971364001</v>
      </c>
      <c r="AB479">
        <f t="shared" si="88"/>
        <v>5.1404579131988639E-3</v>
      </c>
      <c r="AC479">
        <f t="shared" si="95"/>
        <v>2.5167681943021637E-2</v>
      </c>
    </row>
    <row r="480" spans="1:29">
      <c r="A480" t="s">
        <v>480</v>
      </c>
      <c r="B480" s="4" cm="1">
        <f t="array" ref="B480">_xll.SNL.Clients.Office.Excel.Functions.SPG(A480, "SP_TOTAL_REV", "CY2023")</f>
        <v>9869200</v>
      </c>
      <c r="C480" s="4">
        <f>_xll.SNL.Clients.Office.Excel.Functions.SPG(A480,"IQ_AVG_DILUT_SHARES_OUT","CY2023")</f>
        <v>260500000</v>
      </c>
      <c r="D480" s="5">
        <f>_xll.SNL.Clients.Office.Excel.Functions.SPG(A480, "IQ_DILUT_EPS_NORM", "CY2023")</f>
        <v>11.667</v>
      </c>
      <c r="E480">
        <f t="shared" si="84"/>
        <v>3039253.5</v>
      </c>
      <c r="F480">
        <f t="shared" si="85"/>
        <v>0.30795338021318852</v>
      </c>
      <c r="G480" s="5">
        <f>_xll.SNL.Clients.Office.Excel.Functions.SPG(A480, "SP_MARKETCAP", "12/30/2023")</f>
        <v>104848.71073776</v>
      </c>
      <c r="H480">
        <f t="shared" si="89"/>
        <v>2.4953994237301219E-3</v>
      </c>
      <c r="I480">
        <f t="shared" si="90"/>
        <v>2.9113825076659331E-2</v>
      </c>
      <c r="K480" t="s">
        <v>480</v>
      </c>
      <c r="L480" s="4" cm="1">
        <f t="array" ref="L480">_xll.SNL.Clients.Office.Excel.Functions.SPG(K480, "SP_TOTAL_REV", "CY2023")</f>
        <v>9869200</v>
      </c>
      <c r="M480" s="4">
        <f>_xll.SNL.Clients.Office.Excel.Functions.SPG(K480,"IQ_AVG_DILUT_SHARES_OUT","CY2023")</f>
        <v>260500000</v>
      </c>
      <c r="N480" s="5">
        <f>_xll.SNL.Clients.Office.Excel.Functions.SPG(K480, "IQ_DILUT_EPS_NORM", "CY2023")</f>
        <v>11.667</v>
      </c>
      <c r="O480">
        <f t="shared" si="86"/>
        <v>3039253.5</v>
      </c>
      <c r="P480">
        <f t="shared" si="87"/>
        <v>0.30795338021318852</v>
      </c>
      <c r="Q480" s="5">
        <f>_xll.SNL.Clients.Office.Excel.Functions.SPG(K480, "SP_MARKETCAP", "12/31/2022")</f>
        <v>74127.357508560002</v>
      </c>
      <c r="R480">
        <f t="shared" si="91"/>
        <v>2.1999665611290424E-3</v>
      </c>
      <c r="S480">
        <f t="shared" si="92"/>
        <v>2.5667009868692536E-2</v>
      </c>
      <c r="U480" t="s">
        <v>480</v>
      </c>
      <c r="V480" s="4" cm="1">
        <f t="array" ref="V480">_xll.SNL.Clients.Office.Excel.Functions.SPG(U480, "SP_TOTAL_REV", "CY2021")</f>
        <v>7574400</v>
      </c>
      <c r="W480" s="4">
        <f>_xll.SNL.Clients.Office.Excel.Functions.SPG(U480,"IQ_AVG_DILUT_SHARES_OUT","CY2021")</f>
        <v>259900000</v>
      </c>
      <c r="X480" s="5">
        <f>_xll.SNL.Clients.Office.Excel.Functions.SPG(U480, "IQ_DILUT_EPS_NORM", "CY2021")</f>
        <v>9.1950000000000003</v>
      </c>
      <c r="Y480">
        <f t="shared" si="93"/>
        <v>2389780.5</v>
      </c>
      <c r="Z480">
        <f t="shared" si="94"/>
        <v>0.31550756495564003</v>
      </c>
      <c r="AA480" s="5">
        <f>_xll.SNL.Clients.Office.Excel.Functions.SPG(U480, "SP_MARKETCAP", "12/31/2021")</f>
        <v>55833.725584799999</v>
      </c>
      <c r="AB480">
        <f t="shared" si="88"/>
        <v>1.3158616637395705E-3</v>
      </c>
      <c r="AC480">
        <f t="shared" si="95"/>
        <v>1.209934799808535E-2</v>
      </c>
    </row>
    <row r="481" spans="1:29">
      <c r="A481" t="s">
        <v>481</v>
      </c>
      <c r="B481" s="4" cm="1">
        <f t="array" ref="B481">_xll.SNL.Clients.Office.Excel.Functions.SPG(A481, "SP_TOTAL_REV", "CY2023")</f>
        <v>15426900</v>
      </c>
      <c r="C481" s="4">
        <f>_xll.SNL.Clients.Office.Excel.Functions.SPG(A481,"IQ_AVG_DILUT_SHARES_OUT","CY2023")</f>
        <v>1206900000</v>
      </c>
      <c r="D481" s="5">
        <f>_xll.SNL.Clients.Office.Excel.Functions.SPG(A481, "IQ_DILUT_EPS_NORM", "CY2023")</f>
        <v>0.94799999999999995</v>
      </c>
      <c r="E481">
        <f t="shared" si="84"/>
        <v>1144141.2</v>
      </c>
      <c r="F481">
        <f t="shared" si="85"/>
        <v>7.4165334577912606E-2</v>
      </c>
      <c r="G481" s="5">
        <f>_xll.SNL.Clients.Office.Excel.Functions.SPG(A481, "SP_MARKETCAP", "12/30/2023")</f>
        <v>12992.43693</v>
      </c>
      <c r="H481">
        <f t="shared" si="89"/>
        <v>3.0922001233817564E-4</v>
      </c>
      <c r="I481">
        <f t="shared" si="90"/>
        <v>2.9314057169659051E-4</v>
      </c>
      <c r="K481" t="s">
        <v>481</v>
      </c>
      <c r="L481" s="4" cm="1">
        <f t="array" ref="L481">_xll.SNL.Clients.Office.Excel.Functions.SPG(K481, "SP_TOTAL_REV", "CY2023")</f>
        <v>15426900</v>
      </c>
      <c r="M481" s="4">
        <f>_xll.SNL.Clients.Office.Excel.Functions.SPG(K481,"IQ_AVG_DILUT_SHARES_OUT","CY2023")</f>
        <v>1206900000</v>
      </c>
      <c r="N481" s="5">
        <f>_xll.SNL.Clients.Office.Excel.Functions.SPG(K481, "IQ_DILUT_EPS_NORM", "CY2023")</f>
        <v>0.94799999999999995</v>
      </c>
      <c r="O481">
        <f t="shared" si="86"/>
        <v>1144141.2</v>
      </c>
      <c r="P481">
        <f t="shared" si="87"/>
        <v>7.4165334577912606E-2</v>
      </c>
      <c r="Q481" s="5">
        <f>_xll.SNL.Clients.Office.Excel.Functions.SPG(K481, "SP_MARKETCAP", "12/31/2022")</f>
        <v>13497.17957574</v>
      </c>
      <c r="R481">
        <f t="shared" si="91"/>
        <v>4.0057199843867333E-4</v>
      </c>
      <c r="S481">
        <f t="shared" si="92"/>
        <v>3.797422545198623E-4</v>
      </c>
      <c r="U481" t="s">
        <v>481</v>
      </c>
      <c r="V481" s="4" cm="1">
        <f t="array" ref="V481">_xll.SNL.Clients.Office.Excel.Functions.SPG(U481, "SP_TOTAL_REV", "CY2021")</f>
        <v>17886300</v>
      </c>
      <c r="W481" s="4">
        <f>_xll.SNL.Clients.Office.Excel.Functions.SPG(U481,"IQ_AVG_DILUT_SHARES_OUT","CY2021")</f>
        <v>1208800000</v>
      </c>
      <c r="X481" s="5">
        <f>_xll.SNL.Clients.Office.Excel.Functions.SPG(U481, "IQ_DILUT_EPS_NORM", "CY2021")</f>
        <v>0.23799999999999999</v>
      </c>
      <c r="Y481">
        <f t="shared" si="93"/>
        <v>287694.40000000002</v>
      </c>
      <c r="Z481">
        <f t="shared" si="94"/>
        <v>1.6084623426868609E-2</v>
      </c>
      <c r="AA481" s="5">
        <f>_xll.SNL.Clients.Office.Excel.Functions.SPG(U481, "SP_MARKETCAP", "12/31/2021")</f>
        <v>16363.092918480001</v>
      </c>
      <c r="AB481">
        <f t="shared" si="88"/>
        <v>3.8563729083301515E-4</v>
      </c>
      <c r="AC481">
        <f t="shared" si="95"/>
        <v>9.1781675218257603E-5</v>
      </c>
    </row>
    <row r="482" spans="1:29">
      <c r="A482" t="s">
        <v>482</v>
      </c>
      <c r="B482" s="4" cm="1">
        <f t="array" ref="B482">_xll.SNL.Clients.Office.Excel.Functions.SPG(A482, "SP_TOTAL_REV", "CY2023")</f>
        <v>3641694</v>
      </c>
      <c r="C482" s="4">
        <f>_xll.SNL.Clients.Office.Excel.Functions.SPG(A482,"IQ_AVG_DILUT_SHARES_OUT","CY2023")</f>
        <v>1015776697</v>
      </c>
      <c r="D482" s="5">
        <f>_xll.SNL.Clients.Office.Excel.Functions.SPG(A482, "IQ_DILUT_EPS_NORM", "CY2023")</f>
        <v>1.528</v>
      </c>
      <c r="E482">
        <f t="shared" si="84"/>
        <v>1552106.793016</v>
      </c>
      <c r="F482">
        <f t="shared" si="85"/>
        <v>0.42620461604297338</v>
      </c>
      <c r="G482" s="5">
        <f>_xll.SNL.Clients.Office.Excel.Functions.SPG(A482, "SP_MARKETCAP", "12/30/2023")</f>
        <v>32980.883507400002</v>
      </c>
      <c r="H482">
        <f t="shared" si="89"/>
        <v>7.8494506150218898E-4</v>
      </c>
      <c r="I482">
        <f t="shared" si="90"/>
        <v>1.1993960539753447E-3</v>
      </c>
      <c r="K482" t="s">
        <v>482</v>
      </c>
      <c r="L482" s="4" cm="1">
        <f t="array" ref="L482">_xll.SNL.Clients.Office.Excel.Functions.SPG(K482, "SP_TOTAL_REV", "CY2023")</f>
        <v>3641694</v>
      </c>
      <c r="M482" s="4">
        <f>_xll.SNL.Clients.Office.Excel.Functions.SPG(K482,"IQ_AVG_DILUT_SHARES_OUT","CY2023")</f>
        <v>1015776697</v>
      </c>
      <c r="N482" s="5">
        <f>_xll.SNL.Clients.Office.Excel.Functions.SPG(K482, "IQ_DILUT_EPS_NORM", "CY2023")</f>
        <v>1.528</v>
      </c>
      <c r="O482">
        <f t="shared" si="86"/>
        <v>1552106.793016</v>
      </c>
      <c r="P482">
        <f t="shared" si="87"/>
        <v>0.42620461604297338</v>
      </c>
      <c r="Q482" s="5">
        <f>_xll.SNL.Clients.Office.Excel.Functions.SPG(K482, "SP_MARKETCAP", "12/31/2022")</f>
        <v>31204.370275199999</v>
      </c>
      <c r="R482">
        <f t="shared" si="91"/>
        <v>9.2608955011787286E-4</v>
      </c>
      <c r="S482">
        <f t="shared" si="92"/>
        <v>1.4150648325801098E-3</v>
      </c>
      <c r="U482" t="s">
        <v>482</v>
      </c>
      <c r="V482" s="4" cm="1">
        <f t="array" ref="V482">_xll.SNL.Clients.Office.Excel.Functions.SPG(U482, "SP_TOTAL_REV", "CY2021")</f>
        <v>1509688</v>
      </c>
      <c r="W482" s="4">
        <f>_xll.SNL.Clients.Office.Excel.Functions.SPG(U482,"IQ_AVG_DILUT_SHARES_OUT","CY2021")</f>
        <v>577066292</v>
      </c>
      <c r="X482" s="5">
        <f>_xll.SNL.Clients.Office.Excel.Functions.SPG(U482, "IQ_DILUT_EPS_NORM", "CY2021")</f>
        <v>1.1120000000000001</v>
      </c>
      <c r="Y482">
        <f t="shared" si="93"/>
        <v>641697.71670400014</v>
      </c>
      <c r="Z482">
        <f t="shared" si="94"/>
        <v>0.42505320086269488</v>
      </c>
      <c r="AA482" s="5">
        <f>_xll.SNL.Clients.Office.Excel.Functions.SPG(U482, "SP_MARKETCAP", "12/31/2021")</f>
        <v>18937.565053630002</v>
      </c>
      <c r="AB482">
        <f t="shared" si="88"/>
        <v>4.4631117837190954E-4</v>
      </c>
      <c r="AC482">
        <f t="shared" si="95"/>
        <v>4.9629803034956341E-4</v>
      </c>
    </row>
    <row r="483" spans="1:29">
      <c r="A483" t="s">
        <v>483</v>
      </c>
      <c r="B483" s="4" cm="1">
        <f t="array" ref="B483">_xll.SNL.Clients.Office.Excel.Functions.SPG(A483, "SP_TOTAL_REV", "CY2023")</f>
        <v>33351000</v>
      </c>
      <c r="C483" s="4">
        <f>_xll.SNL.Clients.Office.Excel.Functions.SPG(A483,"IQ_AVG_DILUT_SHARES_OUT","CY2023")</f>
        <v>2070750000</v>
      </c>
      <c r="D483" s="5">
        <f>_xll.SNL.Clients.Office.Excel.Functions.SPG(A483, "IQ_DILUT_EPS_NORM", "CY2023")</f>
        <v>6.8419999999999996</v>
      </c>
      <c r="E483">
        <f t="shared" si="84"/>
        <v>14168071.5</v>
      </c>
      <c r="F483">
        <f t="shared" si="85"/>
        <v>0.42481699199424305</v>
      </c>
      <c r="G483" s="5">
        <f>_xll.SNL.Clients.Office.Excel.Functions.SPG(A483, "SP_MARKETCAP", "12/30/2023")</f>
        <v>521885.01114279998</v>
      </c>
      <c r="H483">
        <f t="shared" si="89"/>
        <v>1.2420863803622523E-2</v>
      </c>
      <c r="I483">
        <f t="shared" si="90"/>
        <v>8.49835501443853E-2</v>
      </c>
      <c r="K483" t="s">
        <v>483</v>
      </c>
      <c r="L483" s="4" cm="1">
        <f t="array" ref="L483">_xll.SNL.Clients.Office.Excel.Functions.SPG(K483, "SP_TOTAL_REV", "CY2023")</f>
        <v>33351000</v>
      </c>
      <c r="M483" s="4">
        <f>_xll.SNL.Clients.Office.Excel.Functions.SPG(K483,"IQ_AVG_DILUT_SHARES_OUT","CY2023")</f>
        <v>2070750000</v>
      </c>
      <c r="N483" s="5">
        <f>_xll.SNL.Clients.Office.Excel.Functions.SPG(K483, "IQ_DILUT_EPS_NORM", "CY2023")</f>
        <v>6.8419999999999996</v>
      </c>
      <c r="O483">
        <f t="shared" si="86"/>
        <v>14168071.5</v>
      </c>
      <c r="P483">
        <f t="shared" si="87"/>
        <v>0.42481699199424305</v>
      </c>
      <c r="Q483" s="5">
        <f>_xll.SNL.Clients.Office.Excel.Functions.SPG(K483, "SP_MARKETCAP", "12/31/2022")</f>
        <v>426199.67488727998</v>
      </c>
      <c r="R483">
        <f t="shared" si="91"/>
        <v>1.2648839303462439E-2</v>
      </c>
      <c r="S483">
        <f t="shared" si="92"/>
        <v>8.654335851429E-2</v>
      </c>
      <c r="U483" t="s">
        <v>483</v>
      </c>
      <c r="V483" s="4" cm="1">
        <f t="array" ref="V483">_xll.SNL.Clients.Office.Excel.Functions.SPG(U483, "SP_TOTAL_REV", "CY2021")</f>
        <v>25477000</v>
      </c>
      <c r="W483" s="4">
        <f>_xll.SNL.Clients.Office.Excel.Functions.SPG(U483,"IQ_AVG_DILUT_SHARES_OUT","CY2021")</f>
        <v>2177750000</v>
      </c>
      <c r="X483" s="5">
        <f>_xll.SNL.Clients.Office.Excel.Functions.SPG(U483, "IQ_DILUT_EPS_NORM", "CY2021")</f>
        <v>4.7069999999999999</v>
      </c>
      <c r="Y483">
        <f t="shared" si="93"/>
        <v>10250669.25</v>
      </c>
      <c r="Z483">
        <f t="shared" si="94"/>
        <v>0.40234993327314833</v>
      </c>
      <c r="AA483" s="5">
        <f>_xll.SNL.Clients.Office.Excel.Functions.SPG(U483, "SP_MARKETCAP", "12/31/2021")</f>
        <v>453884.45233871997</v>
      </c>
      <c r="AB483">
        <f t="shared" si="88"/>
        <v>1.0696924562070512E-2</v>
      </c>
      <c r="AC483">
        <f t="shared" si="95"/>
        <v>5.0350423913665898E-2</v>
      </c>
    </row>
    <row r="484" spans="1:29">
      <c r="A484" t="s">
        <v>484</v>
      </c>
      <c r="B484" s="4" cm="1">
        <f t="array" ref="B484">_xll.SNL.Clients.Office.Excel.Functions.SPG(A484, "SP_TOTAL_REV", "CY2023")</f>
        <v>14779000</v>
      </c>
      <c r="C484" s="4">
        <f>_xll.SNL.Clients.Office.Excel.Functions.SPG(A484,"IQ_AVG_DILUT_SHARES_OUT","CY2023")</f>
        <v>375193110</v>
      </c>
      <c r="D484" s="5">
        <f>_xll.SNL.Clients.Office.Excel.Functions.SPG(A484, "IQ_DILUT_EPS_NORM", "CY2023")</f>
        <v>3.4380000000000002</v>
      </c>
      <c r="E484">
        <f t="shared" si="84"/>
        <v>1289913.91218</v>
      </c>
      <c r="F484">
        <f t="shared" si="85"/>
        <v>8.7280188928885574E-2</v>
      </c>
      <c r="G484" s="5">
        <f>_xll.SNL.Clients.Office.Excel.Functions.SPG(A484, "SP_MARKETCAP", "12/30/2023")</f>
        <v>13772.91602124</v>
      </c>
      <c r="H484">
        <f t="shared" si="89"/>
        <v>3.2779541551490062E-4</v>
      </c>
      <c r="I484">
        <f t="shared" si="90"/>
        <v>1.1269606385402285E-3</v>
      </c>
      <c r="K484" t="s">
        <v>484</v>
      </c>
      <c r="L484" s="4" cm="1">
        <f t="array" ref="L484">_xll.SNL.Clients.Office.Excel.Functions.SPG(K484, "SP_TOTAL_REV", "CY2023")</f>
        <v>14779000</v>
      </c>
      <c r="M484" s="4">
        <f>_xll.SNL.Clients.Office.Excel.Functions.SPG(K484,"IQ_AVG_DILUT_SHARES_OUT","CY2023")</f>
        <v>375193110</v>
      </c>
      <c r="N484" s="5">
        <f>_xll.SNL.Clients.Office.Excel.Functions.SPG(K484, "IQ_DILUT_EPS_NORM", "CY2023")</f>
        <v>3.4380000000000002</v>
      </c>
      <c r="O484">
        <f t="shared" si="86"/>
        <v>1289913.91218</v>
      </c>
      <c r="P484">
        <f t="shared" si="87"/>
        <v>8.7280188928885574E-2</v>
      </c>
      <c r="Q484" s="5">
        <f>_xll.SNL.Clients.Office.Excel.Functions.SPG(K484, "SP_MARKETCAP", "12/31/2022")</f>
        <v>9232.5215016000002</v>
      </c>
      <c r="R484">
        <f t="shared" si="91"/>
        <v>2.7400462205980319E-4</v>
      </c>
      <c r="S484">
        <f t="shared" si="92"/>
        <v>9.4202789064160345E-4</v>
      </c>
      <c r="U484" t="s">
        <v>484</v>
      </c>
      <c r="V484" s="4" cm="1">
        <f t="array" ref="V484">_xll.SNL.Clients.Office.Excel.Functions.SPG(U484, "SP_TOTAL_REV", "CY2021")</f>
        <v>12077000</v>
      </c>
      <c r="W484" s="4">
        <f>_xll.SNL.Clients.Office.Excel.Functions.SPG(U484,"IQ_AVG_DILUT_SHARES_OUT","CY2021")</f>
        <v>482214544</v>
      </c>
      <c r="X484" s="5">
        <f>_xll.SNL.Clients.Office.Excel.Functions.SPG(U484, "IQ_DILUT_EPS_NORM", "CY2021")</f>
        <v>-2.3730000000000002</v>
      </c>
      <c r="Y484">
        <f t="shared" si="93"/>
        <v>-1144295.1129120002</v>
      </c>
      <c r="Z484">
        <f t="shared" si="94"/>
        <v>-9.4749947247826455E-2</v>
      </c>
      <c r="AA484" s="5">
        <f>_xll.SNL.Clients.Office.Excel.Functions.SPG(U484, "SP_MARKETCAP", "12/31/2021")</f>
        <v>10989.4286304</v>
      </c>
      <c r="AB484">
        <f t="shared" si="88"/>
        <v>2.5899342538378116E-4</v>
      </c>
      <c r="AC484">
        <f t="shared" si="95"/>
        <v>-6.1459139843571275E-4</v>
      </c>
    </row>
    <row r="485" spans="1:29">
      <c r="A485" t="s">
        <v>485</v>
      </c>
      <c r="B485" s="4" cm="1">
        <f t="array" ref="B485">_xll.SNL.Clients.Office.Excel.Functions.SPG(A485, "SP_TOTAL_REV", "CY2023")</f>
        <v>7781900</v>
      </c>
      <c r="C485" s="4">
        <f>_xll.SNL.Clients.Office.Excel.Functions.SPG(A485,"IQ_AVG_DILUT_SHARES_OUT","CY2023")</f>
        <v>133700000</v>
      </c>
      <c r="D485" s="5">
        <f>_xll.SNL.Clients.Office.Excel.Functions.SPG(A485, "IQ_DILUT_EPS_NORM", "CY2023")</f>
        <v>5.6269999999999998</v>
      </c>
      <c r="E485">
        <f t="shared" si="84"/>
        <v>752329.9</v>
      </c>
      <c r="F485">
        <f t="shared" si="85"/>
        <v>9.6676891247638758E-2</v>
      </c>
      <c r="G485" s="5">
        <f>_xll.SNL.Clients.Office.Excel.Functions.SPG(A485, "SP_MARKETCAP", "12/30/2023")</f>
        <v>30163.587582870001</v>
      </c>
      <c r="H485">
        <f t="shared" si="89"/>
        <v>7.1789341559179713E-4</v>
      </c>
      <c r="I485">
        <f t="shared" si="90"/>
        <v>4.0395862495350423E-3</v>
      </c>
      <c r="K485" t="s">
        <v>485</v>
      </c>
      <c r="L485" s="4" cm="1">
        <f t="array" ref="L485">_xll.SNL.Clients.Office.Excel.Functions.SPG(K485, "SP_TOTAL_REV", "CY2023")</f>
        <v>7781900</v>
      </c>
      <c r="M485" s="4">
        <f>_xll.SNL.Clients.Office.Excel.Functions.SPG(K485,"IQ_AVG_DILUT_SHARES_OUT","CY2023")</f>
        <v>133700000</v>
      </c>
      <c r="N485" s="5">
        <f>_xll.SNL.Clients.Office.Excel.Functions.SPG(K485, "IQ_DILUT_EPS_NORM", "CY2023")</f>
        <v>5.6269999999999998</v>
      </c>
      <c r="O485">
        <f t="shared" si="86"/>
        <v>752329.9</v>
      </c>
      <c r="P485">
        <f t="shared" si="87"/>
        <v>9.6676891247638758E-2</v>
      </c>
      <c r="Q485" s="5">
        <f>_xll.SNL.Clients.Office.Excel.Functions.SPG(K485, "SP_MARKETCAP", "12/31/2022")</f>
        <v>23273.32130526</v>
      </c>
      <c r="R485">
        <f t="shared" si="91"/>
        <v>6.9071029048987269E-4</v>
      </c>
      <c r="S485">
        <f t="shared" si="92"/>
        <v>3.8866268045865135E-3</v>
      </c>
      <c r="U485" t="s">
        <v>485</v>
      </c>
      <c r="V485" s="4" cm="1">
        <f t="array" ref="V485">_xll.SNL.Clients.Office.Excel.Functions.SPG(U485, "SP_TOTAL_REV", "CY2021")</f>
        <v>5552200</v>
      </c>
      <c r="W485" s="4">
        <f>_xll.SNL.Clients.Office.Excel.Functions.SPG(U485,"IQ_AVG_DILUT_SHARES_OUT","CY2021")</f>
        <v>133500000</v>
      </c>
      <c r="X485" s="5">
        <f>_xll.SNL.Clients.Office.Excel.Functions.SPG(U485, "IQ_DILUT_EPS_NORM", "CY2021")</f>
        <v>3.56</v>
      </c>
      <c r="Y485">
        <f t="shared" si="93"/>
        <v>475260</v>
      </c>
      <c r="Z485">
        <f t="shared" si="94"/>
        <v>8.5598501494902918E-2</v>
      </c>
      <c r="AA485" s="5">
        <f>_xll.SNL.Clients.Office.Excel.Functions.SPG(U485, "SP_MARKETCAP", "12/31/2021")</f>
        <v>27546.909712240002</v>
      </c>
      <c r="AB485">
        <f t="shared" si="88"/>
        <v>6.4921196042665445E-4</v>
      </c>
      <c r="AC485">
        <f t="shared" si="95"/>
        <v>2.3111945791188899E-3</v>
      </c>
    </row>
    <row r="486" spans="1:29">
      <c r="A486" t="s">
        <v>486</v>
      </c>
      <c r="B486" s="4" cm="1">
        <f t="array" ref="B486">_xll.SNL.Clients.Office.Excel.Functions.SPG(A486, "SP_TOTAL_REV", "CY2023")</f>
        <v>12142938</v>
      </c>
      <c r="C486" s="4">
        <f>_xll.SNL.Clients.Office.Excel.Functions.SPG(A486,"IQ_AVG_DILUT_SHARES_OUT","CY2023")</f>
        <v>409947000</v>
      </c>
      <c r="D486" s="5">
        <f>_xll.SNL.Clients.Office.Excel.Functions.SPG(A486, "IQ_DILUT_EPS_NORM", "CY2023")</f>
        <v>2.669</v>
      </c>
      <c r="E486">
        <f t="shared" si="84"/>
        <v>1094148.5430000001</v>
      </c>
      <c r="F486">
        <f t="shared" si="85"/>
        <v>9.0105750601707765E-2</v>
      </c>
      <c r="G486" s="5">
        <f>_xll.SNL.Clients.Office.Excel.Functions.SPG(A486, "SP_MARKETCAP", "12/30/2023")</f>
        <v>18236.709986607966</v>
      </c>
      <c r="H486">
        <f t="shared" si="89"/>
        <v>4.3403371649591269E-4</v>
      </c>
      <c r="I486">
        <f t="shared" si="90"/>
        <v>1.158435989327591E-3</v>
      </c>
      <c r="K486" t="s">
        <v>486</v>
      </c>
      <c r="L486" s="4" cm="1">
        <f t="array" ref="L486">_xll.SNL.Clients.Office.Excel.Functions.SPG(K486, "SP_TOTAL_REV", "CY2023")</f>
        <v>12142938</v>
      </c>
      <c r="M486" s="4">
        <f>_xll.SNL.Clients.Office.Excel.Functions.SPG(K486,"IQ_AVG_DILUT_SHARES_OUT","CY2023")</f>
        <v>409947000</v>
      </c>
      <c r="N486" s="5">
        <f>_xll.SNL.Clients.Office.Excel.Functions.SPG(K486, "IQ_DILUT_EPS_NORM", "CY2023")</f>
        <v>2.669</v>
      </c>
      <c r="O486">
        <f t="shared" si="86"/>
        <v>1094148.5430000001</v>
      </c>
      <c r="P486">
        <f t="shared" si="87"/>
        <v>9.0105750601707765E-2</v>
      </c>
      <c r="Q486" s="5">
        <f>_xll.SNL.Clients.Office.Excel.Functions.SPG(K486, "SP_MARKETCAP", "12/31/2022")</f>
        <v>19265.60207678</v>
      </c>
      <c r="R486">
        <f t="shared" si="91"/>
        <v>5.7176839662792371E-4</v>
      </c>
      <c r="S486">
        <f t="shared" si="92"/>
        <v>1.5260498505999284E-3</v>
      </c>
      <c r="U486" t="s">
        <v>486</v>
      </c>
      <c r="V486" s="4" cm="1">
        <f t="array" ref="V486">_xll.SNL.Clients.Office.Excel.Functions.SPG(U486, "SP_TOTAL_REV", "CY2021")</f>
        <v>9455466</v>
      </c>
      <c r="W486" s="4">
        <f>_xll.SNL.Clients.Office.Excel.Functions.SPG(U486,"IQ_AVG_DILUT_SHARES_OUT","CY2021")</f>
        <v>419623500</v>
      </c>
      <c r="X486" s="5">
        <f>_xll.SNL.Clients.Office.Excel.Functions.SPG(U486, "IQ_DILUT_EPS_NORM", "CY2021")</f>
        <v>1.9079999999999999</v>
      </c>
      <c r="Y486">
        <f t="shared" si="93"/>
        <v>800641.63800000004</v>
      </c>
      <c r="Z486">
        <f t="shared" si="94"/>
        <v>8.4675005758573937E-2</v>
      </c>
      <c r="AA486" s="5">
        <f>_xll.SNL.Clients.Office.Excel.Functions.SPG(U486, "SP_MARKETCAP", "12/31/2021")</f>
        <v>14553.405432625899</v>
      </c>
      <c r="AB486">
        <f t="shared" si="88"/>
        <v>3.4298747011904623E-4</v>
      </c>
      <c r="AC486">
        <f t="shared" si="95"/>
        <v>6.5442009298714019E-4</v>
      </c>
    </row>
    <row r="487" spans="1:29">
      <c r="A487" t="s">
        <v>487</v>
      </c>
      <c r="B487" s="4" cm="1">
        <f t="array" ref="B487">_xll.SNL.Clients.Office.Excel.Functions.SPG(A487, "SP_TOTAL_REV", "CY2023")</f>
        <v>16478000</v>
      </c>
      <c r="C487" s="4">
        <f>_xll.SNL.Clients.Office.Excel.Functions.SPG(A487,"IQ_AVG_DILUT_SHARES_OUT","CY2023")</f>
        <v>50100000</v>
      </c>
      <c r="D487" s="5">
        <f>_xll.SNL.Clients.Office.Excel.Functions.SPG(A487, "IQ_DILUT_EPS_NORM", "CY2023")</f>
        <v>30.035</v>
      </c>
      <c r="E487">
        <f t="shared" si="84"/>
        <v>1504753.5</v>
      </c>
      <c r="F487">
        <f t="shared" si="85"/>
        <v>9.1318940405389001E-2</v>
      </c>
      <c r="G487" s="5">
        <f>_xll.SNL.Clients.Office.Excel.Functions.SPG(A487, "SP_MARKETCAP", "12/30/2023")</f>
        <v>41131.323763499997</v>
      </c>
      <c r="H487">
        <f t="shared" si="89"/>
        <v>9.7892554800610193E-4</v>
      </c>
      <c r="I487">
        <f t="shared" si="90"/>
        <v>2.9402028834363273E-2</v>
      </c>
      <c r="K487" t="s">
        <v>487</v>
      </c>
      <c r="L487" s="4" cm="1">
        <f t="array" ref="L487">_xll.SNL.Clients.Office.Excel.Functions.SPG(K487, "SP_TOTAL_REV", "CY2023")</f>
        <v>16478000</v>
      </c>
      <c r="M487" s="4">
        <f>_xll.SNL.Clients.Office.Excel.Functions.SPG(K487,"IQ_AVG_DILUT_SHARES_OUT","CY2023")</f>
        <v>50100000</v>
      </c>
      <c r="N487" s="5">
        <f>_xll.SNL.Clients.Office.Excel.Functions.SPG(K487, "IQ_DILUT_EPS_NORM", "CY2023")</f>
        <v>30.035</v>
      </c>
      <c r="O487">
        <f t="shared" si="86"/>
        <v>1504753.5</v>
      </c>
      <c r="P487">
        <f t="shared" si="87"/>
        <v>9.1318940405389001E-2</v>
      </c>
      <c r="Q487" s="5">
        <f>_xll.SNL.Clients.Office.Excel.Functions.SPG(K487, "SP_MARKETCAP", "12/31/2022")</f>
        <v>28106.902543749999</v>
      </c>
      <c r="R487">
        <f t="shared" si="91"/>
        <v>8.3416228247475827E-4</v>
      </c>
      <c r="S487">
        <f t="shared" si="92"/>
        <v>2.5054064154129363E-2</v>
      </c>
      <c r="U487" t="s">
        <v>487</v>
      </c>
      <c r="V487" s="4" cm="1">
        <f t="array" ref="V487">_xll.SNL.Clients.Office.Excel.Functions.SPG(U487, "SP_TOTAL_REV", "CY2021")</f>
        <v>13022000</v>
      </c>
      <c r="W487" s="4">
        <f>_xll.SNL.Clients.Office.Excel.Functions.SPG(U487,"IQ_AVG_DILUT_SHARES_OUT","CY2021")</f>
        <v>52200000</v>
      </c>
      <c r="X487" s="5">
        <f>_xll.SNL.Clients.Office.Excel.Functions.SPG(U487, "IQ_DILUT_EPS_NORM", "CY2021")</f>
        <v>16.420000000000002</v>
      </c>
      <c r="Y487">
        <f t="shared" si="93"/>
        <v>857124.00000000012</v>
      </c>
      <c r="Z487">
        <f t="shared" si="94"/>
        <v>6.5821225618184626E-2</v>
      </c>
      <c r="AA487" s="5">
        <f>_xll.SNL.Clients.Office.Excel.Functions.SPG(U487, "SP_MARKETCAP", "12/31/2021")</f>
        <v>26699.749157279999</v>
      </c>
      <c r="AB487">
        <f t="shared" si="88"/>
        <v>6.2924649894923368E-4</v>
      </c>
      <c r="AC487">
        <f t="shared" si="95"/>
        <v>1.0332227512746418E-2</v>
      </c>
    </row>
    <row r="488" spans="1:29">
      <c r="A488" t="s">
        <v>488</v>
      </c>
      <c r="B488" s="4" cm="1">
        <f t="array" ref="B488">_xll.SNL.Clients.Office.Excel.Functions.SPG(A488, "SP_TOTAL_REV", "CY2023")</f>
        <v>142406000</v>
      </c>
      <c r="C488" s="4">
        <f>_xll.SNL.Clients.Office.Excel.Functions.SPG(A488,"IQ_AVG_DILUT_SHARES_OUT","CY2023")</f>
        <v>863050000</v>
      </c>
      <c r="D488" s="5">
        <f>_xll.SNL.Clients.Office.Excel.Functions.SPG(A488, "IQ_DILUT_EPS_NORM", "CY2023")</f>
        <v>1.018</v>
      </c>
      <c r="E488">
        <f t="shared" si="84"/>
        <v>878584.9</v>
      </c>
      <c r="F488">
        <f t="shared" si="85"/>
        <v>6.1695778267769619E-3</v>
      </c>
      <c r="G488" s="5">
        <f>_xll.SNL.Clients.Office.Excel.Functions.SPG(A488, "SP_MARKETCAP", "12/30/2023")</f>
        <v>22556.810023229998</v>
      </c>
      <c r="H488">
        <f t="shared" si="89"/>
        <v>5.3685210182452384E-4</v>
      </c>
      <c r="I488">
        <f t="shared" si="90"/>
        <v>5.4651543965736533E-4</v>
      </c>
      <c r="K488" t="s">
        <v>488</v>
      </c>
      <c r="L488" s="4" cm="1">
        <f t="array" ref="L488">_xll.SNL.Clients.Office.Excel.Functions.SPG(K488, "SP_TOTAL_REV", "CY2023")</f>
        <v>142406000</v>
      </c>
      <c r="M488" s="4">
        <f>_xll.SNL.Clients.Office.Excel.Functions.SPG(K488,"IQ_AVG_DILUT_SHARES_OUT","CY2023")</f>
        <v>863050000</v>
      </c>
      <c r="N488" s="5">
        <f>_xll.SNL.Clients.Office.Excel.Functions.SPG(K488, "IQ_DILUT_EPS_NORM", "CY2023")</f>
        <v>1.018</v>
      </c>
      <c r="O488">
        <f t="shared" si="86"/>
        <v>878584.9</v>
      </c>
      <c r="P488">
        <f t="shared" si="87"/>
        <v>6.1695778267769619E-3</v>
      </c>
      <c r="Q488" s="5">
        <f>_xll.SNL.Clients.Office.Excel.Functions.SPG(K488, "SP_MARKETCAP", "12/31/2022")</f>
        <v>32216.806832800001</v>
      </c>
      <c r="R488">
        <f t="shared" si="91"/>
        <v>9.5613684502822221E-4</v>
      </c>
      <c r="S488">
        <f t="shared" si="92"/>
        <v>9.7334730823873017E-4</v>
      </c>
      <c r="U488" t="s">
        <v>488</v>
      </c>
      <c r="V488" s="4" cm="1">
        <f t="array" ref="V488">_xll.SNL.Clients.Office.Excel.Functions.SPG(U488, "SP_TOTAL_REV", "CY2021")</f>
        <v>134972000</v>
      </c>
      <c r="W488" s="4">
        <f>_xll.SNL.Clients.Office.Excel.Functions.SPG(U488,"IQ_AVG_DILUT_SHARES_OUT","CY2021")</f>
        <v>866975000</v>
      </c>
      <c r="X488" s="5">
        <f>_xll.SNL.Clients.Office.Excel.Functions.SPG(U488, "IQ_DILUT_EPS_NORM", "CY2021")</f>
        <v>3.286</v>
      </c>
      <c r="Y488">
        <f t="shared" si="93"/>
        <v>2848879.85</v>
      </c>
      <c r="Z488">
        <f t="shared" si="94"/>
        <v>2.1107191491568623E-2</v>
      </c>
      <c r="AA488" s="5">
        <f>_xll.SNL.Clients.Office.Excel.Functions.SPG(U488, "SP_MARKETCAP", "12/31/2021")</f>
        <v>45063.36473216</v>
      </c>
      <c r="AB488">
        <f t="shared" si="88"/>
        <v>1.0620311195265468E-3</v>
      </c>
      <c r="AC488">
        <f t="shared" si="95"/>
        <v>3.4898342587642329E-3</v>
      </c>
    </row>
    <row r="489" spans="1:29">
      <c r="A489" t="s">
        <v>489</v>
      </c>
      <c r="B489" s="4" cm="1">
        <f t="array" ref="B489">_xll.SNL.Clients.Office.Excel.Functions.SPG(A489, "SP_TOTAL_REV", "CY2023")</f>
        <v>648125000</v>
      </c>
      <c r="C489" s="4">
        <f>_xll.SNL.Clients.Office.Excel.Functions.SPG(A489,"IQ_AVG_DILUT_SHARES_OUT","CY2023")</f>
        <v>8108000000</v>
      </c>
      <c r="D489" s="5">
        <f>_xll.SNL.Clients.Office.Excel.Functions.SPG(A489, "IQ_DILUT_EPS_NORM", "CY2023")</f>
        <v>1.837</v>
      </c>
      <c r="E489">
        <f t="shared" si="84"/>
        <v>14894396</v>
      </c>
      <c r="F489">
        <f t="shared" si="85"/>
        <v>2.2980745998071359E-2</v>
      </c>
      <c r="G489" s="5">
        <f>_xll.SNL.Clients.Office.Excel.Functions.SPG(A489, "SP_MARKETCAP", "12/30/2023")</f>
        <v>424430.64327795</v>
      </c>
      <c r="H489">
        <f t="shared" si="89"/>
        <v>1.0101449747896334E-2</v>
      </c>
      <c r="I489">
        <f t="shared" si="90"/>
        <v>1.8556363186885565E-2</v>
      </c>
      <c r="K489" t="s">
        <v>489</v>
      </c>
      <c r="L489" s="4" cm="1">
        <f t="array" ref="L489">_xll.SNL.Clients.Office.Excel.Functions.SPG(K489, "SP_TOTAL_REV", "CY2023")</f>
        <v>648125000</v>
      </c>
      <c r="M489" s="4">
        <f>_xll.SNL.Clients.Office.Excel.Functions.SPG(K489,"IQ_AVG_DILUT_SHARES_OUT","CY2023")</f>
        <v>8108000000</v>
      </c>
      <c r="N489" s="5">
        <f>_xll.SNL.Clients.Office.Excel.Functions.SPG(K489, "IQ_DILUT_EPS_NORM", "CY2023")</f>
        <v>1.837</v>
      </c>
      <c r="O489">
        <f t="shared" si="86"/>
        <v>14894396</v>
      </c>
      <c r="P489">
        <f t="shared" si="87"/>
        <v>2.2980745998071359E-2</v>
      </c>
      <c r="Q489" s="5">
        <f>_xll.SNL.Clients.Office.Excel.Functions.SPG(K489, "SP_MARKETCAP", "12/31/2022")</f>
        <v>382379.27695985994</v>
      </c>
      <c r="R489">
        <f t="shared" si="91"/>
        <v>1.134832875815452E-2</v>
      </c>
      <c r="S489">
        <f t="shared" si="92"/>
        <v>2.0846879928729852E-2</v>
      </c>
      <c r="U489" t="s">
        <v>489</v>
      </c>
      <c r="V489" s="4" cm="1">
        <f t="array" ref="V489">_xll.SNL.Clients.Office.Excel.Functions.SPG(U489, "SP_TOTAL_REV", "CY2021")</f>
        <v>572754000</v>
      </c>
      <c r="W489" s="4">
        <f>_xll.SNL.Clients.Office.Excel.Functions.SPG(U489,"IQ_AVG_DILUT_SHARES_OUT","CY2021")</f>
        <v>8415000000</v>
      </c>
      <c r="X489" s="5">
        <f>_xll.SNL.Clients.Office.Excel.Functions.SPG(U489, "IQ_DILUT_EPS_NORM", "CY2021")</f>
        <v>1.7490000000000001</v>
      </c>
      <c r="Y489">
        <f t="shared" si="93"/>
        <v>14717835</v>
      </c>
      <c r="Z489">
        <f t="shared" si="94"/>
        <v>2.5696607967818644E-2</v>
      </c>
      <c r="AA489" s="5">
        <f>_xll.SNL.Clients.Office.Excel.Functions.SPG(U489, "SP_MARKETCAP", "12/31/2021")</f>
        <v>401352.47408801998</v>
      </c>
      <c r="AB489">
        <f t="shared" si="88"/>
        <v>9.4588768484979938E-3</v>
      </c>
      <c r="AC489">
        <f t="shared" si="95"/>
        <v>1.6543575608022991E-2</v>
      </c>
    </row>
    <row r="490" spans="1:29">
      <c r="A490" t="s">
        <v>490</v>
      </c>
      <c r="B490" s="4" cm="1">
        <f t="array" ref="B490">_xll.SNL.Clients.Office.Excel.Functions.SPG(A490, "SP_TOTAL_REV", "CY2023")</f>
        <v>41321000</v>
      </c>
      <c r="C490" s="4">
        <f>_xll.SNL.Clients.Office.Excel.Functions.SPG(A490,"IQ_AVG_DILUT_SHARES_OUT","CY2023")</f>
        <v>2436000000</v>
      </c>
      <c r="D490" s="5">
        <f>_xll.SNL.Clients.Office.Excel.Functions.SPG(A490, "IQ_DILUT_EPS_NORM", "CY2023")</f>
        <v>-0.74</v>
      </c>
      <c r="E490">
        <f t="shared" si="84"/>
        <v>-1802640</v>
      </c>
      <c r="F490">
        <f t="shared" si="85"/>
        <v>-4.3625275283754025E-2</v>
      </c>
      <c r="G490" s="5">
        <f>_xll.SNL.Clients.Office.Excel.Functions.SPG(A490, "SP_MARKETCAP", "12/30/2023")</f>
        <v>27750.87696044</v>
      </c>
      <c r="H490">
        <f t="shared" si="89"/>
        <v>6.6047090028879211E-4</v>
      </c>
      <c r="I490">
        <f t="shared" si="90"/>
        <v>-4.8874846621370621E-4</v>
      </c>
      <c r="K490" t="s">
        <v>490</v>
      </c>
      <c r="L490" s="4" cm="1">
        <f t="array" ref="L490">_xll.SNL.Clients.Office.Excel.Functions.SPG(K490, "SP_TOTAL_REV", "CY2023")</f>
        <v>41321000</v>
      </c>
      <c r="M490" s="4">
        <f>_xll.SNL.Clients.Office.Excel.Functions.SPG(K490,"IQ_AVG_DILUT_SHARES_OUT","CY2023")</f>
        <v>2436000000</v>
      </c>
      <c r="N490" s="5">
        <f>_xll.SNL.Clients.Office.Excel.Functions.SPG(K490, "IQ_DILUT_EPS_NORM", "CY2023")</f>
        <v>-0.74</v>
      </c>
      <c r="O490">
        <f t="shared" si="86"/>
        <v>-1802640</v>
      </c>
      <c r="P490">
        <f t="shared" si="87"/>
        <v>-4.3625275283754025E-2</v>
      </c>
      <c r="Q490" s="5">
        <f>_xll.SNL.Clients.Office.Excel.Functions.SPG(K490, "SP_MARKETCAP", "12/31/2022")</f>
        <v>23021.1942222</v>
      </c>
      <c r="R490">
        <f t="shared" si="91"/>
        <v>6.8322761242701373E-4</v>
      </c>
      <c r="S490">
        <f t="shared" si="92"/>
        <v>-5.055884331959901E-4</v>
      </c>
      <c r="U490" t="s">
        <v>490</v>
      </c>
      <c r="V490" s="4" cm="1">
        <f t="array" ref="V490">_xll.SNL.Clients.Office.Excel.Functions.SPG(U490, "SP_TOTAL_REV", "CY2021")</f>
        <v>12191000</v>
      </c>
      <c r="W490" s="4">
        <f>_xll.SNL.Clients.Office.Excel.Functions.SPG(U490,"IQ_AVG_DILUT_SHARES_OUT","CY2021")</f>
        <v>664000000</v>
      </c>
      <c r="X490" s="5">
        <f>_xll.SNL.Clients.Office.Excel.Functions.SPG(U490, "IQ_DILUT_EPS_NORM", "CY2021")</f>
        <v>1.1279999999999999</v>
      </c>
      <c r="Y490">
        <f t="shared" si="93"/>
        <v>748991.99999999988</v>
      </c>
      <c r="Z490">
        <f t="shared" si="94"/>
        <v>6.1438110081207441E-2</v>
      </c>
      <c r="AA490" s="5">
        <f>_xll.SNL.Clients.Office.Excel.Functions.SPG(U490, "SP_MARKETCAP", "12/31/2021")</f>
        <v>15331.902537059999</v>
      </c>
      <c r="AB490">
        <f t="shared" si="88"/>
        <v>3.613347053129659E-4</v>
      </c>
      <c r="AC490">
        <f t="shared" si="95"/>
        <v>4.0758554759302552E-4</v>
      </c>
    </row>
    <row r="491" spans="1:29">
      <c r="A491" t="s">
        <v>491</v>
      </c>
      <c r="B491" s="4" cm="1">
        <f t="array" ref="B491">_xll.SNL.Clients.Office.Excel.Functions.SPG(A491, "SP_TOTAL_REV", "CY2023")</f>
        <v>20426000</v>
      </c>
      <c r="C491" s="4">
        <f>_xll.SNL.Clients.Office.Excel.Functions.SPG(A491,"IQ_AVG_DILUT_SHARES_OUT","CY2023")</f>
        <v>406900000</v>
      </c>
      <c r="D491" s="5">
        <f>_xll.SNL.Clients.Office.Excel.Functions.SPG(A491, "IQ_DILUT_EPS_NORM", "CY2023")</f>
        <v>5.09</v>
      </c>
      <c r="E491">
        <f t="shared" si="84"/>
        <v>2071121</v>
      </c>
      <c r="F491">
        <f t="shared" si="85"/>
        <v>0.10139630862626065</v>
      </c>
      <c r="G491" s="5">
        <f>_xll.SNL.Clients.Office.Excel.Functions.SPG(A491, "SP_MARKETCAP", "12/30/2023")</f>
        <v>72137.078975700002</v>
      </c>
      <c r="H491">
        <f t="shared" si="89"/>
        <v>1.7168625540448096E-3</v>
      </c>
      <c r="I491">
        <f t="shared" si="90"/>
        <v>8.7388304000880802E-3</v>
      </c>
      <c r="K491" t="s">
        <v>491</v>
      </c>
      <c r="L491" s="4" cm="1">
        <f t="array" ref="L491">_xll.SNL.Clients.Office.Excel.Functions.SPG(K491, "SP_TOTAL_REV", "CY2023")</f>
        <v>20426000</v>
      </c>
      <c r="M491" s="4">
        <f>_xll.SNL.Clients.Office.Excel.Functions.SPG(K491,"IQ_AVG_DILUT_SHARES_OUT","CY2023")</f>
        <v>406900000</v>
      </c>
      <c r="N491" s="5">
        <f>_xll.SNL.Clients.Office.Excel.Functions.SPG(K491, "IQ_DILUT_EPS_NORM", "CY2023")</f>
        <v>5.09</v>
      </c>
      <c r="O491">
        <f t="shared" si="86"/>
        <v>2071121</v>
      </c>
      <c r="P491">
        <f t="shared" si="87"/>
        <v>0.10139630862626065</v>
      </c>
      <c r="Q491" s="5">
        <f>_xll.SNL.Clients.Office.Excel.Functions.SPG(K491, "SP_MARKETCAP", "12/31/2022")</f>
        <v>64395.646820479997</v>
      </c>
      <c r="R491">
        <f t="shared" si="91"/>
        <v>1.9111469024236068E-3</v>
      </c>
      <c r="S491">
        <f t="shared" si="92"/>
        <v>9.7277377333361593E-3</v>
      </c>
      <c r="U491" t="s">
        <v>491</v>
      </c>
      <c r="V491" s="4" cm="1">
        <f t="array" ref="V491">_xll.SNL.Clients.Office.Excel.Functions.SPG(U491, "SP_TOTAL_REV", "CY2021")</f>
        <v>17931000</v>
      </c>
      <c r="W491" s="4">
        <f>_xll.SNL.Clients.Office.Excel.Functions.SPG(U491,"IQ_AVG_DILUT_SHARES_OUT","CY2021")</f>
        <v>422900000</v>
      </c>
      <c r="X491" s="5">
        <f>_xll.SNL.Clients.Office.Excel.Functions.SPG(U491, "IQ_DILUT_EPS_NORM", "CY2021")</f>
        <v>3.7829999999999999</v>
      </c>
      <c r="Y491">
        <f t="shared" si="93"/>
        <v>1599830.7</v>
      </c>
      <c r="Z491">
        <f t="shared" si="94"/>
        <v>8.9221499079805922E-2</v>
      </c>
      <c r="AA491" s="5">
        <f>_xll.SNL.Clients.Office.Excel.Functions.SPG(U491, "SP_MARKETCAP", "12/31/2021")</f>
        <v>69816.999983300004</v>
      </c>
      <c r="AB491">
        <f t="shared" si="88"/>
        <v>1.6454125672806792E-3</v>
      </c>
      <c r="AC491">
        <f t="shared" si="95"/>
        <v>6.224595742022809E-3</v>
      </c>
    </row>
    <row r="492" spans="1:29">
      <c r="A492" t="s">
        <v>492</v>
      </c>
      <c r="B492" s="4" cm="1">
        <f t="array" ref="B492">_xll.SNL.Clients.Office.Excel.Functions.SPG(A492, "SP_TOTAL_REV", "CY2023")</f>
        <v>2956416</v>
      </c>
      <c r="C492" s="4">
        <f>_xll.SNL.Clients.Office.Excel.Functions.SPG(A492,"IQ_AVG_DILUT_SHARES_OUT","CY2023")</f>
        <v>59270000</v>
      </c>
      <c r="D492" s="5">
        <f>_xll.SNL.Clients.Office.Excel.Functions.SPG(A492, "IQ_DILUT_EPS_NORM", "CY2023")</f>
        <v>8.1750000000000007</v>
      </c>
      <c r="E492">
        <f t="shared" si="84"/>
        <v>484532.25000000006</v>
      </c>
      <c r="F492">
        <f t="shared" si="85"/>
        <v>0.16389176962917265</v>
      </c>
      <c r="G492" s="5">
        <f>_xll.SNL.Clients.Office.Excel.Functions.SPG(A492, "SP_MARKETCAP", "12/30/2023")</f>
        <v>19466.37463771</v>
      </c>
      <c r="H492">
        <f t="shared" si="89"/>
        <v>4.632997364607746E-4</v>
      </c>
      <c r="I492">
        <f t="shared" si="90"/>
        <v>3.7874753455668327E-3</v>
      </c>
      <c r="K492" t="s">
        <v>492</v>
      </c>
      <c r="L492" s="4" cm="1">
        <f t="array" ref="L492">_xll.SNL.Clients.Office.Excel.Functions.SPG(K492, "SP_TOTAL_REV", "CY2023")</f>
        <v>2956416</v>
      </c>
      <c r="M492" s="4">
        <f>_xll.SNL.Clients.Office.Excel.Functions.SPG(K492,"IQ_AVG_DILUT_SHARES_OUT","CY2023")</f>
        <v>59270000</v>
      </c>
      <c r="N492" s="5">
        <f>_xll.SNL.Clients.Office.Excel.Functions.SPG(K492, "IQ_DILUT_EPS_NORM", "CY2023")</f>
        <v>8.1750000000000007</v>
      </c>
      <c r="O492">
        <f t="shared" si="86"/>
        <v>484532.25000000006</v>
      </c>
      <c r="P492">
        <f t="shared" si="87"/>
        <v>0.16389176962917265</v>
      </c>
      <c r="Q492" s="5">
        <f>_xll.SNL.Clients.Office.Excel.Functions.SPG(K492, "SP_MARKETCAP", "12/31/2022")</f>
        <v>20351.847043500002</v>
      </c>
      <c r="R492">
        <f t="shared" si="91"/>
        <v>6.0400619228525275E-4</v>
      </c>
      <c r="S492">
        <f t="shared" si="92"/>
        <v>4.937750621931942E-3</v>
      </c>
      <c r="U492" t="s">
        <v>492</v>
      </c>
      <c r="V492" s="4" cm="1">
        <f t="array" ref="V492">_xll.SNL.Clients.Office.Excel.Functions.SPG(U492, "SP_TOTAL_REV", "CY2021")</f>
        <v>2785874</v>
      </c>
      <c r="W492" s="4">
        <f>_xll.SNL.Clients.Office.Excel.Functions.SPG(U492,"IQ_AVG_DILUT_SHARES_OUT","CY2021")</f>
        <v>62028000</v>
      </c>
      <c r="X492" s="5">
        <f>_xll.SNL.Clients.Office.Excel.Functions.SPG(U492, "IQ_DILUT_EPS_NORM", "CY2021")</f>
        <v>7.9740000000000002</v>
      </c>
      <c r="Y492">
        <f t="shared" si="93"/>
        <v>494611.272</v>
      </c>
      <c r="Z492">
        <f t="shared" si="94"/>
        <v>0.17754258519947419</v>
      </c>
      <c r="AA492" s="5">
        <f>_xll.SNL.Clients.Office.Excel.Functions.SPG(U492, "SP_MARKETCAP", "12/31/2021")</f>
        <v>22742.113829400001</v>
      </c>
      <c r="AB492">
        <f t="shared" si="88"/>
        <v>5.3597490454149091E-4</v>
      </c>
      <c r="AC492">
        <f t="shared" si="95"/>
        <v>4.2738638888138482E-3</v>
      </c>
    </row>
    <row r="493" spans="1:29">
      <c r="A493" t="s">
        <v>493</v>
      </c>
      <c r="B493" s="4" cm="1">
        <f t="array" ref="B493">_xll.SNL.Clients.Office.Excel.Functions.SPG(A493, "SP_TOTAL_REV", "CY2023")</f>
        <v>8893000</v>
      </c>
      <c r="C493" s="4">
        <f>_xll.SNL.Clients.Office.Excel.Functions.SPG(A493,"IQ_AVG_DILUT_SHARES_OUT","CY2023")</f>
        <v>315900000</v>
      </c>
      <c r="D493" s="5">
        <f>_xll.SNL.Clients.Office.Excel.Functions.SPG(A493, "IQ_DILUT_EPS_NORM", "CY2023")</f>
        <v>3.395</v>
      </c>
      <c r="E493">
        <f t="shared" si="84"/>
        <v>1072480.5</v>
      </c>
      <c r="F493">
        <f t="shared" si="85"/>
        <v>0.1205982795457101</v>
      </c>
      <c r="G493" s="5">
        <f>_xll.SNL.Clients.Office.Excel.Functions.SPG(A493, "SP_MARKETCAP", "12/30/2023")</f>
        <v>26550.12447427</v>
      </c>
      <c r="H493">
        <f t="shared" si="89"/>
        <v>6.31892989879141E-4</v>
      </c>
      <c r="I493">
        <f t="shared" si="90"/>
        <v>2.1452767006396836E-3</v>
      </c>
      <c r="K493" t="s">
        <v>493</v>
      </c>
      <c r="L493" s="4" cm="1">
        <f t="array" ref="L493">_xll.SNL.Clients.Office.Excel.Functions.SPG(K493, "SP_TOTAL_REV", "CY2023")</f>
        <v>8893000</v>
      </c>
      <c r="M493" s="4">
        <f>_xll.SNL.Clients.Office.Excel.Functions.SPG(K493,"IQ_AVG_DILUT_SHARES_OUT","CY2023")</f>
        <v>315900000</v>
      </c>
      <c r="N493" s="5">
        <f>_xll.SNL.Clients.Office.Excel.Functions.SPG(K493, "IQ_DILUT_EPS_NORM", "CY2023")</f>
        <v>3.395</v>
      </c>
      <c r="O493">
        <f t="shared" si="86"/>
        <v>1072480.5</v>
      </c>
      <c r="P493">
        <f t="shared" si="87"/>
        <v>0.1205982795457101</v>
      </c>
      <c r="Q493" s="5">
        <f>_xll.SNL.Clients.Office.Excel.Functions.SPG(K493, "SP_MARKETCAP", "12/31/2022")</f>
        <v>29575.141626559998</v>
      </c>
      <c r="R493">
        <f t="shared" si="91"/>
        <v>8.7773697600881245E-4</v>
      </c>
      <c r="S493">
        <f t="shared" si="92"/>
        <v>2.9799170335499184E-3</v>
      </c>
      <c r="U493" t="s">
        <v>493</v>
      </c>
      <c r="V493" s="4" cm="1">
        <f t="array" ref="V493">_xll.SNL.Clients.Office.Excel.Functions.SPG(U493, "SP_TOTAL_REV", "CY2021")</f>
        <v>8316000</v>
      </c>
      <c r="W493" s="4">
        <f>_xll.SNL.Clients.Office.Excel.Functions.SPG(U493,"IQ_AVG_DILUT_SHARES_OUT","CY2021")</f>
        <v>316300000</v>
      </c>
      <c r="X493" s="5">
        <f>_xll.SNL.Clients.Office.Excel.Functions.SPG(U493, "IQ_DILUT_EPS_NORM", "CY2021")</f>
        <v>3.04</v>
      </c>
      <c r="Y493">
        <f t="shared" si="93"/>
        <v>961552</v>
      </c>
      <c r="Z493">
        <f t="shared" si="94"/>
        <v>0.11562674362674363</v>
      </c>
      <c r="AA493" s="5">
        <f>_xll.SNL.Clients.Office.Excel.Functions.SPG(U493, "SP_MARKETCAP", "12/31/2021")</f>
        <v>30619.229924169998</v>
      </c>
      <c r="AB493">
        <f t="shared" si="88"/>
        <v>7.216188855112219E-4</v>
      </c>
      <c r="AC493">
        <f t="shared" si="95"/>
        <v>2.1937214119541145E-3</v>
      </c>
    </row>
    <row r="494" spans="1:29">
      <c r="A494" t="s">
        <v>494</v>
      </c>
      <c r="B494" s="4" cm="1">
        <f t="array" ref="B494">_xll.SNL.Clients.Office.Excel.Functions.SPG(A494, "SP_TOTAL_REV", "CY2023")</f>
        <v>82597000</v>
      </c>
      <c r="C494" s="4">
        <f>_xll.SNL.Clients.Office.Excel.Functions.SPG(A494,"IQ_AVG_DILUT_SHARES_OUT","CY2023")</f>
        <v>3720400000</v>
      </c>
      <c r="D494" s="5">
        <f>_xll.SNL.Clients.Office.Excel.Functions.SPG(A494, "IQ_DILUT_EPS_NORM", "CY2023")</f>
        <v>4.0140000000000002</v>
      </c>
      <c r="E494">
        <f t="shared" si="84"/>
        <v>14933685.6</v>
      </c>
      <c r="F494">
        <f t="shared" si="85"/>
        <v>0.18080179183263315</v>
      </c>
      <c r="G494" s="5">
        <f>_xll.SNL.Clients.Office.Excel.Functions.SPG(A494, "SP_MARKETCAP", "12/30/2023")</f>
        <v>178749.30672307999</v>
      </c>
      <c r="H494">
        <f t="shared" si="89"/>
        <v>4.2542336844232911E-3</v>
      </c>
      <c r="I494">
        <f t="shared" si="90"/>
        <v>1.7076494009275092E-2</v>
      </c>
      <c r="K494" t="s">
        <v>494</v>
      </c>
      <c r="L494" s="4" cm="1">
        <f t="array" ref="L494">_xll.SNL.Clients.Office.Excel.Functions.SPG(K494, "SP_TOTAL_REV", "CY2023")</f>
        <v>82597000</v>
      </c>
      <c r="M494" s="4">
        <f>_xll.SNL.Clients.Office.Excel.Functions.SPG(K494,"IQ_AVG_DILUT_SHARES_OUT","CY2023")</f>
        <v>3720400000</v>
      </c>
      <c r="N494" s="5">
        <f>_xll.SNL.Clients.Office.Excel.Functions.SPG(K494, "IQ_DILUT_EPS_NORM", "CY2023")</f>
        <v>4.0140000000000002</v>
      </c>
      <c r="O494">
        <f t="shared" si="86"/>
        <v>14933685.6</v>
      </c>
      <c r="P494">
        <f t="shared" si="87"/>
        <v>0.18080179183263315</v>
      </c>
      <c r="Q494" s="5">
        <f>_xll.SNL.Clients.Office.Excel.Functions.SPG(K494, "SP_MARKETCAP", "12/31/2022")</f>
        <v>157335.16917842001</v>
      </c>
      <c r="R494">
        <f t="shared" si="91"/>
        <v>4.669424659338956E-3</v>
      </c>
      <c r="S494">
        <f t="shared" si="92"/>
        <v>1.874307058258657E-2</v>
      </c>
      <c r="U494" t="s">
        <v>494</v>
      </c>
      <c r="V494" s="4" cm="1">
        <f t="array" ref="V494">_xll.SNL.Clients.Office.Excel.Functions.SPG(U494, "SP_TOTAL_REV", "CY2021")</f>
        <v>77868000</v>
      </c>
      <c r="W494" s="4">
        <f>_xll.SNL.Clients.Office.Excel.Functions.SPG(U494,"IQ_AVG_DILUT_SHARES_OUT","CY2021")</f>
        <v>4096200000</v>
      </c>
      <c r="X494" s="5">
        <f>_xll.SNL.Clients.Office.Excel.Functions.SPG(U494, "IQ_DILUT_EPS_NORM", "CY2021")</f>
        <v>4.1619999999999999</v>
      </c>
      <c r="Y494">
        <f t="shared" si="93"/>
        <v>17048384.399999999</v>
      </c>
      <c r="Z494">
        <f t="shared" si="94"/>
        <v>0.21893954384342731</v>
      </c>
      <c r="AA494" s="5">
        <f>_xll.SNL.Clients.Office.Excel.Functions.SPG(U494, "SP_MARKETCAP", "12/31/2021")</f>
        <v>191307.41856466001</v>
      </c>
      <c r="AB494">
        <f t="shared" si="88"/>
        <v>4.5086387383532793E-3</v>
      </c>
      <c r="AC494">
        <f t="shared" si="95"/>
        <v>1.876495442902635E-2</v>
      </c>
    </row>
    <row r="495" spans="1:29">
      <c r="A495" t="s">
        <v>495</v>
      </c>
      <c r="B495" s="4" cm="1">
        <f t="array" ref="B495">_xll.SNL.Clients.Office.Excel.Functions.SPG(A495, "SP_TOTAL_REV", "CY2023")</f>
        <v>6554361</v>
      </c>
      <c r="C495" s="4">
        <f>_xll.SNL.Clients.Office.Excel.Functions.SPG(A495,"IQ_AVG_DILUT_SHARES_OUT","CY2023")</f>
        <v>518701000</v>
      </c>
      <c r="D495" s="5">
        <f>_xll.SNL.Clients.Office.Excel.Functions.SPG(A495, "IQ_DILUT_EPS_NORM", "CY2023")</f>
        <v>0.39200000000000002</v>
      </c>
      <c r="E495">
        <f t="shared" si="84"/>
        <v>203330.79199999999</v>
      </c>
      <c r="F495">
        <f t="shared" si="85"/>
        <v>3.1022214369943919E-2</v>
      </c>
      <c r="G495" s="5">
        <f>_xll.SNL.Clients.Office.Excel.Functions.SPG(A495, "SP_MARKETCAP", "12/30/2023")</f>
        <v>49906.310640570002</v>
      </c>
      <c r="H495">
        <f t="shared" si="89"/>
        <v>1.1877702447334398E-3</v>
      </c>
      <c r="I495">
        <f t="shared" si="90"/>
        <v>4.6560593593550841E-4</v>
      </c>
      <c r="K495" t="s">
        <v>495</v>
      </c>
      <c r="L495" s="4" cm="1">
        <f t="array" ref="L495">_xll.SNL.Clients.Office.Excel.Functions.SPG(K495, "SP_TOTAL_REV", "CY2023")</f>
        <v>6554361</v>
      </c>
      <c r="M495" s="4">
        <f>_xll.SNL.Clients.Office.Excel.Functions.SPG(K495,"IQ_AVG_DILUT_SHARES_OUT","CY2023")</f>
        <v>518701000</v>
      </c>
      <c r="N495" s="5">
        <f>_xll.SNL.Clients.Office.Excel.Functions.SPG(K495, "IQ_DILUT_EPS_NORM", "CY2023")</f>
        <v>0.39200000000000002</v>
      </c>
      <c r="O495">
        <f t="shared" si="86"/>
        <v>203330.79199999999</v>
      </c>
      <c r="P495">
        <f t="shared" si="87"/>
        <v>3.1022214369943919E-2</v>
      </c>
      <c r="Q495" s="5">
        <f>_xll.SNL.Clients.Office.Excel.Functions.SPG(K495, "SP_MARKETCAP", "12/31/2022")</f>
        <v>30973.780785300001</v>
      </c>
      <c r="R495">
        <f t="shared" si="91"/>
        <v>9.1924606905800614E-4</v>
      </c>
      <c r="S495">
        <f t="shared" si="92"/>
        <v>3.6034445907073842E-4</v>
      </c>
      <c r="U495" t="s">
        <v>495</v>
      </c>
      <c r="V495" s="4" cm="1">
        <f t="array" ref="V495">_xll.SNL.Clients.Office.Excel.Functions.SPG(U495, "SP_TOTAL_REV", "CY2021")</f>
        <v>4719182</v>
      </c>
      <c r="W495" s="4">
        <f>_xll.SNL.Clients.Office.Excel.Functions.SPG(U495,"IQ_AVG_DILUT_SHARES_OUT","CY2021")</f>
        <v>426841000</v>
      </c>
      <c r="X495" s="5">
        <f>_xll.SNL.Clients.Office.Excel.Functions.SPG(U495, "IQ_DILUT_EPS_NORM", "CY2021")</f>
        <v>0.41099999999999998</v>
      </c>
      <c r="Y495">
        <f t="shared" si="93"/>
        <v>175431.65100000001</v>
      </c>
      <c r="Z495">
        <f t="shared" si="94"/>
        <v>3.7174165141331698E-2</v>
      </c>
      <c r="AA495" s="5">
        <f>_xll.SNL.Clients.Office.Excel.Functions.SPG(U495, "SP_MARKETCAP", "12/31/2021")</f>
        <v>37333.496266560003</v>
      </c>
      <c r="AB495">
        <f t="shared" si="88"/>
        <v>8.7985739794344876E-4</v>
      </c>
      <c r="AC495">
        <f t="shared" si="95"/>
        <v>3.6162139055475744E-4</v>
      </c>
    </row>
    <row r="496" spans="1:29">
      <c r="A496" t="s">
        <v>496</v>
      </c>
      <c r="B496" s="4" cm="1">
        <f t="array" ref="B496">_xll.SNL.Clients.Office.Excel.Functions.SPG(A496, "SP_TOTAL_REV", "CY2023")</f>
        <v>2949800</v>
      </c>
      <c r="C496" s="4">
        <f>_xll.SNL.Clients.Office.Excel.Functions.SPG(A496,"IQ_AVG_DILUT_SHARES_OUT","CY2023")</f>
        <v>75300000</v>
      </c>
      <c r="D496" s="5">
        <f>_xll.SNL.Clients.Office.Excel.Functions.SPG(A496, "IQ_DILUT_EPS_NORM", "CY2023")</f>
        <v>6.1239999999999997</v>
      </c>
      <c r="E496">
        <f t="shared" ref="E496:E508" si="96">C496*D496/1000</f>
        <v>461137.2</v>
      </c>
      <c r="F496">
        <f t="shared" ref="F496:F508" si="97">E496/B496</f>
        <v>0.15632829344362331</v>
      </c>
      <c r="G496" s="5">
        <f>_xll.SNL.Clients.Office.Excel.Functions.SPG(A496, "SP_MARKETCAP", "12/30/2023")</f>
        <v>26053.242600400001</v>
      </c>
      <c r="H496">
        <f t="shared" si="89"/>
        <v>6.2006720076840664E-4</v>
      </c>
      <c r="I496">
        <f t="shared" ref="I496:I508" si="98">D496*H496</f>
        <v>3.7972915375057222E-3</v>
      </c>
      <c r="K496" t="s">
        <v>496</v>
      </c>
      <c r="L496" s="4" cm="1">
        <f t="array" ref="L496">_xll.SNL.Clients.Office.Excel.Functions.SPG(K496, "SP_TOTAL_REV", "CY2023")</f>
        <v>2949800</v>
      </c>
      <c r="M496" s="4">
        <f>_xll.SNL.Clients.Office.Excel.Functions.SPG(K496,"IQ_AVG_DILUT_SHARES_OUT","CY2023")</f>
        <v>75300000</v>
      </c>
      <c r="N496" s="5">
        <f>_xll.SNL.Clients.Office.Excel.Functions.SPG(K496, "IQ_DILUT_EPS_NORM", "CY2023")</f>
        <v>6.1239999999999997</v>
      </c>
      <c r="O496">
        <f t="shared" ref="O496:O508" si="99">M496*N496/1000</f>
        <v>461137.2</v>
      </c>
      <c r="P496">
        <f t="shared" ref="P496:P508" si="100">O496/L496</f>
        <v>0.15632829344362331</v>
      </c>
      <c r="Q496" s="5">
        <f>_xll.SNL.Clients.Office.Excel.Functions.SPG(K496, "SP_MARKETCAP", "12/31/2022")</f>
        <v>17423.663490449999</v>
      </c>
      <c r="R496">
        <f t="shared" si="91"/>
        <v>5.171029743901033E-4</v>
      </c>
      <c r="S496">
        <f t="shared" si="92"/>
        <v>3.1667386151649924E-3</v>
      </c>
      <c r="U496" t="s">
        <v>496</v>
      </c>
      <c r="V496" s="4" cm="1">
        <f t="array" ref="V496">_xll.SNL.Clients.Office.Excel.Functions.SPG(U496, "SP_TOTAL_REV", "CY2021")</f>
        <v>2831600</v>
      </c>
      <c r="W496" s="4">
        <f>_xll.SNL.Clients.Office.Excel.Functions.SPG(U496,"IQ_AVG_DILUT_SHARES_OUT","CY2021")</f>
        <v>76300000</v>
      </c>
      <c r="X496" s="5">
        <f>_xll.SNL.Clients.Office.Excel.Functions.SPG(U496, "IQ_DILUT_EPS_NORM", "CY2021")</f>
        <v>6.4480000000000004</v>
      </c>
      <c r="Y496">
        <f t="shared" si="93"/>
        <v>491982.40000000008</v>
      </c>
      <c r="Z496">
        <f t="shared" si="94"/>
        <v>0.17374713942647269</v>
      </c>
      <c r="AA496" s="5">
        <f>_xll.SNL.Clients.Office.Excel.Functions.SPG(U496, "SP_MARKETCAP", "12/31/2021")</f>
        <v>34744.127132150003</v>
      </c>
      <c r="AB496">
        <f t="shared" si="88"/>
        <v>8.1883242528484079E-4</v>
      </c>
      <c r="AC496">
        <f t="shared" si="95"/>
        <v>5.2798314782366539E-3</v>
      </c>
    </row>
    <row r="497" spans="1:29">
      <c r="A497" t="s">
        <v>497</v>
      </c>
      <c r="B497" s="4" cm="1">
        <f t="array" ref="B497">_xll.SNL.Clients.Office.Excel.Functions.SPG(A497, "SP_TOTAL_REV", "CY2023")</f>
        <v>11257000</v>
      </c>
      <c r="C497" s="4">
        <f>_xll.SNL.Clients.Office.Excel.Functions.SPG(A497,"IQ_AVG_DILUT_SHARES_OUT","CY2023")</f>
        <v>321500000</v>
      </c>
      <c r="D497" s="5">
        <f>_xll.SNL.Clients.Office.Excel.Functions.SPG(A497, "IQ_DILUT_EPS_NORM", "CY2023")</f>
        <v>-3.8690000000000002</v>
      </c>
      <c r="E497">
        <f t="shared" si="96"/>
        <v>-1243883.5</v>
      </c>
      <c r="F497">
        <f t="shared" si="97"/>
        <v>-0.1104986674957804</v>
      </c>
      <c r="G497" s="5">
        <f>_xll.SNL.Clients.Office.Excel.Functions.SPG(A497, "SP_MARKETCAP", "12/30/2023")</f>
        <v>16980.614498679999</v>
      </c>
      <c r="H497">
        <f t="shared" si="89"/>
        <v>4.0413864258732511E-4</v>
      </c>
      <c r="I497">
        <f t="shared" si="98"/>
        <v>-1.5636124081703608E-3</v>
      </c>
      <c r="K497" t="s">
        <v>497</v>
      </c>
      <c r="L497" s="4" cm="1">
        <f t="array" ref="L497">_xll.SNL.Clients.Office.Excel.Functions.SPG(K497, "SP_TOTAL_REV", "CY2023")</f>
        <v>11257000</v>
      </c>
      <c r="M497" s="4">
        <f>_xll.SNL.Clients.Office.Excel.Functions.SPG(K497,"IQ_AVG_DILUT_SHARES_OUT","CY2023")</f>
        <v>321500000</v>
      </c>
      <c r="N497" s="5">
        <f>_xll.SNL.Clients.Office.Excel.Functions.SPG(K497, "IQ_DILUT_EPS_NORM", "CY2023")</f>
        <v>-3.8690000000000002</v>
      </c>
      <c r="O497">
        <f t="shared" si="99"/>
        <v>-1243883.5</v>
      </c>
      <c r="P497">
        <f t="shared" si="100"/>
        <v>-0.1104986674957804</v>
      </c>
      <c r="Q497" s="5">
        <f>_xll.SNL.Clients.Office.Excel.Functions.SPG(K497, "SP_MARKETCAP", "12/31/2022")</f>
        <v>10021.86680725</v>
      </c>
      <c r="R497">
        <f t="shared" si="91"/>
        <v>2.9743097011778775E-4</v>
      </c>
      <c r="S497">
        <f t="shared" si="92"/>
        <v>-1.1507604233857208E-3</v>
      </c>
      <c r="U497" t="s">
        <v>497</v>
      </c>
      <c r="V497" s="4" cm="1">
        <f t="array" ref="V497">_xll.SNL.Clients.Office.Excel.Functions.SPG(U497, "SP_TOTAL_REV", "CY2021")</f>
        <v>18941000</v>
      </c>
      <c r="W497" s="4">
        <f>_xll.SNL.Clients.Office.Excel.Functions.SPG(U497,"IQ_AVG_DILUT_SHARES_OUT","CY2021")</f>
        <v>314000000</v>
      </c>
      <c r="X497" s="5">
        <f>_xll.SNL.Clients.Office.Excel.Functions.SPG(U497, "IQ_DILUT_EPS_NORM", "CY2021")</f>
        <v>4.1440000000000001</v>
      </c>
      <c r="Y497">
        <f t="shared" si="93"/>
        <v>1301216</v>
      </c>
      <c r="Z497">
        <f t="shared" si="94"/>
        <v>6.8698379177445756E-2</v>
      </c>
      <c r="AA497" s="5">
        <f>_xll.SNL.Clients.Office.Excel.Functions.SPG(U497, "SP_MARKETCAP", "12/31/2021")</f>
        <v>20320.930678410001</v>
      </c>
      <c r="AB497">
        <f t="shared" si="88"/>
        <v>4.7891365605931459E-4</v>
      </c>
      <c r="AC497">
        <f t="shared" si="95"/>
        <v>1.9846181907097996E-3</v>
      </c>
    </row>
    <row r="498" spans="1:29">
      <c r="A498" t="s">
        <v>498</v>
      </c>
      <c r="B498" s="4" cm="1">
        <f t="array" ref="B498">_xll.SNL.Clients.Office.Excel.Functions.SPG(A498, "SP_TOTAL_REV", "CY2023")</f>
        <v>9677000</v>
      </c>
      <c r="C498" s="4">
        <f>_xll.SNL.Clients.Office.Excel.Functions.SPG(A498,"IQ_AVG_DILUT_SHARES_OUT","CY2023")</f>
        <v>179500000</v>
      </c>
      <c r="D498" s="5">
        <f>_xll.SNL.Clients.Office.Excel.Functions.SPG(A498, "IQ_DILUT_EPS_NORM", "CY2023")</f>
        <v>3.827</v>
      </c>
      <c r="E498">
        <f t="shared" si="96"/>
        <v>686946.5</v>
      </c>
      <c r="F498">
        <f t="shared" si="97"/>
        <v>7.0987547793737726E-2</v>
      </c>
      <c r="G498" s="5">
        <f>_xll.SNL.Clients.Office.Excel.Functions.SPG(A498, "SP_MARKETCAP", "12/30/2023")</f>
        <v>22735.297404000001</v>
      </c>
      <c r="H498">
        <f t="shared" si="89"/>
        <v>5.4110010167099365E-4</v>
      </c>
      <c r="I498">
        <f t="shared" si="98"/>
        <v>2.0707900890948928E-3</v>
      </c>
      <c r="K498" t="s">
        <v>498</v>
      </c>
      <c r="L498" s="4" cm="1">
        <f t="array" ref="L498">_xll.SNL.Clients.Office.Excel.Functions.SPG(K498, "SP_TOTAL_REV", "CY2023")</f>
        <v>9677000</v>
      </c>
      <c r="M498" s="4">
        <f>_xll.SNL.Clients.Office.Excel.Functions.SPG(K498,"IQ_AVG_DILUT_SHARES_OUT","CY2023")</f>
        <v>179500000</v>
      </c>
      <c r="N498" s="5">
        <f>_xll.SNL.Clients.Office.Excel.Functions.SPG(K498, "IQ_DILUT_EPS_NORM", "CY2023")</f>
        <v>3.827</v>
      </c>
      <c r="O498">
        <f t="shared" si="99"/>
        <v>686946.5</v>
      </c>
      <c r="P498">
        <f t="shared" si="100"/>
        <v>7.0987547793737726E-2</v>
      </c>
      <c r="Q498" s="5">
        <f>_xll.SNL.Clients.Office.Excel.Functions.SPG(K498, "SP_MARKETCAP", "12/31/2022")</f>
        <v>18152.231505840002</v>
      </c>
      <c r="R498">
        <f t="shared" si="91"/>
        <v>5.3872556185629032E-4</v>
      </c>
      <c r="S498">
        <f t="shared" si="92"/>
        <v>2.0617027252240231E-3</v>
      </c>
      <c r="U498" t="s">
        <v>498</v>
      </c>
      <c r="V498" s="4" cm="1">
        <f t="array" ref="V498">_xll.SNL.Clients.Office.Excel.Functions.SPG(U498, "SP_TOTAL_REV", "CY2021")</f>
        <v>7822000</v>
      </c>
      <c r="W498" s="4">
        <f>_xll.SNL.Clients.Office.Excel.Functions.SPG(U498,"IQ_AVG_DILUT_SHARES_OUT","CY2021")</f>
        <v>188100000</v>
      </c>
      <c r="X498" s="5">
        <f>_xll.SNL.Clients.Office.Excel.Functions.SPG(U498, "IQ_DILUT_EPS_NORM", "CY2021")</f>
        <v>2.4119999999999999</v>
      </c>
      <c r="Y498">
        <f t="shared" si="93"/>
        <v>453697.2</v>
      </c>
      <c r="Z498">
        <f t="shared" si="94"/>
        <v>5.8002710304270011E-2</v>
      </c>
      <c r="AA498" s="5">
        <f>_xll.SNL.Clients.Office.Excel.Functions.SPG(U498, "SP_MARKETCAP", "12/31/2021")</f>
        <v>17208.083507430001</v>
      </c>
      <c r="AB498">
        <f t="shared" si="88"/>
        <v>4.0555161162343585E-4</v>
      </c>
      <c r="AC498">
        <f t="shared" si="95"/>
        <v>9.7819048723572733E-4</v>
      </c>
    </row>
    <row r="499" spans="1:29">
      <c r="A499" t="s">
        <v>499</v>
      </c>
      <c r="B499" s="4" cm="1">
        <f t="array" ref="B499">_xll.SNL.Clients.Office.Excel.Functions.SPG(A499, "SP_TOTAL_REV", "CY2023")</f>
        <v>7721000</v>
      </c>
      <c r="C499" s="4">
        <f>_xll.SNL.Clients.Office.Excel.Functions.SPG(A499,"IQ_AVG_DILUT_SHARES_OUT","CY2023")</f>
        <v>732222000</v>
      </c>
      <c r="D499" s="5">
        <f>_xll.SNL.Clients.Office.Excel.Functions.SPG(A499, "IQ_DILUT_EPS_NORM", "CY2023")</f>
        <v>0.73599999999999999</v>
      </c>
      <c r="E499">
        <f t="shared" si="96"/>
        <v>538915.39199999999</v>
      </c>
      <c r="F499">
        <f t="shared" si="97"/>
        <v>6.9798651988084451E-2</v>
      </c>
      <c r="G499" s="5">
        <f>_xll.SNL.Clients.Office.Excel.Functions.SPG(A499, "SP_MARKETCAP", "12/30/2023")</f>
        <v>25382.134770000001</v>
      </c>
      <c r="H499">
        <f t="shared" si="89"/>
        <v>6.0409483371251104E-4</v>
      </c>
      <c r="I499">
        <f t="shared" si="98"/>
        <v>4.4461379761240809E-4</v>
      </c>
      <c r="K499" t="s">
        <v>499</v>
      </c>
      <c r="L499" s="4" cm="1">
        <f t="array" ref="L499">_xll.SNL.Clients.Office.Excel.Functions.SPG(K499, "SP_TOTAL_REV", "CY2023")</f>
        <v>7721000</v>
      </c>
      <c r="M499" s="4">
        <f>_xll.SNL.Clients.Office.Excel.Functions.SPG(K499,"IQ_AVG_DILUT_SHARES_OUT","CY2023")</f>
        <v>732222000</v>
      </c>
      <c r="N499" s="5">
        <f>_xll.SNL.Clients.Office.Excel.Functions.SPG(K499, "IQ_DILUT_EPS_NORM", "CY2023")</f>
        <v>0.73599999999999999</v>
      </c>
      <c r="O499">
        <f t="shared" si="99"/>
        <v>538915.39199999999</v>
      </c>
      <c r="P499">
        <f t="shared" si="100"/>
        <v>6.9798651988084451E-2</v>
      </c>
      <c r="Q499" s="5">
        <f>_xll.SNL.Clients.Office.Excel.Functions.SPG(K499, "SP_MARKETCAP", "12/31/2022")</f>
        <v>22813.427</v>
      </c>
      <c r="R499">
        <f t="shared" si="91"/>
        <v>6.7706145519841039E-4</v>
      </c>
      <c r="S499">
        <f t="shared" si="92"/>
        <v>4.9831723102603009E-4</v>
      </c>
      <c r="U499" t="s">
        <v>499</v>
      </c>
      <c r="V499" s="4" cm="1">
        <f t="array" ref="V499">_xll.SNL.Clients.Office.Excel.Functions.SPG(U499, "SP_TOTAL_REV", "CY2021")</f>
        <v>10169000</v>
      </c>
      <c r="W499" s="4">
        <f>_xll.SNL.Clients.Office.Excel.Functions.SPG(U499,"IQ_AVG_DILUT_SHARES_OUT","CY2021")</f>
        <v>750983000</v>
      </c>
      <c r="X499" s="5">
        <f>_xll.SNL.Clients.Office.Excel.Functions.SPG(U499, "IQ_DILUT_EPS_NORM", "CY2021")</f>
        <v>2.6970000000000001</v>
      </c>
      <c r="Y499">
        <f t="shared" si="93"/>
        <v>2025401.1510000001</v>
      </c>
      <c r="Z499">
        <f t="shared" si="94"/>
        <v>0.19917407326187433</v>
      </c>
      <c r="AA499" s="5">
        <f>_xll.SNL.Clients.Office.Excel.Functions.SPG(U499, "SP_MARKETCAP", "12/31/2021")</f>
        <v>30845.6731</v>
      </c>
      <c r="AB499">
        <f t="shared" si="88"/>
        <v>7.2695558642038095E-4</v>
      </c>
      <c r="AC499">
        <f t="shared" si="95"/>
        <v>1.9605992165757677E-3</v>
      </c>
    </row>
    <row r="500" spans="1:29">
      <c r="A500" t="s">
        <v>500</v>
      </c>
      <c r="B500" s="4" cm="1">
        <f t="array" ref="B500">_xll.SNL.Clients.Office.Excel.Functions.SPG(A500, "SP_TOTAL_REV", "CY2023")</f>
        <v>9632000</v>
      </c>
      <c r="C500" s="4">
        <f>_xll.SNL.Clients.Office.Excel.Functions.SPG(A500,"IQ_AVG_DILUT_SHARES_OUT","CY2023")</f>
        <v>106000000</v>
      </c>
      <c r="D500" s="5">
        <f>_xll.SNL.Clients.Office.Excel.Functions.SPG(A500, "IQ_DILUT_EPS_NORM", "CY2023")</f>
        <v>9.8800000000000008</v>
      </c>
      <c r="E500">
        <f t="shared" si="96"/>
        <v>1047280.0000000001</v>
      </c>
      <c r="F500">
        <f t="shared" si="97"/>
        <v>0.10872923588039868</v>
      </c>
      <c r="G500" s="5">
        <f>_xll.SNL.Clients.Office.Excel.Functions.SPG(A500, "SP_MARKETCAP", "12/30/2023")</f>
        <v>24906.410168400002</v>
      </c>
      <c r="H500">
        <f t="shared" si="89"/>
        <v>5.9277258770363043E-4</v>
      </c>
      <c r="I500">
        <f t="shared" si="98"/>
        <v>5.8565931665118687E-3</v>
      </c>
      <c r="K500" t="s">
        <v>500</v>
      </c>
      <c r="L500" s="4" cm="1">
        <f t="array" ref="L500">_xll.SNL.Clients.Office.Excel.Functions.SPG(K500, "SP_TOTAL_REV", "CY2023")</f>
        <v>9632000</v>
      </c>
      <c r="M500" s="4">
        <f>_xll.SNL.Clients.Office.Excel.Functions.SPG(K500,"IQ_AVG_DILUT_SHARES_OUT","CY2023")</f>
        <v>106000000</v>
      </c>
      <c r="N500" s="5">
        <f>_xll.SNL.Clients.Office.Excel.Functions.SPG(K500, "IQ_DILUT_EPS_NORM", "CY2023")</f>
        <v>9.8800000000000008</v>
      </c>
      <c r="O500">
        <f t="shared" si="99"/>
        <v>1047280.0000000001</v>
      </c>
      <c r="P500">
        <f t="shared" si="100"/>
        <v>0.10872923588039868</v>
      </c>
      <c r="Q500" s="5">
        <f>_xll.SNL.Clients.Office.Excel.Functions.SPG(K500, "SP_MARKETCAP", "12/31/2022")</f>
        <v>26472.757344180001</v>
      </c>
      <c r="R500">
        <f t="shared" si="91"/>
        <v>7.856637939825927E-4</v>
      </c>
      <c r="S500">
        <f t="shared" si="92"/>
        <v>7.7623582845480167E-3</v>
      </c>
      <c r="U500" t="s">
        <v>500</v>
      </c>
      <c r="V500" s="4" cm="1">
        <f t="array" ref="V500">_xll.SNL.Clients.Office.Excel.Functions.SPG(U500, "SP_TOTAL_REV", "CY2021")</f>
        <v>9699000</v>
      </c>
      <c r="W500" s="4">
        <f>_xll.SNL.Clients.Office.Excel.Functions.SPG(U500,"IQ_AVG_DILUT_SHARES_OUT","CY2021")</f>
        <v>129000000</v>
      </c>
      <c r="X500" s="5">
        <f>_xll.SNL.Clients.Office.Excel.Functions.SPG(U500, "IQ_DILUT_EPS_NORM", "CY2021")</f>
        <v>7.4349999999999996</v>
      </c>
      <c r="Y500">
        <f t="shared" si="93"/>
        <v>959115</v>
      </c>
      <c r="Z500">
        <f t="shared" si="94"/>
        <v>9.8888029693782867E-2</v>
      </c>
      <c r="AA500" s="5">
        <f>_xll.SNL.Clients.Office.Excel.Functions.SPG(U500, "SP_MARKETCAP", "12/31/2021")</f>
        <v>29592.701976529999</v>
      </c>
      <c r="AB500">
        <f t="shared" si="88"/>
        <v>6.9742618192734245E-4</v>
      </c>
      <c r="AC500">
        <f t="shared" si="95"/>
        <v>5.1853636626297906E-3</v>
      </c>
    </row>
    <row r="501" spans="1:29">
      <c r="A501" t="s">
        <v>501</v>
      </c>
      <c r="B501" s="4" cm="1">
        <f t="array" ref="B501">_xll.SNL.Clients.Office.Excel.Functions.SPG(A501, "SP_TOTAL_REV", "CY2023")</f>
        <v>7259000</v>
      </c>
      <c r="C501" s="4">
        <f>_xll.SNL.Clients.Office.Excel.Functions.SPG(A501,"IQ_AVG_DILUT_SHARES_OUT","CY2023")</f>
        <v>265285000</v>
      </c>
      <c r="D501" s="5">
        <f>_xll.SNL.Clients.Office.Excel.Functions.SPG(A501, "IQ_DILUT_EPS_NORM", "CY2023")</f>
        <v>0.89500000000000002</v>
      </c>
      <c r="E501">
        <f t="shared" si="96"/>
        <v>237430.07500000001</v>
      </c>
      <c r="F501">
        <f t="shared" si="97"/>
        <v>3.2708372365339577E-2</v>
      </c>
      <c r="G501" s="5">
        <f>_xll.SNL.Clients.Office.Excel.Functions.SPG(A501, "SP_MARKETCAP", "12/30/2023")</f>
        <v>72603.78</v>
      </c>
      <c r="H501">
        <f t="shared" si="89"/>
        <v>1.7279700389046405E-3</v>
      </c>
      <c r="I501">
        <f t="shared" si="98"/>
        <v>1.5465331848196532E-3</v>
      </c>
      <c r="K501" t="s">
        <v>501</v>
      </c>
      <c r="L501" s="4" cm="1">
        <f t="array" ref="L501">_xll.SNL.Clients.Office.Excel.Functions.SPG(K501, "SP_TOTAL_REV", "CY2023")</f>
        <v>7259000</v>
      </c>
      <c r="M501" s="4">
        <f>_xll.SNL.Clients.Office.Excel.Functions.SPG(K501,"IQ_AVG_DILUT_SHARES_OUT","CY2023")</f>
        <v>265285000</v>
      </c>
      <c r="N501" s="5">
        <f>_xll.SNL.Clients.Office.Excel.Functions.SPG(K501, "IQ_DILUT_EPS_NORM", "CY2023")</f>
        <v>0.89500000000000002</v>
      </c>
      <c r="O501">
        <f t="shared" si="99"/>
        <v>237430.07500000001</v>
      </c>
      <c r="P501">
        <f t="shared" si="100"/>
        <v>3.2708372365339577E-2</v>
      </c>
      <c r="Q501" s="5">
        <f>_xll.SNL.Clients.Office.Excel.Functions.SPG(K501, "SP_MARKETCAP", "12/31/2022")</f>
        <v>43006.433734400001</v>
      </c>
      <c r="R501">
        <f t="shared" si="91"/>
        <v>1.2763535529803072E-3</v>
      </c>
      <c r="S501">
        <f t="shared" si="92"/>
        <v>1.142336429917375E-3</v>
      </c>
      <c r="U501" t="s">
        <v>501</v>
      </c>
      <c r="V501" s="4" cm="1">
        <f t="array" ref="V501">_xll.SNL.Clients.Office.Excel.Functions.SPG(U501, "SP_TOTAL_REV", "CY2021")</f>
        <v>5139000</v>
      </c>
      <c r="W501" s="4">
        <f>_xll.SNL.Clients.Office.Excel.Functions.SPG(U501,"IQ_AVG_DILUT_SHARES_OUT","CY2021")</f>
        <v>254032000</v>
      </c>
      <c r="X501" s="5">
        <f>_xll.SNL.Clients.Office.Excel.Functions.SPG(U501, "IQ_DILUT_EPS_NORM", "CY2021")</f>
        <v>-0.315</v>
      </c>
      <c r="Y501">
        <f t="shared" si="93"/>
        <v>-80020.08</v>
      </c>
      <c r="Z501">
        <f t="shared" si="94"/>
        <v>-1.5571138353765324E-2</v>
      </c>
      <c r="AA501" s="5">
        <f>_xll.SNL.Clients.Office.Excel.Functions.SPG(U501, "SP_MARKETCAP", "12/31/2021")</f>
        <v>68295</v>
      </c>
      <c r="AB501">
        <f t="shared" si="88"/>
        <v>1.6095428235145214E-3</v>
      </c>
      <c r="AC501">
        <f t="shared" si="95"/>
        <v>-5.0700598940707422E-4</v>
      </c>
    </row>
    <row r="502" spans="1:29">
      <c r="A502" t="s">
        <v>502</v>
      </c>
      <c r="B502" s="4" cm="1">
        <f t="array" ref="B502">_xll.SNL.Clients.Office.Excel.Functions.SPG(A502, "SP_TOTAL_REV", "CY2023")</f>
        <v>6531897</v>
      </c>
      <c r="C502" s="4">
        <f>_xll.SNL.Clients.Office.Excel.Functions.SPG(A502,"IQ_AVG_DILUT_SHARES_OUT","CY2023")</f>
        <v>112855000</v>
      </c>
      <c r="D502" s="5">
        <f>_xll.SNL.Clients.Office.Excel.Functions.SPG(A502, "IQ_DILUT_EPS_NORM", "CY2023")</f>
        <v>2.3279999999999998</v>
      </c>
      <c r="E502">
        <f t="shared" si="96"/>
        <v>262726.43999999994</v>
      </c>
      <c r="F502">
        <f t="shared" si="97"/>
        <v>4.0222073311933719E-2</v>
      </c>
      <c r="G502" s="5">
        <f>_xll.SNL.Clients.Office.Excel.Functions.SPG(A502, "SP_MARKETCAP", "12/30/2023")</f>
        <v>10214.11632942</v>
      </c>
      <c r="H502">
        <f t="shared" si="89"/>
        <v>2.4309597917800425E-4</v>
      </c>
      <c r="I502">
        <f t="shared" si="98"/>
        <v>5.6592743952639383E-4</v>
      </c>
      <c r="K502" t="s">
        <v>502</v>
      </c>
      <c r="L502" s="4" cm="1">
        <f t="array" ref="L502">_xll.SNL.Clients.Office.Excel.Functions.SPG(K502, "SP_TOTAL_REV", "CY2023")</f>
        <v>6531897</v>
      </c>
      <c r="M502" s="4">
        <f>_xll.SNL.Clients.Office.Excel.Functions.SPG(K502,"IQ_AVG_DILUT_SHARES_OUT","CY2023")</f>
        <v>112855000</v>
      </c>
      <c r="N502" s="5">
        <f>_xll.SNL.Clients.Office.Excel.Functions.SPG(K502, "IQ_DILUT_EPS_NORM", "CY2023")</f>
        <v>2.3279999999999998</v>
      </c>
      <c r="O502">
        <f t="shared" si="99"/>
        <v>262726.43999999994</v>
      </c>
      <c r="P502">
        <f t="shared" si="100"/>
        <v>4.0222073311933719E-2</v>
      </c>
      <c r="Q502" s="5">
        <f>_xll.SNL.Clients.Office.Excel.Functions.SPG(K502, "SP_MARKETCAP", "12/31/2022")</f>
        <v>9270.6145886100003</v>
      </c>
      <c r="R502">
        <f t="shared" si="91"/>
        <v>2.7513515632473368E-4</v>
      </c>
      <c r="S502">
        <f t="shared" si="92"/>
        <v>6.4051464392397991E-4</v>
      </c>
      <c r="U502" t="s">
        <v>502</v>
      </c>
      <c r="V502" s="4" cm="1">
        <f t="array" ref="V502">_xll.SNL.Clients.Office.Excel.Functions.SPG(U502, "SP_TOTAL_REV", "CY2021")</f>
        <v>3763664</v>
      </c>
      <c r="W502" s="4">
        <f>_xll.SNL.Clients.Office.Excel.Functions.SPG(U502,"IQ_AVG_DILUT_SHARES_OUT","CY2021")</f>
        <v>113760000</v>
      </c>
      <c r="X502" s="5">
        <f>_xll.SNL.Clients.Office.Excel.Functions.SPG(U502, "IQ_DILUT_EPS_NORM", "CY2021")</f>
        <v>-3.2490000000000001</v>
      </c>
      <c r="Y502">
        <f t="shared" si="93"/>
        <v>-369606.24</v>
      </c>
      <c r="Z502">
        <f t="shared" si="94"/>
        <v>-9.8203835411450113E-2</v>
      </c>
      <c r="AA502" s="5">
        <f>_xll.SNL.Clients.Office.Excel.Functions.SPG(U502, "SP_MARKETCAP", "12/31/2021")</f>
        <v>9756.4913154400001</v>
      </c>
      <c r="AB502">
        <f t="shared" si="88"/>
        <v>2.2993616779336999E-4</v>
      </c>
      <c r="AC502">
        <f t="shared" si="95"/>
        <v>-7.4706260916065914E-4</v>
      </c>
    </row>
    <row r="503" spans="1:29">
      <c r="A503" t="s">
        <v>503</v>
      </c>
      <c r="B503" s="4" cm="1">
        <f t="array" ref="B503">_xll.SNL.Clients.Office.Excel.Functions.SPG(A503, "SP_TOTAL_REV", "CY2023")</f>
        <v>14206000</v>
      </c>
      <c r="C503" s="4">
        <f>_xll.SNL.Clients.Office.Excel.Functions.SPG(A503,"IQ_AVG_DILUT_SHARES_OUT","CY2023")</f>
        <v>552000000</v>
      </c>
      <c r="D503" s="5">
        <f>_xll.SNL.Clients.Office.Excel.Functions.SPG(A503, "IQ_DILUT_EPS_NORM", "CY2023")</f>
        <v>1.9610000000000001</v>
      </c>
      <c r="E503">
        <f t="shared" si="96"/>
        <v>1082472</v>
      </c>
      <c r="F503">
        <f t="shared" si="97"/>
        <v>7.6198226101647185E-2</v>
      </c>
      <c r="G503" s="5">
        <f>_xll.SNL.Clients.Office.Excel.Functions.SPG(A503, "SP_MARKETCAP", "12/30/2023")</f>
        <v>34162.948309289997</v>
      </c>
      <c r="H503">
        <f t="shared" si="89"/>
        <v>8.1307820500669615E-4</v>
      </c>
      <c r="I503">
        <f t="shared" si="98"/>
        <v>1.5944463600181312E-3</v>
      </c>
      <c r="K503" t="s">
        <v>503</v>
      </c>
      <c r="L503" s="4" cm="1">
        <f t="array" ref="L503">_xll.SNL.Clients.Office.Excel.Functions.SPG(K503, "SP_TOTAL_REV", "CY2023")</f>
        <v>14206000</v>
      </c>
      <c r="M503" s="4">
        <f>_xll.SNL.Clients.Office.Excel.Functions.SPG(K503,"IQ_AVG_DILUT_SHARES_OUT","CY2023")</f>
        <v>552000000</v>
      </c>
      <c r="N503" s="5">
        <f>_xll.SNL.Clients.Office.Excel.Functions.SPG(K503, "IQ_DILUT_EPS_NORM", "CY2023")</f>
        <v>1.9610000000000001</v>
      </c>
      <c r="O503">
        <f t="shared" si="99"/>
        <v>1082472</v>
      </c>
      <c r="P503">
        <f t="shared" si="100"/>
        <v>7.6198226101647185E-2</v>
      </c>
      <c r="Q503" s="5">
        <f>_xll.SNL.Clients.Office.Excel.Functions.SPG(K503, "SP_MARKETCAP", "12/31/2022")</f>
        <v>38367.592054560002</v>
      </c>
      <c r="R503">
        <f t="shared" si="91"/>
        <v>1.138681080616225E-3</v>
      </c>
      <c r="S503">
        <f t="shared" si="92"/>
        <v>2.2329535990884171E-3</v>
      </c>
      <c r="U503" t="s">
        <v>503</v>
      </c>
      <c r="V503" s="4" cm="1">
        <f t="array" ref="V503">_xll.SNL.Clients.Office.Excel.Functions.SPG(U503, "SP_TOTAL_REV", "CY2021")</f>
        <v>13431000</v>
      </c>
      <c r="W503" s="4">
        <f>_xll.SNL.Clients.Office.Excel.Functions.SPG(U503,"IQ_AVG_DILUT_SHARES_OUT","CY2021")</f>
        <v>540000000</v>
      </c>
      <c r="X503" s="5">
        <f>_xll.SNL.Clients.Office.Excel.Functions.SPG(U503, "IQ_DILUT_EPS_NORM", "CY2021")</f>
        <v>1.8360000000000001</v>
      </c>
      <c r="Y503">
        <f t="shared" si="93"/>
        <v>991440</v>
      </c>
      <c r="Z503">
        <f t="shared" si="94"/>
        <v>7.3817288362742914E-2</v>
      </c>
      <c r="AA503" s="5">
        <f>_xll.SNL.Clients.Office.Excel.Functions.SPG(U503, "SP_MARKETCAP", "12/31/2021")</f>
        <v>36468.336088999997</v>
      </c>
      <c r="AB503">
        <f t="shared" si="88"/>
        <v>8.5946773025207663E-4</v>
      </c>
      <c r="AC503">
        <f t="shared" si="95"/>
        <v>1.5779827527428127E-3</v>
      </c>
    </row>
    <row r="504" spans="1:29">
      <c r="A504" t="s">
        <v>504</v>
      </c>
      <c r="B504" s="4" cm="1">
        <f t="array" ref="B504">_xll.SNL.Clients.Office.Excel.Functions.SPG(A504, "SP_TOTAL_REV", "CY2023")</f>
        <v>7364000</v>
      </c>
      <c r="C504" s="4">
        <f>_xll.SNL.Clients.Office.Excel.Functions.SPG(A504,"IQ_AVG_DILUT_SHARES_OUT","CY2023")</f>
        <v>218180000</v>
      </c>
      <c r="D504" s="5">
        <f>_xll.SNL.Clients.Office.Excel.Functions.SPG(A504, "IQ_DILUT_EPS_NORM", "CY2023")</f>
        <v>2.4009999999999998</v>
      </c>
      <c r="E504">
        <f t="shared" si="96"/>
        <v>523850.17999999993</v>
      </c>
      <c r="F504">
        <f t="shared" si="97"/>
        <v>7.1136634980988586E-2</v>
      </c>
      <c r="G504" s="5">
        <f>_xll.SNL.Clients.Office.Excel.Functions.SPG(A504, "SP_MARKETCAP", "12/30/2023")</f>
        <v>27569.6549208</v>
      </c>
      <c r="H504">
        <f t="shared" si="89"/>
        <v>6.5615781555839511E-4</v>
      </c>
      <c r="I504">
        <f t="shared" si="98"/>
        <v>1.5754349151557065E-3</v>
      </c>
      <c r="K504" t="s">
        <v>504</v>
      </c>
      <c r="L504" s="4" cm="1">
        <f t="array" ref="L504">_xll.SNL.Clients.Office.Excel.Functions.SPG(K504, "SP_TOTAL_REV", "CY2023")</f>
        <v>7364000</v>
      </c>
      <c r="M504" s="4">
        <f>_xll.SNL.Clients.Office.Excel.Functions.SPG(K504,"IQ_AVG_DILUT_SHARES_OUT","CY2023")</f>
        <v>218180000</v>
      </c>
      <c r="N504" s="5">
        <f>_xll.SNL.Clients.Office.Excel.Functions.SPG(K504, "IQ_DILUT_EPS_NORM", "CY2023")</f>
        <v>2.4009999999999998</v>
      </c>
      <c r="O504">
        <f t="shared" si="99"/>
        <v>523850.17999999993</v>
      </c>
      <c r="P504">
        <f t="shared" si="100"/>
        <v>7.1136634980988586E-2</v>
      </c>
      <c r="Q504" s="5">
        <f>_xll.SNL.Clients.Office.Excel.Functions.SPG(K504, "SP_MARKETCAP", "12/31/2022")</f>
        <v>19927.094793240001</v>
      </c>
      <c r="R504">
        <f t="shared" si="91"/>
        <v>5.9140030993974483E-4</v>
      </c>
      <c r="S504">
        <f t="shared" si="92"/>
        <v>1.4199521441653272E-3</v>
      </c>
      <c r="U504" t="s">
        <v>504</v>
      </c>
      <c r="V504" s="4" cm="1">
        <f t="array" ref="V504">_xll.SNL.Clients.Office.Excel.Functions.SPG(U504, "SP_TOTAL_REV", "CY2021")</f>
        <v>5195000</v>
      </c>
      <c r="W504" s="4">
        <f>_xll.SNL.Clients.Office.Excel.Functions.SPG(U504,"IQ_AVG_DILUT_SHARES_OUT","CY2021")</f>
        <v>181526000</v>
      </c>
      <c r="X504" s="5">
        <f>_xll.SNL.Clients.Office.Excel.Functions.SPG(U504, "IQ_DILUT_EPS_NORM", "CY2021")</f>
        <v>1.7769999999999999</v>
      </c>
      <c r="Y504">
        <f t="shared" si="93"/>
        <v>322571.70199999999</v>
      </c>
      <c r="Z504">
        <f t="shared" si="94"/>
        <v>6.209272415784408E-2</v>
      </c>
      <c r="AA504" s="5">
        <f>_xll.SNL.Clients.Office.Excel.Functions.SPG(U504, "SP_MARKETCAP", "12/31/2021")</f>
        <v>21624.606618239999</v>
      </c>
      <c r="AB504">
        <f t="shared" si="88"/>
        <v>5.0963804661707031E-4</v>
      </c>
      <c r="AC504">
        <f t="shared" si="95"/>
        <v>9.0562680883853389E-4</v>
      </c>
    </row>
    <row r="505" spans="1:29">
      <c r="A505" t="s">
        <v>505</v>
      </c>
      <c r="B505" s="4" cm="1">
        <f t="array" ref="B505">_xll.SNL.Clients.Office.Excel.Functions.SPG(A505, "SP_TOTAL_REV", "CY2023")</f>
        <v>7076000</v>
      </c>
      <c r="C505" s="4">
        <f>_xll.SNL.Clients.Office.Excel.Functions.SPG(A505,"IQ_AVG_DILUT_SHARES_OUT","CY2023")</f>
        <v>285000000</v>
      </c>
      <c r="D505" s="5">
        <f>_xll.SNL.Clients.Office.Excel.Functions.SPG(A505, "IQ_DILUT_EPS_NORM", "CY2023")</f>
        <v>4.1180000000000003</v>
      </c>
      <c r="E505">
        <f t="shared" si="96"/>
        <v>1173630</v>
      </c>
      <c r="F505">
        <f t="shared" si="97"/>
        <v>0.16586065573770492</v>
      </c>
      <c r="G505" s="5">
        <f>_xll.SNL.Clients.Office.Excel.Functions.SPG(A505, "SP_MARKETCAP", "12/30/2023")</f>
        <v>36625.07189454</v>
      </c>
      <c r="H505">
        <f t="shared" si="89"/>
        <v>8.7167674887579606E-4</v>
      </c>
      <c r="I505">
        <f t="shared" si="98"/>
        <v>3.5895648518705285E-3</v>
      </c>
      <c r="K505" t="s">
        <v>505</v>
      </c>
      <c r="L505" s="4" cm="1">
        <f t="array" ref="L505">_xll.SNL.Clients.Office.Excel.Functions.SPG(K505, "SP_TOTAL_REV", "CY2023")</f>
        <v>7076000</v>
      </c>
      <c r="M505" s="4">
        <f>_xll.SNL.Clients.Office.Excel.Functions.SPG(K505,"IQ_AVG_DILUT_SHARES_OUT","CY2023")</f>
        <v>285000000</v>
      </c>
      <c r="N505" s="5">
        <f>_xll.SNL.Clients.Office.Excel.Functions.SPG(K505, "IQ_DILUT_EPS_NORM", "CY2023")</f>
        <v>4.1180000000000003</v>
      </c>
      <c r="O505">
        <f t="shared" si="99"/>
        <v>1173630</v>
      </c>
      <c r="P505">
        <f t="shared" si="100"/>
        <v>0.16586065573770492</v>
      </c>
      <c r="Q505" s="5">
        <f>_xll.SNL.Clients.Office.Excel.Functions.SPG(K505, "SP_MARKETCAP", "12/31/2022")</f>
        <v>36078.581877279998</v>
      </c>
      <c r="R505">
        <f t="shared" si="91"/>
        <v>1.0707473781701535E-3</v>
      </c>
      <c r="S505">
        <f t="shared" si="92"/>
        <v>4.4093377033046924E-3</v>
      </c>
      <c r="U505" t="s">
        <v>505</v>
      </c>
      <c r="V505" s="4" cm="1">
        <f t="array" ref="V505">_xll.SNL.Clients.Office.Excel.Functions.SPG(U505, "SP_TOTAL_REV", "CY2021")</f>
        <v>6584000</v>
      </c>
      <c r="W505" s="4">
        <f>_xll.SNL.Clients.Office.Excel.Functions.SPG(U505,"IQ_AVG_DILUT_SHARES_OUT","CY2021")</f>
        <v>302000000</v>
      </c>
      <c r="X505" s="5">
        <f>_xll.SNL.Clients.Office.Excel.Functions.SPG(U505, "IQ_DILUT_EPS_NORM", "CY2021")</f>
        <v>3.5840000000000001</v>
      </c>
      <c r="Y505">
        <f t="shared" si="93"/>
        <v>1082368</v>
      </c>
      <c r="Z505">
        <f t="shared" si="94"/>
        <v>0.16439368165249088</v>
      </c>
      <c r="AA505" s="5">
        <f>_xll.SNL.Clients.Office.Excel.Functions.SPG(U505, "SP_MARKETCAP", "12/31/2021")</f>
        <v>40704.462682580001</v>
      </c>
      <c r="AB505">
        <f t="shared" si="88"/>
        <v>9.593026692402267E-4</v>
      </c>
      <c r="AC505">
        <f t="shared" si="95"/>
        <v>3.4381407665569725E-3</v>
      </c>
    </row>
    <row r="506" spans="1:29">
      <c r="A506" t="s">
        <v>506</v>
      </c>
      <c r="B506" s="4" cm="1">
        <f t="array" ref="B506">_xll.SNL.Clients.Office.Excel.Functions.SPG(A506, "SP_TOTAL_REV", "CY2023")</f>
        <v>4584000</v>
      </c>
      <c r="C506" s="4">
        <f>_xll.SNL.Clients.Office.Excel.Functions.SPG(A506,"IQ_AVG_DILUT_SHARES_OUT","CY2023")</f>
        <v>51710962</v>
      </c>
      <c r="D506" s="5">
        <f>_xll.SNL.Clients.Office.Excel.Functions.SPG(A506, "IQ_DILUT_EPS_NORM", "CY2023")</f>
        <v>5.2939999999999996</v>
      </c>
      <c r="E506">
        <f t="shared" si="96"/>
        <v>273757.83282799996</v>
      </c>
      <c r="F506">
        <f t="shared" si="97"/>
        <v>5.9720295119546241E-2</v>
      </c>
      <c r="G506" s="5">
        <f>_xll.SNL.Clients.Office.Excel.Functions.SPG(A506, "SP_MARKETCAP", "12/30/2023")</f>
        <v>14038.12056132</v>
      </c>
      <c r="H506">
        <f t="shared" si="89"/>
        <v>3.3410728384241365E-4</v>
      </c>
      <c r="I506">
        <f t="shared" si="98"/>
        <v>1.7687639606617377E-3</v>
      </c>
      <c r="K506" t="s">
        <v>506</v>
      </c>
      <c r="L506" s="4" cm="1">
        <f t="array" ref="L506">_xll.SNL.Clients.Office.Excel.Functions.SPG(K506, "SP_TOTAL_REV", "CY2023")</f>
        <v>4584000</v>
      </c>
      <c r="M506" s="4">
        <f>_xll.SNL.Clients.Office.Excel.Functions.SPG(K506,"IQ_AVG_DILUT_SHARES_OUT","CY2023")</f>
        <v>51710962</v>
      </c>
      <c r="N506" s="5">
        <f>_xll.SNL.Clients.Office.Excel.Functions.SPG(K506, "IQ_DILUT_EPS_NORM", "CY2023")</f>
        <v>5.2939999999999996</v>
      </c>
      <c r="O506">
        <f t="shared" si="99"/>
        <v>273757.83282799996</v>
      </c>
      <c r="P506">
        <f t="shared" si="100"/>
        <v>5.9720295119546241E-2</v>
      </c>
      <c r="Q506" s="5">
        <f>_xll.SNL.Clients.Office.Excel.Functions.SPG(K506, "SP_MARKETCAP", "12/31/2022")</f>
        <v>13238.396505180001</v>
      </c>
      <c r="R506">
        <f t="shared" si="91"/>
        <v>3.9289178264583928E-4</v>
      </c>
      <c r="S506">
        <f t="shared" si="92"/>
        <v>2.0799690973270731E-3</v>
      </c>
      <c r="U506" t="s">
        <v>506</v>
      </c>
      <c r="V506" s="4" cm="1">
        <f t="array" ref="V506">_xll.SNL.Clients.Office.Excel.Functions.SPG(U506, "SP_TOTAL_REV", "CY2021")</f>
        <v>5627000</v>
      </c>
      <c r="W506" s="4">
        <f>_xll.SNL.Clients.Office.Excel.Functions.SPG(U506,"IQ_AVG_DILUT_SHARES_OUT","CY2021")</f>
        <v>53902430</v>
      </c>
      <c r="X506" s="5">
        <f>_xll.SNL.Clients.Office.Excel.Functions.SPG(U506, "IQ_DILUT_EPS_NORM", "CY2021")</f>
        <v>11.595000000000001</v>
      </c>
      <c r="Y506">
        <f t="shared" si="93"/>
        <v>624998.67585</v>
      </c>
      <c r="Z506">
        <f t="shared" si="94"/>
        <v>0.11107138365914342</v>
      </c>
      <c r="AA506" s="5">
        <f>_xll.SNL.Clients.Office.Excel.Functions.SPG(U506, "SP_MARKETCAP", "12/31/2021")</f>
        <v>31808.375443199999</v>
      </c>
      <c r="AB506">
        <f t="shared" si="88"/>
        <v>7.4964407968750404E-4</v>
      </c>
      <c r="AC506">
        <f t="shared" si="95"/>
        <v>8.6921231039766098E-3</v>
      </c>
    </row>
    <row r="507" spans="1:29">
      <c r="A507" t="s">
        <v>507</v>
      </c>
      <c r="B507" s="4" cm="1">
        <f t="array" ref="B507">_xll.SNL.Clients.Office.Excel.Functions.SPG(A507, "SP_TOTAL_REV", "CY2023")</f>
        <v>7394200</v>
      </c>
      <c r="C507" s="4">
        <f>_xll.SNL.Clients.Office.Excel.Functions.SPG(A507,"IQ_AVG_DILUT_SHARES_OUT","CY2023")</f>
        <v>209700000</v>
      </c>
      <c r="D507" s="5">
        <f>_xll.SNL.Clients.Office.Excel.Functions.SPG(A507, "IQ_DILUT_EPS_NORM", "CY2023")</f>
        <v>3.758</v>
      </c>
      <c r="E507">
        <f t="shared" si="96"/>
        <v>788052.6</v>
      </c>
      <c r="F507">
        <f t="shared" si="97"/>
        <v>0.10657712801925834</v>
      </c>
      <c r="G507" s="5">
        <f>_xll.SNL.Clients.Office.Excel.Functions.SPG(A507, "SP_MARKETCAP", "12/30/2023")</f>
        <v>25432.9525287</v>
      </c>
      <c r="H507">
        <f t="shared" si="89"/>
        <v>6.0530429642199923E-4</v>
      </c>
      <c r="I507">
        <f t="shared" si="98"/>
        <v>2.274733545953873E-3</v>
      </c>
      <c r="K507" t="s">
        <v>507</v>
      </c>
      <c r="L507" s="4" cm="1">
        <f t="array" ref="L507">_xll.SNL.Clients.Office.Excel.Functions.SPG(K507, "SP_TOTAL_REV", "CY2023")</f>
        <v>7394200</v>
      </c>
      <c r="M507" s="4">
        <f>_xll.SNL.Clients.Office.Excel.Functions.SPG(K507,"IQ_AVG_DILUT_SHARES_OUT","CY2023")</f>
        <v>209700000</v>
      </c>
      <c r="N507" s="5">
        <f>_xll.SNL.Clients.Office.Excel.Functions.SPG(K507, "IQ_DILUT_EPS_NORM", "CY2023")</f>
        <v>3.758</v>
      </c>
      <c r="O507">
        <f t="shared" si="99"/>
        <v>788052.6</v>
      </c>
      <c r="P507">
        <f t="shared" si="100"/>
        <v>0.10657712801925834</v>
      </c>
      <c r="Q507" s="5">
        <f>_xll.SNL.Clients.Office.Excel.Functions.SPG(K507, "SP_MARKETCAP", "12/31/2022")</f>
        <v>26756.179980000001</v>
      </c>
      <c r="R507">
        <f t="shared" si="91"/>
        <v>7.9407526772761394E-4</v>
      </c>
      <c r="S507">
        <f t="shared" si="92"/>
        <v>2.9841348561203732E-3</v>
      </c>
      <c r="U507" t="s">
        <v>507</v>
      </c>
      <c r="V507" s="4" cm="1">
        <f t="array" ref="V507">_xll.SNL.Clients.Office.Excel.Functions.SPG(U507, "SP_TOTAL_REV", "CY2021")</f>
        <v>6827300</v>
      </c>
      <c r="W507" s="4">
        <f>_xll.SNL.Clients.Office.Excel.Functions.SPG(U507,"IQ_AVG_DILUT_SHARES_OUT","CY2021")</f>
        <v>210400000</v>
      </c>
      <c r="X507" s="5">
        <f>_xll.SNL.Clients.Office.Excel.Functions.SPG(U507, "IQ_DILUT_EPS_NORM", "CY2021")</f>
        <v>2.9980000000000002</v>
      </c>
      <c r="Y507">
        <f t="shared" si="93"/>
        <v>630779.19999999995</v>
      </c>
      <c r="Z507">
        <f t="shared" si="94"/>
        <v>9.2390725469805035E-2</v>
      </c>
      <c r="AA507" s="5">
        <f>_xll.SNL.Clients.Office.Excel.Functions.SPG(U507, "SP_MARKETCAP", "12/31/2021")</f>
        <v>26539.784750399998</v>
      </c>
      <c r="AB507">
        <f t="shared" si="88"/>
        <v>6.254765368273878E-4</v>
      </c>
      <c r="AC507">
        <f t="shared" si="95"/>
        <v>1.8751786574085088E-3</v>
      </c>
    </row>
    <row r="508" spans="1:29">
      <c r="A508" t="s">
        <v>508</v>
      </c>
      <c r="B508" s="4" cm="1">
        <f t="array" ref="B508">_xll.SNL.Clients.Office.Excel.Functions.SPG(A508, "SP_TOTAL_REV", "CY2023")</f>
        <v>8544000</v>
      </c>
      <c r="C508" s="4">
        <f>_xll.SNL.Clients.Office.Excel.Functions.SPG(A508,"IQ_AVG_DILUT_SHARES_OUT","CY2023")</f>
        <v>462269000</v>
      </c>
      <c r="D508" s="5">
        <f>_xll.SNL.Clients.Office.Excel.Functions.SPG(A508, "IQ_DILUT_EPS_NORM", "CY2023")</f>
        <v>3.9660000000000002</v>
      </c>
      <c r="E508">
        <f t="shared" si="96"/>
        <v>1833358.8540000001</v>
      </c>
      <c r="F508">
        <f t="shared" si="97"/>
        <v>0.21457851755617979</v>
      </c>
      <c r="G508" s="5">
        <f>_xll.SNL.Clients.Office.Excel.Functions.SPG(A508, "SP_MARKETCAP", "12/30/2023")</f>
        <v>90615.269192670006</v>
      </c>
      <c r="H508">
        <f t="shared" si="89"/>
        <v>2.1566435002724716E-3</v>
      </c>
      <c r="I508">
        <f t="shared" si="98"/>
        <v>8.5532481220806228E-3</v>
      </c>
      <c r="K508" t="s">
        <v>508</v>
      </c>
      <c r="L508" s="4" cm="1">
        <f t="array" ref="L508">_xll.SNL.Clients.Office.Excel.Functions.SPG(K508, "SP_TOTAL_REV", "CY2023")</f>
        <v>8544000</v>
      </c>
      <c r="M508" s="4">
        <f>_xll.SNL.Clients.Office.Excel.Functions.SPG(K508,"IQ_AVG_DILUT_SHARES_OUT","CY2023")</f>
        <v>462269000</v>
      </c>
      <c r="N508" s="5">
        <f>_xll.SNL.Clients.Office.Excel.Functions.SPG(K508, "IQ_DILUT_EPS_NORM", "CY2023")</f>
        <v>3.9660000000000002</v>
      </c>
      <c r="O508">
        <f t="shared" si="99"/>
        <v>1833358.8540000001</v>
      </c>
      <c r="P508">
        <f t="shared" si="100"/>
        <v>0.21457851755617979</v>
      </c>
      <c r="Q508" s="5">
        <f>_xll.SNL.Clients.Office.Excel.Functions.SPG(K508, "SP_MARKETCAP", "12/31/2022")</f>
        <v>68302.850867250003</v>
      </c>
      <c r="R508">
        <f t="shared" si="91"/>
        <v>2.0271056865932635E-3</v>
      </c>
      <c r="S508">
        <f t="shared" si="92"/>
        <v>8.0395011530288839E-3</v>
      </c>
      <c r="U508" t="s">
        <v>508</v>
      </c>
      <c r="V508" s="4" cm="1">
        <f t="array" ref="V508">_xll.SNL.Clients.Office.Excel.Functions.SPG(U508, "SP_TOTAL_REV", "CY2021")</f>
        <v>7776000</v>
      </c>
      <c r="W508" s="4">
        <f>_xll.SNL.Clients.Office.Excel.Functions.SPG(U508,"IQ_AVG_DILUT_SHARES_OUT","CY2021")</f>
        <v>476717000</v>
      </c>
      <c r="X508" s="5">
        <f>_xll.SNL.Clients.Office.Excel.Functions.SPG(U508, "IQ_DILUT_EPS_NORM", "CY2021")</f>
        <v>3.3780000000000001</v>
      </c>
      <c r="Y508">
        <f t="shared" si="93"/>
        <v>1610350.0260000001</v>
      </c>
      <c r="Z508">
        <f t="shared" si="94"/>
        <v>0.20709233873456792</v>
      </c>
      <c r="AA508" s="5">
        <f>_xll.SNL.Clients.Office.Excel.Functions.SPG(U508, "SP_MARKETCAP", "12/31/2021")</f>
        <v>115456.89434266</v>
      </c>
      <c r="AB508">
        <f>AA508/$AA$509</f>
        <v>2.7210310522659455E-3</v>
      </c>
      <c r="AC508">
        <f t="shared" si="95"/>
        <v>9.1916428945543645E-3</v>
      </c>
    </row>
    <row r="509" spans="1:29">
      <c r="B509">
        <f>SUMIF(B6:B508,"&lt;&gt;#VALUE!")</f>
        <v>16514928306</v>
      </c>
      <c r="C509">
        <f>SUMIF(C6:C508,"&lt;&gt;#VALUE!")</f>
        <v>393817320509</v>
      </c>
      <c r="D509">
        <f>E509/C509*1000</f>
        <v>3.8069208459027966</v>
      </c>
      <c r="E509">
        <f>SUMIF(E6:E508,"&lt;&gt;#VALUE!")</f>
        <v>1499231366.923295</v>
      </c>
      <c r="F509" s="7">
        <f>E509/B509</f>
        <v>9.078037392258087E-2</v>
      </c>
      <c r="G509">
        <f>SUMIF(G6:G508,"&lt;&gt;#VALUE!")</f>
        <v>42016804.901330061</v>
      </c>
      <c r="I509">
        <f>SUMIF(I6:I508,"&lt;&gt;#VALUE!")</f>
        <v>6.5086052931274834</v>
      </c>
      <c r="L509">
        <f>SUMIF(L6:L508,"&lt;&gt;#VALUE!")</f>
        <v>16516479306</v>
      </c>
      <c r="M509">
        <f>SUMIF(M6:M508,"&lt;&gt;#VALUE!")</f>
        <v>393831020509</v>
      </c>
      <c r="N509">
        <f>O509/M509*1000</f>
        <v>3.8057688355431187</v>
      </c>
      <c r="O509">
        <f>SUMIF(O6:O508,"&lt;&gt;#VALUE!")</f>
        <v>1498829824.3232951</v>
      </c>
      <c r="P509" s="7">
        <f>O509/L509</f>
        <v>9.0747537447572732E-2</v>
      </c>
      <c r="Q509">
        <f>SUMIF(Q6:Q508,"&lt;&gt;#VALUE!")</f>
        <v>33694765.55612608</v>
      </c>
      <c r="S509">
        <f>SUMIF(S6:S508,"&lt;&gt;#VALUE!")</f>
        <v>6.6217106866407445</v>
      </c>
      <c r="V509">
        <f>SUM(V6:V508)</f>
        <v>14500856055</v>
      </c>
      <c r="W509">
        <f>SUM(W6:W508)</f>
        <v>399107536266</v>
      </c>
      <c r="X509">
        <f>Y509/W509*1000</f>
        <v>3.5465075115104159</v>
      </c>
      <c r="Y509">
        <f>SUMIF(Y6:Y508, "&lt;&gt;#VALUE!")</f>
        <v>1415437875.2677848</v>
      </c>
      <c r="Z509">
        <f>Y509/V509</f>
        <v>9.7610642426847041E-2</v>
      </c>
      <c r="AA509">
        <f>SUMIF(AA6:AA508, "&lt;&gt;#VALUE!")</f>
        <v>42431303.474656411</v>
      </c>
      <c r="AC509">
        <f>SUMIF(AC6:AC508, "&lt;&gt;#VALUE!")</f>
        <v>5.5421287978818627</v>
      </c>
    </row>
    <row r="511" spans="1:29">
      <c r="I511" t="s">
        <v>3</v>
      </c>
      <c r="J511" s="7">
        <f>D509/N509-1</f>
        <v>3.0270108602459267E-4</v>
      </c>
      <c r="S511" t="s">
        <v>3</v>
      </c>
      <c r="T511" s="7">
        <f>N509/X509-1</f>
        <v>7.3103277856103155E-2</v>
      </c>
    </row>
    <row r="512" spans="1:29">
      <c r="I512" t="s">
        <v>1027</v>
      </c>
      <c r="J512" s="7">
        <f>B509/L509-1</f>
        <v>-9.3906211563909991E-5</v>
      </c>
      <c r="S512" t="s">
        <v>1027</v>
      </c>
      <c r="T512" s="7">
        <f>L509/V509-1</f>
        <v>0.13900029373127931</v>
      </c>
    </row>
    <row r="513" spans="9:20">
      <c r="I513" t="s">
        <v>1028</v>
      </c>
      <c r="J513" s="7">
        <f>F509/P509-1</f>
        <v>3.618442541992728E-4</v>
      </c>
      <c r="S513" t="s">
        <v>1028</v>
      </c>
      <c r="T513" s="7">
        <f>P509/Z509-1</f>
        <v>-7.0311031754736852E-2</v>
      </c>
    </row>
    <row r="514" spans="9:20">
      <c r="I514" t="s">
        <v>2</v>
      </c>
      <c r="J514" s="7">
        <f>C509/M509-1</f>
        <v>-3.4786492903227106E-5</v>
      </c>
      <c r="S514" t="s">
        <v>2</v>
      </c>
      <c r="T514" s="7">
        <f>M509/W509-1</f>
        <v>-1.3220787074998408E-2</v>
      </c>
    </row>
  </sheetData>
  <autoFilter ref="A5:R5" xr:uid="{58A51631-632C-44E1-A4BE-CF799F3919B3}"/>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749FEE-F3C0-4A0D-BADB-0954020A031E}">
  <dimension ref="A2:L507"/>
  <sheetViews>
    <sheetView workbookViewId="0">
      <pane xSplit="1" ySplit="3" topLeftCell="B466" activePane="bottomRight" state="frozen"/>
      <selection pane="topRight" activeCell="B1" sqref="B1"/>
      <selection pane="bottomLeft" activeCell="A4" sqref="A4"/>
      <selection pane="bottomRight" activeCell="C477" sqref="A477:C479"/>
    </sheetView>
  </sheetViews>
  <sheetFormatPr defaultRowHeight="15"/>
  <cols>
    <col min="1" max="1" width="15.85546875" bestFit="1" customWidth="1"/>
    <col min="2" max="2" width="10.85546875" bestFit="1" customWidth="1"/>
    <col min="3" max="3" width="13.42578125" bestFit="1" customWidth="1"/>
    <col min="4" max="4" width="9" bestFit="1" customWidth="1"/>
    <col min="5" max="5" width="9.28515625" customWidth="1"/>
    <col min="6" max="6" width="8.140625" bestFit="1" customWidth="1"/>
    <col min="7" max="7" width="15.85546875" bestFit="1" customWidth="1"/>
    <col min="8" max="8" width="10.85546875" bestFit="1" customWidth="1"/>
    <col min="9" max="9" width="13.42578125" bestFit="1" customWidth="1"/>
    <col min="10" max="10" width="9" bestFit="1" customWidth="1"/>
    <col min="11" max="11" width="9.28515625" customWidth="1"/>
    <col min="12" max="12" width="8.140625" bestFit="1" customWidth="1"/>
  </cols>
  <sheetData>
    <row r="2" spans="1:12">
      <c r="B2" t="s">
        <v>0</v>
      </c>
      <c r="H2" t="s">
        <v>509</v>
      </c>
    </row>
    <row r="3" spans="1:12">
      <c r="A3" t="str" cm="1">
        <f t="array" ref="A3">_xll.ciqfunctions.udf.CIQRANGE("^SPX", "IQ_CONSTITUENTS", 1, 600, , , , , "Constituents")</f>
        <v>Constituents</v>
      </c>
      <c r="B3" s="1" t="s">
        <v>1</v>
      </c>
      <c r="C3" s="2" t="s">
        <v>2</v>
      </c>
      <c r="D3" s="2" t="s">
        <v>3</v>
      </c>
      <c r="E3" s="2" t="s">
        <v>4</v>
      </c>
      <c r="F3" s="3" t="s">
        <v>5</v>
      </c>
      <c r="G3" t="str" cm="1">
        <f t="array" ref="G3">_xll.ciqfunctions.udf.CIQRANGE("^SPX", "IQ_CONSTITUENTS", 1, 600, , , , , "Constituents")</f>
        <v>Constituents</v>
      </c>
      <c r="H3" s="1" t="s">
        <v>1</v>
      </c>
      <c r="I3" s="2" t="s">
        <v>2</v>
      </c>
      <c r="J3" s="2" t="s">
        <v>3</v>
      </c>
      <c r="K3" s="2" t="s">
        <v>4</v>
      </c>
      <c r="L3" s="3" t="s">
        <v>5</v>
      </c>
    </row>
    <row r="4" spans="1:12">
      <c r="A4" t="s">
        <v>6</v>
      </c>
      <c r="B4" s="4" cm="1">
        <f t="array" ref="B4">_xll.SNL.Clients.Office.Excel.Functions.SPG(A4, "SP_TOTAL_REV", "CY2023")</f>
        <v>24610000</v>
      </c>
      <c r="C4" s="4">
        <f>_xll.SNL.Clients.Office.Excel.Functions.SPG(A4,"IQ_AVG_DILUT_SHARES_OUT","CY2023")</f>
        <v>553900000</v>
      </c>
      <c r="D4" s="5">
        <f>_xll.SNL.Clients.Office.Excel.Functions.SPG(A4, "IQ_DILUT_EPS_NORM", "CY2023")</f>
        <v>4.0419999999999998</v>
      </c>
      <c r="E4">
        <f>C4*D4/1000</f>
        <v>2238863.7999999998</v>
      </c>
      <c r="F4">
        <f>E4/B4</f>
        <v>9.0973742381145861E-2</v>
      </c>
      <c r="G4" t="s">
        <v>6</v>
      </c>
      <c r="H4" s="4" cm="1">
        <f t="array" ref="H4">_xll.SNL.Clients.Office.Excel.Functions.SPG(G4, "SP_TOTAL_REV", "CY2022")</f>
        <v>26161000</v>
      </c>
      <c r="I4" s="4">
        <f>_xll.SNL.Clients.Office.Excel.Functions.SPG(G4,"IQ_AVG_DILUT_SHARES_OUT","CY2022")</f>
        <v>567600000</v>
      </c>
      <c r="J4" s="5">
        <f>_xll.SNL.Clients.Office.Excel.Functions.SPG(G4, "IQ_DILUT_EPS_NORM", "CY2022")</f>
        <v>3.2370000000000001</v>
      </c>
      <c r="K4">
        <f>I4*J4/1000</f>
        <v>1837321.2</v>
      </c>
      <c r="L4">
        <f>K4/H4</f>
        <v>7.0231306142731542E-2</v>
      </c>
    </row>
    <row r="5" spans="1:12">
      <c r="A5" t="s">
        <v>7</v>
      </c>
      <c r="B5" s="4" cm="1">
        <f t="array" ref="B5">_xll.SNL.Clients.Office.Excel.Functions.SPG(A5, "SP_TOTAL_REV", "CY2023")</f>
        <v>3852800</v>
      </c>
      <c r="C5" s="4">
        <f>_xll.SNL.Clients.Office.Excel.Functions.SPG(A5,"IQ_AVG_DILUT_SHARES_OUT","CY2023")</f>
        <v>151015574</v>
      </c>
      <c r="D5" s="5">
        <f>_xll.SNL.Clients.Office.Excel.Functions.SPG(A5, "IQ_DILUT_EPS_NORM", "CY2023")</f>
        <v>3.11</v>
      </c>
      <c r="E5">
        <f t="shared" ref="E5:E68" si="0">C5*D5/1000</f>
        <v>469658.43513999996</v>
      </c>
      <c r="F5">
        <f t="shared" ref="F5:F68" si="1">E5/B5</f>
        <v>0.12190054898774916</v>
      </c>
      <c r="G5" t="s">
        <v>7</v>
      </c>
      <c r="H5" s="4" cm="1">
        <f t="array" ref="H5">_xll.SNL.Clients.Office.Excel.Functions.SPG(G5, "SP_TOTAL_REV", "CY2023")</f>
        <v>3852800</v>
      </c>
      <c r="I5" s="4">
        <f>_xll.SNL.Clients.Office.Excel.Functions.SPG(G5,"IQ_AVG_DILUT_SHARES_OUT","CY2023")</f>
        <v>151015574</v>
      </c>
      <c r="J5" s="5">
        <f>_xll.SNL.Clients.Office.Excel.Functions.SPG(G5, "IQ_DILUT_EPS_NORM", "CY2023")</f>
        <v>3.11</v>
      </c>
      <c r="K5">
        <f t="shared" ref="K5:K68" si="2">I5*J5/1000</f>
        <v>469658.43513999996</v>
      </c>
      <c r="L5">
        <f t="shared" ref="L5:L68" si="3">K5/H5</f>
        <v>0.12190054898774916</v>
      </c>
    </row>
    <row r="6" spans="1:12">
      <c r="A6" t="s">
        <v>8</v>
      </c>
      <c r="B6" s="4" cm="1">
        <f t="array" ref="B6">_xll.SNL.Clients.Office.Excel.Functions.SPG(A6, "SP_TOTAL_REV", "CY2023")</f>
        <v>40109000</v>
      </c>
      <c r="C6" s="4">
        <f>_xll.SNL.Clients.Office.Excel.Functions.SPG(A6,"IQ_AVG_DILUT_SHARES_OUT","CY2023")</f>
        <v>1749000000</v>
      </c>
      <c r="D6" s="5">
        <f>_xll.SNL.Clients.Office.Excel.Functions.SPG(A6, "IQ_DILUT_EPS_NORM", "CY2023")</f>
        <v>2.4670000000000001</v>
      </c>
      <c r="E6">
        <f t="shared" si="0"/>
        <v>4314783</v>
      </c>
      <c r="F6">
        <f t="shared" si="1"/>
        <v>0.1075764292303473</v>
      </c>
      <c r="G6" t="s">
        <v>8</v>
      </c>
      <c r="H6" s="4" cm="1">
        <f t="array" ref="H6">_xll.SNL.Clients.Office.Excel.Functions.SPG(G6, "SP_TOTAL_REV", "CY2023")</f>
        <v>40109000</v>
      </c>
      <c r="I6" s="4">
        <f>_xll.SNL.Clients.Office.Excel.Functions.SPG(G6,"IQ_AVG_DILUT_SHARES_OUT","CY2023")</f>
        <v>1749000000</v>
      </c>
      <c r="J6" s="5">
        <f>_xll.SNL.Clients.Office.Excel.Functions.SPG(G6, "IQ_DILUT_EPS_NORM", "CY2023")</f>
        <v>2.4670000000000001</v>
      </c>
      <c r="K6">
        <f t="shared" si="2"/>
        <v>4314783</v>
      </c>
      <c r="L6">
        <f t="shared" si="3"/>
        <v>0.1075764292303473</v>
      </c>
    </row>
    <row r="7" spans="1:12">
      <c r="A7" t="s">
        <v>9</v>
      </c>
      <c r="B7" s="4" cm="1">
        <f t="array" ref="B7">_xll.SNL.Clients.Office.Excel.Functions.SPG(A7, "SP_TOTAL_REV", "CY2023")</f>
        <v>54318000</v>
      </c>
      <c r="C7" s="4">
        <f>_xll.SNL.Clients.Office.Excel.Functions.SPG(A7,"IQ_AVG_DILUT_SHARES_OUT","CY2023")</f>
        <v>1773000000</v>
      </c>
      <c r="D7" s="5">
        <f>_xll.SNL.Clients.Office.Excel.Functions.SPG(A7, "IQ_DILUT_EPS_NORM", "CY2023")</f>
        <v>5.6420000000000003</v>
      </c>
      <c r="E7">
        <f t="shared" si="0"/>
        <v>10003266</v>
      </c>
      <c r="F7">
        <f t="shared" si="1"/>
        <v>0.18416116204573069</v>
      </c>
      <c r="G7" t="s">
        <v>9</v>
      </c>
      <c r="H7" s="4" cm="1">
        <f t="array" ref="H7">_xll.SNL.Clients.Office.Excel.Functions.SPG(G7, "SP_TOTAL_REV", "CY2023")</f>
        <v>54318000</v>
      </c>
      <c r="I7" s="4">
        <f>_xll.SNL.Clients.Office.Excel.Functions.SPG(G7,"IQ_AVG_DILUT_SHARES_OUT","CY2023")</f>
        <v>1773000000</v>
      </c>
      <c r="J7" s="5">
        <f>_xll.SNL.Clients.Office.Excel.Functions.SPG(G7, "IQ_DILUT_EPS_NORM", "CY2023")</f>
        <v>5.6420000000000003</v>
      </c>
      <c r="K7">
        <f t="shared" si="2"/>
        <v>10003266</v>
      </c>
      <c r="L7">
        <f t="shared" si="3"/>
        <v>0.18416116204573069</v>
      </c>
    </row>
    <row r="8" spans="1:12">
      <c r="A8" t="s">
        <v>10</v>
      </c>
      <c r="B8" s="4" cm="1">
        <f t="array" ref="B8">_xll.SNL.Clients.Office.Excel.Functions.SPG(A8, "SP_TOTAL_REV", "CY2023")</f>
        <v>64588246</v>
      </c>
      <c r="C8" s="4">
        <f>_xll.SNL.Clients.Office.Excel.Functions.SPG(A8,"IQ_AVG_DILUT_SHARES_OUT","CY2023")</f>
        <v>638249501</v>
      </c>
      <c r="D8" s="5">
        <f>_xll.SNL.Clients.Office.Excel.Functions.SPG(A8, "IQ_DILUT_EPS_NORM", "CY2023")</f>
        <v>9.68</v>
      </c>
      <c r="E8">
        <f t="shared" si="0"/>
        <v>6178255.1696799994</v>
      </c>
      <c r="F8">
        <f t="shared" si="1"/>
        <v>9.5656029576650828E-2</v>
      </c>
      <c r="G8" t="s">
        <v>10</v>
      </c>
      <c r="H8" s="4" cm="1">
        <f t="array" ref="H8">_xll.SNL.Clients.Office.Excel.Functions.SPG(G8, "SP_TOTAL_REV", "CY2023")</f>
        <v>64588246</v>
      </c>
      <c r="I8" s="4">
        <f>_xll.SNL.Clients.Office.Excel.Functions.SPG(G8,"IQ_AVG_DILUT_SHARES_OUT","CY2023")</f>
        <v>638249501</v>
      </c>
      <c r="J8" s="5">
        <f>_xll.SNL.Clients.Office.Excel.Functions.SPG(G8, "IQ_DILUT_EPS_NORM", "CY2023")</f>
        <v>9.68</v>
      </c>
      <c r="K8">
        <f t="shared" si="2"/>
        <v>6178255.1696799994</v>
      </c>
      <c r="L8">
        <f t="shared" si="3"/>
        <v>9.5656029576650828E-2</v>
      </c>
    </row>
    <row r="9" spans="1:12">
      <c r="A9" t="s">
        <v>11</v>
      </c>
      <c r="B9" s="4" cm="1">
        <f t="array" ref="B9">_xll.SNL.Clients.Office.Excel.Functions.SPG(A9, "SP_TOTAL_REV", "CY2023")</f>
        <v>19409000</v>
      </c>
      <c r="C9" s="4">
        <f>_xll.SNL.Clients.Office.Excel.Functions.SPG(A9,"IQ_AVG_DILUT_SHARES_OUT","CY2023")</f>
        <v>459100000</v>
      </c>
      <c r="D9" s="5">
        <f>_xll.SNL.Clients.Office.Excel.Functions.SPG(A9, "IQ_DILUT_EPS_NORM", "CY2023")</f>
        <v>9.2439999999999998</v>
      </c>
      <c r="E9">
        <f t="shared" si="0"/>
        <v>4243920.4000000004</v>
      </c>
      <c r="F9">
        <f t="shared" si="1"/>
        <v>0.21865734453088775</v>
      </c>
      <c r="G9" t="s">
        <v>11</v>
      </c>
      <c r="H9" s="4" cm="1">
        <f t="array" ref="H9">_xll.SNL.Clients.Office.Excel.Functions.SPG(G9, "SP_TOTAL_REV", "CY2023")</f>
        <v>19409000</v>
      </c>
      <c r="I9" s="4">
        <f>_xll.SNL.Clients.Office.Excel.Functions.SPG(G9,"IQ_AVG_DILUT_SHARES_OUT","CY2023")</f>
        <v>459100000</v>
      </c>
      <c r="J9" s="5">
        <f>_xll.SNL.Clients.Office.Excel.Functions.SPG(G9, "IQ_DILUT_EPS_NORM", "CY2023")</f>
        <v>9.2439999999999998</v>
      </c>
      <c r="K9">
        <f t="shared" si="2"/>
        <v>4243920.4000000004</v>
      </c>
      <c r="L9">
        <f t="shared" si="3"/>
        <v>0.21865734453088775</v>
      </c>
    </row>
    <row r="10" spans="1:12">
      <c r="A10" t="s">
        <v>12</v>
      </c>
      <c r="B10" s="4" cm="1">
        <f t="array" ref="B10">_xll.SNL.Clients.Office.Excel.Functions.SPG(A10, "SP_TOTAL_REV", "CY2023")</f>
        <v>22680000</v>
      </c>
      <c r="C10" s="4">
        <f>_xll.SNL.Clients.Office.Excel.Functions.SPG(A10,"IQ_AVG_DILUT_SHARES_OUT","CY2023")</f>
        <v>1625000000</v>
      </c>
      <c r="D10" s="5">
        <f>_xll.SNL.Clients.Office.Excel.Functions.SPG(A10, "IQ_DILUT_EPS_NORM", "CY2023")</f>
        <v>0.19600000000000001</v>
      </c>
      <c r="E10">
        <f t="shared" si="0"/>
        <v>318500</v>
      </c>
      <c r="F10">
        <f t="shared" si="1"/>
        <v>1.404320987654321E-2</v>
      </c>
      <c r="G10" t="s">
        <v>12</v>
      </c>
      <c r="H10" s="4" cm="1">
        <f t="array" ref="H10">_xll.SNL.Clients.Office.Excel.Functions.SPG(G10, "SP_TOTAL_REV", "CY2023")</f>
        <v>22680000</v>
      </c>
      <c r="I10" s="4">
        <f>_xll.SNL.Clients.Office.Excel.Functions.SPG(G10,"IQ_AVG_DILUT_SHARES_OUT","CY2023")</f>
        <v>1625000000</v>
      </c>
      <c r="J10" s="5">
        <f>_xll.SNL.Clients.Office.Excel.Functions.SPG(G10, "IQ_DILUT_EPS_NORM", "CY2023")</f>
        <v>0.19600000000000001</v>
      </c>
      <c r="K10">
        <f t="shared" si="2"/>
        <v>318500</v>
      </c>
      <c r="L10">
        <f t="shared" si="3"/>
        <v>1.404320987654321E-2</v>
      </c>
    </row>
    <row r="11" spans="1:12">
      <c r="A11" t="s">
        <v>13</v>
      </c>
      <c r="B11" s="4" cm="1">
        <f t="array" ref="B11">_xll.SNL.Clients.Office.Excel.Functions.SPG(A11, "SP_TOTAL_REV", "CY2023")</f>
        <v>18701000</v>
      </c>
      <c r="C11" s="4">
        <f>_xll.SNL.Clients.Office.Excel.Functions.SPG(A11,"IQ_AVG_DILUT_SHARES_OUT","CY2023")</f>
        <v>598745000</v>
      </c>
      <c r="D11" s="5">
        <f>_xll.SNL.Clients.Office.Excel.Functions.SPG(A11, "IQ_DILUT_EPS_NORM", "CY2023")</f>
        <v>5.4930000000000003</v>
      </c>
      <c r="E11">
        <f t="shared" si="0"/>
        <v>3288906.2850000001</v>
      </c>
      <c r="F11">
        <f t="shared" si="1"/>
        <v>0.17586793674135073</v>
      </c>
      <c r="G11" t="s">
        <v>13</v>
      </c>
      <c r="H11" s="4" cm="1">
        <f t="array" ref="H11">_xll.SNL.Clients.Office.Excel.Functions.SPG(G11, "SP_TOTAL_REV", "CY2023")</f>
        <v>18701000</v>
      </c>
      <c r="I11" s="4">
        <f>_xll.SNL.Clients.Office.Excel.Functions.SPG(G11,"IQ_AVG_DILUT_SHARES_OUT","CY2023")</f>
        <v>598745000</v>
      </c>
      <c r="J11" s="5">
        <f>_xll.SNL.Clients.Office.Excel.Functions.SPG(G11, "IQ_DILUT_EPS_NORM", "CY2023")</f>
        <v>5.4930000000000003</v>
      </c>
      <c r="K11">
        <f t="shared" si="2"/>
        <v>3288906.2850000001</v>
      </c>
      <c r="L11">
        <f t="shared" si="3"/>
        <v>0.17586793674135073</v>
      </c>
    </row>
    <row r="12" spans="1:12">
      <c r="A12" t="s">
        <v>14</v>
      </c>
      <c r="B12" s="4" cm="1">
        <f t="array" ref="B12">_xll.SNL.Clients.Office.Excel.Functions.SPG(A12, "SP_TOTAL_REV", "CY2023")</f>
        <v>6735000</v>
      </c>
      <c r="C12" s="4">
        <f>_xll.SNL.Clients.Office.Excel.Functions.SPG(A12,"IQ_AVG_DILUT_SHARES_OUT","CY2023")</f>
        <v>295250000</v>
      </c>
      <c r="D12" s="5">
        <f>_xll.SNL.Clients.Office.Excel.Functions.SPG(A12, "IQ_DILUT_EPS_NORM", "CY2023")</f>
        <v>2.9849999999999999</v>
      </c>
      <c r="E12">
        <f t="shared" si="0"/>
        <v>881321.25</v>
      </c>
      <c r="F12">
        <f t="shared" si="1"/>
        <v>0.13085690423162583</v>
      </c>
      <c r="G12" t="s">
        <v>14</v>
      </c>
      <c r="H12" s="4" cm="1">
        <f t="array" ref="H12">_xll.SNL.Clients.Office.Excel.Functions.SPG(G12, "SP_TOTAL_REV", "CY2023")</f>
        <v>6735000</v>
      </c>
      <c r="I12" s="4">
        <f>_xll.SNL.Clients.Office.Excel.Functions.SPG(G12,"IQ_AVG_DILUT_SHARES_OUT","CY2023")</f>
        <v>295250000</v>
      </c>
      <c r="J12" s="5">
        <f>_xll.SNL.Clients.Office.Excel.Functions.SPG(G12, "IQ_DILUT_EPS_NORM", "CY2023")</f>
        <v>2.9849999999999999</v>
      </c>
      <c r="K12">
        <f t="shared" si="2"/>
        <v>881321.25</v>
      </c>
      <c r="L12">
        <f t="shared" si="3"/>
        <v>0.13085690423162583</v>
      </c>
    </row>
    <row r="13" spans="1:12">
      <c r="A13" t="s">
        <v>15</v>
      </c>
      <c r="B13" s="4" cm="1">
        <f t="array" ref="B13">_xll.SNL.Clients.Office.Excel.Functions.SPG(A13, "SP_TOTAL_REV", "CY2023")</f>
        <v>12422700</v>
      </c>
      <c r="C13" s="4">
        <f>_xll.SNL.Clients.Office.Excel.Functions.SPG(A13,"IQ_AVG_DILUT_SHARES_OUT","CY2023")</f>
        <v>222750000</v>
      </c>
      <c r="D13" s="5">
        <f>_xll.SNL.Clients.Office.Excel.Functions.SPG(A13, "IQ_DILUT_EPS_NORM", "CY2023")</f>
        <v>8.6959999999999997</v>
      </c>
      <c r="E13">
        <f t="shared" si="0"/>
        <v>1937034</v>
      </c>
      <c r="F13">
        <f t="shared" si="1"/>
        <v>0.15592697239730494</v>
      </c>
      <c r="G13" t="s">
        <v>15</v>
      </c>
      <c r="H13" s="4" cm="1">
        <f t="array" ref="H13">_xll.SNL.Clients.Office.Excel.Functions.SPG(G13, "SP_TOTAL_REV", "CY2023")</f>
        <v>12422700</v>
      </c>
      <c r="I13" s="4">
        <f>_xll.SNL.Clients.Office.Excel.Functions.SPG(G13,"IQ_AVG_DILUT_SHARES_OUT","CY2023")</f>
        <v>222750000</v>
      </c>
      <c r="J13" s="5">
        <f>_xll.SNL.Clients.Office.Excel.Functions.SPG(G13, "IQ_DILUT_EPS_NORM", "CY2023")</f>
        <v>8.6959999999999997</v>
      </c>
      <c r="K13">
        <f t="shared" si="2"/>
        <v>1937034</v>
      </c>
      <c r="L13">
        <f t="shared" si="3"/>
        <v>0.15592697239730494</v>
      </c>
    </row>
    <row r="14" spans="1:12">
      <c r="A14" t="s">
        <v>16</v>
      </c>
      <c r="B14" s="4" cm="1">
        <f t="array" ref="B14">_xll.SNL.Clients.Office.Excel.Functions.SPG(A14, "SP_TOTAL_REV", "CY2023")</f>
        <v>9917000</v>
      </c>
      <c r="C14" s="4">
        <f>_xll.SNL.Clients.Office.Excel.Functions.SPG(A14,"IQ_AVG_DILUT_SHARES_OUT","CY2023")</f>
        <v>662000000</v>
      </c>
      <c r="D14" s="5">
        <f>_xll.SNL.Clients.Office.Excel.Functions.SPG(A14, "IQ_DILUT_EPS_NORM", "CY2023")</f>
        <v>1.99</v>
      </c>
      <c r="E14">
        <f t="shared" si="0"/>
        <v>1317380</v>
      </c>
      <c r="F14">
        <f t="shared" si="1"/>
        <v>0.13284057678733488</v>
      </c>
      <c r="G14" t="s">
        <v>16</v>
      </c>
      <c r="H14" s="4" cm="1">
        <f t="array" ref="H14">_xll.SNL.Clients.Office.Excel.Functions.SPG(G14, "SP_TOTAL_REV", "CY2023")</f>
        <v>9917000</v>
      </c>
      <c r="I14" s="4">
        <f>_xll.SNL.Clients.Office.Excel.Functions.SPG(G14,"IQ_AVG_DILUT_SHARES_OUT","CY2023")</f>
        <v>662000000</v>
      </c>
      <c r="J14" s="5">
        <f>_xll.SNL.Clients.Office.Excel.Functions.SPG(G14, "IQ_DILUT_EPS_NORM", "CY2023")</f>
        <v>1.99</v>
      </c>
      <c r="K14">
        <f t="shared" si="2"/>
        <v>1317380</v>
      </c>
      <c r="L14">
        <f t="shared" si="3"/>
        <v>0.13284057678733488</v>
      </c>
    </row>
    <row r="15" spans="1:12">
      <c r="A15" t="s">
        <v>17</v>
      </c>
      <c r="B15" s="4" cm="1">
        <f t="array" ref="B15">_xll.SNL.Clients.Office.Excel.Functions.SPG(A15, "SP_TOTAL_REV", "CY2023")</f>
        <v>3811920</v>
      </c>
      <c r="C15" s="4">
        <f>_xll.SNL.Clients.Office.Excel.Functions.SPG(A15,"IQ_AVG_DILUT_SHARES_OUT","CY2023")</f>
        <v>155397000</v>
      </c>
      <c r="D15" s="5">
        <f>_xll.SNL.Clients.Office.Excel.Functions.SPG(A15, "IQ_DILUT_EPS_NORM", "CY2023")</f>
        <v>2.911</v>
      </c>
      <c r="E15">
        <f t="shared" si="0"/>
        <v>452360.66700000002</v>
      </c>
      <c r="F15">
        <f t="shared" si="1"/>
        <v>0.11867003163759995</v>
      </c>
      <c r="G15" t="s">
        <v>17</v>
      </c>
      <c r="H15" s="4" cm="1">
        <f t="array" ref="H15">_xll.SNL.Clients.Office.Excel.Functions.SPG(G15, "SP_TOTAL_REV", "CY2023")</f>
        <v>3811920</v>
      </c>
      <c r="I15" s="4">
        <f>_xll.SNL.Clients.Office.Excel.Functions.SPG(G15,"IQ_AVG_DILUT_SHARES_OUT","CY2023")</f>
        <v>155397000</v>
      </c>
      <c r="J15" s="5">
        <f>_xll.SNL.Clients.Office.Excel.Functions.SPG(G15, "IQ_DILUT_EPS_NORM", "CY2023")</f>
        <v>2.911</v>
      </c>
      <c r="K15">
        <f t="shared" si="2"/>
        <v>452360.66700000002</v>
      </c>
      <c r="L15">
        <f t="shared" si="3"/>
        <v>0.11867003163759995</v>
      </c>
    </row>
    <row r="16" spans="1:12">
      <c r="A16" t="s">
        <v>18</v>
      </c>
      <c r="B16" s="4" cm="1">
        <f t="array" ref="B16">_xll.SNL.Clients.Office.Excel.Functions.SPG(A16, "SP_TOTAL_REV", "CY2023")</f>
        <v>9617203</v>
      </c>
      <c r="C16" s="4">
        <f>_xll.SNL.Clients.Office.Excel.Functions.SPG(A16,"IQ_AVG_DILUT_SHARES_OUT","CY2023")</f>
        <v>117766000</v>
      </c>
      <c r="D16" s="5">
        <f>_xll.SNL.Clients.Office.Excel.Functions.SPG(A16, "IQ_DILUT_EPS_NORM", "CY2023")</f>
        <v>11.619</v>
      </c>
      <c r="E16">
        <f t="shared" si="0"/>
        <v>1368323.1540000001</v>
      </c>
      <c r="F16">
        <f t="shared" si="1"/>
        <v>0.14227870140621968</v>
      </c>
      <c r="G16" t="s">
        <v>18</v>
      </c>
      <c r="H16" s="4" cm="1">
        <f t="array" ref="H16">_xll.SNL.Clients.Office.Excel.Functions.SPG(G16, "SP_TOTAL_REV", "CY2023")</f>
        <v>9617203</v>
      </c>
      <c r="I16" s="4">
        <f>_xll.SNL.Clients.Office.Excel.Functions.SPG(G16,"IQ_AVG_DILUT_SHARES_OUT","CY2023")</f>
        <v>117766000</v>
      </c>
      <c r="J16" s="5">
        <f>_xll.SNL.Clients.Office.Excel.Functions.SPG(G16, "IQ_DILUT_EPS_NORM", "CY2023")</f>
        <v>11.619</v>
      </c>
      <c r="K16">
        <f t="shared" si="2"/>
        <v>1368323.1540000001</v>
      </c>
      <c r="L16">
        <f t="shared" si="3"/>
        <v>0.14227870140621968</v>
      </c>
    </row>
    <row r="17" spans="1:12">
      <c r="A17" t="s">
        <v>19</v>
      </c>
      <c r="B17" s="4" cm="1">
        <f t="array" ref="B17">_xll.SNL.Clients.Office.Excel.Functions.SPG(A17, "SP_TOTAL_REV", "CY2023")</f>
        <v>2886679</v>
      </c>
      <c r="C17" s="4">
        <f>_xll.SNL.Clients.Office.Excel.Functions.SPG(A17,"IQ_AVG_DILUT_SHARES_OUT","CY2023")</f>
        <v>170909000</v>
      </c>
      <c r="D17" s="5">
        <f>_xll.SNL.Clients.Office.Excel.Functions.SPG(A17, "IQ_DILUT_EPS_NORM", "CY2023")</f>
        <v>1.3779999999999999</v>
      </c>
      <c r="E17">
        <f t="shared" si="0"/>
        <v>235512.60199999998</v>
      </c>
      <c r="F17">
        <f t="shared" si="1"/>
        <v>8.1586003154489981E-2</v>
      </c>
      <c r="G17" t="s">
        <v>19</v>
      </c>
      <c r="H17" s="4" cm="1">
        <f t="array" ref="H17">_xll.SNL.Clients.Office.Excel.Functions.SPG(G17, "SP_TOTAL_REV", "CY2023")</f>
        <v>2886679</v>
      </c>
      <c r="I17" s="4">
        <f>_xll.SNL.Clients.Office.Excel.Functions.SPG(G17,"IQ_AVG_DILUT_SHARES_OUT","CY2023")</f>
        <v>170909000</v>
      </c>
      <c r="J17" s="5">
        <f>_xll.SNL.Clients.Office.Excel.Functions.SPG(G17, "IQ_DILUT_EPS_NORM", "CY2023")</f>
        <v>1.3779999999999999</v>
      </c>
      <c r="K17">
        <f t="shared" si="2"/>
        <v>235512.60199999998</v>
      </c>
      <c r="L17">
        <f t="shared" si="3"/>
        <v>8.1586003154489981E-2</v>
      </c>
    </row>
    <row r="18" spans="1:12">
      <c r="A18" t="s">
        <v>20</v>
      </c>
      <c r="B18" s="4" cm="1">
        <f t="array" ref="B18">_xll.SNL.Clients.Office.Excel.Functions.SPG(A18, "SP_TOTAL_REV", "CY2023")</f>
        <v>3862260</v>
      </c>
      <c r="C18" s="4">
        <f>_xll.SNL.Clients.Office.Excel.Functions.SPG(A18,"IQ_AVG_DILUT_SHARES_OUT","CY2023")</f>
        <v>76568000</v>
      </c>
      <c r="D18" s="5">
        <f>_xll.SNL.Clients.Office.Excel.Functions.SPG(A18, "IQ_DILUT_EPS_NORM", "CY2023")</f>
        <v>5.343</v>
      </c>
      <c r="E18">
        <f t="shared" si="0"/>
        <v>409102.82400000002</v>
      </c>
      <c r="F18">
        <f t="shared" si="1"/>
        <v>0.10592317037175127</v>
      </c>
      <c r="G18" t="s">
        <v>20</v>
      </c>
      <c r="H18" s="4" cm="1">
        <f t="array" ref="H18">_xll.SNL.Clients.Office.Excel.Functions.SPG(G18, "SP_TOTAL_REV", "CY2023")</f>
        <v>3862260</v>
      </c>
      <c r="I18" s="4">
        <f>_xll.SNL.Clients.Office.Excel.Functions.SPG(G18,"IQ_AVG_DILUT_SHARES_OUT","CY2023")</f>
        <v>76568000</v>
      </c>
      <c r="J18" s="5">
        <f>_xll.SNL.Clients.Office.Excel.Functions.SPG(G18, "IQ_DILUT_EPS_NORM", "CY2023")</f>
        <v>5.343</v>
      </c>
      <c r="K18">
        <f t="shared" si="2"/>
        <v>409102.82400000002</v>
      </c>
      <c r="L18">
        <f t="shared" si="3"/>
        <v>0.10592317037175127</v>
      </c>
    </row>
    <row r="19" spans="1:12">
      <c r="A19" t="s">
        <v>21</v>
      </c>
      <c r="B19" s="4" cm="1">
        <f t="array" ref="B19">_xll.SNL.Clients.Office.Excel.Functions.SPG(A19, "SP_TOTAL_REV", "CY2023")</f>
        <v>3650800</v>
      </c>
      <c r="C19" s="4">
        <f>_xll.SNL.Clients.Office.Excel.Functions.SPG(A19,"IQ_AVG_DILUT_SHARES_OUT","CY2023")</f>
        <v>88300000</v>
      </c>
      <c r="D19" s="5">
        <f>_xll.SNL.Clients.Office.Excel.Functions.SPG(A19, "IQ_DILUT_EPS_NORM", "CY2023")</f>
        <v>4.5679999999999996</v>
      </c>
      <c r="E19">
        <f t="shared" si="0"/>
        <v>403354.39999999997</v>
      </c>
      <c r="F19">
        <f t="shared" si="1"/>
        <v>0.11048383915854058</v>
      </c>
      <c r="G19" t="s">
        <v>21</v>
      </c>
      <c r="H19" s="4" cm="1">
        <f t="array" ref="H19">_xll.SNL.Clients.Office.Excel.Functions.SPG(G19, "SP_TOTAL_REV", "CY2023")</f>
        <v>3650800</v>
      </c>
      <c r="I19" s="4">
        <f>_xll.SNL.Clients.Office.Excel.Functions.SPG(G19,"IQ_AVG_DILUT_SHARES_OUT","CY2023")</f>
        <v>88300000</v>
      </c>
      <c r="J19" s="5">
        <f>_xll.SNL.Clients.Office.Excel.Functions.SPG(G19, "IQ_DILUT_EPS_NORM", "CY2023")</f>
        <v>4.5679999999999996</v>
      </c>
      <c r="K19">
        <f t="shared" si="2"/>
        <v>403354.39999999997</v>
      </c>
      <c r="L19">
        <f t="shared" si="3"/>
        <v>0.11048383915854058</v>
      </c>
    </row>
    <row r="20" spans="1:12">
      <c r="A20" t="s">
        <v>22</v>
      </c>
      <c r="B20" s="4" cm="1">
        <f t="array" ref="B20">_xll.SNL.Clients.Office.Excel.Functions.SPG(A20, "SP_TOTAL_REV", "CY2023")</f>
        <v>4027000</v>
      </c>
      <c r="C20" s="4">
        <f>_xll.SNL.Clients.Office.Excel.Functions.SPG(A20,"IQ_AVG_DILUT_SHARES_OUT","CY2023")</f>
        <v>253300000</v>
      </c>
      <c r="D20" s="5">
        <f>_xll.SNL.Clients.Office.Excel.Functions.SPG(A20, "IQ_DILUT_EPS_NORM", "CY2023")</f>
        <v>1.744</v>
      </c>
      <c r="E20">
        <f t="shared" si="0"/>
        <v>441755.2</v>
      </c>
      <c r="F20">
        <f t="shared" si="1"/>
        <v>0.1096983362304445</v>
      </c>
      <c r="G20" t="s">
        <v>22</v>
      </c>
      <c r="H20" s="4" cm="1">
        <f t="array" ref="H20">_xll.SNL.Clients.Office.Excel.Functions.SPG(G20, "SP_TOTAL_REV", "CY2023")</f>
        <v>4027000</v>
      </c>
      <c r="I20" s="4">
        <f>_xll.SNL.Clients.Office.Excel.Functions.SPG(G20,"IQ_AVG_DILUT_SHARES_OUT","CY2023")</f>
        <v>253300000</v>
      </c>
      <c r="J20" s="5">
        <f>_xll.SNL.Clients.Office.Excel.Functions.SPG(G20, "IQ_DILUT_EPS_NORM", "CY2023")</f>
        <v>1.744</v>
      </c>
      <c r="K20">
        <f t="shared" si="2"/>
        <v>441755.2</v>
      </c>
      <c r="L20">
        <f t="shared" si="3"/>
        <v>0.1096983362304445</v>
      </c>
    </row>
    <row r="21" spans="1:12">
      <c r="A21" t="s">
        <v>23</v>
      </c>
      <c r="B21" s="4" cm="1">
        <f t="array" ref="B21">_xll.SNL.Clients.Office.Excel.Functions.SPG(A21, "SP_TOTAL_REV", "CY2023")</f>
        <v>307394000</v>
      </c>
      <c r="C21" s="4">
        <f>_xll.SNL.Clients.Office.Excel.Functions.SPG(A21,"IQ_AVG_DILUT_SHARES_OUT","CY2023")</f>
        <v>12722000000</v>
      </c>
      <c r="D21" s="5">
        <f>_xll.SNL.Clients.Office.Excel.Functions.SPG(A21, "IQ_DILUT_EPS_NORM", "CY2023")</f>
        <v>4.2510000000000003</v>
      </c>
      <c r="E21">
        <f t="shared" si="0"/>
        <v>54081222.000000007</v>
      </c>
      <c r="F21">
        <f t="shared" si="1"/>
        <v>0.17593454003656547</v>
      </c>
      <c r="G21" t="s">
        <v>23</v>
      </c>
      <c r="H21" s="4" cm="1">
        <f t="array" ref="H21">_xll.SNL.Clients.Office.Excel.Functions.SPG(G21, "SP_TOTAL_REV", "CY2023")</f>
        <v>307394000</v>
      </c>
      <c r="I21" s="4">
        <f>_xll.SNL.Clients.Office.Excel.Functions.SPG(G21,"IQ_AVG_DILUT_SHARES_OUT","CY2023")</f>
        <v>12722000000</v>
      </c>
      <c r="J21" s="5">
        <f>_xll.SNL.Clients.Office.Excel.Functions.SPG(G21, "IQ_DILUT_EPS_NORM", "CY2023")</f>
        <v>4.2510000000000003</v>
      </c>
      <c r="K21">
        <f t="shared" si="2"/>
        <v>54081222.000000007</v>
      </c>
      <c r="L21">
        <f t="shared" si="3"/>
        <v>0.17593454003656547</v>
      </c>
    </row>
    <row r="22" spans="1:12">
      <c r="A22" t="s">
        <v>24</v>
      </c>
      <c r="B22" s="4" cm="1">
        <f t="array" ref="B22">_xll.SNL.Clients.Office.Excel.Functions.SPG(A22, "SP_TOTAL_REV", "CY2023")</f>
        <v>307394000</v>
      </c>
      <c r="C22" s="4">
        <f>_xll.SNL.Clients.Office.Excel.Functions.SPG(A22,"IQ_AVG_DILUT_SHARES_OUT","CY2023")</f>
        <v>12722000000</v>
      </c>
      <c r="D22" s="5">
        <f>_xll.SNL.Clients.Office.Excel.Functions.SPG(A22, "IQ_DILUT_EPS_NORM", "CY2023")</f>
        <v>4.2510000000000003</v>
      </c>
      <c r="E22">
        <f t="shared" si="0"/>
        <v>54081222.000000007</v>
      </c>
      <c r="F22">
        <f t="shared" si="1"/>
        <v>0.17593454003656547</v>
      </c>
      <c r="G22" t="s">
        <v>24</v>
      </c>
      <c r="H22" s="4" cm="1">
        <f t="array" ref="H22">_xll.SNL.Clients.Office.Excel.Functions.SPG(G22, "SP_TOTAL_REV", "CY2023")</f>
        <v>307394000</v>
      </c>
      <c r="I22" s="4">
        <f>_xll.SNL.Clients.Office.Excel.Functions.SPG(G22,"IQ_AVG_DILUT_SHARES_OUT","CY2023")</f>
        <v>12722000000</v>
      </c>
      <c r="J22" s="5">
        <f>_xll.SNL.Clients.Office.Excel.Functions.SPG(G22, "IQ_DILUT_EPS_NORM", "CY2023")</f>
        <v>4.2510000000000003</v>
      </c>
      <c r="K22">
        <f t="shared" si="2"/>
        <v>54081222.000000007</v>
      </c>
      <c r="L22">
        <f t="shared" si="3"/>
        <v>0.17593454003656547</v>
      </c>
    </row>
    <row r="23" spans="1:12">
      <c r="A23" t="s">
        <v>25</v>
      </c>
      <c r="B23" s="4" cm="1">
        <f t="array" ref="B23">_xll.SNL.Clients.Office.Excel.Functions.SPG(A23, "SP_TOTAL_REV", "CY2023")</f>
        <v>20502000</v>
      </c>
      <c r="C23" s="4">
        <f>_xll.SNL.Clients.Office.Excel.Functions.SPG(A23,"IQ_AVG_DILUT_SHARES_OUT","CY2023")</f>
        <v>1777000000</v>
      </c>
      <c r="D23" s="5">
        <f>_xll.SNL.Clients.Office.Excel.Functions.SPG(A23, "IQ_DILUT_EPS_NORM", "CY2023")</f>
        <v>4.0309999999999997</v>
      </c>
      <c r="E23">
        <f t="shared" si="0"/>
        <v>7163086.9999999991</v>
      </c>
      <c r="F23">
        <f t="shared" si="1"/>
        <v>0.34938479172763626</v>
      </c>
      <c r="G23" t="s">
        <v>25</v>
      </c>
      <c r="H23" s="4" cm="1">
        <f t="array" ref="H23">_xll.SNL.Clients.Office.Excel.Functions.SPG(G23, "SP_TOTAL_REV", "CY2023")</f>
        <v>20502000</v>
      </c>
      <c r="I23" s="4">
        <f>_xll.SNL.Clients.Office.Excel.Functions.SPG(G23,"IQ_AVG_DILUT_SHARES_OUT","CY2023")</f>
        <v>1777000000</v>
      </c>
      <c r="J23" s="5">
        <f>_xll.SNL.Clients.Office.Excel.Functions.SPG(G23, "IQ_DILUT_EPS_NORM", "CY2023")</f>
        <v>4.0309999999999997</v>
      </c>
      <c r="K23">
        <f t="shared" si="2"/>
        <v>7163086.9999999991</v>
      </c>
      <c r="L23">
        <f t="shared" si="3"/>
        <v>0.34938479172763626</v>
      </c>
    </row>
    <row r="24" spans="1:12">
      <c r="A24" t="s">
        <v>26</v>
      </c>
      <c r="B24" s="4" cm="1">
        <f t="array" ref="B24">_xll.SNL.Clients.Office.Excel.Functions.SPG(A24, "SP_TOTAL_REV", "CY2023")</f>
        <v>574785000</v>
      </c>
      <c r="C24" s="4">
        <f>_xll.SNL.Clients.Office.Excel.Functions.SPG(A24,"IQ_AVG_DILUT_SHARES_OUT","CY2023")</f>
        <v>10492000000</v>
      </c>
      <c r="D24" s="5">
        <f>_xll.SNL.Clients.Office.Excel.Functions.SPG(A24, "IQ_DILUT_EPS_NORM", "CY2023")</f>
        <v>2.1739999999999999</v>
      </c>
      <c r="E24">
        <f t="shared" si="0"/>
        <v>22809608</v>
      </c>
      <c r="F24">
        <f t="shared" si="1"/>
        <v>3.9683721739433006E-2</v>
      </c>
      <c r="G24" t="s">
        <v>26</v>
      </c>
      <c r="H24" s="4" cm="1">
        <f t="array" ref="H24">_xll.SNL.Clients.Office.Excel.Functions.SPG(G24, "SP_TOTAL_REV", "CY2023")</f>
        <v>574785000</v>
      </c>
      <c r="I24" s="4">
        <f>_xll.SNL.Clients.Office.Excel.Functions.SPG(G24,"IQ_AVG_DILUT_SHARES_OUT","CY2023")</f>
        <v>10492000000</v>
      </c>
      <c r="J24" s="5">
        <f>_xll.SNL.Clients.Office.Excel.Functions.SPG(G24, "IQ_DILUT_EPS_NORM", "CY2023")</f>
        <v>2.1739999999999999</v>
      </c>
      <c r="K24">
        <f t="shared" si="2"/>
        <v>22809608</v>
      </c>
      <c r="L24">
        <f t="shared" si="3"/>
        <v>3.9683721739433006E-2</v>
      </c>
    </row>
    <row r="25" spans="1:12">
      <c r="A25" t="s">
        <v>27</v>
      </c>
      <c r="B25" s="4" cm="1">
        <f t="array" ref="B25">_xll.SNL.Clients.Office.Excel.Functions.SPG(A25, "SP_TOTAL_REV", "CY2023")</f>
        <v>14034000</v>
      </c>
      <c r="C25" s="4">
        <f>_xll.SNL.Clients.Office.Excel.Functions.SPG(A25,"IQ_AVG_DILUT_SHARES_OUT","CY2023")</f>
        <v>1453000000</v>
      </c>
      <c r="D25" s="5">
        <f>_xll.SNL.Clients.Office.Excel.Functions.SPG(A25, "IQ_DILUT_EPS_NORM", "CY2023")</f>
        <v>0.40600000000000003</v>
      </c>
      <c r="E25">
        <f t="shared" si="0"/>
        <v>589918</v>
      </c>
      <c r="F25">
        <f t="shared" si="1"/>
        <v>4.2034915205928461E-2</v>
      </c>
      <c r="G25" t="s">
        <v>27</v>
      </c>
      <c r="H25" s="4" cm="1">
        <f t="array" ref="H25">_xll.SNL.Clients.Office.Excel.Functions.SPG(G25, "SP_TOTAL_REV", "CY2023")</f>
        <v>14034000</v>
      </c>
      <c r="I25" s="4">
        <f>_xll.SNL.Clients.Office.Excel.Functions.SPG(G25,"IQ_AVG_DILUT_SHARES_OUT","CY2023")</f>
        <v>1453000000</v>
      </c>
      <c r="J25" s="5">
        <f>_xll.SNL.Clients.Office.Excel.Functions.SPG(G25, "IQ_DILUT_EPS_NORM", "CY2023")</f>
        <v>0.40600000000000003</v>
      </c>
      <c r="K25">
        <f t="shared" si="2"/>
        <v>589918</v>
      </c>
      <c r="L25">
        <f t="shared" si="3"/>
        <v>4.2034915205928461E-2</v>
      </c>
    </row>
    <row r="26" spans="1:12">
      <c r="A26" t="s">
        <v>28</v>
      </c>
      <c r="B26" s="4" cm="1">
        <f t="array" ref="B26">_xll.SNL.Clients.Office.Excel.Functions.SPG(A26, "SP_TOTAL_REV", "CY2023")</f>
        <v>7265000</v>
      </c>
      <c r="C26" s="4">
        <f>_xll.SNL.Clients.Office.Excel.Functions.SPG(A26,"IQ_AVG_DILUT_SHARES_OUT","CY2023")</f>
        <v>263400000</v>
      </c>
      <c r="D26" s="5">
        <f>_xll.SNL.Clients.Office.Excel.Functions.SPG(A26, "IQ_DILUT_EPS_NORM", "CY2023")</f>
        <v>3.161</v>
      </c>
      <c r="E26">
        <f t="shared" si="0"/>
        <v>832607.4</v>
      </c>
      <c r="F26">
        <f t="shared" si="1"/>
        <v>0.11460528561596697</v>
      </c>
      <c r="G26" t="s">
        <v>28</v>
      </c>
      <c r="H26" s="4" cm="1">
        <f t="array" ref="H26">_xll.SNL.Clients.Office.Excel.Functions.SPG(G26, "SP_TOTAL_REV", "CY2023")</f>
        <v>7265000</v>
      </c>
      <c r="I26" s="4">
        <f>_xll.SNL.Clients.Office.Excel.Functions.SPG(G26,"IQ_AVG_DILUT_SHARES_OUT","CY2023")</f>
        <v>263400000</v>
      </c>
      <c r="J26" s="5">
        <f>_xll.SNL.Clients.Office.Excel.Functions.SPG(G26, "IQ_DILUT_EPS_NORM", "CY2023")</f>
        <v>3.161</v>
      </c>
      <c r="K26">
        <f t="shared" si="2"/>
        <v>832607.4</v>
      </c>
      <c r="L26">
        <f t="shared" si="3"/>
        <v>0.11460528561596697</v>
      </c>
    </row>
    <row r="27" spans="1:12">
      <c r="A27" t="s">
        <v>29</v>
      </c>
      <c r="B27" s="4" cm="1">
        <f t="array" ref="B27">_xll.SNL.Clients.Office.Excel.Functions.SPG(A27, "SP_TOTAL_REV", "CY2023")</f>
        <v>18982300</v>
      </c>
      <c r="C27" s="4">
        <f>_xll.SNL.Clients.Office.Excel.Functions.SPG(A27,"IQ_AVG_DILUT_SHARES_OUT","CY2023")</f>
        <v>520206258</v>
      </c>
      <c r="D27" s="5">
        <f>_xll.SNL.Clients.Office.Excel.Functions.SPG(A27, "IQ_DILUT_EPS_NORM", "CY2023")</f>
        <v>2.9289999999999998</v>
      </c>
      <c r="E27">
        <f t="shared" si="0"/>
        <v>1523684.129682</v>
      </c>
      <c r="F27">
        <f t="shared" si="1"/>
        <v>8.0268678172929514E-2</v>
      </c>
      <c r="G27" t="s">
        <v>29</v>
      </c>
      <c r="H27" s="4" cm="1">
        <f t="array" ref="H27">_xll.SNL.Clients.Office.Excel.Functions.SPG(G27, "SP_TOTAL_REV", "CY2023")</f>
        <v>18982300</v>
      </c>
      <c r="I27" s="4">
        <f>_xll.SNL.Clients.Office.Excel.Functions.SPG(G27,"IQ_AVG_DILUT_SHARES_OUT","CY2023")</f>
        <v>520206258</v>
      </c>
      <c r="J27" s="5">
        <f>_xll.SNL.Clients.Office.Excel.Functions.SPG(G27, "IQ_DILUT_EPS_NORM", "CY2023")</f>
        <v>2.9289999999999998</v>
      </c>
      <c r="K27">
        <f t="shared" si="2"/>
        <v>1523684.129682</v>
      </c>
      <c r="L27">
        <f t="shared" si="3"/>
        <v>8.0268678172929514E-2</v>
      </c>
    </row>
    <row r="28" spans="1:12">
      <c r="A28" t="s">
        <v>30</v>
      </c>
      <c r="B28" s="4" cm="1">
        <f t="array" ref="B28">_xll.SNL.Clients.Office.Excel.Functions.SPG(A28, "SP_TOTAL_REV", "CY2023")</f>
        <v>55592000</v>
      </c>
      <c r="C28" s="4">
        <f>_xll.SNL.Clients.Office.Excel.Functions.SPG(A28,"IQ_AVG_DILUT_SHARES_OUT","CY2023")</f>
        <v>736000000</v>
      </c>
      <c r="D28" s="5">
        <f>_xll.SNL.Clients.Office.Excel.Functions.SPG(A28, "IQ_DILUT_EPS_NORM", "CY2023")</f>
        <v>9.2089999999999996</v>
      </c>
      <c r="E28">
        <f t="shared" si="0"/>
        <v>6777824</v>
      </c>
      <c r="F28">
        <f t="shared" si="1"/>
        <v>0.12192085192113973</v>
      </c>
      <c r="G28" t="s">
        <v>30</v>
      </c>
      <c r="H28" s="4" cm="1">
        <f t="array" ref="H28">_xll.SNL.Clients.Office.Excel.Functions.SPG(G28, "SP_TOTAL_REV", "CY2023")</f>
        <v>55592000</v>
      </c>
      <c r="I28" s="4">
        <f>_xll.SNL.Clients.Office.Excel.Functions.SPG(G28,"IQ_AVG_DILUT_SHARES_OUT","CY2023")</f>
        <v>736000000</v>
      </c>
      <c r="J28" s="5">
        <f>_xll.SNL.Clients.Office.Excel.Functions.SPG(G28, "IQ_DILUT_EPS_NORM", "CY2023")</f>
        <v>9.2089999999999996</v>
      </c>
      <c r="K28">
        <f t="shared" si="2"/>
        <v>6777824</v>
      </c>
      <c r="L28">
        <f t="shared" si="3"/>
        <v>0.12192085192113973</v>
      </c>
    </row>
    <row r="29" spans="1:12">
      <c r="A29" t="s">
        <v>31</v>
      </c>
      <c r="B29" s="4" cm="1">
        <f t="array" ref="B29">_xll.SNL.Clients.Office.Excel.Functions.SPG(A29, "SP_TOTAL_REV", "CY2023")</f>
        <v>27938000</v>
      </c>
      <c r="C29" s="4">
        <f>_xll.SNL.Clients.Office.Excel.Functions.SPG(A29,"IQ_AVG_DILUT_SHARES_OUT","CY2023")</f>
        <v>725233068</v>
      </c>
      <c r="D29" s="5">
        <f>_xll.SNL.Clients.Office.Excel.Functions.SPG(A29, "IQ_DILUT_EPS_NORM", "CY2023")</f>
        <v>2.8919999999999999</v>
      </c>
      <c r="E29">
        <f t="shared" si="0"/>
        <v>2097374.032656</v>
      </c>
      <c r="F29">
        <f t="shared" si="1"/>
        <v>7.5072447299591949E-2</v>
      </c>
      <c r="G29" t="s">
        <v>31</v>
      </c>
      <c r="H29" s="4" cm="1">
        <f t="array" ref="H29">_xll.SNL.Clients.Office.Excel.Functions.SPG(G29, "SP_TOTAL_REV", "CY2023")</f>
        <v>27938000</v>
      </c>
      <c r="I29" s="4">
        <f>_xll.SNL.Clients.Office.Excel.Functions.SPG(G29,"IQ_AVG_DILUT_SHARES_OUT","CY2023")</f>
        <v>725233068</v>
      </c>
      <c r="J29" s="5">
        <f>_xll.SNL.Clients.Office.Excel.Functions.SPG(G29, "IQ_DILUT_EPS_NORM", "CY2023")</f>
        <v>2.8919999999999999</v>
      </c>
      <c r="K29">
        <f t="shared" si="2"/>
        <v>2097374.032656</v>
      </c>
      <c r="L29">
        <f t="shared" si="3"/>
        <v>7.5072447299591949E-2</v>
      </c>
    </row>
    <row r="30" spans="1:12">
      <c r="A30" t="s">
        <v>32</v>
      </c>
      <c r="B30" s="4" cm="1">
        <f t="array" ref="B30">_xll.SNL.Clients.Office.Excel.Functions.SPG(A30, "SP_TOTAL_REV", "CY2023")</f>
        <v>10130800</v>
      </c>
      <c r="C30" s="4">
        <f>_xll.SNL.Clients.Office.Excel.Functions.SPG(A30,"IQ_AVG_DILUT_SHARES_OUT","CY2023")</f>
        <v>467162000</v>
      </c>
      <c r="D30" s="5">
        <f>_xll.SNL.Clients.Office.Excel.Functions.SPG(A30, "IQ_DILUT_EPS_NORM", "CY2023")</f>
        <v>3.335</v>
      </c>
      <c r="E30">
        <f t="shared" si="0"/>
        <v>1557985.27</v>
      </c>
      <c r="F30">
        <f t="shared" si="1"/>
        <v>0.15378699312986141</v>
      </c>
      <c r="G30" t="s">
        <v>32</v>
      </c>
      <c r="H30" s="4" cm="1">
        <f t="array" ref="H30">_xll.SNL.Clients.Office.Excel.Functions.SPG(G30, "SP_TOTAL_REV", "CY2023")</f>
        <v>10130800</v>
      </c>
      <c r="I30" s="4">
        <f>_xll.SNL.Clients.Office.Excel.Functions.SPG(G30,"IQ_AVG_DILUT_SHARES_OUT","CY2023")</f>
        <v>467162000</v>
      </c>
      <c r="J30" s="5">
        <f>_xll.SNL.Clients.Office.Excel.Functions.SPG(G30, "IQ_DILUT_EPS_NORM", "CY2023")</f>
        <v>3.335</v>
      </c>
      <c r="K30">
        <f t="shared" si="2"/>
        <v>1557985.27</v>
      </c>
      <c r="L30">
        <f t="shared" si="3"/>
        <v>0.15378699312986141</v>
      </c>
    </row>
    <row r="31" spans="1:12">
      <c r="A31" t="s">
        <v>33</v>
      </c>
      <c r="B31" s="4" cm="1">
        <f t="array" ref="B31">_xll.SNL.Clients.Office.Excel.Functions.SPG(A31, "SP_TOTAL_REV", "CY2023")</f>
        <v>4234000</v>
      </c>
      <c r="C31" s="4">
        <f>_xll.SNL.Clients.Office.Excel.Functions.SPG(A31,"IQ_AVG_DILUT_SHARES_OUT","CY2023")</f>
        <v>193000000</v>
      </c>
      <c r="D31" s="5">
        <f>_xll.SNL.Clients.Office.Excel.Functions.SPG(A31, "IQ_DILUT_EPS_NORM", "CY2023")</f>
        <v>3.8730000000000002</v>
      </c>
      <c r="E31">
        <f t="shared" si="0"/>
        <v>747489</v>
      </c>
      <c r="F31">
        <f t="shared" si="1"/>
        <v>0.17654440245630609</v>
      </c>
      <c r="G31" t="s">
        <v>33</v>
      </c>
      <c r="H31" s="4" cm="1">
        <f t="array" ref="H31">_xll.SNL.Clients.Office.Excel.Functions.SPG(G31, "SP_TOTAL_REV", "CY2023")</f>
        <v>4234000</v>
      </c>
      <c r="I31" s="4">
        <f>_xll.SNL.Clients.Office.Excel.Functions.SPG(G31,"IQ_AVG_DILUT_SHARES_OUT","CY2023")</f>
        <v>193000000</v>
      </c>
      <c r="J31" s="5">
        <f>_xll.SNL.Clients.Office.Excel.Functions.SPG(G31, "IQ_DILUT_EPS_NORM", "CY2023")</f>
        <v>3.8730000000000002</v>
      </c>
      <c r="K31">
        <f t="shared" si="2"/>
        <v>747489</v>
      </c>
      <c r="L31">
        <f t="shared" si="3"/>
        <v>0.17654440245630609</v>
      </c>
    </row>
    <row r="32" spans="1:12">
      <c r="A32" t="s">
        <v>34</v>
      </c>
      <c r="B32" s="4" cm="1">
        <f t="array" ref="B32">_xll.SNL.Clients.Office.Excel.Functions.SPG(A32, "SP_TOTAL_REV", "CY2023")</f>
        <v>16096000</v>
      </c>
      <c r="C32" s="4">
        <f>_xll.SNL.Clients.Office.Excel.Functions.SPG(A32,"IQ_AVG_DILUT_SHARES_OUT","CY2023")</f>
        <v>107800000</v>
      </c>
      <c r="D32" s="5">
        <f>_xll.SNL.Clients.Office.Excel.Functions.SPG(A32, "IQ_DILUT_EPS_NORM", "CY2023")</f>
        <v>19.109000000000002</v>
      </c>
      <c r="E32">
        <f t="shared" si="0"/>
        <v>2059950.2000000002</v>
      </c>
      <c r="F32">
        <f t="shared" si="1"/>
        <v>0.12797901341948312</v>
      </c>
      <c r="G32" t="s">
        <v>34</v>
      </c>
      <c r="H32" s="4" cm="1">
        <f t="array" ref="H32">_xll.SNL.Clients.Office.Excel.Functions.SPG(G32, "SP_TOTAL_REV", "CY2023")</f>
        <v>16096000</v>
      </c>
      <c r="I32" s="4">
        <f>_xll.SNL.Clients.Office.Excel.Functions.SPG(G32,"IQ_AVG_DILUT_SHARES_OUT","CY2023")</f>
        <v>107800000</v>
      </c>
      <c r="J32" s="5">
        <f>_xll.SNL.Clients.Office.Excel.Functions.SPG(G32, "IQ_DILUT_EPS_NORM", "CY2023")</f>
        <v>19.109000000000002</v>
      </c>
      <c r="K32">
        <f t="shared" si="2"/>
        <v>2059950.2000000002</v>
      </c>
      <c r="L32">
        <f t="shared" si="3"/>
        <v>0.12797901341948312</v>
      </c>
    </row>
    <row r="33" spans="1:12">
      <c r="A33" t="s">
        <v>35</v>
      </c>
      <c r="B33" s="4" cm="1">
        <f t="array" ref="B33">_xll.SNL.Clients.Office.Excel.Functions.SPG(A33, "SP_TOTAL_REV", "CY2023")</f>
        <v>6596950</v>
      </c>
      <c r="C33" s="4">
        <f>_xll.SNL.Clients.Office.Excel.Functions.SPG(A33,"IQ_AVG_DILUT_SHARES_OUT","CY2023")</f>
        <v>231509000</v>
      </c>
      <c r="D33" s="5">
        <f>_xll.SNL.Clients.Office.Excel.Functions.SPG(A33, "IQ_DILUT_EPS_NORM", "CY2023")</f>
        <v>4.3369999999999997</v>
      </c>
      <c r="E33">
        <f t="shared" si="0"/>
        <v>1004054.5330000001</v>
      </c>
      <c r="F33">
        <f t="shared" si="1"/>
        <v>0.15219980945740078</v>
      </c>
      <c r="G33" t="s">
        <v>35</v>
      </c>
      <c r="H33" s="4" cm="1">
        <f t="array" ref="H33">_xll.SNL.Clients.Office.Excel.Functions.SPG(G33, "SP_TOTAL_REV", "CY2023")</f>
        <v>6596950</v>
      </c>
      <c r="I33" s="4">
        <f>_xll.SNL.Clients.Office.Excel.Functions.SPG(G33,"IQ_AVG_DILUT_SHARES_OUT","CY2023")</f>
        <v>231509000</v>
      </c>
      <c r="J33" s="5">
        <f>_xll.SNL.Clients.Office.Excel.Functions.SPG(G33, "IQ_DILUT_EPS_NORM", "CY2023")</f>
        <v>4.3369999999999997</v>
      </c>
      <c r="K33">
        <f t="shared" si="2"/>
        <v>1004054.5330000001</v>
      </c>
      <c r="L33">
        <f t="shared" si="3"/>
        <v>0.15219980945740078</v>
      </c>
    </row>
    <row r="34" spans="1:12">
      <c r="A34" t="s">
        <v>36</v>
      </c>
      <c r="B34" s="4" cm="1">
        <f t="array" ref="B34">_xll.SNL.Clients.Office.Excel.Functions.SPG(A34, "SP_TOTAL_REV", "CY2023")</f>
        <v>28190000</v>
      </c>
      <c r="C34" s="4">
        <f>_xll.SNL.Clients.Office.Excel.Functions.SPG(A34,"IQ_AVG_DILUT_SHARES_OUT","CY2023")</f>
        <v>538000000</v>
      </c>
      <c r="D34" s="5">
        <f>_xll.SNL.Clients.Office.Excel.Functions.SPG(A34, "IQ_DILUT_EPS_NORM", "CY2023")</f>
        <v>7.5030000000000001</v>
      </c>
      <c r="E34">
        <f t="shared" si="0"/>
        <v>4036614</v>
      </c>
      <c r="F34">
        <f t="shared" si="1"/>
        <v>0.14319311812699539</v>
      </c>
      <c r="G34" t="s">
        <v>36</v>
      </c>
      <c r="H34" s="4" cm="1">
        <f t="array" ref="H34">_xll.SNL.Clients.Office.Excel.Functions.SPG(G34, "SP_TOTAL_REV", "CY2023")</f>
        <v>28190000</v>
      </c>
      <c r="I34" s="4">
        <f>_xll.SNL.Clients.Office.Excel.Functions.SPG(G34,"IQ_AVG_DILUT_SHARES_OUT","CY2023")</f>
        <v>538000000</v>
      </c>
      <c r="J34" s="5">
        <f>_xll.SNL.Clients.Office.Excel.Functions.SPG(G34, "IQ_DILUT_EPS_NORM", "CY2023")</f>
        <v>7.5030000000000001</v>
      </c>
      <c r="K34">
        <f t="shared" si="2"/>
        <v>4036614</v>
      </c>
      <c r="L34">
        <f t="shared" si="3"/>
        <v>0.14319311812699539</v>
      </c>
    </row>
    <row r="35" spans="1:12">
      <c r="A35" t="s">
        <v>37</v>
      </c>
      <c r="B35" s="4" cm="1">
        <f t="array" ref="B35">_xll.SNL.Clients.Office.Excel.Functions.SPG(A35, "SP_TOTAL_REV", "CY2023")</f>
        <v>12554700</v>
      </c>
      <c r="C35" s="4">
        <f>_xll.SNL.Clients.Office.Excel.Functions.SPG(A35,"IQ_AVG_DILUT_SHARES_OUT","CY2023")</f>
        <v>1241200000</v>
      </c>
      <c r="D35" s="5">
        <f>_xll.SNL.Clients.Office.Excel.Functions.SPG(A35, "IQ_DILUT_EPS_NORM", "CY2023")</f>
        <v>1.2370000000000001</v>
      </c>
      <c r="E35">
        <f t="shared" si="0"/>
        <v>1535364.4000000001</v>
      </c>
      <c r="F35">
        <f t="shared" si="1"/>
        <v>0.12229399348451178</v>
      </c>
      <c r="G35" t="s">
        <v>37</v>
      </c>
      <c r="H35" s="4" cm="1">
        <f t="array" ref="H35">_xll.SNL.Clients.Office.Excel.Functions.SPG(G35, "SP_TOTAL_REV", "CY2023")</f>
        <v>12554700</v>
      </c>
      <c r="I35" s="4">
        <f>_xll.SNL.Clients.Office.Excel.Functions.SPG(G35,"IQ_AVG_DILUT_SHARES_OUT","CY2023")</f>
        <v>1241200000</v>
      </c>
      <c r="J35" s="5">
        <f>_xll.SNL.Clients.Office.Excel.Functions.SPG(G35, "IQ_DILUT_EPS_NORM", "CY2023")</f>
        <v>1.2370000000000001</v>
      </c>
      <c r="K35">
        <f t="shared" si="2"/>
        <v>1535364.4000000001</v>
      </c>
      <c r="L35">
        <f t="shared" si="3"/>
        <v>0.12229399348451178</v>
      </c>
    </row>
    <row r="36" spans="1:12">
      <c r="A36" t="s">
        <v>38</v>
      </c>
      <c r="B36" s="4" cm="1">
        <f t="array" ref="B36">_xll.SNL.Clients.Office.Excel.Functions.SPG(A36, "SP_TOTAL_REV", "CY2023")</f>
        <v>11568613</v>
      </c>
      <c r="C36" s="4">
        <f>_xll.SNL.Clients.Office.Excel.Functions.SPG(A36,"IQ_AVG_DILUT_SHARES_OUT","CY2023")</f>
        <v>502848250</v>
      </c>
      <c r="D36" s="5">
        <f>_xll.SNL.Clients.Office.Excel.Functions.SPG(A36, "IQ_DILUT_EPS_NORM", "CY2023")</f>
        <v>4.008</v>
      </c>
      <c r="E36">
        <f t="shared" si="0"/>
        <v>2015415.7860000001</v>
      </c>
      <c r="F36">
        <f t="shared" si="1"/>
        <v>0.17421412454544033</v>
      </c>
      <c r="G36" t="s">
        <v>38</v>
      </c>
      <c r="H36" s="4" cm="1">
        <f t="array" ref="H36">_xll.SNL.Clients.Office.Excel.Functions.SPG(G36, "SP_TOTAL_REV", "CY2023")</f>
        <v>11568613</v>
      </c>
      <c r="I36" s="4">
        <f>_xll.SNL.Clients.Office.Excel.Functions.SPG(G36,"IQ_AVG_DILUT_SHARES_OUT","CY2023")</f>
        <v>502848250</v>
      </c>
      <c r="J36" s="5">
        <f>_xll.SNL.Clients.Office.Excel.Functions.SPG(G36, "IQ_DILUT_EPS_NORM", "CY2023")</f>
        <v>4.008</v>
      </c>
      <c r="K36">
        <f t="shared" si="2"/>
        <v>2015415.7860000001</v>
      </c>
      <c r="L36">
        <f t="shared" si="3"/>
        <v>0.17421412454544033</v>
      </c>
    </row>
    <row r="37" spans="1:12">
      <c r="A37" t="s">
        <v>39</v>
      </c>
      <c r="B37" s="4" cm="1">
        <f t="array" ref="B37">_xll.SNL.Clients.Office.Excel.Functions.SPG(A37, "SP_TOTAL_REV", "CY2023")</f>
        <v>2269949</v>
      </c>
      <c r="C37" s="4">
        <f>_xll.SNL.Clients.Office.Excel.Functions.SPG(A37,"IQ_AVG_DILUT_SHARES_OUT","CY2023")</f>
        <v>87386000</v>
      </c>
      <c r="D37" s="5">
        <f>_xll.SNL.Clients.Office.Excel.Functions.SPG(A37, "IQ_DILUT_EPS_NORM", "CY2023")</f>
        <v>4.2510000000000003</v>
      </c>
      <c r="E37">
        <f t="shared" si="0"/>
        <v>371477.886</v>
      </c>
      <c r="F37">
        <f t="shared" si="1"/>
        <v>0.16365032254028614</v>
      </c>
      <c r="G37" t="s">
        <v>39</v>
      </c>
      <c r="H37" s="4" cm="1">
        <f t="array" ref="H37">_xll.SNL.Clients.Office.Excel.Functions.SPG(G37, "SP_TOTAL_REV", "CY2023")</f>
        <v>2269949</v>
      </c>
      <c r="I37" s="4">
        <f>_xll.SNL.Clients.Office.Excel.Functions.SPG(G37,"IQ_AVG_DILUT_SHARES_OUT","CY2023")</f>
        <v>87386000</v>
      </c>
      <c r="J37" s="5">
        <f>_xll.SNL.Clients.Office.Excel.Functions.SPG(G37, "IQ_DILUT_EPS_NORM", "CY2023")</f>
        <v>4.2510000000000003</v>
      </c>
      <c r="K37">
        <f t="shared" si="2"/>
        <v>371477.886</v>
      </c>
      <c r="L37">
        <f t="shared" si="3"/>
        <v>0.16365032254028614</v>
      </c>
    </row>
    <row r="38" spans="1:12">
      <c r="A38" t="s">
        <v>40</v>
      </c>
      <c r="B38" s="4" cm="1">
        <f t="array" ref="B38">_xll.SNL.Clients.Office.Excel.Functions.SPG(A38, "SP_TOTAL_REV", "CY2023")</f>
        <v>13407000</v>
      </c>
      <c r="C38" s="4">
        <f>_xll.SNL.Clients.Office.Excel.Functions.SPG(A38,"IQ_AVG_DILUT_SHARES_OUT","CY2023")</f>
        <v>205000000</v>
      </c>
      <c r="D38" s="5">
        <f>_xll.SNL.Clients.Office.Excel.Functions.SPG(A38, "IQ_DILUT_EPS_NORM", "CY2023")</f>
        <v>10.401</v>
      </c>
      <c r="E38">
        <f t="shared" si="0"/>
        <v>2132205</v>
      </c>
      <c r="F38">
        <f t="shared" si="1"/>
        <v>0.15903669724770642</v>
      </c>
      <c r="G38" t="s">
        <v>40</v>
      </c>
      <c r="H38" s="4" cm="1">
        <f t="array" ref="H38">_xll.SNL.Clients.Office.Excel.Functions.SPG(G38, "SP_TOTAL_REV", "CY2023")</f>
        <v>13407000</v>
      </c>
      <c r="I38" s="4">
        <f>_xll.SNL.Clients.Office.Excel.Functions.SPG(G38,"IQ_AVG_DILUT_SHARES_OUT","CY2023")</f>
        <v>205000000</v>
      </c>
      <c r="J38" s="5">
        <f>_xll.SNL.Clients.Office.Excel.Functions.SPG(G38, "IQ_DILUT_EPS_NORM", "CY2023")</f>
        <v>10.401</v>
      </c>
      <c r="K38">
        <f t="shared" si="2"/>
        <v>2132205</v>
      </c>
      <c r="L38">
        <f t="shared" si="3"/>
        <v>0.15903669724770642</v>
      </c>
    </row>
    <row r="39" spans="1:12">
      <c r="A39" t="s">
        <v>41</v>
      </c>
      <c r="B39" s="4" cm="1">
        <f t="array" ref="B39">_xll.SNL.Clients.Office.Excel.Functions.SPG(A39, "SP_TOTAL_REV", "CY2023")</f>
        <v>8093000</v>
      </c>
      <c r="C39" s="4">
        <f>_xll.SNL.Clients.Office.Excel.Functions.SPG(A39,"IQ_AVG_DILUT_SHARES_OUT","CY2023")</f>
        <v>309000000</v>
      </c>
      <c r="D39" s="5">
        <f>_xll.SNL.Clients.Office.Excel.Functions.SPG(A39, "IQ_DILUT_EPS_NORM", "CY2023")</f>
        <v>5.1390000000000002</v>
      </c>
      <c r="E39">
        <f t="shared" si="0"/>
        <v>1587951</v>
      </c>
      <c r="F39">
        <f t="shared" si="1"/>
        <v>0.19621290003706907</v>
      </c>
      <c r="G39" t="s">
        <v>41</v>
      </c>
      <c r="H39" s="4" cm="1">
        <f t="array" ref="H39">_xll.SNL.Clients.Office.Excel.Functions.SPG(G39, "SP_TOTAL_REV", "CY2023")</f>
        <v>8093000</v>
      </c>
      <c r="I39" s="4">
        <f>_xll.SNL.Clients.Office.Excel.Functions.SPG(G39,"IQ_AVG_DILUT_SHARES_OUT","CY2023")</f>
        <v>309000000</v>
      </c>
      <c r="J39" s="5">
        <f>_xll.SNL.Clients.Office.Excel.Functions.SPG(G39, "IQ_DILUT_EPS_NORM", "CY2023")</f>
        <v>5.1390000000000002</v>
      </c>
      <c r="K39">
        <f t="shared" si="2"/>
        <v>1587951</v>
      </c>
      <c r="L39">
        <f t="shared" si="3"/>
        <v>0.19621290003706907</v>
      </c>
    </row>
    <row r="40" spans="1:12">
      <c r="A40" t="s">
        <v>42</v>
      </c>
      <c r="B40" s="4" cm="1">
        <f t="array" ref="B40">_xll.SNL.Clients.Office.Excel.Functions.SPG(A40, "SP_TOTAL_REV", "CY2023")</f>
        <v>31944000</v>
      </c>
      <c r="C40" s="4">
        <f>_xll.SNL.Clients.Office.Excel.Functions.SPG(A40,"IQ_AVG_DILUT_SHARES_OUT","CY2023")</f>
        <v>588846447</v>
      </c>
      <c r="D40" s="5">
        <f>_xll.SNL.Clients.Office.Excel.Functions.SPG(A40, "IQ_DILUT_EPS_NORM", "CY2023")</f>
        <v>3.4159999999999999</v>
      </c>
      <c r="E40">
        <f t="shared" si="0"/>
        <v>2011499.4629519999</v>
      </c>
      <c r="F40">
        <f t="shared" si="1"/>
        <v>6.296955493839218E-2</v>
      </c>
      <c r="G40" t="s">
        <v>42</v>
      </c>
      <c r="H40" s="4" cm="1">
        <f t="array" ref="H40">_xll.SNL.Clients.Office.Excel.Functions.SPG(G40, "SP_TOTAL_REV", "CY2023")</f>
        <v>31944000</v>
      </c>
      <c r="I40" s="4">
        <f>_xll.SNL.Clients.Office.Excel.Functions.SPG(G40,"IQ_AVG_DILUT_SHARES_OUT","CY2023")</f>
        <v>588846447</v>
      </c>
      <c r="J40" s="5">
        <f>_xll.SNL.Clients.Office.Excel.Functions.SPG(G40, "IQ_DILUT_EPS_NORM", "CY2023")</f>
        <v>3.4159999999999999</v>
      </c>
      <c r="K40">
        <f t="shared" si="2"/>
        <v>2011499.4629519999</v>
      </c>
      <c r="L40">
        <f t="shared" si="3"/>
        <v>6.296955493839218E-2</v>
      </c>
    </row>
    <row r="41" spans="1:12">
      <c r="A41" t="s">
        <v>43</v>
      </c>
      <c r="B41" s="4" cm="1">
        <f t="array" ref="B41">_xll.SNL.Clients.Office.Excel.Functions.SPG(A41, "SP_TOTAL_REV", "CY2023")</f>
        <v>385706000</v>
      </c>
      <c r="C41" s="4">
        <f>_xll.SNL.Clients.Office.Excel.Functions.SPG(A41,"IQ_AVG_DILUT_SHARES_OUT","CY2023")</f>
        <v>15717777750</v>
      </c>
      <c r="D41" s="5">
        <f>_xll.SNL.Clients.Office.Excel.Functions.SPG(A41, "IQ_DILUT_EPS_NORM", "CY2023")</f>
        <v>4.7089999999999996</v>
      </c>
      <c r="E41">
        <f t="shared" si="0"/>
        <v>74015015.42475</v>
      </c>
      <c r="F41">
        <f t="shared" si="1"/>
        <v>0.19189490291763675</v>
      </c>
      <c r="G41" t="s">
        <v>43</v>
      </c>
      <c r="H41" s="4" cm="1">
        <f t="array" ref="H41">_xll.SNL.Clients.Office.Excel.Functions.SPG(G41, "SP_TOTAL_REV", "CY2023")</f>
        <v>385706000</v>
      </c>
      <c r="I41" s="4">
        <f>_xll.SNL.Clients.Office.Excel.Functions.SPG(G41,"IQ_AVG_DILUT_SHARES_OUT","CY2023")</f>
        <v>15717777750</v>
      </c>
      <c r="J41" s="5">
        <f>_xll.SNL.Clients.Office.Excel.Functions.SPG(G41, "IQ_DILUT_EPS_NORM", "CY2023")</f>
        <v>4.7089999999999996</v>
      </c>
      <c r="K41">
        <f t="shared" si="2"/>
        <v>74015015.42475</v>
      </c>
      <c r="L41">
        <f t="shared" si="3"/>
        <v>0.19189490291763675</v>
      </c>
    </row>
    <row r="42" spans="1:12">
      <c r="A42" t="s">
        <v>44</v>
      </c>
      <c r="B42" s="4" cm="1">
        <f t="array" ref="B42">_xll.SNL.Clients.Office.Excel.Functions.SPG(A42, "SP_TOTAL_REV", "CY2023")</f>
        <v>26485000</v>
      </c>
      <c r="C42" s="4">
        <f>_xll.SNL.Clients.Office.Excel.Functions.SPG(A42,"IQ_AVG_DILUT_SHARES_OUT","CY2023")</f>
        <v>842000000</v>
      </c>
      <c r="D42" s="5">
        <f>_xll.SNL.Clients.Office.Excel.Functions.SPG(A42, "IQ_DILUT_EPS_NORM", "CY2023")</f>
        <v>5.8479999999999999</v>
      </c>
      <c r="E42">
        <f t="shared" si="0"/>
        <v>4924016</v>
      </c>
      <c r="F42">
        <f t="shared" si="1"/>
        <v>0.18591716065697564</v>
      </c>
      <c r="G42" t="s">
        <v>44</v>
      </c>
      <c r="H42" s="4" cm="1">
        <f t="array" ref="H42">_xll.SNL.Clients.Office.Excel.Functions.SPG(G42, "SP_TOTAL_REV", "CY2023")</f>
        <v>26485000</v>
      </c>
      <c r="I42" s="4">
        <f>_xll.SNL.Clients.Office.Excel.Functions.SPG(G42,"IQ_AVG_DILUT_SHARES_OUT","CY2023")</f>
        <v>842000000</v>
      </c>
      <c r="J42" s="5">
        <f>_xll.SNL.Clients.Office.Excel.Functions.SPG(G42, "IQ_DILUT_EPS_NORM", "CY2023")</f>
        <v>5.8479999999999999</v>
      </c>
      <c r="K42">
        <f t="shared" si="2"/>
        <v>4924016</v>
      </c>
      <c r="L42">
        <f t="shared" si="3"/>
        <v>0.18591716065697564</v>
      </c>
    </row>
    <row r="43" spans="1:12">
      <c r="A43" t="s">
        <v>45</v>
      </c>
      <c r="B43" s="4" cm="1">
        <f t="array" ref="B43">_xll.SNL.Clients.Office.Excel.Functions.SPG(A43, "SP_TOTAL_REV", "CY2023")</f>
        <v>20051000</v>
      </c>
      <c r="C43" s="4">
        <f>_xll.SNL.Clients.Office.Excel.Functions.SPG(A43,"IQ_AVG_DILUT_SHARES_OUT","CY2023")</f>
        <v>282880000</v>
      </c>
      <c r="D43" s="5">
        <f>_xll.SNL.Clients.Office.Excel.Functions.SPG(A43, "IQ_DILUT_EPS_NORM", "CY2023")</f>
        <v>2.9409999999999998</v>
      </c>
      <c r="E43">
        <f t="shared" si="0"/>
        <v>831950.08</v>
      </c>
      <c r="F43">
        <f t="shared" si="1"/>
        <v>4.1491700164580321E-2</v>
      </c>
      <c r="G43" t="s">
        <v>45</v>
      </c>
      <c r="H43" s="4" cm="1">
        <f t="array" ref="H43">_xll.SNL.Clients.Office.Excel.Functions.SPG(G43, "SP_TOTAL_REV", "CY2023")</f>
        <v>20051000</v>
      </c>
      <c r="I43" s="4">
        <f>_xll.SNL.Clients.Office.Excel.Functions.SPG(G43,"IQ_AVG_DILUT_SHARES_OUT","CY2023")</f>
        <v>282880000</v>
      </c>
      <c r="J43" s="5">
        <f>_xll.SNL.Clients.Office.Excel.Functions.SPG(G43, "IQ_DILUT_EPS_NORM", "CY2023")</f>
        <v>2.9409999999999998</v>
      </c>
      <c r="K43">
        <f t="shared" si="2"/>
        <v>831950.08</v>
      </c>
      <c r="L43">
        <f t="shared" si="3"/>
        <v>4.1491700164580321E-2</v>
      </c>
    </row>
    <row r="44" spans="1:12">
      <c r="A44" t="s">
        <v>46</v>
      </c>
      <c r="B44" s="4" cm="1">
        <f t="array" ref="B44">_xll.SNL.Clients.Office.Excel.Functions.SPG(A44, "SP_TOTAL_REV", "CY2023")</f>
        <v>13574000</v>
      </c>
      <c r="C44" s="4">
        <f>_xll.SNL.Clients.Office.Excel.Functions.SPG(A44,"IQ_AVG_DILUT_SHARES_OUT","CY2023")</f>
        <v>378800000</v>
      </c>
      <c r="D44" s="5">
        <f>_xll.SNL.Clients.Office.Excel.Functions.SPG(A44, "IQ_DILUT_EPS_NORM", "CY2023")</f>
        <v>5.9009999999999998</v>
      </c>
      <c r="E44">
        <f t="shared" si="0"/>
        <v>2235298.7999999998</v>
      </c>
      <c r="F44">
        <f t="shared" si="1"/>
        <v>0.16467502578458817</v>
      </c>
      <c r="G44" t="s">
        <v>46</v>
      </c>
      <c r="H44" s="4" cm="1">
        <f t="array" ref="H44">_xll.SNL.Clients.Office.Excel.Functions.SPG(G44, "SP_TOTAL_REV", "CY2023")</f>
        <v>13574000</v>
      </c>
      <c r="I44" s="4">
        <f>_xll.SNL.Clients.Office.Excel.Functions.SPG(G44,"IQ_AVG_DILUT_SHARES_OUT","CY2023")</f>
        <v>378800000</v>
      </c>
      <c r="J44" s="5">
        <f>_xll.SNL.Clients.Office.Excel.Functions.SPG(G44, "IQ_DILUT_EPS_NORM", "CY2023")</f>
        <v>5.9009999999999998</v>
      </c>
      <c r="K44">
        <f t="shared" si="2"/>
        <v>2235298.7999999998</v>
      </c>
      <c r="L44">
        <f t="shared" si="3"/>
        <v>0.16467502578458817</v>
      </c>
    </row>
    <row r="45" spans="1:12">
      <c r="A45" t="s">
        <v>47</v>
      </c>
      <c r="B45" s="4" cm="1">
        <f t="array" ref="B45">_xll.SNL.Clients.Office.Excel.Functions.SPG(A45, "SP_TOTAL_REV", "CY2023")</f>
        <v>93935000</v>
      </c>
      <c r="C45" s="4">
        <f>_xll.SNL.Clients.Office.Excel.Functions.SPG(A45,"IQ_AVG_DILUT_SHARES_OUT","CY2023")</f>
        <v>542000000</v>
      </c>
      <c r="D45" s="5">
        <f>_xll.SNL.Clients.Office.Excel.Functions.SPG(A45, "IQ_DILUT_EPS_NORM", "CY2023")</f>
        <v>5.3120000000000003</v>
      </c>
      <c r="E45">
        <f t="shared" si="0"/>
        <v>2879104</v>
      </c>
      <c r="F45">
        <f t="shared" si="1"/>
        <v>3.0649960078777877E-2</v>
      </c>
      <c r="G45" t="s">
        <v>47</v>
      </c>
      <c r="H45" s="4" cm="1">
        <f t="array" ref="H45">_xll.SNL.Clients.Office.Excel.Functions.SPG(G45, "SP_TOTAL_REV", "CY2023")</f>
        <v>93935000</v>
      </c>
      <c r="I45" s="4">
        <f>_xll.SNL.Clients.Office.Excel.Functions.SPG(G45,"IQ_AVG_DILUT_SHARES_OUT","CY2023")</f>
        <v>542000000</v>
      </c>
      <c r="J45" s="5">
        <f>_xll.SNL.Clients.Office.Excel.Functions.SPG(G45, "IQ_DILUT_EPS_NORM", "CY2023")</f>
        <v>5.3120000000000003</v>
      </c>
      <c r="K45">
        <f t="shared" si="2"/>
        <v>2879104</v>
      </c>
      <c r="L45">
        <f t="shared" si="3"/>
        <v>3.0649960078777877E-2</v>
      </c>
    </row>
    <row r="46" spans="1:12">
      <c r="A46" t="s">
        <v>48</v>
      </c>
      <c r="B46" s="4" cm="1">
        <f t="array" ref="B46">_xll.SNL.Clients.Office.Excel.Functions.SPG(A46, "SP_TOTAL_REV", "CY2023")</f>
        <v>5860168</v>
      </c>
      <c r="C46" s="4">
        <f>_xll.SNL.Clients.Office.Excel.Functions.SPG(A46,"IQ_AVG_DILUT_SHARES_OUT","CY2023")</f>
        <v>317135000</v>
      </c>
      <c r="D46" s="5">
        <f>_xll.SNL.Clients.Office.Excel.Functions.SPG(A46, "IQ_DILUT_EPS_NORM", "CY2023")</f>
        <v>4.7359999999999998</v>
      </c>
      <c r="E46">
        <f t="shared" si="0"/>
        <v>1501951.36</v>
      </c>
      <c r="F46">
        <f t="shared" si="1"/>
        <v>0.2562983450303814</v>
      </c>
      <c r="G46" t="s">
        <v>48</v>
      </c>
      <c r="H46" s="4" cm="1">
        <f t="array" ref="H46">_xll.SNL.Clients.Office.Excel.Functions.SPG(G46, "SP_TOTAL_REV", "CY2023")</f>
        <v>5860168</v>
      </c>
      <c r="I46" s="4">
        <f>_xll.SNL.Clients.Office.Excel.Functions.SPG(G46,"IQ_AVG_DILUT_SHARES_OUT","CY2023")</f>
        <v>317135000</v>
      </c>
      <c r="J46" s="5">
        <f>_xll.SNL.Clients.Office.Excel.Functions.SPG(G46, "IQ_DILUT_EPS_NORM", "CY2023")</f>
        <v>4.7359999999999998</v>
      </c>
      <c r="K46">
        <f t="shared" si="2"/>
        <v>1501951.36</v>
      </c>
      <c r="L46">
        <f t="shared" si="3"/>
        <v>0.2562983450303814</v>
      </c>
    </row>
    <row r="47" spans="1:12">
      <c r="A47" t="s">
        <v>49</v>
      </c>
      <c r="B47" s="4" cm="1">
        <f t="array" ref="B47">_xll.SNL.Clients.Office.Excel.Functions.SPG(A47, "SP_TOTAL_REV", "CY2023")</f>
        <v>10071900</v>
      </c>
      <c r="C47" s="4">
        <f>_xll.SNL.Clients.Office.Excel.Functions.SPG(A47,"IQ_AVG_DILUT_SHARES_OUT","CY2023")</f>
        <v>219300000</v>
      </c>
      <c r="D47" s="5">
        <f>_xll.SNL.Clients.Office.Excel.Functions.SPG(A47, "IQ_DILUT_EPS_NORM", "CY2023")</f>
        <v>5.6619999999999999</v>
      </c>
      <c r="E47">
        <f t="shared" si="0"/>
        <v>1241676.6000000001</v>
      </c>
      <c r="F47">
        <f t="shared" si="1"/>
        <v>0.12328126768534239</v>
      </c>
      <c r="G47" t="s">
        <v>49</v>
      </c>
      <c r="H47" s="4" cm="1">
        <f t="array" ref="H47">_xll.SNL.Clients.Office.Excel.Functions.SPG(G47, "SP_TOTAL_REV", "CY2023")</f>
        <v>10071900</v>
      </c>
      <c r="I47" s="4">
        <f>_xll.SNL.Clients.Office.Excel.Functions.SPG(G47,"IQ_AVG_DILUT_SHARES_OUT","CY2023")</f>
        <v>219300000</v>
      </c>
      <c r="J47" s="5">
        <f>_xll.SNL.Clients.Office.Excel.Functions.SPG(G47, "IQ_DILUT_EPS_NORM", "CY2023")</f>
        <v>5.6619999999999999</v>
      </c>
      <c r="K47">
        <f t="shared" si="2"/>
        <v>1241676.6000000001</v>
      </c>
      <c r="L47">
        <f t="shared" si="3"/>
        <v>0.12328126768534239</v>
      </c>
    </row>
    <row r="48" spans="1:12">
      <c r="A48" t="s">
        <v>50</v>
      </c>
      <c r="B48" s="4" cm="1">
        <f t="array" ref="B48">_xll.SNL.Clients.Office.Excel.Functions.SPG(A48, "SP_TOTAL_REV", "CY2023")</f>
        <v>11131600</v>
      </c>
      <c r="C48" s="4">
        <f>_xll.SNL.Clients.Office.Excel.Functions.SPG(A48,"IQ_AVG_DILUT_SHARES_OUT","CY2023")</f>
        <v>53783069</v>
      </c>
      <c r="D48" s="5">
        <f>_xll.SNL.Clients.Office.Excel.Functions.SPG(A48, "IQ_DILUT_EPS_NORM", "CY2023")</f>
        <v>9.7729999999999997</v>
      </c>
      <c r="E48">
        <f t="shared" si="0"/>
        <v>525621.93333699997</v>
      </c>
      <c r="F48">
        <f t="shared" si="1"/>
        <v>4.7218902344406913E-2</v>
      </c>
      <c r="G48" t="s">
        <v>50</v>
      </c>
      <c r="H48" s="4" cm="1">
        <f t="array" ref="H48">_xll.SNL.Clients.Office.Excel.Functions.SPG(G48, "SP_TOTAL_REV", "CY2023")</f>
        <v>11131600</v>
      </c>
      <c r="I48" s="4">
        <f>_xll.SNL.Clients.Office.Excel.Functions.SPG(G48,"IQ_AVG_DILUT_SHARES_OUT","CY2023")</f>
        <v>53783069</v>
      </c>
      <c r="J48" s="5">
        <f>_xll.SNL.Clients.Office.Excel.Functions.SPG(G48, "IQ_DILUT_EPS_NORM", "CY2023")</f>
        <v>9.7729999999999997</v>
      </c>
      <c r="K48">
        <f t="shared" si="2"/>
        <v>525621.93333699997</v>
      </c>
      <c r="L48">
        <f t="shared" si="3"/>
        <v>4.7218902344406913E-2</v>
      </c>
    </row>
    <row r="49" spans="1:12">
      <c r="A49" t="s">
        <v>51</v>
      </c>
      <c r="B49" s="4" cm="1">
        <f t="array" ref="B49">_xll.SNL.Clients.Office.Excel.Functions.SPG(A49, "SP_TOTAL_REV", "CY2023")</f>
        <v>122428000</v>
      </c>
      <c r="C49" s="4">
        <f>_xll.SNL.Clients.Office.Excel.Functions.SPG(A49,"IQ_AVG_DILUT_SHARES_OUT","CY2023")</f>
        <v>7258000000</v>
      </c>
      <c r="D49" s="5">
        <f>_xll.SNL.Clients.Office.Excel.Functions.SPG(A49, "IQ_DILUT_EPS_NORM", "CY2023")</f>
        <v>1.6819999999999999</v>
      </c>
      <c r="E49">
        <f t="shared" si="0"/>
        <v>12207956</v>
      </c>
      <c r="F49">
        <f t="shared" si="1"/>
        <v>9.9715391903812858E-2</v>
      </c>
      <c r="G49" t="s">
        <v>51</v>
      </c>
      <c r="H49" s="4" cm="1">
        <f t="array" ref="H49">_xll.SNL.Clients.Office.Excel.Functions.SPG(G49, "SP_TOTAL_REV", "CY2023")</f>
        <v>122428000</v>
      </c>
      <c r="I49" s="4">
        <f>_xll.SNL.Clients.Office.Excel.Functions.SPG(G49,"IQ_AVG_DILUT_SHARES_OUT","CY2023")</f>
        <v>7258000000</v>
      </c>
      <c r="J49" s="5">
        <f>_xll.SNL.Clients.Office.Excel.Functions.SPG(G49, "IQ_DILUT_EPS_NORM", "CY2023")</f>
        <v>1.6819999999999999</v>
      </c>
      <c r="K49">
        <f t="shared" si="2"/>
        <v>12207956</v>
      </c>
      <c r="L49">
        <f t="shared" si="3"/>
        <v>9.9715391903812858E-2</v>
      </c>
    </row>
    <row r="50" spans="1:12">
      <c r="A50" t="s">
        <v>52</v>
      </c>
      <c r="B50" s="4" cm="1">
        <f t="array" ref="B50">_xll.SNL.Clients.Office.Excel.Functions.SPG(A50, "SP_TOTAL_REV", "CY2023")</f>
        <v>3949815</v>
      </c>
      <c r="C50" s="4">
        <f>_xll.SNL.Clients.Office.Excel.Functions.SPG(A50,"IQ_AVG_DILUT_SHARES_OUT","CY2023")</f>
        <v>147130750</v>
      </c>
      <c r="D50" s="5">
        <f>_xll.SNL.Clients.Office.Excel.Functions.SPG(A50, "IQ_DILUT_EPS_NORM", "CY2023")</f>
        <v>4.5010000000000003</v>
      </c>
      <c r="E50">
        <f t="shared" si="0"/>
        <v>662235.50575000001</v>
      </c>
      <c r="F50">
        <f t="shared" si="1"/>
        <v>0.16766241096101969</v>
      </c>
      <c r="G50" t="s">
        <v>52</v>
      </c>
      <c r="H50" s="4" cm="1">
        <f t="array" ref="H50">_xll.SNL.Clients.Office.Excel.Functions.SPG(G50, "SP_TOTAL_REV", "CY2023")</f>
        <v>3949815</v>
      </c>
      <c r="I50" s="4">
        <f>_xll.SNL.Clients.Office.Excel.Functions.SPG(G50,"IQ_AVG_DILUT_SHARES_OUT","CY2023")</f>
        <v>147130750</v>
      </c>
      <c r="J50" s="5">
        <f>_xll.SNL.Clients.Office.Excel.Functions.SPG(G50, "IQ_DILUT_EPS_NORM", "CY2023")</f>
        <v>4.5010000000000003</v>
      </c>
      <c r="K50">
        <f t="shared" si="2"/>
        <v>662235.50575000001</v>
      </c>
      <c r="L50">
        <f t="shared" si="3"/>
        <v>0.16766241096101969</v>
      </c>
    </row>
    <row r="51" spans="1:12">
      <c r="A51" t="s">
        <v>53</v>
      </c>
      <c r="B51" s="4" cm="1">
        <f t="array" ref="B51">_xll.SNL.Clients.Office.Excel.Functions.SPG(A51, "SP_TOTAL_REV", "CY2023")</f>
        <v>5497000</v>
      </c>
      <c r="C51" s="4">
        <f>_xll.SNL.Clients.Office.Excel.Functions.SPG(A51,"IQ_AVG_DILUT_SHARES_OUT","CY2023")</f>
        <v>216000000</v>
      </c>
      <c r="D51" s="5">
        <f>_xll.SNL.Clients.Office.Excel.Functions.SPG(A51, "IQ_DILUT_EPS_NORM", "CY2023")</f>
        <v>3.516</v>
      </c>
      <c r="E51">
        <f t="shared" si="0"/>
        <v>759456</v>
      </c>
      <c r="F51">
        <f t="shared" si="1"/>
        <v>0.13815826814626159</v>
      </c>
      <c r="G51" t="s">
        <v>53</v>
      </c>
      <c r="H51" s="4" cm="1">
        <f t="array" ref="H51">_xll.SNL.Clients.Office.Excel.Functions.SPG(G51, "SP_TOTAL_REV", "CY2023")</f>
        <v>5497000</v>
      </c>
      <c r="I51" s="4">
        <f>_xll.SNL.Clients.Office.Excel.Functions.SPG(G51,"IQ_AVG_DILUT_SHARES_OUT","CY2023")</f>
        <v>216000000</v>
      </c>
      <c r="J51" s="5">
        <f>_xll.SNL.Clients.Office.Excel.Functions.SPG(G51, "IQ_DILUT_EPS_NORM", "CY2023")</f>
        <v>3.516</v>
      </c>
      <c r="K51">
        <f t="shared" si="2"/>
        <v>759456</v>
      </c>
      <c r="L51">
        <f t="shared" si="3"/>
        <v>0.13815826814626159</v>
      </c>
    </row>
    <row r="52" spans="1:12">
      <c r="A52" t="s">
        <v>54</v>
      </c>
      <c r="B52" s="4" cm="1">
        <f t="array" ref="B52">_xll.SNL.Clients.Office.Excel.Functions.SPG(A52, "SP_TOTAL_REV", "CY2023")</f>
        <v>18585900</v>
      </c>
      <c r="C52" s="4">
        <f>_xll.SNL.Clients.Office.Excel.Functions.SPG(A52,"IQ_AVG_DILUT_SHARES_OUT","CY2023")</f>
        <v>414400000</v>
      </c>
      <c r="D52" s="5">
        <f>_xll.SNL.Clients.Office.Excel.Functions.SPG(A52, "IQ_DILUT_EPS_NORM", "CY2023")</f>
        <v>6.9359999999999999</v>
      </c>
      <c r="E52">
        <f t="shared" si="0"/>
        <v>2874278.4</v>
      </c>
      <c r="F52">
        <f t="shared" si="1"/>
        <v>0.154648330185786</v>
      </c>
      <c r="G52" t="s">
        <v>54</v>
      </c>
      <c r="H52" s="4" cm="1">
        <f t="array" ref="H52">_xll.SNL.Clients.Office.Excel.Functions.SPG(G52, "SP_TOTAL_REV", "CY2023")</f>
        <v>18585900</v>
      </c>
      <c r="I52" s="4">
        <f>_xll.SNL.Clients.Office.Excel.Functions.SPG(G52,"IQ_AVG_DILUT_SHARES_OUT","CY2023")</f>
        <v>414400000</v>
      </c>
      <c r="J52" s="5">
        <f>_xll.SNL.Clients.Office.Excel.Functions.SPG(G52, "IQ_DILUT_EPS_NORM", "CY2023")</f>
        <v>6.9359999999999999</v>
      </c>
      <c r="K52">
        <f t="shared" si="2"/>
        <v>2874278.4</v>
      </c>
      <c r="L52">
        <f t="shared" si="3"/>
        <v>0.154648330185786</v>
      </c>
    </row>
    <row r="53" spans="1:12">
      <c r="A53" t="s">
        <v>55</v>
      </c>
      <c r="B53" s="4" cm="1">
        <f t="array" ref="B53">_xll.SNL.Clients.Office.Excel.Functions.SPG(A53, "SP_TOTAL_REV", "CY2023")</f>
        <v>17830563</v>
      </c>
      <c r="C53" s="4">
        <f>_xll.SNL.Clients.Office.Excel.Functions.SPG(A53,"IQ_AVG_DILUT_SHARES_OUT","CY2023")</f>
        <v>18750250</v>
      </c>
      <c r="D53" s="5">
        <f>_xll.SNL.Clients.Office.Excel.Functions.SPG(A53, "IQ_DILUT_EPS_NORM", "CY2023")</f>
        <v>108.649</v>
      </c>
      <c r="E53">
        <f t="shared" si="0"/>
        <v>2037195.9122500001</v>
      </c>
      <c r="F53">
        <f t="shared" si="1"/>
        <v>0.11425303352732048</v>
      </c>
      <c r="G53" t="s">
        <v>55</v>
      </c>
      <c r="H53" s="4" cm="1">
        <f t="array" ref="H53">_xll.SNL.Clients.Office.Excel.Functions.SPG(G53, "SP_TOTAL_REV", "CY2023")</f>
        <v>17830563</v>
      </c>
      <c r="I53" s="4">
        <f>_xll.SNL.Clients.Office.Excel.Functions.SPG(G53,"IQ_AVG_DILUT_SHARES_OUT","CY2023")</f>
        <v>18750250</v>
      </c>
      <c r="J53" s="5">
        <f>_xll.SNL.Clients.Office.Excel.Functions.SPG(G53, "IQ_DILUT_EPS_NORM", "CY2023")</f>
        <v>108.649</v>
      </c>
      <c r="K53">
        <f t="shared" si="2"/>
        <v>2037195.9122500001</v>
      </c>
      <c r="L53">
        <f t="shared" si="3"/>
        <v>0.11425303352732048</v>
      </c>
    </row>
    <row r="54" spans="1:12">
      <c r="A54" t="s">
        <v>56</v>
      </c>
      <c r="B54" s="4" cm="1">
        <f t="array" ref="B54">_xll.SNL.Clients.Office.Excel.Functions.SPG(A54, "SP_TOTAL_REV", "CY2023")</f>
        <v>2815021</v>
      </c>
      <c r="C54" s="4">
        <f>_xll.SNL.Clients.Office.Excel.Functions.SPG(A54,"IQ_AVG_DILUT_SHARES_OUT","CY2023")</f>
        <v>141643788</v>
      </c>
      <c r="D54" s="5">
        <f>_xll.SNL.Clients.Office.Excel.Functions.SPG(A54, "IQ_DILUT_EPS_NORM", "CY2023")</f>
        <v>3.0649999999999999</v>
      </c>
      <c r="E54">
        <f t="shared" si="0"/>
        <v>434138.21021999995</v>
      </c>
      <c r="F54">
        <f t="shared" si="1"/>
        <v>0.15422201476294492</v>
      </c>
      <c r="G54" t="s">
        <v>56</v>
      </c>
      <c r="H54" s="4" cm="1">
        <f t="array" ref="H54">_xll.SNL.Clients.Office.Excel.Functions.SPG(G54, "SP_TOTAL_REV", "CY2023")</f>
        <v>2815021</v>
      </c>
      <c r="I54" s="4">
        <f>_xll.SNL.Clients.Office.Excel.Functions.SPG(G54,"IQ_AVG_DILUT_SHARES_OUT","CY2023")</f>
        <v>141643788</v>
      </c>
      <c r="J54" s="5">
        <f>_xll.SNL.Clients.Office.Excel.Functions.SPG(G54, "IQ_DILUT_EPS_NORM", "CY2023")</f>
        <v>3.0649999999999999</v>
      </c>
      <c r="K54">
        <f t="shared" si="2"/>
        <v>434138.21021999995</v>
      </c>
      <c r="L54">
        <f t="shared" si="3"/>
        <v>0.15422201476294492</v>
      </c>
    </row>
    <row r="55" spans="1:12">
      <c r="A55" t="s">
        <v>57</v>
      </c>
      <c r="B55" s="4" cm="1">
        <f t="array" ref="B55">_xll.SNL.Clients.Office.Excel.Functions.SPG(A55, "SP_TOTAL_REV", "CY2023")</f>
        <v>8364300</v>
      </c>
      <c r="C55" s="4">
        <f>_xll.SNL.Clients.Office.Excel.Functions.SPG(A55,"IQ_AVG_DILUT_SHARES_OUT","CY2023")</f>
        <v>81100000</v>
      </c>
      <c r="D55" s="5">
        <f>_xll.SNL.Clients.Office.Excel.Functions.SPG(A55, "IQ_DILUT_EPS_NORM", "CY2023")</f>
        <v>6.476</v>
      </c>
      <c r="E55">
        <f t="shared" si="0"/>
        <v>525203.6</v>
      </c>
      <c r="F55">
        <f t="shared" si="1"/>
        <v>6.2791100271391509E-2</v>
      </c>
      <c r="G55" t="s">
        <v>57</v>
      </c>
      <c r="H55" s="4" cm="1">
        <f t="array" ref="H55">_xll.SNL.Clients.Office.Excel.Functions.SPG(G55, "SP_TOTAL_REV", "CY2023")</f>
        <v>8364300</v>
      </c>
      <c r="I55" s="4">
        <f>_xll.SNL.Clients.Office.Excel.Functions.SPG(G55,"IQ_AVG_DILUT_SHARES_OUT","CY2023")</f>
        <v>81100000</v>
      </c>
      <c r="J55" s="5">
        <f>_xll.SNL.Clients.Office.Excel.Functions.SPG(G55, "IQ_DILUT_EPS_NORM", "CY2023")</f>
        <v>6.476</v>
      </c>
      <c r="K55">
        <f t="shared" si="2"/>
        <v>525203.6</v>
      </c>
      <c r="L55">
        <f t="shared" si="3"/>
        <v>6.2791100271391509E-2</v>
      </c>
    </row>
    <row r="56" spans="1:12">
      <c r="A56" t="s">
        <v>58</v>
      </c>
      <c r="B56" s="4" cm="1">
        <f t="array" ref="B56">_xll.SNL.Clients.Office.Excel.Functions.SPG(A56, "SP_TOTAL_REV", "CY2023")</f>
        <v>1563391</v>
      </c>
      <c r="C56" s="4">
        <f>_xll.SNL.Clients.Office.Excel.Functions.SPG(A56,"IQ_AVG_DILUT_SHARES_OUT","CY2023")</f>
        <v>75456000</v>
      </c>
      <c r="D56" s="5">
        <f>_xll.SNL.Clients.Office.Excel.Functions.SPG(A56, "IQ_DILUT_EPS_NORM", "CY2023")</f>
        <v>1.649</v>
      </c>
      <c r="E56">
        <f t="shared" si="0"/>
        <v>124426.944</v>
      </c>
      <c r="F56">
        <f t="shared" si="1"/>
        <v>7.9587859978725736E-2</v>
      </c>
      <c r="G56" t="s">
        <v>58</v>
      </c>
      <c r="H56" s="4" cm="1">
        <f t="array" ref="H56">_xll.SNL.Clients.Office.Excel.Functions.SPG(G56, "SP_TOTAL_REV", "CY2023")</f>
        <v>1563391</v>
      </c>
      <c r="I56" s="4">
        <f>_xll.SNL.Clients.Office.Excel.Functions.SPG(G56,"IQ_AVG_DILUT_SHARES_OUT","CY2023")</f>
        <v>75456000</v>
      </c>
      <c r="J56" s="5">
        <f>_xll.SNL.Clients.Office.Excel.Functions.SPG(G56, "IQ_DILUT_EPS_NORM", "CY2023")</f>
        <v>1.649</v>
      </c>
      <c r="K56">
        <f t="shared" si="2"/>
        <v>124426.944</v>
      </c>
      <c r="L56">
        <f t="shared" si="3"/>
        <v>7.9587859978725736E-2</v>
      </c>
    </row>
    <row r="57" spans="1:12">
      <c r="A57" t="s">
        <v>59</v>
      </c>
      <c r="B57" s="4" cm="1">
        <f t="array" ref="B57">_xll.SNL.Clients.Office.Excel.Functions.SPG(A57, "SP_TOTAL_REV", "CY2023")</f>
        <v>25506000</v>
      </c>
      <c r="C57" s="4">
        <f>_xll.SNL.Clients.Office.Excel.Functions.SPG(A57,"IQ_AVG_DILUT_SHARES_OUT","CY2023")</f>
        <v>1015000000</v>
      </c>
      <c r="D57" s="5">
        <f>_xll.SNL.Clients.Office.Excel.Functions.SPG(A57, "IQ_DILUT_EPS_NORM", "CY2023")</f>
        <v>1.48</v>
      </c>
      <c r="E57">
        <f t="shared" si="0"/>
        <v>1502200</v>
      </c>
      <c r="F57">
        <f t="shared" si="1"/>
        <v>5.8895946051909356E-2</v>
      </c>
      <c r="G57" t="s">
        <v>59</v>
      </c>
      <c r="H57" s="4" cm="1">
        <f t="array" ref="H57">_xll.SNL.Clients.Office.Excel.Functions.SPG(G57, "SP_TOTAL_REV", "CY2023")</f>
        <v>25506000</v>
      </c>
      <c r="I57" s="4">
        <f>_xll.SNL.Clients.Office.Excel.Functions.SPG(G57,"IQ_AVG_DILUT_SHARES_OUT","CY2023")</f>
        <v>1015000000</v>
      </c>
      <c r="J57" s="5">
        <f>_xll.SNL.Clients.Office.Excel.Functions.SPG(G57, "IQ_DILUT_EPS_NORM", "CY2023")</f>
        <v>1.48</v>
      </c>
      <c r="K57">
        <f t="shared" si="2"/>
        <v>1502200</v>
      </c>
      <c r="L57">
        <f t="shared" si="3"/>
        <v>5.8895946051909356E-2</v>
      </c>
    </row>
    <row r="58" spans="1:12">
      <c r="A58" t="s">
        <v>60</v>
      </c>
      <c r="B58" s="4" cm="1">
        <f t="array" ref="B58">_xll.SNL.Clients.Office.Excel.Functions.SPG(A58, "SP_TOTAL_REV", "CY2023")</f>
        <v>14029000</v>
      </c>
      <c r="C58" s="4">
        <f>_xll.SNL.Clients.Office.Excel.Functions.SPG(A58,"IQ_AVG_DILUT_SHARES_OUT","CY2023")</f>
        <v>317022000</v>
      </c>
      <c r="D58" s="5">
        <f>_xll.SNL.Clients.Office.Excel.Functions.SPG(A58, "IQ_DILUT_EPS_NORM", "CY2023")</f>
        <v>1.9059999999999999</v>
      </c>
      <c r="E58">
        <f t="shared" si="0"/>
        <v>604243.93200000003</v>
      </c>
      <c r="F58">
        <f t="shared" si="1"/>
        <v>4.3071062228241502E-2</v>
      </c>
      <c r="G58" t="s">
        <v>60</v>
      </c>
      <c r="H58" s="4" cm="1">
        <f t="array" ref="H58">_xll.SNL.Clients.Office.Excel.Functions.SPG(G58, "SP_TOTAL_REV", "CY2023")</f>
        <v>14029000</v>
      </c>
      <c r="I58" s="4">
        <f>_xll.SNL.Clients.Office.Excel.Functions.SPG(G58,"IQ_AVG_DILUT_SHARES_OUT","CY2023")</f>
        <v>317022000</v>
      </c>
      <c r="J58" s="5">
        <f>_xll.SNL.Clients.Office.Excel.Functions.SPG(G58, "IQ_DILUT_EPS_NORM", "CY2023")</f>
        <v>1.9059999999999999</v>
      </c>
      <c r="K58">
        <f t="shared" si="2"/>
        <v>604243.93200000003</v>
      </c>
      <c r="L58">
        <f t="shared" si="3"/>
        <v>4.3071062228241502E-2</v>
      </c>
    </row>
    <row r="59" spans="1:12">
      <c r="A59" t="s">
        <v>61</v>
      </c>
      <c r="B59" s="4" cm="1">
        <f t="array" ref="B59">_xll.SNL.Clients.Office.Excel.Functions.SPG(A59, "SP_TOTAL_REV", "CY2023")</f>
        <v>100181000</v>
      </c>
      <c r="C59" s="4">
        <f>_xll.SNL.Clients.Office.Excel.Functions.SPG(A59,"IQ_AVG_DILUT_SHARES_OUT","CY2023")</f>
        <v>8080500000</v>
      </c>
      <c r="D59" s="5">
        <f>_xll.SNL.Clients.Office.Excel.Functions.SPG(A59, "IQ_DILUT_EPS_NORM", "CY2023")</f>
        <v>2.4780000000000002</v>
      </c>
      <c r="E59">
        <f t="shared" si="0"/>
        <v>20023479</v>
      </c>
      <c r="F59">
        <f t="shared" si="1"/>
        <v>0.19987301983410027</v>
      </c>
      <c r="G59" t="s">
        <v>61</v>
      </c>
      <c r="H59" s="4" cm="1">
        <f t="array" ref="H59">_xll.SNL.Clients.Office.Excel.Functions.SPG(G59, "SP_TOTAL_REV", "CY2023")</f>
        <v>100181000</v>
      </c>
      <c r="I59" s="4">
        <f>_xll.SNL.Clients.Office.Excel.Functions.SPG(G59,"IQ_AVG_DILUT_SHARES_OUT","CY2023")</f>
        <v>8080500000</v>
      </c>
      <c r="J59" s="5">
        <f>_xll.SNL.Clients.Office.Excel.Functions.SPG(G59, "IQ_DILUT_EPS_NORM", "CY2023")</f>
        <v>2.4780000000000002</v>
      </c>
      <c r="K59">
        <f t="shared" si="2"/>
        <v>20023479</v>
      </c>
      <c r="L59">
        <f t="shared" si="3"/>
        <v>0.19987301983410027</v>
      </c>
    </row>
    <row r="60" spans="1:12">
      <c r="A60" t="s">
        <v>62</v>
      </c>
      <c r="B60" s="4" cm="1">
        <f t="array" ref="B60">_xll.SNL.Clients.Office.Excel.Functions.SPG(A60, "SP_TOTAL_REV", "CY2023")</f>
        <v>14813000</v>
      </c>
      <c r="C60" s="4">
        <f>_xll.SNL.Clients.Office.Excel.Functions.SPG(A60,"IQ_AVG_DILUT_SHARES_OUT","CY2023")</f>
        <v>506000000</v>
      </c>
      <c r="D60" s="5">
        <f>_xll.SNL.Clients.Office.Excel.Functions.SPG(A60, "IQ_DILUT_EPS_NORM", "CY2023")</f>
        <v>1.2509999999999999</v>
      </c>
      <c r="E60">
        <f t="shared" si="0"/>
        <v>633006</v>
      </c>
      <c r="F60">
        <f t="shared" si="1"/>
        <v>4.2733139809626682E-2</v>
      </c>
      <c r="G60" t="s">
        <v>62</v>
      </c>
      <c r="H60" s="4" cm="1">
        <f t="array" ref="H60">_xll.SNL.Clients.Office.Excel.Functions.SPG(G60, "SP_TOTAL_REV", "CY2023")</f>
        <v>14813000</v>
      </c>
      <c r="I60" s="4">
        <f>_xll.SNL.Clients.Office.Excel.Functions.SPG(G60,"IQ_AVG_DILUT_SHARES_OUT","CY2023")</f>
        <v>506000000</v>
      </c>
      <c r="J60" s="5">
        <f>_xll.SNL.Clients.Office.Excel.Functions.SPG(G60, "IQ_DILUT_EPS_NORM", "CY2023")</f>
        <v>1.2509999999999999</v>
      </c>
      <c r="K60">
        <f t="shared" si="2"/>
        <v>633006</v>
      </c>
      <c r="L60">
        <f t="shared" si="3"/>
        <v>4.2733139809626682E-2</v>
      </c>
    </row>
    <row r="61" spans="1:12">
      <c r="A61" t="s">
        <v>63</v>
      </c>
      <c r="B61" s="4" cm="1">
        <f t="array" ref="B61">_xll.SNL.Clients.Office.Excel.Functions.SPG(A61, "SP_TOTAL_REV", "CY2023")</f>
        <v>19492000</v>
      </c>
      <c r="C61" s="4">
        <f>_xll.SNL.Clients.Office.Excel.Functions.SPG(A61,"IQ_AVG_DILUT_SHARES_OUT","CY2023")</f>
        <v>289906500</v>
      </c>
      <c r="D61" s="5">
        <f>_xll.SNL.Clients.Office.Excel.Functions.SPG(A61, "IQ_DILUT_EPS_NORM", "CY2023")</f>
        <v>4.8460000000000001</v>
      </c>
      <c r="E61">
        <f t="shared" si="0"/>
        <v>1404886.899</v>
      </c>
      <c r="F61">
        <f t="shared" si="1"/>
        <v>7.2075051251795613E-2</v>
      </c>
      <c r="G61" t="s">
        <v>63</v>
      </c>
      <c r="H61" s="4" cm="1">
        <f t="array" ref="H61">_xll.SNL.Clients.Office.Excel.Functions.SPG(G61, "SP_TOTAL_REV", "CY2023")</f>
        <v>19492000</v>
      </c>
      <c r="I61" s="4">
        <f>_xll.SNL.Clients.Office.Excel.Functions.SPG(G61,"IQ_AVG_DILUT_SHARES_OUT","CY2023")</f>
        <v>289906500</v>
      </c>
      <c r="J61" s="5">
        <f>_xll.SNL.Clients.Office.Excel.Functions.SPG(G61, "IQ_DILUT_EPS_NORM", "CY2023")</f>
        <v>4.8460000000000001</v>
      </c>
      <c r="K61">
        <f t="shared" si="2"/>
        <v>1404886.899</v>
      </c>
      <c r="L61">
        <f t="shared" si="3"/>
        <v>7.2075051251795613E-2</v>
      </c>
    </row>
    <row r="62" spans="1:12">
      <c r="A62" t="s">
        <v>64</v>
      </c>
      <c r="B62" s="4" cm="1">
        <f t="array" ref="B62">_xll.SNL.Clients.Office.Excel.Functions.SPG(A62, "SP_TOTAL_REV", "CY2023")</f>
        <v>364482000</v>
      </c>
      <c r="C62" s="4">
        <f>_xll.SNL.Clients.Office.Excel.Functions.SPG(A62,"IQ_AVG_DILUT_SHARES_OUT","CY2023")</f>
        <v>1448880</v>
      </c>
      <c r="D62" s="5">
        <f>_xll.SNL.Clients.Office.Excel.Functions.SPG(A62, "IQ_DILUT_EPS_NORM", "CY2023")</f>
        <v>51197.993999999999</v>
      </c>
      <c r="E62">
        <f t="shared" si="0"/>
        <v>74179749.546719998</v>
      </c>
      <c r="F62">
        <f t="shared" si="1"/>
        <v>0.20352102311422784</v>
      </c>
      <c r="G62" t="s">
        <v>64</v>
      </c>
      <c r="H62" s="4" cm="1">
        <f t="array" ref="H62">_xll.SNL.Clients.Office.Excel.Functions.SPG(G62, "SP_TOTAL_REV", "CY2023")</f>
        <v>364482000</v>
      </c>
      <c r="I62" s="4">
        <f>_xll.SNL.Clients.Office.Excel.Functions.SPG(G62,"IQ_AVG_DILUT_SHARES_OUT","CY2023")</f>
        <v>1448880</v>
      </c>
      <c r="J62" s="5">
        <f>_xll.SNL.Clients.Office.Excel.Functions.SPG(G62, "IQ_DILUT_EPS_NORM", "CY2023")</f>
        <v>51197.993999999999</v>
      </c>
      <c r="K62">
        <f t="shared" si="2"/>
        <v>74179749.546719998</v>
      </c>
      <c r="L62">
        <f t="shared" si="3"/>
        <v>0.20352102311422784</v>
      </c>
    </row>
    <row r="63" spans="1:12">
      <c r="A63" t="s">
        <v>65</v>
      </c>
      <c r="B63" s="4" cm="1">
        <f t="array" ref="B63">_xll.SNL.Clients.Office.Excel.Functions.SPG(A63, "SP_TOTAL_REV", "CY2023")</f>
        <v>43452000</v>
      </c>
      <c r="C63" s="4">
        <f>_xll.SNL.Clients.Office.Excel.Functions.SPG(A63,"IQ_AVG_DILUT_SHARES_OUT","CY2023")</f>
        <v>218500000</v>
      </c>
      <c r="D63" s="5">
        <f>_xll.SNL.Clients.Office.Excel.Functions.SPG(A63, "IQ_DILUT_EPS_NORM", "CY2023")</f>
        <v>5.0170000000000003</v>
      </c>
      <c r="E63">
        <f t="shared" si="0"/>
        <v>1096214.5</v>
      </c>
      <c r="F63">
        <f t="shared" si="1"/>
        <v>2.5228171315474546E-2</v>
      </c>
      <c r="G63" t="s">
        <v>65</v>
      </c>
      <c r="H63" s="4" cm="1">
        <f t="array" ref="H63">_xll.SNL.Clients.Office.Excel.Functions.SPG(G63, "SP_TOTAL_REV", "CY2023")</f>
        <v>43452000</v>
      </c>
      <c r="I63" s="4">
        <f>_xll.SNL.Clients.Office.Excel.Functions.SPG(G63,"IQ_AVG_DILUT_SHARES_OUT","CY2023")</f>
        <v>218500000</v>
      </c>
      <c r="J63" s="5">
        <f>_xll.SNL.Clients.Office.Excel.Functions.SPG(G63, "IQ_DILUT_EPS_NORM", "CY2023")</f>
        <v>5.0170000000000003</v>
      </c>
      <c r="K63">
        <f t="shared" si="2"/>
        <v>1096214.5</v>
      </c>
      <c r="L63">
        <f t="shared" si="3"/>
        <v>2.5228171315474546E-2</v>
      </c>
    </row>
    <row r="64" spans="1:12">
      <c r="A64" t="s">
        <v>66</v>
      </c>
      <c r="B64" s="4" cm="1">
        <f t="array" ref="B64">_xll.SNL.Clients.Office.Excel.Functions.SPG(A64, "SP_TOTAL_REV", "CY2023")</f>
        <v>1144999</v>
      </c>
      <c r="C64" s="4">
        <f>_xll.SNL.Clients.Office.Excel.Functions.SPG(A64,"IQ_AVG_DILUT_SHARES_OUT","CY2023")</f>
        <v>161472500</v>
      </c>
      <c r="D64" s="5">
        <f>_xll.SNL.Clients.Office.Excel.Functions.SPG(A64, "IQ_DILUT_EPS_NORM", "CY2023")</f>
        <v>0.90800000000000003</v>
      </c>
      <c r="E64">
        <f t="shared" si="0"/>
        <v>146617.03</v>
      </c>
      <c r="F64">
        <f t="shared" si="1"/>
        <v>0.128049919694253</v>
      </c>
      <c r="G64" t="s">
        <v>66</v>
      </c>
      <c r="H64" s="4" cm="1">
        <f t="array" ref="H64">_xll.SNL.Clients.Office.Excel.Functions.SPG(G64, "SP_TOTAL_REV", "CY2023")</f>
        <v>1144999</v>
      </c>
      <c r="I64" s="4">
        <f>_xll.SNL.Clients.Office.Excel.Functions.SPG(G64,"IQ_AVG_DILUT_SHARES_OUT","CY2023")</f>
        <v>161472500</v>
      </c>
      <c r="J64" s="5">
        <f>_xll.SNL.Clients.Office.Excel.Functions.SPG(G64, "IQ_DILUT_EPS_NORM", "CY2023")</f>
        <v>0.90800000000000003</v>
      </c>
      <c r="K64">
        <f t="shared" si="2"/>
        <v>146617.03</v>
      </c>
      <c r="L64">
        <f t="shared" si="3"/>
        <v>0.128049919694253</v>
      </c>
    </row>
    <row r="65" spans="1:12">
      <c r="A65" t="s">
        <v>67</v>
      </c>
      <c r="B65" s="4" cm="1">
        <f t="array" ref="B65">_xll.SNL.Clients.Office.Excel.Functions.SPG(A65, "SP_TOTAL_REV", "CY2023")</f>
        <v>9835600</v>
      </c>
      <c r="C65" s="4">
        <f>_xll.SNL.Clients.Office.Excel.Functions.SPG(A65,"IQ_AVG_DILUT_SHARES_OUT","CY2023")</f>
        <v>145600000</v>
      </c>
      <c r="D65" s="5">
        <f>_xll.SNL.Clients.Office.Excel.Functions.SPG(A65, "IQ_DILUT_EPS_NORM", "CY2023")</f>
        <v>7.98</v>
      </c>
      <c r="E65">
        <f t="shared" si="0"/>
        <v>1161888</v>
      </c>
      <c r="F65">
        <f t="shared" si="1"/>
        <v>0.11813087152791898</v>
      </c>
      <c r="G65" t="s">
        <v>67</v>
      </c>
      <c r="H65" s="4" cm="1">
        <f t="array" ref="H65">_xll.SNL.Clients.Office.Excel.Functions.SPG(G65, "SP_TOTAL_REV", "CY2023")</f>
        <v>9835600</v>
      </c>
      <c r="I65" s="4">
        <f>_xll.SNL.Clients.Office.Excel.Functions.SPG(G65,"IQ_AVG_DILUT_SHARES_OUT","CY2023")</f>
        <v>145600000</v>
      </c>
      <c r="J65" s="5">
        <f>_xll.SNL.Clients.Office.Excel.Functions.SPG(G65, "IQ_DILUT_EPS_NORM", "CY2023")</f>
        <v>7.98</v>
      </c>
      <c r="K65">
        <f t="shared" si="2"/>
        <v>1161888</v>
      </c>
      <c r="L65">
        <f t="shared" si="3"/>
        <v>0.11813087152791898</v>
      </c>
    </row>
    <row r="66" spans="1:12">
      <c r="A66" t="s">
        <v>68</v>
      </c>
      <c r="B66" s="4" cm="1">
        <f t="array" ref="B66">_xll.SNL.Clients.Office.Excel.Functions.SPG(A66, "SP_TOTAL_REV", "CY2023")</f>
        <v>17859000</v>
      </c>
      <c r="C66" s="4">
        <f>_xll.SNL.Clients.Office.Excel.Functions.SPG(A66,"IQ_AVG_DILUT_SHARES_OUT","CY2023")</f>
        <v>150706451</v>
      </c>
      <c r="D66" s="5">
        <f>_xll.SNL.Clients.Office.Excel.Functions.SPG(A66, "IQ_DILUT_EPS_NORM", "CY2023")</f>
        <v>25.885000000000002</v>
      </c>
      <c r="E66">
        <f t="shared" si="0"/>
        <v>3901036.484135</v>
      </c>
      <c r="F66">
        <f t="shared" si="1"/>
        <v>0.21843532583767289</v>
      </c>
      <c r="G66" t="s">
        <v>68</v>
      </c>
      <c r="H66" s="4" cm="1">
        <f t="array" ref="H66">_xll.SNL.Clients.Office.Excel.Functions.SPG(G66, "SP_TOTAL_REV", "CY2023")</f>
        <v>17859000</v>
      </c>
      <c r="I66" s="4">
        <f>_xll.SNL.Clients.Office.Excel.Functions.SPG(G66,"IQ_AVG_DILUT_SHARES_OUT","CY2023")</f>
        <v>150706451</v>
      </c>
      <c r="J66" s="5">
        <f>_xll.SNL.Clients.Office.Excel.Functions.SPG(G66, "IQ_DILUT_EPS_NORM", "CY2023")</f>
        <v>25.885000000000002</v>
      </c>
      <c r="K66">
        <f t="shared" si="2"/>
        <v>3901036.484135</v>
      </c>
      <c r="L66">
        <f t="shared" si="3"/>
        <v>0.21843532583767289</v>
      </c>
    </row>
    <row r="67" spans="1:12">
      <c r="A67" t="s">
        <v>69</v>
      </c>
      <c r="B67" s="4" cm="1">
        <f t="array" ref="B67">_xll.SNL.Clients.Office.Excel.Functions.SPG(A67, "SP_TOTAL_REV", "CY2023")</f>
        <v>7683902</v>
      </c>
      <c r="C67" s="4">
        <f>_xll.SNL.Clients.Office.Excel.Functions.SPG(A67,"IQ_AVG_DILUT_SHARES_OUT","CY2023")</f>
        <v>755419936</v>
      </c>
      <c r="D67" s="5">
        <f>_xll.SNL.Clients.Office.Excel.Functions.SPG(A67, "IQ_DILUT_EPS_NORM", "CY2023")</f>
        <v>1.1000000000000001</v>
      </c>
      <c r="E67">
        <f t="shared" si="0"/>
        <v>830961.92960000003</v>
      </c>
      <c r="F67">
        <f t="shared" si="1"/>
        <v>0.10814322327380022</v>
      </c>
      <c r="G67" t="s">
        <v>69</v>
      </c>
      <c r="H67" s="4" cm="1">
        <f t="array" ref="H67">_xll.SNL.Clients.Office.Excel.Functions.SPG(G67, "SP_TOTAL_REV", "CY2023")</f>
        <v>7683902</v>
      </c>
      <c r="I67" s="4">
        <f>_xll.SNL.Clients.Office.Excel.Functions.SPG(G67,"IQ_AVG_DILUT_SHARES_OUT","CY2023")</f>
        <v>755419936</v>
      </c>
      <c r="J67" s="5">
        <f>_xll.SNL.Clients.Office.Excel.Functions.SPG(G67, "IQ_DILUT_EPS_NORM", "CY2023")</f>
        <v>1.1000000000000001</v>
      </c>
      <c r="K67">
        <f t="shared" si="2"/>
        <v>830961.92960000003</v>
      </c>
      <c r="L67">
        <f t="shared" si="3"/>
        <v>0.10814322327380022</v>
      </c>
    </row>
    <row r="68" spans="1:12">
      <c r="A68" t="s">
        <v>70</v>
      </c>
      <c r="B68" s="4" cm="1">
        <f t="array" ref="B68">_xll.SNL.Clients.Office.Excel.Functions.SPG(A68, "SP_TOTAL_REV", "CY2023")</f>
        <v>21365000</v>
      </c>
      <c r="C68" s="4">
        <f>_xll.SNL.Clients.Office.Excel.Functions.SPG(A68,"IQ_AVG_DILUT_SHARES_OUT","CY2023")</f>
        <v>36530000</v>
      </c>
      <c r="D68" s="5">
        <f>_xll.SNL.Clients.Office.Excel.Functions.SPG(A68, "IQ_DILUT_EPS_NORM", "CY2023")</f>
        <v>97.557000000000002</v>
      </c>
      <c r="E68">
        <f t="shared" si="0"/>
        <v>3563757.21</v>
      </c>
      <c r="F68">
        <f t="shared" si="1"/>
        <v>0.16680352024338871</v>
      </c>
      <c r="G68" t="s">
        <v>70</v>
      </c>
      <c r="H68" s="4" cm="1">
        <f t="array" ref="H68">_xll.SNL.Clients.Office.Excel.Functions.SPG(G68, "SP_TOTAL_REV", "CY2023")</f>
        <v>21365000</v>
      </c>
      <c r="I68" s="4">
        <f>_xll.SNL.Clients.Office.Excel.Functions.SPG(G68,"IQ_AVG_DILUT_SHARES_OUT","CY2023")</f>
        <v>36530000</v>
      </c>
      <c r="J68" s="5">
        <f>_xll.SNL.Clients.Office.Excel.Functions.SPG(G68, "IQ_DILUT_EPS_NORM", "CY2023")</f>
        <v>97.557000000000002</v>
      </c>
      <c r="K68">
        <f t="shared" si="2"/>
        <v>3563757.21</v>
      </c>
      <c r="L68">
        <f t="shared" si="3"/>
        <v>0.16680352024338871</v>
      </c>
    </row>
    <row r="69" spans="1:12">
      <c r="A69" t="s">
        <v>71</v>
      </c>
      <c r="B69" s="4" cm="1">
        <f t="array" ref="B69">_xll.SNL.Clients.Office.Excel.Functions.SPG(A69, "SP_TOTAL_REV", "CY2023")</f>
        <v>14198000</v>
      </c>
      <c r="C69" s="4">
        <f>_xll.SNL.Clients.Office.Excel.Functions.SPG(A69,"IQ_AVG_DILUT_SHARES_OUT","CY2023")</f>
        <v>234400000</v>
      </c>
      <c r="D69" s="5">
        <f>_xll.SNL.Clients.Office.Excel.Functions.SPG(A69, "IQ_DILUT_EPS_NORM", "CY2023")</f>
        <v>3.008</v>
      </c>
      <c r="E69">
        <f t="shared" ref="E69:E132" si="4">C69*D69/1000</f>
        <v>705075.19999999995</v>
      </c>
      <c r="F69">
        <f t="shared" ref="F69:F132" si="5">E69/B69</f>
        <v>4.9660177489787294E-2</v>
      </c>
      <c r="G69" t="s">
        <v>71</v>
      </c>
      <c r="H69" s="4" cm="1">
        <f t="array" ref="H69">_xll.SNL.Clients.Office.Excel.Functions.SPG(G69, "SP_TOTAL_REV", "CY2023")</f>
        <v>14198000</v>
      </c>
      <c r="I69" s="4">
        <f>_xll.SNL.Clients.Office.Excel.Functions.SPG(G69,"IQ_AVG_DILUT_SHARES_OUT","CY2023")</f>
        <v>234400000</v>
      </c>
      <c r="J69" s="5">
        <f>_xll.SNL.Clients.Office.Excel.Functions.SPG(G69, "IQ_DILUT_EPS_NORM", "CY2023")</f>
        <v>3.008</v>
      </c>
      <c r="K69">
        <f t="shared" ref="K69:K132" si="6">I69*J69/1000</f>
        <v>705075.19999999995</v>
      </c>
      <c r="L69">
        <f t="shared" ref="L69:L132" si="7">K69/H69</f>
        <v>4.9660177489787294E-2</v>
      </c>
    </row>
    <row r="70" spans="1:12">
      <c r="A70" t="s">
        <v>72</v>
      </c>
      <c r="B70" s="4" cm="1">
        <f t="array" ref="B70">_xll.SNL.Clients.Office.Excel.Functions.SPG(A70, "SP_TOTAL_REV", "CY2023")</f>
        <v>14240000</v>
      </c>
      <c r="C70" s="4">
        <f>_xll.SNL.Clients.Office.Excel.Functions.SPG(A70,"IQ_AVG_DILUT_SHARES_OUT","CY2023")</f>
        <v>1463500000</v>
      </c>
      <c r="D70" s="5">
        <f>_xll.SNL.Clients.Office.Excel.Functions.SPG(A70, "IQ_DILUT_EPS_NORM", "CY2023")</f>
        <v>0.90500000000000003</v>
      </c>
      <c r="E70">
        <f t="shared" si="4"/>
        <v>1324467.5</v>
      </c>
      <c r="F70">
        <f t="shared" si="5"/>
        <v>9.3010358146067409E-2</v>
      </c>
      <c r="G70" t="s">
        <v>72</v>
      </c>
      <c r="H70" s="4" cm="1">
        <f t="array" ref="H70">_xll.SNL.Clients.Office.Excel.Functions.SPG(G70, "SP_TOTAL_REV", "CY2023")</f>
        <v>14240000</v>
      </c>
      <c r="I70" s="4">
        <f>_xll.SNL.Clients.Office.Excel.Functions.SPG(G70,"IQ_AVG_DILUT_SHARES_OUT","CY2023")</f>
        <v>1463500000</v>
      </c>
      <c r="J70" s="5">
        <f>_xll.SNL.Clients.Office.Excel.Functions.SPG(G70, "IQ_DILUT_EPS_NORM", "CY2023")</f>
        <v>0.90500000000000003</v>
      </c>
      <c r="K70">
        <f t="shared" si="6"/>
        <v>1324467.5</v>
      </c>
      <c r="L70">
        <f t="shared" si="7"/>
        <v>9.3010358146067409E-2</v>
      </c>
    </row>
    <row r="71" spans="1:12">
      <c r="A71" t="s">
        <v>73</v>
      </c>
      <c r="B71" s="4" cm="1">
        <f t="array" ref="B71">_xll.SNL.Clients.Office.Excel.Functions.SPG(A71, "SP_TOTAL_REV", "CY2023")</f>
        <v>45006000</v>
      </c>
      <c r="C71" s="4">
        <f>_xll.SNL.Clients.Office.Excel.Functions.SPG(A71,"IQ_AVG_DILUT_SHARES_OUT","CY2023")</f>
        <v>2078000000</v>
      </c>
      <c r="D71" s="5">
        <f>_xll.SNL.Clients.Office.Excel.Functions.SPG(A71, "IQ_DILUT_EPS_NORM", "CY2023")</f>
        <v>3.0430000000000001</v>
      </c>
      <c r="E71">
        <f t="shared" si="4"/>
        <v>6323354</v>
      </c>
      <c r="F71">
        <f t="shared" si="5"/>
        <v>0.14050024441185618</v>
      </c>
      <c r="G71" t="s">
        <v>73</v>
      </c>
      <c r="H71" s="4" cm="1">
        <f t="array" ref="H71">_xll.SNL.Clients.Office.Excel.Functions.SPG(G71, "SP_TOTAL_REV", "CY2023")</f>
        <v>45006000</v>
      </c>
      <c r="I71" s="4">
        <f>_xll.SNL.Clients.Office.Excel.Functions.SPG(G71,"IQ_AVG_DILUT_SHARES_OUT","CY2023")</f>
        <v>2078000000</v>
      </c>
      <c r="J71" s="5">
        <f>_xll.SNL.Clients.Office.Excel.Functions.SPG(G71, "IQ_DILUT_EPS_NORM", "CY2023")</f>
        <v>3.0430000000000001</v>
      </c>
      <c r="K71">
        <f t="shared" si="6"/>
        <v>6323354</v>
      </c>
      <c r="L71">
        <f t="shared" si="7"/>
        <v>0.14050024441185618</v>
      </c>
    </row>
    <row r="72" spans="1:12">
      <c r="A72" t="s">
        <v>74</v>
      </c>
      <c r="B72" s="4" cm="1">
        <f t="array" ref="B72">_xll.SNL.Clients.Office.Excel.Functions.SPG(A72, "SP_TOTAL_REV", "CY2023")</f>
        <v>38865000</v>
      </c>
      <c r="C72" s="4">
        <f>_xll.SNL.Clients.Office.Excel.Functions.SPG(A72,"IQ_AVG_DILUT_SHARES_OUT","CY2023")</f>
        <v>4365000000</v>
      </c>
      <c r="D72" s="5">
        <f>_xll.SNL.Clients.Office.Excel.Functions.SPG(A72, "IQ_DILUT_EPS_NORM", "CY2023")</f>
        <v>1.97</v>
      </c>
      <c r="E72">
        <f t="shared" si="4"/>
        <v>8599050</v>
      </c>
      <c r="F72">
        <f t="shared" si="5"/>
        <v>0.22125434195291394</v>
      </c>
      <c r="G72" t="s">
        <v>74</v>
      </c>
      <c r="H72" s="4" cm="1">
        <f t="array" ref="H72">_xll.SNL.Clients.Office.Excel.Functions.SPG(G72, "SP_TOTAL_REV", "CY2023")</f>
        <v>38865000</v>
      </c>
      <c r="I72" s="4">
        <f>_xll.SNL.Clients.Office.Excel.Functions.SPG(G72,"IQ_AVG_DILUT_SHARES_OUT","CY2023")</f>
        <v>4365000000</v>
      </c>
      <c r="J72" s="5">
        <f>_xll.SNL.Clients.Office.Excel.Functions.SPG(G72, "IQ_DILUT_EPS_NORM", "CY2023")</f>
        <v>1.97</v>
      </c>
      <c r="K72">
        <f t="shared" si="6"/>
        <v>8599050</v>
      </c>
      <c r="L72">
        <f t="shared" si="7"/>
        <v>0.22125434195291394</v>
      </c>
    </row>
    <row r="73" spans="1:12">
      <c r="A73" t="s">
        <v>75</v>
      </c>
      <c r="B73" s="4" cm="1">
        <f t="array" ref="B73">_xll.SNL.Clients.Office.Excel.Functions.SPG(A73, "SP_TOTAL_REV", "CY2023")</f>
        <v>6320700</v>
      </c>
      <c r="C73" s="4">
        <f>_xll.SNL.Clients.Office.Excel.Functions.SPG(A73,"IQ_AVG_DILUT_SHARES_OUT","CY2023")</f>
        <v>119100000</v>
      </c>
      <c r="D73" s="5">
        <f>_xll.SNL.Clients.Office.Excel.Functions.SPG(A73, "IQ_DILUT_EPS_NORM", "CY2023")</f>
        <v>4.556</v>
      </c>
      <c r="E73">
        <f t="shared" si="4"/>
        <v>542619.6</v>
      </c>
      <c r="F73">
        <f t="shared" si="5"/>
        <v>8.5848023161991555E-2</v>
      </c>
      <c r="G73" t="s">
        <v>75</v>
      </c>
      <c r="H73" s="4" cm="1">
        <f t="array" ref="H73">_xll.SNL.Clients.Office.Excel.Functions.SPG(G73, "SP_TOTAL_REV", "CY2023")</f>
        <v>6320700</v>
      </c>
      <c r="I73" s="4">
        <f>_xll.SNL.Clients.Office.Excel.Functions.SPG(G73,"IQ_AVG_DILUT_SHARES_OUT","CY2023")</f>
        <v>119100000</v>
      </c>
      <c r="J73" s="5">
        <f>_xll.SNL.Clients.Office.Excel.Functions.SPG(G73, "IQ_DILUT_EPS_NORM", "CY2023")</f>
        <v>4.556</v>
      </c>
      <c r="K73">
        <f t="shared" si="6"/>
        <v>542619.6</v>
      </c>
      <c r="L73">
        <f t="shared" si="7"/>
        <v>8.5848023161991555E-2</v>
      </c>
    </row>
    <row r="74" spans="1:12">
      <c r="A74" t="s">
        <v>76</v>
      </c>
      <c r="B74" s="4" cm="1">
        <f t="array" ref="B74">_xll.SNL.Clients.Office.Excel.Functions.SPG(A74, "SP_TOTAL_REV", "CY2023")</f>
        <v>4257100</v>
      </c>
      <c r="C74" s="4">
        <f>_xll.SNL.Clients.Office.Excel.Functions.SPG(A74,"IQ_AVG_DILUT_SHARES_OUT","CY2023")</f>
        <v>280800000</v>
      </c>
      <c r="D74" s="5">
        <f>_xll.SNL.Clients.Office.Excel.Functions.SPG(A74, "IQ_DILUT_EPS_NORM", "CY2023")</f>
        <v>2.31</v>
      </c>
      <c r="E74">
        <f t="shared" si="4"/>
        <v>648648</v>
      </c>
      <c r="F74">
        <f t="shared" si="5"/>
        <v>0.15236851377698432</v>
      </c>
      <c r="G74" t="s">
        <v>76</v>
      </c>
      <c r="H74" s="4" cm="1">
        <f t="array" ref="H74">_xll.SNL.Clients.Office.Excel.Functions.SPG(G74, "SP_TOTAL_REV", "CY2023")</f>
        <v>4257100</v>
      </c>
      <c r="I74" s="4">
        <f>_xll.SNL.Clients.Office.Excel.Functions.SPG(G74,"IQ_AVG_DILUT_SHARES_OUT","CY2023")</f>
        <v>280800000</v>
      </c>
      <c r="J74" s="5">
        <f>_xll.SNL.Clients.Office.Excel.Functions.SPG(G74, "IQ_DILUT_EPS_NORM", "CY2023")</f>
        <v>2.31</v>
      </c>
      <c r="K74">
        <f t="shared" si="6"/>
        <v>648648</v>
      </c>
      <c r="L74">
        <f t="shared" si="7"/>
        <v>0.15236851377698432</v>
      </c>
    </row>
    <row r="75" spans="1:12">
      <c r="A75" t="s">
        <v>77</v>
      </c>
      <c r="B75" s="4" cm="1">
        <f t="array" ref="B75">_xll.SNL.Clients.Office.Excel.Functions.SPG(A75, "SP_TOTAL_REV", "CY2023")</f>
        <v>4260000</v>
      </c>
      <c r="C75" s="4">
        <f>_xll.SNL.Clients.Office.Excel.Functions.SPG(A75,"IQ_AVG_DILUT_SHARES_OUT","CY2023")</f>
        <v>479111641</v>
      </c>
      <c r="D75" s="5">
        <f>_xll.SNL.Clients.Office.Excel.Functions.SPG(A75, "IQ_DILUT_EPS_NORM", "CY2023")</f>
        <v>1.4710000000000001</v>
      </c>
      <c r="E75">
        <f t="shared" si="4"/>
        <v>704773.22391100007</v>
      </c>
      <c r="F75">
        <f t="shared" si="5"/>
        <v>0.16543972392276998</v>
      </c>
      <c r="G75" t="s">
        <v>77</v>
      </c>
      <c r="H75" s="4" cm="1">
        <f t="array" ref="H75">_xll.SNL.Clients.Office.Excel.Functions.SPG(G75, "SP_TOTAL_REV", "CY2023")</f>
        <v>4260000</v>
      </c>
      <c r="I75" s="4">
        <f>_xll.SNL.Clients.Office.Excel.Functions.SPG(G75,"IQ_AVG_DILUT_SHARES_OUT","CY2023")</f>
        <v>479111641</v>
      </c>
      <c r="J75" s="5">
        <f>_xll.SNL.Clients.Office.Excel.Functions.SPG(G75, "IQ_DILUT_EPS_NORM", "CY2023")</f>
        <v>1.4710000000000001</v>
      </c>
      <c r="K75">
        <f t="shared" si="6"/>
        <v>704773.22391100007</v>
      </c>
      <c r="L75">
        <f t="shared" si="7"/>
        <v>0.16543972392276998</v>
      </c>
    </row>
    <row r="76" spans="1:12">
      <c r="A76" t="s">
        <v>78</v>
      </c>
      <c r="B76" s="4" cm="1">
        <f t="array" ref="B76">_xll.SNL.Clients.Office.Excel.Functions.SPG(A76, "SP_TOTAL_REV", "CY2023")</f>
        <v>17097330</v>
      </c>
      <c r="C76" s="4">
        <f>_xll.SNL.Clients.Office.Excel.Functions.SPG(A76,"IQ_AVG_DILUT_SHARES_OUT","CY2023")</f>
        <v>128998000</v>
      </c>
      <c r="D76" s="5">
        <f>_xll.SNL.Clients.Office.Excel.Functions.SPG(A76, "IQ_DILUT_EPS_NORM", "CY2023")</f>
        <v>9.6140000000000008</v>
      </c>
      <c r="E76">
        <f t="shared" si="4"/>
        <v>1240186.7720000001</v>
      </c>
      <c r="F76">
        <f t="shared" si="5"/>
        <v>7.2536868154267367E-2</v>
      </c>
      <c r="G76" t="s">
        <v>78</v>
      </c>
      <c r="H76" s="4" cm="1">
        <f t="array" ref="H76">_xll.SNL.Clients.Office.Excel.Functions.SPG(G76, "SP_TOTAL_REV", "CY2023")</f>
        <v>17097330</v>
      </c>
      <c r="I76" s="4">
        <f>_xll.SNL.Clients.Office.Excel.Functions.SPG(G76,"IQ_AVG_DILUT_SHARES_OUT","CY2023")</f>
        <v>128998000</v>
      </c>
      <c r="J76" s="5">
        <f>_xll.SNL.Clients.Office.Excel.Functions.SPG(G76, "IQ_DILUT_EPS_NORM", "CY2023")</f>
        <v>9.6140000000000008</v>
      </c>
      <c r="K76">
        <f t="shared" si="6"/>
        <v>1240186.7720000001</v>
      </c>
      <c r="L76">
        <f t="shared" si="7"/>
        <v>7.2536868154267367E-2</v>
      </c>
    </row>
    <row r="77" spans="1:12">
      <c r="A77" t="s">
        <v>79</v>
      </c>
      <c r="B77" s="4" cm="1">
        <f t="array" ref="B77">_xll.SNL.Clients.Office.Excel.Functions.SPG(A77, "SP_TOTAL_REV", "CY2023")</f>
        <v>59540000</v>
      </c>
      <c r="C77" s="4">
        <f>_xll.SNL.Clients.Office.Excel.Functions.SPG(A77,"IQ_AVG_DILUT_SHARES_OUT","CY2023")</f>
        <v>150787917</v>
      </c>
      <c r="D77" s="5">
        <f>_xll.SNL.Clients.Office.Excel.Functions.SPG(A77, "IQ_DILUT_EPS_NORM", "CY2023")</f>
        <v>12.698</v>
      </c>
      <c r="E77">
        <f t="shared" si="4"/>
        <v>1914704.970066</v>
      </c>
      <c r="F77">
        <f t="shared" si="5"/>
        <v>3.2158296440476991E-2</v>
      </c>
      <c r="G77" t="s">
        <v>79</v>
      </c>
      <c r="H77" s="4" cm="1">
        <f t="array" ref="H77">_xll.SNL.Clients.Office.Excel.Functions.SPG(G77, "SP_TOTAL_REV", "CY2023")</f>
        <v>59540000</v>
      </c>
      <c r="I77" s="4">
        <f>_xll.SNL.Clients.Office.Excel.Functions.SPG(G77,"IQ_AVG_DILUT_SHARES_OUT","CY2023")</f>
        <v>150787917</v>
      </c>
      <c r="J77" s="5">
        <f>_xll.SNL.Clients.Office.Excel.Functions.SPG(G77, "IQ_DILUT_EPS_NORM", "CY2023")</f>
        <v>12.698</v>
      </c>
      <c r="K77">
        <f t="shared" si="6"/>
        <v>1914704.970066</v>
      </c>
      <c r="L77">
        <f t="shared" si="7"/>
        <v>3.2158296440476991E-2</v>
      </c>
    </row>
    <row r="78" spans="1:12">
      <c r="A78" t="s">
        <v>80</v>
      </c>
      <c r="B78" s="4" cm="1">
        <f t="array" ref="B78">_xll.SNL.Clients.Office.Excel.Functions.SPG(A78, "SP_TOTAL_REV", "CY2023")</f>
        <v>3373491</v>
      </c>
      <c r="C78" s="4">
        <f>_xll.SNL.Clients.Office.Excel.Functions.SPG(A78,"IQ_AVG_DILUT_SHARES_OUT","CY2023")</f>
        <v>157201000</v>
      </c>
      <c r="D78" s="5">
        <f>_xll.SNL.Clients.Office.Excel.Functions.SPG(A78, "IQ_DILUT_EPS_NORM", "CY2023")</f>
        <v>1.389</v>
      </c>
      <c r="E78">
        <f t="shared" si="4"/>
        <v>218352.18900000001</v>
      </c>
      <c r="F78">
        <f t="shared" si="5"/>
        <v>6.4725884551048163E-2</v>
      </c>
      <c r="G78" t="s">
        <v>80</v>
      </c>
      <c r="H78" s="4" cm="1">
        <f t="array" ref="H78">_xll.SNL.Clients.Office.Excel.Functions.SPG(G78, "SP_TOTAL_REV", "CY2023")</f>
        <v>3373491</v>
      </c>
      <c r="I78" s="4">
        <f>_xll.SNL.Clients.Office.Excel.Functions.SPG(G78,"IQ_AVG_DILUT_SHARES_OUT","CY2023")</f>
        <v>157201000</v>
      </c>
      <c r="J78" s="5">
        <f>_xll.SNL.Clients.Office.Excel.Functions.SPG(G78, "IQ_DILUT_EPS_NORM", "CY2023")</f>
        <v>1.389</v>
      </c>
      <c r="K78">
        <f t="shared" si="6"/>
        <v>218352.18900000001</v>
      </c>
      <c r="L78">
        <f t="shared" si="7"/>
        <v>6.4725884551048163E-2</v>
      </c>
    </row>
    <row r="79" spans="1:12">
      <c r="A79" t="s">
        <v>81</v>
      </c>
      <c r="B79" s="4" cm="1">
        <f t="array" ref="B79">_xll.SNL.Clients.Office.Excel.Functions.SPG(A79, "SP_TOTAL_REV", "CY2023")</f>
        <v>17596443</v>
      </c>
      <c r="C79" s="4">
        <f>_xll.SNL.Clients.Office.Excel.Functions.SPG(A79,"IQ_AVG_DILUT_SHARES_OUT","CY2023")</f>
        <v>119677000</v>
      </c>
      <c r="D79" s="5">
        <f>_xll.SNL.Clients.Office.Excel.Functions.SPG(A79, "IQ_DILUT_EPS_NORM", "CY2023")</f>
        <v>2.2280000000000002</v>
      </c>
      <c r="E79">
        <f t="shared" si="4"/>
        <v>266640.35600000003</v>
      </c>
      <c r="F79">
        <f t="shared" si="5"/>
        <v>1.5153082699725168E-2</v>
      </c>
      <c r="G79" t="s">
        <v>81</v>
      </c>
      <c r="H79" s="4" cm="1">
        <f t="array" ref="H79">_xll.SNL.Clients.Office.Excel.Functions.SPG(G79, "SP_TOTAL_REV", "CY2023")</f>
        <v>17596443</v>
      </c>
      <c r="I79" s="4">
        <f>_xll.SNL.Clients.Office.Excel.Functions.SPG(G79,"IQ_AVG_DILUT_SHARES_OUT","CY2023")</f>
        <v>119677000</v>
      </c>
      <c r="J79" s="5">
        <f>_xll.SNL.Clients.Office.Excel.Functions.SPG(G79, "IQ_DILUT_EPS_NORM", "CY2023")</f>
        <v>2.2280000000000002</v>
      </c>
      <c r="K79">
        <f t="shared" si="6"/>
        <v>266640.35600000003</v>
      </c>
      <c r="L79">
        <f t="shared" si="7"/>
        <v>1.5153082699725168E-2</v>
      </c>
    </row>
    <row r="80" spans="1:12">
      <c r="A80" t="s">
        <v>82</v>
      </c>
      <c r="B80" s="4" cm="1">
        <f t="array" ref="B80">_xll.SNL.Clients.Office.Excel.Functions.SPG(A80, "SP_TOTAL_REV", "CY2023")</f>
        <v>4089986</v>
      </c>
      <c r="C80" s="4">
        <f>_xll.SNL.Clients.Office.Excel.Functions.SPG(A80,"IQ_AVG_DILUT_SHARES_OUT","CY2023")</f>
        <v>272748000</v>
      </c>
      <c r="D80" s="5">
        <f>_xll.SNL.Clients.Office.Excel.Functions.SPG(A80, "IQ_DILUT_EPS_NORM", "CY2023")</f>
        <v>2.911</v>
      </c>
      <c r="E80">
        <f t="shared" si="4"/>
        <v>793969.42799999996</v>
      </c>
      <c r="F80">
        <f t="shared" si="5"/>
        <v>0.19412521901052962</v>
      </c>
      <c r="G80" t="s">
        <v>82</v>
      </c>
      <c r="H80" s="4" cm="1">
        <f t="array" ref="H80">_xll.SNL.Clients.Office.Excel.Functions.SPG(G80, "SP_TOTAL_REV", "CY2023")</f>
        <v>4089986</v>
      </c>
      <c r="I80" s="4">
        <f>_xll.SNL.Clients.Office.Excel.Functions.SPG(G80,"IQ_AVG_DILUT_SHARES_OUT","CY2023")</f>
        <v>272748000</v>
      </c>
      <c r="J80" s="5">
        <f>_xll.SNL.Clients.Office.Excel.Functions.SPG(G80, "IQ_DILUT_EPS_NORM", "CY2023")</f>
        <v>2.911</v>
      </c>
      <c r="K80">
        <f t="shared" si="6"/>
        <v>793969.42799999996</v>
      </c>
      <c r="L80">
        <f t="shared" si="7"/>
        <v>0.19412521901052962</v>
      </c>
    </row>
    <row r="81" spans="1:12">
      <c r="A81" t="s">
        <v>83</v>
      </c>
      <c r="B81" s="4" cm="1">
        <f t="array" ref="B81">_xll.SNL.Clients.Office.Excel.Functions.SPG(A81, "SP_TOTAL_REV", "CY2023")</f>
        <v>11528000</v>
      </c>
      <c r="C81" s="4">
        <f>_xll.SNL.Clients.Office.Excel.Functions.SPG(A81,"IQ_AVG_DILUT_SHARES_OUT","CY2023")</f>
        <v>216000000</v>
      </c>
      <c r="D81" s="5">
        <f>_xll.SNL.Clients.Office.Excel.Functions.SPG(A81, "IQ_DILUT_EPS_NORM", "CY2023")</f>
        <v>0.44800000000000001</v>
      </c>
      <c r="E81">
        <f t="shared" si="4"/>
        <v>96768</v>
      </c>
      <c r="F81">
        <f t="shared" si="5"/>
        <v>8.3941707147814019E-3</v>
      </c>
      <c r="G81" t="s">
        <v>83</v>
      </c>
      <c r="H81" s="4" cm="1">
        <f t="array" ref="H81">_xll.SNL.Clients.Office.Excel.Functions.SPG(G81, "SP_TOTAL_REV", "CY2023")</f>
        <v>11528000</v>
      </c>
      <c r="I81" s="4">
        <f>_xll.SNL.Clients.Office.Excel.Functions.SPG(G81,"IQ_AVG_DILUT_SHARES_OUT","CY2023")</f>
        <v>216000000</v>
      </c>
      <c r="J81" s="5">
        <f>_xll.SNL.Clients.Office.Excel.Functions.SPG(G81, "IQ_DILUT_EPS_NORM", "CY2023")</f>
        <v>0.44800000000000001</v>
      </c>
      <c r="K81">
        <f t="shared" si="6"/>
        <v>96768</v>
      </c>
      <c r="L81">
        <f t="shared" si="7"/>
        <v>8.3941707147814019E-3</v>
      </c>
    </row>
    <row r="82" spans="1:12">
      <c r="A82" t="s">
        <v>84</v>
      </c>
      <c r="B82" s="4" cm="1">
        <f t="array" ref="B82">_xll.SNL.Clients.Office.Excel.Functions.SPG(A82, "SP_TOTAL_REV", "CY2023")</f>
        <v>1561755</v>
      </c>
      <c r="C82" s="4">
        <f>_xll.SNL.Clients.Office.Excel.Functions.SPG(A82,"IQ_AVG_DILUT_SHARES_OUT","CY2023")</f>
        <v>109399000</v>
      </c>
      <c r="D82" s="5">
        <f>_xll.SNL.Clients.Office.Excel.Functions.SPG(A82, "IQ_DILUT_EPS_NORM", "CY2023")</f>
        <v>1.0269999999999999</v>
      </c>
      <c r="E82">
        <f t="shared" si="4"/>
        <v>112352.77299999999</v>
      </c>
      <c r="F82">
        <f t="shared" si="5"/>
        <v>7.19400757481167E-2</v>
      </c>
      <c r="G82" t="s">
        <v>84</v>
      </c>
      <c r="H82" s="4" cm="1">
        <f t="array" ref="H82">_xll.SNL.Clients.Office.Excel.Functions.SPG(G82, "SP_TOTAL_REV", "CY2023")</f>
        <v>1561755</v>
      </c>
      <c r="I82" s="4">
        <f>_xll.SNL.Clients.Office.Excel.Functions.SPG(G82,"IQ_AVG_DILUT_SHARES_OUT","CY2023")</f>
        <v>109399000</v>
      </c>
      <c r="J82" s="5">
        <f>_xll.SNL.Clients.Office.Excel.Functions.SPG(G82, "IQ_DILUT_EPS_NORM", "CY2023")</f>
        <v>1.0269999999999999</v>
      </c>
      <c r="K82">
        <f t="shared" si="6"/>
        <v>112352.77299999999</v>
      </c>
      <c r="L82">
        <f t="shared" si="7"/>
        <v>7.19400757481167E-2</v>
      </c>
    </row>
    <row r="83" spans="1:12">
      <c r="A83" t="s">
        <v>85</v>
      </c>
      <c r="B83" s="4" cm="1">
        <f t="array" ref="B83">_xll.SNL.Clients.Office.Excel.Functions.SPG(A83, "SP_TOTAL_REV", "CY2023")</f>
        <v>26361000</v>
      </c>
      <c r="C83" s="4">
        <f>_xll.SNL.Clients.Office.Excel.Functions.SPG(A83,"IQ_AVG_DILUT_SHARES_OUT","CY2023")</f>
        <v>383400000</v>
      </c>
      <c r="D83" s="5">
        <f>_xll.SNL.Clients.Office.Excel.Functions.SPG(A83, "IQ_DILUT_EPS_NORM", "CY2023")</f>
        <v>9.8539999999999992</v>
      </c>
      <c r="E83">
        <f t="shared" si="4"/>
        <v>3778023.5999999996</v>
      </c>
      <c r="F83">
        <f t="shared" si="5"/>
        <v>0.14331867531580744</v>
      </c>
      <c r="G83" t="s">
        <v>85</v>
      </c>
      <c r="H83" s="4" cm="1">
        <f t="array" ref="H83">_xll.SNL.Clients.Office.Excel.Functions.SPG(G83, "SP_TOTAL_REV", "CY2023")</f>
        <v>26361000</v>
      </c>
      <c r="I83" s="4">
        <f>_xll.SNL.Clients.Office.Excel.Functions.SPG(G83,"IQ_AVG_DILUT_SHARES_OUT","CY2023")</f>
        <v>383400000</v>
      </c>
      <c r="J83" s="5">
        <f>_xll.SNL.Clients.Office.Excel.Functions.SPG(G83, "IQ_DILUT_EPS_NORM", "CY2023")</f>
        <v>9.8539999999999992</v>
      </c>
      <c r="K83">
        <f t="shared" si="6"/>
        <v>3778023.5999999996</v>
      </c>
      <c r="L83">
        <f t="shared" si="7"/>
        <v>0.14331867531580744</v>
      </c>
    </row>
    <row r="84" spans="1:12">
      <c r="A84" t="s">
        <v>86</v>
      </c>
      <c r="B84" s="4" cm="1">
        <f t="array" ref="B84">_xll.SNL.Clients.Office.Excel.Functions.SPG(A84, "SP_TOTAL_REV", "CY2023")</f>
        <v>215999000</v>
      </c>
      <c r="C84" s="4">
        <f>_xll.SNL.Clients.Office.Excel.Functions.SPG(A84,"IQ_AVG_DILUT_SHARES_OUT","CY2023")</f>
        <v>253000000</v>
      </c>
      <c r="D84" s="5">
        <f>_xll.SNL.Clients.Office.Excel.Functions.SPG(A84, "IQ_DILUT_EPS_NORM", "CY2023")</f>
        <v>4.9550000000000001</v>
      </c>
      <c r="E84">
        <f t="shared" si="4"/>
        <v>1253615</v>
      </c>
      <c r="F84">
        <f t="shared" si="5"/>
        <v>5.8038000175926743E-3</v>
      </c>
      <c r="G84" t="s">
        <v>86</v>
      </c>
      <c r="H84" s="4" cm="1">
        <f t="array" ref="H84">_xll.SNL.Clients.Office.Excel.Functions.SPG(G84, "SP_TOTAL_REV", "CY2023")</f>
        <v>215999000</v>
      </c>
      <c r="I84" s="4">
        <f>_xll.SNL.Clients.Office.Excel.Functions.SPG(G84,"IQ_AVG_DILUT_SHARES_OUT","CY2023")</f>
        <v>253000000</v>
      </c>
      <c r="J84" s="5">
        <f>_xll.SNL.Clients.Office.Excel.Functions.SPG(G84, "IQ_DILUT_EPS_NORM", "CY2023")</f>
        <v>4.9550000000000001</v>
      </c>
      <c r="K84">
        <f t="shared" si="6"/>
        <v>1253615</v>
      </c>
      <c r="L84">
        <f t="shared" si="7"/>
        <v>5.8038000175926743E-3</v>
      </c>
    </row>
    <row r="85" spans="1:12">
      <c r="A85" t="s">
        <v>87</v>
      </c>
      <c r="B85" s="4" cm="1">
        <f t="array" ref="B85">_xll.SNL.Clients.Office.Excel.Functions.SPG(A85, "SP_TOTAL_REV", "CY2023")</f>
        <v>28248430</v>
      </c>
      <c r="C85" s="4">
        <f>_xll.SNL.Clients.Office.Excel.Functions.SPG(A85,"IQ_AVG_DILUT_SHARES_OUT","CY2023")</f>
        <v>158774250</v>
      </c>
      <c r="D85" s="5">
        <f>_xll.SNL.Clients.Office.Excel.Functions.SPG(A85, "IQ_DILUT_EPS_NORM", "CY2023")</f>
        <v>2.593</v>
      </c>
      <c r="E85">
        <f t="shared" si="4"/>
        <v>411701.63024999999</v>
      </c>
      <c r="F85">
        <f t="shared" si="5"/>
        <v>1.4574319006401418E-2</v>
      </c>
      <c r="G85" t="s">
        <v>87</v>
      </c>
      <c r="H85" s="4" cm="1">
        <f t="array" ref="H85">_xll.SNL.Clients.Office.Excel.Functions.SPG(G85, "SP_TOTAL_REV", "CY2023")</f>
        <v>28248430</v>
      </c>
      <c r="I85" s="4">
        <f>_xll.SNL.Clients.Office.Excel.Functions.SPG(G85,"IQ_AVG_DILUT_SHARES_OUT","CY2023")</f>
        <v>158774250</v>
      </c>
      <c r="J85" s="5">
        <f>_xll.SNL.Clients.Office.Excel.Functions.SPG(G85, "IQ_DILUT_EPS_NORM", "CY2023")</f>
        <v>2.593</v>
      </c>
      <c r="K85">
        <f t="shared" si="6"/>
        <v>411701.63024999999</v>
      </c>
      <c r="L85">
        <f t="shared" si="7"/>
        <v>1.4574319006401418E-2</v>
      </c>
    </row>
    <row r="86" spans="1:12">
      <c r="A86" t="s">
        <v>88</v>
      </c>
      <c r="B86" s="4" cm="1">
        <f t="array" ref="B86">_xll.SNL.Clients.Office.Excel.Functions.SPG(A86, "SP_TOTAL_REV", "CY2023")</f>
        <v>21593000</v>
      </c>
      <c r="C86" s="4">
        <f>_xll.SNL.Clients.Office.Excel.Functions.SPG(A86,"IQ_AVG_DILUT_SHARES_OUT","CY2023")</f>
        <v>1262000000</v>
      </c>
      <c r="D86" s="5">
        <f>_xll.SNL.Clients.Office.Excel.Functions.SPG(A86, "IQ_DILUT_EPS_NORM", "CY2023")</f>
        <v>-8.0000000000000002E-3</v>
      </c>
      <c r="E86">
        <f t="shared" si="4"/>
        <v>-10096</v>
      </c>
      <c r="F86">
        <f t="shared" si="5"/>
        <v>-4.6755893113509006E-4</v>
      </c>
      <c r="G86" t="s">
        <v>88</v>
      </c>
      <c r="H86" s="4" cm="1">
        <f t="array" ref="H86">_xll.SNL.Clients.Office.Excel.Functions.SPG(G86, "SP_TOTAL_REV", "CY2023")</f>
        <v>21593000</v>
      </c>
      <c r="I86" s="4">
        <f>_xll.SNL.Clients.Office.Excel.Functions.SPG(G86,"IQ_AVG_DILUT_SHARES_OUT","CY2023")</f>
        <v>1262000000</v>
      </c>
      <c r="J86" s="5">
        <f>_xll.SNL.Clients.Office.Excel.Functions.SPG(G86, "IQ_DILUT_EPS_NORM", "CY2023")</f>
        <v>-8.0000000000000002E-3</v>
      </c>
      <c r="K86">
        <f t="shared" si="6"/>
        <v>-10096</v>
      </c>
      <c r="L86">
        <f t="shared" si="7"/>
        <v>-4.6755893113509006E-4</v>
      </c>
    </row>
    <row r="87" spans="1:12">
      <c r="A87" t="s">
        <v>89</v>
      </c>
      <c r="B87" s="4" cm="1">
        <f t="array" ref="B87">_xll.SNL.Clients.Office.Excel.Functions.SPG(A87, "SP_TOTAL_REV", "CY2023")</f>
        <v>22098000</v>
      </c>
      <c r="C87" s="4">
        <f>_xll.SNL.Clients.Office.Excel.Functions.SPG(A87,"IQ_AVG_DILUT_SHARES_OUT","CY2023")</f>
        <v>853000000</v>
      </c>
      <c r="D87" s="5">
        <f>_xll.SNL.Clients.Office.Excel.Functions.SPG(A87, "IQ_DILUT_EPS_NORM", "CY2023")</f>
        <v>1.556</v>
      </c>
      <c r="E87">
        <f t="shared" si="4"/>
        <v>1327268</v>
      </c>
      <c r="F87">
        <f t="shared" si="5"/>
        <v>6.0062811114127979E-2</v>
      </c>
      <c r="G87" t="s">
        <v>89</v>
      </c>
      <c r="H87" s="4" cm="1">
        <f t="array" ref="H87">_xll.SNL.Clients.Office.Excel.Functions.SPG(G87, "SP_TOTAL_REV", "CY2023")</f>
        <v>22098000</v>
      </c>
      <c r="I87" s="4">
        <f>_xll.SNL.Clients.Office.Excel.Functions.SPG(G87,"IQ_AVG_DILUT_SHARES_OUT","CY2023")</f>
        <v>853000000</v>
      </c>
      <c r="J87" s="5">
        <f>_xll.SNL.Clients.Office.Excel.Functions.SPG(G87, "IQ_DILUT_EPS_NORM", "CY2023")</f>
        <v>1.556</v>
      </c>
      <c r="K87">
        <f t="shared" si="6"/>
        <v>1327268</v>
      </c>
      <c r="L87">
        <f t="shared" si="7"/>
        <v>6.0062811114127979E-2</v>
      </c>
    </row>
    <row r="88" spans="1:12">
      <c r="A88" t="s">
        <v>90</v>
      </c>
      <c r="B88" s="4" cm="1">
        <f t="array" ref="B88">_xll.SNL.Clients.Office.Excel.Functions.SPG(A88, "SP_TOTAL_REV", "CY2023")</f>
        <v>67060000</v>
      </c>
      <c r="C88" s="4">
        <f>_xll.SNL.Clients.Office.Excel.Functions.SPG(A88,"IQ_AVG_DILUT_SHARES_OUT","CY2023")</f>
        <v>513600000</v>
      </c>
      <c r="D88" s="5">
        <f>_xll.SNL.Clients.Office.Excel.Functions.SPG(A88, "IQ_DILUT_EPS_NORM", "CY2023")</f>
        <v>16.765999999999998</v>
      </c>
      <c r="E88">
        <f t="shared" si="4"/>
        <v>8611017.5999999996</v>
      </c>
      <c r="F88">
        <f t="shared" si="5"/>
        <v>0.12840765881300328</v>
      </c>
      <c r="G88" t="s">
        <v>90</v>
      </c>
      <c r="H88" s="4" cm="1">
        <f t="array" ref="H88">_xll.SNL.Clients.Office.Excel.Functions.SPG(G88, "SP_TOTAL_REV", "CY2023")</f>
        <v>67060000</v>
      </c>
      <c r="I88" s="4">
        <f>_xll.SNL.Clients.Office.Excel.Functions.SPG(G88,"IQ_AVG_DILUT_SHARES_OUT","CY2023")</f>
        <v>513600000</v>
      </c>
      <c r="J88" s="5">
        <f>_xll.SNL.Clients.Office.Excel.Functions.SPG(G88, "IQ_DILUT_EPS_NORM", "CY2023")</f>
        <v>16.765999999999998</v>
      </c>
      <c r="K88">
        <f t="shared" si="6"/>
        <v>8611017.5999999996</v>
      </c>
      <c r="L88">
        <f t="shared" si="7"/>
        <v>0.12840765881300328</v>
      </c>
    </row>
    <row r="89" spans="1:12">
      <c r="A89" t="s">
        <v>91</v>
      </c>
      <c r="B89" s="4" cm="1">
        <f t="array" ref="B89">_xll.SNL.Clients.Office.Excel.Functions.SPG(A89, "SP_TOTAL_REV", "CY2023")</f>
        <v>3773500</v>
      </c>
      <c r="C89" s="4">
        <f>_xll.SNL.Clients.Office.Excel.Functions.SPG(A89,"IQ_AVG_DILUT_SHARES_OUT","CY2023")</f>
        <v>106200000</v>
      </c>
      <c r="D89" s="5">
        <f>_xll.SNL.Clients.Office.Excel.Functions.SPG(A89, "IQ_DILUT_EPS_NORM", "CY2023")</f>
        <v>6.1349999999999998</v>
      </c>
      <c r="E89">
        <f t="shared" si="4"/>
        <v>651537</v>
      </c>
      <c r="F89">
        <f t="shared" si="5"/>
        <v>0.17266118987677223</v>
      </c>
      <c r="G89" t="s">
        <v>91</v>
      </c>
      <c r="H89" s="4" cm="1">
        <f t="array" ref="H89">_xll.SNL.Clients.Office.Excel.Functions.SPG(G89, "SP_TOTAL_REV", "CY2023")</f>
        <v>3773500</v>
      </c>
      <c r="I89" s="4">
        <f>_xll.SNL.Clients.Office.Excel.Functions.SPG(G89,"IQ_AVG_DILUT_SHARES_OUT","CY2023")</f>
        <v>106200000</v>
      </c>
      <c r="J89" s="5">
        <f>_xll.SNL.Clients.Office.Excel.Functions.SPG(G89, "IQ_DILUT_EPS_NORM", "CY2023")</f>
        <v>6.1349999999999998</v>
      </c>
      <c r="K89">
        <f t="shared" si="6"/>
        <v>651537</v>
      </c>
      <c r="L89">
        <f t="shared" si="7"/>
        <v>0.17266118987677223</v>
      </c>
    </row>
    <row r="90" spans="1:12">
      <c r="A90" t="s">
        <v>92</v>
      </c>
      <c r="B90" s="4" cm="1">
        <f t="array" ref="B90">_xll.SNL.Clients.Office.Excel.Functions.SPG(A90, "SP_TOTAL_REV", "CY2023")</f>
        <v>32252000</v>
      </c>
      <c r="C90" s="4">
        <f>_xll.SNL.Clients.Office.Excel.Functions.SPG(A90,"IQ_AVG_DILUT_SHARES_OUT","CY2023")</f>
        <v>312550942</v>
      </c>
      <c r="D90" s="5">
        <f>_xll.SNL.Clients.Office.Excel.Functions.SPG(A90, "IQ_DILUT_EPS_NORM", "CY2023")</f>
        <v>2.6070000000000002</v>
      </c>
      <c r="E90">
        <f t="shared" si="4"/>
        <v>814820.30579400004</v>
      </c>
      <c r="F90">
        <f t="shared" si="5"/>
        <v>2.5264179145293317E-2</v>
      </c>
      <c r="G90" t="s">
        <v>92</v>
      </c>
      <c r="H90" s="4" cm="1">
        <f t="array" ref="H90">_xll.SNL.Clients.Office.Excel.Functions.SPG(G90, "SP_TOTAL_REV", "CY2023")</f>
        <v>32252000</v>
      </c>
      <c r="I90" s="4">
        <f>_xll.SNL.Clients.Office.Excel.Functions.SPG(G90,"IQ_AVG_DILUT_SHARES_OUT","CY2023")</f>
        <v>312550942</v>
      </c>
      <c r="J90" s="5">
        <f>_xll.SNL.Clients.Office.Excel.Functions.SPG(G90, "IQ_DILUT_EPS_NORM", "CY2023")</f>
        <v>2.6070000000000002</v>
      </c>
      <c r="K90">
        <f t="shared" si="6"/>
        <v>814820.30579400004</v>
      </c>
      <c r="L90">
        <f t="shared" si="7"/>
        <v>2.5264179145293317E-2</v>
      </c>
    </row>
    <row r="91" spans="1:12">
      <c r="A91" t="s">
        <v>93</v>
      </c>
      <c r="B91" s="4" cm="1">
        <f t="array" ref="B91">_xll.SNL.Clients.Office.Excel.Functions.SPG(A91, "SP_TOTAL_REV", "CY2023")</f>
        <v>21376000</v>
      </c>
      <c r="C91" s="4">
        <f>_xll.SNL.Clients.Office.Excel.Functions.SPG(A91,"IQ_AVG_DILUT_SHARES_OUT","CY2023")</f>
        <v>136300000</v>
      </c>
      <c r="D91" s="5">
        <f>_xll.SNL.Clients.Office.Excel.Functions.SPG(A91, "IQ_DILUT_EPS_NORM", "CY2023")</f>
        <v>7.0060000000000002</v>
      </c>
      <c r="E91">
        <f t="shared" si="4"/>
        <v>954917.8</v>
      </c>
      <c r="F91">
        <f t="shared" si="5"/>
        <v>4.4672427020958083E-2</v>
      </c>
      <c r="G91" t="s">
        <v>93</v>
      </c>
      <c r="H91" s="4" cm="1">
        <f t="array" ref="H91">_xll.SNL.Clients.Office.Excel.Functions.SPG(G91, "SP_TOTAL_REV", "CY2023")</f>
        <v>21376000</v>
      </c>
      <c r="I91" s="4">
        <f>_xll.SNL.Clients.Office.Excel.Functions.SPG(G91,"IQ_AVG_DILUT_SHARES_OUT","CY2023")</f>
        <v>136300000</v>
      </c>
      <c r="J91" s="5">
        <f>_xll.SNL.Clients.Office.Excel.Functions.SPG(G91, "IQ_DILUT_EPS_NORM", "CY2023")</f>
        <v>7.0060000000000002</v>
      </c>
      <c r="K91">
        <f t="shared" si="6"/>
        <v>954917.8</v>
      </c>
      <c r="L91">
        <f t="shared" si="7"/>
        <v>4.4672427020958083E-2</v>
      </c>
    </row>
    <row r="92" spans="1:12">
      <c r="A92" t="s">
        <v>94</v>
      </c>
      <c r="B92" s="4" cm="1">
        <f t="array" ref="B92">_xll.SNL.Clients.Office.Excel.Functions.SPG(A92, "SP_TOTAL_REV", "CY2023")</f>
        <v>10940000</v>
      </c>
      <c r="C92" s="4">
        <f>_xll.SNL.Clients.Office.Excel.Functions.SPG(A92,"IQ_AVG_DILUT_SHARES_OUT","CY2023")</f>
        <v>109379664</v>
      </c>
      <c r="D92" s="5">
        <f>_xll.SNL.Clients.Office.Excel.Functions.SPG(A92, "IQ_DILUT_EPS_NORM", "CY2023")</f>
        <v>4.266</v>
      </c>
      <c r="E92">
        <f t="shared" si="4"/>
        <v>466613.64662399999</v>
      </c>
      <c r="F92">
        <f t="shared" si="5"/>
        <v>4.2652070075319924E-2</v>
      </c>
      <c r="G92" t="s">
        <v>94</v>
      </c>
      <c r="H92" s="4" cm="1">
        <f t="array" ref="H92">_xll.SNL.Clients.Office.Excel.Functions.SPG(G92, "SP_TOTAL_REV", "CY2023")</f>
        <v>10940000</v>
      </c>
      <c r="I92" s="4">
        <f>_xll.SNL.Clients.Office.Excel.Functions.SPG(G92,"IQ_AVG_DILUT_SHARES_OUT","CY2023")</f>
        <v>109379664</v>
      </c>
      <c r="J92" s="5">
        <f>_xll.SNL.Clients.Office.Excel.Functions.SPG(G92, "IQ_DILUT_EPS_NORM", "CY2023")</f>
        <v>4.266</v>
      </c>
      <c r="K92">
        <f t="shared" si="6"/>
        <v>466613.64662399999</v>
      </c>
      <c r="L92">
        <f t="shared" si="7"/>
        <v>4.2652070075319924E-2</v>
      </c>
    </row>
    <row r="93" spans="1:12">
      <c r="A93" t="s">
        <v>95</v>
      </c>
      <c r="B93" s="4" cm="1">
        <f t="array" ref="B93">_xll.SNL.Clients.Office.Excel.Functions.SPG(A93, "SP_TOTAL_REV", "CY2023")</f>
        <v>271579412</v>
      </c>
      <c r="C93" s="4">
        <f>_xll.SNL.Clients.Office.Excel.Functions.SPG(A93,"IQ_AVG_DILUT_SHARES_OUT","CY2023")</f>
        <v>203468500</v>
      </c>
      <c r="D93" s="5">
        <f>_xll.SNL.Clients.Office.Excel.Functions.SPG(A93, "IQ_DILUT_EPS_NORM", "CY2023")</f>
        <v>7.5510000000000002</v>
      </c>
      <c r="E93">
        <f t="shared" si="4"/>
        <v>1536390.6435</v>
      </c>
      <c r="F93">
        <f t="shared" si="5"/>
        <v>5.657242690767738E-3</v>
      </c>
      <c r="G93" t="s">
        <v>95</v>
      </c>
      <c r="H93" s="4" cm="1">
        <f t="array" ref="H93">_xll.SNL.Clients.Office.Excel.Functions.SPG(G93, "SP_TOTAL_REV", "CY2023")</f>
        <v>271579412</v>
      </c>
      <c r="I93" s="4">
        <f>_xll.SNL.Clients.Office.Excel.Functions.SPG(G93,"IQ_AVG_DILUT_SHARES_OUT","CY2023")</f>
        <v>203468500</v>
      </c>
      <c r="J93" s="5">
        <f>_xll.SNL.Clients.Office.Excel.Functions.SPG(G93, "IQ_DILUT_EPS_NORM", "CY2023")</f>
        <v>7.5510000000000002</v>
      </c>
      <c r="K93">
        <f t="shared" si="6"/>
        <v>1536390.6435</v>
      </c>
      <c r="L93">
        <f t="shared" si="7"/>
        <v>5.657242690767738E-3</v>
      </c>
    </row>
    <row r="94" spans="1:12">
      <c r="A94" t="s">
        <v>96</v>
      </c>
      <c r="B94" s="4" cm="1">
        <f t="array" ref="B94">_xll.SNL.Clients.Office.Excel.Functions.SPG(A94, "SP_TOTAL_REV", "CY2023")</f>
        <v>155392000</v>
      </c>
      <c r="C94" s="4">
        <f>_xll.SNL.Clients.Office.Excel.Functions.SPG(A94,"IQ_AVG_DILUT_SHARES_OUT","CY2023")</f>
        <v>545704000</v>
      </c>
      <c r="D94" s="5">
        <f>_xll.SNL.Clients.Office.Excel.Functions.SPG(A94, "IQ_DILUT_EPS_NORM", "CY2023")</f>
        <v>4.657</v>
      </c>
      <c r="E94">
        <f t="shared" si="4"/>
        <v>2541343.5279999999</v>
      </c>
      <c r="F94">
        <f t="shared" si="5"/>
        <v>1.6354403881795716E-2</v>
      </c>
      <c r="G94" t="s">
        <v>96</v>
      </c>
      <c r="H94" s="4" cm="1">
        <f t="array" ref="H94">_xll.SNL.Clients.Office.Excel.Functions.SPG(G94, "SP_TOTAL_REV", "CY2023")</f>
        <v>155392000</v>
      </c>
      <c r="I94" s="4">
        <f>_xll.SNL.Clients.Office.Excel.Functions.SPG(G94,"IQ_AVG_DILUT_SHARES_OUT","CY2023")</f>
        <v>545704000</v>
      </c>
      <c r="J94" s="5">
        <f>_xll.SNL.Clients.Office.Excel.Functions.SPG(G94, "IQ_DILUT_EPS_NORM", "CY2023")</f>
        <v>4.657</v>
      </c>
      <c r="K94">
        <f t="shared" si="6"/>
        <v>2541343.5279999999</v>
      </c>
      <c r="L94">
        <f t="shared" si="7"/>
        <v>1.6354403881795716E-2</v>
      </c>
    </row>
    <row r="95" spans="1:12">
      <c r="A95" t="s">
        <v>97</v>
      </c>
      <c r="B95" s="4" cm="1">
        <f t="array" ref="B95">_xll.SNL.Clients.Office.Excel.Functions.SPG(A95, "SP_TOTAL_REV", "CY2023")</f>
        <v>8696000</v>
      </c>
      <c r="C95" s="4">
        <f>_xll.SNL.Clients.Office.Excel.Functions.SPG(A95,"IQ_AVG_DILUT_SHARES_OUT","CY2023")</f>
        <v>633179000</v>
      </c>
      <c r="D95" s="5">
        <f>_xll.SNL.Clients.Office.Excel.Functions.SPG(A95, "IQ_DILUT_EPS_NORM", "CY2023")</f>
        <v>1.0820000000000001</v>
      </c>
      <c r="E95">
        <f t="shared" si="4"/>
        <v>685099.67799999996</v>
      </c>
      <c r="F95">
        <f t="shared" si="5"/>
        <v>7.8783311637534492E-2</v>
      </c>
      <c r="G95" t="s">
        <v>97</v>
      </c>
      <c r="H95" s="4" cm="1">
        <f t="array" ref="H95">_xll.SNL.Clients.Office.Excel.Functions.SPG(G95, "SP_TOTAL_REV", "CY2023")</f>
        <v>8696000</v>
      </c>
      <c r="I95" s="4">
        <f>_xll.SNL.Clients.Office.Excel.Functions.SPG(G95,"IQ_AVG_DILUT_SHARES_OUT","CY2023")</f>
        <v>633179000</v>
      </c>
      <c r="J95" s="5">
        <f>_xll.SNL.Clients.Office.Excel.Functions.SPG(G95, "IQ_DILUT_EPS_NORM", "CY2023")</f>
        <v>1.0820000000000001</v>
      </c>
      <c r="K95">
        <f t="shared" si="6"/>
        <v>685099.67799999996</v>
      </c>
      <c r="L95">
        <f t="shared" si="7"/>
        <v>7.8783311637534492E-2</v>
      </c>
    </row>
    <row r="96" spans="1:12">
      <c r="A96" t="s">
        <v>98</v>
      </c>
      <c r="B96" s="4" cm="1">
        <f t="array" ref="B96">_xll.SNL.Clients.Office.Excel.Functions.SPG(A96, "SP_TOTAL_REV", "CY2023")</f>
        <v>6631000</v>
      </c>
      <c r="C96" s="4">
        <f>_xll.SNL.Clients.Office.Excel.Functions.SPG(A96,"IQ_AVG_DILUT_SHARES_OUT","CY2023")</f>
        <v>193800000</v>
      </c>
      <c r="D96" s="5">
        <f>_xll.SNL.Clients.Office.Excel.Functions.SPG(A96, "IQ_DILUT_EPS_NORM", "CY2023")</f>
        <v>5.68</v>
      </c>
      <c r="E96">
        <f t="shared" si="4"/>
        <v>1100784</v>
      </c>
      <c r="F96">
        <f t="shared" si="5"/>
        <v>0.1660057306590258</v>
      </c>
      <c r="G96" t="s">
        <v>98</v>
      </c>
      <c r="H96" s="4" cm="1">
        <f t="array" ref="H96">_xll.SNL.Clients.Office.Excel.Functions.SPG(G96, "SP_TOTAL_REV", "CY2023")</f>
        <v>6631000</v>
      </c>
      <c r="I96" s="4">
        <f>_xll.SNL.Clients.Office.Excel.Functions.SPG(G96,"IQ_AVG_DILUT_SHARES_OUT","CY2023")</f>
        <v>193800000</v>
      </c>
      <c r="J96" s="5">
        <f>_xll.SNL.Clients.Office.Excel.Functions.SPG(G96, "IQ_DILUT_EPS_NORM", "CY2023")</f>
        <v>5.68</v>
      </c>
      <c r="K96">
        <f t="shared" si="6"/>
        <v>1100784</v>
      </c>
      <c r="L96">
        <f t="shared" si="7"/>
        <v>0.1660057306590258</v>
      </c>
    </row>
    <row r="97" spans="1:12">
      <c r="A97" t="s">
        <v>99</v>
      </c>
      <c r="B97" s="4" cm="1">
        <f t="array" ref="B97">_xll.SNL.Clients.Office.Excel.Functions.SPG(A97, "SP_TOTAL_REV", "CY2023")</f>
        <v>4129409</v>
      </c>
      <c r="C97" s="4">
        <f>_xll.SNL.Clients.Office.Excel.Functions.SPG(A97,"IQ_AVG_DILUT_SHARES_OUT","CY2023")</f>
        <v>51451000</v>
      </c>
      <c r="D97" s="5">
        <f>_xll.SNL.Clients.Office.Excel.Functions.SPG(A97, "IQ_DILUT_EPS_NORM", "CY2023")</f>
        <v>6.2759999999999998</v>
      </c>
      <c r="E97">
        <f t="shared" si="4"/>
        <v>322906.47600000002</v>
      </c>
      <c r="F97">
        <f t="shared" si="5"/>
        <v>7.8196777311232674E-2</v>
      </c>
      <c r="G97" t="s">
        <v>99</v>
      </c>
      <c r="H97" s="4" cm="1">
        <f t="array" ref="H97">_xll.SNL.Clients.Office.Excel.Functions.SPG(G97, "SP_TOTAL_REV", "CY2023")</f>
        <v>4129409</v>
      </c>
      <c r="I97" s="4">
        <f>_xll.SNL.Clients.Office.Excel.Functions.SPG(G97,"IQ_AVG_DILUT_SHARES_OUT","CY2023")</f>
        <v>51451000</v>
      </c>
      <c r="J97" s="5">
        <f>_xll.SNL.Clients.Office.Excel.Functions.SPG(G97, "IQ_DILUT_EPS_NORM", "CY2023")</f>
        <v>6.2759999999999998</v>
      </c>
      <c r="K97">
        <f t="shared" si="6"/>
        <v>322906.47600000002</v>
      </c>
      <c r="L97">
        <f t="shared" si="7"/>
        <v>7.8196777311232674E-2</v>
      </c>
    </row>
    <row r="98" spans="1:12">
      <c r="A98" t="s">
        <v>100</v>
      </c>
      <c r="B98" s="4" cm="1">
        <f t="array" ref="B98">_xll.SNL.Clients.Office.Excel.Functions.SPG(A98, "SP_TOTAL_REV", "CY2023")</f>
        <v>54607000</v>
      </c>
      <c r="C98" s="4">
        <f>_xll.SNL.Clients.Office.Excel.Functions.SPG(A98,"IQ_AVG_DILUT_SHARES_OUT","CY2023")</f>
        <v>151966313</v>
      </c>
      <c r="D98" s="5">
        <f>_xll.SNL.Clients.Office.Excel.Functions.SPG(A98, "IQ_DILUT_EPS_NORM", "CY2023")</f>
        <v>23.350999999999999</v>
      </c>
      <c r="E98">
        <f t="shared" si="4"/>
        <v>3548565.3748630001</v>
      </c>
      <c r="F98">
        <f t="shared" si="5"/>
        <v>6.4983708587964914E-2</v>
      </c>
      <c r="G98" t="s">
        <v>100</v>
      </c>
      <c r="H98" s="4" cm="1">
        <f t="array" ref="H98">_xll.SNL.Clients.Office.Excel.Functions.SPG(G98, "SP_TOTAL_REV", "CY2023")</f>
        <v>54607000</v>
      </c>
      <c r="I98" s="4">
        <f>_xll.SNL.Clients.Office.Excel.Functions.SPG(G98,"IQ_AVG_DILUT_SHARES_OUT","CY2023")</f>
        <v>151966313</v>
      </c>
      <c r="J98" s="5">
        <f>_xll.SNL.Clients.Office.Excel.Functions.SPG(G98, "IQ_DILUT_EPS_NORM", "CY2023")</f>
        <v>23.350999999999999</v>
      </c>
      <c r="K98">
        <f t="shared" si="6"/>
        <v>3548565.3748630001</v>
      </c>
      <c r="L98">
        <f t="shared" si="7"/>
        <v>6.4983708587964914E-2</v>
      </c>
    </row>
    <row r="99" spans="1:12">
      <c r="A99" t="s">
        <v>101</v>
      </c>
      <c r="B99" s="4" cm="1">
        <f t="array" ref="B99">_xll.SNL.Clients.Office.Excel.Functions.SPG(A99, "SP_TOTAL_REV", "CY2023")</f>
        <v>194799000</v>
      </c>
      <c r="C99" s="4">
        <f>_xll.SNL.Clients.Office.Excel.Functions.SPG(A99,"IQ_AVG_DILUT_SHARES_OUT","CY2023")</f>
        <v>1880000000</v>
      </c>
      <c r="D99" s="5">
        <f>_xll.SNL.Clients.Office.Excel.Functions.SPG(A99, "IQ_DILUT_EPS_NORM", "CY2023")</f>
        <v>10.492000000000001</v>
      </c>
      <c r="E99">
        <f t="shared" si="4"/>
        <v>19724960</v>
      </c>
      <c r="F99">
        <f t="shared" si="5"/>
        <v>0.10125801467153323</v>
      </c>
      <c r="G99" t="s">
        <v>101</v>
      </c>
      <c r="H99" s="4" cm="1">
        <f t="array" ref="H99">_xll.SNL.Clients.Office.Excel.Functions.SPG(G99, "SP_TOTAL_REV", "CY2023")</f>
        <v>194799000</v>
      </c>
      <c r="I99" s="4">
        <f>_xll.SNL.Clients.Office.Excel.Functions.SPG(G99,"IQ_AVG_DILUT_SHARES_OUT","CY2023")</f>
        <v>1880000000</v>
      </c>
      <c r="J99" s="5">
        <f>_xll.SNL.Clients.Office.Excel.Functions.SPG(G99, "IQ_DILUT_EPS_NORM", "CY2023")</f>
        <v>10.492000000000001</v>
      </c>
      <c r="K99">
        <f t="shared" si="6"/>
        <v>19724960</v>
      </c>
      <c r="L99">
        <f t="shared" si="7"/>
        <v>0.10125801467153323</v>
      </c>
    </row>
    <row r="100" spans="1:12">
      <c r="A100" t="s">
        <v>102</v>
      </c>
      <c r="B100" s="4" cm="1">
        <f t="array" ref="B100">_xll.SNL.Clients.Office.Excel.Functions.SPG(A100, "SP_TOTAL_REV", "CY2023")</f>
        <v>9871649</v>
      </c>
      <c r="C100" s="4">
        <f>_xll.SNL.Clients.Office.Excel.Functions.SPG(A100,"IQ_AVG_DILUT_SHARES_OUT","CY2023")</f>
        <v>1385500000</v>
      </c>
      <c r="D100" s="5">
        <f>_xll.SNL.Clients.Office.Excel.Functions.SPG(A100, "IQ_DILUT_EPS_NORM", "CY2023")</f>
        <v>0.748</v>
      </c>
      <c r="E100">
        <f t="shared" si="4"/>
        <v>1036354</v>
      </c>
      <c r="F100">
        <f t="shared" si="5"/>
        <v>0.10498286557797994</v>
      </c>
      <c r="G100" t="s">
        <v>102</v>
      </c>
      <c r="H100" s="4" cm="1">
        <f t="array" ref="H100">_xll.SNL.Clients.Office.Excel.Functions.SPG(G100, "SP_TOTAL_REV", "CY2023")</f>
        <v>9871649</v>
      </c>
      <c r="I100" s="4">
        <f>_xll.SNL.Clients.Office.Excel.Functions.SPG(G100,"IQ_AVG_DILUT_SHARES_OUT","CY2023")</f>
        <v>1385500000</v>
      </c>
      <c r="J100" s="5">
        <f>_xll.SNL.Clients.Office.Excel.Functions.SPG(G100, "IQ_DILUT_EPS_NORM", "CY2023")</f>
        <v>0.748</v>
      </c>
      <c r="K100">
        <f t="shared" si="6"/>
        <v>1036354</v>
      </c>
      <c r="L100">
        <f t="shared" si="7"/>
        <v>0.10498286557797994</v>
      </c>
    </row>
    <row r="101" spans="1:12">
      <c r="A101" t="s">
        <v>103</v>
      </c>
      <c r="B101" s="4" cm="1">
        <f t="array" ref="B101">_xll.SNL.Clients.Office.Excel.Functions.SPG(A101, "SP_TOTAL_REV", "CY2023")</f>
        <v>51000000</v>
      </c>
      <c r="C101" s="4">
        <f>_xll.SNL.Clients.Office.Excel.Functions.SPG(A101,"IQ_AVG_DILUT_SHARES_OUT","CY2023")</f>
        <v>414202568</v>
      </c>
      <c r="D101" s="5">
        <f>_xll.SNL.Clients.Office.Excel.Functions.SPG(A101, "IQ_DILUT_EPS_NORM", "CY2023")</f>
        <v>14.305999999999999</v>
      </c>
      <c r="E101">
        <f t="shared" si="4"/>
        <v>5925581.9378079996</v>
      </c>
      <c r="F101">
        <f t="shared" si="5"/>
        <v>0.11618788113349018</v>
      </c>
      <c r="G101" t="s">
        <v>103</v>
      </c>
      <c r="H101" s="4" cm="1">
        <f t="array" ref="H101">_xll.SNL.Clients.Office.Excel.Functions.SPG(G101, "SP_TOTAL_REV", "CY2023")</f>
        <v>51000000</v>
      </c>
      <c r="I101" s="4">
        <f>_xll.SNL.Clients.Office.Excel.Functions.SPG(G101,"IQ_AVG_DILUT_SHARES_OUT","CY2023")</f>
        <v>414202568</v>
      </c>
      <c r="J101" s="5">
        <f>_xll.SNL.Clients.Office.Excel.Functions.SPG(G101, "IQ_DILUT_EPS_NORM", "CY2023")</f>
        <v>14.305999999999999</v>
      </c>
      <c r="K101">
        <f t="shared" si="6"/>
        <v>5925581.9378079996</v>
      </c>
      <c r="L101">
        <f t="shared" si="7"/>
        <v>0.11618788113349018</v>
      </c>
    </row>
    <row r="102" spans="1:12">
      <c r="A102" t="s">
        <v>104</v>
      </c>
      <c r="B102" s="4" cm="1">
        <f t="array" ref="B102">_xll.SNL.Clients.Office.Excel.Functions.SPG(A102, "SP_TOTAL_REV", "CY2023")</f>
        <v>5867900</v>
      </c>
      <c r="C102" s="4">
        <f>_xll.SNL.Clients.Office.Excel.Functions.SPG(A102,"IQ_AVG_DILUT_SHARES_OUT","CY2023")</f>
        <v>247600000</v>
      </c>
      <c r="D102" s="5">
        <f>_xll.SNL.Clients.Office.Excel.Functions.SPG(A102, "IQ_DILUT_EPS_NORM", "CY2023")</f>
        <v>2.4420000000000002</v>
      </c>
      <c r="E102">
        <f t="shared" si="4"/>
        <v>604639.19999999995</v>
      </c>
      <c r="F102">
        <f t="shared" si="5"/>
        <v>0.10304183779546344</v>
      </c>
      <c r="G102" t="s">
        <v>104</v>
      </c>
      <c r="H102" s="4" cm="1">
        <f t="array" ref="H102">_xll.SNL.Clients.Office.Excel.Functions.SPG(G102, "SP_TOTAL_REV", "CY2023")</f>
        <v>5867900</v>
      </c>
      <c r="I102" s="4">
        <f>_xll.SNL.Clients.Office.Excel.Functions.SPG(G102,"IQ_AVG_DILUT_SHARES_OUT","CY2023")</f>
        <v>247600000</v>
      </c>
      <c r="J102" s="5">
        <f>_xll.SNL.Clients.Office.Excel.Functions.SPG(G102, "IQ_DILUT_EPS_NORM", "CY2023")</f>
        <v>2.4420000000000002</v>
      </c>
      <c r="K102">
        <f t="shared" si="6"/>
        <v>604639.19999999995</v>
      </c>
      <c r="L102">
        <f t="shared" si="7"/>
        <v>0.10304183779546344</v>
      </c>
    </row>
    <row r="103" spans="1:12">
      <c r="A103" t="s">
        <v>105</v>
      </c>
      <c r="B103" s="4" cm="1">
        <f t="array" ref="B103">_xll.SNL.Clients.Office.Excel.Functions.SPG(A103, "SP_TOTAL_REV", "CY2023")</f>
        <v>10013000</v>
      </c>
      <c r="C103" s="4">
        <f>_xll.SNL.Clients.Office.Excel.Functions.SPG(A103,"IQ_AVG_DILUT_SHARES_OUT","CY2023")</f>
        <v>158100000</v>
      </c>
      <c r="D103" s="5">
        <f>_xll.SNL.Clients.Office.Excel.Functions.SPG(A103, "IQ_DILUT_EPS_NORM", "CY2023")</f>
        <v>8.9969999999999999</v>
      </c>
      <c r="E103">
        <f t="shared" si="4"/>
        <v>1422425.7</v>
      </c>
      <c r="F103">
        <f t="shared" si="5"/>
        <v>0.14205789473684211</v>
      </c>
      <c r="G103" t="s">
        <v>105</v>
      </c>
      <c r="H103" s="4" cm="1">
        <f t="array" ref="H103">_xll.SNL.Clients.Office.Excel.Functions.SPG(G103, "SP_TOTAL_REV", "CY2023")</f>
        <v>10013000</v>
      </c>
      <c r="I103" s="4">
        <f>_xll.SNL.Clients.Office.Excel.Functions.SPG(G103,"IQ_AVG_DILUT_SHARES_OUT","CY2023")</f>
        <v>158100000</v>
      </c>
      <c r="J103" s="5">
        <f>_xll.SNL.Clients.Office.Excel.Functions.SPG(G103, "IQ_DILUT_EPS_NORM", "CY2023")</f>
        <v>8.9969999999999999</v>
      </c>
      <c r="K103">
        <f t="shared" si="6"/>
        <v>1422425.7</v>
      </c>
      <c r="L103">
        <f t="shared" si="7"/>
        <v>0.14205789473684211</v>
      </c>
    </row>
    <row r="104" spans="1:12">
      <c r="A104" t="s">
        <v>106</v>
      </c>
      <c r="B104" s="4" cm="1">
        <f t="array" ref="B104">_xll.SNL.Clients.Office.Excel.Functions.SPG(A104, "SP_TOTAL_REV", "CY2023")</f>
        <v>9193964</v>
      </c>
      <c r="C104" s="4">
        <f>_xll.SNL.Clients.Office.Excel.Functions.SPG(A104,"IQ_AVG_DILUT_SHARES_OUT","CY2023")</f>
        <v>413658500</v>
      </c>
      <c r="D104" s="5">
        <f>_xll.SNL.Clients.Office.Excel.Functions.SPG(A104, "IQ_DILUT_EPS_NORM", "CY2023")</f>
        <v>2.742</v>
      </c>
      <c r="E104">
        <f t="shared" si="4"/>
        <v>1134251.6070000001</v>
      </c>
      <c r="F104">
        <f t="shared" si="5"/>
        <v>0.12336915904826254</v>
      </c>
      <c r="G104" t="s">
        <v>106</v>
      </c>
      <c r="H104" s="4" cm="1">
        <f t="array" ref="H104">_xll.SNL.Clients.Office.Excel.Functions.SPG(G104, "SP_TOTAL_REV", "CY2023")</f>
        <v>9193964</v>
      </c>
      <c r="I104" s="4">
        <f>_xll.SNL.Clients.Office.Excel.Functions.SPG(G104,"IQ_AVG_DILUT_SHARES_OUT","CY2023")</f>
        <v>413658500</v>
      </c>
      <c r="J104" s="5">
        <f>_xll.SNL.Clients.Office.Excel.Functions.SPG(G104, "IQ_DILUT_EPS_NORM", "CY2023")</f>
        <v>2.742</v>
      </c>
      <c r="K104">
        <f t="shared" si="6"/>
        <v>1134251.6070000001</v>
      </c>
      <c r="L104">
        <f t="shared" si="7"/>
        <v>0.12336915904826254</v>
      </c>
    </row>
    <row r="105" spans="1:12">
      <c r="A105" t="s">
        <v>107</v>
      </c>
      <c r="B105" s="4" cm="1">
        <f t="array" ref="B105">_xll.SNL.Clients.Office.Excel.Functions.SPG(A105, "SP_TOTAL_REV", "CY2023")</f>
        <v>57233000</v>
      </c>
      <c r="C105" s="4">
        <f>_xll.SNL.Clients.Office.Excel.Functions.SPG(A105,"IQ_AVG_DILUT_SHARES_OUT","CY2023")</f>
        <v>4087000000</v>
      </c>
      <c r="D105" s="5">
        <f>_xll.SNL.Clients.Office.Excel.Functions.SPG(A105, "IQ_DILUT_EPS_NORM", "CY2023")</f>
        <v>2.5680000000000001</v>
      </c>
      <c r="E105">
        <f t="shared" si="4"/>
        <v>10495416</v>
      </c>
      <c r="F105">
        <f t="shared" si="5"/>
        <v>0.18338049726556357</v>
      </c>
      <c r="G105" t="s">
        <v>107</v>
      </c>
      <c r="H105" s="4" cm="1">
        <f t="array" ref="H105">_xll.SNL.Clients.Office.Excel.Functions.SPG(G105, "SP_TOTAL_REV", "CY2023")</f>
        <v>57233000</v>
      </c>
      <c r="I105" s="4">
        <f>_xll.SNL.Clients.Office.Excel.Functions.SPG(G105,"IQ_AVG_DILUT_SHARES_OUT","CY2023")</f>
        <v>4087000000</v>
      </c>
      <c r="J105" s="5">
        <f>_xll.SNL.Clients.Office.Excel.Functions.SPG(G105, "IQ_DILUT_EPS_NORM", "CY2023")</f>
        <v>2.5680000000000001</v>
      </c>
      <c r="K105">
        <f t="shared" si="6"/>
        <v>10495416</v>
      </c>
      <c r="L105">
        <f t="shared" si="7"/>
        <v>0.18338049726556357</v>
      </c>
    </row>
    <row r="106" spans="1:12">
      <c r="A106" t="s">
        <v>108</v>
      </c>
      <c r="B106" s="4" cm="1">
        <f t="array" ref="B106">_xll.SNL.Clients.Office.Excel.Functions.SPG(A106, "SP_TOTAL_REV", "CY2023")</f>
        <v>77116000</v>
      </c>
      <c r="C106" s="4">
        <f>_xll.SNL.Clients.Office.Excel.Functions.SPG(A106,"IQ_AVG_DILUT_SHARES_OUT","CY2023")</f>
        <v>1955800000</v>
      </c>
      <c r="D106" s="5">
        <f>_xll.SNL.Clients.Office.Excel.Functions.SPG(A106, "IQ_DILUT_EPS_NORM", "CY2023")</f>
        <v>4.2969999999999997</v>
      </c>
      <c r="E106">
        <f t="shared" si="4"/>
        <v>8404072.5999999996</v>
      </c>
      <c r="F106">
        <f t="shared" si="5"/>
        <v>0.10897962290575237</v>
      </c>
      <c r="G106" t="s">
        <v>108</v>
      </c>
      <c r="H106" s="4" cm="1">
        <f t="array" ref="H106">_xll.SNL.Clients.Office.Excel.Functions.SPG(G106, "SP_TOTAL_REV", "CY2023")</f>
        <v>77116000</v>
      </c>
      <c r="I106" s="4">
        <f>_xll.SNL.Clients.Office.Excel.Functions.SPG(G106,"IQ_AVG_DILUT_SHARES_OUT","CY2023")</f>
        <v>1955800000</v>
      </c>
      <c r="J106" s="5">
        <f>_xll.SNL.Clients.Office.Excel.Functions.SPG(G106, "IQ_DILUT_EPS_NORM", "CY2023")</f>
        <v>4.2969999999999997</v>
      </c>
      <c r="K106">
        <f t="shared" si="6"/>
        <v>8404072.5999999996</v>
      </c>
      <c r="L106">
        <f t="shared" si="7"/>
        <v>0.10897962290575237</v>
      </c>
    </row>
    <row r="107" spans="1:12">
      <c r="A107" t="s">
        <v>109</v>
      </c>
      <c r="B107" s="4" cm="1">
        <f t="array" ref="B107">_xll.SNL.Clients.Office.Excel.Functions.SPG(A107, "SP_TOTAL_REV", "CY2023")</f>
        <v>8224000</v>
      </c>
      <c r="C107" s="4">
        <f>_xll.SNL.Clients.Office.Excel.Functions.SPG(A107,"IQ_AVG_DILUT_SHARES_OUT","CY2023")</f>
        <v>476693148</v>
      </c>
      <c r="D107" s="5">
        <f>_xll.SNL.Clients.Office.Excel.Functions.SPG(A107, "IQ_DILUT_EPS_NORM", "CY2023")</f>
        <v>2.6619999999999999</v>
      </c>
      <c r="E107">
        <f t="shared" si="4"/>
        <v>1268957.159976</v>
      </c>
      <c r="F107">
        <f t="shared" si="5"/>
        <v>0.15429926556128404</v>
      </c>
      <c r="G107" t="s">
        <v>109</v>
      </c>
      <c r="H107" s="4" cm="1">
        <f t="array" ref="H107">_xll.SNL.Clients.Office.Excel.Functions.SPG(G107, "SP_TOTAL_REV", "CY2023")</f>
        <v>8224000</v>
      </c>
      <c r="I107" s="4">
        <f>_xll.SNL.Clients.Office.Excel.Functions.SPG(G107,"IQ_AVG_DILUT_SHARES_OUT","CY2023")</f>
        <v>476693148</v>
      </c>
      <c r="J107" s="5">
        <f>_xll.SNL.Clients.Office.Excel.Functions.SPG(G107, "IQ_DILUT_EPS_NORM", "CY2023")</f>
        <v>2.6619999999999999</v>
      </c>
      <c r="K107">
        <f t="shared" si="6"/>
        <v>1268957.159976</v>
      </c>
      <c r="L107">
        <f t="shared" si="7"/>
        <v>0.15429926556128404</v>
      </c>
    </row>
    <row r="108" spans="1:12">
      <c r="A108" t="s">
        <v>110</v>
      </c>
      <c r="B108" s="4" cm="1">
        <f t="array" ref="B108">_xll.SNL.Clients.Office.Excel.Functions.SPG(A108, "SP_TOTAL_REV", "CY2023")</f>
        <v>5569100</v>
      </c>
      <c r="C108" s="4">
        <f>_xll.SNL.Clients.Office.Excel.Functions.SPG(A108,"IQ_AVG_DILUT_SHARES_OUT","CY2023")</f>
        <v>359500000</v>
      </c>
      <c r="D108" s="5">
        <f>_xll.SNL.Clients.Office.Excel.Functions.SPG(A108, "IQ_DILUT_EPS_NORM", "CY2023")</f>
        <v>7.2210000000000001</v>
      </c>
      <c r="E108">
        <f t="shared" si="4"/>
        <v>2595949.5</v>
      </c>
      <c r="F108">
        <f t="shared" si="5"/>
        <v>0.46613447415201736</v>
      </c>
      <c r="G108" t="s">
        <v>110</v>
      </c>
      <c r="H108" s="4" cm="1">
        <f t="array" ref="H108">_xll.SNL.Clients.Office.Excel.Functions.SPG(G108, "SP_TOTAL_REV", "CY2023")</f>
        <v>5569100</v>
      </c>
      <c r="I108" s="4">
        <f>_xll.SNL.Clients.Office.Excel.Functions.SPG(G108,"IQ_AVG_DILUT_SHARES_OUT","CY2023")</f>
        <v>359500000</v>
      </c>
      <c r="J108" s="5">
        <f>_xll.SNL.Clients.Office.Excel.Functions.SPG(G108, "IQ_DILUT_EPS_NORM", "CY2023")</f>
        <v>7.2210000000000001</v>
      </c>
      <c r="K108">
        <f t="shared" si="6"/>
        <v>2595949.5</v>
      </c>
      <c r="L108">
        <f t="shared" si="7"/>
        <v>0.46613447415201736</v>
      </c>
    </row>
    <row r="109" spans="1:12">
      <c r="A109" t="s">
        <v>111</v>
      </c>
      <c r="B109" s="4" cm="1">
        <f t="array" ref="B109">_xll.SNL.Clients.Office.Excel.Functions.SPG(A109, "SP_TOTAL_REV", "CY2023")</f>
        <v>7462000</v>
      </c>
      <c r="C109" s="4">
        <f>_xll.SNL.Clients.Office.Excel.Functions.SPG(A109,"IQ_AVG_DILUT_SHARES_OUT","CY2023")</f>
        <v>291700000</v>
      </c>
      <c r="D109" s="5">
        <f>_xll.SNL.Clients.Office.Excel.Functions.SPG(A109, "IQ_DILUT_EPS_NORM", "CY2023")</f>
        <v>2.0339999999999998</v>
      </c>
      <c r="E109">
        <f t="shared" si="4"/>
        <v>593317.80000000005</v>
      </c>
      <c r="F109">
        <f t="shared" si="5"/>
        <v>7.9511900294827131E-2</v>
      </c>
      <c r="G109" t="s">
        <v>111</v>
      </c>
      <c r="H109" s="4" cm="1">
        <f t="array" ref="H109">_xll.SNL.Clients.Office.Excel.Functions.SPG(G109, "SP_TOTAL_REV", "CY2023")</f>
        <v>7462000</v>
      </c>
      <c r="I109" s="4">
        <f>_xll.SNL.Clients.Office.Excel.Functions.SPG(G109,"IQ_AVG_DILUT_SHARES_OUT","CY2023")</f>
        <v>291700000</v>
      </c>
      <c r="J109" s="5">
        <f>_xll.SNL.Clients.Office.Excel.Functions.SPG(G109, "IQ_DILUT_EPS_NORM", "CY2023")</f>
        <v>2.0339999999999998</v>
      </c>
      <c r="K109">
        <f t="shared" si="6"/>
        <v>593317.80000000005</v>
      </c>
      <c r="L109">
        <f t="shared" si="7"/>
        <v>7.9511900294827131E-2</v>
      </c>
    </row>
    <row r="110" spans="1:12">
      <c r="A110" t="s">
        <v>112</v>
      </c>
      <c r="B110" s="4" cm="1">
        <f t="array" ref="B110">_xll.SNL.Clients.Office.Excel.Functions.SPG(A110, "SP_TOTAL_REV", "CY2023")</f>
        <v>19353000</v>
      </c>
      <c r="C110" s="4">
        <f>_xll.SNL.Clients.Office.Excel.Functions.SPG(A110,"IQ_AVG_DILUT_SHARES_OUT","CY2023")</f>
        <v>505000000</v>
      </c>
      <c r="D110" s="5">
        <f>_xll.SNL.Clients.Office.Excel.Functions.SPG(A110, "IQ_DILUT_EPS_NORM", "CY2023")</f>
        <v>3.762</v>
      </c>
      <c r="E110">
        <f t="shared" si="4"/>
        <v>1899810</v>
      </c>
      <c r="F110">
        <f t="shared" si="5"/>
        <v>9.8166175786699741E-2</v>
      </c>
      <c r="G110" t="s">
        <v>112</v>
      </c>
      <c r="H110" s="4" cm="1">
        <f t="array" ref="H110">_xll.SNL.Clients.Office.Excel.Functions.SPG(G110, "SP_TOTAL_REV", "CY2023")</f>
        <v>19353000</v>
      </c>
      <c r="I110" s="4">
        <f>_xll.SNL.Clients.Office.Excel.Functions.SPG(G110,"IQ_AVG_DILUT_SHARES_OUT","CY2023")</f>
        <v>505000000</v>
      </c>
      <c r="J110" s="5">
        <f>_xll.SNL.Clients.Office.Excel.Functions.SPG(G110, "IQ_DILUT_EPS_NORM", "CY2023")</f>
        <v>3.762</v>
      </c>
      <c r="K110">
        <f t="shared" si="6"/>
        <v>1899810</v>
      </c>
      <c r="L110">
        <f t="shared" si="7"/>
        <v>9.8166175786699741E-2</v>
      </c>
    </row>
    <row r="111" spans="1:12">
      <c r="A111" t="s">
        <v>113</v>
      </c>
      <c r="B111" s="4" cm="1">
        <f t="array" ref="B111">_xll.SNL.Clients.Office.Excel.Functions.SPG(A111, "SP_TOTAL_REV", "CY2023")</f>
        <v>19457000</v>
      </c>
      <c r="C111" s="4">
        <f>_xll.SNL.Clients.Office.Excel.Functions.SPG(A111,"IQ_AVG_DILUT_SHARES_OUT","CY2023")</f>
        <v>829200000</v>
      </c>
      <c r="D111" s="5">
        <f>_xll.SNL.Clients.Office.Excel.Functions.SPG(A111, "IQ_DILUT_EPS_NORM", "CY2023")</f>
        <v>2.6219999999999999</v>
      </c>
      <c r="E111">
        <f t="shared" si="4"/>
        <v>2174162.4</v>
      </c>
      <c r="F111">
        <f t="shared" si="5"/>
        <v>0.11174191293621832</v>
      </c>
      <c r="G111" t="s">
        <v>113</v>
      </c>
      <c r="H111" s="4" cm="1">
        <f t="array" ref="H111">_xll.SNL.Clients.Office.Excel.Functions.SPG(G111, "SP_TOTAL_REV", "CY2023")</f>
        <v>19457000</v>
      </c>
      <c r="I111" s="4">
        <f>_xll.SNL.Clients.Office.Excel.Functions.SPG(G111,"IQ_AVG_DILUT_SHARES_OUT","CY2023")</f>
        <v>829200000</v>
      </c>
      <c r="J111" s="5">
        <f>_xll.SNL.Clients.Office.Excel.Functions.SPG(G111, "IQ_DILUT_EPS_NORM", "CY2023")</f>
        <v>2.6219999999999999</v>
      </c>
      <c r="K111">
        <f t="shared" si="6"/>
        <v>2174162.4</v>
      </c>
      <c r="L111">
        <f t="shared" si="7"/>
        <v>0.11174191293621832</v>
      </c>
    </row>
    <row r="112" spans="1:12">
      <c r="A112" t="s">
        <v>114</v>
      </c>
      <c r="B112" s="4" cm="1">
        <f t="array" ref="B112">_xll.SNL.Clients.Office.Excel.Functions.SPG(A112, "SP_TOTAL_REV", "CY2023")</f>
        <v>121572000</v>
      </c>
      <c r="C112" s="4">
        <f>_xll.SNL.Clients.Office.Excel.Functions.SPG(A112,"IQ_AVG_DILUT_SHARES_OUT","CY2023")</f>
        <v>4148000000</v>
      </c>
      <c r="D112" s="5">
        <f>_xll.SNL.Clients.Office.Excel.Functions.SPG(A112, "IQ_DILUT_EPS_NORM", "CY2023")</f>
        <v>3.173</v>
      </c>
      <c r="E112">
        <f t="shared" si="4"/>
        <v>13161604</v>
      </c>
      <c r="F112">
        <f t="shared" si="5"/>
        <v>0.10826180370480044</v>
      </c>
      <c r="G112" t="s">
        <v>114</v>
      </c>
      <c r="H112" s="4" cm="1">
        <f t="array" ref="H112">_xll.SNL.Clients.Office.Excel.Functions.SPG(G112, "SP_TOTAL_REV", "CY2023")</f>
        <v>121572000</v>
      </c>
      <c r="I112" s="4">
        <f>_xll.SNL.Clients.Office.Excel.Functions.SPG(G112,"IQ_AVG_DILUT_SHARES_OUT","CY2023")</f>
        <v>4148000000</v>
      </c>
      <c r="J112" s="5">
        <f>_xll.SNL.Clients.Office.Excel.Functions.SPG(G112, "IQ_DILUT_EPS_NORM", "CY2023")</f>
        <v>3.173</v>
      </c>
      <c r="K112">
        <f t="shared" si="6"/>
        <v>13161604</v>
      </c>
      <c r="L112">
        <f t="shared" si="7"/>
        <v>0.10826180370480044</v>
      </c>
    </row>
    <row r="113" spans="1:12">
      <c r="A113" t="s">
        <v>115</v>
      </c>
      <c r="B113" s="4" cm="1">
        <f t="array" ref="B113">_xll.SNL.Clients.Office.Excel.Functions.SPG(A113, "SP_TOTAL_REV", "CY2023")</f>
        <v>12171900</v>
      </c>
      <c r="C113" s="4">
        <f>_xll.SNL.Clients.Office.Excel.Functions.SPG(A113,"IQ_AVG_DILUT_SHARES_OUT","CY2023")</f>
        <v>479800000</v>
      </c>
      <c r="D113" s="5">
        <f>_xll.SNL.Clients.Office.Excel.Functions.SPG(A113, "IQ_DILUT_EPS_NORM", "CY2023")</f>
        <v>2.1760000000000002</v>
      </c>
      <c r="E113">
        <f t="shared" si="4"/>
        <v>1044044.8000000002</v>
      </c>
      <c r="F113">
        <f t="shared" si="5"/>
        <v>8.577500636712429E-2</v>
      </c>
      <c r="G113" t="s">
        <v>115</v>
      </c>
      <c r="H113" s="4" cm="1">
        <f t="array" ref="H113">_xll.SNL.Clients.Office.Excel.Functions.SPG(G113, "SP_TOTAL_REV", "CY2023")</f>
        <v>12171900</v>
      </c>
      <c r="I113" s="4">
        <f>_xll.SNL.Clients.Office.Excel.Functions.SPG(G113,"IQ_AVG_DILUT_SHARES_OUT","CY2023")</f>
        <v>479800000</v>
      </c>
      <c r="J113" s="5">
        <f>_xll.SNL.Clients.Office.Excel.Functions.SPG(G113, "IQ_DILUT_EPS_NORM", "CY2023")</f>
        <v>2.1760000000000002</v>
      </c>
      <c r="K113">
        <f t="shared" si="6"/>
        <v>1044044.8000000002</v>
      </c>
      <c r="L113">
        <f t="shared" si="7"/>
        <v>8.577500636712429E-2</v>
      </c>
    </row>
    <row r="114" spans="1:12">
      <c r="A114" t="s">
        <v>116</v>
      </c>
      <c r="B114" s="4" cm="1">
        <f t="array" ref="B114">_xll.SNL.Clients.Office.Excel.Functions.SPG(A114, "SP_TOTAL_REV", "CY2023")</f>
        <v>57861000</v>
      </c>
      <c r="C114" s="4">
        <f>_xll.SNL.Clients.Office.Excel.Functions.SPG(A114,"IQ_AVG_DILUT_SHARES_OUT","CY2023")</f>
        <v>1205675000</v>
      </c>
      <c r="D114" s="5">
        <f>_xll.SNL.Clients.Office.Excel.Functions.SPG(A114, "IQ_DILUT_EPS_NORM", "CY2023")</f>
        <v>8.3360000000000003</v>
      </c>
      <c r="E114">
        <f t="shared" si="4"/>
        <v>10050506.800000001</v>
      </c>
      <c r="F114">
        <f t="shared" si="5"/>
        <v>0.17370088315099982</v>
      </c>
      <c r="G114" t="s">
        <v>116</v>
      </c>
      <c r="H114" s="4" cm="1">
        <f t="array" ref="H114">_xll.SNL.Clients.Office.Excel.Functions.SPG(G114, "SP_TOTAL_REV", "CY2023")</f>
        <v>57861000</v>
      </c>
      <c r="I114" s="4">
        <f>_xll.SNL.Clients.Office.Excel.Functions.SPG(G114,"IQ_AVG_DILUT_SHARES_OUT","CY2023")</f>
        <v>1205675000</v>
      </c>
      <c r="J114" s="5">
        <f>_xll.SNL.Clients.Office.Excel.Functions.SPG(G114, "IQ_DILUT_EPS_NORM", "CY2023")</f>
        <v>8.3360000000000003</v>
      </c>
      <c r="K114">
        <f t="shared" si="6"/>
        <v>10050506.800000001</v>
      </c>
      <c r="L114">
        <f t="shared" si="7"/>
        <v>0.17370088315099982</v>
      </c>
    </row>
    <row r="115" spans="1:12">
      <c r="A115" t="s">
        <v>117</v>
      </c>
      <c r="B115" s="4" cm="1">
        <f t="array" ref="B115">_xll.SNL.Clients.Office.Excel.Functions.SPG(A115, "SP_TOTAL_REV", "CY2023")</f>
        <v>14663000</v>
      </c>
      <c r="C115" s="4">
        <f>_xll.SNL.Clients.Office.Excel.Functions.SPG(A115,"IQ_AVG_DILUT_SHARES_OUT","CY2023")</f>
        <v>349300000</v>
      </c>
      <c r="D115" s="5">
        <f>_xll.SNL.Clients.Office.Excel.Functions.SPG(A115, "IQ_DILUT_EPS_NORM", "CY2023")</f>
        <v>3.8340000000000001</v>
      </c>
      <c r="E115">
        <f t="shared" si="4"/>
        <v>1339216.2</v>
      </c>
      <c r="F115">
        <f t="shared" si="5"/>
        <v>9.1333028711723385E-2</v>
      </c>
      <c r="G115" t="s">
        <v>117</v>
      </c>
      <c r="H115" s="4" cm="1">
        <f t="array" ref="H115">_xll.SNL.Clients.Office.Excel.Functions.SPG(G115, "SP_TOTAL_REV", "CY2023")</f>
        <v>14663000</v>
      </c>
      <c r="I115" s="4">
        <f>_xll.SNL.Clients.Office.Excel.Functions.SPG(G115,"IQ_AVG_DILUT_SHARES_OUT","CY2023")</f>
        <v>349300000</v>
      </c>
      <c r="J115" s="5">
        <f>_xll.SNL.Clients.Office.Excel.Functions.SPG(G115, "IQ_DILUT_EPS_NORM", "CY2023")</f>
        <v>3.8340000000000001</v>
      </c>
      <c r="K115">
        <f t="shared" si="6"/>
        <v>1339216.2</v>
      </c>
      <c r="L115">
        <f t="shared" si="7"/>
        <v>9.1333028711723385E-2</v>
      </c>
    </row>
    <row r="116" spans="1:12">
      <c r="A116" t="s">
        <v>118</v>
      </c>
      <c r="B116" s="4" cm="1">
        <f t="array" ref="B116">_xll.SNL.Clients.Office.Excel.Functions.SPG(A116, "SP_TOTAL_REV", "CY2023")</f>
        <v>9820400</v>
      </c>
      <c r="C116" s="4">
        <f>_xll.SNL.Clients.Office.Excel.Functions.SPG(A116,"IQ_AVG_DILUT_SHARES_OUT","CY2023")</f>
        <v>166574750</v>
      </c>
      <c r="D116" s="5">
        <f>_xll.SNL.Clients.Office.Excel.Functions.SPG(A116, "IQ_DILUT_EPS_NORM", "CY2023")</f>
        <v>7.8440000000000003</v>
      </c>
      <c r="E116">
        <f t="shared" si="4"/>
        <v>1306612.3389999999</v>
      </c>
      <c r="F116">
        <f t="shared" si="5"/>
        <v>0.13305082674840127</v>
      </c>
      <c r="G116" t="s">
        <v>118</v>
      </c>
      <c r="H116" s="4" cm="1">
        <f t="array" ref="H116">_xll.SNL.Clients.Office.Excel.Functions.SPG(G116, "SP_TOTAL_REV", "CY2023")</f>
        <v>9820400</v>
      </c>
      <c r="I116" s="4">
        <f>_xll.SNL.Clients.Office.Excel.Functions.SPG(G116,"IQ_AVG_DILUT_SHARES_OUT","CY2023")</f>
        <v>166574750</v>
      </c>
      <c r="J116" s="5">
        <f>_xll.SNL.Clients.Office.Excel.Functions.SPG(G116, "IQ_DILUT_EPS_NORM", "CY2023")</f>
        <v>7.8440000000000003</v>
      </c>
      <c r="K116">
        <f t="shared" si="6"/>
        <v>1306612.3389999999</v>
      </c>
      <c r="L116">
        <f t="shared" si="7"/>
        <v>0.13305082674840127</v>
      </c>
    </row>
    <row r="117" spans="1:12">
      <c r="A117" t="s">
        <v>119</v>
      </c>
      <c r="B117" s="4" cm="1">
        <f t="array" ref="B117">_xll.SNL.Clients.Office.Excel.Functions.SPG(A117, "SP_TOTAL_REV", "CY2023")</f>
        <v>24918000</v>
      </c>
      <c r="C117" s="4">
        <f>_xll.SNL.Clients.Office.Excel.Functions.SPG(A117,"IQ_AVG_DILUT_SHARES_OUT","CY2023")</f>
        <v>324000000</v>
      </c>
      <c r="D117" s="5">
        <f>_xll.SNL.Clients.Office.Excel.Functions.SPG(A117, "IQ_DILUT_EPS_NORM", "CY2023")</f>
        <v>4.3920000000000003</v>
      </c>
      <c r="E117">
        <f t="shared" si="4"/>
        <v>1423008</v>
      </c>
      <c r="F117">
        <f t="shared" si="5"/>
        <v>5.7107633036359261E-2</v>
      </c>
      <c r="G117" t="s">
        <v>119</v>
      </c>
      <c r="H117" s="4" cm="1">
        <f t="array" ref="H117">_xll.SNL.Clients.Office.Excel.Functions.SPG(G117, "SP_TOTAL_REV", "CY2023")</f>
        <v>24918000</v>
      </c>
      <c r="I117" s="4">
        <f>_xll.SNL.Clients.Office.Excel.Functions.SPG(G117,"IQ_AVG_DILUT_SHARES_OUT","CY2023")</f>
        <v>324000000</v>
      </c>
      <c r="J117" s="5">
        <f>_xll.SNL.Clients.Office.Excel.Functions.SPG(G117, "IQ_DILUT_EPS_NORM", "CY2023")</f>
        <v>4.3920000000000003</v>
      </c>
      <c r="K117">
        <f t="shared" si="6"/>
        <v>1423008</v>
      </c>
      <c r="L117">
        <f t="shared" si="7"/>
        <v>5.7107633036359261E-2</v>
      </c>
    </row>
    <row r="118" spans="1:12">
      <c r="A118" t="s">
        <v>120</v>
      </c>
      <c r="B118" s="4" cm="1">
        <f t="array" ref="B118">_xll.SNL.Clients.Office.Excel.Functions.SPG(A118, "SP_TOTAL_REV", "CY2023")</f>
        <v>4059987</v>
      </c>
      <c r="C118" s="4">
        <f>_xll.SNL.Clients.Office.Excel.Functions.SPG(A118,"IQ_AVG_DILUT_SHARES_OUT","CY2023")</f>
        <v>970976500</v>
      </c>
      <c r="D118" s="5">
        <f>_xll.SNL.Clients.Office.Excel.Functions.SPG(A118, "IQ_DILUT_EPS_NORM", "CY2023")</f>
        <v>1.093</v>
      </c>
      <c r="E118">
        <f t="shared" si="4"/>
        <v>1061277.3145000001</v>
      </c>
      <c r="F118">
        <f t="shared" si="5"/>
        <v>0.2613991903176045</v>
      </c>
      <c r="G118" t="s">
        <v>120</v>
      </c>
      <c r="H118" s="4" cm="1">
        <f t="array" ref="H118">_xll.SNL.Clients.Office.Excel.Functions.SPG(G118, "SP_TOTAL_REV", "CY2023")</f>
        <v>4059987</v>
      </c>
      <c r="I118" s="4">
        <f>_xll.SNL.Clients.Office.Excel.Functions.SPG(G118,"IQ_AVG_DILUT_SHARES_OUT","CY2023")</f>
        <v>970976500</v>
      </c>
      <c r="J118" s="5">
        <f>_xll.SNL.Clients.Office.Excel.Functions.SPG(G118, "IQ_DILUT_EPS_NORM", "CY2023")</f>
        <v>1.093</v>
      </c>
      <c r="K118">
        <f t="shared" si="6"/>
        <v>1061277.3145000001</v>
      </c>
      <c r="L118">
        <f t="shared" si="7"/>
        <v>0.2613991903176045</v>
      </c>
    </row>
    <row r="119" spans="1:12">
      <c r="A119" t="s">
        <v>121</v>
      </c>
      <c r="B119" s="4" cm="1">
        <f t="array" ref="B119">_xll.SNL.Clients.Office.Excel.Functions.SPG(A119, "SP_TOTAL_REV", "CY2023")</f>
        <v>12588000</v>
      </c>
      <c r="C119" s="4">
        <f>_xll.SNL.Clients.Office.Excel.Functions.SPG(A119,"IQ_AVG_DILUT_SHARES_OUT","CY2023")</f>
        <v>859000000</v>
      </c>
      <c r="D119" s="5">
        <f>_xll.SNL.Clients.Office.Excel.Functions.SPG(A119, "IQ_DILUT_EPS_NORM", "CY2023")</f>
        <v>0.85899999999999999</v>
      </c>
      <c r="E119">
        <f t="shared" si="4"/>
        <v>737881</v>
      </c>
      <c r="F119">
        <f t="shared" si="5"/>
        <v>5.8617810613282494E-2</v>
      </c>
      <c r="G119" t="s">
        <v>121</v>
      </c>
      <c r="H119" s="4" cm="1">
        <f t="array" ref="H119">_xll.SNL.Clients.Office.Excel.Functions.SPG(G119, "SP_TOTAL_REV", "CY2023")</f>
        <v>12588000</v>
      </c>
      <c r="I119" s="4">
        <f>_xll.SNL.Clients.Office.Excel.Functions.SPG(G119,"IQ_AVG_DILUT_SHARES_OUT","CY2023")</f>
        <v>859000000</v>
      </c>
      <c r="J119" s="5">
        <f>_xll.SNL.Clients.Office.Excel.Functions.SPG(G119, "IQ_DILUT_EPS_NORM", "CY2023")</f>
        <v>0.85899999999999999</v>
      </c>
      <c r="K119">
        <f t="shared" si="6"/>
        <v>737881</v>
      </c>
      <c r="L119">
        <f t="shared" si="7"/>
        <v>5.8617810613282494E-2</v>
      </c>
    </row>
    <row r="120" spans="1:12">
      <c r="A120" t="s">
        <v>122</v>
      </c>
      <c r="B120" s="4" cm="1">
        <f t="array" ref="B120">_xll.SNL.Clients.Office.Excel.Functions.SPG(A120, "SP_TOTAL_REV", "CY2023")</f>
        <v>3757719</v>
      </c>
      <c r="C120" s="4">
        <f>_xll.SNL.Clients.Office.Excel.Functions.SPG(A120,"IQ_AVG_DILUT_SHARES_OUT","CY2023")</f>
        <v>74387000</v>
      </c>
      <c r="D120" s="5">
        <f>_xll.SNL.Clients.Office.Excel.Functions.SPG(A120, "IQ_DILUT_EPS_NORM", "CY2023")</f>
        <v>11.016999999999999</v>
      </c>
      <c r="E120">
        <f t="shared" si="4"/>
        <v>819521.57900000003</v>
      </c>
      <c r="F120">
        <f t="shared" si="5"/>
        <v>0.21809017092550029</v>
      </c>
      <c r="G120" t="s">
        <v>122</v>
      </c>
      <c r="H120" s="4" cm="1">
        <f t="array" ref="H120">_xll.SNL.Clients.Office.Excel.Functions.SPG(G120, "SP_TOTAL_REV", "CY2023")</f>
        <v>3757719</v>
      </c>
      <c r="I120" s="4">
        <f>_xll.SNL.Clients.Office.Excel.Functions.SPG(G120,"IQ_AVG_DILUT_SHARES_OUT","CY2023")</f>
        <v>74387000</v>
      </c>
      <c r="J120" s="5">
        <f>_xll.SNL.Clients.Office.Excel.Functions.SPG(G120, "IQ_DILUT_EPS_NORM", "CY2023")</f>
        <v>11.016999999999999</v>
      </c>
      <c r="K120">
        <f t="shared" si="6"/>
        <v>819521.57900000003</v>
      </c>
      <c r="L120">
        <f t="shared" si="7"/>
        <v>0.21809017092550029</v>
      </c>
    </row>
    <row r="121" spans="1:12">
      <c r="A121" t="s">
        <v>123</v>
      </c>
      <c r="B121" s="4" cm="1">
        <f t="array" ref="B121">_xll.SNL.Clients.Office.Excel.Functions.SPG(A121, "SP_TOTAL_REV", "CY2023")</f>
        <v>17226000</v>
      </c>
      <c r="C121" s="4">
        <f>_xll.SNL.Clients.Office.Excel.Functions.SPG(A121,"IQ_AVG_DILUT_SHARES_OUT","CY2023")</f>
        <v>711900000</v>
      </c>
      <c r="D121" s="5">
        <f>_xll.SNL.Clients.Office.Excel.Functions.SPG(A121, "IQ_DILUT_EPS_NORM", "CY2023")</f>
        <v>1.4119999999999999</v>
      </c>
      <c r="E121">
        <f t="shared" si="4"/>
        <v>1005202.8</v>
      </c>
      <c r="F121">
        <f t="shared" si="5"/>
        <v>5.8353814002089867E-2</v>
      </c>
      <c r="G121" t="s">
        <v>123</v>
      </c>
      <c r="H121" s="4" cm="1">
        <f t="array" ref="H121">_xll.SNL.Clients.Office.Excel.Functions.SPG(G121, "SP_TOTAL_REV", "CY2023")</f>
        <v>17226000</v>
      </c>
      <c r="I121" s="4">
        <f>_xll.SNL.Clients.Office.Excel.Functions.SPG(G121,"IQ_AVG_DILUT_SHARES_OUT","CY2023")</f>
        <v>711900000</v>
      </c>
      <c r="J121" s="5">
        <f>_xll.SNL.Clients.Office.Excel.Functions.SPG(G121, "IQ_DILUT_EPS_NORM", "CY2023")</f>
        <v>1.4119999999999999</v>
      </c>
      <c r="K121">
        <f t="shared" si="6"/>
        <v>1005202.8</v>
      </c>
      <c r="L121">
        <f t="shared" si="7"/>
        <v>5.8353814002089867E-2</v>
      </c>
    </row>
    <row r="122" spans="1:12">
      <c r="A122" t="s">
        <v>124</v>
      </c>
      <c r="B122" s="4" cm="1">
        <f t="array" ref="B122">_xll.SNL.Clients.Office.Excel.Functions.SPG(A122, "SP_TOTAL_REV", "CY2023")</f>
        <v>2455000</v>
      </c>
      <c r="C122" s="4">
        <f>_xll.SNL.Clients.Office.Excel.Functions.SPG(A122,"IQ_AVG_DILUT_SHARES_OUT","CY2023")</f>
        <v>406900000</v>
      </c>
      <c r="D122" s="5">
        <f>_xll.SNL.Clients.Office.Excel.Functions.SPG(A122, "IQ_DILUT_EPS_NORM", "CY2023")</f>
        <v>0.77</v>
      </c>
      <c r="E122">
        <f t="shared" si="4"/>
        <v>313313</v>
      </c>
      <c r="F122">
        <f t="shared" si="5"/>
        <v>0.12762240325865581</v>
      </c>
      <c r="G122" t="s">
        <v>124</v>
      </c>
      <c r="H122" s="4" cm="1">
        <f t="array" ref="H122">_xll.SNL.Clients.Office.Excel.Functions.SPG(G122, "SP_TOTAL_REV", "CY2023")</f>
        <v>2455000</v>
      </c>
      <c r="I122" s="4">
        <f>_xll.SNL.Clients.Office.Excel.Functions.SPG(G122,"IQ_AVG_DILUT_SHARES_OUT","CY2023")</f>
        <v>406900000</v>
      </c>
      <c r="J122" s="5">
        <f>_xll.SNL.Clients.Office.Excel.Functions.SPG(G122, "IQ_DILUT_EPS_NORM", "CY2023")</f>
        <v>0.77</v>
      </c>
      <c r="K122">
        <f t="shared" si="6"/>
        <v>313313</v>
      </c>
      <c r="L122">
        <f t="shared" si="7"/>
        <v>0.12762240325865581</v>
      </c>
    </row>
    <row r="123" spans="1:12">
      <c r="A123" t="s">
        <v>125</v>
      </c>
      <c r="B123" s="4" cm="1">
        <f t="array" ref="B123">_xll.SNL.Clients.Office.Excel.Functions.SPG(A123, "SP_TOTAL_REV", "CY2023")</f>
        <v>245652000</v>
      </c>
      <c r="C123" s="4">
        <f>_xll.SNL.Clients.Office.Excel.Functions.SPG(A123,"IQ_AVG_DILUT_SHARES_OUT","CY2023")</f>
        <v>444420000</v>
      </c>
      <c r="D123" s="5">
        <f>_xll.SNL.Clients.Office.Excel.Functions.SPG(A123, "IQ_DILUT_EPS_NORM", "CY2023")</f>
        <v>12.958</v>
      </c>
      <c r="E123">
        <f t="shared" si="4"/>
        <v>5758794.3600000003</v>
      </c>
      <c r="F123">
        <f t="shared" si="5"/>
        <v>2.3442896292315961E-2</v>
      </c>
      <c r="G123" t="s">
        <v>125</v>
      </c>
      <c r="H123" s="4" cm="1">
        <f t="array" ref="H123">_xll.SNL.Clients.Office.Excel.Functions.SPG(G123, "SP_TOTAL_REV", "CY2023")</f>
        <v>245652000</v>
      </c>
      <c r="I123" s="4">
        <f>_xll.SNL.Clients.Office.Excel.Functions.SPG(G123,"IQ_AVG_DILUT_SHARES_OUT","CY2023")</f>
        <v>444420000</v>
      </c>
      <c r="J123" s="5">
        <f>_xll.SNL.Clients.Office.Excel.Functions.SPG(G123, "IQ_DILUT_EPS_NORM", "CY2023")</f>
        <v>12.958</v>
      </c>
      <c r="K123">
        <f t="shared" si="6"/>
        <v>5758794.3600000003</v>
      </c>
      <c r="L123">
        <f t="shared" si="7"/>
        <v>2.3442896292315961E-2</v>
      </c>
    </row>
    <row r="124" spans="1:12">
      <c r="A124" t="s">
        <v>126</v>
      </c>
      <c r="B124" s="4" cm="1">
        <f t="array" ref="B124">_xll.SNL.Clients.Office.Excel.Functions.SPG(A124, "SP_TOTAL_REV", "CY2023")</f>
        <v>5684000</v>
      </c>
      <c r="C124" s="4">
        <f>_xll.SNL.Clients.Office.Excel.Functions.SPG(A124,"IQ_AVG_DILUT_SHARES_OUT","CY2023")</f>
        <v>760000000</v>
      </c>
      <c r="D124" s="5">
        <f>_xll.SNL.Clients.Office.Excel.Functions.SPG(A124, "IQ_DILUT_EPS_NORM", "CY2023")</f>
        <v>1.75</v>
      </c>
      <c r="E124">
        <f t="shared" si="4"/>
        <v>1330000</v>
      </c>
      <c r="F124">
        <f t="shared" si="5"/>
        <v>0.23399014778325122</v>
      </c>
      <c r="G124" t="s">
        <v>126</v>
      </c>
      <c r="H124" s="4" cm="1">
        <f t="array" ref="H124">_xll.SNL.Clients.Office.Excel.Functions.SPG(G124, "SP_TOTAL_REV", "CY2023")</f>
        <v>5684000</v>
      </c>
      <c r="I124" s="4">
        <f>_xll.SNL.Clients.Office.Excel.Functions.SPG(G124,"IQ_AVG_DILUT_SHARES_OUT","CY2023")</f>
        <v>760000000</v>
      </c>
      <c r="J124" s="5">
        <f>_xll.SNL.Clients.Office.Excel.Functions.SPG(G124, "IQ_DILUT_EPS_NORM", "CY2023")</f>
        <v>1.75</v>
      </c>
      <c r="K124">
        <f t="shared" si="6"/>
        <v>1330000</v>
      </c>
      <c r="L124">
        <f t="shared" si="7"/>
        <v>0.23399014778325122</v>
      </c>
    </row>
    <row r="125" spans="1:12">
      <c r="A125" t="s">
        <v>127</v>
      </c>
      <c r="B125" s="4" cm="1">
        <f t="array" ref="B125">_xll.SNL.Clients.Office.Excel.Functions.SPG(A125, "SP_TOTAL_REV", "CY2023")</f>
        <v>3055555</v>
      </c>
      <c r="C125" s="4">
        <f>_xll.SNL.Clients.Office.Excel.Functions.SPG(A125,"IQ_AVG_DILUT_SHARES_OUT","CY2023")</f>
        <v>243635000</v>
      </c>
      <c r="D125" s="5">
        <f>_xll.SNL.Clients.Office.Excel.Functions.SPG(A125, "IQ_DILUT_EPS_NORM", "CY2023")</f>
        <v>0.314</v>
      </c>
      <c r="E125">
        <f t="shared" si="4"/>
        <v>76501.39</v>
      </c>
      <c r="F125">
        <f t="shared" si="5"/>
        <v>2.5036823097604199E-2</v>
      </c>
      <c r="G125" t="s">
        <v>127</v>
      </c>
      <c r="H125" s="4" cm="1">
        <f t="array" ref="H125">_xll.SNL.Clients.Office.Excel.Functions.SPG(G125, "SP_TOTAL_REV", "CY2023")</f>
        <v>3055555</v>
      </c>
      <c r="I125" s="4">
        <f>_xll.SNL.Clients.Office.Excel.Functions.SPG(G125,"IQ_AVG_DILUT_SHARES_OUT","CY2023")</f>
        <v>243635000</v>
      </c>
      <c r="J125" s="5">
        <f>_xll.SNL.Clients.Office.Excel.Functions.SPG(G125, "IQ_DILUT_EPS_NORM", "CY2023")</f>
        <v>0.314</v>
      </c>
      <c r="K125">
        <f t="shared" si="6"/>
        <v>76501.39</v>
      </c>
      <c r="L125">
        <f t="shared" si="7"/>
        <v>2.5036823097604199E-2</v>
      </c>
    </row>
    <row r="126" spans="1:12">
      <c r="A126" t="s">
        <v>128</v>
      </c>
      <c r="B126" s="4" cm="1">
        <f t="array" ref="B126">_xll.SNL.Clients.Office.Excel.Functions.SPG(A126, "SP_TOTAL_REV", "CY2023")</f>
        <v>6996000</v>
      </c>
      <c r="C126" s="4">
        <f>_xll.SNL.Clients.Office.Excel.Functions.SPG(A126,"IQ_AVG_DILUT_SHARES_OUT","CY2023")</f>
        <v>434000000</v>
      </c>
      <c r="D126" s="5">
        <f>_xll.SNL.Clients.Office.Excel.Functions.SPG(A126, "IQ_DILUT_EPS_NORM", "CY2023")</f>
        <v>2.3719999999999999</v>
      </c>
      <c r="E126">
        <f t="shared" si="4"/>
        <v>1029448</v>
      </c>
      <c r="F126">
        <f t="shared" si="5"/>
        <v>0.14714808461978274</v>
      </c>
      <c r="G126" t="s">
        <v>128</v>
      </c>
      <c r="H126" s="4" cm="1">
        <f t="array" ref="H126">_xll.SNL.Clients.Office.Excel.Functions.SPG(G126, "SP_TOTAL_REV", "CY2023")</f>
        <v>6996000</v>
      </c>
      <c r="I126" s="4">
        <f>_xll.SNL.Clients.Office.Excel.Functions.SPG(G126,"IQ_AVG_DILUT_SHARES_OUT","CY2023")</f>
        <v>434000000</v>
      </c>
      <c r="J126" s="5">
        <f>_xll.SNL.Clients.Office.Excel.Functions.SPG(G126, "IQ_DILUT_EPS_NORM", "CY2023")</f>
        <v>2.3719999999999999</v>
      </c>
      <c r="K126">
        <f t="shared" si="6"/>
        <v>1029448</v>
      </c>
      <c r="L126">
        <f t="shared" si="7"/>
        <v>0.14714808461978274</v>
      </c>
    </row>
    <row r="127" spans="1:12">
      <c r="A127" t="s">
        <v>129</v>
      </c>
      <c r="B127" s="4" cm="1">
        <f t="array" ref="B127">_xll.SNL.Clients.Office.Excel.Functions.SPG(A127, "SP_TOTAL_REV", "CY2023")</f>
        <v>14657000</v>
      </c>
      <c r="C127" s="4">
        <f>_xll.SNL.Clients.Office.Excel.Functions.SPG(A127,"IQ_AVG_DILUT_SHARES_OUT","CY2023")</f>
        <v>2013000000</v>
      </c>
      <c r="D127" s="5">
        <f>_xll.SNL.Clients.Office.Excel.Functions.SPG(A127, "IQ_DILUT_EPS_NORM", "CY2023")</f>
        <v>1.5089999999999999</v>
      </c>
      <c r="E127">
        <f t="shared" si="4"/>
        <v>3037617</v>
      </c>
      <c r="F127">
        <f t="shared" si="5"/>
        <v>0.20724684451115508</v>
      </c>
      <c r="G127" t="s">
        <v>129</v>
      </c>
      <c r="H127" s="4" cm="1">
        <f t="array" ref="H127">_xll.SNL.Clients.Office.Excel.Functions.SPG(G127, "SP_TOTAL_REV", "CY2023")</f>
        <v>14657000</v>
      </c>
      <c r="I127" s="4">
        <f>_xll.SNL.Clients.Office.Excel.Functions.SPG(G127,"IQ_AVG_DILUT_SHARES_OUT","CY2023")</f>
        <v>2013000000</v>
      </c>
      <c r="J127" s="5">
        <f>_xll.SNL.Clients.Office.Excel.Functions.SPG(G127, "IQ_DILUT_EPS_NORM", "CY2023")</f>
        <v>1.5089999999999999</v>
      </c>
      <c r="K127">
        <f t="shared" si="6"/>
        <v>3037617</v>
      </c>
      <c r="L127">
        <f t="shared" si="7"/>
        <v>0.20724684451115508</v>
      </c>
    </row>
    <row r="128" spans="1:12">
      <c r="A128" t="s">
        <v>130</v>
      </c>
      <c r="B128" s="4" cm="1">
        <f t="array" ref="B128">_xll.SNL.Clients.Office.Excel.Functions.SPG(A128, "SP_TOTAL_REV", "CY2023")</f>
        <v>34065000</v>
      </c>
      <c r="C128" s="4">
        <f>_xll.SNL.Clients.Office.Excel.Functions.SPG(A128,"IQ_AVG_DILUT_SHARES_OUT","CY2023")</f>
        <v>142700000</v>
      </c>
      <c r="D128" s="5">
        <f>_xll.SNL.Clients.Office.Excel.Functions.SPG(A128, "IQ_DILUT_EPS_NORM", "CY2023")</f>
        <v>15.276999999999999</v>
      </c>
      <c r="E128">
        <f t="shared" si="4"/>
        <v>2180027.9</v>
      </c>
      <c r="F128">
        <f t="shared" si="5"/>
        <v>6.3996122119477472E-2</v>
      </c>
      <c r="G128" t="s">
        <v>130</v>
      </c>
      <c r="H128" s="4" cm="1">
        <f t="array" ref="H128">_xll.SNL.Clients.Office.Excel.Functions.SPG(G128, "SP_TOTAL_REV", "CY2023")</f>
        <v>34065000</v>
      </c>
      <c r="I128" s="4">
        <f>_xll.SNL.Clients.Office.Excel.Functions.SPG(G128,"IQ_AVG_DILUT_SHARES_OUT","CY2023")</f>
        <v>142700000</v>
      </c>
      <c r="J128" s="5">
        <f>_xll.SNL.Clients.Office.Excel.Functions.SPG(G128, "IQ_DILUT_EPS_NORM", "CY2023")</f>
        <v>15.276999999999999</v>
      </c>
      <c r="K128">
        <f t="shared" si="6"/>
        <v>2180027.9</v>
      </c>
      <c r="L128">
        <f t="shared" si="7"/>
        <v>6.3996122119477472E-2</v>
      </c>
    </row>
    <row r="129" spans="1:12">
      <c r="A129" t="s">
        <v>131</v>
      </c>
      <c r="B129" s="4" cm="1">
        <f t="array" ref="B129">_xll.SNL.Clients.Office.Excel.Functions.SPG(A129, "SP_TOTAL_REV", "CY2023")</f>
        <v>356623000</v>
      </c>
      <c r="C129" s="4">
        <f>_xll.SNL.Clients.Office.Excel.Functions.SPG(A129,"IQ_AVG_DILUT_SHARES_OUT","CY2023")</f>
        <v>1290000000</v>
      </c>
      <c r="D129" s="5">
        <f>_xll.SNL.Clients.Office.Excel.Functions.SPG(A129, "IQ_DILUT_EPS_NORM", "CY2023")</f>
        <v>6.0679999999999996</v>
      </c>
      <c r="E129">
        <f t="shared" si="4"/>
        <v>7827719.9999999991</v>
      </c>
      <c r="F129">
        <f t="shared" si="5"/>
        <v>2.1949565787960954E-2</v>
      </c>
      <c r="G129" t="s">
        <v>131</v>
      </c>
      <c r="H129" s="4" cm="1">
        <f t="array" ref="H129">_xll.SNL.Clients.Office.Excel.Functions.SPG(G129, "SP_TOTAL_REV", "CY2023")</f>
        <v>356623000</v>
      </c>
      <c r="I129" s="4">
        <f>_xll.SNL.Clients.Office.Excel.Functions.SPG(G129,"IQ_AVG_DILUT_SHARES_OUT","CY2023")</f>
        <v>1290000000</v>
      </c>
      <c r="J129" s="5">
        <f>_xll.SNL.Clients.Office.Excel.Functions.SPG(G129, "IQ_DILUT_EPS_NORM", "CY2023")</f>
        <v>6.0679999999999996</v>
      </c>
      <c r="K129">
        <f t="shared" si="6"/>
        <v>7827719.9999999991</v>
      </c>
      <c r="L129">
        <f t="shared" si="7"/>
        <v>2.1949565787960954E-2</v>
      </c>
    </row>
    <row r="130" spans="1:12">
      <c r="A130" t="s">
        <v>132</v>
      </c>
      <c r="B130" s="4" cm="1">
        <f t="array" ref="B130">_xll.SNL.Clients.Office.Excel.Functions.SPG(A130, "SP_TOTAL_REV", "CY2023")</f>
        <v>35928600</v>
      </c>
      <c r="C130" s="4">
        <f>_xll.SNL.Clients.Office.Excel.Functions.SPG(A130,"IQ_AVG_DILUT_SHARES_OUT","CY2023")</f>
        <v>340500000</v>
      </c>
      <c r="D130" s="5">
        <f>_xll.SNL.Clients.Office.Excel.Functions.SPG(A130, "IQ_DILUT_EPS_NORM", "CY2023")</f>
        <v>11.53</v>
      </c>
      <c r="E130">
        <f t="shared" si="4"/>
        <v>3925965</v>
      </c>
      <c r="F130">
        <f t="shared" si="5"/>
        <v>0.10927130475442962</v>
      </c>
      <c r="G130" t="s">
        <v>132</v>
      </c>
      <c r="H130" s="4" cm="1">
        <f t="array" ref="H130">_xll.SNL.Clients.Office.Excel.Functions.SPG(G130, "SP_TOTAL_REV", "CY2023")</f>
        <v>35928600</v>
      </c>
      <c r="I130" s="4">
        <f>_xll.SNL.Clients.Office.Excel.Functions.SPG(G130,"IQ_AVG_DILUT_SHARES_OUT","CY2023")</f>
        <v>340500000</v>
      </c>
      <c r="J130" s="5">
        <f>_xll.SNL.Clients.Office.Excel.Functions.SPG(G130, "IQ_DILUT_EPS_NORM", "CY2023")</f>
        <v>11.53</v>
      </c>
      <c r="K130">
        <f t="shared" si="6"/>
        <v>3925965</v>
      </c>
      <c r="L130">
        <f t="shared" si="7"/>
        <v>0.10927130475442962</v>
      </c>
    </row>
    <row r="131" spans="1:12">
      <c r="A131" t="s">
        <v>133</v>
      </c>
      <c r="B131" s="4" cm="1">
        <f t="array" ref="B131">_xll.SNL.Clients.Office.Excel.Functions.SPG(A131, "SP_TOTAL_REV", "CY2023")</f>
        <v>23890000</v>
      </c>
      <c r="C131" s="4">
        <f>_xll.SNL.Clients.Office.Excel.Functions.SPG(A131,"IQ_AVG_DILUT_SHARES_OUT","CY2023")</f>
        <v>743100000</v>
      </c>
      <c r="D131" s="5">
        <f>_xll.SNL.Clients.Office.Excel.Functions.SPG(A131, "IQ_DILUT_EPS_NORM", "CY2023")</f>
        <v>4.54</v>
      </c>
      <c r="E131">
        <f t="shared" si="4"/>
        <v>3373674</v>
      </c>
      <c r="F131">
        <f t="shared" si="5"/>
        <v>0.14121699455839262</v>
      </c>
      <c r="G131" t="s">
        <v>133</v>
      </c>
      <c r="H131" s="4" cm="1">
        <f t="array" ref="H131">_xll.SNL.Clients.Office.Excel.Functions.SPG(G131, "SP_TOTAL_REV", "CY2023")</f>
        <v>23890000</v>
      </c>
      <c r="I131" s="4">
        <f>_xll.SNL.Clients.Office.Excel.Functions.SPG(G131,"IQ_AVG_DILUT_SHARES_OUT","CY2023")</f>
        <v>743100000</v>
      </c>
      <c r="J131" s="5">
        <f>_xll.SNL.Clients.Office.Excel.Functions.SPG(G131, "IQ_DILUT_EPS_NORM", "CY2023")</f>
        <v>4.54</v>
      </c>
      <c r="K131">
        <f t="shared" si="6"/>
        <v>3373674</v>
      </c>
      <c r="L131">
        <f t="shared" si="7"/>
        <v>0.14121699455839262</v>
      </c>
    </row>
    <row r="132" spans="1:12">
      <c r="A132" t="s">
        <v>134</v>
      </c>
      <c r="B132" s="4" cm="1">
        <f t="array" ref="B132">_xll.SNL.Clients.Office.Excel.Functions.SPG(A132, "SP_TOTAL_REV", "CY2023")</f>
        <v>11013100</v>
      </c>
      <c r="C132" s="4">
        <f>_xll.SNL.Clients.Office.Excel.Functions.SPG(A132,"IQ_AVG_DILUT_SHARES_OUT","CY2023")</f>
        <v>121850000</v>
      </c>
      <c r="D132" s="5">
        <f>_xll.SNL.Clients.Office.Excel.Functions.SPG(A132, "IQ_DILUT_EPS_NORM", "CY2023")</f>
        <v>5.9550000000000001</v>
      </c>
      <c r="E132">
        <f t="shared" si="4"/>
        <v>725616.75</v>
      </c>
      <c r="F132">
        <f t="shared" si="5"/>
        <v>6.5886694028021178E-2</v>
      </c>
      <c r="G132" t="s">
        <v>134</v>
      </c>
      <c r="H132" s="4" cm="1">
        <f t="array" ref="H132">_xll.SNL.Clients.Office.Excel.Functions.SPG(G132, "SP_TOTAL_REV", "CY2023")</f>
        <v>11013100</v>
      </c>
      <c r="I132" s="4">
        <f>_xll.SNL.Clients.Office.Excel.Functions.SPG(G132,"IQ_AVG_DILUT_SHARES_OUT","CY2023")</f>
        <v>121850000</v>
      </c>
      <c r="J132" s="5">
        <f>_xll.SNL.Clients.Office.Excel.Functions.SPG(G132, "IQ_DILUT_EPS_NORM", "CY2023")</f>
        <v>5.9550000000000001</v>
      </c>
      <c r="K132">
        <f t="shared" si="6"/>
        <v>725616.75</v>
      </c>
      <c r="L132">
        <f t="shared" si="7"/>
        <v>6.5886694028021178E-2</v>
      </c>
    </row>
    <row r="133" spans="1:12">
      <c r="A133" t="s">
        <v>135</v>
      </c>
      <c r="B133" s="4" cm="1">
        <f t="array" ref="B133">_xll.SNL.Clients.Office.Excel.Functions.SPG(A133, "SP_TOTAL_REV", "CY2023")</f>
        <v>12140147</v>
      </c>
      <c r="C133" s="4">
        <f>_xll.SNL.Clients.Office.Excel.Functions.SPG(A133,"IQ_AVG_DILUT_SHARES_OUT","CY2023")</f>
        <v>93182000</v>
      </c>
      <c r="D133" s="5">
        <f>_xll.SNL.Clients.Office.Excel.Functions.SPG(A133, "IQ_DILUT_EPS_NORM", "CY2023")</f>
        <v>5.2750000000000004</v>
      </c>
      <c r="E133">
        <f t="shared" ref="E133:E196" si="8">C133*D133/1000</f>
        <v>491535.05000000005</v>
      </c>
      <c r="F133">
        <f t="shared" ref="F133:F196" si="9">E133/B133</f>
        <v>4.048839359193921E-2</v>
      </c>
      <c r="G133" t="s">
        <v>135</v>
      </c>
      <c r="H133" s="4" cm="1">
        <f t="array" ref="H133">_xll.SNL.Clients.Office.Excel.Functions.SPG(G133, "SP_TOTAL_REV", "CY2023")</f>
        <v>12140147</v>
      </c>
      <c r="I133" s="4">
        <f>_xll.SNL.Clients.Office.Excel.Functions.SPG(G133,"IQ_AVG_DILUT_SHARES_OUT","CY2023")</f>
        <v>93182000</v>
      </c>
      <c r="J133" s="5">
        <f>_xll.SNL.Clients.Office.Excel.Functions.SPG(G133, "IQ_DILUT_EPS_NORM", "CY2023")</f>
        <v>5.2750000000000004</v>
      </c>
      <c r="K133">
        <f t="shared" ref="K133:K196" si="10">I133*J133/1000</f>
        <v>491535.05000000005</v>
      </c>
      <c r="L133">
        <f t="shared" ref="L133:L196" si="11">K133/H133</f>
        <v>4.048839359193921E-2</v>
      </c>
    </row>
    <row r="134" spans="1:12">
      <c r="A134" t="s">
        <v>136</v>
      </c>
      <c r="B134" s="4" cm="1">
        <f t="array" ref="B134">_xll.SNL.Clients.Office.Excel.Functions.SPG(A134, "SP_TOTAL_REV", "CY2023")</f>
        <v>1513700</v>
      </c>
      <c r="C134" s="4">
        <f>_xll.SNL.Clients.Office.Excel.Functions.SPG(A134,"IQ_AVG_DILUT_SHARES_OUT","CY2023")</f>
        <v>158500000</v>
      </c>
      <c r="D134" s="5">
        <f>_xll.SNL.Clients.Office.Excel.Functions.SPG(A134, "IQ_DILUT_EPS_NORM", "CY2023")</f>
        <v>0.39600000000000002</v>
      </c>
      <c r="E134">
        <f t="shared" si="8"/>
        <v>62766</v>
      </c>
      <c r="F134">
        <f t="shared" si="9"/>
        <v>4.146528374182467E-2</v>
      </c>
      <c r="G134" t="s">
        <v>136</v>
      </c>
      <c r="H134" s="4" cm="1">
        <f t="array" ref="H134">_xll.SNL.Clients.Office.Excel.Functions.SPG(G134, "SP_TOTAL_REV", "CY2023")</f>
        <v>1513700</v>
      </c>
      <c r="I134" s="4">
        <f>_xll.SNL.Clients.Office.Excel.Functions.SPG(G134,"IQ_AVG_DILUT_SHARES_OUT","CY2023")</f>
        <v>158500000</v>
      </c>
      <c r="J134" s="5">
        <f>_xll.SNL.Clients.Office.Excel.Functions.SPG(G134, "IQ_DILUT_EPS_NORM", "CY2023")</f>
        <v>0.39600000000000002</v>
      </c>
      <c r="K134">
        <f t="shared" si="10"/>
        <v>62766</v>
      </c>
      <c r="L134">
        <f t="shared" si="11"/>
        <v>4.146528374182467E-2</v>
      </c>
    </row>
    <row r="135" spans="1:12">
      <c r="A135" t="s">
        <v>137</v>
      </c>
      <c r="B135" s="4" cm="1">
        <f t="array" ref="B135">_xll.SNL.Clients.Office.Excel.Functions.SPG(A135, "SP_TOTAL_REV", "CY2023")</f>
        <v>4119576</v>
      </c>
      <c r="C135" s="4">
        <f>_xll.SNL.Clients.Office.Excel.Functions.SPG(A135,"IQ_AVG_DILUT_SHARES_OUT","CY2023")</f>
        <v>157288500</v>
      </c>
      <c r="D135" s="5">
        <f>_xll.SNL.Clients.Office.Excel.Functions.SPG(A135, "IQ_DILUT_EPS_NORM", "CY2023")</f>
        <v>3.7050000000000001</v>
      </c>
      <c r="E135">
        <f t="shared" si="8"/>
        <v>582753.89249999996</v>
      </c>
      <c r="F135">
        <f t="shared" si="9"/>
        <v>0.14145967752506566</v>
      </c>
      <c r="G135" t="s">
        <v>137</v>
      </c>
      <c r="H135" s="4" cm="1">
        <f t="array" ref="H135">_xll.SNL.Clients.Office.Excel.Functions.SPG(G135, "SP_TOTAL_REV", "CY2023")</f>
        <v>4119576</v>
      </c>
      <c r="I135" s="4">
        <f>_xll.SNL.Clients.Office.Excel.Functions.SPG(G135,"IQ_AVG_DILUT_SHARES_OUT","CY2023")</f>
        <v>157288500</v>
      </c>
      <c r="J135" s="5">
        <f>_xll.SNL.Clients.Office.Excel.Functions.SPG(G135, "IQ_DILUT_EPS_NORM", "CY2023")</f>
        <v>3.7050000000000001</v>
      </c>
      <c r="K135">
        <f t="shared" si="10"/>
        <v>582753.89249999996</v>
      </c>
      <c r="L135">
        <f t="shared" si="11"/>
        <v>0.14145967752506566</v>
      </c>
    </row>
    <row r="136" spans="1:12">
      <c r="A136" t="s">
        <v>138</v>
      </c>
      <c r="B136" s="4" cm="1">
        <f t="array" ref="B136">_xll.SNL.Clients.Office.Excel.Functions.SPG(A136, "SP_TOTAL_REV", "CY2023")</f>
        <v>60755000</v>
      </c>
      <c r="C136" s="4">
        <f>_xll.SNL.Clients.Office.Excel.Functions.SPG(A136,"IQ_AVG_DILUT_SHARES_OUT","CY2023")</f>
        <v>289100000</v>
      </c>
      <c r="D136" s="5">
        <f>_xll.SNL.Clients.Office.Excel.Functions.SPG(A136, "IQ_DILUT_EPS_NORM", "CY2023")</f>
        <v>27.603000000000002</v>
      </c>
      <c r="E136">
        <f t="shared" si="8"/>
        <v>7980027.2999999998</v>
      </c>
      <c r="F136">
        <f t="shared" si="9"/>
        <v>0.13134766356678462</v>
      </c>
      <c r="G136" t="s">
        <v>138</v>
      </c>
      <c r="H136" s="4" cm="1">
        <f t="array" ref="H136">_xll.SNL.Clients.Office.Excel.Functions.SPG(G136, "SP_TOTAL_REV", "CY2023")</f>
        <v>60755000</v>
      </c>
      <c r="I136" s="4">
        <f>_xll.SNL.Clients.Office.Excel.Functions.SPG(G136,"IQ_AVG_DILUT_SHARES_OUT","CY2023")</f>
        <v>289100000</v>
      </c>
      <c r="J136" s="5">
        <f>_xll.SNL.Clients.Office.Excel.Functions.SPG(G136, "IQ_DILUT_EPS_NORM", "CY2023")</f>
        <v>27.603000000000002</v>
      </c>
      <c r="K136">
        <f t="shared" si="10"/>
        <v>7980027.2999999998</v>
      </c>
      <c r="L136">
        <f t="shared" si="11"/>
        <v>0.13134766356678462</v>
      </c>
    </row>
    <row r="137" spans="1:12">
      <c r="A137" t="s">
        <v>139</v>
      </c>
      <c r="B137" s="4" cm="1">
        <f t="array" ref="B137">_xll.SNL.Clients.Office.Excel.Functions.SPG(A137, "SP_TOTAL_REV", "CY2023")</f>
        <v>88425000</v>
      </c>
      <c r="C137" s="4">
        <f>_xll.SNL.Clients.Office.Excel.Functions.SPG(A137,"IQ_AVG_DILUT_SHARES_OUT","CY2023")</f>
        <v>736000000</v>
      </c>
      <c r="D137" s="5">
        <f>_xll.SNL.Clients.Office.Excel.Functions.SPG(A137, "IQ_DILUT_EPS_NORM", "CY2023")</f>
        <v>3.7749999999999999</v>
      </c>
      <c r="E137">
        <f t="shared" si="8"/>
        <v>2778400</v>
      </c>
      <c r="F137">
        <f t="shared" si="9"/>
        <v>3.1420978230138535E-2</v>
      </c>
      <c r="G137" t="s">
        <v>139</v>
      </c>
      <c r="H137" s="4" cm="1">
        <f t="array" ref="H137">_xll.SNL.Clients.Office.Excel.Functions.SPG(G137, "SP_TOTAL_REV", "CY2023")</f>
        <v>88425000</v>
      </c>
      <c r="I137" s="4">
        <f>_xll.SNL.Clients.Office.Excel.Functions.SPG(G137,"IQ_AVG_DILUT_SHARES_OUT","CY2023")</f>
        <v>736000000</v>
      </c>
      <c r="J137" s="5">
        <f>_xll.SNL.Clients.Office.Excel.Functions.SPG(G137, "IQ_DILUT_EPS_NORM", "CY2023")</f>
        <v>3.7749999999999999</v>
      </c>
      <c r="K137">
        <f t="shared" si="10"/>
        <v>2778400</v>
      </c>
      <c r="L137">
        <f t="shared" si="11"/>
        <v>3.1420978230138535E-2</v>
      </c>
    </row>
    <row r="138" spans="1:12">
      <c r="A138" t="s">
        <v>140</v>
      </c>
      <c r="B138" s="4" cm="1">
        <f t="array" ref="B138">_xll.SNL.Clients.Office.Excel.Functions.SPG(A138, "SP_TOTAL_REV", "CY2023")</f>
        <v>58048000</v>
      </c>
      <c r="C138" s="4">
        <f>_xll.SNL.Clients.Office.Excel.Functions.SPG(A138,"IQ_AVG_DILUT_SHARES_OUT","CY2023")</f>
        <v>643000000</v>
      </c>
      <c r="D138" s="5">
        <f>_xll.SNL.Clients.Office.Excel.Functions.SPG(A138, "IQ_DILUT_EPS_NORM", "CY2023")</f>
        <v>5.0739999999999998</v>
      </c>
      <c r="E138">
        <f t="shared" si="8"/>
        <v>3262582</v>
      </c>
      <c r="F138">
        <f t="shared" si="9"/>
        <v>5.620489939360529E-2</v>
      </c>
      <c r="G138" t="s">
        <v>140</v>
      </c>
      <c r="H138" s="4" cm="1">
        <f t="array" ref="H138">_xll.SNL.Clients.Office.Excel.Functions.SPG(G138, "SP_TOTAL_REV", "CY2023")</f>
        <v>58048000</v>
      </c>
      <c r="I138" s="4">
        <f>_xll.SNL.Clients.Office.Excel.Functions.SPG(G138,"IQ_AVG_DILUT_SHARES_OUT","CY2023")</f>
        <v>643000000</v>
      </c>
      <c r="J138" s="5">
        <f>_xll.SNL.Clients.Office.Excel.Functions.SPG(G138, "IQ_DILUT_EPS_NORM", "CY2023")</f>
        <v>5.0739999999999998</v>
      </c>
      <c r="K138">
        <f t="shared" si="10"/>
        <v>3262582</v>
      </c>
      <c r="L138">
        <f t="shared" si="11"/>
        <v>5.620489939360529E-2</v>
      </c>
    </row>
    <row r="139" spans="1:12">
      <c r="A139" t="s">
        <v>141</v>
      </c>
      <c r="B139" s="4" cm="1">
        <f t="array" ref="B139">_xll.SNL.Clients.Office.Excel.Functions.SPG(A139, "SP_TOTAL_REV", "CY2023")</f>
        <v>14427000</v>
      </c>
      <c r="C139" s="4">
        <f>_xll.SNL.Clients.Office.Excel.Functions.SPG(A139,"IQ_AVG_DILUT_SHARES_OUT","CY2023")</f>
        <v>642000000</v>
      </c>
      <c r="D139" s="5">
        <f>_xll.SNL.Clients.Office.Excel.Functions.SPG(A139, "IQ_DILUT_EPS_NORM", "CY2023")</f>
        <v>4.4169999999999998</v>
      </c>
      <c r="E139">
        <f t="shared" si="8"/>
        <v>2835714</v>
      </c>
      <c r="F139">
        <f t="shared" si="9"/>
        <v>0.19655604075691413</v>
      </c>
      <c r="G139" t="s">
        <v>141</v>
      </c>
      <c r="H139" s="4" cm="1">
        <f t="array" ref="H139">_xll.SNL.Clients.Office.Excel.Functions.SPG(G139, "SP_TOTAL_REV", "CY2023")</f>
        <v>14427000</v>
      </c>
      <c r="I139" s="4">
        <f>_xll.SNL.Clients.Office.Excel.Functions.SPG(G139,"IQ_AVG_DILUT_SHARES_OUT","CY2023")</f>
        <v>642000000</v>
      </c>
      <c r="J139" s="5">
        <f>_xll.SNL.Clients.Office.Excel.Functions.SPG(G139, "IQ_DILUT_EPS_NORM", "CY2023")</f>
        <v>4.4169999999999998</v>
      </c>
      <c r="K139">
        <f t="shared" si="10"/>
        <v>2835714</v>
      </c>
      <c r="L139">
        <f t="shared" si="11"/>
        <v>0.19655604075691413</v>
      </c>
    </row>
    <row r="140" spans="1:12">
      <c r="A140" t="s">
        <v>142</v>
      </c>
      <c r="B140" s="4" cm="1">
        <f t="array" ref="B140">_xll.SNL.Clients.Office.Excel.Functions.SPG(A140, "SP_TOTAL_REV", "CY2023")</f>
        <v>3622300</v>
      </c>
      <c r="C140" s="4">
        <f>_xll.SNL.Clients.Office.Excel.Functions.SPG(A140,"IQ_AVG_DILUT_SHARES_OUT","CY2023")</f>
        <v>425500000</v>
      </c>
      <c r="D140" s="5">
        <f>_xll.SNL.Clients.Office.Excel.Functions.SPG(A140, "IQ_DILUT_EPS_NORM", "CY2023")</f>
        <v>1.0409999999999999</v>
      </c>
      <c r="E140">
        <f t="shared" si="8"/>
        <v>442945.49999999994</v>
      </c>
      <c r="F140">
        <f t="shared" si="9"/>
        <v>0.12228294177732378</v>
      </c>
      <c r="G140" t="s">
        <v>142</v>
      </c>
      <c r="H140" s="4" cm="1">
        <f t="array" ref="H140">_xll.SNL.Clients.Office.Excel.Functions.SPG(G140, "SP_TOTAL_REV", "CY2023")</f>
        <v>3622300</v>
      </c>
      <c r="I140" s="4">
        <f>_xll.SNL.Clients.Office.Excel.Functions.SPG(G140,"IQ_AVG_DILUT_SHARES_OUT","CY2023")</f>
        <v>425500000</v>
      </c>
      <c r="J140" s="5">
        <f>_xll.SNL.Clients.Office.Excel.Functions.SPG(G140, "IQ_DILUT_EPS_NORM", "CY2023")</f>
        <v>1.0409999999999999</v>
      </c>
      <c r="K140">
        <f t="shared" si="10"/>
        <v>442945.49999999994</v>
      </c>
      <c r="L140">
        <f t="shared" si="11"/>
        <v>0.12228294177732378</v>
      </c>
    </row>
    <row r="141" spans="1:12">
      <c r="A141" t="s">
        <v>143</v>
      </c>
      <c r="B141" s="4" cm="1">
        <f t="array" ref="B141">_xll.SNL.Clients.Office.Excel.Functions.SPG(A141, "SP_TOTAL_REV", "CY2023")</f>
        <v>7959000</v>
      </c>
      <c r="C141" s="4">
        <f>_xll.SNL.Clients.Office.Excel.Functions.SPG(A141,"IQ_AVG_DILUT_SHARES_OUT","CY2023")</f>
        <v>179999000</v>
      </c>
      <c r="D141" s="5">
        <f>_xll.SNL.Clients.Office.Excel.Functions.SPG(A141, "IQ_DILUT_EPS_NORM", "CY2023")</f>
        <v>13.423999999999999</v>
      </c>
      <c r="E141">
        <f t="shared" si="8"/>
        <v>2416306.5759999999</v>
      </c>
      <c r="F141">
        <f t="shared" si="9"/>
        <v>0.30359424249277545</v>
      </c>
      <c r="G141" t="s">
        <v>143</v>
      </c>
      <c r="H141" s="4" cm="1">
        <f t="array" ref="H141">_xll.SNL.Clients.Office.Excel.Functions.SPG(G141, "SP_TOTAL_REV", "CY2023")</f>
        <v>7959000</v>
      </c>
      <c r="I141" s="4">
        <f>_xll.SNL.Clients.Office.Excel.Functions.SPG(G141,"IQ_AVG_DILUT_SHARES_OUT","CY2023")</f>
        <v>179999000</v>
      </c>
      <c r="J141" s="5">
        <f>_xll.SNL.Clients.Office.Excel.Functions.SPG(G141, "IQ_DILUT_EPS_NORM", "CY2023")</f>
        <v>13.423999999999999</v>
      </c>
      <c r="K141">
        <f t="shared" si="10"/>
        <v>2416306.5759999999</v>
      </c>
      <c r="L141">
        <f t="shared" si="11"/>
        <v>0.30359424249277545</v>
      </c>
    </row>
    <row r="142" spans="1:12">
      <c r="A142" t="s">
        <v>144</v>
      </c>
      <c r="B142" s="4" cm="1">
        <f t="array" ref="B142">_xll.SNL.Clients.Office.Excel.Functions.SPG(A142, "SP_TOTAL_REV", "CY2023")</f>
        <v>5515702</v>
      </c>
      <c r="C142" s="4">
        <f>_xll.SNL.Clients.Office.Excel.Functions.SPG(A142,"IQ_AVG_DILUT_SHARES_OUT","CY2023")</f>
        <v>309065000</v>
      </c>
      <c r="D142" s="5">
        <f>_xll.SNL.Clients.Office.Excel.Functions.SPG(A142, "IQ_DILUT_EPS_NORM", "CY2023")</f>
        <v>0.65900000000000003</v>
      </c>
      <c r="E142">
        <f t="shared" si="8"/>
        <v>203673.83499999999</v>
      </c>
      <c r="F142">
        <f t="shared" si="9"/>
        <v>3.6926185461070953E-2</v>
      </c>
      <c r="G142" t="s">
        <v>144</v>
      </c>
      <c r="H142" s="4" cm="1">
        <f t="array" ref="H142">_xll.SNL.Clients.Office.Excel.Functions.SPG(G142, "SP_TOTAL_REV", "CY2023")</f>
        <v>5515702</v>
      </c>
      <c r="I142" s="4">
        <f>_xll.SNL.Clients.Office.Excel.Functions.SPG(G142,"IQ_AVG_DILUT_SHARES_OUT","CY2023")</f>
        <v>309065000</v>
      </c>
      <c r="J142" s="5">
        <f>_xll.SNL.Clients.Office.Excel.Functions.SPG(G142, "IQ_DILUT_EPS_NORM", "CY2023")</f>
        <v>0.65900000000000003</v>
      </c>
      <c r="K142">
        <f t="shared" si="10"/>
        <v>203673.83499999999</v>
      </c>
      <c r="L142">
        <f t="shared" si="11"/>
        <v>3.6926185461070953E-2</v>
      </c>
    </row>
    <row r="143" spans="1:12">
      <c r="A143" t="s">
        <v>145</v>
      </c>
      <c r="B143" s="4" cm="1">
        <f t="array" ref="B143">_xll.SNL.Clients.Office.Excel.Functions.SPG(A143, "SP_TOTAL_REV", "CY2023")</f>
        <v>9776000</v>
      </c>
      <c r="C143" s="4">
        <f>_xll.SNL.Clients.Office.Excel.Functions.SPG(A143,"IQ_AVG_DILUT_SHARES_OUT","CY2023")</f>
        <v>254000000</v>
      </c>
      <c r="D143" s="5">
        <f>_xll.SNL.Clients.Office.Excel.Functions.SPG(A143, "IQ_DILUT_EPS_NORM", "CY2023")</f>
        <v>9.2720000000000002</v>
      </c>
      <c r="E143">
        <f t="shared" si="8"/>
        <v>2355088</v>
      </c>
      <c r="F143">
        <f t="shared" si="9"/>
        <v>0.2409050736497545</v>
      </c>
      <c r="G143" t="s">
        <v>145</v>
      </c>
      <c r="H143" s="4" cm="1">
        <f t="array" ref="H143">_xll.SNL.Clients.Office.Excel.Functions.SPG(G143, "SP_TOTAL_REV", "CY2023")</f>
        <v>9776000</v>
      </c>
      <c r="I143" s="4">
        <f>_xll.SNL.Clients.Office.Excel.Functions.SPG(G143,"IQ_AVG_DILUT_SHARES_OUT","CY2023")</f>
        <v>254000000</v>
      </c>
      <c r="J143" s="5">
        <f>_xll.SNL.Clients.Office.Excel.Functions.SPG(G143, "IQ_DILUT_EPS_NORM", "CY2023")</f>
        <v>9.2720000000000002</v>
      </c>
      <c r="K143">
        <f t="shared" si="10"/>
        <v>2355088</v>
      </c>
      <c r="L143">
        <f t="shared" si="11"/>
        <v>0.2409050736497545</v>
      </c>
    </row>
    <row r="144" spans="1:12">
      <c r="A144" t="s">
        <v>146</v>
      </c>
      <c r="B144" s="4" cm="1">
        <f t="array" ref="B144">_xll.SNL.Clients.Office.Excel.Functions.SPG(A144, "SP_TOTAL_REV", "CY2023")</f>
        <v>38691609</v>
      </c>
      <c r="C144" s="4">
        <f>_xll.SNL.Clients.Office.Excel.Functions.SPG(A144,"IQ_AVG_DILUT_SHARES_OUT","CY2023")</f>
        <v>219938000</v>
      </c>
      <c r="D144" s="5">
        <f>_xll.SNL.Clients.Office.Excel.Functions.SPG(A144, "IQ_DILUT_EPS_NORM", "CY2023")</f>
        <v>6.0419999999999998</v>
      </c>
      <c r="E144">
        <f t="shared" si="8"/>
        <v>1328865.3959999999</v>
      </c>
      <c r="F144">
        <f t="shared" si="9"/>
        <v>3.434505388493924E-2</v>
      </c>
      <c r="G144" t="s">
        <v>146</v>
      </c>
      <c r="H144" s="4" cm="1">
        <f t="array" ref="H144">_xll.SNL.Clients.Office.Excel.Functions.SPG(G144, "SP_TOTAL_REV", "CY2023")</f>
        <v>38691609</v>
      </c>
      <c r="I144" s="4">
        <f>_xll.SNL.Clients.Office.Excel.Functions.SPG(G144,"IQ_AVG_DILUT_SHARES_OUT","CY2023")</f>
        <v>219938000</v>
      </c>
      <c r="J144" s="5">
        <f>_xll.SNL.Clients.Office.Excel.Functions.SPG(G144, "IQ_DILUT_EPS_NORM", "CY2023")</f>
        <v>6.0419999999999998</v>
      </c>
      <c r="K144">
        <f t="shared" si="10"/>
        <v>1328865.3959999999</v>
      </c>
      <c r="L144">
        <f t="shared" si="11"/>
        <v>3.434505388493924E-2</v>
      </c>
    </row>
    <row r="145" spans="1:12">
      <c r="A145" t="s">
        <v>147</v>
      </c>
      <c r="B145" s="4" cm="1">
        <f t="array" ref="B145">_xll.SNL.Clients.Office.Excel.Functions.SPG(A145, "SP_TOTAL_REV", "CY2023")</f>
        <v>30603800</v>
      </c>
      <c r="C145" s="4">
        <f>_xll.SNL.Clients.Office.Excel.Functions.SPG(A145,"IQ_AVG_DILUT_SHARES_OUT","CY2023")</f>
        <v>219500000</v>
      </c>
      <c r="D145" s="5">
        <f>_xll.SNL.Clients.Office.Excel.Functions.SPG(A145, "IQ_DILUT_EPS_NORM", "CY2023")</f>
        <v>4.8090000000000002</v>
      </c>
      <c r="E145">
        <f t="shared" si="8"/>
        <v>1055575.5</v>
      </c>
      <c r="F145">
        <f t="shared" si="9"/>
        <v>3.4491648095988078E-2</v>
      </c>
      <c r="G145" t="s">
        <v>147</v>
      </c>
      <c r="H145" s="4" cm="1">
        <f t="array" ref="H145">_xll.SNL.Clients.Office.Excel.Functions.SPG(G145, "SP_TOTAL_REV", "CY2023")</f>
        <v>30603800</v>
      </c>
      <c r="I145" s="4">
        <f>_xll.SNL.Clients.Office.Excel.Functions.SPG(G145,"IQ_AVG_DILUT_SHARES_OUT","CY2023")</f>
        <v>219500000</v>
      </c>
      <c r="J145" s="5">
        <f>_xll.SNL.Clients.Office.Excel.Functions.SPG(G145, "IQ_DILUT_EPS_NORM", "CY2023")</f>
        <v>4.8090000000000002</v>
      </c>
      <c r="K145">
        <f t="shared" si="10"/>
        <v>1055575.5</v>
      </c>
      <c r="L145">
        <f t="shared" si="11"/>
        <v>3.4491648095988078E-2</v>
      </c>
    </row>
    <row r="146" spans="1:12">
      <c r="A146" t="s">
        <v>148</v>
      </c>
      <c r="B146" s="4" cm="1">
        <f t="array" ref="B146">_xll.SNL.Clients.Office.Excel.Functions.SPG(A146, "SP_TOTAL_REV", "CY2023")</f>
        <v>14393000</v>
      </c>
      <c r="C146" s="4">
        <f>_xll.SNL.Clients.Office.Excel.Functions.SPG(A146,"IQ_AVG_DILUT_SHARES_OUT","CY2023")</f>
        <v>836500000</v>
      </c>
      <c r="D146" s="5">
        <f>_xll.SNL.Clients.Office.Excel.Functions.SPG(A146, "IQ_DILUT_EPS_NORM", "CY2023")</f>
        <v>1.782</v>
      </c>
      <c r="E146">
        <f t="shared" si="8"/>
        <v>1490643</v>
      </c>
      <c r="F146">
        <f t="shared" si="9"/>
        <v>0.10356722017647467</v>
      </c>
      <c r="G146" t="s">
        <v>148</v>
      </c>
      <c r="H146" s="4" cm="1">
        <f t="array" ref="H146">_xll.SNL.Clients.Office.Excel.Functions.SPG(G146, "SP_TOTAL_REV", "CY2023")</f>
        <v>14393000</v>
      </c>
      <c r="I146" s="4">
        <f>_xll.SNL.Clients.Office.Excel.Functions.SPG(G146,"IQ_AVG_DILUT_SHARES_OUT","CY2023")</f>
        <v>836500000</v>
      </c>
      <c r="J146" s="5">
        <f>_xll.SNL.Clients.Office.Excel.Functions.SPG(G146, "IQ_DILUT_EPS_NORM", "CY2023")</f>
        <v>1.782</v>
      </c>
      <c r="K146">
        <f t="shared" si="10"/>
        <v>1490643</v>
      </c>
      <c r="L146">
        <f t="shared" si="11"/>
        <v>0.10356722017647467</v>
      </c>
    </row>
    <row r="147" spans="1:12">
      <c r="A147" t="s">
        <v>149</v>
      </c>
      <c r="B147" s="4" cm="1">
        <f t="array" ref="B147">_xll.SNL.Clients.Office.Excel.Functions.SPG(A147, "SP_TOTAL_REV", "CY2023")</f>
        <v>4479358</v>
      </c>
      <c r="C147" s="4">
        <f>_xll.SNL.Clients.Office.Excel.Functions.SPG(A147,"IQ_AVG_DILUT_SHARES_OUT","CY2023")</f>
        <v>35401313</v>
      </c>
      <c r="D147" s="5">
        <f>_xll.SNL.Clients.Office.Excel.Functions.SPG(A147, "IQ_DILUT_EPS_NORM", "CY2023")</f>
        <v>11.209</v>
      </c>
      <c r="E147">
        <f t="shared" si="8"/>
        <v>396813.31741700001</v>
      </c>
      <c r="F147">
        <f t="shared" si="9"/>
        <v>8.8587096056399153E-2</v>
      </c>
      <c r="G147" t="s">
        <v>149</v>
      </c>
      <c r="H147" s="4" cm="1">
        <f t="array" ref="H147">_xll.SNL.Clients.Office.Excel.Functions.SPG(G147, "SP_TOTAL_REV", "CY2023")</f>
        <v>4479358</v>
      </c>
      <c r="I147" s="4">
        <f>_xll.SNL.Clients.Office.Excel.Functions.SPG(G147,"IQ_AVG_DILUT_SHARES_OUT","CY2023")</f>
        <v>35401313</v>
      </c>
      <c r="J147" s="5">
        <f>_xll.SNL.Clients.Office.Excel.Functions.SPG(G147, "IQ_DILUT_EPS_NORM", "CY2023")</f>
        <v>11.209</v>
      </c>
      <c r="K147">
        <f t="shared" si="10"/>
        <v>396813.31741700001</v>
      </c>
      <c r="L147">
        <f t="shared" si="11"/>
        <v>8.8587096056399153E-2</v>
      </c>
    </row>
    <row r="148" spans="1:12">
      <c r="A148" t="s">
        <v>150</v>
      </c>
      <c r="B148" s="4" cm="1">
        <f t="array" ref="B148">_xll.SNL.Clients.Office.Excel.Functions.SPG(A148, "SP_TOTAL_REV", "CY2023")</f>
        <v>8438134</v>
      </c>
      <c r="C148" s="4">
        <f>_xll.SNL.Clients.Office.Excel.Functions.SPG(A148,"IQ_AVG_DILUT_SHARES_OUT","CY2023")</f>
        <v>140599000</v>
      </c>
      <c r="D148" s="5">
        <f>_xll.SNL.Clients.Office.Excel.Functions.SPG(A148, "IQ_DILUT_EPS_NORM", "CY2023")</f>
        <v>5.87</v>
      </c>
      <c r="E148">
        <f t="shared" si="8"/>
        <v>825316.13</v>
      </c>
      <c r="F148">
        <f t="shared" si="9"/>
        <v>9.7807895679305396E-2</v>
      </c>
      <c r="G148" t="s">
        <v>150</v>
      </c>
      <c r="H148" s="4" cm="1">
        <f t="array" ref="H148">_xll.SNL.Clients.Office.Excel.Functions.SPG(G148, "SP_TOTAL_REV", "CY2023")</f>
        <v>8438134</v>
      </c>
      <c r="I148" s="4">
        <f>_xll.SNL.Clients.Office.Excel.Functions.SPG(G148,"IQ_AVG_DILUT_SHARES_OUT","CY2023")</f>
        <v>140599000</v>
      </c>
      <c r="J148" s="5">
        <f>_xll.SNL.Clients.Office.Excel.Functions.SPG(G148, "IQ_DILUT_EPS_NORM", "CY2023")</f>
        <v>5.87</v>
      </c>
      <c r="K148">
        <f t="shared" si="10"/>
        <v>825316.13</v>
      </c>
      <c r="L148">
        <f t="shared" si="11"/>
        <v>9.7807895679305396E-2</v>
      </c>
    </row>
    <row r="149" spans="1:12">
      <c r="A149" t="s">
        <v>151</v>
      </c>
      <c r="B149" s="4" cm="1">
        <f t="array" ref="B149">_xll.SNL.Clients.Office.Excel.Functions.SPG(A149, "SP_TOTAL_REV", "CY2023")</f>
        <v>44622000</v>
      </c>
      <c r="C149" s="4">
        <f>_xll.SNL.Clients.Office.Excel.Functions.SPG(A149,"IQ_AVG_DILUT_SHARES_OUT","CY2023")</f>
        <v>709000000</v>
      </c>
      <c r="D149" s="5">
        <f>_xll.SNL.Clients.Office.Excel.Functions.SPG(A149, "IQ_DILUT_EPS_NORM", "CY2023")</f>
        <v>1.476</v>
      </c>
      <c r="E149">
        <f t="shared" si="8"/>
        <v>1046484</v>
      </c>
      <c r="F149">
        <f t="shared" si="9"/>
        <v>2.345219846712384E-2</v>
      </c>
      <c r="G149" t="s">
        <v>151</v>
      </c>
      <c r="H149" s="4" cm="1">
        <f t="array" ref="H149">_xll.SNL.Clients.Office.Excel.Functions.SPG(G149, "SP_TOTAL_REV", "CY2023")</f>
        <v>44622000</v>
      </c>
      <c r="I149" s="4">
        <f>_xll.SNL.Clients.Office.Excel.Functions.SPG(G149,"IQ_AVG_DILUT_SHARES_OUT","CY2023")</f>
        <v>709000000</v>
      </c>
      <c r="J149" s="5">
        <f>_xll.SNL.Clients.Office.Excel.Functions.SPG(G149, "IQ_DILUT_EPS_NORM", "CY2023")</f>
        <v>1.476</v>
      </c>
      <c r="K149">
        <f t="shared" si="10"/>
        <v>1046484</v>
      </c>
      <c r="L149">
        <f t="shared" si="11"/>
        <v>2.345219846712384E-2</v>
      </c>
    </row>
    <row r="150" spans="1:12">
      <c r="A150" t="s">
        <v>152</v>
      </c>
      <c r="B150" s="4" cm="1">
        <f t="array" ref="B150">_xll.SNL.Clients.Office.Excel.Functions.SPG(A150, "SP_TOTAL_REV", "CY2023")</f>
        <v>12745000</v>
      </c>
      <c r="C150" s="4">
        <f>_xll.SNL.Clients.Office.Excel.Functions.SPG(A150,"IQ_AVG_DILUT_SHARES_OUT","CY2023")</f>
        <v>206000000</v>
      </c>
      <c r="D150" s="5">
        <f>_xll.SNL.Clients.Office.Excel.Functions.SPG(A150, "IQ_DILUT_EPS_NORM", "CY2023")</f>
        <v>4.8</v>
      </c>
      <c r="E150">
        <f t="shared" si="8"/>
        <v>988800</v>
      </c>
      <c r="F150">
        <f t="shared" si="9"/>
        <v>7.7583366025892511E-2</v>
      </c>
      <c r="G150" t="s">
        <v>152</v>
      </c>
      <c r="H150" s="4" cm="1">
        <f t="array" ref="H150">_xll.SNL.Clients.Office.Excel.Functions.SPG(G150, "SP_TOTAL_REV", "CY2023")</f>
        <v>12745000</v>
      </c>
      <c r="I150" s="4">
        <f>_xll.SNL.Clients.Office.Excel.Functions.SPG(G150,"IQ_AVG_DILUT_SHARES_OUT","CY2023")</f>
        <v>206000000</v>
      </c>
      <c r="J150" s="5">
        <f>_xll.SNL.Clients.Office.Excel.Functions.SPG(G150, "IQ_DILUT_EPS_NORM", "CY2023")</f>
        <v>4.8</v>
      </c>
      <c r="K150">
        <f t="shared" si="10"/>
        <v>988800</v>
      </c>
      <c r="L150">
        <f t="shared" si="11"/>
        <v>7.7583366025892511E-2</v>
      </c>
    </row>
    <row r="151" spans="1:12">
      <c r="A151" t="s">
        <v>153</v>
      </c>
      <c r="B151" s="4" cm="1">
        <f t="array" ref="B151">_xll.SNL.Clients.Office.Excel.Functions.SPG(A151, "SP_TOTAL_REV", "CY2023")</f>
        <v>28602000</v>
      </c>
      <c r="C151" s="4">
        <f>_xll.SNL.Clients.Office.Excel.Functions.SPG(A151,"IQ_AVG_DILUT_SHARES_OUT","CY2023")</f>
        <v>771000000</v>
      </c>
      <c r="D151" s="5">
        <f>_xll.SNL.Clients.Office.Excel.Functions.SPG(A151, "IQ_DILUT_EPS_NORM", "CY2023")</f>
        <v>3.931</v>
      </c>
      <c r="E151">
        <f t="shared" si="8"/>
        <v>3030801</v>
      </c>
      <c r="F151">
        <f t="shared" si="9"/>
        <v>0.10596465282148101</v>
      </c>
      <c r="G151" t="s">
        <v>153</v>
      </c>
      <c r="H151" s="4" cm="1">
        <f t="array" ref="H151">_xll.SNL.Clients.Office.Excel.Functions.SPG(G151, "SP_TOTAL_REV", "CY2023")</f>
        <v>28602000</v>
      </c>
      <c r="I151" s="4">
        <f>_xll.SNL.Clients.Office.Excel.Functions.SPG(G151,"IQ_AVG_DILUT_SHARES_OUT","CY2023")</f>
        <v>771000000</v>
      </c>
      <c r="J151" s="5">
        <f>_xll.SNL.Clients.Office.Excel.Functions.SPG(G151, "IQ_DILUT_EPS_NORM", "CY2023")</f>
        <v>3.931</v>
      </c>
      <c r="K151">
        <f t="shared" si="10"/>
        <v>3030801</v>
      </c>
      <c r="L151">
        <f t="shared" si="11"/>
        <v>0.10596465282148101</v>
      </c>
    </row>
    <row r="152" spans="1:12">
      <c r="A152" t="s">
        <v>154</v>
      </c>
      <c r="B152" s="4" cm="1">
        <f t="array" ref="B152">_xll.SNL.Clients.Office.Excel.Functions.SPG(A152, "SP_TOTAL_REV", "CY2023")</f>
        <v>12068000</v>
      </c>
      <c r="C152" s="4">
        <f>_xll.SNL.Clients.Office.Excel.Functions.SPG(A152,"IQ_AVG_DILUT_SHARES_OUT","CY2023")</f>
        <v>451200000</v>
      </c>
      <c r="D152" s="5">
        <f>_xll.SNL.Clients.Office.Excel.Functions.SPG(A152, "IQ_DILUT_EPS_NORM", "CY2023")</f>
        <v>1.929</v>
      </c>
      <c r="E152">
        <f t="shared" si="8"/>
        <v>870364.8</v>
      </c>
      <c r="F152">
        <f t="shared" si="9"/>
        <v>7.2121710308253234E-2</v>
      </c>
      <c r="G152" t="s">
        <v>154</v>
      </c>
      <c r="H152" s="4" cm="1">
        <f t="array" ref="H152">_xll.SNL.Clients.Office.Excel.Functions.SPG(G152, "SP_TOTAL_REV", "CY2023")</f>
        <v>12068000</v>
      </c>
      <c r="I152" s="4">
        <f>_xll.SNL.Clients.Office.Excel.Functions.SPG(G152,"IQ_AVG_DILUT_SHARES_OUT","CY2023")</f>
        <v>451200000</v>
      </c>
      <c r="J152" s="5">
        <f>_xll.SNL.Clients.Office.Excel.Functions.SPG(G152, "IQ_DILUT_EPS_NORM", "CY2023")</f>
        <v>1.929</v>
      </c>
      <c r="K152">
        <f t="shared" si="10"/>
        <v>870364.8</v>
      </c>
      <c r="L152">
        <f t="shared" si="11"/>
        <v>7.2121710308253234E-2</v>
      </c>
    </row>
    <row r="153" spans="1:12">
      <c r="A153" t="s">
        <v>155</v>
      </c>
      <c r="B153" s="4" cm="1">
        <f t="array" ref="B153">_xll.SNL.Clients.Office.Excel.Functions.SPG(A153, "SP_TOTAL_REV", "CY2023")</f>
        <v>9210000</v>
      </c>
      <c r="C153" s="4">
        <f>_xll.SNL.Clients.Office.Excel.Functions.SPG(A153,"IQ_AVG_DILUT_SHARES_OUT","CY2023")</f>
        <v>119400000</v>
      </c>
      <c r="D153" s="5">
        <f>_xll.SNL.Clients.Office.Excel.Functions.SPG(A153, "IQ_DILUT_EPS_NORM", "CY2023")</f>
        <v>4.2549999999999999</v>
      </c>
      <c r="E153">
        <f t="shared" si="8"/>
        <v>508047</v>
      </c>
      <c r="F153">
        <f t="shared" si="9"/>
        <v>5.5162540716612377E-2</v>
      </c>
      <c r="G153" t="s">
        <v>155</v>
      </c>
      <c r="H153" s="4" cm="1">
        <f t="array" ref="H153">_xll.SNL.Clients.Office.Excel.Functions.SPG(G153, "SP_TOTAL_REV", "CY2023")</f>
        <v>9210000</v>
      </c>
      <c r="I153" s="4">
        <f>_xll.SNL.Clients.Office.Excel.Functions.SPG(G153,"IQ_AVG_DILUT_SHARES_OUT","CY2023")</f>
        <v>119400000</v>
      </c>
      <c r="J153" s="5">
        <f>_xll.SNL.Clients.Office.Excel.Functions.SPG(G153, "IQ_DILUT_EPS_NORM", "CY2023")</f>
        <v>4.2549999999999999</v>
      </c>
      <c r="K153">
        <f t="shared" si="10"/>
        <v>508047</v>
      </c>
      <c r="L153">
        <f t="shared" si="11"/>
        <v>5.5162540716612377E-2</v>
      </c>
    </row>
    <row r="154" spans="1:12">
      <c r="A154" t="s">
        <v>156</v>
      </c>
      <c r="B154" s="4" cm="1">
        <f t="array" ref="B154">_xll.SNL.Clients.Office.Excel.Functions.SPG(A154, "SP_TOTAL_REV", "CY2023")</f>
        <v>23196000</v>
      </c>
      <c r="C154" s="4">
        <f>_xll.SNL.Clients.Office.Excel.Functions.SPG(A154,"IQ_AVG_DILUT_SHARES_OUT","CY2023")</f>
        <v>401100000</v>
      </c>
      <c r="D154" s="5">
        <f>_xll.SNL.Clients.Office.Excel.Functions.SPG(A154, "IQ_DILUT_EPS_NORM", "CY2023")</f>
        <v>5.9509999999999996</v>
      </c>
      <c r="E154">
        <f t="shared" si="8"/>
        <v>2386946.1</v>
      </c>
      <c r="F154">
        <f t="shared" si="9"/>
        <v>0.10290334971546819</v>
      </c>
      <c r="G154" t="s">
        <v>156</v>
      </c>
      <c r="H154" s="4" cm="1">
        <f t="array" ref="H154">_xll.SNL.Clients.Office.Excel.Functions.SPG(G154, "SP_TOTAL_REV", "CY2023")</f>
        <v>23196000</v>
      </c>
      <c r="I154" s="4">
        <f>_xll.SNL.Clients.Office.Excel.Functions.SPG(G154,"IQ_AVG_DILUT_SHARES_OUT","CY2023")</f>
        <v>401100000</v>
      </c>
      <c r="J154" s="5">
        <f>_xll.SNL.Clients.Office.Excel.Functions.SPG(G154, "IQ_DILUT_EPS_NORM", "CY2023")</f>
        <v>5.9509999999999996</v>
      </c>
      <c r="K154">
        <f t="shared" si="10"/>
        <v>2386946.1</v>
      </c>
      <c r="L154">
        <f t="shared" si="11"/>
        <v>0.10290334971546819</v>
      </c>
    </row>
    <row r="155" spans="1:12">
      <c r="A155" t="s">
        <v>157</v>
      </c>
      <c r="B155" s="4" cm="1">
        <f t="array" ref="B155">_xll.SNL.Clients.Office.Excel.Functions.SPG(A155, "SP_TOTAL_REV", "CY2023")</f>
        <v>10112000</v>
      </c>
      <c r="C155" s="4">
        <f>_xll.SNL.Clients.Office.Excel.Functions.SPG(A155,"IQ_AVG_DILUT_SHARES_OUT","CY2023")</f>
        <v>533000000</v>
      </c>
      <c r="D155" s="5">
        <f>_xll.SNL.Clients.Office.Excel.Functions.SPG(A155, "IQ_DILUT_EPS_NORM", "CY2023")</f>
        <v>2.3639999999999999</v>
      </c>
      <c r="E155">
        <f t="shared" si="8"/>
        <v>1260012</v>
      </c>
      <c r="F155">
        <f t="shared" si="9"/>
        <v>0.1246056170886076</v>
      </c>
      <c r="G155" t="s">
        <v>157</v>
      </c>
      <c r="H155" s="4" cm="1">
        <f t="array" ref="H155">_xll.SNL.Clients.Office.Excel.Functions.SPG(G155, "SP_TOTAL_REV", "CY2023")</f>
        <v>10112000</v>
      </c>
      <c r="I155" s="4">
        <f>_xll.SNL.Clients.Office.Excel.Functions.SPG(G155,"IQ_AVG_DILUT_SHARES_OUT","CY2023")</f>
        <v>533000000</v>
      </c>
      <c r="J155" s="5">
        <f>_xll.SNL.Clients.Office.Excel.Functions.SPG(G155, "IQ_DILUT_EPS_NORM", "CY2023")</f>
        <v>2.3639999999999999</v>
      </c>
      <c r="K155">
        <f t="shared" si="10"/>
        <v>1260012</v>
      </c>
      <c r="L155">
        <f t="shared" si="11"/>
        <v>0.1246056170886076</v>
      </c>
    </row>
    <row r="156" spans="1:12">
      <c r="A156" t="s">
        <v>158</v>
      </c>
      <c r="B156" s="4" cm="1">
        <f t="array" ref="B156">_xll.SNL.Clients.Office.Excel.Functions.SPG(A156, "SP_TOTAL_REV", "CY2023")</f>
        <v>15320200</v>
      </c>
      <c r="C156" s="4">
        <f>_xll.SNL.Clients.Office.Excel.Functions.SPG(A156,"IQ_AVG_DILUT_SHARES_OUT","CY2023")</f>
        <v>286500000</v>
      </c>
      <c r="D156" s="5">
        <f>_xll.SNL.Clients.Office.Excel.Functions.SPG(A156, "IQ_DILUT_EPS_NORM", "CY2023")</f>
        <v>4.0490000000000004</v>
      </c>
      <c r="E156">
        <f t="shared" si="8"/>
        <v>1160038.5</v>
      </c>
      <c r="F156">
        <f t="shared" si="9"/>
        <v>7.5719540214879699E-2</v>
      </c>
      <c r="G156" t="s">
        <v>158</v>
      </c>
      <c r="H156" s="4" cm="1">
        <f t="array" ref="H156">_xll.SNL.Clients.Office.Excel.Functions.SPG(G156, "SP_TOTAL_REV", "CY2023")</f>
        <v>15320200</v>
      </c>
      <c r="I156" s="4">
        <f>_xll.SNL.Clients.Office.Excel.Functions.SPG(G156,"IQ_AVG_DILUT_SHARES_OUT","CY2023")</f>
        <v>286500000</v>
      </c>
      <c r="J156" s="5">
        <f>_xll.SNL.Clients.Office.Excel.Functions.SPG(G156, "IQ_DILUT_EPS_NORM", "CY2023")</f>
        <v>4.0490000000000004</v>
      </c>
      <c r="K156">
        <f t="shared" si="10"/>
        <v>1160038.5</v>
      </c>
      <c r="L156">
        <f t="shared" si="11"/>
        <v>7.5719540214879699E-2</v>
      </c>
    </row>
    <row r="157" spans="1:12">
      <c r="A157" t="s">
        <v>159</v>
      </c>
      <c r="B157" s="4" cm="1">
        <f t="array" ref="B157">_xll.SNL.Clients.Office.Excel.Functions.SPG(A157, "SP_TOTAL_REV", "CY2023")</f>
        <v>16338000</v>
      </c>
      <c r="C157" s="4">
        <f>_xll.SNL.Clients.Office.Excel.Functions.SPG(A157,"IQ_AVG_DILUT_SHARES_OUT","CY2023")</f>
        <v>385000000</v>
      </c>
      <c r="D157" s="5">
        <f>_xll.SNL.Clients.Office.Excel.Functions.SPG(A157, "IQ_DILUT_EPS_NORM", "CY2023")</f>
        <v>3.5470000000000002</v>
      </c>
      <c r="E157">
        <f t="shared" si="8"/>
        <v>1365595</v>
      </c>
      <c r="F157">
        <f t="shared" si="9"/>
        <v>8.3583976006855187E-2</v>
      </c>
      <c r="G157" t="s">
        <v>159</v>
      </c>
      <c r="H157" s="4" cm="1">
        <f t="array" ref="H157">_xll.SNL.Clients.Office.Excel.Functions.SPG(G157, "SP_TOTAL_REV", "CY2023")</f>
        <v>16338000</v>
      </c>
      <c r="I157" s="4">
        <f>_xll.SNL.Clients.Office.Excel.Functions.SPG(G157,"IQ_AVG_DILUT_SHARES_OUT","CY2023")</f>
        <v>385000000</v>
      </c>
      <c r="J157" s="5">
        <f>_xll.SNL.Clients.Office.Excel.Functions.SPG(G157, "IQ_DILUT_EPS_NORM", "CY2023")</f>
        <v>3.5470000000000002</v>
      </c>
      <c r="K157">
        <f t="shared" si="10"/>
        <v>1365595</v>
      </c>
      <c r="L157">
        <f t="shared" si="11"/>
        <v>8.3583976006855187E-2</v>
      </c>
    </row>
    <row r="158" spans="1:12">
      <c r="A158" t="s">
        <v>160</v>
      </c>
      <c r="B158" s="4" cm="1">
        <f t="array" ref="B158">_xll.SNL.Clients.Office.Excel.Functions.SPG(A158, "SP_TOTAL_REV", "CY2023")</f>
        <v>6004800</v>
      </c>
      <c r="C158" s="4">
        <f>_xll.SNL.Clients.Office.Excel.Functions.SPG(A158,"IQ_AVG_DILUT_SHARES_OUT","CY2023")</f>
        <v>609400000</v>
      </c>
      <c r="D158" s="5">
        <f>_xll.SNL.Clients.Office.Excel.Functions.SPG(A158, "IQ_DILUT_EPS_NORM", "CY2023")</f>
        <v>1.8520000000000001</v>
      </c>
      <c r="E158">
        <f t="shared" si="8"/>
        <v>1128608.8</v>
      </c>
      <c r="F158">
        <f t="shared" si="9"/>
        <v>0.18795110578204105</v>
      </c>
      <c r="G158" t="s">
        <v>160</v>
      </c>
      <c r="H158" s="4" cm="1">
        <f t="array" ref="H158">_xll.SNL.Clients.Office.Excel.Functions.SPG(G158, "SP_TOTAL_REV", "CY2023")</f>
        <v>6004800</v>
      </c>
      <c r="I158" s="4">
        <f>_xll.SNL.Clients.Office.Excel.Functions.SPG(G158,"IQ_AVG_DILUT_SHARES_OUT","CY2023")</f>
        <v>609400000</v>
      </c>
      <c r="J158" s="5">
        <f>_xll.SNL.Clients.Office.Excel.Functions.SPG(G158, "IQ_DILUT_EPS_NORM", "CY2023")</f>
        <v>1.8520000000000001</v>
      </c>
      <c r="K158">
        <f t="shared" si="10"/>
        <v>1128608.8</v>
      </c>
      <c r="L158">
        <f t="shared" si="11"/>
        <v>0.18795110578204105</v>
      </c>
    </row>
    <row r="159" spans="1:12">
      <c r="A159" t="s">
        <v>161</v>
      </c>
      <c r="B159" s="4" cm="1">
        <f t="array" ref="B159">_xll.SNL.Clients.Office.Excel.Functions.SPG(A159, "SP_TOTAL_REV", "CY2023")</f>
        <v>7657000</v>
      </c>
      <c r="C159" s="4">
        <f>_xll.SNL.Clients.Office.Excel.Functions.SPG(A159,"IQ_AVG_DILUT_SHARES_OUT","CY2023")</f>
        <v>272750000</v>
      </c>
      <c r="D159" s="5">
        <f>_xll.SNL.Clients.Office.Excel.Functions.SPG(A159, "IQ_DILUT_EPS_NORM", "CY2023")</f>
        <v>3.8220000000000001</v>
      </c>
      <c r="E159">
        <f t="shared" si="8"/>
        <v>1042450.5</v>
      </c>
      <c r="F159">
        <f t="shared" si="9"/>
        <v>0.13614346349745332</v>
      </c>
      <c r="G159" t="s">
        <v>161</v>
      </c>
      <c r="H159" s="4" cm="1">
        <f t="array" ref="H159">_xll.SNL.Clients.Office.Excel.Functions.SPG(G159, "SP_TOTAL_REV", "CY2023")</f>
        <v>7657000</v>
      </c>
      <c r="I159" s="4">
        <f>_xll.SNL.Clients.Office.Excel.Functions.SPG(G159,"IQ_AVG_DILUT_SHARES_OUT","CY2023")</f>
        <v>272750000</v>
      </c>
      <c r="J159" s="5">
        <f>_xll.SNL.Clients.Office.Excel.Functions.SPG(G159, "IQ_DILUT_EPS_NORM", "CY2023")</f>
        <v>3.8220000000000001</v>
      </c>
      <c r="K159">
        <f t="shared" si="10"/>
        <v>1042450.5</v>
      </c>
      <c r="L159">
        <f t="shared" si="11"/>
        <v>0.13614346349745332</v>
      </c>
    </row>
    <row r="160" spans="1:12">
      <c r="A160" t="s">
        <v>162</v>
      </c>
      <c r="B160" s="4" cm="1">
        <f t="array" ref="B160">_xll.SNL.Clients.Office.Excel.Functions.SPG(A160, "SP_TOTAL_REV", "CY2023")</f>
        <v>171340000</v>
      </c>
      <c r="C160" s="4">
        <f>_xll.SNL.Clients.Office.Excel.Functions.SPG(A160,"IQ_AVG_DILUT_SHARES_OUT","CY2023")</f>
        <v>237400000</v>
      </c>
      <c r="D160" s="5">
        <f>_xll.SNL.Clients.Office.Excel.Functions.SPG(A160, "IQ_DILUT_EPS_NORM", "CY2023")</f>
        <v>23.306000000000001</v>
      </c>
      <c r="E160">
        <f t="shared" si="8"/>
        <v>5532844.4000000004</v>
      </c>
      <c r="F160">
        <f t="shared" si="9"/>
        <v>3.229160966499358E-2</v>
      </c>
      <c r="G160" t="s">
        <v>162</v>
      </c>
      <c r="H160" s="4" cm="1">
        <f t="array" ref="H160">_xll.SNL.Clients.Office.Excel.Functions.SPG(G160, "SP_TOTAL_REV", "CY2023")</f>
        <v>171340000</v>
      </c>
      <c r="I160" s="4">
        <f>_xll.SNL.Clients.Office.Excel.Functions.SPG(G160,"IQ_AVG_DILUT_SHARES_OUT","CY2023")</f>
        <v>237400000</v>
      </c>
      <c r="J160" s="5">
        <f>_xll.SNL.Clients.Office.Excel.Functions.SPG(G160, "IQ_DILUT_EPS_NORM", "CY2023")</f>
        <v>23.306000000000001</v>
      </c>
      <c r="K160">
        <f t="shared" si="10"/>
        <v>5532844.4000000004</v>
      </c>
      <c r="L160">
        <f t="shared" si="11"/>
        <v>3.229160966499358E-2</v>
      </c>
    </row>
    <row r="161" spans="1:12">
      <c r="A161" t="s">
        <v>163</v>
      </c>
      <c r="B161" s="4" cm="1">
        <f t="array" ref="B161">_xll.SNL.Clients.Office.Excel.Functions.SPG(A161, "SP_TOTAL_REV", "CY2023")</f>
        <v>34124100</v>
      </c>
      <c r="C161" s="4">
        <f>_xll.SNL.Clients.Office.Excel.Functions.SPG(A161,"IQ_AVG_DILUT_SHARES_OUT","CY2023")</f>
        <v>903284000</v>
      </c>
      <c r="D161" s="5">
        <f>_xll.SNL.Clients.Office.Excel.Functions.SPG(A161, "IQ_DILUT_EPS_NORM", "CY2023")</f>
        <v>7.2249999999999996</v>
      </c>
      <c r="E161">
        <f t="shared" si="8"/>
        <v>6526226.9000000004</v>
      </c>
      <c r="F161">
        <f t="shared" si="9"/>
        <v>0.19124978827280428</v>
      </c>
      <c r="G161" t="s">
        <v>163</v>
      </c>
      <c r="H161" s="4" cm="1">
        <f t="array" ref="H161">_xll.SNL.Clients.Office.Excel.Functions.SPG(G161, "SP_TOTAL_REV", "CY2023")</f>
        <v>34124100</v>
      </c>
      <c r="I161" s="4">
        <f>_xll.SNL.Clients.Office.Excel.Functions.SPG(G161,"IQ_AVG_DILUT_SHARES_OUT","CY2023")</f>
        <v>903284000</v>
      </c>
      <c r="J161" s="5">
        <f>_xll.SNL.Clients.Office.Excel.Functions.SPG(G161, "IQ_DILUT_EPS_NORM", "CY2023")</f>
        <v>7.2249999999999996</v>
      </c>
      <c r="K161">
        <f t="shared" si="10"/>
        <v>6526226.9000000004</v>
      </c>
      <c r="L161">
        <f t="shared" si="11"/>
        <v>0.19124978827280428</v>
      </c>
    </row>
    <row r="162" spans="1:12">
      <c r="A162" t="s">
        <v>164</v>
      </c>
      <c r="B162" s="4" cm="1">
        <f t="array" ref="B162">_xll.SNL.Clients.Office.Excel.Functions.SPG(A162, "SP_TOTAL_REV", "CY2023")</f>
        <v>15909000</v>
      </c>
      <c r="C162" s="4">
        <f>_xll.SNL.Clients.Office.Excel.Functions.SPG(A162,"IQ_AVG_DILUT_SHARES_OUT","CY2023")</f>
        <v>573950000</v>
      </c>
      <c r="D162" s="5">
        <f>_xll.SNL.Clients.Office.Excel.Functions.SPG(A162, "IQ_DILUT_EPS_NORM", "CY2023")</f>
        <v>3.2589999999999999</v>
      </c>
      <c r="E162">
        <f t="shared" si="8"/>
        <v>1870503.05</v>
      </c>
      <c r="F162">
        <f t="shared" si="9"/>
        <v>0.11757514928656736</v>
      </c>
      <c r="G162" t="s">
        <v>164</v>
      </c>
      <c r="H162" s="4" cm="1">
        <f t="array" ref="H162">_xll.SNL.Clients.Office.Excel.Functions.SPG(G162, "SP_TOTAL_REV", "CY2023")</f>
        <v>15909000</v>
      </c>
      <c r="I162" s="4">
        <f>_xll.SNL.Clients.Office.Excel.Functions.SPG(G162,"IQ_AVG_DILUT_SHARES_OUT","CY2023")</f>
        <v>573950000</v>
      </c>
      <c r="J162" s="5">
        <f>_xll.SNL.Clients.Office.Excel.Functions.SPG(G162, "IQ_DILUT_EPS_NORM", "CY2023")</f>
        <v>3.2589999999999999</v>
      </c>
      <c r="K162">
        <f t="shared" si="10"/>
        <v>1870503.05</v>
      </c>
      <c r="L162">
        <f t="shared" si="11"/>
        <v>0.11757514928656736</v>
      </c>
    </row>
    <row r="163" spans="1:12">
      <c r="A163" t="s">
        <v>165</v>
      </c>
      <c r="B163" s="4" cm="1">
        <f t="array" ref="B163">_xll.SNL.Clients.Office.Excel.Functions.SPG(A163, "SP_TOTAL_REV", "CY2023")</f>
        <v>2290786</v>
      </c>
      <c r="C163" s="4">
        <f>_xll.SNL.Clients.Office.Excel.Functions.SPG(A163,"IQ_AVG_DILUT_SHARES_OUT","CY2023")</f>
        <v>143290000</v>
      </c>
      <c r="D163" s="5">
        <f>_xll.SNL.Clients.Office.Excel.Functions.SPG(A163, "IQ_DILUT_EPS_NORM", "CY2023")</f>
        <v>2.2719999999999998</v>
      </c>
      <c r="E163">
        <f t="shared" si="8"/>
        <v>325554.88</v>
      </c>
      <c r="F163">
        <f t="shared" si="9"/>
        <v>0.14211492474635343</v>
      </c>
      <c r="G163" t="s">
        <v>165</v>
      </c>
      <c r="H163" s="4" cm="1">
        <f t="array" ref="H163">_xll.SNL.Clients.Office.Excel.Functions.SPG(G163, "SP_TOTAL_REV", "CY2023")</f>
        <v>2290786</v>
      </c>
      <c r="I163" s="4">
        <f>_xll.SNL.Clients.Office.Excel.Functions.SPG(G163,"IQ_AVG_DILUT_SHARES_OUT","CY2023")</f>
        <v>143290000</v>
      </c>
      <c r="J163" s="5">
        <f>_xll.SNL.Clients.Office.Excel.Functions.SPG(G163, "IQ_DILUT_EPS_NORM", "CY2023")</f>
        <v>2.2719999999999998</v>
      </c>
      <c r="K163">
        <f t="shared" si="10"/>
        <v>325554.88</v>
      </c>
      <c r="L163">
        <f t="shared" si="11"/>
        <v>0.14211492474635343</v>
      </c>
    </row>
    <row r="164" spans="1:12">
      <c r="A164" t="s">
        <v>166</v>
      </c>
      <c r="B164" s="4" cm="1">
        <f t="array" ref="B164">_xll.SNL.Clients.Office.Excel.Functions.SPG(A164, "SP_TOTAL_REV", "CY2023")</f>
        <v>12147412</v>
      </c>
      <c r="C164" s="4">
        <f>_xll.SNL.Clients.Office.Excel.Functions.SPG(A164,"IQ_AVG_DILUT_SHARES_OUT","CY2023")</f>
        <v>212376495</v>
      </c>
      <c r="D164" s="5">
        <f>_xll.SNL.Clients.Office.Excel.Functions.SPG(A164, "IQ_DILUT_EPS_NORM", "CY2023")</f>
        <v>5.5</v>
      </c>
      <c r="E164">
        <f t="shared" si="8"/>
        <v>1168070.7224999999</v>
      </c>
      <c r="F164">
        <f t="shared" si="9"/>
        <v>9.6157990072288646E-2</v>
      </c>
      <c r="G164" t="s">
        <v>166</v>
      </c>
      <c r="H164" s="4" cm="1">
        <f t="array" ref="H164">_xll.SNL.Clients.Office.Excel.Functions.SPG(G164, "SP_TOTAL_REV", "CY2023")</f>
        <v>12147412</v>
      </c>
      <c r="I164" s="4">
        <f>_xll.SNL.Clients.Office.Excel.Functions.SPG(G164,"IQ_AVG_DILUT_SHARES_OUT","CY2023")</f>
        <v>212376495</v>
      </c>
      <c r="J164" s="5">
        <f>_xll.SNL.Clients.Office.Excel.Functions.SPG(G164, "IQ_DILUT_EPS_NORM", "CY2023")</f>
        <v>5.5</v>
      </c>
      <c r="K164">
        <f t="shared" si="10"/>
        <v>1168070.7224999999</v>
      </c>
      <c r="L164">
        <f t="shared" si="11"/>
        <v>9.6157990072288646E-2</v>
      </c>
    </row>
    <row r="165" spans="1:12">
      <c r="A165" t="s">
        <v>167</v>
      </c>
      <c r="B165" s="4" cm="1">
        <f t="array" ref="B165">_xll.SNL.Clients.Office.Excel.Functions.SPG(A165, "SP_TOTAL_REV", "CY2023")</f>
        <v>23273000</v>
      </c>
      <c r="C165" s="4">
        <f>_xll.SNL.Clients.Office.Excel.Functions.SPG(A165,"IQ_AVG_DILUT_SHARES_OUT","CY2023")</f>
        <v>584000000</v>
      </c>
      <c r="D165" s="5">
        <f>_xll.SNL.Clients.Office.Excel.Functions.SPG(A165, "IQ_DILUT_EPS_NORM", "CY2023")</f>
        <v>10.303000000000001</v>
      </c>
      <c r="E165">
        <f t="shared" si="8"/>
        <v>6016952.0000000009</v>
      </c>
      <c r="F165">
        <f t="shared" si="9"/>
        <v>0.25853787650925969</v>
      </c>
      <c r="G165" t="s">
        <v>167</v>
      </c>
      <c r="H165" s="4" cm="1">
        <f t="array" ref="H165">_xll.SNL.Clients.Office.Excel.Functions.SPG(G165, "SP_TOTAL_REV", "CY2023")</f>
        <v>23273000</v>
      </c>
      <c r="I165" s="4">
        <f>_xll.SNL.Clients.Office.Excel.Functions.SPG(G165,"IQ_AVG_DILUT_SHARES_OUT","CY2023")</f>
        <v>584000000</v>
      </c>
      <c r="J165" s="5">
        <f>_xll.SNL.Clients.Office.Excel.Functions.SPG(G165, "IQ_DILUT_EPS_NORM", "CY2023")</f>
        <v>10.303000000000001</v>
      </c>
      <c r="K165">
        <f t="shared" si="10"/>
        <v>6016952.0000000009</v>
      </c>
      <c r="L165">
        <f t="shared" si="11"/>
        <v>0.25853787650925969</v>
      </c>
    </row>
    <row r="166" spans="1:12">
      <c r="A166" t="s">
        <v>168</v>
      </c>
      <c r="B166" s="4" cm="1">
        <f t="array" ref="B166">_xll.SNL.Clients.Office.Excel.Functions.SPG(A166, "SP_TOTAL_REV", "CY2023")</f>
        <v>4690540</v>
      </c>
      <c r="C166" s="4">
        <f>_xll.SNL.Clients.Office.Excel.Functions.SPG(A166,"IQ_AVG_DILUT_SHARES_OUT","CY2023")</f>
        <v>59085000</v>
      </c>
      <c r="D166" s="5">
        <f>_xll.SNL.Clients.Office.Excel.Functions.SPG(A166, "IQ_DILUT_EPS_NORM", "CY2023")</f>
        <v>6.5890000000000004</v>
      </c>
      <c r="E166">
        <f t="shared" si="8"/>
        <v>389311.065</v>
      </c>
      <c r="F166">
        <f t="shared" si="9"/>
        <v>8.2999199452515063E-2</v>
      </c>
      <c r="G166" t="s">
        <v>168</v>
      </c>
      <c r="H166" s="4" cm="1">
        <f t="array" ref="H166">_xll.SNL.Clients.Office.Excel.Functions.SPG(G166, "SP_TOTAL_REV", "CY2023")</f>
        <v>4690540</v>
      </c>
      <c r="I166" s="4">
        <f>_xll.SNL.Clients.Office.Excel.Functions.SPG(G166,"IQ_AVG_DILUT_SHARES_OUT","CY2023")</f>
        <v>59085000</v>
      </c>
      <c r="J166" s="5">
        <f>_xll.SNL.Clients.Office.Excel.Functions.SPG(G166, "IQ_DILUT_EPS_NORM", "CY2023")</f>
        <v>6.5890000000000004</v>
      </c>
      <c r="K166">
        <f t="shared" si="10"/>
        <v>389311.065</v>
      </c>
      <c r="L166">
        <f t="shared" si="11"/>
        <v>8.2999199452515063E-2</v>
      </c>
    </row>
    <row r="167" spans="1:12">
      <c r="A167" t="s">
        <v>169</v>
      </c>
      <c r="B167" s="4" cm="1">
        <f t="array" ref="B167">_xll.SNL.Clients.Office.Excel.Functions.SPG(A167, "SP_TOTAL_REV", "CY2023")</f>
        <v>4974255</v>
      </c>
      <c r="C167" s="4">
        <f>_xll.SNL.Clients.Office.Excel.Functions.SPG(A167,"IQ_AVG_DILUT_SHARES_OUT","CY2023")</f>
        <v>413224000</v>
      </c>
      <c r="D167" s="5">
        <f>_xll.SNL.Clients.Office.Excel.Functions.SPG(A167, "IQ_DILUT_EPS_NORM", "CY2023")</f>
        <v>3.4929999999999999</v>
      </c>
      <c r="E167">
        <f t="shared" si="8"/>
        <v>1443391.432</v>
      </c>
      <c r="F167">
        <f t="shared" si="9"/>
        <v>0.29017238400524298</v>
      </c>
      <c r="G167" t="s">
        <v>169</v>
      </c>
      <c r="H167" s="4" cm="1">
        <f t="array" ref="H167">_xll.SNL.Clients.Office.Excel.Functions.SPG(G167, "SP_TOTAL_REV", "CY2023")</f>
        <v>4974255</v>
      </c>
      <c r="I167" s="4">
        <f>_xll.SNL.Clients.Office.Excel.Functions.SPG(G167,"IQ_AVG_DILUT_SHARES_OUT","CY2023")</f>
        <v>413224000</v>
      </c>
      <c r="J167" s="5">
        <f>_xll.SNL.Clients.Office.Excel.Functions.SPG(G167, "IQ_DILUT_EPS_NORM", "CY2023")</f>
        <v>3.4929999999999999</v>
      </c>
      <c r="K167">
        <f t="shared" si="10"/>
        <v>1443391.432</v>
      </c>
      <c r="L167">
        <f t="shared" si="11"/>
        <v>0.29017238400524298</v>
      </c>
    </row>
    <row r="168" spans="1:12">
      <c r="A168" t="s">
        <v>170</v>
      </c>
      <c r="B168" s="4" cm="1">
        <f t="array" ref="B168">_xll.SNL.Clients.Office.Excel.Functions.SPG(A168, "SP_TOTAL_REV", "CY2023")</f>
        <v>5265200</v>
      </c>
      <c r="C168" s="4">
        <f>_xll.SNL.Clients.Office.Excel.Functions.SPG(A168,"IQ_AVG_DILUT_SHARES_OUT","CY2023")</f>
        <v>123900000</v>
      </c>
      <c r="D168" s="5">
        <f>_xll.SNL.Clients.Office.Excel.Functions.SPG(A168, "IQ_DILUT_EPS_NORM", "CY2023")</f>
        <v>3.7429999999999999</v>
      </c>
      <c r="E168">
        <f t="shared" si="8"/>
        <v>463757.7</v>
      </c>
      <c r="F168">
        <f t="shared" si="9"/>
        <v>8.8079788042239607E-2</v>
      </c>
      <c r="G168" t="s">
        <v>170</v>
      </c>
      <c r="H168" s="4" cm="1">
        <f t="array" ref="H168">_xll.SNL.Clients.Office.Excel.Functions.SPG(G168, "SP_TOTAL_REV", "CY2023")</f>
        <v>5265200</v>
      </c>
      <c r="I168" s="4">
        <f>_xll.SNL.Clients.Office.Excel.Functions.SPG(G168,"IQ_AVG_DILUT_SHARES_OUT","CY2023")</f>
        <v>123900000</v>
      </c>
      <c r="J168" s="5">
        <f>_xll.SNL.Clients.Office.Excel.Functions.SPG(G168, "IQ_DILUT_EPS_NORM", "CY2023")</f>
        <v>3.7429999999999999</v>
      </c>
      <c r="K168">
        <f t="shared" si="10"/>
        <v>463757.7</v>
      </c>
      <c r="L168">
        <f t="shared" si="11"/>
        <v>8.8079788042239607E-2</v>
      </c>
    </row>
    <row r="169" spans="1:12">
      <c r="A169" t="s">
        <v>171</v>
      </c>
      <c r="B169" s="4" cm="1">
        <f t="array" ref="B169">_xll.SNL.Clients.Office.Excel.Functions.SPG(A169, "SP_TOTAL_REV", "CY2023")</f>
        <v>8272667</v>
      </c>
      <c r="C169" s="4">
        <f>_xll.SNL.Clients.Office.Excel.Functions.SPG(A169,"IQ_AVG_DILUT_SHARES_OUT","CY2023")</f>
        <v>94009000</v>
      </c>
      <c r="D169" s="5">
        <f>_xll.SNL.Clients.Office.Excel.Functions.SPG(A169, "IQ_DILUT_EPS_NORM", "CY2023")</f>
        <v>4.5780000000000003</v>
      </c>
      <c r="E169">
        <f t="shared" si="8"/>
        <v>430373.20199999999</v>
      </c>
      <c r="F169">
        <f t="shared" si="9"/>
        <v>5.2023513336146611E-2</v>
      </c>
      <c r="G169" t="s">
        <v>171</v>
      </c>
      <c r="H169" s="4" cm="1">
        <f t="array" ref="H169">_xll.SNL.Clients.Office.Excel.Functions.SPG(G169, "SP_TOTAL_REV", "CY2023")</f>
        <v>8272667</v>
      </c>
      <c r="I169" s="4">
        <f>_xll.SNL.Clients.Office.Excel.Functions.SPG(G169,"IQ_AVG_DILUT_SHARES_OUT","CY2023")</f>
        <v>94009000</v>
      </c>
      <c r="J169" s="5">
        <f>_xll.SNL.Clients.Office.Excel.Functions.SPG(G169, "IQ_DILUT_EPS_NORM", "CY2023")</f>
        <v>4.5780000000000003</v>
      </c>
      <c r="K169">
        <f t="shared" si="10"/>
        <v>430373.20199999999</v>
      </c>
      <c r="L169">
        <f t="shared" si="11"/>
        <v>5.2023513336146611E-2</v>
      </c>
    </row>
    <row r="170" spans="1:12">
      <c r="A170" t="s">
        <v>172</v>
      </c>
      <c r="B170" s="4" cm="1">
        <f t="array" ref="B170">_xll.SNL.Clients.Office.Excel.Functions.SPG(A170, "SP_TOTAL_REV", "CY2023")</f>
        <v>2874906</v>
      </c>
      <c r="C170" s="4">
        <f>_xll.SNL.Clients.Office.Excel.Functions.SPG(A170,"IQ_AVG_DILUT_SHARES_OUT","CY2023")</f>
        <v>390897000</v>
      </c>
      <c r="D170" s="5">
        <f>_xll.SNL.Clients.Office.Excel.Functions.SPG(A170, "IQ_DILUT_EPS_NORM", "CY2023")</f>
        <v>0.83</v>
      </c>
      <c r="E170">
        <f t="shared" si="8"/>
        <v>324444.51</v>
      </c>
      <c r="F170">
        <f t="shared" si="9"/>
        <v>0.11285395418145845</v>
      </c>
      <c r="G170" t="s">
        <v>172</v>
      </c>
      <c r="H170" s="4" cm="1">
        <f t="array" ref="H170">_xll.SNL.Clients.Office.Excel.Functions.SPG(G170, "SP_TOTAL_REV", "CY2023")</f>
        <v>2874906</v>
      </c>
      <c r="I170" s="4">
        <f>_xll.SNL.Clients.Office.Excel.Functions.SPG(G170,"IQ_AVG_DILUT_SHARES_OUT","CY2023")</f>
        <v>390897000</v>
      </c>
      <c r="J170" s="5">
        <f>_xll.SNL.Clients.Office.Excel.Functions.SPG(G170, "IQ_DILUT_EPS_NORM", "CY2023")</f>
        <v>0.83</v>
      </c>
      <c r="K170">
        <f t="shared" si="10"/>
        <v>324444.51</v>
      </c>
      <c r="L170">
        <f t="shared" si="11"/>
        <v>0.11285395418145845</v>
      </c>
    </row>
    <row r="171" spans="1:12">
      <c r="A171" t="s">
        <v>173</v>
      </c>
      <c r="B171" s="4" cm="1">
        <f t="array" ref="B171">_xll.SNL.Clients.Office.Excel.Functions.SPG(A171, "SP_TOTAL_REV", "CY2023")</f>
        <v>3310620</v>
      </c>
      <c r="C171" s="4">
        <f>_xll.SNL.Clients.Office.Excel.Functions.SPG(A171,"IQ_AVG_DILUT_SHARES_OUT","CY2023")</f>
        <v>46188981</v>
      </c>
      <c r="D171" s="5">
        <f>_xll.SNL.Clients.Office.Excel.Functions.SPG(A171, "IQ_DILUT_EPS_NORM", "CY2023")</f>
        <v>7.8150000000000004</v>
      </c>
      <c r="E171">
        <f t="shared" si="8"/>
        <v>360966.88651500002</v>
      </c>
      <c r="F171">
        <f t="shared" si="9"/>
        <v>0.1090330169318738</v>
      </c>
      <c r="G171" t="s">
        <v>173</v>
      </c>
      <c r="H171" s="4" cm="1">
        <f t="array" ref="H171">_xll.SNL.Clients.Office.Excel.Functions.SPG(G171, "SP_TOTAL_REV", "CY2023")</f>
        <v>3310620</v>
      </c>
      <c r="I171" s="4">
        <f>_xll.SNL.Clients.Office.Excel.Functions.SPG(G171,"IQ_AVG_DILUT_SHARES_OUT","CY2023")</f>
        <v>46188981</v>
      </c>
      <c r="J171" s="5">
        <f>_xll.SNL.Clients.Office.Excel.Functions.SPG(G171, "IQ_DILUT_EPS_NORM", "CY2023")</f>
        <v>7.8150000000000004</v>
      </c>
      <c r="K171">
        <f t="shared" si="10"/>
        <v>360966.88651500002</v>
      </c>
      <c r="L171">
        <f t="shared" si="11"/>
        <v>0.1090330169318738</v>
      </c>
    </row>
    <row r="172" spans="1:12">
      <c r="A172" t="s">
        <v>174</v>
      </c>
      <c r="B172" s="4" cm="1">
        <f t="array" ref="B172">_xll.SNL.Clients.Office.Excel.Functions.SPG(A172, "SP_TOTAL_REV", "CY2023")</f>
        <v>1744220</v>
      </c>
      <c r="C172" s="4">
        <f>_xll.SNL.Clients.Office.Excel.Functions.SPG(A172,"IQ_AVG_DILUT_SHARES_OUT","CY2023")</f>
        <v>64253385</v>
      </c>
      <c r="D172" s="5">
        <f>_xll.SNL.Clients.Office.Excel.Functions.SPG(A172, "IQ_DILUT_EPS_NORM", "CY2023")</f>
        <v>3.14</v>
      </c>
      <c r="E172">
        <f t="shared" si="8"/>
        <v>201755.62890000001</v>
      </c>
      <c r="F172">
        <f t="shared" si="9"/>
        <v>0.11567097550767678</v>
      </c>
      <c r="G172" t="s">
        <v>174</v>
      </c>
      <c r="H172" s="4" cm="1">
        <f t="array" ref="H172">_xll.SNL.Clients.Office.Excel.Functions.SPG(G172, "SP_TOTAL_REV", "CY2023")</f>
        <v>1744220</v>
      </c>
      <c r="I172" s="4">
        <f>_xll.SNL.Clients.Office.Excel.Functions.SPG(G172,"IQ_AVG_DILUT_SHARES_OUT","CY2023")</f>
        <v>64253385</v>
      </c>
      <c r="J172" s="5">
        <f>_xll.SNL.Clients.Office.Excel.Functions.SPG(G172, "IQ_DILUT_EPS_NORM", "CY2023")</f>
        <v>3.14</v>
      </c>
      <c r="K172">
        <f t="shared" si="10"/>
        <v>201755.62890000001</v>
      </c>
      <c r="L172">
        <f t="shared" si="11"/>
        <v>0.11567097550767678</v>
      </c>
    </row>
    <row r="173" spans="1:12">
      <c r="A173" t="s">
        <v>175</v>
      </c>
      <c r="B173" s="4" cm="1">
        <f t="array" ref="B173">_xll.SNL.Clients.Office.Excel.Functions.SPG(A173, "SP_TOTAL_REV", "CY2023")</f>
        <v>14586000</v>
      </c>
      <c r="C173" s="4">
        <f>_xll.SNL.Clients.Office.Excel.Functions.SPG(A173,"IQ_AVG_DILUT_SHARES_OUT","CY2023")</f>
        <v>41300000</v>
      </c>
      <c r="D173" s="5">
        <f>_xll.SNL.Clients.Office.Excel.Functions.SPG(A173, "IQ_DILUT_EPS_NORM", "CY2023")</f>
        <v>32.597000000000001</v>
      </c>
      <c r="E173">
        <f t="shared" si="8"/>
        <v>1346256.1</v>
      </c>
      <c r="F173">
        <f t="shared" si="9"/>
        <v>9.2297826683120809E-2</v>
      </c>
      <c r="G173" t="s">
        <v>175</v>
      </c>
      <c r="H173" s="4" cm="1">
        <f t="array" ref="H173">_xll.SNL.Clients.Office.Excel.Functions.SPG(G173, "SP_TOTAL_REV", "CY2023")</f>
        <v>14586000</v>
      </c>
      <c r="I173" s="4">
        <f>_xll.SNL.Clients.Office.Excel.Functions.SPG(G173,"IQ_AVG_DILUT_SHARES_OUT","CY2023")</f>
        <v>41300000</v>
      </c>
      <c r="J173" s="5">
        <f>_xll.SNL.Clients.Office.Excel.Functions.SPG(G173, "IQ_DILUT_EPS_NORM", "CY2023")</f>
        <v>32.597000000000001</v>
      </c>
      <c r="K173">
        <f t="shared" si="10"/>
        <v>1346256.1</v>
      </c>
      <c r="L173">
        <f t="shared" si="11"/>
        <v>9.2297826683120809E-2</v>
      </c>
    </row>
    <row r="174" spans="1:12">
      <c r="A174" t="s">
        <v>176</v>
      </c>
      <c r="B174" s="4" cm="1">
        <f t="array" ref="B174">_xll.SNL.Clients.Office.Excel.Functions.SPG(A174, "SP_TOTAL_REV", "CY2023")</f>
        <v>5508200</v>
      </c>
      <c r="C174" s="4">
        <f>_xll.SNL.Clients.Office.Excel.Functions.SPG(A174,"IQ_AVG_DILUT_SHARES_OUT","CY2023")</f>
        <v>230500000</v>
      </c>
      <c r="D174" s="5">
        <f>_xll.SNL.Clients.Office.Excel.Functions.SPG(A174, "IQ_DILUT_EPS_NORM", "CY2023")</f>
        <v>2.0049999999999999</v>
      </c>
      <c r="E174">
        <f t="shared" si="8"/>
        <v>462152.5</v>
      </c>
      <c r="F174">
        <f t="shared" si="9"/>
        <v>8.3902636069859482E-2</v>
      </c>
      <c r="G174" t="s">
        <v>176</v>
      </c>
      <c r="H174" s="4" cm="1">
        <f t="array" ref="H174">_xll.SNL.Clients.Office.Excel.Functions.SPG(G174, "SP_TOTAL_REV", "CY2023")</f>
        <v>5508200</v>
      </c>
      <c r="I174" s="4">
        <f>_xll.SNL.Clients.Office.Excel.Functions.SPG(G174,"IQ_AVG_DILUT_SHARES_OUT","CY2023")</f>
        <v>230500000</v>
      </c>
      <c r="J174" s="5">
        <f>_xll.SNL.Clients.Office.Excel.Functions.SPG(G174, "IQ_DILUT_EPS_NORM", "CY2023")</f>
        <v>2.0049999999999999</v>
      </c>
      <c r="K174">
        <f t="shared" si="10"/>
        <v>462152.5</v>
      </c>
      <c r="L174">
        <f t="shared" si="11"/>
        <v>8.3902636069859482E-2</v>
      </c>
    </row>
    <row r="175" spans="1:12">
      <c r="A175" t="s">
        <v>177</v>
      </c>
      <c r="B175" s="4" cm="1">
        <f t="array" ref="B175">_xll.SNL.Clients.Office.Excel.Functions.SPG(A175, "SP_TOTAL_REV", "CY2023")</f>
        <v>11910705</v>
      </c>
      <c r="C175" s="4">
        <f>_xll.SNL.Clients.Office.Excel.Functions.SPG(A175,"IQ_AVG_DILUT_SHARES_OUT","CY2023")</f>
        <v>349580638</v>
      </c>
      <c r="D175" s="5">
        <f>_xll.SNL.Clients.Office.Excel.Functions.SPG(A175, "IQ_DILUT_EPS_NORM", "CY2023")</f>
        <v>3.37</v>
      </c>
      <c r="E175">
        <f t="shared" si="8"/>
        <v>1178086.75006</v>
      </c>
      <c r="F175">
        <f t="shared" si="9"/>
        <v>9.8909909200169094E-2</v>
      </c>
      <c r="G175" t="s">
        <v>177</v>
      </c>
      <c r="H175" s="4" cm="1">
        <f t="array" ref="H175">_xll.SNL.Clients.Office.Excel.Functions.SPG(G175, "SP_TOTAL_REV", "CY2023")</f>
        <v>11910705</v>
      </c>
      <c r="I175" s="4">
        <f>_xll.SNL.Clients.Office.Excel.Functions.SPG(G175,"IQ_AVG_DILUT_SHARES_OUT","CY2023")</f>
        <v>349580638</v>
      </c>
      <c r="J175" s="5">
        <f>_xll.SNL.Clients.Office.Excel.Functions.SPG(G175, "IQ_DILUT_EPS_NORM", "CY2023")</f>
        <v>3.37</v>
      </c>
      <c r="K175">
        <f t="shared" si="10"/>
        <v>1178086.75006</v>
      </c>
      <c r="L175">
        <f t="shared" si="11"/>
        <v>9.8909909200169094E-2</v>
      </c>
    </row>
    <row r="176" spans="1:12">
      <c r="A176" t="s">
        <v>178</v>
      </c>
      <c r="B176" s="4" cm="1">
        <f t="array" ref="B176">_xll.SNL.Clients.Office.Excel.Functions.SPG(A176, "SP_TOTAL_REV", "CY2023")</f>
        <v>21727000</v>
      </c>
      <c r="C176" s="4">
        <f>_xll.SNL.Clients.Office.Excel.Functions.SPG(A176,"IQ_AVG_DILUT_SHARES_OUT","CY2023")</f>
        <v>997000000</v>
      </c>
      <c r="D176" s="5">
        <f>_xll.SNL.Clients.Office.Excel.Functions.SPG(A176, "IQ_DILUT_EPS_NORM", "CY2023")</f>
        <v>1.706</v>
      </c>
      <c r="E176">
        <f t="shared" si="8"/>
        <v>1700882</v>
      </c>
      <c r="F176">
        <f t="shared" si="9"/>
        <v>7.828425461407465E-2</v>
      </c>
      <c r="G176" t="s">
        <v>178</v>
      </c>
      <c r="H176" s="4" cm="1">
        <f t="array" ref="H176">_xll.SNL.Clients.Office.Excel.Functions.SPG(G176, "SP_TOTAL_REV", "CY2023")</f>
        <v>21727000</v>
      </c>
      <c r="I176" s="4">
        <f>_xll.SNL.Clients.Office.Excel.Functions.SPG(G176,"IQ_AVG_DILUT_SHARES_OUT","CY2023")</f>
        <v>997000000</v>
      </c>
      <c r="J176" s="5">
        <f>_xll.SNL.Clients.Office.Excel.Functions.SPG(G176, "IQ_DILUT_EPS_NORM", "CY2023")</f>
        <v>1.706</v>
      </c>
      <c r="K176">
        <f t="shared" si="10"/>
        <v>1700882</v>
      </c>
      <c r="L176">
        <f t="shared" si="11"/>
        <v>7.828425461407465E-2</v>
      </c>
    </row>
    <row r="177" spans="1:12">
      <c r="A177" t="s">
        <v>179</v>
      </c>
      <c r="B177" s="4" cm="1">
        <f t="array" ref="B177">_xll.SNL.Clients.Office.Excel.Functions.SPG(A177, "SP_TOTAL_REV", "CY2023")</f>
        <v>12839000</v>
      </c>
      <c r="C177" s="4">
        <f>_xll.SNL.Clients.Office.Excel.Functions.SPG(A177,"IQ_AVG_DILUT_SHARES_OUT","CY2023")</f>
        <v>150228000</v>
      </c>
      <c r="D177" s="5">
        <f>_xll.SNL.Clients.Office.Excel.Functions.SPG(A177, "IQ_DILUT_EPS_NORM", "CY2023")</f>
        <v>6.5960000000000001</v>
      </c>
      <c r="E177">
        <f t="shared" si="8"/>
        <v>990903.88800000004</v>
      </c>
      <c r="F177">
        <f t="shared" si="9"/>
        <v>7.7179210841965884E-2</v>
      </c>
      <c r="G177" t="s">
        <v>179</v>
      </c>
      <c r="H177" s="4" cm="1">
        <f t="array" ref="H177">_xll.SNL.Clients.Office.Excel.Functions.SPG(G177, "SP_TOTAL_REV", "CY2023")</f>
        <v>12839000</v>
      </c>
      <c r="I177" s="4">
        <f>_xll.SNL.Clients.Office.Excel.Functions.SPG(G177,"IQ_AVG_DILUT_SHARES_OUT","CY2023")</f>
        <v>150228000</v>
      </c>
      <c r="J177" s="5">
        <f>_xll.SNL.Clients.Office.Excel.Functions.SPG(G177, "IQ_DILUT_EPS_NORM", "CY2023")</f>
        <v>6.5960000000000001</v>
      </c>
      <c r="K177">
        <f t="shared" si="10"/>
        <v>990903.88800000004</v>
      </c>
      <c r="L177">
        <f t="shared" si="11"/>
        <v>7.7179210841965884E-2</v>
      </c>
    </row>
    <row r="178" spans="1:12">
      <c r="A178" t="s">
        <v>180</v>
      </c>
      <c r="B178" s="4" cm="1">
        <f t="array" ref="B178">_xll.SNL.Clients.Office.Excel.Functions.SPG(A178, "SP_TOTAL_REV", "CY2023")</f>
        <v>9300110</v>
      </c>
      <c r="C178" s="4">
        <f>_xll.SNL.Clients.Office.Excel.Functions.SPG(A178,"IQ_AVG_DILUT_SHARES_OUT","CY2023")</f>
        <v>150186000</v>
      </c>
      <c r="D178" s="5">
        <f>_xll.SNL.Clients.Office.Excel.Functions.SPG(A178, "IQ_DILUT_EPS_NORM", "CY2023")</f>
        <v>4.2309999999999999</v>
      </c>
      <c r="E178">
        <f t="shared" si="8"/>
        <v>635436.96600000001</v>
      </c>
      <c r="F178">
        <f t="shared" si="9"/>
        <v>6.832574732987029E-2</v>
      </c>
      <c r="G178" t="s">
        <v>180</v>
      </c>
      <c r="H178" s="4" cm="1">
        <f t="array" ref="H178">_xll.SNL.Clients.Office.Excel.Functions.SPG(G178, "SP_TOTAL_REV", "CY2023")</f>
        <v>9300110</v>
      </c>
      <c r="I178" s="4">
        <f>_xll.SNL.Clients.Office.Excel.Functions.SPG(G178,"IQ_AVG_DILUT_SHARES_OUT","CY2023")</f>
        <v>150186000</v>
      </c>
      <c r="J178" s="5">
        <f>_xll.SNL.Clients.Office.Excel.Functions.SPG(G178, "IQ_DILUT_EPS_NORM", "CY2023")</f>
        <v>4.2309999999999999</v>
      </c>
      <c r="K178">
        <f t="shared" si="10"/>
        <v>635436.96600000001</v>
      </c>
      <c r="L178">
        <f t="shared" si="11"/>
        <v>6.832574732987029E-2</v>
      </c>
    </row>
    <row r="179" spans="1:12">
      <c r="A179" t="s">
        <v>181</v>
      </c>
      <c r="B179" s="4" cm="1">
        <f t="array" ref="B179">_xll.SNL.Clients.Office.Excel.Functions.SPG(A179, "SP_TOTAL_REV", "CY2023")</f>
        <v>2699936</v>
      </c>
      <c r="C179" s="4">
        <f>_xll.SNL.Clients.Office.Excel.Functions.SPG(A179,"IQ_AVG_DILUT_SHARES_OUT","CY2023")</f>
        <v>169220882</v>
      </c>
      <c r="D179" s="5">
        <f>_xll.SNL.Clients.Office.Excel.Functions.SPG(A179, "IQ_DILUT_EPS_NORM", "CY2023")</f>
        <v>3.1880000000000002</v>
      </c>
      <c r="E179">
        <f t="shared" si="8"/>
        <v>539476.17181600002</v>
      </c>
      <c r="F179">
        <f t="shared" si="9"/>
        <v>0.19981072581572304</v>
      </c>
      <c r="G179" t="s">
        <v>181</v>
      </c>
      <c r="H179" s="4" cm="1">
        <f t="array" ref="H179">_xll.SNL.Clients.Office.Excel.Functions.SPG(G179, "SP_TOTAL_REV", "CY2023")</f>
        <v>2699936</v>
      </c>
      <c r="I179" s="4">
        <f>_xll.SNL.Clients.Office.Excel.Functions.SPG(G179,"IQ_AVG_DILUT_SHARES_OUT","CY2023")</f>
        <v>169220882</v>
      </c>
      <c r="J179" s="5">
        <f>_xll.SNL.Clients.Office.Excel.Functions.SPG(G179, "IQ_DILUT_EPS_NORM", "CY2023")</f>
        <v>3.1880000000000002</v>
      </c>
      <c r="K179">
        <f t="shared" si="10"/>
        <v>539476.17181600002</v>
      </c>
      <c r="L179">
        <f t="shared" si="11"/>
        <v>0.19981072581572304</v>
      </c>
    </row>
    <row r="180" spans="1:12">
      <c r="A180" t="s">
        <v>182</v>
      </c>
      <c r="B180" s="4" cm="1">
        <f t="array" ref="B180">_xll.SNL.Clients.Office.Excel.Functions.SPG(A180, "SP_TOTAL_REV", "CY2023")</f>
        <v>338293000</v>
      </c>
      <c r="C180" s="4">
        <f>_xll.SNL.Clients.Office.Excel.Functions.SPG(A180,"IQ_AVG_DILUT_SHARES_OUT","CY2023")</f>
        <v>4052000000</v>
      </c>
      <c r="D180" s="5">
        <f>_xll.SNL.Clients.Office.Excel.Functions.SPG(A180, "IQ_DILUT_EPS_NORM", "CY2023")</f>
        <v>8.24</v>
      </c>
      <c r="E180">
        <f t="shared" si="8"/>
        <v>33388480</v>
      </c>
      <c r="F180">
        <f t="shared" si="9"/>
        <v>9.8696928402302153E-2</v>
      </c>
      <c r="G180" t="s">
        <v>182</v>
      </c>
      <c r="H180" s="4" cm="1">
        <f t="array" ref="H180">_xll.SNL.Clients.Office.Excel.Functions.SPG(G180, "SP_TOTAL_REV", "CY2023")</f>
        <v>338293000</v>
      </c>
      <c r="I180" s="4">
        <f>_xll.SNL.Clients.Office.Excel.Functions.SPG(G180,"IQ_AVG_DILUT_SHARES_OUT","CY2023")</f>
        <v>4052000000</v>
      </c>
      <c r="J180" s="5">
        <f>_xll.SNL.Clients.Office.Excel.Functions.SPG(G180, "IQ_DILUT_EPS_NORM", "CY2023")</f>
        <v>8.24</v>
      </c>
      <c r="K180">
        <f t="shared" si="10"/>
        <v>33388480</v>
      </c>
      <c r="L180">
        <f t="shared" si="11"/>
        <v>9.8696928402302153E-2</v>
      </c>
    </row>
    <row r="181" spans="1:12">
      <c r="A181" t="s">
        <v>183</v>
      </c>
      <c r="B181" s="4" cm="1">
        <f t="array" ref="B181">_xll.SNL.Clients.Office.Excel.Functions.SPG(A181, "SP_TOTAL_REV", "CY2023")</f>
        <v>2805388</v>
      </c>
      <c r="C181" s="4">
        <f>_xll.SNL.Clients.Office.Excel.Functions.SPG(A181,"IQ_AVG_DILUT_SHARES_OUT","CY2023")</f>
        <v>60086500</v>
      </c>
      <c r="D181" s="5">
        <f>_xll.SNL.Clients.Office.Excel.Functions.SPG(A181, "IQ_DILUT_EPS_NORM", "CY2023")</f>
        <v>6.5490000000000004</v>
      </c>
      <c r="E181">
        <f t="shared" si="8"/>
        <v>393506.48849999998</v>
      </c>
      <c r="F181">
        <f t="shared" si="9"/>
        <v>0.1402681156759778</v>
      </c>
      <c r="G181" t="s">
        <v>183</v>
      </c>
      <c r="H181" s="4" cm="1">
        <f t="array" ref="H181">_xll.SNL.Clients.Office.Excel.Functions.SPG(G181, "SP_TOTAL_REV", "CY2023")</f>
        <v>2805388</v>
      </c>
      <c r="I181" s="4">
        <f>_xll.SNL.Clients.Office.Excel.Functions.SPG(G181,"IQ_AVG_DILUT_SHARES_OUT","CY2023")</f>
        <v>60086500</v>
      </c>
      <c r="J181" s="5">
        <f>_xll.SNL.Clients.Office.Excel.Functions.SPG(G181, "IQ_DILUT_EPS_NORM", "CY2023")</f>
        <v>6.5490000000000004</v>
      </c>
      <c r="K181">
        <f t="shared" si="10"/>
        <v>393506.48849999998</v>
      </c>
      <c r="L181">
        <f t="shared" si="11"/>
        <v>0.1402681156759778</v>
      </c>
    </row>
    <row r="182" spans="1:12">
      <c r="A182" t="s">
        <v>184</v>
      </c>
      <c r="B182" s="4" cm="1">
        <f t="array" ref="B182">_xll.SNL.Clients.Office.Excel.Functions.SPG(A182, "SP_TOTAL_REV", "CY2023")</f>
        <v>2122909</v>
      </c>
      <c r="C182" s="4">
        <f>_xll.SNL.Clients.Office.Excel.Functions.SPG(A182,"IQ_AVG_DILUT_SHARES_OUT","CY2023")</f>
        <v>38830250</v>
      </c>
      <c r="D182" s="5">
        <f>_xll.SNL.Clients.Office.Excel.Functions.SPG(A182, "IQ_DILUT_EPS_NORM", "CY2023")</f>
        <v>9.9960000000000004</v>
      </c>
      <c r="E182">
        <f t="shared" si="8"/>
        <v>388147.179</v>
      </c>
      <c r="F182">
        <f t="shared" si="9"/>
        <v>0.18283740800948134</v>
      </c>
      <c r="G182" t="s">
        <v>184</v>
      </c>
      <c r="H182" s="4" cm="1">
        <f t="array" ref="H182">_xll.SNL.Clients.Office.Excel.Functions.SPG(G182, "SP_TOTAL_REV", "CY2023")</f>
        <v>2122909</v>
      </c>
      <c r="I182" s="4">
        <f>_xll.SNL.Clients.Office.Excel.Functions.SPG(G182,"IQ_AVG_DILUT_SHARES_OUT","CY2023")</f>
        <v>38830250</v>
      </c>
      <c r="J182" s="5">
        <f>_xll.SNL.Clients.Office.Excel.Functions.SPG(G182, "IQ_DILUT_EPS_NORM", "CY2023")</f>
        <v>9.9960000000000004</v>
      </c>
      <c r="K182">
        <f t="shared" si="10"/>
        <v>388147.179</v>
      </c>
      <c r="L182">
        <f t="shared" si="11"/>
        <v>0.18283740800948134</v>
      </c>
    </row>
    <row r="183" spans="1:12">
      <c r="A183" t="s">
        <v>185</v>
      </c>
      <c r="B183" s="4" cm="1">
        <f t="array" ref="B183">_xll.SNL.Clients.Office.Excel.Functions.SPG(A183, "SP_TOTAL_REV", "CY2023")</f>
        <v>1550746</v>
      </c>
      <c r="C183" s="4">
        <f>_xll.SNL.Clients.Office.Excel.Functions.SPG(A183,"IQ_AVG_DILUT_SHARES_OUT","CY2023")</f>
        <v>25311000</v>
      </c>
      <c r="D183" s="5">
        <f>_xll.SNL.Clients.Office.Excel.Functions.SPG(A183, "IQ_DILUT_EPS_NORM", "CY2023")</f>
        <v>13.832000000000001</v>
      </c>
      <c r="E183">
        <f t="shared" si="8"/>
        <v>350101.75199999998</v>
      </c>
      <c r="F183">
        <f t="shared" si="9"/>
        <v>0.22576344030550458</v>
      </c>
      <c r="G183" t="s">
        <v>185</v>
      </c>
      <c r="H183" s="4" cm="1">
        <f t="array" ref="H183">_xll.SNL.Clients.Office.Excel.Functions.SPG(G183, "SP_TOTAL_REV", "CY2023")</f>
        <v>1550746</v>
      </c>
      <c r="I183" s="4">
        <f>_xll.SNL.Clients.Office.Excel.Functions.SPG(G183,"IQ_AVG_DILUT_SHARES_OUT","CY2023")</f>
        <v>25311000</v>
      </c>
      <c r="J183" s="5">
        <f>_xll.SNL.Clients.Office.Excel.Functions.SPG(G183, "IQ_DILUT_EPS_NORM", "CY2023")</f>
        <v>13.832000000000001</v>
      </c>
      <c r="K183">
        <f t="shared" si="10"/>
        <v>350101.75199999998</v>
      </c>
      <c r="L183">
        <f t="shared" si="11"/>
        <v>0.22576344030550458</v>
      </c>
    </row>
    <row r="184" spans="1:12">
      <c r="A184" t="s">
        <v>186</v>
      </c>
      <c r="B184" s="4" cm="1">
        <f t="array" ref="B184">_xll.SNL.Clients.Office.Excel.Functions.SPG(A184, "SP_TOTAL_REV", "CY2023")</f>
        <v>7346700</v>
      </c>
      <c r="C184" s="4">
        <f>_xll.SNL.Clients.Office.Excel.Functions.SPG(A184,"IQ_AVG_DILUT_SHARES_OUT","CY2023")</f>
        <v>573008608</v>
      </c>
      <c r="D184" s="5">
        <f>_xll.SNL.Clients.Office.Excel.Functions.SPG(A184, "IQ_DILUT_EPS_NORM", "CY2023")</f>
        <v>1.66</v>
      </c>
      <c r="E184">
        <f t="shared" si="8"/>
        <v>951194.28928000003</v>
      </c>
      <c r="F184">
        <f t="shared" si="9"/>
        <v>0.12947231944682647</v>
      </c>
      <c r="G184" t="s">
        <v>186</v>
      </c>
      <c r="H184" s="4" cm="1">
        <f t="array" ref="H184">_xll.SNL.Clients.Office.Excel.Functions.SPG(G184, "SP_TOTAL_REV", "CY2023")</f>
        <v>7346700</v>
      </c>
      <c r="I184" s="4">
        <f>_xll.SNL.Clients.Office.Excel.Functions.SPG(G184,"IQ_AVG_DILUT_SHARES_OUT","CY2023")</f>
        <v>573008608</v>
      </c>
      <c r="J184" s="5">
        <f>_xll.SNL.Clients.Office.Excel.Functions.SPG(G184, "IQ_DILUT_EPS_NORM", "CY2023")</f>
        <v>1.66</v>
      </c>
      <c r="K184">
        <f t="shared" si="10"/>
        <v>951194.28928000003</v>
      </c>
      <c r="L184">
        <f t="shared" si="11"/>
        <v>0.12947231944682647</v>
      </c>
    </row>
    <row r="185" spans="1:12">
      <c r="A185" t="s">
        <v>187</v>
      </c>
      <c r="B185" s="4" cm="1">
        <f t="array" ref="B185">_xll.SNL.Clients.Office.Excel.Functions.SPG(A185, "SP_TOTAL_REV", "CY2023")</f>
        <v>1140710</v>
      </c>
      <c r="C185" s="4">
        <f>_xll.SNL.Clients.Office.Excel.Functions.SPG(A185,"IQ_AVG_DILUT_SHARES_OUT","CY2023")</f>
        <v>81313000</v>
      </c>
      <c r="D185" s="5">
        <f>_xll.SNL.Clients.Office.Excel.Functions.SPG(A185, "IQ_DILUT_EPS_NORM", "CY2023")</f>
        <v>1.698</v>
      </c>
      <c r="E185">
        <f t="shared" si="8"/>
        <v>138069.47399999999</v>
      </c>
      <c r="F185">
        <f t="shared" si="9"/>
        <v>0.12103819024993205</v>
      </c>
      <c r="G185" t="s">
        <v>187</v>
      </c>
      <c r="H185" s="4" cm="1">
        <f t="array" ref="H185">_xll.SNL.Clients.Office.Excel.Functions.SPG(G185, "SP_TOTAL_REV", "CY2023")</f>
        <v>1140710</v>
      </c>
      <c r="I185" s="4">
        <f>_xll.SNL.Clients.Office.Excel.Functions.SPG(G185,"IQ_AVG_DILUT_SHARES_OUT","CY2023")</f>
        <v>81313000</v>
      </c>
      <c r="J185" s="5">
        <f>_xll.SNL.Clients.Office.Excel.Functions.SPG(G185, "IQ_DILUT_EPS_NORM", "CY2023")</f>
        <v>1.698</v>
      </c>
      <c r="K185">
        <f t="shared" si="10"/>
        <v>138069.47399999999</v>
      </c>
      <c r="L185">
        <f t="shared" si="11"/>
        <v>0.12103819024993205</v>
      </c>
    </row>
    <row r="186" spans="1:12">
      <c r="A186" t="s">
        <v>188</v>
      </c>
      <c r="B186" s="4" cm="1">
        <f t="array" ref="B186">_xll.SNL.Clients.Office.Excel.Functions.SPG(A186, "SP_TOTAL_REV", "CY2023")</f>
        <v>87945000</v>
      </c>
      <c r="C186" s="4">
        <f>_xll.SNL.Clients.Office.Excel.Functions.SPG(A186,"IQ_AVG_DILUT_SHARES_OUT","CY2023")</f>
        <v>253500000</v>
      </c>
      <c r="D186" s="5">
        <f>_xll.SNL.Clients.Office.Excel.Functions.SPG(A186, "IQ_DILUT_EPS_NORM", "CY2023")</f>
        <v>15.808999999999999</v>
      </c>
      <c r="E186">
        <f t="shared" si="8"/>
        <v>4007581.5</v>
      </c>
      <c r="F186">
        <f t="shared" si="9"/>
        <v>4.5569179600886918E-2</v>
      </c>
      <c r="G186" t="s">
        <v>188</v>
      </c>
      <c r="H186" s="4" cm="1">
        <f t="array" ref="H186">_xll.SNL.Clients.Office.Excel.Functions.SPG(G186, "SP_TOTAL_REV", "CY2023")</f>
        <v>87945000</v>
      </c>
      <c r="I186" s="4">
        <f>_xll.SNL.Clients.Office.Excel.Functions.SPG(G186,"IQ_AVG_DILUT_SHARES_OUT","CY2023")</f>
        <v>253500000</v>
      </c>
      <c r="J186" s="5">
        <f>_xll.SNL.Clients.Office.Excel.Functions.SPG(G186, "IQ_DILUT_EPS_NORM", "CY2023")</f>
        <v>15.808999999999999</v>
      </c>
      <c r="K186">
        <f t="shared" si="10"/>
        <v>4007581.5</v>
      </c>
      <c r="L186">
        <f t="shared" si="11"/>
        <v>4.5569179600886918E-2</v>
      </c>
    </row>
    <row r="187" spans="1:12">
      <c r="A187" t="s">
        <v>189</v>
      </c>
      <c r="B187" s="4" cm="1">
        <f t="array" ref="B187">_xll.SNL.Clients.Office.Excel.Functions.SPG(A187, "SP_TOTAL_REV", "CY2023")</f>
        <v>9821000</v>
      </c>
      <c r="C187" s="4">
        <f>_xll.SNL.Clients.Office.Excel.Functions.SPG(A187,"IQ_AVG_DILUT_SHARES_OUT","CY2023")</f>
        <v>591000000</v>
      </c>
      <c r="D187" s="5">
        <f>_xll.SNL.Clients.Office.Excel.Functions.SPG(A187, "IQ_DILUT_EPS_NORM", "CY2023")</f>
        <v>0.86599999999999999</v>
      </c>
      <c r="E187">
        <f t="shared" si="8"/>
        <v>511806</v>
      </c>
      <c r="F187">
        <f t="shared" si="9"/>
        <v>5.2113430404235821E-2</v>
      </c>
      <c r="G187" t="s">
        <v>189</v>
      </c>
      <c r="H187" s="4" cm="1">
        <f t="array" ref="H187">_xll.SNL.Clients.Office.Excel.Functions.SPG(G187, "SP_TOTAL_REV", "CY2023")</f>
        <v>9821000</v>
      </c>
      <c r="I187" s="4">
        <f>_xll.SNL.Clients.Office.Excel.Functions.SPG(G187,"IQ_AVG_DILUT_SHARES_OUT","CY2023")</f>
        <v>591000000</v>
      </c>
      <c r="J187" s="5">
        <f>_xll.SNL.Clients.Office.Excel.Functions.SPG(G187, "IQ_DILUT_EPS_NORM", "CY2023")</f>
        <v>0.86599999999999999</v>
      </c>
      <c r="K187">
        <f t="shared" si="10"/>
        <v>511806</v>
      </c>
      <c r="L187">
        <f t="shared" si="11"/>
        <v>5.2113430404235821E-2</v>
      </c>
    </row>
    <row r="188" spans="1:12">
      <c r="A188" t="s">
        <v>190</v>
      </c>
      <c r="B188" s="4" cm="1">
        <f t="array" ref="B188">_xll.SNL.Clients.Office.Excel.Functions.SPG(A188, "SP_TOTAL_REV", "CY2023")</f>
        <v>8708000</v>
      </c>
      <c r="C188" s="4">
        <f>_xll.SNL.Clients.Office.Excel.Functions.SPG(A188,"IQ_AVG_DILUT_SHARES_OUT","CY2023")</f>
        <v>687678291</v>
      </c>
      <c r="D188" s="5">
        <f>_xll.SNL.Clients.Office.Excel.Functions.SPG(A188, "IQ_DILUT_EPS_NORM", "CY2023")</f>
        <v>2.7189999999999999</v>
      </c>
      <c r="E188">
        <f t="shared" si="8"/>
        <v>1869797.2732289999</v>
      </c>
      <c r="F188">
        <f t="shared" si="9"/>
        <v>0.21472178149161689</v>
      </c>
      <c r="G188" t="s">
        <v>190</v>
      </c>
      <c r="H188" s="4" cm="1">
        <f t="array" ref="H188">_xll.SNL.Clients.Office.Excel.Functions.SPG(G188, "SP_TOTAL_REV", "CY2023")</f>
        <v>8708000</v>
      </c>
      <c r="I188" s="4">
        <f>_xll.SNL.Clients.Office.Excel.Functions.SPG(G188,"IQ_AVG_DILUT_SHARES_OUT","CY2023")</f>
        <v>687678291</v>
      </c>
      <c r="J188" s="5">
        <f>_xll.SNL.Clients.Office.Excel.Functions.SPG(G188, "IQ_DILUT_EPS_NORM", "CY2023")</f>
        <v>2.7189999999999999</v>
      </c>
      <c r="K188">
        <f t="shared" si="10"/>
        <v>1869797.2732289999</v>
      </c>
      <c r="L188">
        <f t="shared" si="11"/>
        <v>0.21472178149161689</v>
      </c>
    </row>
    <row r="189" spans="1:12">
      <c r="A189" t="s">
        <v>191</v>
      </c>
      <c r="B189" s="4" cm="1">
        <f t="array" ref="B189">_xll.SNL.Clients.Office.Excel.Functions.SPG(A189, "SP_TOTAL_REV", "CY2023")</f>
        <v>3318602</v>
      </c>
      <c r="C189" s="4">
        <f>_xll.SNL.Clients.Office.Excel.Functions.SPG(A189,"IQ_AVG_DILUT_SHARES_OUT","CY2023")</f>
        <v>107372000</v>
      </c>
      <c r="D189" s="5">
        <f>_xll.SNL.Clients.Office.Excel.Functions.SPG(A189, "IQ_DILUT_EPS_NORM", "CY2023")</f>
        <v>5.3550000000000004</v>
      </c>
      <c r="E189">
        <f t="shared" si="8"/>
        <v>574977.06000000006</v>
      </c>
      <c r="F189">
        <f t="shared" si="9"/>
        <v>0.1732588180203592</v>
      </c>
      <c r="G189" t="s">
        <v>191</v>
      </c>
      <c r="H189" s="4" cm="1">
        <f t="array" ref="H189">_xll.SNL.Clients.Office.Excel.Functions.SPG(G189, "SP_TOTAL_REV", "CY2023")</f>
        <v>3318602</v>
      </c>
      <c r="I189" s="4">
        <f>_xll.SNL.Clients.Office.Excel.Functions.SPG(G189,"IQ_AVG_DILUT_SHARES_OUT","CY2023")</f>
        <v>107372000</v>
      </c>
      <c r="J189" s="5">
        <f>_xll.SNL.Clients.Office.Excel.Functions.SPG(G189, "IQ_DILUT_EPS_NORM", "CY2023")</f>
        <v>5.3550000000000004</v>
      </c>
      <c r="K189">
        <f t="shared" si="10"/>
        <v>574977.06000000006</v>
      </c>
      <c r="L189">
        <f t="shared" si="11"/>
        <v>0.1732588180203592</v>
      </c>
    </row>
    <row r="190" spans="1:12">
      <c r="A190" t="s">
        <v>192</v>
      </c>
      <c r="B190" s="4" cm="1">
        <f t="array" ref="B190">_xll.SNL.Clients.Office.Excel.Functions.SPG(A190, "SP_TOTAL_REV", "CY2023")</f>
        <v>12685000</v>
      </c>
      <c r="C190" s="4">
        <f>_xll.SNL.Clients.Office.Excel.Functions.SPG(A190,"IQ_AVG_DILUT_SHARES_OUT","CY2023")</f>
        <v>574000000</v>
      </c>
      <c r="D190" s="5">
        <f>_xll.SNL.Clients.Office.Excel.Functions.SPG(A190, "IQ_DILUT_EPS_NORM", "CY2023")</f>
        <v>1.504</v>
      </c>
      <c r="E190">
        <f t="shared" si="8"/>
        <v>863296</v>
      </c>
      <c r="F190">
        <f t="shared" si="9"/>
        <v>6.805644461962948E-2</v>
      </c>
      <c r="G190" t="s">
        <v>192</v>
      </c>
      <c r="H190" s="4" cm="1">
        <f t="array" ref="H190">_xll.SNL.Clients.Office.Excel.Functions.SPG(G190, "SP_TOTAL_REV", "CY2023")</f>
        <v>12685000</v>
      </c>
      <c r="I190" s="4">
        <f>_xll.SNL.Clients.Office.Excel.Functions.SPG(G190,"IQ_AVG_DILUT_SHARES_OUT","CY2023")</f>
        <v>574000000</v>
      </c>
      <c r="J190" s="5">
        <f>_xll.SNL.Clients.Office.Excel.Functions.SPG(G190, "IQ_DILUT_EPS_NORM", "CY2023")</f>
        <v>1.504</v>
      </c>
      <c r="K190">
        <f t="shared" si="10"/>
        <v>863296</v>
      </c>
      <c r="L190">
        <f t="shared" si="11"/>
        <v>6.805644461962948E-2</v>
      </c>
    </row>
    <row r="191" spans="1:12">
      <c r="A191" t="s">
        <v>193</v>
      </c>
      <c r="B191" s="4" cm="1">
        <f t="array" ref="B191">_xll.SNL.Clients.Office.Excel.Functions.SPG(A191, "SP_TOTAL_REV", "CY2023")</f>
        <v>19093000</v>
      </c>
      <c r="C191" s="4">
        <f>_xll.SNL.Clients.Office.Excel.Functions.SPG(A191,"IQ_AVG_DILUT_SHARES_OUT","CY2023")</f>
        <v>615900000</v>
      </c>
      <c r="D191" s="5">
        <f>_xll.SNL.Clients.Office.Excel.Functions.SPG(A191, "IQ_DILUT_EPS_NORM", "CY2023")</f>
        <v>3.6720000000000002</v>
      </c>
      <c r="E191">
        <f t="shared" si="8"/>
        <v>2261584.7999999998</v>
      </c>
      <c r="F191">
        <f t="shared" si="9"/>
        <v>0.11845099251034409</v>
      </c>
      <c r="G191" t="s">
        <v>193</v>
      </c>
      <c r="H191" s="4" cm="1">
        <f t="array" ref="H191">_xll.SNL.Clients.Office.Excel.Functions.SPG(G191, "SP_TOTAL_REV", "CY2023")</f>
        <v>19093000</v>
      </c>
      <c r="I191" s="4">
        <f>_xll.SNL.Clients.Office.Excel.Functions.SPG(G191,"IQ_AVG_DILUT_SHARES_OUT","CY2023")</f>
        <v>615900000</v>
      </c>
      <c r="J191" s="5">
        <f>_xll.SNL.Clients.Office.Excel.Functions.SPG(G191, "IQ_DILUT_EPS_NORM", "CY2023")</f>
        <v>3.6720000000000002</v>
      </c>
      <c r="K191">
        <f t="shared" si="10"/>
        <v>2261584.7999999998</v>
      </c>
      <c r="L191">
        <f t="shared" si="11"/>
        <v>0.11845099251034409</v>
      </c>
    </row>
    <row r="192" spans="1:12">
      <c r="A192" t="s">
        <v>194</v>
      </c>
      <c r="B192" s="4" cm="1">
        <f t="array" ref="B192">_xll.SNL.Clients.Office.Excel.Functions.SPG(A192, "SP_TOTAL_REV", "CY2023")</f>
        <v>4486800</v>
      </c>
      <c r="C192" s="4">
        <f>_xll.SNL.Clients.Office.Excel.Functions.SPG(A192,"IQ_AVG_DILUT_SHARES_OUT","CY2023")</f>
        <v>125533000</v>
      </c>
      <c r="D192" s="5">
        <f>_xll.SNL.Clients.Office.Excel.Functions.SPG(A192, "IQ_DILUT_EPS_NORM", "CY2023")</f>
        <v>1.83</v>
      </c>
      <c r="E192">
        <f t="shared" si="8"/>
        <v>229725.39</v>
      </c>
      <c r="F192">
        <f t="shared" si="9"/>
        <v>5.1200274137469914E-2</v>
      </c>
      <c r="G192" t="s">
        <v>194</v>
      </c>
      <c r="H192" s="4" cm="1">
        <f t="array" ref="H192">_xll.SNL.Clients.Office.Excel.Functions.SPG(G192, "SP_TOTAL_REV", "CY2023")</f>
        <v>4486800</v>
      </c>
      <c r="I192" s="4">
        <f>_xll.SNL.Clients.Office.Excel.Functions.SPG(G192,"IQ_AVG_DILUT_SHARES_OUT","CY2023")</f>
        <v>125533000</v>
      </c>
      <c r="J192" s="5">
        <f>_xll.SNL.Clients.Office.Excel.Functions.SPG(G192, "IQ_DILUT_EPS_NORM", "CY2023")</f>
        <v>1.83</v>
      </c>
      <c r="K192">
        <f t="shared" si="10"/>
        <v>229725.39</v>
      </c>
      <c r="L192">
        <f t="shared" si="11"/>
        <v>5.1200274137469914E-2</v>
      </c>
    </row>
    <row r="193" spans="1:12">
      <c r="A193" t="s">
        <v>195</v>
      </c>
      <c r="B193" s="4" cm="1">
        <f t="array" ref="B193">_xll.SNL.Clients.Office.Excel.Functions.SPG(A193, "SP_TOTAL_REV", "CY2023")</f>
        <v>176191000</v>
      </c>
      <c r="C193" s="4">
        <f>_xll.SNL.Clients.Office.Excel.Functions.SPG(A193,"IQ_AVG_DILUT_SHARES_OUT","CY2023")</f>
        <v>4041000000</v>
      </c>
      <c r="D193" s="5">
        <f>_xll.SNL.Clients.Office.Excel.Functions.SPG(A193, "IQ_DILUT_EPS_NORM", "CY2023")</f>
        <v>1.0189999999999999</v>
      </c>
      <c r="E193">
        <f t="shared" si="8"/>
        <v>4117778.9999999995</v>
      </c>
      <c r="F193">
        <f t="shared" si="9"/>
        <v>2.3371108626433809E-2</v>
      </c>
      <c r="G193" t="s">
        <v>195</v>
      </c>
      <c r="H193" s="4" cm="1">
        <f t="array" ref="H193">_xll.SNL.Clients.Office.Excel.Functions.SPG(G193, "SP_TOTAL_REV", "CY2023")</f>
        <v>176191000</v>
      </c>
      <c r="I193" s="4">
        <f>_xll.SNL.Clients.Office.Excel.Functions.SPG(G193,"IQ_AVG_DILUT_SHARES_OUT","CY2023")</f>
        <v>4041000000</v>
      </c>
      <c r="J193" s="5">
        <f>_xll.SNL.Clients.Office.Excel.Functions.SPG(G193, "IQ_DILUT_EPS_NORM", "CY2023")</f>
        <v>1.0189999999999999</v>
      </c>
      <c r="K193">
        <f t="shared" si="10"/>
        <v>4117778.9999999995</v>
      </c>
      <c r="L193">
        <f t="shared" si="11"/>
        <v>2.3371108626433809E-2</v>
      </c>
    </row>
    <row r="194" spans="1:12">
      <c r="A194" t="s">
        <v>196</v>
      </c>
      <c r="B194" s="4" cm="1">
        <f t="array" ref="B194">_xll.SNL.Clients.Office.Excel.Functions.SPG(A194, "SP_TOTAL_REV", "CY2023")</f>
        <v>5304800</v>
      </c>
      <c r="C194" s="4">
        <f>_xll.SNL.Clients.Office.Excel.Functions.SPG(A194,"IQ_AVG_DILUT_SHARES_OUT","CY2023")</f>
        <v>788200000</v>
      </c>
      <c r="D194" s="5">
        <f>_xll.SNL.Clients.Office.Excel.Functions.SPG(A194, "IQ_DILUT_EPS_NORM", "CY2023")</f>
        <v>1.024</v>
      </c>
      <c r="E194">
        <f t="shared" si="8"/>
        <v>807116.80000000005</v>
      </c>
      <c r="F194">
        <f t="shared" si="9"/>
        <v>0.15214839390740462</v>
      </c>
      <c r="G194" t="s">
        <v>196</v>
      </c>
      <c r="H194" s="4" cm="1">
        <f t="array" ref="H194">_xll.SNL.Clients.Office.Excel.Functions.SPG(G194, "SP_TOTAL_REV", "CY2023")</f>
        <v>5304800</v>
      </c>
      <c r="I194" s="4">
        <f>_xll.SNL.Clients.Office.Excel.Functions.SPG(G194,"IQ_AVG_DILUT_SHARES_OUT","CY2023")</f>
        <v>788200000</v>
      </c>
      <c r="J194" s="5">
        <f>_xll.SNL.Clients.Office.Excel.Functions.SPG(G194, "IQ_DILUT_EPS_NORM", "CY2023")</f>
        <v>1.024</v>
      </c>
      <c r="K194">
        <f t="shared" si="10"/>
        <v>807116.80000000005</v>
      </c>
      <c r="L194">
        <f t="shared" si="11"/>
        <v>0.15214839390740462</v>
      </c>
    </row>
    <row r="195" spans="1:12">
      <c r="A195" t="s">
        <v>197</v>
      </c>
      <c r="B195" s="4" cm="1">
        <f t="array" ref="B195">_xll.SNL.Clients.Office.Excel.Functions.SPG(A195, "SP_TOTAL_REV", "CY2023")</f>
        <v>6065300</v>
      </c>
      <c r="C195" s="4">
        <f>_xll.SNL.Clients.Office.Excel.Functions.SPG(A195,"IQ_AVG_DILUT_SHARES_OUT","CY2023")</f>
        <v>355600000</v>
      </c>
      <c r="D195" s="5">
        <f>_xll.SNL.Clients.Office.Excel.Functions.SPG(A195, "IQ_DILUT_EPS_NORM", "CY2023")</f>
        <v>1.7410000000000001</v>
      </c>
      <c r="E195">
        <f t="shared" si="8"/>
        <v>619099.6</v>
      </c>
      <c r="F195">
        <f t="shared" si="9"/>
        <v>0.10207237894250902</v>
      </c>
      <c r="G195" t="s">
        <v>197</v>
      </c>
      <c r="H195" s="4" cm="1">
        <f t="array" ref="H195">_xll.SNL.Clients.Office.Excel.Functions.SPG(G195, "SP_TOTAL_REV", "CY2023")</f>
        <v>6065300</v>
      </c>
      <c r="I195" s="4">
        <f>_xll.SNL.Clients.Office.Excel.Functions.SPG(G195,"IQ_AVG_DILUT_SHARES_OUT","CY2023")</f>
        <v>355600000</v>
      </c>
      <c r="J195" s="5">
        <f>_xll.SNL.Clients.Office.Excel.Functions.SPG(G195, "IQ_DILUT_EPS_NORM", "CY2023")</f>
        <v>1.7410000000000001</v>
      </c>
      <c r="K195">
        <f t="shared" si="10"/>
        <v>619099.6</v>
      </c>
      <c r="L195">
        <f t="shared" si="11"/>
        <v>0.10207237894250902</v>
      </c>
    </row>
    <row r="196" spans="1:12">
      <c r="A196" t="s">
        <v>198</v>
      </c>
      <c r="B196" s="4" cm="1">
        <f t="array" ref="B196">_xll.SNL.Clients.Office.Excel.Functions.SPG(A196, "SP_TOTAL_REV", "CY2023")</f>
        <v>14557000</v>
      </c>
      <c r="C196" s="4">
        <f>_xll.SNL.Clients.Office.Excel.Functions.SPG(A196,"IQ_AVG_DILUT_SHARES_OUT","CY2023")</f>
        <v>501500000</v>
      </c>
      <c r="D196" s="5">
        <f>_xll.SNL.Clients.Office.Excel.Functions.SPG(A196, "IQ_DILUT_EPS_NORM", "CY2023")</f>
        <v>2.6179999999999999</v>
      </c>
      <c r="E196">
        <f t="shared" si="8"/>
        <v>1312927</v>
      </c>
      <c r="F196">
        <f t="shared" si="9"/>
        <v>9.0192141237892418E-2</v>
      </c>
      <c r="G196" t="s">
        <v>198</v>
      </c>
      <c r="H196" s="4" cm="1">
        <f t="array" ref="H196">_xll.SNL.Clients.Office.Excel.Functions.SPG(G196, "SP_TOTAL_REV", "CY2023")</f>
        <v>14557000</v>
      </c>
      <c r="I196" s="4">
        <f>_xll.SNL.Clients.Office.Excel.Functions.SPG(G196,"IQ_AVG_DILUT_SHARES_OUT","CY2023")</f>
        <v>501500000</v>
      </c>
      <c r="J196" s="5">
        <f>_xll.SNL.Clients.Office.Excel.Functions.SPG(G196, "IQ_DILUT_EPS_NORM", "CY2023")</f>
        <v>2.6179999999999999</v>
      </c>
      <c r="K196">
        <f t="shared" si="10"/>
        <v>1312927</v>
      </c>
      <c r="L196">
        <f t="shared" si="11"/>
        <v>9.0192141237892418E-2</v>
      </c>
    </row>
    <row r="197" spans="1:12">
      <c r="A197" t="s">
        <v>199</v>
      </c>
      <c r="B197" s="4" cm="1">
        <f t="array" ref="B197">_xll.SNL.Clients.Office.Excel.Functions.SPG(A197, "SP_TOTAL_REV", "CY2023")</f>
        <v>14557000</v>
      </c>
      <c r="C197" s="4">
        <f>_xll.SNL.Clients.Office.Excel.Functions.SPG(A197,"IQ_AVG_DILUT_SHARES_OUT","CY2023")</f>
        <v>501500000</v>
      </c>
      <c r="D197" s="5">
        <f>_xll.SNL.Clients.Office.Excel.Functions.SPG(A197, "IQ_DILUT_EPS_NORM", "CY2023")</f>
        <v>2.6179999999999999</v>
      </c>
      <c r="E197">
        <f t="shared" ref="E197:E260" si="12">C197*D197/1000</f>
        <v>1312927</v>
      </c>
      <c r="F197">
        <f t="shared" ref="F197:F260" si="13">E197/B197</f>
        <v>9.0192141237892418E-2</v>
      </c>
      <c r="G197" t="s">
        <v>199</v>
      </c>
      <c r="H197" s="4" cm="1">
        <f t="array" ref="H197">_xll.SNL.Clients.Office.Excel.Functions.SPG(G197, "SP_TOTAL_REV", "CY2023")</f>
        <v>14557000</v>
      </c>
      <c r="I197" s="4">
        <f>_xll.SNL.Clients.Office.Excel.Functions.SPG(G197,"IQ_AVG_DILUT_SHARES_OUT","CY2023")</f>
        <v>501500000</v>
      </c>
      <c r="J197" s="5">
        <f>_xll.SNL.Clients.Office.Excel.Functions.SPG(G197, "IQ_DILUT_EPS_NORM", "CY2023")</f>
        <v>2.6179999999999999</v>
      </c>
      <c r="K197">
        <f t="shared" ref="K197:K260" si="14">I197*J197/1000</f>
        <v>1312927</v>
      </c>
      <c r="L197">
        <f t="shared" ref="L197:L260" si="15">K197/H197</f>
        <v>9.0192141237892418E-2</v>
      </c>
    </row>
    <row r="198" spans="1:12">
      <c r="A198" t="s">
        <v>200</v>
      </c>
      <c r="B198" s="4" cm="1">
        <f t="array" ref="B198">_xll.SNL.Clients.Office.Excel.Functions.SPG(A198, "SP_TOTAL_REV", "CY2023")</f>
        <v>7873400</v>
      </c>
      <c r="C198" s="4">
        <f>_xll.SNL.Clients.Office.Excel.Functions.SPG(A198,"IQ_AVG_DILUT_SHARES_OUT","CY2023")</f>
        <v>490225000</v>
      </c>
      <c r="D198" s="5">
        <f>_xll.SNL.Clients.Office.Excel.Functions.SPG(A198, "IQ_DILUT_EPS_NORM", "CY2023")</f>
        <v>1.919</v>
      </c>
      <c r="E198">
        <f t="shared" si="12"/>
        <v>940741.77500000002</v>
      </c>
      <c r="F198">
        <f t="shared" si="13"/>
        <v>0.11948354903853482</v>
      </c>
      <c r="G198" t="s">
        <v>200</v>
      </c>
      <c r="H198" s="4" cm="1">
        <f t="array" ref="H198">_xll.SNL.Clients.Office.Excel.Functions.SPG(G198, "SP_TOTAL_REV", "CY2023")</f>
        <v>7873400</v>
      </c>
      <c r="I198" s="4">
        <f>_xll.SNL.Clients.Office.Excel.Functions.SPG(G198,"IQ_AVG_DILUT_SHARES_OUT","CY2023")</f>
        <v>490225000</v>
      </c>
      <c r="J198" s="5">
        <f>_xll.SNL.Clients.Office.Excel.Functions.SPG(G198, "IQ_DILUT_EPS_NORM", "CY2023")</f>
        <v>1.919</v>
      </c>
      <c r="K198">
        <f t="shared" si="14"/>
        <v>940741.77500000002</v>
      </c>
      <c r="L198">
        <f t="shared" si="15"/>
        <v>0.11948354903853482</v>
      </c>
    </row>
    <row r="199" spans="1:12">
      <c r="A199" t="s">
        <v>201</v>
      </c>
      <c r="B199" s="4" cm="1">
        <f t="array" ref="B199">_xll.SNL.Clients.Office.Excel.Functions.SPG(A199, "SP_TOTAL_REV", "CY2023")</f>
        <v>22855000</v>
      </c>
      <c r="C199" s="4">
        <f>_xll.SNL.Clients.Office.Excel.Functions.SPG(A199,"IQ_AVG_DILUT_SHARES_OUT","CY2023")</f>
        <v>1443000000</v>
      </c>
      <c r="D199" s="5">
        <f>_xll.SNL.Clients.Office.Excel.Functions.SPG(A199, "IQ_DILUT_EPS_NORM", "CY2023")</f>
        <v>1.2849999999999999</v>
      </c>
      <c r="E199">
        <f t="shared" si="12"/>
        <v>1854255</v>
      </c>
      <c r="F199">
        <f t="shared" si="13"/>
        <v>8.1131262305841167E-2</v>
      </c>
      <c r="G199" t="s">
        <v>201</v>
      </c>
      <c r="H199" s="4" cm="1">
        <f t="array" ref="H199">_xll.SNL.Clients.Office.Excel.Functions.SPG(G199, "SP_TOTAL_REV", "CY2023")</f>
        <v>22855000</v>
      </c>
      <c r="I199" s="4">
        <f>_xll.SNL.Clients.Office.Excel.Functions.SPG(G199,"IQ_AVG_DILUT_SHARES_OUT","CY2023")</f>
        <v>1443000000</v>
      </c>
      <c r="J199" s="5">
        <f>_xll.SNL.Clients.Office.Excel.Functions.SPG(G199, "IQ_DILUT_EPS_NORM", "CY2023")</f>
        <v>1.2849999999999999</v>
      </c>
      <c r="K199">
        <f t="shared" si="14"/>
        <v>1854255</v>
      </c>
      <c r="L199">
        <f t="shared" si="15"/>
        <v>8.1131262305841167E-2</v>
      </c>
    </row>
    <row r="200" spans="1:12">
      <c r="A200" t="s">
        <v>202</v>
      </c>
      <c r="B200" s="4" cm="1">
        <f t="array" ref="B200">_xll.SNL.Clients.Office.Excel.Functions.SPG(A200, "SP_TOTAL_REV", "CY2023")</f>
        <v>5228252</v>
      </c>
      <c r="C200" s="4">
        <f>_xll.SNL.Clients.Office.Excel.Functions.SPG(A200,"IQ_AVG_DILUT_SHARES_OUT","CY2023")</f>
        <v>192058000</v>
      </c>
      <c r="D200" s="5">
        <f>_xll.SNL.Clients.Office.Excel.Functions.SPG(A200, "IQ_DILUT_EPS_NORM", "CY2023")</f>
        <v>3.9060000000000001</v>
      </c>
      <c r="E200">
        <f t="shared" si="12"/>
        <v>750178.54799999995</v>
      </c>
      <c r="F200">
        <f t="shared" si="13"/>
        <v>0.14348553742245018</v>
      </c>
      <c r="G200" t="s">
        <v>202</v>
      </c>
      <c r="H200" s="4" cm="1">
        <f t="array" ref="H200">_xll.SNL.Clients.Office.Excel.Functions.SPG(G200, "SP_TOTAL_REV", "CY2023")</f>
        <v>5228252</v>
      </c>
      <c r="I200" s="4">
        <f>_xll.SNL.Clients.Office.Excel.Functions.SPG(G200,"IQ_AVG_DILUT_SHARES_OUT","CY2023")</f>
        <v>192058000</v>
      </c>
      <c r="J200" s="5">
        <f>_xll.SNL.Clients.Office.Excel.Functions.SPG(G200, "IQ_DILUT_EPS_NORM", "CY2023")</f>
        <v>3.9060000000000001</v>
      </c>
      <c r="K200">
        <f t="shared" si="14"/>
        <v>750178.54799999995</v>
      </c>
      <c r="L200">
        <f t="shared" si="15"/>
        <v>0.14348553742245018</v>
      </c>
    </row>
    <row r="201" spans="1:12">
      <c r="A201" t="s">
        <v>203</v>
      </c>
      <c r="B201" s="4" cm="1">
        <f t="array" ref="B201">_xll.SNL.Clients.Office.Excel.Functions.SPG(A201, "SP_TOTAL_REV", "CY2023")</f>
        <v>5906956</v>
      </c>
      <c r="C201" s="4">
        <f>_xll.SNL.Clients.Office.Excel.Functions.SPG(A201,"IQ_AVG_DILUT_SHARES_OUT","CY2023")</f>
        <v>79680000</v>
      </c>
      <c r="D201" s="5">
        <f>_xll.SNL.Clients.Office.Excel.Functions.SPG(A201, "IQ_DILUT_EPS_NORM", "CY2023")</f>
        <v>8.1470000000000002</v>
      </c>
      <c r="E201">
        <f t="shared" si="12"/>
        <v>649152.96</v>
      </c>
      <c r="F201">
        <f t="shared" si="13"/>
        <v>0.10989635947855375</v>
      </c>
      <c r="G201" t="s">
        <v>203</v>
      </c>
      <c r="H201" s="4" cm="1">
        <f t="array" ref="H201">_xll.SNL.Clients.Office.Excel.Functions.SPG(G201, "SP_TOTAL_REV", "CY2023")</f>
        <v>5906956</v>
      </c>
      <c r="I201" s="4">
        <f>_xll.SNL.Clients.Office.Excel.Functions.SPG(G201,"IQ_AVG_DILUT_SHARES_OUT","CY2023")</f>
        <v>79680000</v>
      </c>
      <c r="J201" s="5">
        <f>_xll.SNL.Clients.Office.Excel.Functions.SPG(G201, "IQ_DILUT_EPS_NORM", "CY2023")</f>
        <v>8.1470000000000002</v>
      </c>
      <c r="K201">
        <f t="shared" si="14"/>
        <v>649152.96</v>
      </c>
      <c r="L201">
        <f t="shared" si="15"/>
        <v>0.10989635947855375</v>
      </c>
    </row>
    <row r="202" spans="1:12">
      <c r="A202" t="s">
        <v>204</v>
      </c>
      <c r="B202" s="4" cm="1">
        <f t="array" ref="B202">_xll.SNL.Clients.Office.Excel.Functions.SPG(A202, "SP_TOTAL_REV", "CY2023")</f>
        <v>19552000</v>
      </c>
      <c r="C202" s="4">
        <f>_xll.SNL.Clients.Office.Excel.Functions.SPG(A202,"IQ_AVG_DILUT_SHARES_OUT","CY2023")</f>
        <v>458000000</v>
      </c>
      <c r="D202" s="5">
        <f>_xll.SNL.Clients.Office.Excel.Functions.SPG(A202, "IQ_DILUT_EPS_NORM", "CY2023")</f>
        <v>2.722</v>
      </c>
      <c r="E202">
        <f t="shared" si="12"/>
        <v>1246676</v>
      </c>
      <c r="F202">
        <f t="shared" si="13"/>
        <v>6.3762070376432084E-2</v>
      </c>
      <c r="G202" t="s">
        <v>204</v>
      </c>
      <c r="H202" s="4" cm="1">
        <f t="array" ref="H202">_xll.SNL.Clients.Office.Excel.Functions.SPG(G202, "SP_TOTAL_REV", "CY2023")</f>
        <v>19552000</v>
      </c>
      <c r="I202" s="4">
        <f>_xll.SNL.Clients.Office.Excel.Functions.SPG(G202,"IQ_AVG_DILUT_SHARES_OUT","CY2023")</f>
        <v>458000000</v>
      </c>
      <c r="J202" s="5">
        <f>_xll.SNL.Clients.Office.Excel.Functions.SPG(G202, "IQ_DILUT_EPS_NORM", "CY2023")</f>
        <v>2.722</v>
      </c>
      <c r="K202">
        <f t="shared" si="14"/>
        <v>1246676</v>
      </c>
      <c r="L202">
        <f t="shared" si="15"/>
        <v>6.3762070376432084E-2</v>
      </c>
    </row>
    <row r="203" spans="1:12">
      <c r="A203" t="s">
        <v>205</v>
      </c>
      <c r="B203" s="4" cm="1">
        <f t="array" ref="B203">_xll.SNL.Clients.Office.Excel.Functions.SPG(A203, "SP_TOTAL_REV", "CY2023")</f>
        <v>33239000</v>
      </c>
      <c r="C203" s="4">
        <f>_xll.SNL.Clients.Office.Excel.Functions.SPG(A203,"IQ_AVG_DILUT_SHARES_OUT","CY2023")</f>
        <v>274000000</v>
      </c>
      <c r="D203" s="5">
        <f>_xll.SNL.Clients.Office.Excel.Functions.SPG(A203, "IQ_DILUT_EPS_NORM", "CY2023")</f>
        <v>0.36899999999999999</v>
      </c>
      <c r="E203">
        <f t="shared" si="12"/>
        <v>101106</v>
      </c>
      <c r="F203">
        <f t="shared" si="13"/>
        <v>3.0417882607780018E-3</v>
      </c>
      <c r="G203" t="s">
        <v>205</v>
      </c>
      <c r="H203" s="4" cm="1">
        <f t="array" ref="H203">_xll.SNL.Clients.Office.Excel.Functions.SPG(G203, "SP_TOTAL_REV", "CY2023")</f>
        <v>33239000</v>
      </c>
      <c r="I203" s="4">
        <f>_xll.SNL.Clients.Office.Excel.Functions.SPG(G203,"IQ_AVG_DILUT_SHARES_OUT","CY2023")</f>
        <v>274000000</v>
      </c>
      <c r="J203" s="5">
        <f>_xll.SNL.Clients.Office.Excel.Functions.SPG(G203, "IQ_DILUT_EPS_NORM", "CY2023")</f>
        <v>0.36899999999999999</v>
      </c>
      <c r="K203">
        <f t="shared" si="14"/>
        <v>101106</v>
      </c>
      <c r="L203">
        <f t="shared" si="15"/>
        <v>3.0417882607780018E-3</v>
      </c>
    </row>
    <row r="204" spans="1:12">
      <c r="A204" t="s">
        <v>206</v>
      </c>
      <c r="B204" s="4" cm="1">
        <f t="array" ref="B204">_xll.SNL.Clients.Office.Excel.Functions.SPG(A204, "SP_TOTAL_REV", "CY2023")</f>
        <v>3783000</v>
      </c>
      <c r="C204" s="4">
        <f>_xll.SNL.Clients.Office.Excel.Functions.SPG(A204,"IQ_AVG_DILUT_SHARES_OUT","CY2023")</f>
        <v>644250000</v>
      </c>
      <c r="D204" s="5">
        <f>_xll.SNL.Clients.Office.Excel.Functions.SPG(A204, "IQ_DILUT_EPS_NORM", "CY2023")</f>
        <v>0.434</v>
      </c>
      <c r="E204">
        <f t="shared" si="12"/>
        <v>279604.5</v>
      </c>
      <c r="F204">
        <f t="shared" si="13"/>
        <v>7.3910785091197459E-2</v>
      </c>
      <c r="G204" t="s">
        <v>206</v>
      </c>
      <c r="H204" s="4" cm="1">
        <f t="array" ref="H204">_xll.SNL.Clients.Office.Excel.Functions.SPG(G204, "SP_TOTAL_REV", "CY2023")</f>
        <v>3783000</v>
      </c>
      <c r="I204" s="4">
        <f>_xll.SNL.Clients.Office.Excel.Functions.SPG(G204,"IQ_AVG_DILUT_SHARES_OUT","CY2023")</f>
        <v>644250000</v>
      </c>
      <c r="J204" s="5">
        <f>_xll.SNL.Clients.Office.Excel.Functions.SPG(G204, "IQ_DILUT_EPS_NORM", "CY2023")</f>
        <v>0.434</v>
      </c>
      <c r="K204">
        <f t="shared" si="14"/>
        <v>279604.5</v>
      </c>
      <c r="L204">
        <f t="shared" si="15"/>
        <v>7.3910785091197459E-2</v>
      </c>
    </row>
    <row r="205" spans="1:12">
      <c r="A205" t="s">
        <v>207</v>
      </c>
      <c r="B205" s="4" cm="1">
        <f t="array" ref="B205">_xll.SNL.Clients.Office.Excel.Functions.SPG(A205, "SP_TOTAL_REV", "CY2023")</f>
        <v>4022667</v>
      </c>
      <c r="C205" s="4">
        <f>_xll.SNL.Clients.Office.Excel.Functions.SPG(A205,"IQ_AVG_DILUT_SHARES_OUT","CY2023")</f>
        <v>62058387</v>
      </c>
      <c r="D205" s="5">
        <f>_xll.SNL.Clients.Office.Excel.Functions.SPG(A205, "IQ_DILUT_EPS_NORM", "CY2023")</f>
        <v>2.8879999999999999</v>
      </c>
      <c r="E205">
        <f t="shared" si="12"/>
        <v>179224.62165599997</v>
      </c>
      <c r="F205">
        <f t="shared" si="13"/>
        <v>4.4553680843082456E-2</v>
      </c>
      <c r="G205" t="s">
        <v>207</v>
      </c>
      <c r="H205" s="4" cm="1">
        <f t="array" ref="H205">_xll.SNL.Clients.Office.Excel.Functions.SPG(G205, "SP_TOTAL_REV", "CY2023")</f>
        <v>4022667</v>
      </c>
      <c r="I205" s="4">
        <f>_xll.SNL.Clients.Office.Excel.Functions.SPG(G205,"IQ_AVG_DILUT_SHARES_OUT","CY2023")</f>
        <v>62058387</v>
      </c>
      <c r="J205" s="5">
        <f>_xll.SNL.Clients.Office.Excel.Functions.SPG(G205, "IQ_DILUT_EPS_NORM", "CY2023")</f>
        <v>2.8879999999999999</v>
      </c>
      <c r="K205">
        <f t="shared" si="14"/>
        <v>179224.62165599997</v>
      </c>
      <c r="L205">
        <f t="shared" si="15"/>
        <v>4.4553680843082456E-2</v>
      </c>
    </row>
    <row r="206" spans="1:12">
      <c r="A206" t="s">
        <v>208</v>
      </c>
      <c r="B206" s="4" cm="1">
        <f t="array" ref="B206">_xll.SNL.Clients.Office.Excel.Functions.SPG(A206, "SP_TOTAL_REV", "CY2023")</f>
        <v>42272000</v>
      </c>
      <c r="C206" s="4">
        <f>_xll.SNL.Clients.Office.Excel.Functions.SPG(A206,"IQ_AVG_DILUT_SHARES_OUT","CY2023")</f>
        <v>275725000</v>
      </c>
      <c r="D206" s="5">
        <f>_xll.SNL.Clients.Office.Excel.Functions.SPG(A206, "IQ_DILUT_EPS_NORM", "CY2023")</f>
        <v>9.0310000000000006</v>
      </c>
      <c r="E206">
        <f t="shared" si="12"/>
        <v>2490072.4750000001</v>
      </c>
      <c r="F206">
        <f t="shared" si="13"/>
        <v>5.8905953704579864E-2</v>
      </c>
      <c r="G206" t="s">
        <v>208</v>
      </c>
      <c r="H206" s="4" cm="1">
        <f t="array" ref="H206">_xll.SNL.Clients.Office.Excel.Functions.SPG(G206, "SP_TOTAL_REV", "CY2023")</f>
        <v>42272000</v>
      </c>
      <c r="I206" s="4">
        <f>_xll.SNL.Clients.Office.Excel.Functions.SPG(G206,"IQ_AVG_DILUT_SHARES_OUT","CY2023")</f>
        <v>275725000</v>
      </c>
      <c r="J206" s="5">
        <f>_xll.SNL.Clients.Office.Excel.Functions.SPG(G206, "IQ_DILUT_EPS_NORM", "CY2023")</f>
        <v>9.0310000000000006</v>
      </c>
      <c r="K206">
        <f t="shared" si="14"/>
        <v>2490072.4750000001</v>
      </c>
      <c r="L206">
        <f t="shared" si="15"/>
        <v>5.8905953704579864E-2</v>
      </c>
    </row>
    <row r="207" spans="1:12">
      <c r="A207" t="s">
        <v>209</v>
      </c>
      <c r="B207" s="4" cm="1">
        <f t="array" ref="B207">_xll.SNL.Clients.Office.Excel.Functions.SPG(A207, "SP_TOTAL_REV", "CY2023")</f>
        <v>35348000</v>
      </c>
      <c r="C207" s="4">
        <f>_xll.SNL.Clients.Office.Excel.Functions.SPG(A207,"IQ_AVG_DILUT_SHARES_OUT","CY2023")</f>
        <v>1099000000</v>
      </c>
      <c r="D207" s="5">
        <f>_xll.SNL.Clients.Office.Excel.Functions.SPG(A207, "IQ_DILUT_EPS_NORM", "CY2023")</f>
        <v>3.2869999999999999</v>
      </c>
      <c r="E207">
        <f t="shared" si="12"/>
        <v>3612413</v>
      </c>
      <c r="F207">
        <f t="shared" si="13"/>
        <v>0.10219568292406925</v>
      </c>
      <c r="G207" t="s">
        <v>209</v>
      </c>
      <c r="H207" s="4" cm="1">
        <f t="array" ref="H207">_xll.SNL.Clients.Office.Excel.Functions.SPG(G207, "SP_TOTAL_REV", "CY2023")</f>
        <v>35348000</v>
      </c>
      <c r="I207" s="4">
        <f>_xll.SNL.Clients.Office.Excel.Functions.SPG(G207,"IQ_AVG_DILUT_SHARES_OUT","CY2023")</f>
        <v>1099000000</v>
      </c>
      <c r="J207" s="5">
        <f>_xll.SNL.Clients.Office.Excel.Functions.SPG(G207, "IQ_DILUT_EPS_NORM", "CY2023")</f>
        <v>3.2869999999999999</v>
      </c>
      <c r="K207">
        <f t="shared" si="14"/>
        <v>3612413</v>
      </c>
      <c r="L207">
        <f t="shared" si="15"/>
        <v>0.10219568292406925</v>
      </c>
    </row>
    <row r="208" spans="1:12">
      <c r="A208" t="s">
        <v>210</v>
      </c>
      <c r="B208" s="4" cm="1">
        <f t="array" ref="B208">_xll.SNL.Clients.Office.Excel.Functions.SPG(A208, "SP_TOTAL_REV", "CY2023")</f>
        <v>20200000</v>
      </c>
      <c r="C208" s="4">
        <f>_xll.SNL.Clients.Office.Excel.Functions.SPG(A208,"IQ_AVG_DILUT_SHARES_OUT","CY2023")</f>
        <v>592900000</v>
      </c>
      <c r="D208" s="5">
        <f>_xll.SNL.Clients.Office.Excel.Functions.SPG(A208, "IQ_DILUT_EPS_NORM", "CY2023")</f>
        <v>3.3319999999999999</v>
      </c>
      <c r="E208">
        <f t="shared" si="12"/>
        <v>1975542.8</v>
      </c>
      <c r="F208">
        <f t="shared" si="13"/>
        <v>9.7799148514851483E-2</v>
      </c>
      <c r="G208" t="s">
        <v>210</v>
      </c>
      <c r="H208" s="4" cm="1">
        <f t="array" ref="H208">_xll.SNL.Clients.Office.Excel.Functions.SPG(G208, "SP_TOTAL_REV", "CY2023")</f>
        <v>20200000</v>
      </c>
      <c r="I208" s="4">
        <f>_xll.SNL.Clients.Office.Excel.Functions.SPG(G208,"IQ_AVG_DILUT_SHARES_OUT","CY2023")</f>
        <v>592900000</v>
      </c>
      <c r="J208" s="5">
        <f>_xll.SNL.Clients.Office.Excel.Functions.SPG(G208, "IQ_DILUT_EPS_NORM", "CY2023")</f>
        <v>3.3319999999999999</v>
      </c>
      <c r="K208">
        <f t="shared" si="14"/>
        <v>1975542.8</v>
      </c>
      <c r="L208">
        <f t="shared" si="15"/>
        <v>9.7799148514851483E-2</v>
      </c>
    </row>
    <row r="209" spans="1:12">
      <c r="A209" t="s">
        <v>211</v>
      </c>
      <c r="B209" s="4" cm="1">
        <f t="array" ref="B209">_xll.SNL.Clients.Office.Excel.Functions.SPG(A209, "SP_TOTAL_REV", "CY2023")</f>
        <v>171842000</v>
      </c>
      <c r="C209" s="4">
        <f>_xll.SNL.Clients.Office.Excel.Functions.SPG(A209,"IQ_AVG_DILUT_SHARES_OUT","CY2023")</f>
        <v>1369000000</v>
      </c>
      <c r="D209" s="5">
        <f>_xll.SNL.Clients.Office.Excel.Functions.SPG(A209, "IQ_DILUT_EPS_NORM", "CY2023")</f>
        <v>4.9939999999999998</v>
      </c>
      <c r="E209">
        <f t="shared" si="12"/>
        <v>6836786</v>
      </c>
      <c r="F209">
        <f t="shared" si="13"/>
        <v>3.97853027781334E-2</v>
      </c>
      <c r="G209" t="s">
        <v>211</v>
      </c>
      <c r="H209" s="4" cm="1">
        <f t="array" ref="H209">_xll.SNL.Clients.Office.Excel.Functions.SPG(G209, "SP_TOTAL_REV", "CY2023")</f>
        <v>171842000</v>
      </c>
      <c r="I209" s="4">
        <f>_xll.SNL.Clients.Office.Excel.Functions.SPG(G209,"IQ_AVG_DILUT_SHARES_OUT","CY2023")</f>
        <v>1369000000</v>
      </c>
      <c r="J209" s="5">
        <f>_xll.SNL.Clients.Office.Excel.Functions.SPG(G209, "IQ_DILUT_EPS_NORM", "CY2023")</f>
        <v>4.9939999999999998</v>
      </c>
      <c r="K209">
        <f t="shared" si="14"/>
        <v>6836786</v>
      </c>
      <c r="L209">
        <f t="shared" si="15"/>
        <v>3.97853027781334E-2</v>
      </c>
    </row>
    <row r="210" spans="1:12">
      <c r="A210" t="s">
        <v>212</v>
      </c>
      <c r="B210" s="4" cm="1">
        <f t="array" ref="B210">_xll.SNL.Clients.Office.Excel.Functions.SPG(A210, "SP_TOTAL_REV", "CY2023")</f>
        <v>23090610</v>
      </c>
      <c r="C210" s="4">
        <f>_xll.SNL.Clients.Office.Excel.Functions.SPG(A210,"IQ_AVG_DILUT_SHARES_OUT","CY2023")</f>
        <v>141034000</v>
      </c>
      <c r="D210" s="5">
        <f>_xll.SNL.Clients.Office.Excel.Functions.SPG(A210, "IQ_DILUT_EPS_NORM", "CY2023")</f>
        <v>7.7210000000000001</v>
      </c>
      <c r="E210">
        <f t="shared" si="12"/>
        <v>1088923.514</v>
      </c>
      <c r="F210">
        <f t="shared" si="13"/>
        <v>4.715871577234209E-2</v>
      </c>
      <c r="G210" t="s">
        <v>212</v>
      </c>
      <c r="H210" s="4" cm="1">
        <f t="array" ref="H210">_xll.SNL.Clients.Office.Excel.Functions.SPG(G210, "SP_TOTAL_REV", "CY2023")</f>
        <v>23090610</v>
      </c>
      <c r="I210" s="4">
        <f>_xll.SNL.Clients.Office.Excel.Functions.SPG(G210,"IQ_AVG_DILUT_SHARES_OUT","CY2023")</f>
        <v>141034000</v>
      </c>
      <c r="J210" s="5">
        <f>_xll.SNL.Clients.Office.Excel.Functions.SPG(G210, "IQ_DILUT_EPS_NORM", "CY2023")</f>
        <v>7.7210000000000001</v>
      </c>
      <c r="K210">
        <f t="shared" si="14"/>
        <v>1088923.514</v>
      </c>
      <c r="L210">
        <f t="shared" si="15"/>
        <v>4.715871577234209E-2</v>
      </c>
    </row>
    <row r="211" spans="1:12">
      <c r="A211" t="s">
        <v>213</v>
      </c>
      <c r="B211" s="4" cm="1">
        <f t="array" ref="B211">_xll.SNL.Clients.Office.Excel.Functions.SPG(A211, "SP_TOTAL_REV", "CY2023")</f>
        <v>27116000</v>
      </c>
      <c r="C211" s="4">
        <f>_xll.SNL.Clients.Office.Excel.Functions.SPG(A211,"IQ_AVG_DILUT_SHARES_OUT","CY2023")</f>
        <v>1258000000</v>
      </c>
      <c r="D211" s="5">
        <f>_xll.SNL.Clients.Office.Excel.Functions.SPG(A211, "IQ_DILUT_EPS_NORM", "CY2023")</f>
        <v>4.6239999999999997</v>
      </c>
      <c r="E211">
        <f t="shared" si="12"/>
        <v>5816992</v>
      </c>
      <c r="F211">
        <f t="shared" si="13"/>
        <v>0.21452249594335449</v>
      </c>
      <c r="G211" t="s">
        <v>213</v>
      </c>
      <c r="H211" s="4" cm="1">
        <f t="array" ref="H211">_xll.SNL.Clients.Office.Excel.Functions.SPG(G211, "SP_TOTAL_REV", "CY2023")</f>
        <v>27116000</v>
      </c>
      <c r="I211" s="4">
        <f>_xll.SNL.Clients.Office.Excel.Functions.SPG(G211,"IQ_AVG_DILUT_SHARES_OUT","CY2023")</f>
        <v>1258000000</v>
      </c>
      <c r="J211" s="5">
        <f>_xll.SNL.Clients.Office.Excel.Functions.SPG(G211, "IQ_DILUT_EPS_NORM", "CY2023")</f>
        <v>4.6239999999999997</v>
      </c>
      <c r="K211">
        <f t="shared" si="14"/>
        <v>5816992</v>
      </c>
      <c r="L211">
        <f t="shared" si="15"/>
        <v>0.21452249594335449</v>
      </c>
    </row>
    <row r="212" spans="1:12">
      <c r="A212" t="s">
        <v>214</v>
      </c>
      <c r="B212" s="4" cm="1">
        <f t="array" ref="B212">_xll.SNL.Clients.Office.Excel.Functions.SPG(A212, "SP_TOTAL_REV", "CY2023")</f>
        <v>9654419</v>
      </c>
      <c r="C212" s="4">
        <f>_xll.SNL.Clients.Office.Excel.Functions.SPG(A212,"IQ_AVG_DILUT_SHARES_OUT","CY2023")</f>
        <v>261698000</v>
      </c>
      <c r="D212" s="5">
        <f>_xll.SNL.Clients.Office.Excel.Functions.SPG(A212, "IQ_DILUT_EPS_NORM", "CY2023")</f>
        <v>3.98</v>
      </c>
      <c r="E212">
        <f t="shared" si="12"/>
        <v>1041558.04</v>
      </c>
      <c r="F212">
        <f t="shared" si="13"/>
        <v>0.1078840725682198</v>
      </c>
      <c r="G212" t="s">
        <v>214</v>
      </c>
      <c r="H212" s="4" cm="1">
        <f t="array" ref="H212">_xll.SNL.Clients.Office.Excel.Functions.SPG(G212, "SP_TOTAL_REV", "CY2023")</f>
        <v>9654419</v>
      </c>
      <c r="I212" s="4">
        <f>_xll.SNL.Clients.Office.Excel.Functions.SPG(G212,"IQ_AVG_DILUT_SHARES_OUT","CY2023")</f>
        <v>261698000</v>
      </c>
      <c r="J212" s="5">
        <f>_xll.SNL.Clients.Office.Excel.Functions.SPG(G212, "IQ_DILUT_EPS_NORM", "CY2023")</f>
        <v>3.98</v>
      </c>
      <c r="K212">
        <f t="shared" si="14"/>
        <v>1041558.04</v>
      </c>
      <c r="L212">
        <f t="shared" si="15"/>
        <v>0.1078840725682198</v>
      </c>
    </row>
    <row r="213" spans="1:12">
      <c r="A213" t="s">
        <v>215</v>
      </c>
      <c r="B213" s="4" cm="1">
        <f t="array" ref="B213">_xll.SNL.Clients.Office.Excel.Functions.SPG(A213, "SP_TOTAL_REV", "CY2023")</f>
        <v>5447533</v>
      </c>
      <c r="C213" s="4">
        <f>_xll.SNL.Clients.Office.Excel.Functions.SPG(A213,"IQ_AVG_DILUT_SHARES_OUT","CY2023")</f>
        <v>96363841</v>
      </c>
      <c r="D213" s="5">
        <f>_xll.SNL.Clients.Office.Excel.Functions.SPG(A213, "IQ_DILUT_EPS_NORM", "CY2023")</f>
        <v>7.7519999999999998</v>
      </c>
      <c r="E213">
        <f t="shared" si="12"/>
        <v>747012.49543199991</v>
      </c>
      <c r="F213">
        <f t="shared" si="13"/>
        <v>0.13712858562435509</v>
      </c>
      <c r="G213" t="s">
        <v>215</v>
      </c>
      <c r="H213" s="4" cm="1">
        <f t="array" ref="H213">_xll.SNL.Clients.Office.Excel.Functions.SPG(G213, "SP_TOTAL_REV", "CY2023")</f>
        <v>5447533</v>
      </c>
      <c r="I213" s="4">
        <f>_xll.SNL.Clients.Office.Excel.Functions.SPG(G213,"IQ_AVG_DILUT_SHARES_OUT","CY2023")</f>
        <v>96363841</v>
      </c>
      <c r="J213" s="5">
        <f>_xll.SNL.Clients.Office.Excel.Functions.SPG(G213, "IQ_DILUT_EPS_NORM", "CY2023")</f>
        <v>7.7519999999999998</v>
      </c>
      <c r="K213">
        <f t="shared" si="14"/>
        <v>747012.49543199991</v>
      </c>
      <c r="L213">
        <f t="shared" si="15"/>
        <v>0.13712858562435509</v>
      </c>
    </row>
    <row r="214" spans="1:12">
      <c r="A214" t="s">
        <v>216</v>
      </c>
      <c r="B214" s="4" cm="1">
        <f t="array" ref="B214">_xll.SNL.Clients.Office.Excel.Functions.SPG(A214, "SP_TOTAL_REV", "CY2023")</f>
        <v>4254100</v>
      </c>
      <c r="C214" s="4">
        <f>_xll.SNL.Clients.Office.Excel.Functions.SPG(A214,"IQ_AVG_DILUT_SHARES_OUT","CY2023")</f>
        <v>151452000</v>
      </c>
      <c r="D214" s="5">
        <f>_xll.SNL.Clients.Office.Excel.Functions.SPG(A214, "IQ_DILUT_EPS_NORM", "CY2023")</f>
        <v>2.0920000000000001</v>
      </c>
      <c r="E214">
        <f t="shared" si="12"/>
        <v>316837.58399999997</v>
      </c>
      <c r="F214">
        <f t="shared" si="13"/>
        <v>7.4478170235772537E-2</v>
      </c>
      <c r="G214" t="s">
        <v>216</v>
      </c>
      <c r="H214" s="4" cm="1">
        <f t="array" ref="H214">_xll.SNL.Clients.Office.Excel.Functions.SPG(G214, "SP_TOTAL_REV", "CY2023")</f>
        <v>4254100</v>
      </c>
      <c r="I214" s="4">
        <f>_xll.SNL.Clients.Office.Excel.Functions.SPG(G214,"IQ_AVG_DILUT_SHARES_OUT","CY2023")</f>
        <v>151452000</v>
      </c>
      <c r="J214" s="5">
        <f>_xll.SNL.Clients.Office.Excel.Functions.SPG(G214, "IQ_DILUT_EPS_NORM", "CY2023")</f>
        <v>2.0920000000000001</v>
      </c>
      <c r="K214">
        <f t="shared" si="14"/>
        <v>316837.58399999997</v>
      </c>
      <c r="L214">
        <f t="shared" si="15"/>
        <v>7.4478170235772537E-2</v>
      </c>
    </row>
    <row r="215" spans="1:12">
      <c r="A215" t="s">
        <v>217</v>
      </c>
      <c r="B215" s="4" cm="1">
        <f t="array" ref="B215">_xll.SNL.Clients.Office.Excel.Functions.SPG(A215, "SP_TOTAL_REV", "CY2023")</f>
        <v>23018000</v>
      </c>
      <c r="C215" s="4">
        <f>_xll.SNL.Clients.Office.Excel.Functions.SPG(A215,"IQ_AVG_DILUT_SHARES_OUT","CY2023")</f>
        <v>902000000</v>
      </c>
      <c r="D215" s="5">
        <f>_xll.SNL.Clients.Office.Excel.Functions.SPG(A215, "IQ_DILUT_EPS_NORM", "CY2023")</f>
        <v>2.38</v>
      </c>
      <c r="E215">
        <f t="shared" si="12"/>
        <v>2146760</v>
      </c>
      <c r="F215">
        <f t="shared" si="13"/>
        <v>9.3264401772525846E-2</v>
      </c>
      <c r="G215" t="s">
        <v>217</v>
      </c>
      <c r="H215" s="4" cm="1">
        <f t="array" ref="H215">_xll.SNL.Clients.Office.Excel.Functions.SPG(G215, "SP_TOTAL_REV", "CY2023")</f>
        <v>23018000</v>
      </c>
      <c r="I215" s="4">
        <f>_xll.SNL.Clients.Office.Excel.Functions.SPG(G215,"IQ_AVG_DILUT_SHARES_OUT","CY2023")</f>
        <v>902000000</v>
      </c>
      <c r="J215" s="5">
        <f>_xll.SNL.Clients.Office.Excel.Functions.SPG(G215, "IQ_DILUT_EPS_NORM", "CY2023")</f>
        <v>2.38</v>
      </c>
      <c r="K215">
        <f t="shared" si="14"/>
        <v>2146760</v>
      </c>
      <c r="L215">
        <f t="shared" si="15"/>
        <v>9.3264401772525846E-2</v>
      </c>
    </row>
    <row r="216" spans="1:12">
      <c r="A216" t="s">
        <v>218</v>
      </c>
      <c r="B216" s="4" cm="1">
        <f t="array" ref="B216">_xll.SNL.Clients.Office.Excel.Functions.SPG(A216, "SP_TOTAL_REV", "CY2023")</f>
        <v>5003300</v>
      </c>
      <c r="C216" s="4">
        <f>_xll.SNL.Clients.Office.Excel.Functions.SPG(A216,"IQ_AVG_DILUT_SHARES_OUT","CY2023")</f>
        <v>138800000</v>
      </c>
      <c r="D216" s="5">
        <f>_xll.SNL.Clients.Office.Excel.Functions.SPG(A216, "IQ_DILUT_EPS_NORM", "CY2023")</f>
        <v>0.88800000000000001</v>
      </c>
      <c r="E216">
        <f t="shared" si="12"/>
        <v>123254.39999999999</v>
      </c>
      <c r="F216">
        <f t="shared" si="13"/>
        <v>2.4634621150040972E-2</v>
      </c>
      <c r="G216" t="s">
        <v>218</v>
      </c>
      <c r="H216" s="4" cm="1">
        <f t="array" ref="H216">_xll.SNL.Clients.Office.Excel.Functions.SPG(G216, "SP_TOTAL_REV", "CY2023")</f>
        <v>5003300</v>
      </c>
      <c r="I216" s="4">
        <f>_xll.SNL.Clients.Office.Excel.Functions.SPG(G216,"IQ_AVG_DILUT_SHARES_OUT","CY2023")</f>
        <v>138800000</v>
      </c>
      <c r="J216" s="5">
        <f>_xll.SNL.Clients.Office.Excel.Functions.SPG(G216, "IQ_DILUT_EPS_NORM", "CY2023")</f>
        <v>0.88800000000000001</v>
      </c>
      <c r="K216">
        <f t="shared" si="14"/>
        <v>123254.39999999999</v>
      </c>
      <c r="L216">
        <f t="shared" si="15"/>
        <v>2.4634621150040972E-2</v>
      </c>
    </row>
    <row r="217" spans="1:12">
      <c r="A217" t="s">
        <v>219</v>
      </c>
      <c r="B217" s="4" cm="1">
        <f t="array" ref="B217">_xll.SNL.Clients.Office.Excel.Functions.SPG(A217, "SP_TOTAL_REV", "CY2023")</f>
        <v>64968000</v>
      </c>
      <c r="C217" s="4">
        <f>_xll.SNL.Clients.Office.Excel.Functions.SPG(A217,"IQ_AVG_DILUT_SHARES_OUT","CY2023")</f>
        <v>276412000</v>
      </c>
      <c r="D217" s="5">
        <f>_xll.SNL.Clients.Office.Excel.Functions.SPG(A217, "IQ_DILUT_EPS_NORM", "CY2023")</f>
        <v>14.364000000000001</v>
      </c>
      <c r="E217">
        <f t="shared" si="12"/>
        <v>3970381.9679999999</v>
      </c>
      <c r="F217">
        <f t="shared" si="13"/>
        <v>6.1112885851496122E-2</v>
      </c>
      <c r="G217" t="s">
        <v>219</v>
      </c>
      <c r="H217" s="4" cm="1">
        <f t="array" ref="H217">_xll.SNL.Clients.Office.Excel.Functions.SPG(G217, "SP_TOTAL_REV", "CY2023")</f>
        <v>64968000</v>
      </c>
      <c r="I217" s="4">
        <f>_xll.SNL.Clients.Office.Excel.Functions.SPG(G217,"IQ_AVG_DILUT_SHARES_OUT","CY2023")</f>
        <v>276412000</v>
      </c>
      <c r="J217" s="5">
        <f>_xll.SNL.Clients.Office.Excel.Functions.SPG(G217, "IQ_DILUT_EPS_NORM", "CY2023")</f>
        <v>14.364000000000001</v>
      </c>
      <c r="K217">
        <f t="shared" si="14"/>
        <v>3970381.9679999999</v>
      </c>
      <c r="L217">
        <f t="shared" si="15"/>
        <v>6.1112885851496122E-2</v>
      </c>
    </row>
    <row r="218" spans="1:12">
      <c r="A218" t="s">
        <v>220</v>
      </c>
      <c r="B218" s="4" cm="1">
        <f t="array" ref="B218">_xll.SNL.Clients.Office.Excel.Functions.SPG(A218, "SP_TOTAL_REV", "CY2023")</f>
        <v>2189748</v>
      </c>
      <c r="C218" s="4">
        <f>_xll.SNL.Clients.Office.Excel.Functions.SPG(A218,"IQ_AVG_DILUT_SHARES_OUT","CY2023")</f>
        <v>547275000</v>
      </c>
      <c r="D218" s="5">
        <f>_xll.SNL.Clients.Office.Excel.Functions.SPG(A218, "IQ_DILUT_EPS_NORM", "CY2023")</f>
        <v>0.22</v>
      </c>
      <c r="E218">
        <f t="shared" si="12"/>
        <v>120400.5</v>
      </c>
      <c r="F218">
        <f t="shared" si="13"/>
        <v>5.4983724154560251E-2</v>
      </c>
      <c r="G218" t="s">
        <v>220</v>
      </c>
      <c r="H218" s="4" cm="1">
        <f t="array" ref="H218">_xll.SNL.Clients.Office.Excel.Functions.SPG(G218, "SP_TOTAL_REV", "CY2023")</f>
        <v>2189748</v>
      </c>
      <c r="I218" s="4">
        <f>_xll.SNL.Clients.Office.Excel.Functions.SPG(G218,"IQ_AVG_DILUT_SHARES_OUT","CY2023")</f>
        <v>547275000</v>
      </c>
      <c r="J218" s="5">
        <f>_xll.SNL.Clients.Office.Excel.Functions.SPG(G218, "IQ_DILUT_EPS_NORM", "CY2023")</f>
        <v>0.22</v>
      </c>
      <c r="K218">
        <f t="shared" si="14"/>
        <v>120400.5</v>
      </c>
      <c r="L218">
        <f t="shared" si="15"/>
        <v>5.4983724154560251E-2</v>
      </c>
    </row>
    <row r="219" spans="1:12">
      <c r="A219" t="s">
        <v>221</v>
      </c>
      <c r="B219" s="4" cm="1">
        <f t="array" ref="B219">_xll.SNL.Clients.Office.Excel.Functions.SPG(A219, "SP_TOTAL_REV", "CY2023")</f>
        <v>12339000</v>
      </c>
      <c r="C219" s="4">
        <f>_xll.SNL.Clients.Office.Excel.Functions.SPG(A219,"IQ_AVG_DILUT_SHARES_OUT","CY2023")</f>
        <v>131748171</v>
      </c>
      <c r="D219" s="5">
        <f>_xll.SNL.Clients.Office.Excel.Functions.SPG(A219, "IQ_DILUT_EPS_NORM", "CY2023")</f>
        <v>2.8650000000000002</v>
      </c>
      <c r="E219">
        <f t="shared" si="12"/>
        <v>377458.509915</v>
      </c>
      <c r="F219">
        <f t="shared" si="13"/>
        <v>3.0590688865791395E-2</v>
      </c>
      <c r="G219" t="s">
        <v>221</v>
      </c>
      <c r="H219" s="4" cm="1">
        <f t="array" ref="H219">_xll.SNL.Clients.Office.Excel.Functions.SPG(G219, "SP_TOTAL_REV", "CY2023")</f>
        <v>12339000</v>
      </c>
      <c r="I219" s="4">
        <f>_xll.SNL.Clients.Office.Excel.Functions.SPG(G219,"IQ_AVG_DILUT_SHARES_OUT","CY2023")</f>
        <v>131748171</v>
      </c>
      <c r="J219" s="5">
        <f>_xll.SNL.Clients.Office.Excel.Functions.SPG(G219, "IQ_DILUT_EPS_NORM", "CY2023")</f>
        <v>2.8650000000000002</v>
      </c>
      <c r="K219">
        <f t="shared" si="14"/>
        <v>377458.509915</v>
      </c>
      <c r="L219">
        <f t="shared" si="15"/>
        <v>3.0590688865791395E-2</v>
      </c>
    </row>
    <row r="220" spans="1:12">
      <c r="A220" t="s">
        <v>222</v>
      </c>
      <c r="B220" s="4" cm="1">
        <f t="array" ref="B220">_xll.SNL.Clients.Office.Excel.Functions.SPG(A220, "SP_TOTAL_REV", "CY2023")</f>
        <v>10295000</v>
      </c>
      <c r="C220" s="4">
        <f>_xll.SNL.Clients.Office.Excel.Functions.SPG(A220,"IQ_AVG_DILUT_SHARES_OUT","CY2023")</f>
        <v>307600000</v>
      </c>
      <c r="D220" s="5">
        <f>_xll.SNL.Clients.Office.Excel.Functions.SPG(A220, "IQ_DILUT_EPS_NORM", "CY2023")</f>
        <v>4.0259999999999998</v>
      </c>
      <c r="E220">
        <f t="shared" si="12"/>
        <v>1238397.6000000001</v>
      </c>
      <c r="F220">
        <f t="shared" si="13"/>
        <v>0.12029117047110248</v>
      </c>
      <c r="G220" t="s">
        <v>222</v>
      </c>
      <c r="H220" s="4" cm="1">
        <f t="array" ref="H220">_xll.SNL.Clients.Office.Excel.Functions.SPG(G220, "SP_TOTAL_REV", "CY2023")</f>
        <v>10295000</v>
      </c>
      <c r="I220" s="4">
        <f>_xll.SNL.Clients.Office.Excel.Functions.SPG(G220,"IQ_AVG_DILUT_SHARES_OUT","CY2023")</f>
        <v>307600000</v>
      </c>
      <c r="J220" s="5">
        <f>_xll.SNL.Clients.Office.Excel.Functions.SPG(G220, "IQ_DILUT_EPS_NORM", "CY2023")</f>
        <v>4.0259999999999998</v>
      </c>
      <c r="K220">
        <f t="shared" si="14"/>
        <v>1238397.6000000001</v>
      </c>
      <c r="L220">
        <f t="shared" si="15"/>
        <v>0.12029117047110248</v>
      </c>
    </row>
    <row r="221" spans="1:12">
      <c r="A221" t="s">
        <v>223</v>
      </c>
      <c r="B221" s="4" cm="1">
        <f t="array" ref="B221">_xll.SNL.Clients.Office.Excel.Functions.SPG(A221, "SP_TOTAL_REV", "CY2023")</f>
        <v>28081000</v>
      </c>
      <c r="C221" s="4">
        <f>_xll.SNL.Clients.Office.Excel.Functions.SPG(A221,"IQ_AVG_DILUT_SHARES_OUT","CY2023")</f>
        <v>1316250000</v>
      </c>
      <c r="D221" s="5">
        <f>_xll.SNL.Clients.Office.Excel.Functions.SPG(A221, "IQ_DILUT_EPS_NORM", "CY2023")</f>
        <v>1.163</v>
      </c>
      <c r="E221">
        <f t="shared" si="12"/>
        <v>1530798.75</v>
      </c>
      <c r="F221">
        <f t="shared" si="13"/>
        <v>5.4513683629500376E-2</v>
      </c>
      <c r="G221" t="s">
        <v>223</v>
      </c>
      <c r="H221" s="4" cm="1">
        <f t="array" ref="H221">_xll.SNL.Clients.Office.Excel.Functions.SPG(G221, "SP_TOTAL_REV", "CY2023")</f>
        <v>28081000</v>
      </c>
      <c r="I221" s="4">
        <f>_xll.SNL.Clients.Office.Excel.Functions.SPG(G221,"IQ_AVG_DILUT_SHARES_OUT","CY2023")</f>
        <v>1316250000</v>
      </c>
      <c r="J221" s="5">
        <f>_xll.SNL.Clients.Office.Excel.Functions.SPG(G221, "IQ_DILUT_EPS_NORM", "CY2023")</f>
        <v>1.163</v>
      </c>
      <c r="K221">
        <f t="shared" si="14"/>
        <v>1530798.75</v>
      </c>
      <c r="L221">
        <f t="shared" si="15"/>
        <v>5.4513683629500376E-2</v>
      </c>
    </row>
    <row r="222" spans="1:12">
      <c r="A222" t="s">
        <v>224</v>
      </c>
      <c r="B222" s="4" cm="1">
        <f t="array" ref="B222">_xll.SNL.Clients.Office.Excel.Functions.SPG(A222, "SP_TOTAL_REV", "CY2023")</f>
        <v>4408000</v>
      </c>
      <c r="C222" s="4">
        <f>_xll.SNL.Clients.Office.Excel.Functions.SPG(A222,"IQ_AVG_DILUT_SHARES_OUT","CY2023")</f>
        <v>264000000</v>
      </c>
      <c r="D222" s="5">
        <f>_xll.SNL.Clients.Office.Excel.Functions.SPG(A222, "IQ_DILUT_EPS_NORM", "CY2023")</f>
        <v>4.2759999999999998</v>
      </c>
      <c r="E222">
        <f t="shared" si="12"/>
        <v>1128864</v>
      </c>
      <c r="F222">
        <f t="shared" si="13"/>
        <v>0.25609437386569872</v>
      </c>
      <c r="G222" t="s">
        <v>224</v>
      </c>
      <c r="H222" s="4" cm="1">
        <f t="array" ref="H222">_xll.SNL.Clients.Office.Excel.Functions.SPG(G222, "SP_TOTAL_REV", "CY2023")</f>
        <v>4408000</v>
      </c>
      <c r="I222" s="4">
        <f>_xll.SNL.Clients.Office.Excel.Functions.SPG(G222,"IQ_AVG_DILUT_SHARES_OUT","CY2023")</f>
        <v>264000000</v>
      </c>
      <c r="J222" s="5">
        <f>_xll.SNL.Clients.Office.Excel.Functions.SPG(G222, "IQ_DILUT_EPS_NORM", "CY2023")</f>
        <v>4.2759999999999998</v>
      </c>
      <c r="K222">
        <f t="shared" si="14"/>
        <v>1128864</v>
      </c>
      <c r="L222">
        <f t="shared" si="15"/>
        <v>0.25609437386569872</v>
      </c>
    </row>
    <row r="223" spans="1:12">
      <c r="A223" t="s">
        <v>225</v>
      </c>
      <c r="B223" s="4" cm="1">
        <f t="array" ref="B223">_xll.SNL.Clients.Office.Excel.Functions.SPG(A223, "SP_TOTAL_REV", "CY2023")</f>
        <v>3969300</v>
      </c>
      <c r="C223" s="4">
        <f>_xll.SNL.Clients.Office.Excel.Functions.SPG(A223,"IQ_AVG_DILUT_SHARES_OUT","CY2023")</f>
        <v>246564250</v>
      </c>
      <c r="D223" s="5">
        <f>_xll.SNL.Clients.Office.Excel.Functions.SPG(A223, "IQ_DILUT_EPS_NORM", "CY2023")</f>
        <v>2.3340000000000001</v>
      </c>
      <c r="E223">
        <f t="shared" si="12"/>
        <v>575480.9595</v>
      </c>
      <c r="F223">
        <f t="shared" si="13"/>
        <v>0.14498298427934397</v>
      </c>
      <c r="G223" t="s">
        <v>225</v>
      </c>
      <c r="H223" s="4" cm="1">
        <f t="array" ref="H223">_xll.SNL.Clients.Office.Excel.Functions.SPG(G223, "SP_TOTAL_REV", "CY2023")</f>
        <v>3969300</v>
      </c>
      <c r="I223" s="4">
        <f>_xll.SNL.Clients.Office.Excel.Functions.SPG(G223,"IQ_AVG_DILUT_SHARES_OUT","CY2023")</f>
        <v>246564250</v>
      </c>
      <c r="J223" s="5">
        <f>_xll.SNL.Clients.Office.Excel.Functions.SPG(G223, "IQ_DILUT_EPS_NORM", "CY2023")</f>
        <v>2.3340000000000001</v>
      </c>
      <c r="K223">
        <f t="shared" si="14"/>
        <v>575480.9595</v>
      </c>
      <c r="L223">
        <f t="shared" si="15"/>
        <v>0.14498298427934397</v>
      </c>
    </row>
    <row r="224" spans="1:12">
      <c r="A224" t="s">
        <v>226</v>
      </c>
      <c r="B224" s="4" cm="1">
        <f t="array" ref="B224">_xll.SNL.Clients.Office.Excel.Functions.SPG(A224, "SP_TOTAL_REV", "CY2023")</f>
        <v>36662000</v>
      </c>
      <c r="C224" s="4">
        <f>_xll.SNL.Clients.Office.Excel.Functions.SPG(A224,"IQ_AVG_DILUT_SHARES_OUT","CY2023")</f>
        <v>668200000</v>
      </c>
      <c r="D224" s="5">
        <f>_xll.SNL.Clients.Office.Excel.Functions.SPG(A224, "IQ_DILUT_EPS_NORM", "CY2023")</f>
        <v>6.6779999999999999</v>
      </c>
      <c r="E224">
        <f t="shared" si="12"/>
        <v>4462239.5999999996</v>
      </c>
      <c r="F224">
        <f t="shared" si="13"/>
        <v>0.1217129343734657</v>
      </c>
      <c r="G224" t="s">
        <v>226</v>
      </c>
      <c r="H224" s="4" cm="1">
        <f t="array" ref="H224">_xll.SNL.Clients.Office.Excel.Functions.SPG(G224, "SP_TOTAL_REV", "CY2023")</f>
        <v>36662000</v>
      </c>
      <c r="I224" s="4">
        <f>_xll.SNL.Clients.Office.Excel.Functions.SPG(G224,"IQ_AVG_DILUT_SHARES_OUT","CY2023")</f>
        <v>668200000</v>
      </c>
      <c r="J224" s="5">
        <f>_xll.SNL.Clients.Office.Excel.Functions.SPG(G224, "IQ_DILUT_EPS_NORM", "CY2023")</f>
        <v>6.6779999999999999</v>
      </c>
      <c r="K224">
        <f t="shared" si="14"/>
        <v>4462239.5999999996</v>
      </c>
      <c r="L224">
        <f t="shared" si="15"/>
        <v>0.1217129343734657</v>
      </c>
    </row>
    <row r="225" spans="1:12">
      <c r="A225" t="s">
        <v>227</v>
      </c>
      <c r="B225" s="4" cm="1">
        <f t="array" ref="B225">_xll.SNL.Clients.Office.Excel.Functions.SPG(A225, "SP_TOTAL_REV", "CY2023")</f>
        <v>12135929</v>
      </c>
      <c r="C225" s="4">
        <f>_xll.SNL.Clients.Office.Excel.Functions.SPG(A225,"IQ_AVG_DILUT_SHARES_OUT","CY2023")</f>
        <v>548454250</v>
      </c>
      <c r="D225" s="5">
        <f>_xll.SNL.Clients.Office.Excel.Functions.SPG(A225, "IQ_DILUT_EPS_NORM", "CY2023")</f>
        <v>1.194</v>
      </c>
      <c r="E225">
        <f t="shared" si="12"/>
        <v>654854.37450000003</v>
      </c>
      <c r="F225">
        <f t="shared" si="13"/>
        <v>5.3959970802400052E-2</v>
      </c>
      <c r="G225" t="s">
        <v>227</v>
      </c>
      <c r="H225" s="4" cm="1">
        <f t="array" ref="H225">_xll.SNL.Clients.Office.Excel.Functions.SPG(G225, "SP_TOTAL_REV", "CY2023")</f>
        <v>12135929</v>
      </c>
      <c r="I225" s="4">
        <f>_xll.SNL.Clients.Office.Excel.Functions.SPG(G225,"IQ_AVG_DILUT_SHARES_OUT","CY2023")</f>
        <v>548454250</v>
      </c>
      <c r="J225" s="5">
        <f>_xll.SNL.Clients.Office.Excel.Functions.SPG(G225, "IQ_DILUT_EPS_NORM", "CY2023")</f>
        <v>1.194</v>
      </c>
      <c r="K225">
        <f t="shared" si="14"/>
        <v>654854.37450000003</v>
      </c>
      <c r="L225">
        <f t="shared" si="15"/>
        <v>5.3959970802400052E-2</v>
      </c>
    </row>
    <row r="226" spans="1:12">
      <c r="A226" t="s">
        <v>228</v>
      </c>
      <c r="B226" s="4" cm="1">
        <f t="array" ref="B226">_xll.SNL.Clients.Office.Excel.Functions.SPG(A226, "SP_TOTAL_REV", "CY2023")</f>
        <v>5392000</v>
      </c>
      <c r="C226" s="4">
        <f>_xll.SNL.Clients.Office.Excel.Functions.SPG(A226,"IQ_AVG_DILUT_SHARES_OUT","CY2023")</f>
        <v>712800000</v>
      </c>
      <c r="D226" s="5">
        <f>_xll.SNL.Clients.Office.Excel.Functions.SPG(A226, "IQ_DILUT_EPS_NORM", "CY2023")</f>
        <v>0.61299999999999999</v>
      </c>
      <c r="E226">
        <f t="shared" si="12"/>
        <v>436946.4</v>
      </c>
      <c r="F226">
        <f t="shared" si="13"/>
        <v>8.1036053412462908E-2</v>
      </c>
      <c r="G226" t="s">
        <v>228</v>
      </c>
      <c r="H226" s="4" cm="1">
        <f t="array" ref="H226">_xll.SNL.Clients.Office.Excel.Functions.SPG(G226, "SP_TOTAL_REV", "CY2023")</f>
        <v>5392000</v>
      </c>
      <c r="I226" s="4">
        <f>_xll.SNL.Clients.Office.Excel.Functions.SPG(G226,"IQ_AVG_DILUT_SHARES_OUT","CY2023")</f>
        <v>712800000</v>
      </c>
      <c r="J226" s="5">
        <f>_xll.SNL.Clients.Office.Excel.Functions.SPG(G226, "IQ_DILUT_EPS_NORM", "CY2023")</f>
        <v>0.61299999999999999</v>
      </c>
      <c r="K226">
        <f t="shared" si="14"/>
        <v>436946.4</v>
      </c>
      <c r="L226">
        <f t="shared" si="15"/>
        <v>8.1036053412462908E-2</v>
      </c>
    </row>
    <row r="227" spans="1:12">
      <c r="A227" t="s">
        <v>229</v>
      </c>
      <c r="B227" s="4" cm="1">
        <f t="array" ref="B227">_xll.SNL.Clients.Office.Excel.Functions.SPG(A227, "SP_TOTAL_REV", "CY2023")</f>
        <v>6640000</v>
      </c>
      <c r="C227" s="4">
        <f>_xll.SNL.Clients.Office.Excel.Functions.SPG(A227,"IQ_AVG_DILUT_SHARES_OUT","CY2023")</f>
        <v>416000000</v>
      </c>
      <c r="D227" s="5">
        <f>_xll.SNL.Clients.Office.Excel.Functions.SPG(A227, "IQ_DILUT_EPS_NORM", "CY2023")</f>
        <v>1.48</v>
      </c>
      <c r="E227">
        <f t="shared" si="12"/>
        <v>615680</v>
      </c>
      <c r="F227">
        <f t="shared" si="13"/>
        <v>9.2722891566265064E-2</v>
      </c>
      <c r="G227" t="s">
        <v>229</v>
      </c>
      <c r="H227" s="4" cm="1">
        <f t="array" ref="H227">_xll.SNL.Clients.Office.Excel.Functions.SPG(G227, "SP_TOTAL_REV", "CY2023")</f>
        <v>6640000</v>
      </c>
      <c r="I227" s="4">
        <f>_xll.SNL.Clients.Office.Excel.Functions.SPG(G227,"IQ_AVG_DILUT_SHARES_OUT","CY2023")</f>
        <v>416000000</v>
      </c>
      <c r="J227" s="5">
        <f>_xll.SNL.Clients.Office.Excel.Functions.SPG(G227, "IQ_DILUT_EPS_NORM", "CY2023")</f>
        <v>1.48</v>
      </c>
      <c r="K227">
        <f t="shared" si="14"/>
        <v>615680</v>
      </c>
      <c r="L227">
        <f t="shared" si="15"/>
        <v>9.2722891566265064E-2</v>
      </c>
    </row>
    <row r="228" spans="1:12">
      <c r="A228" t="s">
        <v>230</v>
      </c>
      <c r="B228" s="4" cm="1">
        <f t="array" ref="B228">_xll.SNL.Clients.Office.Excel.Functions.SPG(A228, "SP_TOTAL_REV", "CY2023")</f>
        <v>53105000</v>
      </c>
      <c r="C228" s="4">
        <f>_xll.SNL.Clients.Office.Excel.Functions.SPG(A228,"IQ_AVG_DILUT_SHARES_OUT","CY2023")</f>
        <v>1001500000</v>
      </c>
      <c r="D228" s="5">
        <f>_xll.SNL.Clients.Office.Excel.Functions.SPG(A228, "IQ_DILUT_EPS_NORM", "CY2023")</f>
        <v>2.3860000000000001</v>
      </c>
      <c r="E228">
        <f t="shared" si="12"/>
        <v>2389579</v>
      </c>
      <c r="F228">
        <f t="shared" si="13"/>
        <v>4.4997250729686473E-2</v>
      </c>
      <c r="G228" t="s">
        <v>230</v>
      </c>
      <c r="H228" s="4" cm="1">
        <f t="array" ref="H228">_xll.SNL.Clients.Office.Excel.Functions.SPG(G228, "SP_TOTAL_REV", "CY2023")</f>
        <v>53105000</v>
      </c>
      <c r="I228" s="4">
        <f>_xll.SNL.Clients.Office.Excel.Functions.SPG(G228,"IQ_AVG_DILUT_SHARES_OUT","CY2023")</f>
        <v>1001500000</v>
      </c>
      <c r="J228" s="5">
        <f>_xll.SNL.Clients.Office.Excel.Functions.SPG(G228, "IQ_DILUT_EPS_NORM", "CY2023")</f>
        <v>2.3860000000000001</v>
      </c>
      <c r="K228">
        <f t="shared" si="14"/>
        <v>2389579</v>
      </c>
      <c r="L228">
        <f t="shared" si="15"/>
        <v>4.4997250729686473E-2</v>
      </c>
    </row>
    <row r="229" spans="1:12">
      <c r="A229" t="s">
        <v>231</v>
      </c>
      <c r="B229" s="4" cm="1">
        <f t="array" ref="B229">_xll.SNL.Clients.Office.Excel.Functions.SPG(A229, "SP_TOTAL_REV", "CY2023")</f>
        <v>5372900</v>
      </c>
      <c r="C229" s="4">
        <f>_xll.SNL.Clients.Office.Excel.Functions.SPG(A229,"IQ_AVG_DILUT_SHARES_OUT","CY2023")</f>
        <v>54000000</v>
      </c>
      <c r="D229" s="5">
        <f>_xll.SNL.Clients.Office.Excel.Functions.SPG(A229, "IQ_DILUT_EPS_NORM", "CY2023")</f>
        <v>11.327999999999999</v>
      </c>
      <c r="E229">
        <f t="shared" si="12"/>
        <v>611712</v>
      </c>
      <c r="F229">
        <f t="shared" si="13"/>
        <v>0.11385136518453721</v>
      </c>
      <c r="G229" t="s">
        <v>231</v>
      </c>
      <c r="H229" s="4" cm="1">
        <f t="array" ref="H229">_xll.SNL.Clients.Office.Excel.Functions.SPG(G229, "SP_TOTAL_REV", "CY2023")</f>
        <v>5372900</v>
      </c>
      <c r="I229" s="4">
        <f>_xll.SNL.Clients.Office.Excel.Functions.SPG(G229,"IQ_AVG_DILUT_SHARES_OUT","CY2023")</f>
        <v>54000000</v>
      </c>
      <c r="J229" s="5">
        <f>_xll.SNL.Clients.Office.Excel.Functions.SPG(G229, "IQ_DILUT_EPS_NORM", "CY2023")</f>
        <v>11.327999999999999</v>
      </c>
      <c r="K229">
        <f t="shared" si="14"/>
        <v>611712</v>
      </c>
      <c r="L229">
        <f t="shared" si="15"/>
        <v>0.11385136518453721</v>
      </c>
    </row>
    <row r="230" spans="1:12">
      <c r="A230" t="s">
        <v>232</v>
      </c>
      <c r="B230" s="4" cm="1">
        <f t="array" ref="B230">_xll.SNL.Clients.Office.Excel.Functions.SPG(A230, "SP_TOTAL_REV", "CY2023")</f>
        <v>106374000</v>
      </c>
      <c r="C230" s="4">
        <f>_xll.SNL.Clients.Office.Excel.Functions.SPG(A230,"IQ_AVG_DILUT_SHARES_OUT","CY2023")</f>
        <v>124441000</v>
      </c>
      <c r="D230" s="5">
        <f>_xll.SNL.Clients.Office.Excel.Functions.SPG(A230, "IQ_DILUT_EPS_NORM", "CY2023")</f>
        <v>19.532</v>
      </c>
      <c r="E230">
        <f t="shared" si="12"/>
        <v>2430581.6120000002</v>
      </c>
      <c r="F230">
        <f t="shared" si="13"/>
        <v>2.284939564179217E-2</v>
      </c>
      <c r="G230" t="s">
        <v>232</v>
      </c>
      <c r="H230" s="4" cm="1">
        <f t="array" ref="H230">_xll.SNL.Clients.Office.Excel.Functions.SPG(G230, "SP_TOTAL_REV", "CY2023")</f>
        <v>106374000</v>
      </c>
      <c r="I230" s="4">
        <f>_xll.SNL.Clients.Office.Excel.Functions.SPG(G230,"IQ_AVG_DILUT_SHARES_OUT","CY2023")</f>
        <v>124441000</v>
      </c>
      <c r="J230" s="5">
        <f>_xll.SNL.Clients.Office.Excel.Functions.SPG(G230, "IQ_DILUT_EPS_NORM", "CY2023")</f>
        <v>19.532</v>
      </c>
      <c r="K230">
        <f t="shared" si="14"/>
        <v>2430581.6120000002</v>
      </c>
      <c r="L230">
        <f t="shared" si="15"/>
        <v>2.284939564179217E-2</v>
      </c>
    </row>
    <row r="231" spans="1:12">
      <c r="A231" t="s">
        <v>233</v>
      </c>
      <c r="B231" s="4" cm="1">
        <f t="array" ref="B231">_xll.SNL.Clients.Office.Excel.Functions.SPG(A231, "SP_TOTAL_REV", "CY2023")</f>
        <v>7303000</v>
      </c>
      <c r="C231" s="4">
        <f>_xll.SNL.Clients.Office.Excel.Functions.SPG(A231,"IQ_AVG_DILUT_SHARES_OUT","CY2023")</f>
        <v>1468016000</v>
      </c>
      <c r="D231" s="5">
        <f>_xll.SNL.Clients.Office.Excel.Functions.SPG(A231, "IQ_DILUT_EPS_NORM", "CY2023")</f>
        <v>1.0009999999999999</v>
      </c>
      <c r="E231">
        <f t="shared" si="12"/>
        <v>1469484.0159999998</v>
      </c>
      <c r="F231">
        <f t="shared" si="13"/>
        <v>0.20121648856634258</v>
      </c>
      <c r="G231" t="s">
        <v>233</v>
      </c>
      <c r="H231" s="4" cm="1">
        <f t="array" ref="H231">_xll.SNL.Clients.Office.Excel.Functions.SPG(G231, "SP_TOTAL_REV", "CY2023")</f>
        <v>7303000</v>
      </c>
      <c r="I231" s="4">
        <f>_xll.SNL.Clients.Office.Excel.Functions.SPG(G231,"IQ_AVG_DILUT_SHARES_OUT","CY2023")</f>
        <v>1468016000</v>
      </c>
      <c r="J231" s="5">
        <f>_xll.SNL.Clients.Office.Excel.Functions.SPG(G231, "IQ_DILUT_EPS_NORM", "CY2023")</f>
        <v>1.0009999999999999</v>
      </c>
      <c r="K231">
        <f t="shared" si="14"/>
        <v>1469484.0159999998</v>
      </c>
      <c r="L231">
        <f t="shared" si="15"/>
        <v>0.20121648856634258</v>
      </c>
    </row>
    <row r="232" spans="1:12">
      <c r="A232" t="s">
        <v>234</v>
      </c>
      <c r="B232" s="4" cm="1">
        <f t="array" ref="B232">_xll.SNL.Clients.Office.Excel.Functions.SPG(A232, "SP_TOTAL_REV", "CY2023")</f>
        <v>11454000</v>
      </c>
      <c r="C232" s="4">
        <f>_xll.SNL.Clients.Office.Excel.Functions.SPG(A232,"IQ_AVG_DILUT_SHARES_OUT","CY2023")</f>
        <v>39900000</v>
      </c>
      <c r="D232" s="5">
        <f>_xll.SNL.Clients.Office.Excel.Functions.SPG(A232, "IQ_DILUT_EPS_NORM", "CY2023")</f>
        <v>11.481999999999999</v>
      </c>
      <c r="E232">
        <f t="shared" si="12"/>
        <v>458131.8</v>
      </c>
      <c r="F232">
        <f t="shared" si="13"/>
        <v>3.9997537977998952E-2</v>
      </c>
      <c r="G232" t="s">
        <v>234</v>
      </c>
      <c r="H232" s="4" cm="1">
        <f t="array" ref="H232">_xll.SNL.Clients.Office.Excel.Functions.SPG(G232, "SP_TOTAL_REV", "CY2023")</f>
        <v>11454000</v>
      </c>
      <c r="I232" s="4">
        <f>_xll.SNL.Clients.Office.Excel.Functions.SPG(G232,"IQ_AVG_DILUT_SHARES_OUT","CY2023")</f>
        <v>39900000</v>
      </c>
      <c r="J232" s="5">
        <f>_xll.SNL.Clients.Office.Excel.Functions.SPG(G232, "IQ_DILUT_EPS_NORM", "CY2023")</f>
        <v>11.481999999999999</v>
      </c>
      <c r="K232">
        <f t="shared" si="14"/>
        <v>458131.8</v>
      </c>
      <c r="L232">
        <f t="shared" si="15"/>
        <v>3.9997537977998952E-2</v>
      </c>
    </row>
    <row r="233" spans="1:12">
      <c r="A233" t="s">
        <v>235</v>
      </c>
      <c r="B233" s="4" cm="1">
        <f t="array" ref="B233">_xll.SNL.Clients.Office.Excel.Functions.SPG(A233, "SP_TOTAL_REV", "CY2023")</f>
        <v>3273900</v>
      </c>
      <c r="C233" s="4">
        <f>_xll.SNL.Clients.Office.Excel.Functions.SPG(A233,"IQ_AVG_DILUT_SHARES_OUT","CY2023")</f>
        <v>75900000</v>
      </c>
      <c r="D233" s="5">
        <f>_xll.SNL.Clients.Office.Excel.Functions.SPG(A233, "IQ_DILUT_EPS_NORM", "CY2023")</f>
        <v>5.7329999999999997</v>
      </c>
      <c r="E233">
        <f t="shared" si="12"/>
        <v>435134.7</v>
      </c>
      <c r="F233">
        <f t="shared" si="13"/>
        <v>0.13291019884541372</v>
      </c>
      <c r="G233" t="s">
        <v>235</v>
      </c>
      <c r="H233" s="4" cm="1">
        <f t="array" ref="H233">_xll.SNL.Clients.Office.Excel.Functions.SPG(G233, "SP_TOTAL_REV", "CY2023")</f>
        <v>3273900</v>
      </c>
      <c r="I233" s="4">
        <f>_xll.SNL.Clients.Office.Excel.Functions.SPG(G233,"IQ_AVG_DILUT_SHARES_OUT","CY2023")</f>
        <v>75900000</v>
      </c>
      <c r="J233" s="5">
        <f>_xll.SNL.Clients.Office.Excel.Functions.SPG(G233, "IQ_DILUT_EPS_NORM", "CY2023")</f>
        <v>5.7329999999999997</v>
      </c>
      <c r="K233">
        <f t="shared" si="14"/>
        <v>435134.7</v>
      </c>
      <c r="L233">
        <f t="shared" si="15"/>
        <v>0.13291019884541372</v>
      </c>
    </row>
    <row r="234" spans="1:12">
      <c r="A234" t="s">
        <v>236</v>
      </c>
      <c r="B234" s="4" cm="1">
        <f t="array" ref="B234">_xll.SNL.Clients.Office.Excel.Functions.SPG(A234, "SP_TOTAL_REV", "CY2023")</f>
        <v>3660953</v>
      </c>
      <c r="C234" s="4">
        <f>_xll.SNL.Clients.Office.Excel.Functions.SPG(A234,"IQ_AVG_DILUT_SHARES_OUT","CY2023")</f>
        <v>83978000</v>
      </c>
      <c r="D234" s="5">
        <f>_xll.SNL.Clients.Office.Excel.Functions.SPG(A234, "IQ_DILUT_EPS_NORM", "CY2023")</f>
        <v>7.8979999999999997</v>
      </c>
      <c r="E234">
        <f t="shared" si="12"/>
        <v>663258.24399999995</v>
      </c>
      <c r="F234">
        <f t="shared" si="13"/>
        <v>0.18117092571251256</v>
      </c>
      <c r="G234" t="s">
        <v>236</v>
      </c>
      <c r="H234" s="4" cm="1">
        <f t="array" ref="H234">_xll.SNL.Clients.Office.Excel.Functions.SPG(G234, "SP_TOTAL_REV", "CY2023")</f>
        <v>3660953</v>
      </c>
      <c r="I234" s="4">
        <f>_xll.SNL.Clients.Office.Excel.Functions.SPG(G234,"IQ_AVG_DILUT_SHARES_OUT","CY2023")</f>
        <v>83978000</v>
      </c>
      <c r="J234" s="5">
        <f>_xll.SNL.Clients.Office.Excel.Functions.SPG(G234, "IQ_DILUT_EPS_NORM", "CY2023")</f>
        <v>7.8979999999999997</v>
      </c>
      <c r="K234">
        <f t="shared" si="14"/>
        <v>663258.24399999995</v>
      </c>
      <c r="L234">
        <f t="shared" si="15"/>
        <v>0.18117092571251256</v>
      </c>
    </row>
    <row r="235" spans="1:12">
      <c r="A235" t="s">
        <v>237</v>
      </c>
      <c r="B235" s="4" cm="1">
        <f t="array" ref="B235">_xll.SNL.Clients.Office.Excel.Functions.SPG(A235, "SP_TOTAL_REV", "CY2023")</f>
        <v>16107000</v>
      </c>
      <c r="C235" s="4">
        <f>_xll.SNL.Clients.Office.Excel.Functions.SPG(A235,"IQ_AVG_DILUT_SHARES_OUT","CY2023")</f>
        <v>303600000</v>
      </c>
      <c r="D235" s="5">
        <f>_xll.SNL.Clients.Office.Excel.Functions.SPG(A235, "IQ_DILUT_EPS_NORM", "CY2023")</f>
        <v>7.8639999999999999</v>
      </c>
      <c r="E235">
        <f t="shared" si="12"/>
        <v>2387510.4</v>
      </c>
      <c r="F235">
        <f t="shared" si="13"/>
        <v>0.14822812441795491</v>
      </c>
      <c r="G235" t="s">
        <v>237</v>
      </c>
      <c r="H235" s="4" cm="1">
        <f t="array" ref="H235">_xll.SNL.Clients.Office.Excel.Functions.SPG(G235, "SP_TOTAL_REV", "CY2023")</f>
        <v>16107000</v>
      </c>
      <c r="I235" s="4">
        <f>_xll.SNL.Clients.Office.Excel.Functions.SPG(G235,"IQ_AVG_DILUT_SHARES_OUT","CY2023")</f>
        <v>303600000</v>
      </c>
      <c r="J235" s="5">
        <f>_xll.SNL.Clients.Office.Excel.Functions.SPG(G235, "IQ_DILUT_EPS_NORM", "CY2023")</f>
        <v>7.8639999999999999</v>
      </c>
      <c r="K235">
        <f t="shared" si="14"/>
        <v>2387510.4</v>
      </c>
      <c r="L235">
        <f t="shared" si="15"/>
        <v>0.14822812441795491</v>
      </c>
    </row>
    <row r="236" spans="1:12">
      <c r="A236" t="s">
        <v>238</v>
      </c>
      <c r="B236" s="4" cm="1">
        <f t="array" ref="B236">_xll.SNL.Clients.Office.Excel.Functions.SPG(A236, "SP_TOTAL_REV", "CY2023")</f>
        <v>3695649</v>
      </c>
      <c r="C236" s="4">
        <f>_xll.SNL.Clients.Office.Excel.Functions.SPG(A236,"IQ_AVG_DILUT_SHARES_OUT","CY2023")</f>
        <v>225928000</v>
      </c>
      <c r="D236" s="5">
        <f>_xll.SNL.Clients.Office.Excel.Functions.SPG(A236, "IQ_DILUT_EPS_NORM", "CY2023")</f>
        <v>2.2669999999999999</v>
      </c>
      <c r="E236">
        <f t="shared" si="12"/>
        <v>512178.77600000001</v>
      </c>
      <c r="F236">
        <f t="shared" si="13"/>
        <v>0.13858967017701085</v>
      </c>
      <c r="G236" t="s">
        <v>238</v>
      </c>
      <c r="H236" s="4" cm="1">
        <f t="array" ref="H236">_xll.SNL.Clients.Office.Excel.Functions.SPG(G236, "SP_TOTAL_REV", "CY2023")</f>
        <v>3695649</v>
      </c>
      <c r="I236" s="4">
        <f>_xll.SNL.Clients.Office.Excel.Functions.SPG(G236,"IQ_AVG_DILUT_SHARES_OUT","CY2023")</f>
        <v>225928000</v>
      </c>
      <c r="J236" s="5">
        <f>_xll.SNL.Clients.Office.Excel.Functions.SPG(G236, "IQ_DILUT_EPS_NORM", "CY2023")</f>
        <v>2.2669999999999999</v>
      </c>
      <c r="K236">
        <f t="shared" si="14"/>
        <v>512178.77600000001</v>
      </c>
      <c r="L236">
        <f t="shared" si="15"/>
        <v>0.13858967017701085</v>
      </c>
    </row>
    <row r="237" spans="1:12">
      <c r="A237" t="s">
        <v>239</v>
      </c>
      <c r="B237" s="4" cm="1">
        <f t="array" ref="B237">_xll.SNL.Clients.Office.Excel.Functions.SPG(A237, "SP_TOTAL_REV", "CY2023")</f>
        <v>6876100</v>
      </c>
      <c r="C237" s="4">
        <f>_xll.SNL.Clients.Office.Excel.Functions.SPG(A237,"IQ_AVG_DILUT_SHARES_OUT","CY2023")</f>
        <v>409000000</v>
      </c>
      <c r="D237" s="5">
        <f>_xll.SNL.Clients.Office.Excel.Functions.SPG(A237, "IQ_DILUT_EPS_NORM", "CY2023")</f>
        <v>1.6819999999999999</v>
      </c>
      <c r="E237">
        <f t="shared" si="12"/>
        <v>687938</v>
      </c>
      <c r="F237">
        <f t="shared" si="13"/>
        <v>0.1000477014586757</v>
      </c>
      <c r="G237" t="s">
        <v>239</v>
      </c>
      <c r="H237" s="4" cm="1">
        <f t="array" ref="H237">_xll.SNL.Clients.Office.Excel.Functions.SPG(G237, "SP_TOTAL_REV", "CY2023")</f>
        <v>6876100</v>
      </c>
      <c r="I237" s="4">
        <f>_xll.SNL.Clients.Office.Excel.Functions.SPG(G237,"IQ_AVG_DILUT_SHARES_OUT","CY2023")</f>
        <v>409000000</v>
      </c>
      <c r="J237" s="5">
        <f>_xll.SNL.Clients.Office.Excel.Functions.SPG(G237, "IQ_DILUT_EPS_NORM", "CY2023")</f>
        <v>1.6819999999999999</v>
      </c>
      <c r="K237">
        <f t="shared" si="14"/>
        <v>687938</v>
      </c>
      <c r="L237">
        <f t="shared" si="15"/>
        <v>0.1000477014586757</v>
      </c>
    </row>
    <row r="238" spans="1:12">
      <c r="A238" t="s">
        <v>240</v>
      </c>
      <c r="B238" s="4" cm="1">
        <f t="array" ref="B238">_xll.SNL.Clients.Office.Excel.Functions.SPG(A238, "SP_TOTAL_REV", "CY2023")</f>
        <v>1697100</v>
      </c>
      <c r="C238" s="4">
        <f>_xll.SNL.Clients.Office.Excel.Functions.SPG(A238,"IQ_AVG_DILUT_SHARES_OUT","CY2023")</f>
        <v>73633000</v>
      </c>
      <c r="D238" s="5">
        <f>_xll.SNL.Clients.Office.Excel.Functions.SPG(A238, "IQ_DILUT_EPS_NORM", "CY2023")</f>
        <v>1.956</v>
      </c>
      <c r="E238">
        <f t="shared" si="12"/>
        <v>144026.14799999999</v>
      </c>
      <c r="F238">
        <f t="shared" si="13"/>
        <v>8.4866035000883855E-2</v>
      </c>
      <c r="G238" t="s">
        <v>240</v>
      </c>
      <c r="H238" s="4" cm="1">
        <f t="array" ref="H238">_xll.SNL.Clients.Office.Excel.Functions.SPG(G238, "SP_TOTAL_REV", "CY2023")</f>
        <v>1697100</v>
      </c>
      <c r="I238" s="4">
        <f>_xll.SNL.Clients.Office.Excel.Functions.SPG(G238,"IQ_AVG_DILUT_SHARES_OUT","CY2023")</f>
        <v>73633000</v>
      </c>
      <c r="J238" s="5">
        <f>_xll.SNL.Clients.Office.Excel.Functions.SPG(G238, "IQ_DILUT_EPS_NORM", "CY2023")</f>
        <v>1.956</v>
      </c>
      <c r="K238">
        <f t="shared" si="14"/>
        <v>144026.14799999999</v>
      </c>
      <c r="L238">
        <f t="shared" si="15"/>
        <v>8.4866035000883855E-2</v>
      </c>
    </row>
    <row r="239" spans="1:12">
      <c r="A239" t="s">
        <v>241</v>
      </c>
      <c r="B239" s="4" cm="1">
        <f t="array" ref="B239">_xll.SNL.Clients.Office.Excel.Functions.SPG(A239, "SP_TOTAL_REV", "CY2023")</f>
        <v>54228000</v>
      </c>
      <c r="C239" s="4">
        <f>_xll.SNL.Clients.Office.Excel.Functions.SPG(A239,"IQ_AVG_DILUT_SHARES_OUT","CY2023")</f>
        <v>4212000000</v>
      </c>
      <c r="D239" s="5">
        <f>_xll.SNL.Clients.Office.Excel.Functions.SPG(A239, "IQ_DILUT_EPS_NORM", "CY2023")</f>
        <v>0.28499999999999998</v>
      </c>
      <c r="E239">
        <f t="shared" si="12"/>
        <v>1200420</v>
      </c>
      <c r="F239">
        <f t="shared" si="13"/>
        <v>2.2136534631555654E-2</v>
      </c>
      <c r="G239" t="s">
        <v>241</v>
      </c>
      <c r="H239" s="4" cm="1">
        <f t="array" ref="H239">_xll.SNL.Clients.Office.Excel.Functions.SPG(G239, "SP_TOTAL_REV", "CY2023")</f>
        <v>54228000</v>
      </c>
      <c r="I239" s="4">
        <f>_xll.SNL.Clients.Office.Excel.Functions.SPG(G239,"IQ_AVG_DILUT_SHARES_OUT","CY2023")</f>
        <v>4212000000</v>
      </c>
      <c r="J239" s="5">
        <f>_xll.SNL.Clients.Office.Excel.Functions.SPG(G239, "IQ_DILUT_EPS_NORM", "CY2023")</f>
        <v>0.28499999999999998</v>
      </c>
      <c r="K239">
        <f t="shared" si="14"/>
        <v>1200420</v>
      </c>
      <c r="L239">
        <f t="shared" si="15"/>
        <v>2.2136534631555654E-2</v>
      </c>
    </row>
    <row r="240" spans="1:12">
      <c r="A240" t="s">
        <v>242</v>
      </c>
      <c r="B240" s="4" cm="1">
        <f t="array" ref="B240">_xll.SNL.Clients.Office.Excel.Functions.SPG(A240, "SP_TOTAL_REV", "CY2023")</f>
        <v>7988000</v>
      </c>
      <c r="C240" s="4">
        <f>_xll.SNL.Clients.Office.Excel.Functions.SPG(A240,"IQ_AVG_DILUT_SHARES_OUT","CY2023")</f>
        <v>565000000</v>
      </c>
      <c r="D240" s="5">
        <f>_xll.SNL.Clients.Office.Excel.Functions.SPG(A240, "IQ_DILUT_EPS_NORM", "CY2023")</f>
        <v>3.5630000000000002</v>
      </c>
      <c r="E240">
        <f t="shared" si="12"/>
        <v>2013095</v>
      </c>
      <c r="F240">
        <f t="shared" si="13"/>
        <v>0.25201489734601901</v>
      </c>
      <c r="G240" t="s">
        <v>242</v>
      </c>
      <c r="H240" s="4" cm="1">
        <f t="array" ref="H240">_xll.SNL.Clients.Office.Excel.Functions.SPG(G240, "SP_TOTAL_REV", "CY2023")</f>
        <v>7988000</v>
      </c>
      <c r="I240" s="4">
        <f>_xll.SNL.Clients.Office.Excel.Functions.SPG(G240,"IQ_AVG_DILUT_SHARES_OUT","CY2023")</f>
        <v>565000000</v>
      </c>
      <c r="J240" s="5">
        <f>_xll.SNL.Clients.Office.Excel.Functions.SPG(G240, "IQ_DILUT_EPS_NORM", "CY2023")</f>
        <v>3.5630000000000002</v>
      </c>
      <c r="K240">
        <f t="shared" si="14"/>
        <v>2013095</v>
      </c>
      <c r="L240">
        <f t="shared" si="15"/>
        <v>0.25201489734601901</v>
      </c>
    </row>
    <row r="241" spans="1:12">
      <c r="A241" t="s">
        <v>243</v>
      </c>
      <c r="B241" s="4" cm="1">
        <f t="array" ref="B241">_xll.SNL.Clients.Office.Excel.Functions.SPG(A241, "SP_TOTAL_REV", "CY2023")</f>
        <v>61860000</v>
      </c>
      <c r="C241" s="4">
        <f>_xll.SNL.Clients.Office.Excel.Functions.SPG(A241,"IQ_AVG_DILUT_SHARES_OUT","CY2023")</f>
        <v>922073828</v>
      </c>
      <c r="D241" s="5">
        <f>_xll.SNL.Clients.Office.Excel.Functions.SPG(A241, "IQ_DILUT_EPS_NORM", "CY2023")</f>
        <v>6.1779999999999999</v>
      </c>
      <c r="E241">
        <f t="shared" si="12"/>
        <v>5696572.1093839994</v>
      </c>
      <c r="F241">
        <f t="shared" si="13"/>
        <v>9.2088136265502732E-2</v>
      </c>
      <c r="G241" t="s">
        <v>243</v>
      </c>
      <c r="H241" s="4" cm="1">
        <f t="array" ref="H241">_xll.SNL.Clients.Office.Excel.Functions.SPG(G241, "SP_TOTAL_REV", "CY2023")</f>
        <v>61860000</v>
      </c>
      <c r="I241" s="4">
        <f>_xll.SNL.Clients.Office.Excel.Functions.SPG(G241,"IQ_AVG_DILUT_SHARES_OUT","CY2023")</f>
        <v>922073828</v>
      </c>
      <c r="J241" s="5">
        <f>_xll.SNL.Clients.Office.Excel.Functions.SPG(G241, "IQ_DILUT_EPS_NORM", "CY2023")</f>
        <v>6.1779999999999999</v>
      </c>
      <c r="K241">
        <f t="shared" si="14"/>
        <v>5696572.1093839994</v>
      </c>
      <c r="L241">
        <f t="shared" si="15"/>
        <v>9.2088136265502732E-2</v>
      </c>
    </row>
    <row r="242" spans="1:12">
      <c r="A242" t="s">
        <v>244</v>
      </c>
      <c r="B242" s="4" cm="1">
        <f t="array" ref="B242">_xll.SNL.Clients.Office.Excel.Functions.SPG(A242, "SP_TOTAL_REV", "CY2023")</f>
        <v>11479000</v>
      </c>
      <c r="C242" s="4">
        <f>_xll.SNL.Clients.Office.Excel.Functions.SPG(A242,"IQ_AVG_DILUT_SHARES_OUT","CY2023")</f>
        <v>255000000</v>
      </c>
      <c r="D242" s="5">
        <f>_xll.SNL.Clients.Office.Excel.Functions.SPG(A242, "IQ_DILUT_EPS_NORM", "CY2023")</f>
        <v>0.41799999999999998</v>
      </c>
      <c r="E242">
        <f t="shared" si="12"/>
        <v>106590</v>
      </c>
      <c r="F242">
        <f t="shared" si="13"/>
        <v>9.2856520602839967E-3</v>
      </c>
      <c r="G242" t="s">
        <v>244</v>
      </c>
      <c r="H242" s="4" cm="1">
        <f t="array" ref="H242">_xll.SNL.Clients.Office.Excel.Functions.SPG(G242, "SP_TOTAL_REV", "CY2023")</f>
        <v>11479000</v>
      </c>
      <c r="I242" s="4">
        <f>_xll.SNL.Clients.Office.Excel.Functions.SPG(G242,"IQ_AVG_DILUT_SHARES_OUT","CY2023")</f>
        <v>255000000</v>
      </c>
      <c r="J242" s="5">
        <f>_xll.SNL.Clients.Office.Excel.Functions.SPG(G242, "IQ_DILUT_EPS_NORM", "CY2023")</f>
        <v>0.41799999999999998</v>
      </c>
      <c r="K242">
        <f t="shared" si="14"/>
        <v>106590</v>
      </c>
      <c r="L242">
        <f t="shared" si="15"/>
        <v>9.2856520602839967E-3</v>
      </c>
    </row>
    <row r="243" spans="1:12">
      <c r="A243" t="s">
        <v>245</v>
      </c>
      <c r="B243" s="4" cm="1">
        <f t="array" ref="B243">_xll.SNL.Clients.Office.Excel.Functions.SPG(A243, "SP_TOTAL_REV", "CY2023")</f>
        <v>18916000</v>
      </c>
      <c r="C243" s="4">
        <f>_xll.SNL.Clients.Office.Excel.Functions.SPG(A243,"IQ_AVG_DILUT_SHARES_OUT","CY2023")</f>
        <v>349100000</v>
      </c>
      <c r="D243" s="5">
        <f>_xll.SNL.Clients.Office.Excel.Functions.SPG(A243, "IQ_DILUT_EPS_NORM", "CY2023")</f>
        <v>1.5840000000000001</v>
      </c>
      <c r="E243">
        <f t="shared" si="12"/>
        <v>552974.4</v>
      </c>
      <c r="F243">
        <f t="shared" si="13"/>
        <v>2.9233157115669275E-2</v>
      </c>
      <c r="G243" t="s">
        <v>245</v>
      </c>
      <c r="H243" s="4" cm="1">
        <f t="array" ref="H243">_xll.SNL.Clients.Office.Excel.Functions.SPG(G243, "SP_TOTAL_REV", "CY2023")</f>
        <v>18916000</v>
      </c>
      <c r="I243" s="4">
        <f>_xll.SNL.Clients.Office.Excel.Functions.SPG(G243,"IQ_AVG_DILUT_SHARES_OUT","CY2023")</f>
        <v>349100000</v>
      </c>
      <c r="J243" s="5">
        <f>_xll.SNL.Clients.Office.Excel.Functions.SPG(G243, "IQ_DILUT_EPS_NORM", "CY2023")</f>
        <v>1.5840000000000001</v>
      </c>
      <c r="K243">
        <f t="shared" si="14"/>
        <v>552974.4</v>
      </c>
      <c r="L243">
        <f t="shared" si="15"/>
        <v>2.9233157115669275E-2</v>
      </c>
    </row>
    <row r="244" spans="1:12">
      <c r="A244" t="s">
        <v>246</v>
      </c>
      <c r="B244" s="4" cm="1">
        <f t="array" ref="B244">_xll.SNL.Clients.Office.Excel.Functions.SPG(A244, "SP_TOTAL_REV", "CY2023")</f>
        <v>15094000</v>
      </c>
      <c r="C244" s="4">
        <f>_xll.SNL.Clients.Office.Excel.Functions.SPG(A244,"IQ_AVG_DILUT_SHARES_OUT","CY2023")</f>
        <v>283500000</v>
      </c>
      <c r="D244" s="5">
        <f>_xll.SNL.Clients.Office.Excel.Functions.SPG(A244, "IQ_DILUT_EPS_NORM", "CY2023")</f>
        <v>7.3920000000000003</v>
      </c>
      <c r="E244">
        <f t="shared" si="12"/>
        <v>2095632</v>
      </c>
      <c r="F244">
        <f t="shared" si="13"/>
        <v>0.13883874387173711</v>
      </c>
      <c r="G244" t="s">
        <v>246</v>
      </c>
      <c r="H244" s="4" cm="1">
        <f t="array" ref="H244">_xll.SNL.Clients.Office.Excel.Functions.SPG(G244, "SP_TOTAL_REV", "CY2023")</f>
        <v>15094000</v>
      </c>
      <c r="I244" s="4">
        <f>_xll.SNL.Clients.Office.Excel.Functions.SPG(G244,"IQ_AVG_DILUT_SHARES_OUT","CY2023")</f>
        <v>283500000</v>
      </c>
      <c r="J244" s="5">
        <f>_xll.SNL.Clients.Office.Excel.Functions.SPG(G244, "IQ_DILUT_EPS_NORM", "CY2023")</f>
        <v>7.3920000000000003</v>
      </c>
      <c r="K244">
        <f t="shared" si="14"/>
        <v>2095632</v>
      </c>
      <c r="L244">
        <f t="shared" si="15"/>
        <v>0.13883874387173711</v>
      </c>
    </row>
    <row r="245" spans="1:12">
      <c r="A245" t="s">
        <v>247</v>
      </c>
      <c r="B245" s="4" cm="1">
        <f t="array" ref="B245">_xll.SNL.Clients.Office.Excel.Functions.SPG(A245, "SP_TOTAL_REV", "CY2023")</f>
        <v>7124100</v>
      </c>
      <c r="C245" s="4">
        <f>_xll.SNL.Clients.Office.Excel.Functions.SPG(A245,"IQ_AVG_DILUT_SHARES_OUT","CY2023")</f>
        <v>357400000</v>
      </c>
      <c r="D245" s="5">
        <f>_xll.SNL.Clients.Office.Excel.Functions.SPG(A245, "IQ_DILUT_EPS_NORM", "CY2023")</f>
        <v>3.3839999999999999</v>
      </c>
      <c r="E245">
        <f t="shared" si="12"/>
        <v>1209441.6000000001</v>
      </c>
      <c r="F245">
        <f t="shared" si="13"/>
        <v>0.16976763380637555</v>
      </c>
      <c r="G245" t="s">
        <v>247</v>
      </c>
      <c r="H245" s="4" cm="1">
        <f t="array" ref="H245">_xll.SNL.Clients.Office.Excel.Functions.SPG(G245, "SP_TOTAL_REV", "CY2023")</f>
        <v>7124100</v>
      </c>
      <c r="I245" s="4">
        <f>_xll.SNL.Clients.Office.Excel.Functions.SPG(G245,"IQ_AVG_DILUT_SHARES_OUT","CY2023")</f>
        <v>357400000</v>
      </c>
      <c r="J245" s="5">
        <f>_xll.SNL.Clients.Office.Excel.Functions.SPG(G245, "IQ_DILUT_EPS_NORM", "CY2023")</f>
        <v>3.3839999999999999</v>
      </c>
      <c r="K245">
        <f t="shared" si="14"/>
        <v>1209441.6000000001</v>
      </c>
      <c r="L245">
        <f t="shared" si="15"/>
        <v>0.16976763380637555</v>
      </c>
    </row>
    <row r="246" spans="1:12">
      <c r="A246" t="s">
        <v>248</v>
      </c>
      <c r="B246" s="4" cm="1">
        <f t="array" ref="B246">_xll.SNL.Clients.Office.Excel.Functions.SPG(A246, "SP_TOTAL_REV", "CY2023")</f>
        <v>5716400</v>
      </c>
      <c r="C246" s="4">
        <f>_xll.SNL.Clients.Office.Excel.Functions.SPG(A246,"IQ_AVG_DILUT_SHARES_OUT","CY2023")</f>
        <v>456200000</v>
      </c>
      <c r="D246" s="5">
        <f>_xll.SNL.Clients.Office.Excel.Functions.SPG(A246, "IQ_DILUT_EPS_NORM", "CY2023")</f>
        <v>1.7509999999999999</v>
      </c>
      <c r="E246">
        <f t="shared" si="12"/>
        <v>798806.2</v>
      </c>
      <c r="F246">
        <f t="shared" si="13"/>
        <v>0.13973938142887132</v>
      </c>
      <c r="G246" t="s">
        <v>248</v>
      </c>
      <c r="H246" s="4" cm="1">
        <f t="array" ref="H246">_xll.SNL.Clients.Office.Excel.Functions.SPG(G246, "SP_TOTAL_REV", "CY2023")</f>
        <v>5716400</v>
      </c>
      <c r="I246" s="4">
        <f>_xll.SNL.Clients.Office.Excel.Functions.SPG(G246,"IQ_AVG_DILUT_SHARES_OUT","CY2023")</f>
        <v>456200000</v>
      </c>
      <c r="J246" s="5">
        <f>_xll.SNL.Clients.Office.Excel.Functions.SPG(G246, "IQ_DILUT_EPS_NORM", "CY2023")</f>
        <v>1.7509999999999999</v>
      </c>
      <c r="K246">
        <f t="shared" si="14"/>
        <v>798806.2</v>
      </c>
      <c r="L246">
        <f t="shared" si="15"/>
        <v>0.13973938142887132</v>
      </c>
    </row>
    <row r="247" spans="1:12">
      <c r="A247" t="s">
        <v>249</v>
      </c>
      <c r="B247" s="4" cm="1">
        <f t="array" ref="B247">_xll.SNL.Clients.Office.Excel.Functions.SPG(A247, "SP_TOTAL_REV", "CY2023")</f>
        <v>2412733</v>
      </c>
      <c r="C247" s="4">
        <f>_xll.SNL.Clients.Office.Excel.Functions.SPG(A247,"IQ_AVG_DILUT_SHARES_OUT","CY2023")</f>
        <v>613288708</v>
      </c>
      <c r="D247" s="5">
        <f>_xll.SNL.Clients.Office.Excel.Functions.SPG(A247, "IQ_DILUT_EPS_NORM", "CY2023")</f>
        <v>0.35099999999999998</v>
      </c>
      <c r="E247">
        <f t="shared" si="12"/>
        <v>215264.33650799998</v>
      </c>
      <c r="F247">
        <f t="shared" si="13"/>
        <v>8.9220123614175278E-2</v>
      </c>
      <c r="G247" t="s">
        <v>249</v>
      </c>
      <c r="H247" s="4" cm="1">
        <f t="array" ref="H247">_xll.SNL.Clients.Office.Excel.Functions.SPG(G247, "SP_TOTAL_REV", "CY2023")</f>
        <v>2412733</v>
      </c>
      <c r="I247" s="4">
        <f>_xll.SNL.Clients.Office.Excel.Functions.SPG(G247,"IQ_AVG_DILUT_SHARES_OUT","CY2023")</f>
        <v>613288708</v>
      </c>
      <c r="J247" s="5">
        <f>_xll.SNL.Clients.Office.Excel.Functions.SPG(G247, "IQ_DILUT_EPS_NORM", "CY2023")</f>
        <v>0.35099999999999998</v>
      </c>
      <c r="K247">
        <f t="shared" si="14"/>
        <v>215264.33650799998</v>
      </c>
      <c r="L247">
        <f t="shared" si="15"/>
        <v>8.9220123614175278E-2</v>
      </c>
    </row>
    <row r="248" spans="1:12">
      <c r="A248" t="s">
        <v>250</v>
      </c>
      <c r="B248" s="4" cm="1">
        <f t="array" ref="B248">_xll.SNL.Clients.Office.Excel.Functions.SPG(A248, "SP_TOTAL_REV", "CY2023")</f>
        <v>14984000</v>
      </c>
      <c r="C248" s="4">
        <f>_xll.SNL.Clients.Office.Excel.Functions.SPG(A248,"IQ_AVG_DILUT_SHARES_OUT","CY2023")</f>
        <v>186300000</v>
      </c>
      <c r="D248" s="5">
        <f>_xll.SNL.Clients.Office.Excel.Functions.SPG(A248, "IQ_DILUT_EPS_NORM", "CY2023")</f>
        <v>4.9349999999999996</v>
      </c>
      <c r="E248">
        <f t="shared" si="12"/>
        <v>919390.49999999988</v>
      </c>
      <c r="F248">
        <f t="shared" si="13"/>
        <v>6.1358148691938057E-2</v>
      </c>
      <c r="G248" t="s">
        <v>250</v>
      </c>
      <c r="H248" s="4" cm="1">
        <f t="array" ref="H248">_xll.SNL.Clients.Office.Excel.Functions.SPG(G248, "SP_TOTAL_REV", "CY2023")</f>
        <v>14984000</v>
      </c>
      <c r="I248" s="4">
        <f>_xll.SNL.Clients.Office.Excel.Functions.SPG(G248,"IQ_AVG_DILUT_SHARES_OUT","CY2023")</f>
        <v>186300000</v>
      </c>
      <c r="J248" s="5">
        <f>_xll.SNL.Clients.Office.Excel.Functions.SPG(G248, "IQ_DILUT_EPS_NORM", "CY2023")</f>
        <v>4.9349999999999996</v>
      </c>
      <c r="K248">
        <f t="shared" si="14"/>
        <v>919390.49999999988</v>
      </c>
      <c r="L248">
        <f t="shared" si="15"/>
        <v>6.1358148691938057E-2</v>
      </c>
    </row>
    <row r="249" spans="1:12">
      <c r="A249" t="s">
        <v>251</v>
      </c>
      <c r="B249" s="4" cm="1">
        <f t="array" ref="B249">_xll.SNL.Clients.Office.Excel.Functions.SPG(A249, "SP_TOTAL_REV", "CY2023")</f>
        <v>5492760</v>
      </c>
      <c r="C249" s="4">
        <f>_xll.SNL.Clients.Office.Excel.Functions.SPG(A249,"IQ_AVG_DILUT_SHARES_OUT","CY2023")</f>
        <v>293965000</v>
      </c>
      <c r="D249" s="5">
        <f>_xll.SNL.Clients.Office.Excel.Functions.SPG(A249, "IQ_DILUT_EPS_NORM", "CY2023")</f>
        <v>0.95399999999999996</v>
      </c>
      <c r="E249">
        <f t="shared" si="12"/>
        <v>280442.61</v>
      </c>
      <c r="F249">
        <f t="shared" si="13"/>
        <v>5.1056774736198192E-2</v>
      </c>
      <c r="G249" t="s">
        <v>251</v>
      </c>
      <c r="H249" s="4" cm="1">
        <f t="array" ref="H249">_xll.SNL.Clients.Office.Excel.Functions.SPG(G249, "SP_TOTAL_REV", "CY2023")</f>
        <v>5492760</v>
      </c>
      <c r="I249" s="4">
        <f>_xll.SNL.Clients.Office.Excel.Functions.SPG(G249,"IQ_AVG_DILUT_SHARES_OUT","CY2023")</f>
        <v>293965000</v>
      </c>
      <c r="J249" s="5">
        <f>_xll.SNL.Clients.Office.Excel.Functions.SPG(G249, "IQ_DILUT_EPS_NORM", "CY2023")</f>
        <v>0.95399999999999996</v>
      </c>
      <c r="K249">
        <f t="shared" si="14"/>
        <v>280442.61</v>
      </c>
      <c r="L249">
        <f t="shared" si="15"/>
        <v>5.1056774736198192E-2</v>
      </c>
    </row>
    <row r="250" spans="1:12">
      <c r="A250" t="s">
        <v>252</v>
      </c>
      <c r="B250" s="4" cm="1">
        <f t="array" ref="B250">_xll.SNL.Clients.Office.Excel.Functions.SPG(A250, "SP_TOTAL_REV", "CY2023")</f>
        <v>12829665</v>
      </c>
      <c r="C250" s="4">
        <f>_xll.SNL.Clients.Office.Excel.Functions.SPG(A250,"IQ_AVG_DILUT_SHARES_OUT","CY2023")</f>
        <v>104451000</v>
      </c>
      <c r="D250" s="5">
        <f>_xll.SNL.Clients.Office.Excel.Functions.SPG(A250, "IQ_DILUT_EPS_NORM", "CY2023")</f>
        <v>5.5940000000000003</v>
      </c>
      <c r="E250">
        <f t="shared" si="12"/>
        <v>584298.89399999997</v>
      </c>
      <c r="F250">
        <f t="shared" si="13"/>
        <v>4.5542802091870671E-2</v>
      </c>
      <c r="G250" t="s">
        <v>252</v>
      </c>
      <c r="H250" s="4" cm="1">
        <f t="array" ref="H250">_xll.SNL.Clients.Office.Excel.Functions.SPG(G250, "SP_TOTAL_REV", "CY2023")</f>
        <v>12829665</v>
      </c>
      <c r="I250" s="4">
        <f>_xll.SNL.Clients.Office.Excel.Functions.SPG(G250,"IQ_AVG_DILUT_SHARES_OUT","CY2023")</f>
        <v>104451000</v>
      </c>
      <c r="J250" s="5">
        <f>_xll.SNL.Clients.Office.Excel.Functions.SPG(G250, "IQ_DILUT_EPS_NORM", "CY2023")</f>
        <v>5.5940000000000003</v>
      </c>
      <c r="K250">
        <f t="shared" si="14"/>
        <v>584298.89399999997</v>
      </c>
      <c r="L250">
        <f t="shared" si="15"/>
        <v>4.5542802091870671E-2</v>
      </c>
    </row>
    <row r="251" spans="1:12">
      <c r="A251" t="s">
        <v>253</v>
      </c>
      <c r="B251" s="4" cm="1">
        <f t="array" ref="B251">_xll.SNL.Clients.Office.Excel.Functions.SPG(A251, "SP_TOTAL_REV", "CY2023")</f>
        <v>33454000</v>
      </c>
      <c r="C251" s="4">
        <f>_xll.SNL.Clients.Office.Excel.Functions.SPG(A251,"IQ_AVG_DILUT_SHARES_OUT","CY2023")</f>
        <v>134425000</v>
      </c>
      <c r="D251" s="5">
        <f>_xll.SNL.Clients.Office.Excel.Functions.SPG(A251, "IQ_DILUT_EPS_NORM", "CY2023")</f>
        <v>6.2859999999999996</v>
      </c>
      <c r="E251">
        <f t="shared" si="12"/>
        <v>844995.55</v>
      </c>
      <c r="F251">
        <f t="shared" si="13"/>
        <v>2.5258430979852933E-2</v>
      </c>
      <c r="G251" t="s">
        <v>253</v>
      </c>
      <c r="H251" s="4" cm="1">
        <f t="array" ref="H251">_xll.SNL.Clients.Office.Excel.Functions.SPG(G251, "SP_TOTAL_REV", "CY2023")</f>
        <v>33454000</v>
      </c>
      <c r="I251" s="4">
        <f>_xll.SNL.Clients.Office.Excel.Functions.SPG(G251,"IQ_AVG_DILUT_SHARES_OUT","CY2023")</f>
        <v>134425000</v>
      </c>
      <c r="J251" s="5">
        <f>_xll.SNL.Clients.Office.Excel.Functions.SPG(G251, "IQ_DILUT_EPS_NORM", "CY2023")</f>
        <v>6.2859999999999996</v>
      </c>
      <c r="K251">
        <f t="shared" si="14"/>
        <v>844995.55</v>
      </c>
      <c r="L251">
        <f t="shared" si="15"/>
        <v>2.5258430979852933E-2</v>
      </c>
    </row>
    <row r="252" spans="1:12">
      <c r="A252" t="s">
        <v>254</v>
      </c>
      <c r="B252" s="4" cm="1">
        <f t="array" ref="B252">_xll.SNL.Clients.Office.Excel.Functions.SPG(A252, "SP_TOTAL_REV", "CY2023")</f>
        <v>2160255</v>
      </c>
      <c r="C252" s="4">
        <f>_xll.SNL.Clients.Office.Excel.Functions.SPG(A252,"IQ_AVG_DILUT_SHARES_OUT","CY2023")</f>
        <v>73025000</v>
      </c>
      <c r="D252" s="5">
        <f>_xll.SNL.Clients.Office.Excel.Functions.SPG(A252, "IQ_DILUT_EPS_NORM", "CY2023")</f>
        <v>4.1379999999999999</v>
      </c>
      <c r="E252">
        <f t="shared" si="12"/>
        <v>302177.45</v>
      </c>
      <c r="F252">
        <f t="shared" si="13"/>
        <v>0.13988045392789278</v>
      </c>
      <c r="G252" t="s">
        <v>254</v>
      </c>
      <c r="H252" s="4" cm="1">
        <f t="array" ref="H252">_xll.SNL.Clients.Office.Excel.Functions.SPG(G252, "SP_TOTAL_REV", "CY2023")</f>
        <v>2160255</v>
      </c>
      <c r="I252" s="4">
        <f>_xll.SNL.Clients.Office.Excel.Functions.SPG(G252,"IQ_AVG_DILUT_SHARES_OUT","CY2023")</f>
        <v>73025000</v>
      </c>
      <c r="J252" s="5">
        <f>_xll.SNL.Clients.Office.Excel.Functions.SPG(G252, "IQ_DILUT_EPS_NORM", "CY2023")</f>
        <v>4.1379999999999999</v>
      </c>
      <c r="K252">
        <f t="shared" si="14"/>
        <v>302177.45</v>
      </c>
      <c r="L252">
        <f t="shared" si="15"/>
        <v>0.13988045392789278</v>
      </c>
    </row>
    <row r="253" spans="1:12">
      <c r="A253" t="s">
        <v>255</v>
      </c>
      <c r="B253" s="4" cm="1">
        <f t="array" ref="B253">_xll.SNL.Clients.Office.Excel.Functions.SPG(A253, "SP_TOTAL_REV", "CY2023")</f>
        <v>9862979</v>
      </c>
      <c r="C253" s="4">
        <f>_xll.SNL.Clients.Office.Excel.Functions.SPG(A253,"IQ_AVG_DILUT_SHARES_OUT","CY2023")</f>
        <v>127043250</v>
      </c>
      <c r="D253" s="5">
        <f>_xll.SNL.Clients.Office.Excel.Functions.SPG(A253, "IQ_DILUT_EPS_NORM", "CY2023")</f>
        <v>2.9620000000000002</v>
      </c>
      <c r="E253">
        <f t="shared" si="12"/>
        <v>376302.10649999999</v>
      </c>
      <c r="F253">
        <f t="shared" si="13"/>
        <v>3.8152986688910116E-2</v>
      </c>
      <c r="G253" t="s">
        <v>255</v>
      </c>
      <c r="H253" s="4" cm="1">
        <f t="array" ref="H253">_xll.SNL.Clients.Office.Excel.Functions.SPG(G253, "SP_TOTAL_REV", "CY2023")</f>
        <v>9862979</v>
      </c>
      <c r="I253" s="4">
        <f>_xll.SNL.Clients.Office.Excel.Functions.SPG(G253,"IQ_AVG_DILUT_SHARES_OUT","CY2023")</f>
        <v>127043250</v>
      </c>
      <c r="J253" s="5">
        <f>_xll.SNL.Clients.Office.Excel.Functions.SPG(G253, "IQ_DILUT_EPS_NORM", "CY2023")</f>
        <v>2.9620000000000002</v>
      </c>
      <c r="K253">
        <f t="shared" si="14"/>
        <v>376302.10649999999</v>
      </c>
      <c r="L253">
        <f t="shared" si="15"/>
        <v>3.8152986688910116E-2</v>
      </c>
    </row>
    <row r="254" spans="1:12">
      <c r="A254" t="s">
        <v>256</v>
      </c>
      <c r="B254" s="4" cm="1">
        <f t="array" ref="B254">_xll.SNL.Clients.Office.Excel.Functions.SPG(A254, "SP_TOTAL_REV", "CY2023")</f>
        <v>85159000</v>
      </c>
      <c r="C254" s="4">
        <f>_xll.SNL.Clients.Office.Excel.Functions.SPG(A254,"IQ_AVG_DILUT_SHARES_OUT","CY2023")</f>
        <v>2560400000</v>
      </c>
      <c r="D254" s="5">
        <f>_xll.SNL.Clients.Office.Excel.Functions.SPG(A254, "IQ_DILUT_EPS_NORM", "CY2023")</f>
        <v>6.2130000000000001</v>
      </c>
      <c r="E254">
        <f t="shared" si="12"/>
        <v>15907765.199999999</v>
      </c>
      <c r="F254">
        <f t="shared" si="13"/>
        <v>0.18680075153536324</v>
      </c>
      <c r="G254" t="s">
        <v>256</v>
      </c>
      <c r="H254" s="4" cm="1">
        <f t="array" ref="H254">_xll.SNL.Clients.Office.Excel.Functions.SPG(G254, "SP_TOTAL_REV", "CY2023")</f>
        <v>85159000</v>
      </c>
      <c r="I254" s="4">
        <f>_xll.SNL.Clients.Office.Excel.Functions.SPG(G254,"IQ_AVG_DILUT_SHARES_OUT","CY2023")</f>
        <v>2560400000</v>
      </c>
      <c r="J254" s="5">
        <f>_xll.SNL.Clients.Office.Excel.Functions.SPG(G254, "IQ_DILUT_EPS_NORM", "CY2023")</f>
        <v>6.2130000000000001</v>
      </c>
      <c r="K254">
        <f t="shared" si="14"/>
        <v>15907765.199999999</v>
      </c>
      <c r="L254">
        <f t="shared" si="15"/>
        <v>0.18680075153536324</v>
      </c>
    </row>
    <row r="255" spans="1:12">
      <c r="A255" t="s">
        <v>257</v>
      </c>
      <c r="B255" s="4" cm="1">
        <f t="array" ref="B255">_xll.SNL.Clients.Office.Excel.Functions.SPG(A255, "SP_TOTAL_REV", "CY2023")</f>
        <v>21472000</v>
      </c>
      <c r="C255" s="4">
        <f>_xll.SNL.Clients.Office.Excel.Functions.SPG(A255,"IQ_AVG_DILUT_SHARES_OUT","CY2023")</f>
        <v>685425000</v>
      </c>
      <c r="D255" s="5">
        <f>_xll.SNL.Clients.Office.Excel.Functions.SPG(A255, "IQ_DILUT_EPS_NORM", "CY2023")</f>
        <v>1.867</v>
      </c>
      <c r="E255">
        <f t="shared" si="12"/>
        <v>1279688.4750000001</v>
      </c>
      <c r="F255">
        <f t="shared" si="13"/>
        <v>5.9598010199329365E-2</v>
      </c>
      <c r="G255" t="s">
        <v>257</v>
      </c>
      <c r="H255" s="4" cm="1">
        <f t="array" ref="H255">_xll.SNL.Clients.Office.Excel.Functions.SPG(G255, "SP_TOTAL_REV", "CY2023")</f>
        <v>21472000</v>
      </c>
      <c r="I255" s="4">
        <f>_xll.SNL.Clients.Office.Excel.Functions.SPG(G255,"IQ_AVG_DILUT_SHARES_OUT","CY2023")</f>
        <v>685425000</v>
      </c>
      <c r="J255" s="5">
        <f>_xll.SNL.Clients.Office.Excel.Functions.SPG(G255, "IQ_DILUT_EPS_NORM", "CY2023")</f>
        <v>1.867</v>
      </c>
      <c r="K255">
        <f t="shared" si="14"/>
        <v>1279688.4750000001</v>
      </c>
      <c r="L255">
        <f t="shared" si="15"/>
        <v>5.9598010199329365E-2</v>
      </c>
    </row>
    <row r="256" spans="1:12">
      <c r="A256" t="s">
        <v>258</v>
      </c>
      <c r="B256" s="4" cm="1">
        <f t="array" ref="B256">_xll.SNL.Clients.Office.Excel.Functions.SPG(A256, "SP_TOTAL_REV", "CY2023")</f>
        <v>154990000</v>
      </c>
      <c r="C256" s="4">
        <f>_xll.SNL.Clients.Office.Excel.Functions.SPG(A256,"IQ_AVG_DILUT_SHARES_OUT","CY2023")</f>
        <v>2943100000</v>
      </c>
      <c r="D256" s="5">
        <f>_xll.SNL.Clients.Office.Excel.Functions.SPG(A256, "IQ_DILUT_EPS_NORM", "CY2023")</f>
        <v>13.263999999999999</v>
      </c>
      <c r="E256">
        <f t="shared" si="12"/>
        <v>39037278.399999999</v>
      </c>
      <c r="F256">
        <f t="shared" si="13"/>
        <v>0.25186965868765726</v>
      </c>
      <c r="G256" t="s">
        <v>258</v>
      </c>
      <c r="H256" s="4" cm="1">
        <f t="array" ref="H256">_xll.SNL.Clients.Office.Excel.Functions.SPG(G256, "SP_TOTAL_REV", "CY2023")</f>
        <v>154990000</v>
      </c>
      <c r="I256" s="4">
        <f>_xll.SNL.Clients.Office.Excel.Functions.SPG(G256,"IQ_AVG_DILUT_SHARES_OUT","CY2023")</f>
        <v>2943100000</v>
      </c>
      <c r="J256" s="5">
        <f>_xll.SNL.Clients.Office.Excel.Functions.SPG(G256, "IQ_DILUT_EPS_NORM", "CY2023")</f>
        <v>13.263999999999999</v>
      </c>
      <c r="K256">
        <f t="shared" si="14"/>
        <v>39037278.399999999</v>
      </c>
      <c r="L256">
        <f t="shared" si="15"/>
        <v>0.25186965868765726</v>
      </c>
    </row>
    <row r="257" spans="1:12">
      <c r="A257" t="s">
        <v>259</v>
      </c>
      <c r="B257" s="4" cm="1">
        <f t="array" ref="B257">_xll.SNL.Clients.Office.Excel.Functions.SPG(A257, "SP_TOTAL_REV", "CY2023")</f>
        <v>5564500</v>
      </c>
      <c r="C257" s="4">
        <f>_xll.SNL.Clients.Office.Excel.Functions.SPG(A257,"IQ_AVG_DILUT_SHARES_OUT","CY2023")</f>
        <v>325900000</v>
      </c>
      <c r="D257" s="5">
        <f>_xll.SNL.Clients.Office.Excel.Functions.SPG(A257, "IQ_DILUT_EPS_NORM", "CY2023")</f>
        <v>1.014</v>
      </c>
      <c r="E257">
        <f t="shared" si="12"/>
        <v>330462.59999999998</v>
      </c>
      <c r="F257">
        <f t="shared" si="13"/>
        <v>5.9387653877257612E-2</v>
      </c>
      <c r="G257" t="s">
        <v>259</v>
      </c>
      <c r="H257" s="4" cm="1">
        <f t="array" ref="H257">_xll.SNL.Clients.Office.Excel.Functions.SPG(G257, "SP_TOTAL_REV", "CY2023")</f>
        <v>5564500</v>
      </c>
      <c r="I257" s="4">
        <f>_xll.SNL.Clients.Office.Excel.Functions.SPG(G257,"IQ_AVG_DILUT_SHARES_OUT","CY2023")</f>
        <v>325900000</v>
      </c>
      <c r="J257" s="5">
        <f>_xll.SNL.Clients.Office.Excel.Functions.SPG(G257, "IQ_DILUT_EPS_NORM", "CY2023")</f>
        <v>1.014</v>
      </c>
      <c r="K257">
        <f t="shared" si="14"/>
        <v>330462.59999999998</v>
      </c>
      <c r="L257">
        <f t="shared" si="15"/>
        <v>5.9387653877257612E-2</v>
      </c>
    </row>
    <row r="258" spans="1:12">
      <c r="A258" t="s">
        <v>260</v>
      </c>
      <c r="B258" s="4" cm="1">
        <f t="array" ref="B258">_xll.SNL.Clients.Office.Excel.Functions.SPG(A258, "SP_TOTAL_REV", "CY2023")</f>
        <v>13122000</v>
      </c>
      <c r="C258" s="4">
        <f>_xll.SNL.Clients.Office.Excel.Functions.SPG(A258,"IQ_AVG_DILUT_SHARES_OUT","CY2023")</f>
        <v>344565217</v>
      </c>
      <c r="D258" s="5">
        <f>_xll.SNL.Clients.Office.Excel.Functions.SPG(A258, "IQ_DILUT_EPS_NORM", "CY2023")</f>
        <v>1.9359999999999999</v>
      </c>
      <c r="E258">
        <f t="shared" si="12"/>
        <v>667078.26011199993</v>
      </c>
      <c r="F258">
        <f t="shared" si="13"/>
        <v>5.0836630095412276E-2</v>
      </c>
      <c r="G258" t="s">
        <v>260</v>
      </c>
      <c r="H258" s="4" cm="1">
        <f t="array" ref="H258">_xll.SNL.Clients.Office.Excel.Functions.SPG(G258, "SP_TOTAL_REV", "CY2023")</f>
        <v>13122000</v>
      </c>
      <c r="I258" s="4">
        <f>_xll.SNL.Clients.Office.Excel.Functions.SPG(G258,"IQ_AVG_DILUT_SHARES_OUT","CY2023")</f>
        <v>344565217</v>
      </c>
      <c r="J258" s="5">
        <f>_xll.SNL.Clients.Office.Excel.Functions.SPG(G258, "IQ_DILUT_EPS_NORM", "CY2023")</f>
        <v>1.9359999999999999</v>
      </c>
      <c r="K258">
        <f t="shared" si="14"/>
        <v>667078.26011199993</v>
      </c>
      <c r="L258">
        <f t="shared" si="15"/>
        <v>5.0836630095412276E-2</v>
      </c>
    </row>
    <row r="259" spans="1:12">
      <c r="A259" t="s">
        <v>261</v>
      </c>
      <c r="B259" s="4" cm="1">
        <f t="array" ref="B259">_xll.SNL.Clients.Office.Excel.Functions.SPG(A259, "SP_TOTAL_REV", "CY2023")</f>
        <v>15444000</v>
      </c>
      <c r="C259" s="4">
        <f>_xll.SNL.Clients.Office.Excel.Functions.SPG(A259,"IQ_AVG_DILUT_SHARES_OUT","CY2023")</f>
        <v>1850325000</v>
      </c>
      <c r="D259" s="5">
        <f>_xll.SNL.Clients.Office.Excel.Functions.SPG(A259, "IQ_DILUT_EPS_NORM", "CY2023")</f>
        <v>0.88800000000000001</v>
      </c>
      <c r="E259">
        <f t="shared" si="12"/>
        <v>1643088.6</v>
      </c>
      <c r="F259">
        <f t="shared" si="13"/>
        <v>0.10639009324009324</v>
      </c>
      <c r="G259" t="s">
        <v>261</v>
      </c>
      <c r="H259" s="4" cm="1">
        <f t="array" ref="H259">_xll.SNL.Clients.Office.Excel.Functions.SPG(G259, "SP_TOTAL_REV", "CY2023")</f>
        <v>15444000</v>
      </c>
      <c r="I259" s="4">
        <f>_xll.SNL.Clients.Office.Excel.Functions.SPG(G259,"IQ_AVG_DILUT_SHARES_OUT","CY2023")</f>
        <v>1850325000</v>
      </c>
      <c r="J259" s="5">
        <f>_xll.SNL.Clients.Office.Excel.Functions.SPG(G259, "IQ_DILUT_EPS_NORM", "CY2023")</f>
        <v>0.88800000000000001</v>
      </c>
      <c r="K259">
        <f t="shared" si="14"/>
        <v>1643088.6</v>
      </c>
      <c r="L259">
        <f t="shared" si="15"/>
        <v>0.10639009324009324</v>
      </c>
    </row>
    <row r="260" spans="1:12">
      <c r="A260" t="s">
        <v>262</v>
      </c>
      <c r="B260" s="4" cm="1">
        <f t="array" ref="B260">_xll.SNL.Clients.Office.Excel.Functions.SPG(A260, "SP_TOTAL_REV", "CY2023")</f>
        <v>14814000</v>
      </c>
      <c r="C260" s="4">
        <f>_xll.SNL.Clients.Office.Excel.Functions.SPG(A260,"IQ_AVG_DILUT_SHARES_OUT","CY2023")</f>
        <v>1408400000</v>
      </c>
      <c r="D260" s="5">
        <f>_xll.SNL.Clients.Office.Excel.Functions.SPG(A260, "IQ_DILUT_EPS_NORM", "CY2023")</f>
        <v>1.2370000000000001</v>
      </c>
      <c r="E260">
        <f t="shared" si="12"/>
        <v>1742190.8000000003</v>
      </c>
      <c r="F260">
        <f t="shared" si="13"/>
        <v>0.11760434723909817</v>
      </c>
      <c r="G260" t="s">
        <v>262</v>
      </c>
      <c r="H260" s="4" cm="1">
        <f t="array" ref="H260">_xll.SNL.Clients.Office.Excel.Functions.SPG(G260, "SP_TOTAL_REV", "CY2023")</f>
        <v>14814000</v>
      </c>
      <c r="I260" s="4">
        <f>_xll.SNL.Clients.Office.Excel.Functions.SPG(G260,"IQ_AVG_DILUT_SHARES_OUT","CY2023")</f>
        <v>1408400000</v>
      </c>
      <c r="J260" s="5">
        <f>_xll.SNL.Clients.Office.Excel.Functions.SPG(G260, "IQ_DILUT_EPS_NORM", "CY2023")</f>
        <v>1.2370000000000001</v>
      </c>
      <c r="K260">
        <f t="shared" si="14"/>
        <v>1742190.8000000003</v>
      </c>
      <c r="L260">
        <f t="shared" si="15"/>
        <v>0.11760434723909817</v>
      </c>
    </row>
    <row r="261" spans="1:12">
      <c r="A261" t="s">
        <v>263</v>
      </c>
      <c r="B261" s="4" cm="1">
        <f t="array" ref="B261">_xll.SNL.Clients.Office.Excel.Functions.SPG(A261, "SP_TOTAL_REV", "CY2023")</f>
        <v>6383000</v>
      </c>
      <c r="C261" s="4">
        <f>_xll.SNL.Clients.Office.Excel.Functions.SPG(A261,"IQ_AVG_DILUT_SHARES_OUT","CY2023")</f>
        <v>932759000</v>
      </c>
      <c r="D261" s="5">
        <f>_xll.SNL.Clients.Office.Excel.Functions.SPG(A261, "IQ_DILUT_EPS_NORM", "CY2023")</f>
        <v>0.95899999999999996</v>
      </c>
      <c r="E261">
        <f t="shared" ref="E261:E324" si="16">C261*D261/1000</f>
        <v>894515.88100000005</v>
      </c>
      <c r="F261">
        <f t="shared" ref="F261:F324" si="17">E261/B261</f>
        <v>0.1401403542221526</v>
      </c>
      <c r="G261" t="s">
        <v>263</v>
      </c>
      <c r="H261" s="4" cm="1">
        <f t="array" ref="H261">_xll.SNL.Clients.Office.Excel.Functions.SPG(G261, "SP_TOTAL_REV", "CY2023")</f>
        <v>6383000</v>
      </c>
      <c r="I261" s="4">
        <f>_xll.SNL.Clients.Office.Excel.Functions.SPG(G261,"IQ_AVG_DILUT_SHARES_OUT","CY2023")</f>
        <v>932759000</v>
      </c>
      <c r="J261" s="5">
        <f>_xll.SNL.Clients.Office.Excel.Functions.SPG(G261, "IQ_DILUT_EPS_NORM", "CY2023")</f>
        <v>0.95899999999999996</v>
      </c>
      <c r="K261">
        <f t="shared" ref="K261:K324" si="18">I261*J261/1000</f>
        <v>894515.88100000005</v>
      </c>
      <c r="L261">
        <f t="shared" ref="L261:L324" si="19">K261/H261</f>
        <v>0.1401403542221526</v>
      </c>
    </row>
    <row r="262" spans="1:12">
      <c r="A262" t="s">
        <v>264</v>
      </c>
      <c r="B262" s="4" cm="1">
        <f t="array" ref="B262">_xll.SNL.Clients.Office.Excel.Functions.SPG(A262, "SP_TOTAL_REV", "CY2023")</f>
        <v>5342000</v>
      </c>
      <c r="C262" s="4">
        <f>_xll.SNL.Clients.Office.Excel.Functions.SPG(A262,"IQ_AVG_DILUT_SHARES_OUT","CY2023")</f>
        <v>178000000</v>
      </c>
      <c r="D262" s="5">
        <f>_xll.SNL.Clients.Office.Excel.Functions.SPG(A262, "IQ_DILUT_EPS_NORM", "CY2023")</f>
        <v>4.3860000000000001</v>
      </c>
      <c r="E262">
        <f t="shared" si="16"/>
        <v>780708</v>
      </c>
      <c r="F262">
        <f t="shared" si="17"/>
        <v>0.14614526394608759</v>
      </c>
      <c r="G262" t="s">
        <v>264</v>
      </c>
      <c r="H262" s="4" cm="1">
        <f t="array" ref="H262">_xll.SNL.Clients.Office.Excel.Functions.SPG(G262, "SP_TOTAL_REV", "CY2023")</f>
        <v>5342000</v>
      </c>
      <c r="I262" s="4">
        <f>_xll.SNL.Clients.Office.Excel.Functions.SPG(G262,"IQ_AVG_DILUT_SHARES_OUT","CY2023")</f>
        <v>178000000</v>
      </c>
      <c r="J262" s="5">
        <f>_xll.SNL.Clients.Office.Excel.Functions.SPG(G262, "IQ_DILUT_EPS_NORM", "CY2023")</f>
        <v>4.3860000000000001</v>
      </c>
      <c r="K262">
        <f t="shared" si="18"/>
        <v>780708</v>
      </c>
      <c r="L262">
        <f t="shared" si="19"/>
        <v>0.14614526394608759</v>
      </c>
    </row>
    <row r="263" spans="1:12">
      <c r="A263" t="s">
        <v>265</v>
      </c>
      <c r="B263" s="4" cm="1">
        <f t="array" ref="B263">_xll.SNL.Clients.Office.Excel.Functions.SPG(A263, "SP_TOTAL_REV", "CY2023")</f>
        <v>20431000</v>
      </c>
      <c r="C263" s="4">
        <f>_xll.SNL.Clients.Office.Excel.Functions.SPG(A263,"IQ_AVG_DILUT_SHARES_OUT","CY2023")</f>
        <v>338800000</v>
      </c>
      <c r="D263" s="5">
        <f>_xll.SNL.Clients.Office.Excel.Functions.SPG(A263, "IQ_DILUT_EPS_NORM", "CY2023")</f>
        <v>5.2320000000000002</v>
      </c>
      <c r="E263">
        <f t="shared" si="16"/>
        <v>1772601.6</v>
      </c>
      <c r="F263">
        <f t="shared" si="17"/>
        <v>8.6760393519651521E-2</v>
      </c>
      <c r="G263" t="s">
        <v>265</v>
      </c>
      <c r="H263" s="4" cm="1">
        <f t="array" ref="H263">_xll.SNL.Clients.Office.Excel.Functions.SPG(G263, "SP_TOTAL_REV", "CY2023")</f>
        <v>20431000</v>
      </c>
      <c r="I263" s="4">
        <f>_xll.SNL.Clients.Office.Excel.Functions.SPG(G263,"IQ_AVG_DILUT_SHARES_OUT","CY2023")</f>
        <v>338800000</v>
      </c>
      <c r="J263" s="5">
        <f>_xll.SNL.Clients.Office.Excel.Functions.SPG(G263, "IQ_DILUT_EPS_NORM", "CY2023")</f>
        <v>5.2320000000000002</v>
      </c>
      <c r="K263">
        <f t="shared" si="18"/>
        <v>1772601.6</v>
      </c>
      <c r="L263">
        <f t="shared" si="19"/>
        <v>8.6760393519651521E-2</v>
      </c>
    </row>
    <row r="264" spans="1:12">
      <c r="A264" t="s">
        <v>266</v>
      </c>
      <c r="B264" s="4" cm="1">
        <f t="array" ref="B264">_xll.SNL.Clients.Office.Excel.Functions.SPG(A264, "SP_TOTAL_REV", "CY2023")</f>
        <v>2087463</v>
      </c>
      <c r="C264" s="4">
        <f>_xll.SNL.Clients.Office.Excel.Functions.SPG(A264,"IQ_AVG_DILUT_SHARES_OUT","CY2023")</f>
        <v>618199000</v>
      </c>
      <c r="D264" s="5">
        <f>_xll.SNL.Clients.Office.Excel.Functions.SPG(A264, "IQ_DILUT_EPS_NORM", "CY2023")</f>
        <v>0.63800000000000001</v>
      </c>
      <c r="E264">
        <f t="shared" si="16"/>
        <v>394410.962</v>
      </c>
      <c r="F264">
        <f t="shared" si="17"/>
        <v>0.18894273191908073</v>
      </c>
      <c r="G264" t="s">
        <v>266</v>
      </c>
      <c r="H264" s="4" cm="1">
        <f t="array" ref="H264">_xll.SNL.Clients.Office.Excel.Functions.SPG(G264, "SP_TOTAL_REV", "CY2023")</f>
        <v>2087463</v>
      </c>
      <c r="I264" s="4">
        <f>_xll.SNL.Clients.Office.Excel.Functions.SPG(G264,"IQ_AVG_DILUT_SHARES_OUT","CY2023")</f>
        <v>618199000</v>
      </c>
      <c r="J264" s="5">
        <f>_xll.SNL.Clients.Office.Excel.Functions.SPG(G264, "IQ_DILUT_EPS_NORM", "CY2023")</f>
        <v>0.63800000000000001</v>
      </c>
      <c r="K264">
        <f t="shared" si="18"/>
        <v>394410.962</v>
      </c>
      <c r="L264">
        <f t="shared" si="19"/>
        <v>0.18894273191908073</v>
      </c>
    </row>
    <row r="265" spans="1:12">
      <c r="A265" t="s">
        <v>267</v>
      </c>
      <c r="B265" s="4" cm="1">
        <f t="array" ref="B265">_xll.SNL.Clients.Office.Excel.Functions.SPG(A265, "SP_TOTAL_REV", "CY2023")</f>
        <v>15334000</v>
      </c>
      <c r="C265" s="4">
        <f>_xll.SNL.Clients.Office.Excel.Functions.SPG(A265,"IQ_AVG_DILUT_SHARES_OUT","CY2023")</f>
        <v>2234000000</v>
      </c>
      <c r="D265" s="5">
        <f>_xll.SNL.Clients.Office.Excel.Functions.SPG(A265, "IQ_DILUT_EPS_NORM", "CY2023")</f>
        <v>0.86699999999999999</v>
      </c>
      <c r="E265">
        <f t="shared" si="16"/>
        <v>1936878</v>
      </c>
      <c r="F265">
        <f t="shared" si="17"/>
        <v>0.12631263858093125</v>
      </c>
      <c r="G265" t="s">
        <v>267</v>
      </c>
      <c r="H265" s="4" cm="1">
        <f t="array" ref="H265">_xll.SNL.Clients.Office.Excel.Functions.SPG(G265, "SP_TOTAL_REV", "CY2023")</f>
        <v>15334000</v>
      </c>
      <c r="I265" s="4">
        <f>_xll.SNL.Clients.Office.Excel.Functions.SPG(G265,"IQ_AVG_DILUT_SHARES_OUT","CY2023")</f>
        <v>2234000000</v>
      </c>
      <c r="J265" s="5">
        <f>_xll.SNL.Clients.Office.Excel.Functions.SPG(G265, "IQ_DILUT_EPS_NORM", "CY2023")</f>
        <v>0.86699999999999999</v>
      </c>
      <c r="K265">
        <f t="shared" si="18"/>
        <v>1936878</v>
      </c>
      <c r="L265">
        <f t="shared" si="19"/>
        <v>0.12631263858093125</v>
      </c>
    </row>
    <row r="266" spans="1:12">
      <c r="A266" t="s">
        <v>268</v>
      </c>
      <c r="B266" s="4" cm="1">
        <f t="array" ref="B266">_xll.SNL.Clients.Office.Excel.Functions.SPG(A266, "SP_TOTAL_REV", "CY2023")</f>
        <v>18663644</v>
      </c>
      <c r="C266" s="4">
        <f>_xll.SNL.Clients.Office.Excel.Functions.SPG(A266,"IQ_AVG_DILUT_SHARES_OUT","CY2023")</f>
        <v>911787433</v>
      </c>
      <c r="D266" s="5">
        <f>_xll.SNL.Clients.Office.Excel.Functions.SPG(A266, "IQ_DILUT_EPS_NORM", "CY2023")</f>
        <v>2.7109999999999999</v>
      </c>
      <c r="E266">
        <f t="shared" si="16"/>
        <v>2471855.7308629998</v>
      </c>
      <c r="F266">
        <f t="shared" si="17"/>
        <v>0.13244228891544438</v>
      </c>
      <c r="G266" t="s">
        <v>268</v>
      </c>
      <c r="H266" s="4" cm="1">
        <f t="array" ref="H266">_xll.SNL.Clients.Office.Excel.Functions.SPG(G266, "SP_TOTAL_REV", "CY2023")</f>
        <v>18663644</v>
      </c>
      <c r="I266" s="4">
        <f>_xll.SNL.Clients.Office.Excel.Functions.SPG(G266,"IQ_AVG_DILUT_SHARES_OUT","CY2023")</f>
        <v>911787433</v>
      </c>
      <c r="J266" s="5">
        <f>_xll.SNL.Clients.Office.Excel.Functions.SPG(G266, "IQ_DILUT_EPS_NORM", "CY2023")</f>
        <v>2.7109999999999999</v>
      </c>
      <c r="K266">
        <f t="shared" si="18"/>
        <v>2471855.7308629998</v>
      </c>
      <c r="L266">
        <f t="shared" si="19"/>
        <v>0.13244228891544438</v>
      </c>
    </row>
    <row r="267" spans="1:12">
      <c r="A267" t="s">
        <v>269</v>
      </c>
      <c r="B267" s="4" cm="1">
        <f t="array" ref="B267">_xll.SNL.Clients.Office.Excel.Functions.SPG(A267, "SP_TOTAL_REV", "CY2023")</f>
        <v>9671427</v>
      </c>
      <c r="C267" s="4">
        <f>_xll.SNL.Clients.Office.Excel.Functions.SPG(A267,"IQ_AVG_DILUT_SHARES_OUT","CY2023")</f>
        <v>137443000</v>
      </c>
      <c r="D267" s="5">
        <f>_xll.SNL.Clients.Office.Excel.Functions.SPG(A267, "IQ_DILUT_EPS_NORM", "CY2023")</f>
        <v>15.047000000000001</v>
      </c>
      <c r="E267">
        <f t="shared" si="16"/>
        <v>2068104.821</v>
      </c>
      <c r="F267">
        <f t="shared" si="17"/>
        <v>0.21383657458201361</v>
      </c>
      <c r="G267" t="s">
        <v>269</v>
      </c>
      <c r="H267" s="4" cm="1">
        <f t="array" ref="H267">_xll.SNL.Clients.Office.Excel.Functions.SPG(G267, "SP_TOTAL_REV", "CY2023")</f>
        <v>9671427</v>
      </c>
      <c r="I267" s="4">
        <f>_xll.SNL.Clients.Office.Excel.Functions.SPG(G267,"IQ_AVG_DILUT_SHARES_OUT","CY2023")</f>
        <v>137443000</v>
      </c>
      <c r="J267" s="5">
        <f>_xll.SNL.Clients.Office.Excel.Functions.SPG(G267, "IQ_DILUT_EPS_NORM", "CY2023")</f>
        <v>15.047000000000001</v>
      </c>
      <c r="K267">
        <f t="shared" si="18"/>
        <v>2068104.821</v>
      </c>
      <c r="L267">
        <f t="shared" si="19"/>
        <v>0.21383657458201361</v>
      </c>
    </row>
    <row r="268" spans="1:12">
      <c r="A268" t="s">
        <v>270</v>
      </c>
      <c r="B268" s="4" cm="1">
        <f t="array" ref="B268">_xll.SNL.Clients.Office.Excel.Functions.SPG(A268, "SP_TOTAL_REV", "CY2023")</f>
        <v>19419000</v>
      </c>
      <c r="C268" s="4">
        <f>_xll.SNL.Clients.Office.Excel.Functions.SPG(A268,"IQ_AVG_DILUT_SHARES_OUT","CY2023")</f>
        <v>190600000</v>
      </c>
      <c r="D268" s="5">
        <f>_xll.SNL.Clients.Office.Excel.Functions.SPG(A268, "IQ_DILUT_EPS_NORM", "CY2023")</f>
        <v>6.0449999999999999</v>
      </c>
      <c r="E268">
        <f t="shared" si="16"/>
        <v>1152177</v>
      </c>
      <c r="F268">
        <f t="shared" si="17"/>
        <v>5.9332457902054686E-2</v>
      </c>
      <c r="G268" t="s">
        <v>270</v>
      </c>
      <c r="H268" s="4" cm="1">
        <f t="array" ref="H268">_xll.SNL.Clients.Office.Excel.Functions.SPG(G268, "SP_TOTAL_REV", "CY2023")</f>
        <v>19419000</v>
      </c>
      <c r="I268" s="4">
        <f>_xll.SNL.Clients.Office.Excel.Functions.SPG(G268,"IQ_AVG_DILUT_SHARES_OUT","CY2023")</f>
        <v>190600000</v>
      </c>
      <c r="J268" s="5">
        <f>_xll.SNL.Clients.Office.Excel.Functions.SPG(G268, "IQ_DILUT_EPS_NORM", "CY2023")</f>
        <v>6.0449999999999999</v>
      </c>
      <c r="K268">
        <f t="shared" si="18"/>
        <v>1152177</v>
      </c>
      <c r="L268">
        <f t="shared" si="19"/>
        <v>5.9332457902054686E-2</v>
      </c>
    </row>
    <row r="269" spans="1:12">
      <c r="A269" t="s">
        <v>271</v>
      </c>
      <c r="B269" s="4" cm="1">
        <f t="array" ref="B269">_xll.SNL.Clients.Office.Excel.Functions.SPG(A269, "SP_TOTAL_REV", "CY2023")</f>
        <v>12161600</v>
      </c>
      <c r="C269" s="4">
        <f>_xll.SNL.Clients.Office.Excel.Functions.SPG(A269,"IQ_AVG_DILUT_SHARES_OUT","CY2023")</f>
        <v>87600000</v>
      </c>
      <c r="D269" s="5">
        <f>_xll.SNL.Clients.Office.Excel.Functions.SPG(A269, "IQ_DILUT_EPS_NORM", "CY2023")</f>
        <v>7.2140000000000004</v>
      </c>
      <c r="E269">
        <f t="shared" si="16"/>
        <v>631946.4</v>
      </c>
      <c r="F269">
        <f t="shared" si="17"/>
        <v>5.196243915274306E-2</v>
      </c>
      <c r="G269" t="s">
        <v>271</v>
      </c>
      <c r="H269" s="4" cm="1">
        <f t="array" ref="H269">_xll.SNL.Clients.Office.Excel.Functions.SPG(G269, "SP_TOTAL_REV", "CY2023")</f>
        <v>12161600</v>
      </c>
      <c r="I269" s="4">
        <f>_xll.SNL.Clients.Office.Excel.Functions.SPG(G269,"IQ_AVG_DILUT_SHARES_OUT","CY2023")</f>
        <v>87600000</v>
      </c>
      <c r="J269" s="5">
        <f>_xll.SNL.Clients.Office.Excel.Functions.SPG(G269, "IQ_DILUT_EPS_NORM", "CY2023")</f>
        <v>7.2140000000000004</v>
      </c>
      <c r="K269">
        <f t="shared" si="18"/>
        <v>631946.4</v>
      </c>
      <c r="L269">
        <f t="shared" si="19"/>
        <v>5.196243915274306E-2</v>
      </c>
    </row>
    <row r="270" spans="1:12">
      <c r="A270" t="s">
        <v>272</v>
      </c>
      <c r="B270" s="4" cm="1">
        <f t="array" ref="B270">_xll.SNL.Clients.Office.Excel.Functions.SPG(A270, "SP_TOTAL_REV", "CY2023")</f>
        <v>14317147</v>
      </c>
      <c r="C270" s="4">
        <f>_xll.SNL.Clients.Office.Excel.Functions.SPG(A270,"IQ_AVG_DILUT_SHARES_OUT","CY2023")</f>
        <v>1337936500</v>
      </c>
      <c r="D270" s="5">
        <f>_xll.SNL.Clients.Office.Excel.Functions.SPG(A270, "IQ_DILUT_EPS_NORM", "CY2023")</f>
        <v>1.8979999999999999</v>
      </c>
      <c r="E270">
        <f t="shared" si="16"/>
        <v>2539403.477</v>
      </c>
      <c r="F270">
        <f t="shared" si="17"/>
        <v>0.17736798239202264</v>
      </c>
      <c r="G270" t="s">
        <v>272</v>
      </c>
      <c r="H270" s="4" cm="1">
        <f t="array" ref="H270">_xll.SNL.Clients.Office.Excel.Functions.SPG(G270, "SP_TOTAL_REV", "CY2023")</f>
        <v>14317147</v>
      </c>
      <c r="I270" s="4">
        <f>_xll.SNL.Clients.Office.Excel.Functions.SPG(G270,"IQ_AVG_DILUT_SHARES_OUT","CY2023")</f>
        <v>1337936500</v>
      </c>
      <c r="J270" s="5">
        <f>_xll.SNL.Clients.Office.Excel.Functions.SPG(G270, "IQ_DILUT_EPS_NORM", "CY2023")</f>
        <v>1.8979999999999999</v>
      </c>
      <c r="K270">
        <f t="shared" si="18"/>
        <v>2539403.477</v>
      </c>
      <c r="L270">
        <f t="shared" si="19"/>
        <v>0.17736798239202264</v>
      </c>
    </row>
    <row r="271" spans="1:12">
      <c r="A271" t="s">
        <v>273</v>
      </c>
      <c r="B271" s="4" cm="1">
        <f t="array" ref="B271">_xll.SNL.Clients.Office.Excel.Functions.SPG(A271, "SP_TOTAL_REV", "CY2023")</f>
        <v>6345900</v>
      </c>
      <c r="C271" s="4">
        <f>_xll.SNL.Clients.Office.Excel.Functions.SPG(A271,"IQ_AVG_DILUT_SHARES_OUT","CY2023")</f>
        <v>145900000</v>
      </c>
      <c r="D271" s="5">
        <f>_xll.SNL.Clients.Office.Excel.Functions.SPG(A271, "IQ_DILUT_EPS_NORM", "CY2023")</f>
        <v>6.1479999999999997</v>
      </c>
      <c r="E271">
        <f t="shared" si="16"/>
        <v>896993.2</v>
      </c>
      <c r="F271">
        <f t="shared" si="17"/>
        <v>0.14135003703178428</v>
      </c>
      <c r="G271" t="s">
        <v>273</v>
      </c>
      <c r="H271" s="4" cm="1">
        <f t="array" ref="H271">_xll.SNL.Clients.Office.Excel.Functions.SPG(G271, "SP_TOTAL_REV", "CY2023")</f>
        <v>6345900</v>
      </c>
      <c r="I271" s="4">
        <f>_xll.SNL.Clients.Office.Excel.Functions.SPG(G271,"IQ_AVG_DILUT_SHARES_OUT","CY2023")</f>
        <v>145900000</v>
      </c>
      <c r="J271" s="5">
        <f>_xll.SNL.Clients.Office.Excel.Functions.SPG(G271, "IQ_DILUT_EPS_NORM", "CY2023")</f>
        <v>6.1479999999999997</v>
      </c>
      <c r="K271">
        <f t="shared" si="18"/>
        <v>896993.2</v>
      </c>
      <c r="L271">
        <f t="shared" si="19"/>
        <v>0.14135003703178428</v>
      </c>
    </row>
    <row r="272" spans="1:12">
      <c r="A272" t="s">
        <v>274</v>
      </c>
      <c r="B272" s="4" cm="1">
        <f t="array" ref="B272">_xll.SNL.Clients.Office.Excel.Functions.SPG(A272, "SP_TOTAL_REV", "CY2023")</f>
        <v>10372000</v>
      </c>
      <c r="C272" s="4">
        <f>_xll.SNL.Clients.Office.Excel.Functions.SPG(A272,"IQ_AVG_DILUT_SHARES_OUT","CY2023")</f>
        <v>765000000</v>
      </c>
      <c r="D272" s="5">
        <f>_xll.SNL.Clients.Office.Excel.Functions.SPG(A272, "IQ_DILUT_EPS_NORM", "CY2023")</f>
        <v>1.198</v>
      </c>
      <c r="E272">
        <f t="shared" si="16"/>
        <v>916470</v>
      </c>
      <c r="F272">
        <f t="shared" si="17"/>
        <v>8.836000771307366E-2</v>
      </c>
      <c r="G272" t="s">
        <v>274</v>
      </c>
      <c r="H272" s="4" cm="1">
        <f t="array" ref="H272">_xll.SNL.Clients.Office.Excel.Functions.SPG(G272, "SP_TOTAL_REV", "CY2023")</f>
        <v>10372000</v>
      </c>
      <c r="I272" s="4">
        <f>_xll.SNL.Clients.Office.Excel.Functions.SPG(G272,"IQ_AVG_DILUT_SHARES_OUT","CY2023")</f>
        <v>765000000</v>
      </c>
      <c r="J272" s="5">
        <f>_xll.SNL.Clients.Office.Excel.Functions.SPG(G272, "IQ_DILUT_EPS_NORM", "CY2023")</f>
        <v>1.198</v>
      </c>
      <c r="K272">
        <f t="shared" si="18"/>
        <v>916470</v>
      </c>
      <c r="L272">
        <f t="shared" si="19"/>
        <v>8.836000771307366E-2</v>
      </c>
    </row>
    <row r="273" spans="1:12">
      <c r="A273" t="s">
        <v>275</v>
      </c>
      <c r="B273" s="4" cm="1">
        <f t="array" ref="B273">_xll.SNL.Clients.Office.Excel.Functions.SPG(A273, "SP_TOTAL_REV", "CY2023")</f>
        <v>15438000</v>
      </c>
      <c r="C273" s="4">
        <f>_xll.SNL.Clients.Office.Excel.Functions.SPG(A273,"IQ_AVG_DILUT_SHARES_OUT","CY2023")</f>
        <v>138000000</v>
      </c>
      <c r="D273" s="5">
        <f>_xll.SNL.Clients.Office.Excel.Functions.SPG(A273, "IQ_DILUT_EPS_NORM", "CY2023")</f>
        <v>4.9800000000000004</v>
      </c>
      <c r="E273">
        <f t="shared" si="16"/>
        <v>687240</v>
      </c>
      <c r="F273">
        <f t="shared" si="17"/>
        <v>4.4516129032258066E-2</v>
      </c>
      <c r="G273" t="s">
        <v>275</v>
      </c>
      <c r="H273" s="4" cm="1">
        <f t="array" ref="H273">_xll.SNL.Clients.Office.Excel.Functions.SPG(G273, "SP_TOTAL_REV", "CY2023")</f>
        <v>15438000</v>
      </c>
      <c r="I273" s="4">
        <f>_xll.SNL.Clients.Office.Excel.Functions.SPG(G273,"IQ_AVG_DILUT_SHARES_OUT","CY2023")</f>
        <v>138000000</v>
      </c>
      <c r="J273" s="5">
        <f>_xll.SNL.Clients.Office.Excel.Functions.SPG(G273, "IQ_DILUT_EPS_NORM", "CY2023")</f>
        <v>4.9800000000000004</v>
      </c>
      <c r="K273">
        <f t="shared" si="18"/>
        <v>687240</v>
      </c>
      <c r="L273">
        <f t="shared" si="19"/>
        <v>4.4516129032258066E-2</v>
      </c>
    </row>
    <row r="274" spans="1:12">
      <c r="A274" t="s">
        <v>276</v>
      </c>
      <c r="B274" s="4" cm="1">
        <f t="array" ref="B274">_xll.SNL.Clients.Office.Excel.Functions.SPG(A274, "SP_TOTAL_REV", "CY2023")</f>
        <v>34233366</v>
      </c>
      <c r="C274" s="4">
        <f>_xll.SNL.Clients.Office.Excel.Functions.SPG(A274,"IQ_AVG_DILUT_SHARES_OUT","CY2023")</f>
        <v>283319000</v>
      </c>
      <c r="D274" s="5">
        <f>_xll.SNL.Clients.Office.Excel.Functions.SPG(A274, "IQ_DILUT_EPS_NORM", "CY2023")</f>
        <v>11.507</v>
      </c>
      <c r="E274">
        <f t="shared" si="16"/>
        <v>3260151.733</v>
      </c>
      <c r="F274">
        <f t="shared" si="17"/>
        <v>9.5233163253651429E-2</v>
      </c>
      <c r="G274" t="s">
        <v>276</v>
      </c>
      <c r="H274" s="4" cm="1">
        <f t="array" ref="H274">_xll.SNL.Clients.Office.Excel.Functions.SPG(G274, "SP_TOTAL_REV", "CY2023")</f>
        <v>34233366</v>
      </c>
      <c r="I274" s="4">
        <f>_xll.SNL.Clients.Office.Excel.Functions.SPG(G274,"IQ_AVG_DILUT_SHARES_OUT","CY2023")</f>
        <v>283319000</v>
      </c>
      <c r="J274" s="5">
        <f>_xll.SNL.Clients.Office.Excel.Functions.SPG(G274, "IQ_DILUT_EPS_NORM", "CY2023")</f>
        <v>11.507</v>
      </c>
      <c r="K274">
        <f t="shared" si="18"/>
        <v>3260151.733</v>
      </c>
      <c r="L274">
        <f t="shared" si="19"/>
        <v>9.5233163253651429E-2</v>
      </c>
    </row>
    <row r="275" spans="1:12">
      <c r="A275" t="s">
        <v>277</v>
      </c>
      <c r="B275" s="4" cm="1">
        <f t="array" ref="B275">_xll.SNL.Clients.Office.Excel.Functions.SPG(A275, "SP_TOTAL_REV", "CY2023")</f>
        <v>4981900</v>
      </c>
      <c r="C275" s="4">
        <f>_xll.SNL.Clients.Office.Excel.Functions.SPG(A275,"IQ_AVG_DILUT_SHARES_OUT","CY2023")</f>
        <v>35700000</v>
      </c>
      <c r="D275" s="5">
        <f>_xll.SNL.Clients.Office.Excel.Functions.SPG(A275, "IQ_DILUT_EPS_NORM", "CY2023")</f>
        <v>13.831</v>
      </c>
      <c r="E275">
        <f t="shared" si="16"/>
        <v>493766.7</v>
      </c>
      <c r="F275">
        <f t="shared" si="17"/>
        <v>9.9112125895742587E-2</v>
      </c>
      <c r="G275" t="s">
        <v>277</v>
      </c>
      <c r="H275" s="4" cm="1">
        <f t="array" ref="H275">_xll.SNL.Clients.Office.Excel.Functions.SPG(G275, "SP_TOTAL_REV", "CY2023")</f>
        <v>4981900</v>
      </c>
      <c r="I275" s="4">
        <f>_xll.SNL.Clients.Office.Excel.Functions.SPG(G275,"IQ_AVG_DILUT_SHARES_OUT","CY2023")</f>
        <v>35700000</v>
      </c>
      <c r="J275" s="5">
        <f>_xll.SNL.Clients.Office.Excel.Functions.SPG(G275, "IQ_DILUT_EPS_NORM", "CY2023")</f>
        <v>13.831</v>
      </c>
      <c r="K275">
        <f t="shared" si="18"/>
        <v>493766.7</v>
      </c>
      <c r="L275">
        <f t="shared" si="19"/>
        <v>9.9112125895742587E-2</v>
      </c>
    </row>
    <row r="276" spans="1:12">
      <c r="A276" t="s">
        <v>278</v>
      </c>
      <c r="B276" s="4" cm="1">
        <f t="array" ref="B276">_xll.SNL.Clients.Office.Excel.Functions.SPG(A276, "SP_TOTAL_REV", "CY2023")</f>
        <v>32854000</v>
      </c>
      <c r="C276" s="4">
        <f>_xll.SNL.Clients.Office.Excel.Functions.SPG(A276,"IQ_AVG_DILUT_SHARES_OUT","CY2023")</f>
        <v>492290000</v>
      </c>
      <c r="D276" s="5">
        <f>_xll.SNL.Clients.Office.Excel.Functions.SPG(A276, "IQ_DILUT_EPS_NORM", "CY2023")</f>
        <v>10.122999999999999</v>
      </c>
      <c r="E276">
        <f t="shared" si="16"/>
        <v>4983451.67</v>
      </c>
      <c r="F276">
        <f t="shared" si="17"/>
        <v>0.15168477719607962</v>
      </c>
      <c r="G276" t="s">
        <v>278</v>
      </c>
      <c r="H276" s="4" cm="1">
        <f t="array" ref="H276">_xll.SNL.Clients.Office.Excel.Functions.SPG(G276, "SP_TOTAL_REV", "CY2023")</f>
        <v>32854000</v>
      </c>
      <c r="I276" s="4">
        <f>_xll.SNL.Clients.Office.Excel.Functions.SPG(G276,"IQ_AVG_DILUT_SHARES_OUT","CY2023")</f>
        <v>492290000</v>
      </c>
      <c r="J276" s="5">
        <f>_xll.SNL.Clients.Office.Excel.Functions.SPG(G276, "IQ_DILUT_EPS_NORM", "CY2023")</f>
        <v>10.122999999999999</v>
      </c>
      <c r="K276">
        <f t="shared" si="18"/>
        <v>4983451.67</v>
      </c>
      <c r="L276">
        <f t="shared" si="19"/>
        <v>0.15168477719607962</v>
      </c>
    </row>
    <row r="277" spans="1:12">
      <c r="A277" t="s">
        <v>279</v>
      </c>
      <c r="B277" s="4" cm="1">
        <f t="array" ref="B277">_xll.SNL.Clients.Office.Excel.Functions.SPG(A277, "SP_TOTAL_REV", "CY2023")</f>
        <v>22749073</v>
      </c>
      <c r="C277" s="4">
        <f>_xll.SNL.Clients.Office.Excel.Functions.SPG(A277,"IQ_AVG_DILUT_SHARES_OUT","CY2023")</f>
        <v>230977326</v>
      </c>
      <c r="D277" s="5">
        <f>_xll.SNL.Clients.Office.Excel.Functions.SPG(A277, "IQ_DILUT_EPS_NORM", "CY2023")</f>
        <v>1.8029999999999999</v>
      </c>
      <c r="E277">
        <f t="shared" si="16"/>
        <v>416452.118778</v>
      </c>
      <c r="F277">
        <f t="shared" si="17"/>
        <v>1.8306333571394315E-2</v>
      </c>
      <c r="G277" t="s">
        <v>279</v>
      </c>
      <c r="H277" s="4" cm="1">
        <f t="array" ref="H277">_xll.SNL.Clients.Office.Excel.Functions.SPG(G277, "SP_TOTAL_REV", "CY2023")</f>
        <v>22749073</v>
      </c>
      <c r="I277" s="4">
        <f>_xll.SNL.Clients.Office.Excel.Functions.SPG(G277,"IQ_AVG_DILUT_SHARES_OUT","CY2023")</f>
        <v>230977326</v>
      </c>
      <c r="J277" s="5">
        <f>_xll.SNL.Clients.Office.Excel.Functions.SPG(G277, "IQ_DILUT_EPS_NORM", "CY2023")</f>
        <v>1.8029999999999999</v>
      </c>
      <c r="K277">
        <f t="shared" si="18"/>
        <v>416452.118778</v>
      </c>
      <c r="L277">
        <f t="shared" si="19"/>
        <v>1.8306333571394315E-2</v>
      </c>
    </row>
    <row r="278" spans="1:12">
      <c r="A278" t="s">
        <v>280</v>
      </c>
      <c r="B278" s="4" cm="1">
        <f t="array" ref="B278">_xll.SNL.Clients.Office.Excel.Functions.SPG(A278, "SP_TOTAL_REV", "CY2023")</f>
        <v>13866000</v>
      </c>
      <c r="C278" s="4">
        <f>_xll.SNL.Clients.Office.Excel.Functions.SPG(A278,"IQ_AVG_DILUT_SHARES_OUT","CY2023")</f>
        <v>268300000</v>
      </c>
      <c r="D278" s="5">
        <f>_xll.SNL.Clients.Office.Excel.Functions.SPG(A278, "IQ_DILUT_EPS_NORM", "CY2023")</f>
        <v>2.9529999999999998</v>
      </c>
      <c r="E278">
        <f t="shared" si="16"/>
        <v>792289.9</v>
      </c>
      <c r="F278">
        <f t="shared" si="17"/>
        <v>5.7139037934516086E-2</v>
      </c>
      <c r="G278" t="s">
        <v>280</v>
      </c>
      <c r="H278" s="4" cm="1">
        <f t="array" ref="H278">_xll.SNL.Clients.Office.Excel.Functions.SPG(G278, "SP_TOTAL_REV", "CY2023")</f>
        <v>13866000</v>
      </c>
      <c r="I278" s="4">
        <f>_xll.SNL.Clients.Office.Excel.Functions.SPG(G278,"IQ_AVG_DILUT_SHARES_OUT","CY2023")</f>
        <v>268300000</v>
      </c>
      <c r="J278" s="5">
        <f>_xll.SNL.Clients.Office.Excel.Functions.SPG(G278, "IQ_DILUT_EPS_NORM", "CY2023")</f>
        <v>2.9529999999999998</v>
      </c>
      <c r="K278">
        <f t="shared" si="18"/>
        <v>792289.9</v>
      </c>
      <c r="L278">
        <f t="shared" si="19"/>
        <v>5.7139037934516086E-2</v>
      </c>
    </row>
    <row r="279" spans="1:12">
      <c r="A279" t="s">
        <v>281</v>
      </c>
      <c r="B279" s="4" cm="1">
        <f t="array" ref="B279">_xll.SNL.Clients.Office.Excel.Functions.SPG(A279, "SP_TOTAL_REV", "CY2023")</f>
        <v>67571000</v>
      </c>
      <c r="C279" s="4">
        <f>_xll.SNL.Clients.Office.Excel.Functions.SPG(A279,"IQ_AVG_DILUT_SHARES_OUT","CY2023")</f>
        <v>251200000</v>
      </c>
      <c r="D279" s="5">
        <f>_xll.SNL.Clients.Office.Excel.Functions.SPG(A279, "IQ_DILUT_EPS_NORM", "CY2023")</f>
        <v>20.536000000000001</v>
      </c>
      <c r="E279">
        <f t="shared" si="16"/>
        <v>5158643.2</v>
      </c>
      <c r="F279">
        <f t="shared" si="17"/>
        <v>7.6344041082713004E-2</v>
      </c>
      <c r="G279" t="s">
        <v>281</v>
      </c>
      <c r="H279" s="4" cm="1">
        <f t="array" ref="H279">_xll.SNL.Clients.Office.Excel.Functions.SPG(G279, "SP_TOTAL_REV", "CY2023")</f>
        <v>67571000</v>
      </c>
      <c r="I279" s="4">
        <f>_xll.SNL.Clients.Office.Excel.Functions.SPG(G279,"IQ_AVG_DILUT_SHARES_OUT","CY2023")</f>
        <v>251200000</v>
      </c>
      <c r="J279" s="5">
        <f>_xll.SNL.Clients.Office.Excel.Functions.SPG(G279, "IQ_DILUT_EPS_NORM", "CY2023")</f>
        <v>20.536000000000001</v>
      </c>
      <c r="K279">
        <f t="shared" si="18"/>
        <v>5158643.2</v>
      </c>
      <c r="L279">
        <f t="shared" si="19"/>
        <v>7.6344041082713004E-2</v>
      </c>
    </row>
    <row r="280" spans="1:12">
      <c r="A280" t="s">
        <v>282</v>
      </c>
      <c r="B280" s="4" cm="1">
        <f t="array" ref="B280">_xll.SNL.Clients.Office.Excel.Functions.SPG(A280, "SP_TOTAL_REV", "CY2023")</f>
        <v>15855000</v>
      </c>
      <c r="C280" s="4">
        <f>_xll.SNL.Clients.Office.Excel.Functions.SPG(A280,"IQ_AVG_DILUT_SHARES_OUT","CY2023")</f>
        <v>227810000</v>
      </c>
      <c r="D280" s="5">
        <f>_xll.SNL.Clients.Office.Excel.Functions.SPG(A280, "IQ_DILUT_EPS_NORM", "CY2023")</f>
        <v>5.0220000000000002</v>
      </c>
      <c r="E280">
        <f t="shared" si="16"/>
        <v>1144061.82</v>
      </c>
      <c r="F280">
        <f t="shared" si="17"/>
        <v>7.2157793755912969E-2</v>
      </c>
      <c r="G280" t="s">
        <v>282</v>
      </c>
      <c r="H280" s="4" cm="1">
        <f t="array" ref="H280">_xll.SNL.Clients.Office.Excel.Functions.SPG(G280, "SP_TOTAL_REV", "CY2023")</f>
        <v>15855000</v>
      </c>
      <c r="I280" s="4">
        <f>_xll.SNL.Clients.Office.Excel.Functions.SPG(G280,"IQ_AVG_DILUT_SHARES_OUT","CY2023")</f>
        <v>227810000</v>
      </c>
      <c r="J280" s="5">
        <f>_xll.SNL.Clients.Office.Excel.Functions.SPG(G280, "IQ_DILUT_EPS_NORM", "CY2023")</f>
        <v>5.0220000000000002</v>
      </c>
      <c r="K280">
        <f t="shared" si="18"/>
        <v>1144061.82</v>
      </c>
      <c r="L280">
        <f t="shared" si="19"/>
        <v>7.2157793755912969E-2</v>
      </c>
    </row>
    <row r="281" spans="1:12">
      <c r="A281" t="s">
        <v>283</v>
      </c>
      <c r="B281" s="4" cm="1">
        <f t="array" ref="B281">_xll.SNL.Clients.Office.Excel.Functions.SPG(A281, "SP_TOTAL_REV", "CY2023")</f>
        <v>86377000</v>
      </c>
      <c r="C281" s="4">
        <f>_xll.SNL.Clients.Office.Excel.Functions.SPG(A281,"IQ_AVG_DILUT_SHARES_OUT","CY2023")</f>
        <v>584000000</v>
      </c>
      <c r="D281" s="5">
        <f>_xll.SNL.Clients.Office.Excel.Functions.SPG(A281, "IQ_DILUT_EPS_NORM", "CY2023")</f>
        <v>10.888999999999999</v>
      </c>
      <c r="E281">
        <f t="shared" si="16"/>
        <v>6359176</v>
      </c>
      <c r="F281">
        <f t="shared" si="17"/>
        <v>7.3621172302812093E-2</v>
      </c>
      <c r="G281" t="s">
        <v>283</v>
      </c>
      <c r="H281" s="4" cm="1">
        <f t="array" ref="H281">_xll.SNL.Clients.Office.Excel.Functions.SPG(G281, "SP_TOTAL_REV", "CY2023")</f>
        <v>86377000</v>
      </c>
      <c r="I281" s="4">
        <f>_xll.SNL.Clients.Office.Excel.Functions.SPG(G281,"IQ_AVG_DILUT_SHARES_OUT","CY2023")</f>
        <v>584000000</v>
      </c>
      <c r="J281" s="5">
        <f>_xll.SNL.Clients.Office.Excel.Functions.SPG(G281, "IQ_DILUT_EPS_NORM", "CY2023")</f>
        <v>10.888999999999999</v>
      </c>
      <c r="K281">
        <f t="shared" si="18"/>
        <v>6359176</v>
      </c>
      <c r="L281">
        <f t="shared" si="19"/>
        <v>7.3621172302812093E-2</v>
      </c>
    </row>
    <row r="282" spans="1:12">
      <c r="A282" t="s">
        <v>284</v>
      </c>
      <c r="B282" s="4" cm="1">
        <f t="array" ref="B282">_xll.SNL.Clients.Office.Excel.Functions.SPG(A282, "SP_TOTAL_REV", "CY2023")</f>
        <v>9619278</v>
      </c>
      <c r="C282" s="4">
        <f>_xll.SNL.Clients.Office.Excel.Functions.SPG(A282,"IQ_AVG_DILUT_SHARES_OUT","CY2023")</f>
        <v>127060000</v>
      </c>
      <c r="D282" s="5">
        <f>_xll.SNL.Clients.Office.Excel.Functions.SPG(A282, "IQ_DILUT_EPS_NORM", "CY2023")</f>
        <v>11.069000000000001</v>
      </c>
      <c r="E282">
        <f t="shared" si="16"/>
        <v>1406427.14</v>
      </c>
      <c r="F282">
        <f t="shared" si="17"/>
        <v>0.14620922069203113</v>
      </c>
      <c r="G282" t="s">
        <v>284</v>
      </c>
      <c r="H282" s="4" cm="1">
        <f t="array" ref="H282">_xll.SNL.Clients.Office.Excel.Functions.SPG(G282, "SP_TOTAL_REV", "CY2023")</f>
        <v>9619278</v>
      </c>
      <c r="I282" s="4">
        <f>_xll.SNL.Clients.Office.Excel.Functions.SPG(G282,"IQ_AVG_DILUT_SHARES_OUT","CY2023")</f>
        <v>127060000</v>
      </c>
      <c r="J282" s="5">
        <f>_xll.SNL.Clients.Office.Excel.Functions.SPG(G282, "IQ_DILUT_EPS_NORM", "CY2023")</f>
        <v>11.069000000000001</v>
      </c>
      <c r="K282">
        <f t="shared" si="18"/>
        <v>1406427.14</v>
      </c>
      <c r="L282">
        <f t="shared" si="19"/>
        <v>0.14620922069203113</v>
      </c>
    </row>
    <row r="283" spans="1:12">
      <c r="A283" t="s">
        <v>285</v>
      </c>
      <c r="B283" s="4" cm="1">
        <f t="array" ref="B283">_xll.SNL.Clients.Office.Excel.Functions.SPG(A283, "SP_TOTAL_REV", "CY2023")</f>
        <v>41107000</v>
      </c>
      <c r="C283" s="4">
        <f>_xll.SNL.Clients.Office.Excel.Functions.SPG(A283,"IQ_AVG_DILUT_SHARES_OUT","CY2023")</f>
        <v>326000000</v>
      </c>
      <c r="D283" s="5">
        <f>_xll.SNL.Clients.Office.Excel.Functions.SPG(A283, "IQ_DILUT_EPS_NORM", "CY2023")</f>
        <v>6.016</v>
      </c>
      <c r="E283">
        <f t="shared" si="16"/>
        <v>1961216</v>
      </c>
      <c r="F283">
        <f t="shared" si="17"/>
        <v>4.7710025056559711E-2</v>
      </c>
      <c r="G283" t="s">
        <v>285</v>
      </c>
      <c r="H283" s="4" cm="1">
        <f t="array" ref="H283">_xll.SNL.Clients.Office.Excel.Functions.SPG(G283, "SP_TOTAL_REV", "CY2023")</f>
        <v>41107000</v>
      </c>
      <c r="I283" s="4">
        <f>_xll.SNL.Clients.Office.Excel.Functions.SPG(G283,"IQ_AVG_DILUT_SHARES_OUT","CY2023")</f>
        <v>326000000</v>
      </c>
      <c r="J283" s="5">
        <f>_xll.SNL.Clients.Office.Excel.Functions.SPG(G283, "IQ_DILUT_EPS_NORM", "CY2023")</f>
        <v>6.016</v>
      </c>
      <c r="K283">
        <f t="shared" si="18"/>
        <v>1961216</v>
      </c>
      <c r="L283">
        <f t="shared" si="19"/>
        <v>4.7710025056559711E-2</v>
      </c>
    </row>
    <row r="284" spans="1:12">
      <c r="A284" t="s">
        <v>286</v>
      </c>
      <c r="B284" s="4" cm="1">
        <f t="array" ref="B284">_xll.SNL.Clients.Office.Excel.Functions.SPG(A284, "SP_TOTAL_REV", "CY2023")</f>
        <v>9418362</v>
      </c>
      <c r="C284" s="4">
        <f>_xll.SNL.Clients.Office.Excel.Functions.SPG(A284,"IQ_AVG_DILUT_SHARES_OUT","CY2023")</f>
        <v>167002000</v>
      </c>
      <c r="D284" s="5">
        <f>_xll.SNL.Clients.Office.Excel.Functions.SPG(A284, "IQ_DILUT_EPS_NORM", "CY2023")</f>
        <v>13.544</v>
      </c>
      <c r="E284">
        <f t="shared" si="16"/>
        <v>2261875.088</v>
      </c>
      <c r="F284">
        <f t="shared" si="17"/>
        <v>0.24015588782847802</v>
      </c>
      <c r="G284" t="s">
        <v>286</v>
      </c>
      <c r="H284" s="4" cm="1">
        <f t="array" ref="H284">_xll.SNL.Clients.Office.Excel.Functions.SPG(G284, "SP_TOTAL_REV", "CY2023")</f>
        <v>9418362</v>
      </c>
      <c r="I284" s="4">
        <f>_xll.SNL.Clients.Office.Excel.Functions.SPG(G284,"IQ_AVG_DILUT_SHARES_OUT","CY2023")</f>
        <v>167002000</v>
      </c>
      <c r="J284" s="5">
        <f>_xll.SNL.Clients.Office.Excel.Functions.SPG(G284, "IQ_DILUT_EPS_NORM", "CY2023")</f>
        <v>13.544</v>
      </c>
      <c r="K284">
        <f t="shared" si="18"/>
        <v>2261875.088</v>
      </c>
      <c r="L284">
        <f t="shared" si="19"/>
        <v>0.24015588782847802</v>
      </c>
    </row>
    <row r="285" spans="1:12">
      <c r="A285" t="s">
        <v>287</v>
      </c>
      <c r="B285" s="4" cm="1">
        <f t="array" ref="B285">_xll.SNL.Clients.Office.Excel.Functions.SPG(A285, "SP_TOTAL_REV", "CY2023")</f>
        <v>149348000</v>
      </c>
      <c r="C285" s="4">
        <f>_xll.SNL.Clients.Office.Excel.Functions.SPG(A285,"IQ_AVG_DILUT_SHARES_OUT","CY2023")</f>
        <v>409000000</v>
      </c>
      <c r="D285" s="5">
        <f>_xll.SNL.Clients.Office.Excel.Functions.SPG(A285, "IQ_DILUT_EPS_NORM", "CY2023")</f>
        <v>17.196999999999999</v>
      </c>
      <c r="E285">
        <f t="shared" si="16"/>
        <v>7033573</v>
      </c>
      <c r="F285">
        <f t="shared" si="17"/>
        <v>4.7095193775611326E-2</v>
      </c>
      <c r="G285" t="s">
        <v>287</v>
      </c>
      <c r="H285" s="4" cm="1">
        <f t="array" ref="H285">_xll.SNL.Clients.Office.Excel.Functions.SPG(G285, "SP_TOTAL_REV", "CY2023")</f>
        <v>149348000</v>
      </c>
      <c r="I285" s="4">
        <f>_xll.SNL.Clients.Office.Excel.Functions.SPG(G285,"IQ_AVG_DILUT_SHARES_OUT","CY2023")</f>
        <v>409000000</v>
      </c>
      <c r="J285" s="5">
        <f>_xll.SNL.Clients.Office.Excel.Functions.SPG(G285, "IQ_DILUT_EPS_NORM", "CY2023")</f>
        <v>17.196999999999999</v>
      </c>
      <c r="K285">
        <f t="shared" si="18"/>
        <v>7033573</v>
      </c>
      <c r="L285">
        <f t="shared" si="19"/>
        <v>4.7095193775611326E-2</v>
      </c>
    </row>
    <row r="286" spans="1:12">
      <c r="A286" t="s">
        <v>288</v>
      </c>
      <c r="B286" s="4" cm="1">
        <f t="array" ref="B286">_xll.SNL.Clients.Office.Excel.Functions.SPG(A286, "SP_TOTAL_REV", "CY2023")</f>
        <v>752547</v>
      </c>
      <c r="C286" s="4">
        <f>_xll.SNL.Clients.Office.Excel.Functions.SPG(A286,"IQ_AVG_DILUT_SHARES_OUT","CY2023")</f>
        <v>37654000</v>
      </c>
      <c r="D286" s="5">
        <f>_xll.SNL.Clients.Office.Excel.Functions.SPG(A286, "IQ_DILUT_EPS_NORM", "CY2023")</f>
        <v>5.5250000000000004</v>
      </c>
      <c r="E286">
        <f t="shared" si="16"/>
        <v>208038.35</v>
      </c>
      <c r="F286">
        <f t="shared" si="17"/>
        <v>0.27644565721476533</v>
      </c>
      <c r="G286" t="s">
        <v>288</v>
      </c>
      <c r="H286" s="4" cm="1">
        <f t="array" ref="H286">_xll.SNL.Clients.Office.Excel.Functions.SPG(G286, "SP_TOTAL_REV", "CY2023")</f>
        <v>752547</v>
      </c>
      <c r="I286" s="4">
        <f>_xll.SNL.Clients.Office.Excel.Functions.SPG(G286,"IQ_AVG_DILUT_SHARES_OUT","CY2023")</f>
        <v>37654000</v>
      </c>
      <c r="J286" s="5">
        <f>_xll.SNL.Clients.Office.Excel.Functions.SPG(G286, "IQ_DILUT_EPS_NORM", "CY2023")</f>
        <v>5.5250000000000004</v>
      </c>
      <c r="K286">
        <f t="shared" si="18"/>
        <v>208038.35</v>
      </c>
      <c r="L286">
        <f t="shared" si="19"/>
        <v>0.27644565721476533</v>
      </c>
    </row>
    <row r="287" spans="1:12">
      <c r="A287" t="s">
        <v>289</v>
      </c>
      <c r="B287" s="4" cm="1">
        <f t="array" ref="B287">_xll.SNL.Clients.Office.Excel.Functions.SPG(A287, "SP_TOTAL_REV", "CY2023")</f>
        <v>6300000</v>
      </c>
      <c r="C287" s="4">
        <f>_xll.SNL.Clients.Office.Excel.Functions.SPG(A287,"IQ_AVG_DILUT_SHARES_OUT","CY2023")</f>
        <v>302900000</v>
      </c>
      <c r="D287" s="5">
        <f>_xll.SNL.Clients.Office.Excel.Functions.SPG(A287, "IQ_DILUT_EPS_NORM", "CY2023")</f>
        <v>7.0940000000000003</v>
      </c>
      <c r="E287">
        <f t="shared" si="16"/>
        <v>2148772.6</v>
      </c>
      <c r="F287">
        <f t="shared" si="17"/>
        <v>0.34107501587301586</v>
      </c>
      <c r="G287" t="s">
        <v>289</v>
      </c>
      <c r="H287" s="4" cm="1">
        <f t="array" ref="H287">_xll.SNL.Clients.Office.Excel.Functions.SPG(G287, "SP_TOTAL_REV", "CY2023")</f>
        <v>6300000</v>
      </c>
      <c r="I287" s="4">
        <f>_xll.SNL.Clients.Office.Excel.Functions.SPG(G287,"IQ_AVG_DILUT_SHARES_OUT","CY2023")</f>
        <v>302900000</v>
      </c>
      <c r="J287" s="5">
        <f>_xll.SNL.Clients.Office.Excel.Functions.SPG(G287, "IQ_DILUT_EPS_NORM", "CY2023")</f>
        <v>7.0940000000000003</v>
      </c>
      <c r="K287">
        <f t="shared" si="18"/>
        <v>2148772.6</v>
      </c>
      <c r="L287">
        <f t="shared" si="19"/>
        <v>0.34107501587301586</v>
      </c>
    </row>
    <row r="288" spans="1:12">
      <c r="A288" t="s">
        <v>290</v>
      </c>
      <c r="B288" s="4" cm="1">
        <f t="array" ref="B288">_xll.SNL.Clients.Office.Excel.Functions.SPG(A288, "SP_TOTAL_REV", "CY2023")</f>
        <v>22819000</v>
      </c>
      <c r="C288" s="4">
        <f>_xll.SNL.Clients.Office.Excel.Functions.SPG(A288,"IQ_AVG_DILUT_SHARES_OUT","CY2023")</f>
        <v>499000000</v>
      </c>
      <c r="D288" s="5">
        <f>_xll.SNL.Clients.Office.Excel.Functions.SPG(A288, "IQ_DILUT_EPS_NORM", "CY2023")</f>
        <v>6.6360000000000001</v>
      </c>
      <c r="E288">
        <f t="shared" si="16"/>
        <v>3311364</v>
      </c>
      <c r="F288">
        <f t="shared" si="17"/>
        <v>0.14511433454577327</v>
      </c>
      <c r="G288" t="s">
        <v>290</v>
      </c>
      <c r="H288" s="4" cm="1">
        <f t="array" ref="H288">_xll.SNL.Clients.Office.Excel.Functions.SPG(G288, "SP_TOTAL_REV", "CY2023")</f>
        <v>22819000</v>
      </c>
      <c r="I288" s="4">
        <f>_xll.SNL.Clients.Office.Excel.Functions.SPG(G288,"IQ_AVG_DILUT_SHARES_OUT","CY2023")</f>
        <v>499000000</v>
      </c>
      <c r="J288" s="5">
        <f>_xll.SNL.Clients.Office.Excel.Functions.SPG(G288, "IQ_DILUT_EPS_NORM", "CY2023")</f>
        <v>6.6360000000000001</v>
      </c>
      <c r="K288">
        <f t="shared" si="18"/>
        <v>3311364</v>
      </c>
      <c r="L288">
        <f t="shared" si="19"/>
        <v>0.14511433454577327</v>
      </c>
    </row>
    <row r="289" spans="1:12">
      <c r="A289" t="s">
        <v>291</v>
      </c>
      <c r="B289" s="4" cm="1">
        <f t="array" ref="B289">_xll.SNL.Clients.Office.Excel.Functions.SPG(A289, "SP_TOTAL_REV", "CY2023")</f>
        <v>6777200</v>
      </c>
      <c r="C289" s="4">
        <f>_xll.SNL.Clients.Office.Excel.Functions.SPG(A289,"IQ_AVG_DILUT_SHARES_OUT","CY2023")</f>
        <v>62100000</v>
      </c>
      <c r="D289" s="5">
        <f>_xll.SNL.Clients.Office.Excel.Functions.SPG(A289, "IQ_DILUT_EPS_NORM", "CY2023")</f>
        <v>14.943</v>
      </c>
      <c r="E289">
        <f t="shared" si="16"/>
        <v>927960.3</v>
      </c>
      <c r="F289">
        <f t="shared" si="17"/>
        <v>0.13692384760668122</v>
      </c>
      <c r="G289" t="s">
        <v>291</v>
      </c>
      <c r="H289" s="4" cm="1">
        <f t="array" ref="H289">_xll.SNL.Clients.Office.Excel.Functions.SPG(G289, "SP_TOTAL_REV", "CY2023")</f>
        <v>6777200</v>
      </c>
      <c r="I289" s="4">
        <f>_xll.SNL.Clients.Office.Excel.Functions.SPG(G289,"IQ_AVG_DILUT_SHARES_OUT","CY2023")</f>
        <v>62100000</v>
      </c>
      <c r="J289" s="5">
        <f>_xll.SNL.Clients.Office.Excel.Functions.SPG(G289, "IQ_DILUT_EPS_NORM", "CY2023")</f>
        <v>14.943</v>
      </c>
      <c r="K289">
        <f t="shared" si="18"/>
        <v>927960.3</v>
      </c>
      <c r="L289">
        <f t="shared" si="19"/>
        <v>0.13692384760668122</v>
      </c>
    </row>
    <row r="290" spans="1:12">
      <c r="A290" t="s">
        <v>292</v>
      </c>
      <c r="B290" s="4" cm="1">
        <f t="array" ref="B290">_xll.SNL.Clients.Office.Excel.Functions.SPG(A290, "SP_TOTAL_REV", "CY2023")</f>
        <v>7967000</v>
      </c>
      <c r="C290" s="4">
        <f>_xll.SNL.Clients.Office.Excel.Functions.SPG(A290,"IQ_AVG_DILUT_SHARES_OUT","CY2023")</f>
        <v>226000000</v>
      </c>
      <c r="D290" s="5">
        <f>_xll.SNL.Clients.Office.Excel.Functions.SPG(A290, "IQ_DILUT_EPS_NORM", "CY2023")</f>
        <v>3.2679999999999998</v>
      </c>
      <c r="E290">
        <f t="shared" si="16"/>
        <v>738568</v>
      </c>
      <c r="F290">
        <f t="shared" si="17"/>
        <v>9.2703401531316676E-2</v>
      </c>
      <c r="G290" t="s">
        <v>292</v>
      </c>
      <c r="H290" s="4" cm="1">
        <f t="array" ref="H290">_xll.SNL.Clients.Office.Excel.Functions.SPG(G290, "SP_TOTAL_REV", "CY2023")</f>
        <v>7967000</v>
      </c>
      <c r="I290" s="4">
        <f>_xll.SNL.Clients.Office.Excel.Functions.SPG(G290,"IQ_AVG_DILUT_SHARES_OUT","CY2023")</f>
        <v>226000000</v>
      </c>
      <c r="J290" s="5">
        <f>_xll.SNL.Clients.Office.Excel.Functions.SPG(G290, "IQ_DILUT_EPS_NORM", "CY2023")</f>
        <v>3.2679999999999998</v>
      </c>
      <c r="K290">
        <f t="shared" si="18"/>
        <v>738568</v>
      </c>
      <c r="L290">
        <f t="shared" si="19"/>
        <v>9.2703401531316676E-2</v>
      </c>
    </row>
    <row r="291" spans="1:12">
      <c r="A291" t="s">
        <v>293</v>
      </c>
      <c r="B291" s="4" cm="1">
        <f t="array" ref="B291">_xll.SNL.Clients.Office.Excel.Functions.SPG(A291, "SP_TOTAL_REV", "CY2023")</f>
        <v>25098000</v>
      </c>
      <c r="C291" s="4">
        <f>_xll.SNL.Clients.Office.Excel.Functions.SPG(A291,"IQ_AVG_DILUT_SHARES_OUT","CY2023")</f>
        <v>946000000</v>
      </c>
      <c r="D291" s="5">
        <f>_xll.SNL.Clients.Office.Excel.Functions.SPG(A291, "IQ_DILUT_EPS_NORM", "CY2023")</f>
        <v>9.407</v>
      </c>
      <c r="E291">
        <f t="shared" si="16"/>
        <v>8899022</v>
      </c>
      <c r="F291">
        <f t="shared" si="17"/>
        <v>0.35457096182962788</v>
      </c>
      <c r="G291" t="s">
        <v>293</v>
      </c>
      <c r="H291" s="4" cm="1">
        <f t="array" ref="H291">_xll.SNL.Clients.Office.Excel.Functions.SPG(G291, "SP_TOTAL_REV", "CY2023")</f>
        <v>25098000</v>
      </c>
      <c r="I291" s="4">
        <f>_xll.SNL.Clients.Office.Excel.Functions.SPG(G291,"IQ_AVG_DILUT_SHARES_OUT","CY2023")</f>
        <v>946000000</v>
      </c>
      <c r="J291" s="5">
        <f>_xll.SNL.Clients.Office.Excel.Functions.SPG(G291, "IQ_DILUT_EPS_NORM", "CY2023")</f>
        <v>9.407</v>
      </c>
      <c r="K291">
        <f t="shared" si="18"/>
        <v>8899022</v>
      </c>
      <c r="L291">
        <f t="shared" si="19"/>
        <v>0.35457096182962788</v>
      </c>
    </row>
    <row r="292" spans="1:12">
      <c r="A292" t="s">
        <v>294</v>
      </c>
      <c r="B292" s="4" cm="1">
        <f t="array" ref="B292">_xll.SNL.Clients.Office.Excel.Functions.SPG(A292, "SP_TOTAL_REV", "CY2023")</f>
        <v>3364504</v>
      </c>
      <c r="C292" s="4">
        <f>_xll.SNL.Clients.Office.Excel.Functions.SPG(A292,"IQ_AVG_DILUT_SHARES_OUT","CY2023")</f>
        <v>293284000</v>
      </c>
      <c r="D292" s="5">
        <f>_xll.SNL.Clients.Office.Excel.Functions.SPG(A292, "IQ_DILUT_EPS_NORM", "CY2023")</f>
        <v>1.6559999999999999</v>
      </c>
      <c r="E292">
        <f t="shared" si="16"/>
        <v>485678.304</v>
      </c>
      <c r="F292">
        <f t="shared" si="17"/>
        <v>0.14435361170621286</v>
      </c>
      <c r="G292" t="s">
        <v>294</v>
      </c>
      <c r="H292" s="4" cm="1">
        <f t="array" ref="H292">_xll.SNL.Clients.Office.Excel.Functions.SPG(G292, "SP_TOTAL_REV", "CY2023")</f>
        <v>3364504</v>
      </c>
      <c r="I292" s="4">
        <f>_xll.SNL.Clients.Office.Excel.Functions.SPG(G292,"IQ_AVG_DILUT_SHARES_OUT","CY2023")</f>
        <v>293284000</v>
      </c>
      <c r="J292" s="5">
        <f>_xll.SNL.Clients.Office.Excel.Functions.SPG(G292, "IQ_DILUT_EPS_NORM", "CY2023")</f>
        <v>1.6559999999999999</v>
      </c>
      <c r="K292">
        <f t="shared" si="18"/>
        <v>485678.304</v>
      </c>
      <c r="L292">
        <f t="shared" si="19"/>
        <v>0.14435361170621286</v>
      </c>
    </row>
    <row r="293" spans="1:12">
      <c r="A293" t="s">
        <v>295</v>
      </c>
      <c r="B293" s="4" cm="1">
        <f t="array" ref="B293">_xll.SNL.Clients.Office.Excel.Functions.SPG(A293, "SP_TOTAL_REV", "CY2023")</f>
        <v>6662200</v>
      </c>
      <c r="C293" s="4">
        <f>_xll.SNL.Clients.Office.Excel.Functions.SPG(A293,"IQ_AVG_DILUT_SHARES_OUT","CY2023")</f>
        <v>269800000</v>
      </c>
      <c r="D293" s="5">
        <f>_xll.SNL.Clients.Office.Excel.Functions.SPG(A293, "IQ_DILUT_EPS_NORM", "CY2023")</f>
        <v>2.125</v>
      </c>
      <c r="E293">
        <f t="shared" si="16"/>
        <v>573325</v>
      </c>
      <c r="F293">
        <f t="shared" si="17"/>
        <v>8.6056407793221462E-2</v>
      </c>
      <c r="G293" t="s">
        <v>295</v>
      </c>
      <c r="H293" s="4" cm="1">
        <f t="array" ref="H293">_xll.SNL.Clients.Office.Excel.Functions.SPG(G293, "SP_TOTAL_REV", "CY2023")</f>
        <v>6662200</v>
      </c>
      <c r="I293" s="4">
        <f>_xll.SNL.Clients.Office.Excel.Functions.SPG(G293,"IQ_AVG_DILUT_SHARES_OUT","CY2023")</f>
        <v>269800000</v>
      </c>
      <c r="J293" s="5">
        <f>_xll.SNL.Clients.Office.Excel.Functions.SPG(G293, "IQ_DILUT_EPS_NORM", "CY2023")</f>
        <v>2.125</v>
      </c>
      <c r="K293">
        <f t="shared" si="18"/>
        <v>573325</v>
      </c>
      <c r="L293">
        <f t="shared" si="19"/>
        <v>8.6056407793221462E-2</v>
      </c>
    </row>
    <row r="294" spans="1:12">
      <c r="A294" t="s">
        <v>296</v>
      </c>
      <c r="B294" s="4" cm="1">
        <f t="array" ref="B294">_xll.SNL.Clients.Office.Excel.Functions.SPG(A294, "SP_TOTAL_REV", "CY2023")</f>
        <v>25493700</v>
      </c>
      <c r="C294" s="4">
        <f>_xll.SNL.Clients.Office.Excel.Functions.SPG(A294,"IQ_AVG_DILUT_SHARES_OUT","CY2023")</f>
        <v>732300000</v>
      </c>
      <c r="D294" s="5">
        <f>_xll.SNL.Clients.Office.Excel.Functions.SPG(A294, "IQ_DILUT_EPS_NORM", "CY2023")</f>
        <v>9.1959999999999997</v>
      </c>
      <c r="E294">
        <f t="shared" si="16"/>
        <v>6734230.7999999998</v>
      </c>
      <c r="F294">
        <f t="shared" si="17"/>
        <v>0.26415274361901175</v>
      </c>
      <c r="G294" t="s">
        <v>296</v>
      </c>
      <c r="H294" s="4" cm="1">
        <f t="array" ref="H294">_xll.SNL.Clients.Office.Excel.Functions.SPG(G294, "SP_TOTAL_REV", "CY2023")</f>
        <v>25493700</v>
      </c>
      <c r="I294" s="4">
        <f>_xll.SNL.Clients.Office.Excel.Functions.SPG(G294,"IQ_AVG_DILUT_SHARES_OUT","CY2023")</f>
        <v>732300000</v>
      </c>
      <c r="J294" s="5">
        <f>_xll.SNL.Clients.Office.Excel.Functions.SPG(G294, "IQ_DILUT_EPS_NORM", "CY2023")</f>
        <v>9.1959999999999997</v>
      </c>
      <c r="K294">
        <f t="shared" si="18"/>
        <v>6734230.7999999998</v>
      </c>
      <c r="L294">
        <f t="shared" si="19"/>
        <v>0.26415274361901175</v>
      </c>
    </row>
    <row r="295" spans="1:12">
      <c r="A295" t="s">
        <v>297</v>
      </c>
      <c r="B295" s="4" cm="1">
        <f t="array" ref="B295">_xll.SNL.Clients.Office.Excel.Functions.SPG(A295, "SP_TOTAL_REV", "CY2023")</f>
        <v>301506000</v>
      </c>
      <c r="C295" s="4">
        <f>_xll.SNL.Clients.Office.Excel.Functions.SPG(A295,"IQ_AVG_DILUT_SHARES_OUT","CY2023")</f>
        <v>135600000</v>
      </c>
      <c r="D295" s="5">
        <f>_xll.SNL.Clients.Office.Excel.Functions.SPG(A295, "IQ_DILUT_EPS_NORM", "CY2023")</f>
        <v>12.773</v>
      </c>
      <c r="E295">
        <f t="shared" si="16"/>
        <v>1732018.8</v>
      </c>
      <c r="F295">
        <f t="shared" si="17"/>
        <v>5.7445583172474179E-3</v>
      </c>
      <c r="G295" t="s">
        <v>297</v>
      </c>
      <c r="H295" s="4" cm="1">
        <f t="array" ref="H295">_xll.SNL.Clients.Office.Excel.Functions.SPG(G295, "SP_TOTAL_REV", "CY2023")</f>
        <v>301506000</v>
      </c>
      <c r="I295" s="4">
        <f>_xll.SNL.Clients.Office.Excel.Functions.SPG(G295,"IQ_AVG_DILUT_SHARES_OUT","CY2023")</f>
        <v>135600000</v>
      </c>
      <c r="J295" s="5">
        <f>_xll.SNL.Clients.Office.Excel.Functions.SPG(G295, "IQ_DILUT_EPS_NORM", "CY2023")</f>
        <v>12.773</v>
      </c>
      <c r="K295">
        <f t="shared" si="18"/>
        <v>1732018.8</v>
      </c>
      <c r="L295">
        <f t="shared" si="19"/>
        <v>5.7445583172474179E-3</v>
      </c>
    </row>
    <row r="296" spans="1:12">
      <c r="A296" t="s">
        <v>298</v>
      </c>
      <c r="B296" s="4" cm="1">
        <f t="array" ref="B296">_xll.SNL.Clients.Office.Excel.Functions.SPG(A296, "SP_TOTAL_REV", "CY2023")</f>
        <v>32320000</v>
      </c>
      <c r="C296" s="4">
        <f>_xll.SNL.Clients.Office.Excel.Functions.SPG(A296,"IQ_AVG_DILUT_SHARES_OUT","CY2023")</f>
        <v>1332524001</v>
      </c>
      <c r="D296" s="5">
        <f>_xll.SNL.Clients.Office.Excel.Functions.SPG(A296, "IQ_DILUT_EPS_NORM", "CY2023")</f>
        <v>3.1030000000000002</v>
      </c>
      <c r="E296">
        <f t="shared" si="16"/>
        <v>4134821.9751030002</v>
      </c>
      <c r="F296">
        <f t="shared" si="17"/>
        <v>0.12793384823957302</v>
      </c>
      <c r="G296" t="s">
        <v>298</v>
      </c>
      <c r="H296" s="4" cm="1">
        <f t="array" ref="H296">_xll.SNL.Clients.Office.Excel.Functions.SPG(G296, "SP_TOTAL_REV", "CY2023")</f>
        <v>32320000</v>
      </c>
      <c r="I296" s="4">
        <f>_xll.SNL.Clients.Office.Excel.Functions.SPG(G296,"IQ_AVG_DILUT_SHARES_OUT","CY2023")</f>
        <v>1332524001</v>
      </c>
      <c r="J296" s="5">
        <f>_xll.SNL.Clients.Office.Excel.Functions.SPG(G296, "IQ_DILUT_EPS_NORM", "CY2023")</f>
        <v>3.1030000000000002</v>
      </c>
      <c r="K296">
        <f t="shared" si="18"/>
        <v>4134821.9751030002</v>
      </c>
      <c r="L296">
        <f t="shared" si="19"/>
        <v>0.12793384823957302</v>
      </c>
    </row>
    <row r="297" spans="1:12">
      <c r="A297" t="s">
        <v>299</v>
      </c>
      <c r="B297" s="4" cm="1">
        <f t="array" ref="B297">_xll.SNL.Clients.Office.Excel.Functions.SPG(A297, "SP_TOTAL_REV", "CY2023")</f>
        <v>60115000</v>
      </c>
      <c r="C297" s="4">
        <f>_xll.SNL.Clients.Office.Excel.Functions.SPG(A297,"IQ_AVG_DILUT_SHARES_OUT","CY2023")</f>
        <v>2547000000</v>
      </c>
      <c r="D297" s="5">
        <f>_xll.SNL.Clients.Office.Excel.Functions.SPG(A297, "IQ_DILUT_EPS_NORM", "CY2023")</f>
        <v>3.7360000000000002</v>
      </c>
      <c r="E297">
        <f t="shared" si="16"/>
        <v>9515592</v>
      </c>
      <c r="F297">
        <f t="shared" si="17"/>
        <v>0.15828981119520918</v>
      </c>
      <c r="G297" t="s">
        <v>299</v>
      </c>
      <c r="H297" s="4" cm="1">
        <f t="array" ref="H297">_xll.SNL.Clients.Office.Excel.Functions.SPG(G297, "SP_TOTAL_REV", "CY2023")</f>
        <v>60115000</v>
      </c>
      <c r="I297" s="4">
        <f>_xll.SNL.Clients.Office.Excel.Functions.SPG(G297,"IQ_AVG_DILUT_SHARES_OUT","CY2023")</f>
        <v>2547000000</v>
      </c>
      <c r="J297" s="5">
        <f>_xll.SNL.Clients.Office.Excel.Functions.SPG(G297, "IQ_DILUT_EPS_NORM", "CY2023")</f>
        <v>3.7360000000000002</v>
      </c>
      <c r="K297">
        <f t="shared" si="18"/>
        <v>9515592</v>
      </c>
      <c r="L297">
        <f t="shared" si="19"/>
        <v>0.15828981119520918</v>
      </c>
    </row>
    <row r="298" spans="1:12">
      <c r="A298" t="s">
        <v>300</v>
      </c>
      <c r="B298" s="4" cm="1">
        <f t="array" ref="B298">_xll.SNL.Clients.Office.Excel.Functions.SPG(A298, "SP_TOTAL_REV", "CY2023")</f>
        <v>134902000</v>
      </c>
      <c r="C298" s="4">
        <f>_xll.SNL.Clients.Office.Excel.Functions.SPG(A298,"IQ_AVG_DILUT_SHARES_OUT","CY2023")</f>
        <v>2629000000</v>
      </c>
      <c r="D298" s="5">
        <f>_xll.SNL.Clients.Office.Excel.Functions.SPG(A298, "IQ_DILUT_EPS_NORM", "CY2023")</f>
        <v>11.835000000000001</v>
      </c>
      <c r="E298">
        <f t="shared" si="16"/>
        <v>31114215.000000004</v>
      </c>
      <c r="F298">
        <f t="shared" si="17"/>
        <v>0.23064309647003012</v>
      </c>
      <c r="G298" t="s">
        <v>300</v>
      </c>
      <c r="H298" s="4" cm="1">
        <f t="array" ref="H298">_xll.SNL.Clients.Office.Excel.Functions.SPG(G298, "SP_TOTAL_REV", "CY2023")</f>
        <v>134902000</v>
      </c>
      <c r="I298" s="4">
        <f>_xll.SNL.Clients.Office.Excel.Functions.SPG(G298,"IQ_AVG_DILUT_SHARES_OUT","CY2023")</f>
        <v>2629000000</v>
      </c>
      <c r="J298" s="5">
        <f>_xll.SNL.Clients.Office.Excel.Functions.SPG(G298, "IQ_DILUT_EPS_NORM", "CY2023")</f>
        <v>11.835000000000001</v>
      </c>
      <c r="K298">
        <f t="shared" si="18"/>
        <v>31114215.000000004</v>
      </c>
      <c r="L298">
        <f t="shared" si="19"/>
        <v>0.23064309647003012</v>
      </c>
    </row>
    <row r="299" spans="1:12">
      <c r="A299" t="s">
        <v>301</v>
      </c>
      <c r="B299" s="4" cm="1">
        <f t="array" ref="B299">_xll.SNL.Clients.Office.Excel.Functions.SPG(A299, "SP_TOTAL_REV", "CY2023")</f>
        <v>66905000</v>
      </c>
      <c r="C299" s="4">
        <f>_xll.SNL.Clients.Office.Excel.Functions.SPG(A299,"IQ_AVG_DILUT_SHARES_OUT","CY2023")</f>
        <v>762300000</v>
      </c>
      <c r="D299" s="5">
        <f>_xll.SNL.Clients.Office.Excel.Functions.SPG(A299, "IQ_DILUT_EPS_NORM", "CY2023")</f>
        <v>1.7410000000000001</v>
      </c>
      <c r="E299">
        <f t="shared" si="16"/>
        <v>1327164.3</v>
      </c>
      <c r="F299">
        <f t="shared" si="17"/>
        <v>1.9836548837904491E-2</v>
      </c>
      <c r="G299" t="s">
        <v>301</v>
      </c>
      <c r="H299" s="4" cm="1">
        <f t="array" ref="H299">_xll.SNL.Clients.Office.Excel.Functions.SPG(G299, "SP_TOTAL_REV", "CY2023")</f>
        <v>66905000</v>
      </c>
      <c r="I299" s="4">
        <f>_xll.SNL.Clients.Office.Excel.Functions.SPG(G299,"IQ_AVG_DILUT_SHARES_OUT","CY2023")</f>
        <v>762300000</v>
      </c>
      <c r="J299" s="5">
        <f>_xll.SNL.Clients.Office.Excel.Functions.SPG(G299, "IQ_DILUT_EPS_NORM", "CY2023")</f>
        <v>1.7410000000000001</v>
      </c>
      <c r="K299">
        <f t="shared" si="18"/>
        <v>1327164.3</v>
      </c>
      <c r="L299">
        <f t="shared" si="19"/>
        <v>1.9836548837904491E-2</v>
      </c>
    </row>
    <row r="300" spans="1:12">
      <c r="A300" t="s">
        <v>302</v>
      </c>
      <c r="B300" s="4" cm="1">
        <f t="array" ref="B300">_xll.SNL.Clients.Office.Excel.Functions.SPG(A300, "SP_TOTAL_REV", "CY2023")</f>
        <v>3788309</v>
      </c>
      <c r="C300" s="4">
        <f>_xll.SNL.Clients.Office.Excel.Functions.SPG(A300,"IQ_AVG_DILUT_SHARES_OUT","CY2023")</f>
        <v>21971528</v>
      </c>
      <c r="D300" s="5">
        <f>_xll.SNL.Clients.Office.Excel.Functions.SPG(A300, "IQ_DILUT_EPS_NORM", "CY2023")</f>
        <v>28.63</v>
      </c>
      <c r="E300">
        <f t="shared" si="16"/>
        <v>629044.84664</v>
      </c>
      <c r="F300">
        <f t="shared" si="17"/>
        <v>0.16604898033396959</v>
      </c>
      <c r="G300" t="s">
        <v>302</v>
      </c>
      <c r="H300" s="4" cm="1">
        <f t="array" ref="H300">_xll.SNL.Clients.Office.Excel.Functions.SPG(G300, "SP_TOTAL_REV", "CY2023")</f>
        <v>3788309</v>
      </c>
      <c r="I300" s="4">
        <f>_xll.SNL.Clients.Office.Excel.Functions.SPG(G300,"IQ_AVG_DILUT_SHARES_OUT","CY2023")</f>
        <v>21971528</v>
      </c>
      <c r="J300" s="5">
        <f>_xll.SNL.Clients.Office.Excel.Functions.SPG(G300, "IQ_DILUT_EPS_NORM", "CY2023")</f>
        <v>28.63</v>
      </c>
      <c r="K300">
        <f t="shared" si="18"/>
        <v>629044.84664</v>
      </c>
      <c r="L300">
        <f t="shared" si="19"/>
        <v>0.16604898033396959</v>
      </c>
    </row>
    <row r="301" spans="1:12">
      <c r="A301" t="s">
        <v>303</v>
      </c>
      <c r="B301" s="4" cm="1">
        <f t="array" ref="B301">_xll.SNL.Clients.Office.Excel.Functions.SPG(A301, "SP_TOTAL_REV", "CY2023")</f>
        <v>16118509</v>
      </c>
      <c r="C301" s="4">
        <f>_xll.SNL.Clients.Office.Excel.Functions.SPG(A301,"IQ_AVG_DILUT_SHARES_OUT","CY2023")</f>
        <v>358627000</v>
      </c>
      <c r="D301" s="5">
        <f>_xll.SNL.Clients.Office.Excel.Functions.SPG(A301, "IQ_DILUT_EPS_NORM", "CY2023")</f>
        <v>1.4350000000000001</v>
      </c>
      <c r="E301">
        <f t="shared" si="16"/>
        <v>514629.745</v>
      </c>
      <c r="F301">
        <f t="shared" si="17"/>
        <v>3.1927875276801347E-2</v>
      </c>
      <c r="G301" t="s">
        <v>303</v>
      </c>
      <c r="H301" s="4" cm="1">
        <f t="array" ref="H301">_xll.SNL.Clients.Office.Excel.Functions.SPG(G301, "SP_TOTAL_REV", "CY2023")</f>
        <v>16118509</v>
      </c>
      <c r="I301" s="4">
        <f>_xll.SNL.Clients.Office.Excel.Functions.SPG(G301,"IQ_AVG_DILUT_SHARES_OUT","CY2023")</f>
        <v>358627000</v>
      </c>
      <c r="J301" s="5">
        <f>_xll.SNL.Clients.Office.Excel.Functions.SPG(G301, "IQ_DILUT_EPS_NORM", "CY2023")</f>
        <v>1.4350000000000001</v>
      </c>
      <c r="K301">
        <f t="shared" si="18"/>
        <v>514629.745</v>
      </c>
      <c r="L301">
        <f t="shared" si="19"/>
        <v>3.1927875276801347E-2</v>
      </c>
    </row>
    <row r="302" spans="1:12">
      <c r="A302" t="s">
        <v>304</v>
      </c>
      <c r="B302" s="4" cm="1">
        <f t="array" ref="B302">_xll.SNL.Clients.Office.Excel.Functions.SPG(A302, "SP_TOTAL_REV", "CY2023")</f>
        <v>8541300</v>
      </c>
      <c r="C302" s="4">
        <f>_xll.SNL.Clients.Office.Excel.Functions.SPG(A302,"IQ_AVG_DILUT_SHARES_OUT","CY2023")</f>
        <v>550250000</v>
      </c>
      <c r="D302" s="5">
        <f>_xll.SNL.Clients.Office.Excel.Functions.SPG(A302, "IQ_DILUT_EPS_NORM", "CY2023")</f>
        <v>3.3929999999999998</v>
      </c>
      <c r="E302">
        <f t="shared" si="16"/>
        <v>1866998.25</v>
      </c>
      <c r="F302">
        <f t="shared" si="17"/>
        <v>0.21858478802992518</v>
      </c>
      <c r="G302" t="s">
        <v>304</v>
      </c>
      <c r="H302" s="4" cm="1">
        <f t="array" ref="H302">_xll.SNL.Clients.Office.Excel.Functions.SPG(G302, "SP_TOTAL_REV", "CY2023")</f>
        <v>8541300</v>
      </c>
      <c r="I302" s="4">
        <f>_xll.SNL.Clients.Office.Excel.Functions.SPG(G302,"IQ_AVG_DILUT_SHARES_OUT","CY2023")</f>
        <v>550250000</v>
      </c>
      <c r="J302" s="5">
        <f>_xll.SNL.Clients.Office.Excel.Functions.SPG(G302, "IQ_DILUT_EPS_NORM", "CY2023")</f>
        <v>3.3929999999999998</v>
      </c>
      <c r="K302">
        <f t="shared" si="18"/>
        <v>1866998.25</v>
      </c>
      <c r="L302">
        <f t="shared" si="19"/>
        <v>0.21858478802992518</v>
      </c>
    </row>
    <row r="303" spans="1:12">
      <c r="A303" t="s">
        <v>305</v>
      </c>
      <c r="B303" s="4" cm="1">
        <f t="array" ref="B303">_xll.SNL.Clients.Office.Excel.Functions.SPG(A303, "SP_TOTAL_REV", "CY2023")</f>
        <v>16181000</v>
      </c>
      <c r="C303" s="4">
        <f>_xll.SNL.Clients.Office.Excel.Functions.SPG(A303,"IQ_AVG_DILUT_SHARES_OUT","CY2023")</f>
        <v>1095500000</v>
      </c>
      <c r="D303" s="5">
        <f>_xll.SNL.Clients.Office.Excel.Functions.SPG(A303, "IQ_DILUT_EPS_NORM", "CY2023")</f>
        <v>-3.609</v>
      </c>
      <c r="E303">
        <f t="shared" si="16"/>
        <v>-3953659.5</v>
      </c>
      <c r="F303">
        <f t="shared" si="17"/>
        <v>-0.24433962672269946</v>
      </c>
      <c r="G303" t="s">
        <v>305</v>
      </c>
      <c r="H303" s="4" cm="1">
        <f t="array" ref="H303">_xll.SNL.Clients.Office.Excel.Functions.SPG(G303, "SP_TOTAL_REV", "CY2023")</f>
        <v>16181000</v>
      </c>
      <c r="I303" s="4">
        <f>_xll.SNL.Clients.Office.Excel.Functions.SPG(G303,"IQ_AVG_DILUT_SHARES_OUT","CY2023")</f>
        <v>1095500000</v>
      </c>
      <c r="J303" s="5">
        <f>_xll.SNL.Clients.Office.Excel.Functions.SPG(G303, "IQ_DILUT_EPS_NORM", "CY2023")</f>
        <v>-3.609</v>
      </c>
      <c r="K303">
        <f t="shared" si="18"/>
        <v>-3953659.5</v>
      </c>
      <c r="L303">
        <f t="shared" si="19"/>
        <v>-0.24433962672269946</v>
      </c>
    </row>
    <row r="304" spans="1:12">
      <c r="A304" t="s">
        <v>306</v>
      </c>
      <c r="B304" s="4" cm="1">
        <f t="array" ref="B304">_xll.SNL.Clients.Office.Excel.Functions.SPG(A304, "SP_TOTAL_REV", "CY2023")</f>
        <v>227583000</v>
      </c>
      <c r="C304" s="4">
        <f>_xll.SNL.Clients.Office.Excel.Functions.SPG(A304,"IQ_AVG_DILUT_SHARES_OUT","CY2023")</f>
        <v>7465000000</v>
      </c>
      <c r="D304" s="5">
        <f>_xll.SNL.Clients.Office.Excel.Functions.SPG(A304, "IQ_DILUT_EPS_NORM", "CY2023")</f>
        <v>8.49</v>
      </c>
      <c r="E304">
        <f t="shared" si="16"/>
        <v>63377850</v>
      </c>
      <c r="F304">
        <f t="shared" si="17"/>
        <v>0.27848235588774206</v>
      </c>
      <c r="G304" t="s">
        <v>306</v>
      </c>
      <c r="H304" s="4" cm="1">
        <f t="array" ref="H304">_xll.SNL.Clients.Office.Excel.Functions.SPG(G304, "SP_TOTAL_REV", "CY2023")</f>
        <v>227583000</v>
      </c>
      <c r="I304" s="4">
        <f>_xll.SNL.Clients.Office.Excel.Functions.SPG(G304,"IQ_AVG_DILUT_SHARES_OUT","CY2023")</f>
        <v>7465000000</v>
      </c>
      <c r="J304" s="5">
        <f>_xll.SNL.Clients.Office.Excel.Functions.SPG(G304, "IQ_DILUT_EPS_NORM", "CY2023")</f>
        <v>8.49</v>
      </c>
      <c r="K304">
        <f t="shared" si="18"/>
        <v>63377850</v>
      </c>
      <c r="L304">
        <f t="shared" si="19"/>
        <v>0.27848235588774206</v>
      </c>
    </row>
    <row r="305" spans="1:12">
      <c r="A305" t="s">
        <v>307</v>
      </c>
      <c r="B305" s="4" cm="1">
        <f t="array" ref="B305">_xll.SNL.Clients.Office.Excel.Functions.SPG(A305, "SP_TOTAL_REV", "CY2023")</f>
        <v>2174952</v>
      </c>
      <c r="C305" s="4">
        <f>_xll.SNL.Clients.Office.Excel.Functions.SPG(A305,"IQ_AVG_DILUT_SHARES_OUT","CY2023")</f>
        <v>116645000</v>
      </c>
      <c r="D305" s="5">
        <f>_xll.SNL.Clients.Office.Excel.Functions.SPG(A305, "IQ_DILUT_EPS_NORM", "CY2023")</f>
        <v>2.8959999999999999</v>
      </c>
      <c r="E305">
        <f t="shared" si="16"/>
        <v>337803.92</v>
      </c>
      <c r="F305">
        <f t="shared" si="17"/>
        <v>0.1553155747805009</v>
      </c>
      <c r="G305" t="s">
        <v>307</v>
      </c>
      <c r="H305" s="4" cm="1">
        <f t="array" ref="H305">_xll.SNL.Clients.Office.Excel.Functions.SPG(G305, "SP_TOTAL_REV", "CY2023")</f>
        <v>2174952</v>
      </c>
      <c r="I305" s="4">
        <f>_xll.SNL.Clients.Office.Excel.Functions.SPG(G305,"IQ_AVG_DILUT_SHARES_OUT","CY2023")</f>
        <v>116645000</v>
      </c>
      <c r="J305" s="5">
        <f>_xll.SNL.Clients.Office.Excel.Functions.SPG(G305, "IQ_DILUT_EPS_NORM", "CY2023")</f>
        <v>2.8959999999999999</v>
      </c>
      <c r="K305">
        <f t="shared" si="18"/>
        <v>337803.92</v>
      </c>
      <c r="L305">
        <f t="shared" si="19"/>
        <v>0.1553155747805009</v>
      </c>
    </row>
    <row r="306" spans="1:12">
      <c r="A306" t="s">
        <v>308</v>
      </c>
      <c r="B306" s="4" cm="1">
        <f t="array" ref="B306">_xll.SNL.Clients.Office.Excel.Functions.SPG(A306, "SP_TOTAL_REV", "CY2023")</f>
        <v>6848000</v>
      </c>
      <c r="C306" s="4">
        <f>_xll.SNL.Clients.Office.Excel.Functions.SPG(A306,"IQ_AVG_DILUT_SHARES_OUT","CY2023")</f>
        <v>382000000</v>
      </c>
      <c r="D306" s="5">
        <f>_xll.SNL.Clients.Office.Excel.Functions.SPG(A306, "IQ_DILUT_EPS_NORM", "CY2023")</f>
        <v>-6.3319999999999999</v>
      </c>
      <c r="E306">
        <f t="shared" si="16"/>
        <v>-2418824</v>
      </c>
      <c r="F306">
        <f t="shared" si="17"/>
        <v>-0.35321612149532711</v>
      </c>
      <c r="G306" t="s">
        <v>308</v>
      </c>
      <c r="H306" s="4" cm="1">
        <f t="array" ref="H306">_xll.SNL.Clients.Office.Excel.Functions.SPG(G306, "SP_TOTAL_REV", "CY2023")</f>
        <v>6848000</v>
      </c>
      <c r="I306" s="4">
        <f>_xll.SNL.Clients.Office.Excel.Functions.SPG(G306,"IQ_AVG_DILUT_SHARES_OUT","CY2023")</f>
        <v>382000000</v>
      </c>
      <c r="J306" s="5">
        <f>_xll.SNL.Clients.Office.Excel.Functions.SPG(G306, "IQ_DILUT_EPS_NORM", "CY2023")</f>
        <v>-6.3319999999999999</v>
      </c>
      <c r="K306">
        <f t="shared" si="18"/>
        <v>-2418824</v>
      </c>
      <c r="L306">
        <f t="shared" si="19"/>
        <v>-0.35321612149532711</v>
      </c>
    </row>
    <row r="307" spans="1:12">
      <c r="A307" t="s">
        <v>309</v>
      </c>
      <c r="B307" s="4" cm="1">
        <f t="array" ref="B307">_xll.SNL.Clients.Office.Excel.Functions.SPG(A307, "SP_TOTAL_REV", "CY2023")</f>
        <v>11135115</v>
      </c>
      <c r="C307" s="4">
        <f>_xll.SNL.Clients.Office.Excel.Functions.SPG(A307,"IQ_AVG_DILUT_SHARES_OUT","CY2023")</f>
        <v>63657000</v>
      </c>
      <c r="D307" s="5">
        <f>_xll.SNL.Clients.Office.Excel.Functions.SPG(A307, "IQ_DILUT_EPS_NORM", "CY2023")</f>
        <v>7.3330000000000002</v>
      </c>
      <c r="E307">
        <f t="shared" si="16"/>
        <v>466796.78100000002</v>
      </c>
      <c r="F307">
        <f t="shared" si="17"/>
        <v>4.1921145942363416E-2</v>
      </c>
      <c r="G307" t="s">
        <v>309</v>
      </c>
      <c r="H307" s="4" cm="1">
        <f t="array" ref="H307">_xll.SNL.Clients.Office.Excel.Functions.SPG(G307, "SP_TOTAL_REV", "CY2023")</f>
        <v>11135115</v>
      </c>
      <c r="I307" s="4">
        <f>_xll.SNL.Clients.Office.Excel.Functions.SPG(G307,"IQ_AVG_DILUT_SHARES_OUT","CY2023")</f>
        <v>63657000</v>
      </c>
      <c r="J307" s="5">
        <f>_xll.SNL.Clients.Office.Excel.Functions.SPG(G307, "IQ_DILUT_EPS_NORM", "CY2023")</f>
        <v>7.3330000000000002</v>
      </c>
      <c r="K307">
        <f t="shared" si="18"/>
        <v>466796.78100000002</v>
      </c>
      <c r="L307">
        <f t="shared" si="19"/>
        <v>4.1921145942363416E-2</v>
      </c>
    </row>
    <row r="308" spans="1:12">
      <c r="A308" t="s">
        <v>310</v>
      </c>
      <c r="B308" s="4" cm="1">
        <f t="array" ref="B308">_xll.SNL.Clients.Office.Excel.Functions.SPG(A308, "SP_TOTAL_REV", "CY2023")</f>
        <v>34072000</v>
      </c>
      <c r="C308" s="4">
        <f>_xll.SNL.Clients.Office.Excel.Functions.SPG(A308,"IQ_AVG_DILUT_SHARES_OUT","CY2023")</f>
        <v>58100000</v>
      </c>
      <c r="D308" s="5">
        <f>_xll.SNL.Clients.Office.Excel.Functions.SPG(A308, "IQ_DILUT_EPS_NORM", "CY2023")</f>
        <v>16.233000000000001</v>
      </c>
      <c r="E308">
        <f t="shared" si="16"/>
        <v>943137.3</v>
      </c>
      <c r="F308">
        <f t="shared" si="17"/>
        <v>2.7680714369570324E-2</v>
      </c>
      <c r="G308" t="s">
        <v>310</v>
      </c>
      <c r="H308" s="4" cm="1">
        <f t="array" ref="H308">_xll.SNL.Clients.Office.Excel.Functions.SPG(G308, "SP_TOTAL_REV", "CY2023")</f>
        <v>34072000</v>
      </c>
      <c r="I308" s="4">
        <f>_xll.SNL.Clients.Office.Excel.Functions.SPG(G308,"IQ_AVG_DILUT_SHARES_OUT","CY2023")</f>
        <v>58100000</v>
      </c>
      <c r="J308" s="5">
        <f>_xll.SNL.Clients.Office.Excel.Functions.SPG(G308, "IQ_DILUT_EPS_NORM", "CY2023")</f>
        <v>16.233000000000001</v>
      </c>
      <c r="K308">
        <f t="shared" si="18"/>
        <v>943137.3</v>
      </c>
      <c r="L308">
        <f t="shared" si="19"/>
        <v>2.7680714369570324E-2</v>
      </c>
    </row>
    <row r="309" spans="1:12">
      <c r="A309" t="s">
        <v>311</v>
      </c>
      <c r="B309" s="4" cm="1">
        <f t="array" ref="B309">_xll.SNL.Clients.Office.Excel.Functions.SPG(A309, "SP_TOTAL_REV", "CY2023")</f>
        <v>11702100</v>
      </c>
      <c r="C309" s="4">
        <f>_xll.SNL.Clients.Office.Excel.Functions.SPG(A309,"IQ_AVG_DILUT_SHARES_OUT","CY2023")</f>
        <v>217300000</v>
      </c>
      <c r="D309" s="5">
        <f>_xll.SNL.Clients.Office.Excel.Functions.SPG(A309, "IQ_DILUT_EPS_NORM", "CY2023")</f>
        <v>4.0359999999999996</v>
      </c>
      <c r="E309">
        <f t="shared" si="16"/>
        <v>877022.79999999993</v>
      </c>
      <c r="F309">
        <f t="shared" si="17"/>
        <v>7.4945761871800784E-2</v>
      </c>
      <c r="G309" t="s">
        <v>311</v>
      </c>
      <c r="H309" s="4" cm="1">
        <f t="array" ref="H309">_xll.SNL.Clients.Office.Excel.Functions.SPG(G309, "SP_TOTAL_REV", "CY2023")</f>
        <v>11702100</v>
      </c>
      <c r="I309" s="4">
        <f>_xll.SNL.Clients.Office.Excel.Functions.SPG(G309,"IQ_AVG_DILUT_SHARES_OUT","CY2023")</f>
        <v>217300000</v>
      </c>
      <c r="J309" s="5">
        <f>_xll.SNL.Clients.Office.Excel.Functions.SPG(G309, "IQ_DILUT_EPS_NORM", "CY2023")</f>
        <v>4.0359999999999996</v>
      </c>
      <c r="K309">
        <f t="shared" si="18"/>
        <v>877022.79999999993</v>
      </c>
      <c r="L309">
        <f t="shared" si="19"/>
        <v>7.4945761871800784E-2</v>
      </c>
    </row>
    <row r="310" spans="1:12">
      <c r="A310" t="s">
        <v>312</v>
      </c>
      <c r="B310" s="4" cm="1">
        <f t="array" ref="B310">_xll.SNL.Clients.Office.Excel.Functions.SPG(A310, "SP_TOTAL_REV", "CY2023")</f>
        <v>36016000</v>
      </c>
      <c r="C310" s="4">
        <f>_xll.SNL.Clients.Office.Excel.Functions.SPG(A310,"IQ_AVG_DILUT_SHARES_OUT","CY2023")</f>
        <v>1370000000</v>
      </c>
      <c r="D310" s="5">
        <f>_xll.SNL.Clients.Office.Excel.Functions.SPG(A310, "IQ_DILUT_EPS_NORM", "CY2023")</f>
        <v>2.6539999999999999</v>
      </c>
      <c r="E310">
        <f t="shared" si="16"/>
        <v>3635980</v>
      </c>
      <c r="F310">
        <f t="shared" si="17"/>
        <v>0.10095457574411373</v>
      </c>
      <c r="G310" t="s">
        <v>312</v>
      </c>
      <c r="H310" s="4" cm="1">
        <f t="array" ref="H310">_xll.SNL.Clients.Office.Excel.Functions.SPG(G310, "SP_TOTAL_REV", "CY2023")</f>
        <v>36016000</v>
      </c>
      <c r="I310" s="4">
        <f>_xll.SNL.Clients.Office.Excel.Functions.SPG(G310,"IQ_AVG_DILUT_SHARES_OUT","CY2023")</f>
        <v>1370000000</v>
      </c>
      <c r="J310" s="5">
        <f>_xll.SNL.Clients.Office.Excel.Functions.SPG(G310, "IQ_DILUT_EPS_NORM", "CY2023")</f>
        <v>2.6539999999999999</v>
      </c>
      <c r="K310">
        <f t="shared" si="18"/>
        <v>3635980</v>
      </c>
      <c r="L310">
        <f t="shared" si="19"/>
        <v>0.10095457574411373</v>
      </c>
    </row>
    <row r="311" spans="1:12">
      <c r="A311" t="s">
        <v>313</v>
      </c>
      <c r="B311" s="4" cm="1">
        <f t="array" ref="B311">_xll.SNL.Clients.Office.Excel.Functions.SPG(A311, "SP_TOTAL_REV", "CY2023")</f>
        <v>1821072</v>
      </c>
      <c r="C311" s="4">
        <f>_xll.SNL.Clients.Office.Excel.Functions.SPG(A311,"IQ_AVG_DILUT_SHARES_OUT","CY2023")</f>
        <v>48771000</v>
      </c>
      <c r="D311" s="5">
        <f>_xll.SNL.Clients.Office.Excel.Functions.SPG(A311, "IQ_DILUT_EPS_NORM", "CY2023")</f>
        <v>6.3959999999999999</v>
      </c>
      <c r="E311">
        <f t="shared" si="16"/>
        <v>311939.31599999999</v>
      </c>
      <c r="F311">
        <f t="shared" si="17"/>
        <v>0.17129433432615515</v>
      </c>
      <c r="G311" t="s">
        <v>313</v>
      </c>
      <c r="H311" s="4" cm="1">
        <f t="array" ref="H311">_xll.SNL.Clients.Office.Excel.Functions.SPG(G311, "SP_TOTAL_REV", "CY2023")</f>
        <v>1821072</v>
      </c>
      <c r="I311" s="4">
        <f>_xll.SNL.Clients.Office.Excel.Functions.SPG(G311,"IQ_AVG_DILUT_SHARES_OUT","CY2023")</f>
        <v>48771000</v>
      </c>
      <c r="J311" s="5">
        <f>_xll.SNL.Clients.Office.Excel.Functions.SPG(G311, "IQ_DILUT_EPS_NORM", "CY2023")</f>
        <v>6.3959999999999999</v>
      </c>
      <c r="K311">
        <f t="shared" si="18"/>
        <v>311939.31599999999</v>
      </c>
      <c r="L311">
        <f t="shared" si="19"/>
        <v>0.17129433432615515</v>
      </c>
    </row>
    <row r="312" spans="1:12">
      <c r="A312" t="s">
        <v>314</v>
      </c>
      <c r="B312" s="4" cm="1">
        <f t="array" ref="B312">_xll.SNL.Clients.Office.Excel.Functions.SPG(A312, "SP_TOTAL_REV", "CY2023")</f>
        <v>7140027</v>
      </c>
      <c r="C312" s="4">
        <f>_xll.SNL.Clients.Office.Excel.Functions.SPG(A312,"IQ_AVG_DILUT_SHARES_OUT","CY2023")</f>
        <v>1057981000</v>
      </c>
      <c r="D312" s="5">
        <f>_xll.SNL.Clients.Office.Excel.Functions.SPG(A312, "IQ_DILUT_EPS_NORM", "CY2023")</f>
        <v>1.23</v>
      </c>
      <c r="E312">
        <f t="shared" si="16"/>
        <v>1301316.6299999999</v>
      </c>
      <c r="F312">
        <f t="shared" si="17"/>
        <v>0.18225654188702647</v>
      </c>
      <c r="G312" t="s">
        <v>314</v>
      </c>
      <c r="H312" s="4" cm="1">
        <f t="array" ref="H312">_xll.SNL.Clients.Office.Excel.Functions.SPG(G312, "SP_TOTAL_REV", "CY2023")</f>
        <v>7140027</v>
      </c>
      <c r="I312" s="4">
        <f>_xll.SNL.Clients.Office.Excel.Functions.SPG(G312,"IQ_AVG_DILUT_SHARES_OUT","CY2023")</f>
        <v>1057981000</v>
      </c>
      <c r="J312" s="5">
        <f>_xll.SNL.Clients.Office.Excel.Functions.SPG(G312, "IQ_DILUT_EPS_NORM", "CY2023")</f>
        <v>1.23</v>
      </c>
      <c r="K312">
        <f t="shared" si="18"/>
        <v>1301316.6299999999</v>
      </c>
      <c r="L312">
        <f t="shared" si="19"/>
        <v>0.18225654188702647</v>
      </c>
    </row>
    <row r="313" spans="1:12">
      <c r="A313" t="s">
        <v>315</v>
      </c>
      <c r="B313" s="4" cm="1">
        <f t="array" ref="B313">_xll.SNL.Clients.Office.Excel.Functions.SPG(A313, "SP_TOTAL_REV", "CY2023")</f>
        <v>5916000</v>
      </c>
      <c r="C313" s="4">
        <f>_xll.SNL.Clients.Office.Excel.Functions.SPG(A313,"IQ_AVG_DILUT_SHARES_OUT","CY2023")</f>
        <v>184000000</v>
      </c>
      <c r="D313" s="5">
        <f>_xll.SNL.Clients.Office.Excel.Functions.SPG(A313, "IQ_DILUT_EPS_NORM", "CY2023")</f>
        <v>6.8150000000000004</v>
      </c>
      <c r="E313">
        <f t="shared" si="16"/>
        <v>1253960</v>
      </c>
      <c r="F313">
        <f t="shared" si="17"/>
        <v>0.2119607843137255</v>
      </c>
      <c r="G313" t="s">
        <v>315</v>
      </c>
      <c r="H313" s="4" cm="1">
        <f t="array" ref="H313">_xll.SNL.Clients.Office.Excel.Functions.SPG(G313, "SP_TOTAL_REV", "CY2023")</f>
        <v>5916000</v>
      </c>
      <c r="I313" s="4">
        <f>_xll.SNL.Clients.Office.Excel.Functions.SPG(G313,"IQ_AVG_DILUT_SHARES_OUT","CY2023")</f>
        <v>184000000</v>
      </c>
      <c r="J313" s="5">
        <f>_xll.SNL.Clients.Office.Excel.Functions.SPG(G313, "IQ_DILUT_EPS_NORM", "CY2023")</f>
        <v>6.8150000000000004</v>
      </c>
      <c r="K313">
        <f t="shared" si="18"/>
        <v>1253960</v>
      </c>
      <c r="L313">
        <f t="shared" si="19"/>
        <v>0.2119607843137255</v>
      </c>
    </row>
    <row r="314" spans="1:12">
      <c r="A314" t="s">
        <v>316</v>
      </c>
      <c r="B314" s="4" cm="1">
        <f t="array" ref="B314">_xll.SNL.Clients.Office.Excel.Functions.SPG(A314, "SP_TOTAL_REV", "CY2023")</f>
        <v>54143000</v>
      </c>
      <c r="C314" s="4">
        <f>_xll.SNL.Clients.Office.Excel.Functions.SPG(A314,"IQ_AVG_DILUT_SHARES_OUT","CY2023")</f>
        <v>1646000000</v>
      </c>
      <c r="D314" s="5">
        <f>_xll.SNL.Clients.Office.Excel.Functions.SPG(A314, "IQ_DILUT_EPS_NORM", "CY2023")</f>
        <v>4.6440000000000001</v>
      </c>
      <c r="E314">
        <f t="shared" si="16"/>
        <v>7644024</v>
      </c>
      <c r="F314">
        <f t="shared" si="17"/>
        <v>0.141182128807048</v>
      </c>
      <c r="G314" t="s">
        <v>316</v>
      </c>
      <c r="H314" s="4" cm="1">
        <f t="array" ref="H314">_xll.SNL.Clients.Office.Excel.Functions.SPG(G314, "SP_TOTAL_REV", "CY2023")</f>
        <v>54143000</v>
      </c>
      <c r="I314" s="4">
        <f>_xll.SNL.Clients.Office.Excel.Functions.SPG(G314,"IQ_AVG_DILUT_SHARES_OUT","CY2023")</f>
        <v>1646000000</v>
      </c>
      <c r="J314" s="5">
        <f>_xll.SNL.Clients.Office.Excel.Functions.SPG(G314, "IQ_DILUT_EPS_NORM", "CY2023")</f>
        <v>4.6440000000000001</v>
      </c>
      <c r="K314">
        <f t="shared" si="18"/>
        <v>7644024</v>
      </c>
      <c r="L314">
        <f t="shared" si="19"/>
        <v>0.141182128807048</v>
      </c>
    </row>
    <row r="315" spans="1:12">
      <c r="A315" t="s">
        <v>317</v>
      </c>
      <c r="B315" s="4" cm="1">
        <f t="array" ref="B315">_xll.SNL.Clients.Office.Excel.Functions.SPG(A315, "SP_TOTAL_REV", "CY2023")</f>
        <v>9978000</v>
      </c>
      <c r="C315" s="4">
        <f>_xll.SNL.Clients.Office.Excel.Functions.SPG(A315,"IQ_AVG_DILUT_SHARES_OUT","CY2023")</f>
        <v>172100000</v>
      </c>
      <c r="D315" s="5">
        <f>_xll.SNL.Clients.Office.Excel.Functions.SPG(A315, "IQ_DILUT_EPS_NORM", "CY2023")</f>
        <v>8.0399999999999991</v>
      </c>
      <c r="E315">
        <f t="shared" si="16"/>
        <v>1383683.9999999998</v>
      </c>
      <c r="F315">
        <f t="shared" si="17"/>
        <v>0.13867348165965121</v>
      </c>
      <c r="G315" t="s">
        <v>317</v>
      </c>
      <c r="H315" s="4" cm="1">
        <f t="array" ref="H315">_xll.SNL.Clients.Office.Excel.Functions.SPG(G315, "SP_TOTAL_REV", "CY2023")</f>
        <v>9978000</v>
      </c>
      <c r="I315" s="4">
        <f>_xll.SNL.Clients.Office.Excel.Functions.SPG(G315,"IQ_AVG_DILUT_SHARES_OUT","CY2023")</f>
        <v>172100000</v>
      </c>
      <c r="J315" s="5">
        <f>_xll.SNL.Clients.Office.Excel.Functions.SPG(G315, "IQ_DILUT_EPS_NORM", "CY2023")</f>
        <v>8.0399999999999991</v>
      </c>
      <c r="K315">
        <f t="shared" si="18"/>
        <v>1383683.9999999998</v>
      </c>
      <c r="L315">
        <f t="shared" si="19"/>
        <v>0.13867348165965121</v>
      </c>
    </row>
    <row r="316" spans="1:12">
      <c r="A316" t="s">
        <v>318</v>
      </c>
      <c r="B316" s="4" cm="1">
        <f t="array" ref="B316">_xll.SNL.Clients.Office.Excel.Functions.SPG(A316, "SP_TOTAL_REV", "CY2023")</f>
        <v>2528920</v>
      </c>
      <c r="C316" s="4">
        <f>_xll.SNL.Clients.Office.Excel.Functions.SPG(A316,"IQ_AVG_DILUT_SHARES_OUT","CY2023")</f>
        <v>79843000</v>
      </c>
      <c r="D316" s="5">
        <f>_xll.SNL.Clients.Office.Excel.Functions.SPG(A316, "IQ_DILUT_EPS_NORM", "CY2023")</f>
        <v>9.6199999999999992</v>
      </c>
      <c r="E316">
        <f t="shared" si="16"/>
        <v>768089.65999999992</v>
      </c>
      <c r="F316">
        <f t="shared" si="17"/>
        <v>0.30372240323932742</v>
      </c>
      <c r="G316" t="s">
        <v>318</v>
      </c>
      <c r="H316" s="4" cm="1">
        <f t="array" ref="H316">_xll.SNL.Clients.Office.Excel.Functions.SPG(G316, "SP_TOTAL_REV", "CY2023")</f>
        <v>2528920</v>
      </c>
      <c r="I316" s="4">
        <f>_xll.SNL.Clients.Office.Excel.Functions.SPG(G316,"IQ_AVG_DILUT_SHARES_OUT","CY2023")</f>
        <v>79843000</v>
      </c>
      <c r="J316" s="5">
        <f>_xll.SNL.Clients.Office.Excel.Functions.SPG(G316, "IQ_DILUT_EPS_NORM", "CY2023")</f>
        <v>9.6199999999999992</v>
      </c>
      <c r="K316">
        <f t="shared" si="18"/>
        <v>768089.65999999992</v>
      </c>
      <c r="L316">
        <f t="shared" si="19"/>
        <v>0.30372240323932742</v>
      </c>
    </row>
    <row r="317" spans="1:12">
      <c r="A317" t="s">
        <v>319</v>
      </c>
      <c r="B317" s="4" cm="1">
        <f t="array" ref="B317">_xll.SNL.Clients.Office.Excel.Functions.SPG(A317, "SP_TOTAL_REV", "CY2023")</f>
        <v>6064000</v>
      </c>
      <c r="C317" s="4">
        <f>_xll.SNL.Clients.Office.Excel.Functions.SPG(A317,"IQ_AVG_DILUT_SHARES_OUT","CY2023")</f>
        <v>508392982</v>
      </c>
      <c r="D317" s="5">
        <f>_xll.SNL.Clients.Office.Excel.Functions.SPG(A317, "IQ_DILUT_EPS_NORM", "CY2023")</f>
        <v>2.008</v>
      </c>
      <c r="E317">
        <f t="shared" si="16"/>
        <v>1020853.107856</v>
      </c>
      <c r="F317">
        <f t="shared" si="17"/>
        <v>0.16834648876253297</v>
      </c>
      <c r="G317" t="s">
        <v>319</v>
      </c>
      <c r="H317" s="4" cm="1">
        <f t="array" ref="H317">_xll.SNL.Clients.Office.Excel.Functions.SPG(G317, "SP_TOTAL_REV", "CY2023")</f>
        <v>6064000</v>
      </c>
      <c r="I317" s="4">
        <f>_xll.SNL.Clients.Office.Excel.Functions.SPG(G317,"IQ_AVG_DILUT_SHARES_OUT","CY2023")</f>
        <v>508392982</v>
      </c>
      <c r="J317" s="5">
        <f>_xll.SNL.Clients.Office.Excel.Functions.SPG(G317, "IQ_DILUT_EPS_NORM", "CY2023")</f>
        <v>2.008</v>
      </c>
      <c r="K317">
        <f t="shared" si="18"/>
        <v>1020853.107856</v>
      </c>
      <c r="L317">
        <f t="shared" si="19"/>
        <v>0.16834648876253297</v>
      </c>
    </row>
    <row r="318" spans="1:12">
      <c r="A318" t="s">
        <v>320</v>
      </c>
      <c r="B318" s="4" cm="1">
        <f t="array" ref="B318">_xll.SNL.Clients.Office.Excel.Functions.SPG(A318, "SP_TOTAL_REV", "CY2023")</f>
        <v>6181000</v>
      </c>
      <c r="C318" s="4">
        <f>_xll.SNL.Clients.Office.Excel.Functions.SPG(A318,"IQ_AVG_DILUT_SHARES_OUT","CY2023")</f>
        <v>214000000</v>
      </c>
      <c r="D318" s="5">
        <f>_xll.SNL.Clients.Office.Excel.Functions.SPG(A318, "IQ_DILUT_EPS_NORM", "CY2023")</f>
        <v>3.63</v>
      </c>
      <c r="E318">
        <f t="shared" si="16"/>
        <v>776820</v>
      </c>
      <c r="F318">
        <f t="shared" si="17"/>
        <v>0.12567869276816049</v>
      </c>
      <c r="G318" t="s">
        <v>320</v>
      </c>
      <c r="H318" s="4" cm="1">
        <f t="array" ref="H318">_xll.SNL.Clients.Office.Excel.Functions.SPG(G318, "SP_TOTAL_REV", "CY2023")</f>
        <v>6181000</v>
      </c>
      <c r="I318" s="4">
        <f>_xll.SNL.Clients.Office.Excel.Functions.SPG(G318,"IQ_AVG_DILUT_SHARES_OUT","CY2023")</f>
        <v>214000000</v>
      </c>
      <c r="J318" s="5">
        <f>_xll.SNL.Clients.Office.Excel.Functions.SPG(G318, "IQ_DILUT_EPS_NORM", "CY2023")</f>
        <v>3.63</v>
      </c>
      <c r="K318">
        <f t="shared" si="18"/>
        <v>776820</v>
      </c>
      <c r="L318">
        <f t="shared" si="19"/>
        <v>0.12567869276816049</v>
      </c>
    </row>
    <row r="319" spans="1:12">
      <c r="A319" t="s">
        <v>321</v>
      </c>
      <c r="B319" s="4" cm="1">
        <f t="array" ref="B319">_xll.SNL.Clients.Office.Excel.Functions.SPG(A319, "SP_TOTAL_REV", "CY2023")</f>
        <v>33723297</v>
      </c>
      <c r="C319" s="4">
        <f>_xll.SNL.Clients.Office.Excel.Functions.SPG(A319,"IQ_AVG_DILUT_SHARES_OUT","CY2023")</f>
        <v>449498000</v>
      </c>
      <c r="D319" s="5">
        <f>_xll.SNL.Clients.Office.Excel.Functions.SPG(A319, "IQ_DILUT_EPS_NORM", "CY2023")</f>
        <v>8.6280000000000001</v>
      </c>
      <c r="E319">
        <f t="shared" si="16"/>
        <v>3878268.7439999999</v>
      </c>
      <c r="F319">
        <f t="shared" si="17"/>
        <v>0.11500265659078351</v>
      </c>
      <c r="G319" t="s">
        <v>321</v>
      </c>
      <c r="H319" s="4" cm="1">
        <f t="array" ref="H319">_xll.SNL.Clients.Office.Excel.Functions.SPG(G319, "SP_TOTAL_REV", "CY2023")</f>
        <v>33723297</v>
      </c>
      <c r="I319" s="4">
        <f>_xll.SNL.Clients.Office.Excel.Functions.SPG(G319,"IQ_AVG_DILUT_SHARES_OUT","CY2023")</f>
        <v>449498000</v>
      </c>
      <c r="J319" s="5">
        <f>_xll.SNL.Clients.Office.Excel.Functions.SPG(G319, "IQ_DILUT_EPS_NORM", "CY2023")</f>
        <v>8.6280000000000001</v>
      </c>
      <c r="K319">
        <f t="shared" si="18"/>
        <v>3878268.7439999999</v>
      </c>
      <c r="L319">
        <f t="shared" si="19"/>
        <v>0.11500265659078351</v>
      </c>
    </row>
    <row r="320" spans="1:12">
      <c r="A320" t="s">
        <v>322</v>
      </c>
      <c r="B320" s="4" cm="1">
        <f t="array" ref="B320">_xll.SNL.Clients.Office.Excel.Functions.SPG(A320, "SP_TOTAL_REV", "CY2023")</f>
        <v>11812000</v>
      </c>
      <c r="C320" s="4">
        <f>_xll.SNL.Clients.Office.Excel.Functions.SPG(A320,"IQ_AVG_DILUT_SHARES_OUT","CY2023")</f>
        <v>841000000</v>
      </c>
      <c r="D320" s="5">
        <f>_xll.SNL.Clients.Office.Excel.Functions.SPG(A320, "IQ_DILUT_EPS_NORM", "CY2023")</f>
        <v>0.44</v>
      </c>
      <c r="E320">
        <f t="shared" si="16"/>
        <v>370040</v>
      </c>
      <c r="F320">
        <f t="shared" si="17"/>
        <v>3.1327463596342704E-2</v>
      </c>
      <c r="G320" t="s">
        <v>322</v>
      </c>
      <c r="H320" s="4" cm="1">
        <f t="array" ref="H320">_xll.SNL.Clients.Office.Excel.Functions.SPG(G320, "SP_TOTAL_REV", "CY2023")</f>
        <v>11812000</v>
      </c>
      <c r="I320" s="4">
        <f>_xll.SNL.Clients.Office.Excel.Functions.SPG(G320,"IQ_AVG_DILUT_SHARES_OUT","CY2023")</f>
        <v>841000000</v>
      </c>
      <c r="J320" s="5">
        <f>_xll.SNL.Clients.Office.Excel.Functions.SPG(G320, "IQ_DILUT_EPS_NORM", "CY2023")</f>
        <v>0.44</v>
      </c>
      <c r="K320">
        <f t="shared" si="18"/>
        <v>370040</v>
      </c>
      <c r="L320">
        <f t="shared" si="19"/>
        <v>3.1327463596342704E-2</v>
      </c>
    </row>
    <row r="321" spans="1:12">
      <c r="A321" t="s">
        <v>323</v>
      </c>
      <c r="B321" s="4" cm="1">
        <f t="array" ref="B321">_xll.SNL.Clients.Office.Excel.Functions.SPG(A321, "SP_TOTAL_REV", "CY2023")</f>
        <v>9046000</v>
      </c>
      <c r="C321" s="4">
        <f>_xll.SNL.Clients.Office.Excel.Functions.SPG(A321,"IQ_AVG_DILUT_SHARES_OUT","CY2023")</f>
        <v>575200000</v>
      </c>
      <c r="D321" s="5">
        <f>_xll.SNL.Clients.Office.Excel.Functions.SPG(A321, "IQ_DILUT_EPS_NORM", "CY2023")</f>
        <v>0.623</v>
      </c>
      <c r="E321">
        <f t="shared" si="16"/>
        <v>358349.6</v>
      </c>
      <c r="F321">
        <f t="shared" si="17"/>
        <v>3.9614149900508509E-2</v>
      </c>
      <c r="G321" t="s">
        <v>323</v>
      </c>
      <c r="H321" s="4" cm="1">
        <f t="array" ref="H321">_xll.SNL.Clients.Office.Excel.Functions.SPG(G321, "SP_TOTAL_REV", "CY2023")</f>
        <v>9046000</v>
      </c>
      <c r="I321" s="4">
        <f>_xll.SNL.Clients.Office.Excel.Functions.SPG(G321,"IQ_AVG_DILUT_SHARES_OUT","CY2023")</f>
        <v>575200000</v>
      </c>
      <c r="J321" s="5">
        <f>_xll.SNL.Clients.Office.Excel.Functions.SPG(G321, "IQ_DILUT_EPS_NORM", "CY2023")</f>
        <v>0.623</v>
      </c>
      <c r="K321">
        <f t="shared" si="18"/>
        <v>358349.6</v>
      </c>
      <c r="L321">
        <f t="shared" si="19"/>
        <v>3.9614149900508509E-2</v>
      </c>
    </row>
    <row r="322" spans="1:12">
      <c r="A322" t="s">
        <v>324</v>
      </c>
      <c r="B322" s="4" cm="1">
        <f t="array" ref="B322">_xll.SNL.Clients.Office.Excel.Functions.SPG(A322, "SP_TOTAL_REV", "CY2023")</f>
        <v>9046000</v>
      </c>
      <c r="C322" s="4">
        <f>_xll.SNL.Clients.Office.Excel.Functions.SPG(A322,"IQ_AVG_DILUT_SHARES_OUT","CY2023")</f>
        <v>575200000</v>
      </c>
      <c r="D322" s="5">
        <f>_xll.SNL.Clients.Office.Excel.Functions.SPG(A322, "IQ_DILUT_EPS_NORM", "CY2023")</f>
        <v>0.623</v>
      </c>
      <c r="E322">
        <f t="shared" si="16"/>
        <v>358349.6</v>
      </c>
      <c r="F322">
        <f t="shared" si="17"/>
        <v>3.9614149900508509E-2</v>
      </c>
      <c r="G322" t="s">
        <v>324</v>
      </c>
      <c r="H322" s="4" cm="1">
        <f t="array" ref="H322">_xll.SNL.Clients.Office.Excel.Functions.SPG(G322, "SP_TOTAL_REV", "CY2023")</f>
        <v>9046000</v>
      </c>
      <c r="I322" s="4">
        <f>_xll.SNL.Clients.Office.Excel.Functions.SPG(G322,"IQ_AVG_DILUT_SHARES_OUT","CY2023")</f>
        <v>575200000</v>
      </c>
      <c r="J322" s="5">
        <f>_xll.SNL.Clients.Office.Excel.Functions.SPG(G322, "IQ_DILUT_EPS_NORM", "CY2023")</f>
        <v>0.623</v>
      </c>
      <c r="K322">
        <f t="shared" si="18"/>
        <v>358349.6</v>
      </c>
      <c r="L322">
        <f t="shared" si="19"/>
        <v>3.9614149900508509E-2</v>
      </c>
    </row>
    <row r="323" spans="1:12">
      <c r="A323" t="s">
        <v>325</v>
      </c>
      <c r="B323" s="4" cm="1">
        <f t="array" ref="B323">_xll.SNL.Clients.Office.Excel.Functions.SPG(A323, "SP_TOTAL_REV", "CY2023")</f>
        <v>28114000</v>
      </c>
      <c r="C323" s="4">
        <f>_xll.SNL.Clients.Office.Excel.Functions.SPG(A323,"IQ_AVG_DILUT_SHARES_OUT","CY2023")</f>
        <v>2030800000</v>
      </c>
      <c r="D323" s="5">
        <f>_xll.SNL.Clients.Office.Excel.Functions.SPG(A323, "IQ_DILUT_EPS_NORM", "CY2023")</f>
        <v>2.5369999999999999</v>
      </c>
      <c r="E323">
        <f t="shared" si="16"/>
        <v>5152139.5999999996</v>
      </c>
      <c r="F323">
        <f t="shared" si="17"/>
        <v>0.18325886035427189</v>
      </c>
      <c r="G323" t="s">
        <v>325</v>
      </c>
      <c r="H323" s="4" cm="1">
        <f t="array" ref="H323">_xll.SNL.Clients.Office.Excel.Functions.SPG(G323, "SP_TOTAL_REV", "CY2023")</f>
        <v>28114000</v>
      </c>
      <c r="I323" s="4">
        <f>_xll.SNL.Clients.Office.Excel.Functions.SPG(G323,"IQ_AVG_DILUT_SHARES_OUT","CY2023")</f>
        <v>2030800000</v>
      </c>
      <c r="J323" s="5">
        <f>_xll.SNL.Clients.Office.Excel.Functions.SPG(G323, "IQ_DILUT_EPS_NORM", "CY2023")</f>
        <v>2.5369999999999999</v>
      </c>
      <c r="K323">
        <f t="shared" si="18"/>
        <v>5152139.5999999996</v>
      </c>
      <c r="L323">
        <f t="shared" si="19"/>
        <v>0.18325886035427189</v>
      </c>
    </row>
    <row r="324" spans="1:12">
      <c r="A324" t="s">
        <v>326</v>
      </c>
      <c r="B324" s="4" cm="1">
        <f t="array" ref="B324">_xll.SNL.Clients.Office.Excel.Functions.SPG(A324, "SP_TOTAL_REV", "CY2023")</f>
        <v>51542000</v>
      </c>
      <c r="C324" s="4">
        <f>_xll.SNL.Clients.Office.Excel.Functions.SPG(A324,"IQ_AVG_DILUT_SHARES_OUT","CY2023")</f>
        <v>1549100000</v>
      </c>
      <c r="D324" s="5">
        <f>_xll.SNL.Clients.Office.Excel.Functions.SPG(A324, "IQ_DILUT_EPS_NORM", "CY2023")</f>
        <v>2.5390000000000001</v>
      </c>
      <c r="E324">
        <f t="shared" si="16"/>
        <v>3933164.9</v>
      </c>
      <c r="F324">
        <f t="shared" si="17"/>
        <v>7.6309900663536531E-2</v>
      </c>
      <c r="G324" t="s">
        <v>326</v>
      </c>
      <c r="H324" s="4" cm="1">
        <f t="array" ref="H324">_xll.SNL.Clients.Office.Excel.Functions.SPG(G324, "SP_TOTAL_REV", "CY2023")</f>
        <v>51542000</v>
      </c>
      <c r="I324" s="4">
        <f>_xll.SNL.Clients.Office.Excel.Functions.SPG(G324,"IQ_AVG_DILUT_SHARES_OUT","CY2023")</f>
        <v>1549100000</v>
      </c>
      <c r="J324" s="5">
        <f>_xll.SNL.Clients.Office.Excel.Functions.SPG(G324, "IQ_DILUT_EPS_NORM", "CY2023")</f>
        <v>2.5390000000000001</v>
      </c>
      <c r="K324">
        <f t="shared" si="18"/>
        <v>3933164.9</v>
      </c>
      <c r="L324">
        <f t="shared" si="19"/>
        <v>7.6309900663536531E-2</v>
      </c>
    </row>
    <row r="325" spans="1:12">
      <c r="A325" t="s">
        <v>327</v>
      </c>
      <c r="B325" s="4" cm="1">
        <f t="array" ref="B325">_xll.SNL.Clients.Office.Excel.Functions.SPG(A325, "SP_TOTAL_REV", "CY2023")</f>
        <v>5505400</v>
      </c>
      <c r="C325" s="4">
        <f>_xll.SNL.Clients.Office.Excel.Functions.SPG(A325,"IQ_AVG_DILUT_SHARES_OUT","CY2023")</f>
        <v>447900000</v>
      </c>
      <c r="D325" s="5">
        <f>_xll.SNL.Clients.Office.Excel.Functions.SPG(A325, "IQ_DILUT_EPS_NORM", "CY2023")</f>
        <v>1.2290000000000001</v>
      </c>
      <c r="E325">
        <f t="shared" ref="E325:E388" si="20">C325*D325/1000</f>
        <v>550469.1</v>
      </c>
      <c r="F325">
        <f t="shared" ref="F325:F388" si="21">E325/B325</f>
        <v>9.998712173502379E-2</v>
      </c>
      <c r="G325" t="s">
        <v>327</v>
      </c>
      <c r="H325" s="4" cm="1">
        <f t="array" ref="H325">_xll.SNL.Clients.Office.Excel.Functions.SPG(G325, "SP_TOTAL_REV", "CY2023")</f>
        <v>5505400</v>
      </c>
      <c r="I325" s="4">
        <f>_xll.SNL.Clients.Office.Excel.Functions.SPG(G325,"IQ_AVG_DILUT_SHARES_OUT","CY2023")</f>
        <v>447900000</v>
      </c>
      <c r="J325" s="5">
        <f>_xll.SNL.Clients.Office.Excel.Functions.SPG(G325, "IQ_DILUT_EPS_NORM", "CY2023")</f>
        <v>1.2290000000000001</v>
      </c>
      <c r="K325">
        <f t="shared" ref="K325:K388" si="22">I325*J325/1000</f>
        <v>550469.1</v>
      </c>
      <c r="L325">
        <f t="shared" ref="L325:L388" si="23">K325/H325</f>
        <v>9.998712173502379E-2</v>
      </c>
    </row>
    <row r="326" spans="1:12">
      <c r="A326" t="s">
        <v>328</v>
      </c>
      <c r="B326" s="4" cm="1">
        <f t="array" ref="B326">_xll.SNL.Clients.Office.Excel.Functions.SPG(A326, "SP_TOTAL_REV", "CY2023")</f>
        <v>2651348</v>
      </c>
      <c r="C326" s="4">
        <f>_xll.SNL.Clients.Office.Excel.Functions.SPG(A326,"IQ_AVG_DILUT_SHARES_OUT","CY2023")</f>
        <v>57579250</v>
      </c>
      <c r="D326" s="5">
        <f>_xll.SNL.Clients.Office.Excel.Functions.SPG(A326, "IQ_DILUT_EPS_NORM", "CY2023")</f>
        <v>6.7619999999999996</v>
      </c>
      <c r="E326">
        <f t="shared" si="20"/>
        <v>389350.8885</v>
      </c>
      <c r="F326">
        <f t="shared" si="21"/>
        <v>0.14685016395433567</v>
      </c>
      <c r="G326" t="s">
        <v>328</v>
      </c>
      <c r="H326" s="4" cm="1">
        <f t="array" ref="H326">_xll.SNL.Clients.Office.Excel.Functions.SPG(G326, "SP_TOTAL_REV", "CY2023")</f>
        <v>2651348</v>
      </c>
      <c r="I326" s="4">
        <f>_xll.SNL.Clients.Office.Excel.Functions.SPG(G326,"IQ_AVG_DILUT_SHARES_OUT","CY2023")</f>
        <v>57579250</v>
      </c>
      <c r="J326" s="5">
        <f>_xll.SNL.Clients.Office.Excel.Functions.SPG(G326, "IQ_DILUT_EPS_NORM", "CY2023")</f>
        <v>6.7619999999999996</v>
      </c>
      <c r="K326">
        <f t="shared" si="22"/>
        <v>389350.8885</v>
      </c>
      <c r="L326">
        <f t="shared" si="23"/>
        <v>0.14685016395433567</v>
      </c>
    </row>
    <row r="327" spans="1:12">
      <c r="A327" t="s">
        <v>329</v>
      </c>
      <c r="B327" s="4" cm="1">
        <f t="array" ref="B327">_xll.SNL.Clients.Office.Excel.Functions.SPG(A327, "SP_TOTAL_REV", "CY2023")</f>
        <v>12156000</v>
      </c>
      <c r="C327" s="4">
        <f>_xll.SNL.Clients.Office.Excel.Functions.SPG(A327,"IQ_AVG_DILUT_SHARES_OUT","CY2023")</f>
        <v>227400000</v>
      </c>
      <c r="D327" s="5">
        <f>_xll.SNL.Clients.Office.Excel.Functions.SPG(A327, "IQ_DILUT_EPS_NORM", "CY2023")</f>
        <v>9.4440000000000008</v>
      </c>
      <c r="E327">
        <f t="shared" si="20"/>
        <v>2147565.6</v>
      </c>
      <c r="F327">
        <f t="shared" si="21"/>
        <v>0.17666712734452122</v>
      </c>
      <c r="G327" t="s">
        <v>329</v>
      </c>
      <c r="H327" s="4" cm="1">
        <f t="array" ref="H327">_xll.SNL.Clients.Office.Excel.Functions.SPG(G327, "SP_TOTAL_REV", "CY2023")</f>
        <v>12156000</v>
      </c>
      <c r="I327" s="4">
        <f>_xll.SNL.Clients.Office.Excel.Functions.SPG(G327,"IQ_AVG_DILUT_SHARES_OUT","CY2023")</f>
        <v>227400000</v>
      </c>
      <c r="J327" s="5">
        <f>_xll.SNL.Clients.Office.Excel.Functions.SPG(G327, "IQ_DILUT_EPS_NORM", "CY2023")</f>
        <v>9.4440000000000008</v>
      </c>
      <c r="K327">
        <f t="shared" si="22"/>
        <v>2147565.6</v>
      </c>
      <c r="L327">
        <f t="shared" si="23"/>
        <v>0.17666712734452122</v>
      </c>
    </row>
    <row r="328" spans="1:12">
      <c r="A328" t="s">
        <v>330</v>
      </c>
      <c r="B328" s="4" cm="1">
        <f t="array" ref="B328">_xll.SNL.Clients.Office.Excel.Functions.SPG(A328, "SP_TOTAL_REV", "CY2023")</f>
        <v>6749000</v>
      </c>
      <c r="C328" s="4">
        <f>_xll.SNL.Clients.Office.Excel.Functions.SPG(A328,"IQ_AVG_DILUT_SHARES_OUT","CY2023")</f>
        <v>207563746</v>
      </c>
      <c r="D328" s="5">
        <f>_xll.SNL.Clients.Office.Excel.Functions.SPG(A328, "IQ_DILUT_EPS_NORM", "CY2023")</f>
        <v>4.5209999999999999</v>
      </c>
      <c r="E328">
        <f t="shared" si="20"/>
        <v>938395.69566600001</v>
      </c>
      <c r="F328">
        <f t="shared" si="21"/>
        <v>0.13904218338509408</v>
      </c>
      <c r="G328" t="s">
        <v>330</v>
      </c>
      <c r="H328" s="4" cm="1">
        <f t="array" ref="H328">_xll.SNL.Clients.Office.Excel.Functions.SPG(G328, "SP_TOTAL_REV", "CY2023")</f>
        <v>6749000</v>
      </c>
      <c r="I328" s="4">
        <f>_xll.SNL.Clients.Office.Excel.Functions.SPG(G328,"IQ_AVG_DILUT_SHARES_OUT","CY2023")</f>
        <v>207563746</v>
      </c>
      <c r="J328" s="5">
        <f>_xll.SNL.Clients.Office.Excel.Functions.SPG(G328, "IQ_DILUT_EPS_NORM", "CY2023")</f>
        <v>4.5209999999999999</v>
      </c>
      <c r="K328">
        <f t="shared" si="22"/>
        <v>938395.69566600001</v>
      </c>
      <c r="L328">
        <f t="shared" si="23"/>
        <v>0.13904218338509408</v>
      </c>
    </row>
    <row r="329" spans="1:12">
      <c r="A329" t="s">
        <v>331</v>
      </c>
      <c r="B329" s="4" cm="1">
        <f t="array" ref="B329">_xll.SNL.Clients.Office.Excel.Functions.SPG(A329, "SP_TOTAL_REV", "CY2023")</f>
        <v>39290000</v>
      </c>
      <c r="C329" s="4">
        <f>_xll.SNL.Clients.Office.Excel.Functions.SPG(A329,"IQ_AVG_DILUT_SHARES_OUT","CY2023")</f>
        <v>152000000</v>
      </c>
      <c r="D329" s="5">
        <f>_xll.SNL.Clients.Office.Excel.Functions.SPG(A329, "IQ_DILUT_EPS_NORM", "CY2023")</f>
        <v>9.2479999999999993</v>
      </c>
      <c r="E329">
        <f t="shared" si="20"/>
        <v>1405696</v>
      </c>
      <c r="F329">
        <f t="shared" si="21"/>
        <v>3.5777449732756428E-2</v>
      </c>
      <c r="G329" t="s">
        <v>331</v>
      </c>
      <c r="H329" s="4" cm="1">
        <f t="array" ref="H329">_xll.SNL.Clients.Office.Excel.Functions.SPG(G329, "SP_TOTAL_REV", "CY2023")</f>
        <v>39290000</v>
      </c>
      <c r="I329" s="4">
        <f>_xll.SNL.Clients.Office.Excel.Functions.SPG(G329,"IQ_AVG_DILUT_SHARES_OUT","CY2023")</f>
        <v>152000000</v>
      </c>
      <c r="J329" s="5">
        <f>_xll.SNL.Clients.Office.Excel.Functions.SPG(G329, "IQ_DILUT_EPS_NORM", "CY2023")</f>
        <v>9.2479999999999993</v>
      </c>
      <c r="K329">
        <f t="shared" si="22"/>
        <v>1405696</v>
      </c>
      <c r="L329">
        <f t="shared" si="23"/>
        <v>3.5777449732756428E-2</v>
      </c>
    </row>
    <row r="330" spans="1:12">
      <c r="A330" t="s">
        <v>332</v>
      </c>
      <c r="B330" s="4" cm="1">
        <f t="array" ref="B330">_xll.SNL.Clients.Office.Excel.Functions.SPG(A330, "SP_TOTAL_REV", "CY2023")</f>
        <v>8549924</v>
      </c>
      <c r="C330" s="4">
        <f>_xll.SNL.Clients.Office.Excel.Functions.SPG(A330,"IQ_AVG_DILUT_SHARES_OUT","CY2023")</f>
        <v>427400849</v>
      </c>
      <c r="D330" s="5">
        <f>_xll.SNL.Clients.Office.Excel.Functions.SPG(A330, "IQ_DILUT_EPS_NORM", "CY2023")</f>
        <v>0.252</v>
      </c>
      <c r="E330">
        <f t="shared" si="20"/>
        <v>107705.01394799999</v>
      </c>
      <c r="F330">
        <f t="shared" si="21"/>
        <v>1.2597189629755772E-2</v>
      </c>
      <c r="G330" t="s">
        <v>332</v>
      </c>
      <c r="H330" s="4" cm="1">
        <f t="array" ref="H330">_xll.SNL.Clients.Office.Excel.Functions.SPG(G330, "SP_TOTAL_REV", "CY2023")</f>
        <v>8549924</v>
      </c>
      <c r="I330" s="4">
        <f>_xll.SNL.Clients.Office.Excel.Functions.SPG(G330,"IQ_AVG_DILUT_SHARES_OUT","CY2023")</f>
        <v>427400849</v>
      </c>
      <c r="J330" s="5">
        <f>_xll.SNL.Clients.Office.Excel.Functions.SPG(G330, "IQ_DILUT_EPS_NORM", "CY2023")</f>
        <v>0.252</v>
      </c>
      <c r="K330">
        <f t="shared" si="22"/>
        <v>107705.01394799999</v>
      </c>
      <c r="L330">
        <f t="shared" si="23"/>
        <v>1.2597189629755772E-2</v>
      </c>
    </row>
    <row r="331" spans="1:12">
      <c r="A331" t="s">
        <v>333</v>
      </c>
      <c r="B331" s="4" cm="1">
        <f t="array" ref="B331">_xll.SNL.Clients.Office.Excel.Functions.SPG(A331, "SP_TOTAL_REV", "CY2023")</f>
        <v>28823000</v>
      </c>
      <c r="C331" s="4">
        <f>_xll.SNL.Clients.Office.Excel.Functions.SPG(A331,"IQ_AVG_DILUT_SHARES_OUT","CY2023")</f>
        <v>228000000</v>
      </c>
      <c r="D331" s="5">
        <f>_xll.SNL.Clients.Office.Excel.Functions.SPG(A331, "IQ_DILUT_EPS_NORM", "CY2023")</f>
        <v>-4.55</v>
      </c>
      <c r="E331">
        <f t="shared" si="20"/>
        <v>-1037400</v>
      </c>
      <c r="F331">
        <f t="shared" si="21"/>
        <v>-3.5992089650626238E-2</v>
      </c>
      <c r="G331" t="s">
        <v>333</v>
      </c>
      <c r="H331" s="4" cm="1">
        <f t="array" ref="H331">_xll.SNL.Clients.Office.Excel.Functions.SPG(G331, "SP_TOTAL_REV", "CY2023")</f>
        <v>28823000</v>
      </c>
      <c r="I331" s="4">
        <f>_xll.SNL.Clients.Office.Excel.Functions.SPG(G331,"IQ_AVG_DILUT_SHARES_OUT","CY2023")</f>
        <v>228000000</v>
      </c>
      <c r="J331" s="5">
        <f>_xll.SNL.Clients.Office.Excel.Functions.SPG(G331, "IQ_DILUT_EPS_NORM", "CY2023")</f>
        <v>-4.55</v>
      </c>
      <c r="K331">
        <f t="shared" si="22"/>
        <v>-1037400</v>
      </c>
      <c r="L331">
        <f t="shared" si="23"/>
        <v>-3.5992089650626238E-2</v>
      </c>
    </row>
    <row r="332" spans="1:12">
      <c r="A332" t="s">
        <v>334</v>
      </c>
      <c r="B332" s="4" cm="1">
        <f t="array" ref="B332">_xll.SNL.Clients.Office.Excel.Functions.SPG(A332, "SP_TOTAL_REV", "CY2023")</f>
        <v>34713501</v>
      </c>
      <c r="C332" s="4">
        <f>_xll.SNL.Clients.Office.Excel.Functions.SPG(A332,"IQ_AVG_DILUT_SHARES_OUT","CY2023")</f>
        <v>250412000</v>
      </c>
      <c r="D332" s="5">
        <f>_xll.SNL.Clients.Office.Excel.Functions.SPG(A332, "IQ_DILUT_EPS_NORM", "CY2023")</f>
        <v>14.106999999999999</v>
      </c>
      <c r="E332">
        <f t="shared" si="20"/>
        <v>3532562.0839999998</v>
      </c>
      <c r="F332">
        <f t="shared" si="21"/>
        <v>0.10176334804144359</v>
      </c>
      <c r="G332" t="s">
        <v>334</v>
      </c>
      <c r="H332" s="4" cm="1">
        <f t="array" ref="H332">_xll.SNL.Clients.Office.Excel.Functions.SPG(G332, "SP_TOTAL_REV", "CY2023")</f>
        <v>34713501</v>
      </c>
      <c r="I332" s="4">
        <f>_xll.SNL.Clients.Office.Excel.Functions.SPG(G332,"IQ_AVG_DILUT_SHARES_OUT","CY2023")</f>
        <v>250412000</v>
      </c>
      <c r="J332" s="5">
        <f>_xll.SNL.Clients.Office.Excel.Functions.SPG(G332, "IQ_DILUT_EPS_NORM", "CY2023")</f>
        <v>14.106999999999999</v>
      </c>
      <c r="K332">
        <f t="shared" si="22"/>
        <v>3532562.0839999998</v>
      </c>
      <c r="L332">
        <f t="shared" si="23"/>
        <v>0.10176334804144359</v>
      </c>
    </row>
    <row r="333" spans="1:12">
      <c r="A333" t="s">
        <v>335</v>
      </c>
      <c r="B333" s="4" cm="1">
        <f t="array" ref="B333">_xll.SNL.Clients.Office.Excel.Functions.SPG(A333, "SP_TOTAL_REV", "CY2023")</f>
        <v>60922000</v>
      </c>
      <c r="C333" s="4">
        <f>_xll.SNL.Clients.Office.Excel.Functions.SPG(A333,"IQ_AVG_DILUT_SHARES_OUT","CY2023")</f>
        <v>24940000000</v>
      </c>
      <c r="D333" s="5">
        <f>_xll.SNL.Clients.Office.Excel.Functions.SPG(A333, "IQ_DILUT_EPS_NORM", "CY2023")</f>
        <v>0.84199999999999997</v>
      </c>
      <c r="E333">
        <f t="shared" si="20"/>
        <v>20999480</v>
      </c>
      <c r="F333">
        <f t="shared" si="21"/>
        <v>0.34469452742851514</v>
      </c>
      <c r="G333" t="s">
        <v>335</v>
      </c>
      <c r="H333" s="4" cm="1">
        <f t="array" ref="H333">_xll.SNL.Clients.Office.Excel.Functions.SPG(G333, "SP_TOTAL_REV", "CY2023")</f>
        <v>60922000</v>
      </c>
      <c r="I333" s="4">
        <f>_xll.SNL.Clients.Office.Excel.Functions.SPG(G333,"IQ_AVG_DILUT_SHARES_OUT","CY2023")</f>
        <v>24940000000</v>
      </c>
      <c r="J333" s="5">
        <f>_xll.SNL.Clients.Office.Excel.Functions.SPG(G333, "IQ_DILUT_EPS_NORM", "CY2023")</f>
        <v>0.84199999999999997</v>
      </c>
      <c r="K333">
        <f t="shared" si="22"/>
        <v>20999480</v>
      </c>
      <c r="L333">
        <f t="shared" si="23"/>
        <v>0.34469452742851514</v>
      </c>
    </row>
    <row r="334" spans="1:12">
      <c r="A334" t="s">
        <v>336</v>
      </c>
      <c r="B334" s="4" cm="1">
        <f t="array" ref="B334">_xll.SNL.Clients.Office.Excel.Functions.SPG(A334, "SP_TOTAL_REV", "CY2023")</f>
        <v>9682899</v>
      </c>
      <c r="C334" s="4">
        <f>_xll.SNL.Clients.Office.Excel.Functions.SPG(A334,"IQ_AVG_DILUT_SHARES_OUT","CY2023")</f>
        <v>3435294</v>
      </c>
      <c r="D334" s="5">
        <f>_xll.SNL.Clients.Office.Excel.Functions.SPG(A334, "IQ_DILUT_EPS_NORM", "CY2023")</f>
        <v>350.83800000000002</v>
      </c>
      <c r="E334">
        <f t="shared" si="20"/>
        <v>1205231.676372</v>
      </c>
      <c r="F334">
        <f t="shared" si="21"/>
        <v>0.12447012783795432</v>
      </c>
      <c r="G334" t="s">
        <v>336</v>
      </c>
      <c r="H334" s="4" cm="1">
        <f t="array" ref="H334">_xll.SNL.Clients.Office.Excel.Functions.SPG(G334, "SP_TOTAL_REV", "CY2023")</f>
        <v>9682899</v>
      </c>
      <c r="I334" s="4">
        <f>_xll.SNL.Clients.Office.Excel.Functions.SPG(G334,"IQ_AVG_DILUT_SHARES_OUT","CY2023")</f>
        <v>3435294</v>
      </c>
      <c r="J334" s="5">
        <f>_xll.SNL.Clients.Office.Excel.Functions.SPG(G334, "IQ_DILUT_EPS_NORM", "CY2023")</f>
        <v>350.83800000000002</v>
      </c>
      <c r="K334">
        <f t="shared" si="22"/>
        <v>1205231.676372</v>
      </c>
      <c r="L334">
        <f t="shared" si="23"/>
        <v>0.12447012783795432</v>
      </c>
    </row>
    <row r="335" spans="1:12">
      <c r="A335" t="s">
        <v>337</v>
      </c>
      <c r="B335" s="4" cm="1">
        <f t="array" ref="B335">_xll.SNL.Clients.Office.Excel.Functions.SPG(A335, "SP_TOTAL_REV", "CY2023")</f>
        <v>13276000</v>
      </c>
      <c r="C335" s="4">
        <f>_xll.SNL.Clients.Office.Excel.Functions.SPG(A335,"IQ_AVG_DILUT_SHARES_OUT","CY2023")</f>
        <v>261370000</v>
      </c>
      <c r="D335" s="5">
        <f>_xll.SNL.Clients.Office.Excel.Functions.SPG(A335, "IQ_DILUT_EPS_NORM", "CY2023")</f>
        <v>8.1349999999999998</v>
      </c>
      <c r="E335">
        <f t="shared" si="20"/>
        <v>2126244.9500000002</v>
      </c>
      <c r="F335">
        <f t="shared" si="21"/>
        <v>0.16015704655016572</v>
      </c>
      <c r="G335" t="s">
        <v>337</v>
      </c>
      <c r="H335" s="4" cm="1">
        <f t="array" ref="H335">_xll.SNL.Clients.Office.Excel.Functions.SPG(G335, "SP_TOTAL_REV", "CY2023")</f>
        <v>13276000</v>
      </c>
      <c r="I335" s="4">
        <f>_xll.SNL.Clients.Office.Excel.Functions.SPG(G335,"IQ_AVG_DILUT_SHARES_OUT","CY2023")</f>
        <v>261370000</v>
      </c>
      <c r="J335" s="5">
        <f>_xll.SNL.Clients.Office.Excel.Functions.SPG(G335, "IQ_DILUT_EPS_NORM", "CY2023")</f>
        <v>8.1349999999999998</v>
      </c>
      <c r="K335">
        <f t="shared" si="22"/>
        <v>2126244.9500000002</v>
      </c>
      <c r="L335">
        <f t="shared" si="23"/>
        <v>0.16015704655016572</v>
      </c>
    </row>
    <row r="336" spans="1:12">
      <c r="A336" t="s">
        <v>338</v>
      </c>
      <c r="B336" s="4" cm="1">
        <f t="array" ref="B336">_xll.SNL.Clients.Office.Excel.Functions.SPG(A336, "SP_TOTAL_REV", "CY2023")</f>
        <v>15812250</v>
      </c>
      <c r="C336" s="4">
        <f>_xll.SNL.Clients.Office.Excel.Functions.SPG(A336,"IQ_AVG_DILUT_SHARES_OUT","CY2023")</f>
        <v>60998000</v>
      </c>
      <c r="D336" s="5">
        <f>_xll.SNL.Clients.Office.Excel.Functions.SPG(A336, "IQ_DILUT_EPS_NORM", "CY2023")</f>
        <v>30.724</v>
      </c>
      <c r="E336">
        <f t="shared" si="20"/>
        <v>1874102.5519999999</v>
      </c>
      <c r="F336">
        <f t="shared" si="21"/>
        <v>0.1185221933627409</v>
      </c>
      <c r="G336" t="s">
        <v>338</v>
      </c>
      <c r="H336" s="4" cm="1">
        <f t="array" ref="H336">_xll.SNL.Clients.Office.Excel.Functions.SPG(G336, "SP_TOTAL_REV", "CY2023")</f>
        <v>15812250</v>
      </c>
      <c r="I336" s="4">
        <f>_xll.SNL.Clients.Office.Excel.Functions.SPG(G336,"IQ_AVG_DILUT_SHARES_OUT","CY2023")</f>
        <v>60998000</v>
      </c>
      <c r="J336" s="5">
        <f>_xll.SNL.Clients.Office.Excel.Functions.SPG(G336, "IQ_DILUT_EPS_NORM", "CY2023")</f>
        <v>30.724</v>
      </c>
      <c r="K336">
        <f t="shared" si="22"/>
        <v>1874102.5519999999</v>
      </c>
      <c r="L336">
        <f t="shared" si="23"/>
        <v>0.1185221933627409</v>
      </c>
    </row>
    <row r="337" spans="1:12">
      <c r="A337" t="s">
        <v>339</v>
      </c>
      <c r="B337" s="4" cm="1">
        <f t="array" ref="B337">_xll.SNL.Clients.Office.Excel.Functions.SPG(A337, "SP_TOTAL_REV", "CY2023")</f>
        <v>28257000</v>
      </c>
      <c r="C337" s="4">
        <f>_xll.SNL.Clients.Office.Excel.Functions.SPG(A337,"IQ_AVG_DILUT_SHARES_OUT","CY2023")</f>
        <v>960900000</v>
      </c>
      <c r="D337" s="5">
        <f>_xll.SNL.Clients.Office.Excel.Functions.SPG(A337, "IQ_DILUT_EPS_NORM", "CY2023")</f>
        <v>3.7090000000000001</v>
      </c>
      <c r="E337">
        <f t="shared" si="20"/>
        <v>3563978.1</v>
      </c>
      <c r="F337">
        <f t="shared" si="21"/>
        <v>0.12612726404076866</v>
      </c>
      <c r="G337" t="s">
        <v>339</v>
      </c>
      <c r="H337" s="4" cm="1">
        <f t="array" ref="H337">_xll.SNL.Clients.Office.Excel.Functions.SPG(G337, "SP_TOTAL_REV", "CY2023")</f>
        <v>28257000</v>
      </c>
      <c r="I337" s="4">
        <f>_xll.SNL.Clients.Office.Excel.Functions.SPG(G337,"IQ_AVG_DILUT_SHARES_OUT","CY2023")</f>
        <v>960900000</v>
      </c>
      <c r="J337" s="5">
        <f>_xll.SNL.Clients.Office.Excel.Functions.SPG(G337, "IQ_DILUT_EPS_NORM", "CY2023")</f>
        <v>3.7090000000000001</v>
      </c>
      <c r="K337">
        <f t="shared" si="22"/>
        <v>3563978.1</v>
      </c>
      <c r="L337">
        <f t="shared" si="23"/>
        <v>0.12612726404076866</v>
      </c>
    </row>
    <row r="338" spans="1:12">
      <c r="A338" t="s">
        <v>340</v>
      </c>
      <c r="B338" s="4" cm="1">
        <f t="array" ref="B338">_xll.SNL.Clients.Office.Excel.Functions.SPG(A338, "SP_TOTAL_REV", "CY2023")</f>
        <v>5866152</v>
      </c>
      <c r="C338" s="4">
        <f>_xll.SNL.Clients.Office.Excel.Functions.SPG(A338,"IQ_AVG_DILUT_SHARES_OUT","CY2023")</f>
        <v>220180424</v>
      </c>
      <c r="D338" s="5">
        <f>_xll.SNL.Clients.Office.Excel.Functions.SPG(A338, "IQ_DILUT_EPS_NORM", "CY2023")</f>
        <v>4.6769999999999996</v>
      </c>
      <c r="E338">
        <f t="shared" si="20"/>
        <v>1029783.8430479999</v>
      </c>
      <c r="F338">
        <f t="shared" si="21"/>
        <v>0.17554673711966548</v>
      </c>
      <c r="G338" t="s">
        <v>340</v>
      </c>
      <c r="H338" s="4" cm="1">
        <f t="array" ref="H338">_xll.SNL.Clients.Office.Excel.Functions.SPG(G338, "SP_TOTAL_REV", "CY2023")</f>
        <v>5866152</v>
      </c>
      <c r="I338" s="4">
        <f>_xll.SNL.Clients.Office.Excel.Functions.SPG(G338,"IQ_AVG_DILUT_SHARES_OUT","CY2023")</f>
        <v>220180424</v>
      </c>
      <c r="J338" s="5">
        <f>_xll.SNL.Clients.Office.Excel.Functions.SPG(G338, "IQ_DILUT_EPS_NORM", "CY2023")</f>
        <v>4.6769999999999996</v>
      </c>
      <c r="K338">
        <f t="shared" si="22"/>
        <v>1029783.8430479999</v>
      </c>
      <c r="L338">
        <f t="shared" si="23"/>
        <v>0.17554673711966548</v>
      </c>
    </row>
    <row r="339" spans="1:12">
      <c r="A339" t="s">
        <v>341</v>
      </c>
      <c r="B339" s="4" cm="1">
        <f t="array" ref="B339">_xll.SNL.Clients.Office.Excel.Functions.SPG(A339, "SP_TOTAL_REV", "CY2023")</f>
        <v>14692200</v>
      </c>
      <c r="C339" s="4">
        <f>_xll.SNL.Clients.Office.Excel.Functions.SPG(A339,"IQ_AVG_DILUT_SHARES_OUT","CY2023")</f>
        <v>201400000</v>
      </c>
      <c r="D339" s="5">
        <f>_xll.SNL.Clients.Office.Excel.Functions.SPG(A339, "IQ_DILUT_EPS_NORM", "CY2023")</f>
        <v>5.9649999999999999</v>
      </c>
      <c r="E339">
        <f t="shared" si="20"/>
        <v>1201351</v>
      </c>
      <c r="F339">
        <f t="shared" si="21"/>
        <v>8.1767944895931172E-2</v>
      </c>
      <c r="G339" t="s">
        <v>341</v>
      </c>
      <c r="H339" s="4" cm="1">
        <f t="array" ref="H339">_xll.SNL.Clients.Office.Excel.Functions.SPG(G339, "SP_TOTAL_REV", "CY2023")</f>
        <v>14692200</v>
      </c>
      <c r="I339" s="4">
        <f>_xll.SNL.Clients.Office.Excel.Functions.SPG(G339,"IQ_AVG_DILUT_SHARES_OUT","CY2023")</f>
        <v>201400000</v>
      </c>
      <c r="J339" s="5">
        <f>_xll.SNL.Clients.Office.Excel.Functions.SPG(G339, "IQ_DILUT_EPS_NORM", "CY2023")</f>
        <v>5.9649999999999999</v>
      </c>
      <c r="K339">
        <f t="shared" si="22"/>
        <v>1201351</v>
      </c>
      <c r="L339">
        <f t="shared" si="23"/>
        <v>8.1767944895931172E-2</v>
      </c>
    </row>
    <row r="340" spans="1:12">
      <c r="A340" t="s">
        <v>342</v>
      </c>
      <c r="B340" s="4" cm="1">
        <f t="array" ref="B340">_xll.SNL.Clients.Office.Excel.Functions.SPG(A340, "SP_TOTAL_REV", "CY2023")</f>
        <v>8253000</v>
      </c>
      <c r="C340" s="4">
        <f>_xll.SNL.Clients.Office.Excel.Functions.SPG(A340,"IQ_AVG_DILUT_SHARES_OUT","CY2023")</f>
        <v>446800000</v>
      </c>
      <c r="D340" s="5">
        <f>_xll.SNL.Clients.Office.Excel.Functions.SPG(A340, "IQ_DILUT_EPS_NORM", "CY2023")</f>
        <v>3.6669999999999998</v>
      </c>
      <c r="E340">
        <f t="shared" si="20"/>
        <v>1638415.6</v>
      </c>
      <c r="F340">
        <f t="shared" si="21"/>
        <v>0.19852363988852539</v>
      </c>
      <c r="G340" t="s">
        <v>342</v>
      </c>
      <c r="H340" s="4" cm="1">
        <f t="array" ref="H340">_xll.SNL.Clients.Office.Excel.Functions.SPG(G340, "SP_TOTAL_REV", "CY2023")</f>
        <v>8253000</v>
      </c>
      <c r="I340" s="4">
        <f>_xll.SNL.Clients.Office.Excel.Functions.SPG(G340,"IQ_AVG_DILUT_SHARES_OUT","CY2023")</f>
        <v>446800000</v>
      </c>
      <c r="J340" s="5">
        <f>_xll.SNL.Clients.Office.Excel.Functions.SPG(G340, "IQ_DILUT_EPS_NORM", "CY2023")</f>
        <v>3.6669999999999998</v>
      </c>
      <c r="K340">
        <f t="shared" si="22"/>
        <v>1638415.6</v>
      </c>
      <c r="L340">
        <f t="shared" si="23"/>
        <v>0.19852363988852539</v>
      </c>
    </row>
    <row r="341" spans="1:12">
      <c r="A341" t="s">
        <v>343</v>
      </c>
      <c r="B341" s="4" cm="1">
        <f t="array" ref="B341">_xll.SNL.Clients.Office.Excel.Functions.SPG(A341, "SP_TOTAL_REV", "CY2023")</f>
        <v>17677000</v>
      </c>
      <c r="C341" s="4">
        <f>_xll.SNL.Clients.Office.Excel.Functions.SPG(A341,"IQ_AVG_DILUT_SHARES_OUT","CY2023")</f>
        <v>485400000</v>
      </c>
      <c r="D341" s="5">
        <f>_xll.SNL.Clients.Office.Excel.Functions.SPG(A341, "IQ_DILUT_EPS_NORM", "CY2023")</f>
        <v>3.7029999999999998</v>
      </c>
      <c r="E341">
        <f t="shared" si="20"/>
        <v>1797436.2</v>
      </c>
      <c r="F341">
        <f t="shared" si="21"/>
        <v>0.10168219720540815</v>
      </c>
      <c r="G341" t="s">
        <v>343</v>
      </c>
      <c r="H341" s="4" cm="1">
        <f t="array" ref="H341">_xll.SNL.Clients.Office.Excel.Functions.SPG(G341, "SP_TOTAL_REV", "CY2023")</f>
        <v>17677000</v>
      </c>
      <c r="I341" s="4">
        <f>_xll.SNL.Clients.Office.Excel.Functions.SPG(G341,"IQ_AVG_DILUT_SHARES_OUT","CY2023")</f>
        <v>485400000</v>
      </c>
      <c r="J341" s="5">
        <f>_xll.SNL.Clients.Office.Excel.Functions.SPG(G341, "IQ_DILUT_EPS_NORM", "CY2023")</f>
        <v>3.7029999999999998</v>
      </c>
      <c r="K341">
        <f t="shared" si="22"/>
        <v>1797436.2</v>
      </c>
      <c r="L341">
        <f t="shared" si="23"/>
        <v>0.10168219720540815</v>
      </c>
    </row>
    <row r="342" spans="1:12">
      <c r="A342" t="s">
        <v>344</v>
      </c>
      <c r="B342" s="4" cm="1">
        <f t="array" ref="B342">_xll.SNL.Clients.Office.Excel.Functions.SPG(A342, "SP_TOTAL_REV", "CY2023")</f>
        <v>51628000</v>
      </c>
      <c r="C342" s="4">
        <f>_xll.SNL.Clients.Office.Excel.Functions.SPG(A342,"IQ_AVG_DILUT_SHARES_OUT","CY2023")</f>
        <v>2802500000</v>
      </c>
      <c r="D342" s="5">
        <f>_xll.SNL.Clients.Office.Excel.Functions.SPG(A342, "IQ_DILUT_EPS_NORM", "CY2023")</f>
        <v>2.524</v>
      </c>
      <c r="E342">
        <f t="shared" si="20"/>
        <v>7073510</v>
      </c>
      <c r="F342">
        <f t="shared" si="21"/>
        <v>0.13700918106453863</v>
      </c>
      <c r="G342" t="s">
        <v>344</v>
      </c>
      <c r="H342" s="4" cm="1">
        <f t="array" ref="H342">_xll.SNL.Clients.Office.Excel.Functions.SPG(G342, "SP_TOTAL_REV", "CY2023")</f>
        <v>51628000</v>
      </c>
      <c r="I342" s="4">
        <f>_xll.SNL.Clients.Office.Excel.Functions.SPG(G342,"IQ_AVG_DILUT_SHARES_OUT","CY2023")</f>
        <v>2802500000</v>
      </c>
      <c r="J342" s="5">
        <f>_xll.SNL.Clients.Office.Excel.Functions.SPG(G342, "IQ_DILUT_EPS_NORM", "CY2023")</f>
        <v>2.524</v>
      </c>
      <c r="K342">
        <f t="shared" si="22"/>
        <v>7073510</v>
      </c>
      <c r="L342">
        <f t="shared" si="23"/>
        <v>0.13700918106453863</v>
      </c>
    </row>
    <row r="343" spans="1:12">
      <c r="A343" t="s">
        <v>345</v>
      </c>
      <c r="B343" s="4" cm="1">
        <f t="array" ref="B343">_xll.SNL.Clients.Office.Excel.Functions.SPG(A343, "SP_TOTAL_REV", "CY2023")</f>
        <v>14209000</v>
      </c>
      <c r="C343" s="4">
        <f>_xll.SNL.Clients.Office.Excel.Functions.SPG(A343,"IQ_AVG_DILUT_SHARES_OUT","CY2023")</f>
        <v>414600000</v>
      </c>
      <c r="D343" s="5">
        <f>_xll.SNL.Clients.Office.Excel.Functions.SPG(A343, "IQ_DILUT_EPS_NORM", "CY2023")</f>
        <v>2.9649999999999999</v>
      </c>
      <c r="E343">
        <f t="shared" si="20"/>
        <v>1229289</v>
      </c>
      <c r="F343">
        <f t="shared" si="21"/>
        <v>8.6514814554155814E-2</v>
      </c>
      <c r="G343" t="s">
        <v>345</v>
      </c>
      <c r="H343" s="4" cm="1">
        <f t="array" ref="H343">_xll.SNL.Clients.Office.Excel.Functions.SPG(G343, "SP_TOTAL_REV", "CY2023")</f>
        <v>14209000</v>
      </c>
      <c r="I343" s="4">
        <f>_xll.SNL.Clients.Office.Excel.Functions.SPG(G343,"IQ_AVG_DILUT_SHARES_OUT","CY2023")</f>
        <v>414600000</v>
      </c>
      <c r="J343" s="5">
        <f>_xll.SNL.Clients.Office.Excel.Functions.SPG(G343, "IQ_DILUT_EPS_NORM", "CY2023")</f>
        <v>2.9649999999999999</v>
      </c>
      <c r="K343">
        <f t="shared" si="22"/>
        <v>1229289</v>
      </c>
      <c r="L343">
        <f t="shared" si="23"/>
        <v>8.6514814554155814E-2</v>
      </c>
    </row>
    <row r="344" spans="1:12">
      <c r="A344" t="s">
        <v>346</v>
      </c>
      <c r="B344" s="4" cm="1">
        <f t="array" ref="B344">_xll.SNL.Clients.Office.Excel.Functions.SPG(A344, "SP_TOTAL_REV", "CY2023")</f>
        <v>35127400</v>
      </c>
      <c r="C344" s="4">
        <f>_xll.SNL.Clients.Office.Excel.Functions.SPG(A344,"IQ_AVG_DILUT_SHARES_OUT","CY2023")</f>
        <v>525000000</v>
      </c>
      <c r="D344" s="5">
        <f>_xll.SNL.Clients.Office.Excel.Functions.SPG(A344, "IQ_DILUT_EPS_NORM", "CY2023")</f>
        <v>7.5220000000000002</v>
      </c>
      <c r="E344">
        <f t="shared" si="20"/>
        <v>3949050</v>
      </c>
      <c r="F344">
        <f t="shared" si="21"/>
        <v>0.11242078833047707</v>
      </c>
      <c r="G344" t="s">
        <v>346</v>
      </c>
      <c r="H344" s="4" cm="1">
        <f t="array" ref="H344">_xll.SNL.Clients.Office.Excel.Functions.SPG(G344, "SP_TOTAL_REV", "CY2023")</f>
        <v>35127400</v>
      </c>
      <c r="I344" s="4">
        <f>_xll.SNL.Clients.Office.Excel.Functions.SPG(G344,"IQ_AVG_DILUT_SHARES_OUT","CY2023")</f>
        <v>525000000</v>
      </c>
      <c r="J344" s="5">
        <f>_xll.SNL.Clients.Office.Excel.Functions.SPG(G344, "IQ_DILUT_EPS_NORM", "CY2023")</f>
        <v>7.5220000000000002</v>
      </c>
      <c r="K344">
        <f t="shared" si="22"/>
        <v>3949050</v>
      </c>
      <c r="L344">
        <f t="shared" si="23"/>
        <v>0.11242078833047707</v>
      </c>
    </row>
    <row r="345" spans="1:12">
      <c r="A345" t="s">
        <v>347</v>
      </c>
      <c r="B345" s="4" cm="1">
        <f t="array" ref="B345">_xll.SNL.Clients.Office.Excel.Functions.SPG(A345, "SP_TOTAL_REV", "CY2023")</f>
        <v>7802400</v>
      </c>
      <c r="C345" s="4">
        <f>_xll.SNL.Clients.Office.Excel.Functions.SPG(A345,"IQ_AVG_DILUT_SHARES_OUT","CY2023")</f>
        <v>89500000</v>
      </c>
      <c r="D345" s="5">
        <f>_xll.SNL.Clients.Office.Excel.Functions.SPG(A345, "IQ_DILUT_EPS_NORM", "CY2023")</f>
        <v>7.476</v>
      </c>
      <c r="E345">
        <f t="shared" si="20"/>
        <v>669102</v>
      </c>
      <c r="F345">
        <f t="shared" si="21"/>
        <v>8.5755921254998466E-2</v>
      </c>
      <c r="G345" t="s">
        <v>347</v>
      </c>
      <c r="H345" s="4" cm="1">
        <f t="array" ref="H345">_xll.SNL.Clients.Office.Excel.Functions.SPG(G345, "SP_TOTAL_REV", "CY2023")</f>
        <v>7802400</v>
      </c>
      <c r="I345" s="4">
        <f>_xll.SNL.Clients.Office.Excel.Functions.SPG(G345,"IQ_AVG_DILUT_SHARES_OUT","CY2023")</f>
        <v>89500000</v>
      </c>
      <c r="J345" s="5">
        <f>_xll.SNL.Clients.Office.Excel.Functions.SPG(G345, "IQ_DILUT_EPS_NORM", "CY2023")</f>
        <v>7.476</v>
      </c>
      <c r="K345">
        <f t="shared" si="22"/>
        <v>669102</v>
      </c>
      <c r="L345">
        <f t="shared" si="23"/>
        <v>8.5755921254998466E-2</v>
      </c>
    </row>
    <row r="346" spans="1:12">
      <c r="A346" t="s">
        <v>348</v>
      </c>
      <c r="B346" s="4" cm="1">
        <f t="array" ref="B346">_xll.SNL.Clients.Office.Excel.Functions.SPG(A346, "SP_TOTAL_REV", "CY2023")</f>
        <v>2225012</v>
      </c>
      <c r="C346" s="4">
        <f>_xll.SNL.Clients.Office.Excel.Functions.SPG(A346,"IQ_AVG_DILUT_SHARES_OUT","CY2023")</f>
        <v>2297927000</v>
      </c>
      <c r="D346" s="5">
        <f>_xll.SNL.Clients.Office.Excel.Functions.SPG(A346, "IQ_DILUT_EPS_NORM", "CY2023")</f>
        <v>6.0999999999999999E-2</v>
      </c>
      <c r="E346">
        <f t="shared" si="20"/>
        <v>140173.54699999999</v>
      </c>
      <c r="F346">
        <f t="shared" si="21"/>
        <v>6.2999007196365683E-2</v>
      </c>
      <c r="G346" t="s">
        <v>348</v>
      </c>
      <c r="H346" s="4" cm="1">
        <f t="array" ref="H346">_xll.SNL.Clients.Office.Excel.Functions.SPG(G346, "SP_TOTAL_REV", "CY2023")</f>
        <v>2225012</v>
      </c>
      <c r="I346" s="4">
        <f>_xll.SNL.Clients.Office.Excel.Functions.SPG(G346,"IQ_AVG_DILUT_SHARES_OUT","CY2023")</f>
        <v>2297927000</v>
      </c>
      <c r="J346" s="5">
        <f>_xll.SNL.Clients.Office.Excel.Functions.SPG(G346, "IQ_DILUT_EPS_NORM", "CY2023")</f>
        <v>6.0999999999999999E-2</v>
      </c>
      <c r="K346">
        <f t="shared" si="22"/>
        <v>140173.54699999999</v>
      </c>
      <c r="L346">
        <f t="shared" si="23"/>
        <v>6.2999007196365683E-2</v>
      </c>
    </row>
    <row r="347" spans="1:12">
      <c r="A347" t="s">
        <v>349</v>
      </c>
      <c r="B347" s="4" cm="1">
        <f t="array" ref="B347">_xll.SNL.Clients.Office.Excel.Functions.SPG(A347, "SP_TOTAL_REV", "CY2023")</f>
        <v>7527400</v>
      </c>
      <c r="C347" s="4">
        <f>_xll.SNL.Clients.Office.Excel.Functions.SPG(A347,"IQ_AVG_DILUT_SHARES_OUT","CY2023")</f>
        <v>703300000</v>
      </c>
      <c r="D347" s="5">
        <f>_xll.SNL.Clients.Office.Excel.Functions.SPG(A347, "IQ_DILUT_EPS_NORM", "CY2023")</f>
        <v>0.92600000000000005</v>
      </c>
      <c r="E347">
        <f t="shared" si="20"/>
        <v>651255.80000000005</v>
      </c>
      <c r="F347">
        <f t="shared" si="21"/>
        <v>8.6518027472965442E-2</v>
      </c>
      <c r="G347" t="s">
        <v>349</v>
      </c>
      <c r="H347" s="4" cm="1">
        <f t="array" ref="H347">_xll.SNL.Clients.Office.Excel.Functions.SPG(G347, "SP_TOTAL_REV", "CY2023")</f>
        <v>7527400</v>
      </c>
      <c r="I347" s="4">
        <f>_xll.SNL.Clients.Office.Excel.Functions.SPG(G347,"IQ_AVG_DILUT_SHARES_OUT","CY2023")</f>
        <v>703300000</v>
      </c>
      <c r="J347" s="5">
        <f>_xll.SNL.Clients.Office.Excel.Functions.SPG(G347, "IQ_DILUT_EPS_NORM", "CY2023")</f>
        <v>0.92600000000000005</v>
      </c>
      <c r="K347">
        <f t="shared" si="22"/>
        <v>651255.80000000005</v>
      </c>
      <c r="L347">
        <f t="shared" si="23"/>
        <v>8.6518027472965442E-2</v>
      </c>
    </row>
    <row r="348" spans="1:12">
      <c r="A348" t="s">
        <v>350</v>
      </c>
      <c r="B348" s="4" cm="1">
        <f t="array" ref="B348">_xll.SNL.Clients.Office.Excel.Functions.SPG(A348, "SP_TOTAL_REV", "CY2023")</f>
        <v>29652000</v>
      </c>
      <c r="C348" s="4">
        <f>_xll.SNL.Clients.Office.Excel.Functions.SPG(A348,"IQ_AVG_DILUT_SHARES_OUT","CY2023")</f>
        <v>652000000</v>
      </c>
      <c r="D348" s="5">
        <f>_xll.SNL.Clients.Office.Excel.Functions.SPG(A348, "IQ_DILUT_EPS_NORM", "CY2023")</f>
        <v>0.57299999999999995</v>
      </c>
      <c r="E348">
        <f t="shared" si="20"/>
        <v>373595.99999999994</v>
      </c>
      <c r="F348">
        <f t="shared" si="21"/>
        <v>1.25993524888709E-2</v>
      </c>
      <c r="G348" t="s">
        <v>350</v>
      </c>
      <c r="H348" s="4" cm="1">
        <f t="array" ref="H348">_xll.SNL.Clients.Office.Excel.Functions.SPG(G348, "SP_TOTAL_REV", "CY2023")</f>
        <v>29652000</v>
      </c>
      <c r="I348" s="4">
        <f>_xll.SNL.Clients.Office.Excel.Functions.SPG(G348,"IQ_AVG_DILUT_SHARES_OUT","CY2023")</f>
        <v>652000000</v>
      </c>
      <c r="J348" s="5">
        <f>_xll.SNL.Clients.Office.Excel.Functions.SPG(G348, "IQ_DILUT_EPS_NORM", "CY2023")</f>
        <v>0.57299999999999995</v>
      </c>
      <c r="K348">
        <f t="shared" si="22"/>
        <v>373595.99999999994</v>
      </c>
      <c r="L348">
        <f t="shared" si="23"/>
        <v>1.25993524888709E-2</v>
      </c>
    </row>
    <row r="349" spans="1:12">
      <c r="A349" t="s">
        <v>351</v>
      </c>
      <c r="B349" s="4" cm="1">
        <f t="array" ref="B349">_xll.SNL.Clients.Office.Excel.Functions.SPG(A349, "SP_TOTAL_REV", "CY2023")</f>
        <v>19826043</v>
      </c>
      <c r="C349" s="4">
        <f>_xll.SNL.Clients.Office.Excel.Functions.SPG(A349,"IQ_AVG_DILUT_SHARES_OUT","CY2023")</f>
        <v>129998400</v>
      </c>
      <c r="D349" s="5">
        <f>_xll.SNL.Clients.Office.Excel.Functions.SPG(A349, "IQ_DILUT_EPS_NORM", "CY2023")</f>
        <v>17.701000000000001</v>
      </c>
      <c r="E349">
        <f t="shared" si="20"/>
        <v>2301101.6784000001</v>
      </c>
      <c r="F349">
        <f t="shared" si="21"/>
        <v>0.11606459636953274</v>
      </c>
      <c r="G349" t="s">
        <v>351</v>
      </c>
      <c r="H349" s="4" cm="1">
        <f t="array" ref="H349">_xll.SNL.Clients.Office.Excel.Functions.SPG(G349, "SP_TOTAL_REV", "CY2023")</f>
        <v>19826043</v>
      </c>
      <c r="I349" s="4">
        <f>_xll.SNL.Clients.Office.Excel.Functions.SPG(G349,"IQ_AVG_DILUT_SHARES_OUT","CY2023")</f>
        <v>129998400</v>
      </c>
      <c r="J349" s="5">
        <f>_xll.SNL.Clients.Office.Excel.Functions.SPG(G349, "IQ_DILUT_EPS_NORM", "CY2023")</f>
        <v>17.701000000000001</v>
      </c>
      <c r="K349">
        <f t="shared" si="22"/>
        <v>2301101.6784000001</v>
      </c>
      <c r="L349">
        <f t="shared" si="23"/>
        <v>0.11606459636953274</v>
      </c>
    </row>
    <row r="350" spans="1:12">
      <c r="A350" t="s">
        <v>352</v>
      </c>
      <c r="B350" s="4" cm="1">
        <f t="array" ref="B350">_xll.SNL.Clients.Office.Excel.Functions.SPG(A350, "SP_TOTAL_REV", "CY2023")</f>
        <v>5154500</v>
      </c>
      <c r="C350" s="4">
        <f>_xll.SNL.Clients.Office.Excel.Functions.SPG(A350,"IQ_AVG_DILUT_SHARES_OUT","CY2023")</f>
        <v>362350000</v>
      </c>
      <c r="D350" s="5">
        <f>_xll.SNL.Clients.Office.Excel.Functions.SPG(A350, "IQ_DILUT_EPS_NORM", "CY2023")</f>
        <v>3.722</v>
      </c>
      <c r="E350">
        <f t="shared" si="20"/>
        <v>1348666.7</v>
      </c>
      <c r="F350">
        <f t="shared" si="21"/>
        <v>0.26164840430691627</v>
      </c>
      <c r="G350" t="s">
        <v>352</v>
      </c>
      <c r="H350" s="4" cm="1">
        <f t="array" ref="H350">_xll.SNL.Clients.Office.Excel.Functions.SPG(G350, "SP_TOTAL_REV", "CY2023")</f>
        <v>5154500</v>
      </c>
      <c r="I350" s="4">
        <f>_xll.SNL.Clients.Office.Excel.Functions.SPG(G350,"IQ_AVG_DILUT_SHARES_OUT","CY2023")</f>
        <v>362350000</v>
      </c>
      <c r="J350" s="5">
        <f>_xll.SNL.Clients.Office.Excel.Functions.SPG(G350, "IQ_DILUT_EPS_NORM", "CY2023")</f>
        <v>3.722</v>
      </c>
      <c r="K350">
        <f t="shared" si="22"/>
        <v>1348666.7</v>
      </c>
      <c r="L350">
        <f t="shared" si="23"/>
        <v>0.26164840430691627</v>
      </c>
    </row>
    <row r="351" spans="1:12">
      <c r="A351" t="s">
        <v>353</v>
      </c>
      <c r="B351" s="4" cm="1">
        <f t="array" ref="B351">_xll.SNL.Clients.Office.Excel.Functions.SPG(A351, "SP_TOTAL_REV", "CY2023")</f>
        <v>1693674</v>
      </c>
      <c r="C351" s="4">
        <f>_xll.SNL.Clients.Office.Excel.Functions.SPG(A351,"IQ_AVG_DILUT_SHARES_OUT","CY2023")</f>
        <v>57974000</v>
      </c>
      <c r="D351" s="5">
        <f>_xll.SNL.Clients.Office.Excel.Functions.SPG(A351, "IQ_DILUT_EPS_NORM", "CY2023")</f>
        <v>5.093</v>
      </c>
      <c r="E351">
        <f t="shared" si="20"/>
        <v>295261.58199999999</v>
      </c>
      <c r="F351">
        <f t="shared" si="21"/>
        <v>0.17433200367957469</v>
      </c>
      <c r="G351" t="s">
        <v>353</v>
      </c>
      <c r="H351" s="4" cm="1">
        <f t="array" ref="H351">_xll.SNL.Clients.Office.Excel.Functions.SPG(G351, "SP_TOTAL_REV", "CY2023")</f>
        <v>1693674</v>
      </c>
      <c r="I351" s="4">
        <f>_xll.SNL.Clients.Office.Excel.Functions.SPG(G351,"IQ_AVG_DILUT_SHARES_OUT","CY2023")</f>
        <v>57974000</v>
      </c>
      <c r="J351" s="5">
        <f>_xll.SNL.Clients.Office.Excel.Functions.SPG(G351, "IQ_DILUT_EPS_NORM", "CY2023")</f>
        <v>5.093</v>
      </c>
      <c r="K351">
        <f t="shared" si="22"/>
        <v>295261.58199999999</v>
      </c>
      <c r="L351">
        <f t="shared" si="23"/>
        <v>0.17433200367957469</v>
      </c>
    </row>
    <row r="352" spans="1:12">
      <c r="A352" t="s">
        <v>354</v>
      </c>
      <c r="B352" s="4" cm="1">
        <f t="array" ref="B352">_xll.SNL.Clients.Office.Excel.Functions.SPG(A352, "SP_TOTAL_REV", "CY2023")</f>
        <v>29771000</v>
      </c>
      <c r="C352" s="4">
        <f>_xll.SNL.Clients.Office.Excel.Functions.SPG(A352,"IQ_AVG_DILUT_SHARES_OUT","CY2023")</f>
        <v>1107000000</v>
      </c>
      <c r="D352" s="5">
        <f>_xll.SNL.Clients.Office.Excel.Functions.SPG(A352, "IQ_DILUT_EPS_NORM", "CY2023")</f>
        <v>2.8119999999999998</v>
      </c>
      <c r="E352">
        <f t="shared" si="20"/>
        <v>3112884</v>
      </c>
      <c r="F352">
        <f t="shared" si="21"/>
        <v>0.10456094857411576</v>
      </c>
      <c r="G352" t="s">
        <v>354</v>
      </c>
      <c r="H352" s="4" cm="1">
        <f t="array" ref="H352">_xll.SNL.Clients.Office.Excel.Functions.SPG(G352, "SP_TOTAL_REV", "CY2023")</f>
        <v>29771000</v>
      </c>
      <c r="I352" s="4">
        <f>_xll.SNL.Clients.Office.Excel.Functions.SPG(G352,"IQ_AVG_DILUT_SHARES_OUT","CY2023")</f>
        <v>1107000000</v>
      </c>
      <c r="J352" s="5">
        <f>_xll.SNL.Clients.Office.Excel.Functions.SPG(G352, "IQ_DILUT_EPS_NORM", "CY2023")</f>
        <v>2.8119999999999998</v>
      </c>
      <c r="K352">
        <f t="shared" si="22"/>
        <v>3112884</v>
      </c>
      <c r="L352">
        <f t="shared" si="23"/>
        <v>0.10456094857411576</v>
      </c>
    </row>
    <row r="353" spans="1:12">
      <c r="A353" t="s">
        <v>355</v>
      </c>
      <c r="B353" s="4" cm="1">
        <f t="array" ref="B353">_xll.SNL.Clients.Office.Excel.Functions.SPG(A353, "SP_TOTAL_REV", "CY2023")</f>
        <v>4104500</v>
      </c>
      <c r="C353" s="4">
        <f>_xll.SNL.Clients.Office.Excel.Functions.SPG(A353,"IQ_AVG_DILUT_SHARES_OUT","CY2023")</f>
        <v>166300000</v>
      </c>
      <c r="D353" s="5">
        <f>_xll.SNL.Clients.Office.Excel.Functions.SPG(A353, "IQ_DILUT_EPS_NORM", "CY2023")</f>
        <v>2.5270000000000001</v>
      </c>
      <c r="E353">
        <f t="shared" si="20"/>
        <v>420240.1</v>
      </c>
      <c r="F353">
        <f t="shared" si="21"/>
        <v>0.10238521135339261</v>
      </c>
      <c r="G353" t="s">
        <v>355</v>
      </c>
      <c r="H353" s="4" cm="1">
        <f t="array" ref="H353">_xll.SNL.Clients.Office.Excel.Functions.SPG(G353, "SP_TOTAL_REV", "CY2023")</f>
        <v>4104500</v>
      </c>
      <c r="I353" s="4">
        <f>_xll.SNL.Clients.Office.Excel.Functions.SPG(G353,"IQ_AVG_DILUT_SHARES_OUT","CY2023")</f>
        <v>166300000</v>
      </c>
      <c r="J353" s="5">
        <f>_xll.SNL.Clients.Office.Excel.Functions.SPG(G353, "IQ_DILUT_EPS_NORM", "CY2023")</f>
        <v>2.5270000000000001</v>
      </c>
      <c r="K353">
        <f t="shared" si="22"/>
        <v>420240.1</v>
      </c>
      <c r="L353">
        <f t="shared" si="23"/>
        <v>0.10238521135339261</v>
      </c>
    </row>
    <row r="354" spans="1:12">
      <c r="A354" t="s">
        <v>356</v>
      </c>
      <c r="B354" s="4" cm="1">
        <f t="array" ref="B354">_xll.SNL.Clients.Office.Excel.Functions.SPG(A354, "SP_TOTAL_REV", "CY2023")</f>
        <v>91471000</v>
      </c>
      <c r="C354" s="4">
        <f>_xll.SNL.Clients.Office.Excel.Functions.SPG(A354,"IQ_AVG_DILUT_SHARES_OUT","CY2023")</f>
        <v>1383000000</v>
      </c>
      <c r="D354" s="5">
        <f>_xll.SNL.Clients.Office.Excel.Functions.SPG(A354, "IQ_DILUT_EPS_NORM", "CY2023")</f>
        <v>5.9039999999999999</v>
      </c>
      <c r="E354">
        <f t="shared" si="20"/>
        <v>8165232</v>
      </c>
      <c r="F354">
        <f t="shared" si="21"/>
        <v>8.9265800089645894E-2</v>
      </c>
      <c r="G354" t="s">
        <v>356</v>
      </c>
      <c r="H354" s="4" cm="1">
        <f t="array" ref="H354">_xll.SNL.Clients.Office.Excel.Functions.SPG(G354, "SP_TOTAL_REV", "CY2023")</f>
        <v>91471000</v>
      </c>
      <c r="I354" s="4">
        <f>_xll.SNL.Clients.Office.Excel.Functions.SPG(G354,"IQ_AVG_DILUT_SHARES_OUT","CY2023")</f>
        <v>1383000000</v>
      </c>
      <c r="J354" s="5">
        <f>_xll.SNL.Clients.Office.Excel.Functions.SPG(G354, "IQ_DILUT_EPS_NORM", "CY2023")</f>
        <v>5.9039999999999999</v>
      </c>
      <c r="K354">
        <f t="shared" si="22"/>
        <v>8165232</v>
      </c>
      <c r="L354">
        <f t="shared" si="23"/>
        <v>8.9265800089645894E-2</v>
      </c>
    </row>
    <row r="355" spans="1:12">
      <c r="A355" t="s">
        <v>357</v>
      </c>
      <c r="B355" s="4" cm="1">
        <f t="array" ref="B355">_xll.SNL.Clients.Office.Excel.Functions.SPG(A355, "SP_TOTAL_REV", "CY2023")</f>
        <v>58496000</v>
      </c>
      <c r="C355" s="4">
        <f>_xll.SNL.Clients.Office.Excel.Functions.SPG(A355,"IQ_AVG_DILUT_SHARES_OUT","CY2023")</f>
        <v>5709000000</v>
      </c>
      <c r="D355" s="5">
        <f>_xll.SNL.Clients.Office.Excel.Functions.SPG(A355, "IQ_DILUT_EPS_NORM", "CY2023")</f>
        <v>0.77</v>
      </c>
      <c r="E355">
        <f t="shared" si="20"/>
        <v>4395930</v>
      </c>
      <c r="F355">
        <f t="shared" si="21"/>
        <v>7.5149240973741788E-2</v>
      </c>
      <c r="G355" t="s">
        <v>357</v>
      </c>
      <c r="H355" s="4" cm="1">
        <f t="array" ref="H355">_xll.SNL.Clients.Office.Excel.Functions.SPG(G355, "SP_TOTAL_REV", "CY2023")</f>
        <v>58496000</v>
      </c>
      <c r="I355" s="4">
        <f>_xll.SNL.Clients.Office.Excel.Functions.SPG(G355,"IQ_AVG_DILUT_SHARES_OUT","CY2023")</f>
        <v>5709000000</v>
      </c>
      <c r="J355" s="5">
        <f>_xll.SNL.Clients.Office.Excel.Functions.SPG(G355, "IQ_DILUT_EPS_NORM", "CY2023")</f>
        <v>0.77</v>
      </c>
      <c r="K355">
        <f t="shared" si="22"/>
        <v>4395930</v>
      </c>
      <c r="L355">
        <f t="shared" si="23"/>
        <v>7.5149240973741788E-2</v>
      </c>
    </row>
    <row r="356" spans="1:12">
      <c r="A356" t="s">
        <v>358</v>
      </c>
      <c r="B356" s="4" cm="1">
        <f t="array" ref="B356">_xll.SNL.Clients.Office.Excel.Functions.SPG(A356, "SP_TOTAL_REV", "CY2023")</f>
        <v>24428000</v>
      </c>
      <c r="C356" s="4">
        <f>_xll.SNL.Clients.Office.Excel.Functions.SPG(A356,"IQ_AVG_DILUT_SHARES_OUT","CY2023")</f>
        <v>2138000000</v>
      </c>
      <c r="D356" s="5">
        <f>_xll.SNL.Clients.Office.Excel.Functions.SPG(A356, "IQ_DILUT_EPS_NORM", "CY2023")</f>
        <v>0.38500000000000001</v>
      </c>
      <c r="E356">
        <f t="shared" si="20"/>
        <v>823130</v>
      </c>
      <c r="F356">
        <f t="shared" si="21"/>
        <v>3.3696168331422957E-2</v>
      </c>
      <c r="G356" t="s">
        <v>358</v>
      </c>
      <c r="H356" s="4" cm="1">
        <f t="array" ref="H356">_xll.SNL.Clients.Office.Excel.Functions.SPG(G356, "SP_TOTAL_REV", "CY2023")</f>
        <v>24428000</v>
      </c>
      <c r="I356" s="4">
        <f>_xll.SNL.Clients.Office.Excel.Functions.SPG(G356,"IQ_AVG_DILUT_SHARES_OUT","CY2023")</f>
        <v>2138000000</v>
      </c>
      <c r="J356" s="5">
        <f>_xll.SNL.Clients.Office.Excel.Functions.SPG(G356, "IQ_DILUT_EPS_NORM", "CY2023")</f>
        <v>0.38500000000000001</v>
      </c>
      <c r="K356">
        <f t="shared" si="22"/>
        <v>823130</v>
      </c>
      <c r="L356">
        <f t="shared" si="23"/>
        <v>3.3696168331422957E-2</v>
      </c>
    </row>
    <row r="357" spans="1:12">
      <c r="A357" t="s">
        <v>359</v>
      </c>
      <c r="B357" s="4" cm="1">
        <f t="array" ref="B357">_xll.SNL.Clients.Office.Excel.Functions.SPG(A357, "SP_TOTAL_REV", "CY2023")</f>
        <v>35174000</v>
      </c>
      <c r="C357" s="4">
        <f>_xll.SNL.Clients.Office.Excel.Functions.SPG(A357,"IQ_AVG_DILUT_SHARES_OUT","CY2023")</f>
        <v>1553000000</v>
      </c>
      <c r="D357" s="5">
        <f>_xll.SNL.Clients.Office.Excel.Functions.SPG(A357, "IQ_DILUT_EPS_NORM", "CY2023")</f>
        <v>4.4530000000000003</v>
      </c>
      <c r="E357">
        <f t="shared" si="20"/>
        <v>6915509</v>
      </c>
      <c r="F357">
        <f t="shared" si="21"/>
        <v>0.19660854608517656</v>
      </c>
      <c r="G357" t="s">
        <v>359</v>
      </c>
      <c r="H357" s="4" cm="1">
        <f t="array" ref="H357">_xll.SNL.Clients.Office.Excel.Functions.SPG(G357, "SP_TOTAL_REV", "CY2023")</f>
        <v>35174000</v>
      </c>
      <c r="I357" s="4">
        <f>_xll.SNL.Clients.Office.Excel.Functions.SPG(G357,"IQ_AVG_DILUT_SHARES_OUT","CY2023")</f>
        <v>1553000000</v>
      </c>
      <c r="J357" s="5">
        <f>_xll.SNL.Clients.Office.Excel.Functions.SPG(G357, "IQ_DILUT_EPS_NORM", "CY2023")</f>
        <v>4.4530000000000003</v>
      </c>
      <c r="K357">
        <f t="shared" si="22"/>
        <v>6915509</v>
      </c>
      <c r="L357">
        <f t="shared" si="23"/>
        <v>0.19660854608517656</v>
      </c>
    </row>
    <row r="358" spans="1:12">
      <c r="A358" t="s">
        <v>360</v>
      </c>
      <c r="B358" s="4" cm="1">
        <f t="array" ref="B358">_xll.SNL.Clients.Office.Excel.Functions.SPG(A358, "SP_TOTAL_REV", "CY2023")</f>
        <v>147399000</v>
      </c>
      <c r="C358" s="4">
        <f>_xll.SNL.Clients.Office.Excel.Functions.SPG(A358,"IQ_AVG_DILUT_SHARES_OUT","CY2023")</f>
        <v>453210000</v>
      </c>
      <c r="D358" s="5">
        <f>_xll.SNL.Clients.Office.Excel.Functions.SPG(A358, "IQ_DILUT_EPS_NORM", "CY2023")</f>
        <v>12.564</v>
      </c>
      <c r="E358">
        <f t="shared" si="20"/>
        <v>5694130.4400000004</v>
      </c>
      <c r="F358">
        <f t="shared" si="21"/>
        <v>3.8630726395701469E-2</v>
      </c>
      <c r="G358" t="s">
        <v>360</v>
      </c>
      <c r="H358" s="4" cm="1">
        <f t="array" ref="H358">_xll.SNL.Clients.Office.Excel.Functions.SPG(G358, "SP_TOTAL_REV", "CY2023")</f>
        <v>147399000</v>
      </c>
      <c r="I358" s="4">
        <f>_xll.SNL.Clients.Office.Excel.Functions.SPG(G358,"IQ_AVG_DILUT_SHARES_OUT","CY2023")</f>
        <v>453210000</v>
      </c>
      <c r="J358" s="5">
        <f>_xll.SNL.Clients.Office.Excel.Functions.SPG(G358, "IQ_DILUT_EPS_NORM", "CY2023")</f>
        <v>12.564</v>
      </c>
      <c r="K358">
        <f t="shared" si="22"/>
        <v>5694130.4400000004</v>
      </c>
      <c r="L358">
        <f t="shared" si="23"/>
        <v>3.8630726395701469E-2</v>
      </c>
    </row>
    <row r="359" spans="1:12">
      <c r="A359" t="s">
        <v>361</v>
      </c>
      <c r="B359" s="4" cm="1">
        <f t="array" ref="B359">_xll.SNL.Clients.Office.Excel.Functions.SPG(A359, "SP_TOTAL_REV", "CY2023")</f>
        <v>4695991</v>
      </c>
      <c r="C359" s="4">
        <f>_xll.SNL.Clients.Office.Excel.Functions.SPG(A359,"IQ_AVG_DILUT_SHARES_OUT","CY2023")</f>
        <v>113804000</v>
      </c>
      <c r="D359" s="5">
        <f>_xll.SNL.Clients.Office.Excel.Functions.SPG(A359, "IQ_DILUT_EPS_NORM", "CY2023")</f>
        <v>3.105</v>
      </c>
      <c r="E359">
        <f t="shared" si="20"/>
        <v>353361.42</v>
      </c>
      <c r="F359">
        <f t="shared" si="21"/>
        <v>7.5247465337987235E-2</v>
      </c>
      <c r="G359" t="s">
        <v>361</v>
      </c>
      <c r="H359" s="4" cm="1">
        <f t="array" ref="H359">_xll.SNL.Clients.Office.Excel.Functions.SPG(G359, "SP_TOTAL_REV", "CY2023")</f>
        <v>4695991</v>
      </c>
      <c r="I359" s="4">
        <f>_xll.SNL.Clients.Office.Excel.Functions.SPG(G359,"IQ_AVG_DILUT_SHARES_OUT","CY2023")</f>
        <v>113804000</v>
      </c>
      <c r="J359" s="5">
        <f>_xll.SNL.Clients.Office.Excel.Functions.SPG(G359, "IQ_DILUT_EPS_NORM", "CY2023")</f>
        <v>3.105</v>
      </c>
      <c r="K359">
        <f t="shared" si="22"/>
        <v>353361.42</v>
      </c>
      <c r="L359">
        <f t="shared" si="23"/>
        <v>7.5247465337987235E-2</v>
      </c>
    </row>
    <row r="360" spans="1:12">
      <c r="A360" t="s">
        <v>362</v>
      </c>
      <c r="B360" s="4" cm="1">
        <f t="array" ref="B360">_xll.SNL.Clients.Office.Excel.Functions.SPG(A360, "SP_TOTAL_REV", "CY2023")</f>
        <v>5541595</v>
      </c>
      <c r="C360" s="4">
        <f>_xll.SNL.Clients.Office.Excel.Functions.SPG(A360,"IQ_AVG_DILUT_SHARES_OUT","CY2023")</f>
        <v>38997000</v>
      </c>
      <c r="D360" s="5">
        <f>_xll.SNL.Clients.Office.Excel.Functions.SPG(A360, "IQ_DILUT_EPS_NORM", "CY2023")</f>
        <v>11.04</v>
      </c>
      <c r="E360">
        <f t="shared" si="20"/>
        <v>430526.87999999995</v>
      </c>
      <c r="F360">
        <f t="shared" si="21"/>
        <v>7.7690065766264041E-2</v>
      </c>
      <c r="G360" t="s">
        <v>362</v>
      </c>
      <c r="H360" s="4" cm="1">
        <f t="array" ref="H360">_xll.SNL.Clients.Office.Excel.Functions.SPG(G360, "SP_TOTAL_REV", "CY2023")</f>
        <v>5541595</v>
      </c>
      <c r="I360" s="4">
        <f>_xll.SNL.Clients.Office.Excel.Functions.SPG(G360,"IQ_AVG_DILUT_SHARES_OUT","CY2023")</f>
        <v>38997000</v>
      </c>
      <c r="J360" s="5">
        <f>_xll.SNL.Clients.Office.Excel.Functions.SPG(G360, "IQ_DILUT_EPS_NORM", "CY2023")</f>
        <v>11.04</v>
      </c>
      <c r="K360">
        <f t="shared" si="22"/>
        <v>430526.87999999995</v>
      </c>
      <c r="L360">
        <f t="shared" si="23"/>
        <v>7.7690065766264041E-2</v>
      </c>
    </row>
    <row r="361" spans="1:12">
      <c r="A361" t="s">
        <v>363</v>
      </c>
      <c r="B361" s="4" cm="1">
        <f t="array" ref="B361">_xll.SNL.Clients.Office.Excel.Functions.SPG(A361, "SP_TOTAL_REV", "CY2023")</f>
        <v>18246000</v>
      </c>
      <c r="C361" s="4">
        <f>_xll.SNL.Clients.Office.Excel.Functions.SPG(A361,"IQ_AVG_DILUT_SHARES_OUT","CY2023")</f>
        <v>237200000</v>
      </c>
      <c r="D361" s="5">
        <f>_xll.SNL.Clients.Office.Excel.Functions.SPG(A361, "IQ_DILUT_EPS_NORM", "CY2023")</f>
        <v>5.4290000000000003</v>
      </c>
      <c r="E361">
        <f t="shared" si="20"/>
        <v>1287758.8</v>
      </c>
      <c r="F361">
        <f t="shared" si="21"/>
        <v>7.0577595089334658E-2</v>
      </c>
      <c r="G361" t="s">
        <v>363</v>
      </c>
      <c r="H361" s="4" cm="1">
        <f t="array" ref="H361">_xll.SNL.Clients.Office.Excel.Functions.SPG(G361, "SP_TOTAL_REV", "CY2023")</f>
        <v>18246000</v>
      </c>
      <c r="I361" s="4">
        <f>_xll.SNL.Clients.Office.Excel.Functions.SPG(G361,"IQ_AVG_DILUT_SHARES_OUT","CY2023")</f>
        <v>237200000</v>
      </c>
      <c r="J361" s="5">
        <f>_xll.SNL.Clients.Office.Excel.Functions.SPG(G361, "IQ_DILUT_EPS_NORM", "CY2023")</f>
        <v>5.4290000000000003</v>
      </c>
      <c r="K361">
        <f t="shared" si="22"/>
        <v>1287758.8</v>
      </c>
      <c r="L361">
        <f t="shared" si="23"/>
        <v>7.0577595089334658E-2</v>
      </c>
    </row>
    <row r="362" spans="1:12">
      <c r="A362" t="s">
        <v>364</v>
      </c>
      <c r="B362" s="4" cm="1">
        <f t="array" ref="B362">_xll.SNL.Clients.Office.Excel.Functions.SPG(A362, "SP_TOTAL_REV", "CY2023")</f>
        <v>8312000</v>
      </c>
      <c r="C362" s="4">
        <f>_xll.SNL.Clients.Office.Excel.Functions.SPG(A362,"IQ_AVG_DILUT_SHARES_OUT","CY2023")</f>
        <v>738166000</v>
      </c>
      <c r="D362" s="5">
        <f>_xll.SNL.Clients.Office.Excel.Functions.SPG(A362, "IQ_DILUT_EPS_NORM", "CY2023")</f>
        <v>0.997</v>
      </c>
      <c r="E362">
        <f t="shared" si="20"/>
        <v>735951.50199999998</v>
      </c>
      <c r="F362">
        <f t="shared" si="21"/>
        <v>8.854084480269489E-2</v>
      </c>
      <c r="G362" t="s">
        <v>364</v>
      </c>
      <c r="H362" s="4" cm="1">
        <f t="array" ref="H362">_xll.SNL.Clients.Office.Excel.Functions.SPG(G362, "SP_TOTAL_REV", "CY2023")</f>
        <v>8312000</v>
      </c>
      <c r="I362" s="4">
        <f>_xll.SNL.Clients.Office.Excel.Functions.SPG(G362,"IQ_AVG_DILUT_SHARES_OUT","CY2023")</f>
        <v>738166000</v>
      </c>
      <c r="J362" s="5">
        <f>_xll.SNL.Clients.Office.Excel.Functions.SPG(G362, "IQ_DILUT_EPS_NORM", "CY2023")</f>
        <v>0.997</v>
      </c>
      <c r="K362">
        <f t="shared" si="22"/>
        <v>735951.50199999998</v>
      </c>
      <c r="L362">
        <f t="shared" si="23"/>
        <v>8.854084480269489E-2</v>
      </c>
    </row>
    <row r="363" spans="1:12">
      <c r="A363" t="s">
        <v>365</v>
      </c>
      <c r="B363" s="4" cm="1">
        <f t="array" ref="B363">_xll.SNL.Clients.Office.Excel.Functions.SPG(A363, "SP_TOTAL_REV", "CY2023")</f>
        <v>13665800</v>
      </c>
      <c r="C363" s="4">
        <f>_xll.SNL.Clients.Office.Excel.Functions.SPG(A363,"IQ_AVG_DILUT_SHARES_OUT","CY2023")</f>
        <v>244600000</v>
      </c>
      <c r="D363" s="5">
        <f>_xll.SNL.Clients.Office.Excel.Functions.SPG(A363, "IQ_DILUT_EPS_NORM", "CY2023")</f>
        <v>1.696</v>
      </c>
      <c r="E363">
        <f t="shared" si="20"/>
        <v>414841.59999999998</v>
      </c>
      <c r="F363">
        <f t="shared" si="21"/>
        <v>3.0356188441218221E-2</v>
      </c>
      <c r="G363" t="s">
        <v>365</v>
      </c>
      <c r="H363" s="4" cm="1">
        <f t="array" ref="H363">_xll.SNL.Clients.Office.Excel.Functions.SPG(G363, "SP_TOTAL_REV", "CY2023")</f>
        <v>13665800</v>
      </c>
      <c r="I363" s="4">
        <f>_xll.SNL.Clients.Office.Excel.Functions.SPG(G363,"IQ_AVG_DILUT_SHARES_OUT","CY2023")</f>
        <v>244600000</v>
      </c>
      <c r="J363" s="5">
        <f>_xll.SNL.Clients.Office.Excel.Functions.SPG(G363, "IQ_DILUT_EPS_NORM", "CY2023")</f>
        <v>1.696</v>
      </c>
      <c r="K363">
        <f t="shared" si="22"/>
        <v>414841.59999999998</v>
      </c>
      <c r="L363">
        <f t="shared" si="23"/>
        <v>3.0356188441218221E-2</v>
      </c>
    </row>
    <row r="364" spans="1:12">
      <c r="A364" t="s">
        <v>366</v>
      </c>
      <c r="B364" s="4" cm="1">
        <f t="array" ref="B364">_xll.SNL.Clients.Office.Excel.Functions.SPG(A364, "SP_TOTAL_REV", "CY2023")</f>
        <v>8028436</v>
      </c>
      <c r="C364" s="4">
        <f>_xll.SNL.Clients.Office.Excel.Functions.SPG(A364,"IQ_AVG_DILUT_SHARES_OUT","CY2023")</f>
        <v>951791000</v>
      </c>
      <c r="D364" s="5">
        <f>_xll.SNL.Clients.Office.Excel.Functions.SPG(A364, "IQ_DILUT_EPS_NORM", "CY2023")</f>
        <v>1.66</v>
      </c>
      <c r="E364">
        <f t="shared" si="20"/>
        <v>1579973.06</v>
      </c>
      <c r="F364">
        <f t="shared" si="21"/>
        <v>0.19679711714710063</v>
      </c>
      <c r="G364" t="s">
        <v>366</v>
      </c>
      <c r="H364" s="4" cm="1">
        <f t="array" ref="H364">_xll.SNL.Clients.Office.Excel.Functions.SPG(G364, "SP_TOTAL_REV", "CY2023")</f>
        <v>8028436</v>
      </c>
      <c r="I364" s="4">
        <f>_xll.SNL.Clients.Office.Excel.Functions.SPG(G364,"IQ_AVG_DILUT_SHARES_OUT","CY2023")</f>
        <v>951791000</v>
      </c>
      <c r="J364" s="5">
        <f>_xll.SNL.Clients.Office.Excel.Functions.SPG(G364, "IQ_DILUT_EPS_NORM", "CY2023")</f>
        <v>1.66</v>
      </c>
      <c r="K364">
        <f t="shared" si="22"/>
        <v>1579973.06</v>
      </c>
      <c r="L364">
        <f t="shared" si="23"/>
        <v>0.19679711714710063</v>
      </c>
    </row>
    <row r="365" spans="1:12">
      <c r="A365" t="s">
        <v>367</v>
      </c>
      <c r="B365" s="4" cm="1">
        <f t="array" ref="B365">_xll.SNL.Clients.Office.Excel.Functions.SPG(A365, "SP_TOTAL_REV", "CY2023")</f>
        <v>53979000</v>
      </c>
      <c r="C365" s="4">
        <f>_xll.SNL.Clients.Office.Excel.Functions.SPG(A365,"IQ_AVG_DILUT_SHARES_OUT","CY2023")</f>
        <v>364600000</v>
      </c>
      <c r="D365" s="5">
        <f>_xll.SNL.Clients.Office.Excel.Functions.SPG(A365, "IQ_DILUT_EPS_NORM", "CY2023")</f>
        <v>5.65</v>
      </c>
      <c r="E365">
        <f t="shared" si="20"/>
        <v>2059990.0000000002</v>
      </c>
      <c r="F365">
        <f t="shared" si="21"/>
        <v>3.8162804053428187E-2</v>
      </c>
      <c r="G365" t="s">
        <v>367</v>
      </c>
      <c r="H365" s="4" cm="1">
        <f t="array" ref="H365">_xll.SNL.Clients.Office.Excel.Functions.SPG(G365, "SP_TOTAL_REV", "CY2023")</f>
        <v>53979000</v>
      </c>
      <c r="I365" s="4">
        <f>_xll.SNL.Clients.Office.Excel.Functions.SPG(G365,"IQ_AVG_DILUT_SHARES_OUT","CY2023")</f>
        <v>364600000</v>
      </c>
      <c r="J365" s="5">
        <f>_xll.SNL.Clients.Office.Excel.Functions.SPG(G365, "IQ_DILUT_EPS_NORM", "CY2023")</f>
        <v>5.65</v>
      </c>
      <c r="K365">
        <f t="shared" si="22"/>
        <v>2059990.0000000002</v>
      </c>
      <c r="L365">
        <f t="shared" si="23"/>
        <v>3.8162804053428187E-2</v>
      </c>
    </row>
    <row r="366" spans="1:12">
      <c r="A366" t="s">
        <v>368</v>
      </c>
      <c r="B366" s="4" cm="1">
        <f t="array" ref="B366">_xll.SNL.Clients.Office.Excel.Functions.SPG(A366, "SP_TOTAL_REV", "CY2023")</f>
        <v>2181357</v>
      </c>
      <c r="C366" s="4">
        <f>_xll.SNL.Clients.Office.Excel.Functions.SPG(A366,"IQ_AVG_DILUT_SHARES_OUT","CY2023")</f>
        <v>119699500</v>
      </c>
      <c r="D366" s="5">
        <f>_xll.SNL.Clients.Office.Excel.Functions.SPG(A366, "IQ_DILUT_EPS_NORM", "CY2023")</f>
        <v>1.83</v>
      </c>
      <c r="E366">
        <f t="shared" si="20"/>
        <v>219050.08499999999</v>
      </c>
      <c r="F366">
        <f t="shared" si="21"/>
        <v>0.10041918172953808</v>
      </c>
      <c r="G366" t="s">
        <v>368</v>
      </c>
      <c r="H366" s="4" cm="1">
        <f t="array" ref="H366">_xll.SNL.Clients.Office.Excel.Functions.SPG(G366, "SP_TOTAL_REV", "CY2023")</f>
        <v>2181357</v>
      </c>
      <c r="I366" s="4">
        <f>_xll.SNL.Clients.Office.Excel.Functions.SPG(G366,"IQ_AVG_DILUT_SHARES_OUT","CY2023")</f>
        <v>119699500</v>
      </c>
      <c r="J366" s="5">
        <f>_xll.SNL.Clients.Office.Excel.Functions.SPG(G366, "IQ_DILUT_EPS_NORM", "CY2023")</f>
        <v>1.83</v>
      </c>
      <c r="K366">
        <f t="shared" si="22"/>
        <v>219050.08499999999</v>
      </c>
      <c r="L366">
        <f t="shared" si="23"/>
        <v>0.10041918172953808</v>
      </c>
    </row>
    <row r="367" spans="1:12">
      <c r="A367" t="s">
        <v>369</v>
      </c>
      <c r="B367" s="4" cm="1">
        <f t="array" ref="B367">_xll.SNL.Clients.Office.Excel.Functions.SPG(A367, "SP_TOTAL_REV", "CY2023")</f>
        <v>11237000</v>
      </c>
      <c r="C367" s="4">
        <f>_xll.SNL.Clients.Office.Excel.Functions.SPG(A367,"IQ_AVG_DILUT_SHARES_OUT","CY2023")</f>
        <v>500000000</v>
      </c>
      <c r="D367" s="5">
        <f>_xll.SNL.Clients.Office.Excel.Functions.SPG(A367, "IQ_DILUT_EPS_NORM", "CY2023")</f>
        <v>3.6240000000000001</v>
      </c>
      <c r="E367">
        <f t="shared" si="20"/>
        <v>1812000</v>
      </c>
      <c r="F367">
        <f t="shared" si="21"/>
        <v>0.16125300347067723</v>
      </c>
      <c r="G367" t="s">
        <v>369</v>
      </c>
      <c r="H367" s="4" cm="1">
        <f t="array" ref="H367">_xll.SNL.Clients.Office.Excel.Functions.SPG(G367, "SP_TOTAL_REV", "CY2023")</f>
        <v>11237000</v>
      </c>
      <c r="I367" s="4">
        <f>_xll.SNL.Clients.Office.Excel.Functions.SPG(G367,"IQ_AVG_DILUT_SHARES_OUT","CY2023")</f>
        <v>500000000</v>
      </c>
      <c r="J367" s="5">
        <f>_xll.SNL.Clients.Office.Excel.Functions.SPG(G367, "IQ_DILUT_EPS_NORM", "CY2023")</f>
        <v>3.6240000000000001</v>
      </c>
      <c r="K367">
        <f t="shared" si="22"/>
        <v>1812000</v>
      </c>
      <c r="L367">
        <f t="shared" si="23"/>
        <v>0.16125300347067723</v>
      </c>
    </row>
    <row r="368" spans="1:12">
      <c r="A368" t="s">
        <v>370</v>
      </c>
      <c r="B368" s="4" t="str" cm="1">
        <f t="array" ref="B368">_xll.SNL.Clients.Office.Excel.Functions.SPG(A368, "SP_TOTAL_REV", "CY2023")</f>
        <v>NA</v>
      </c>
      <c r="C368" s="4">
        <f>_xll.SNL.Clients.Office.Excel.Functions.SPG(A368,"IQ_AVG_DILUT_SHARES_OUT","CY2023")</f>
        <v>176143000</v>
      </c>
      <c r="D368" s="5">
        <f>_xll.SNL.Clients.Office.Excel.Functions.SPG(A368, "IQ_DILUT_EPS_NORM", "CY2023")</f>
        <v>7.6070000000000002</v>
      </c>
      <c r="E368">
        <f t="shared" si="20"/>
        <v>1339919.801</v>
      </c>
      <c r="F368" t="e">
        <f t="shared" si="21"/>
        <v>#VALUE!</v>
      </c>
      <c r="G368" t="s">
        <v>370</v>
      </c>
      <c r="H368" s="4" t="str" cm="1">
        <f t="array" ref="H368">_xll.SNL.Clients.Office.Excel.Functions.SPG(G368, "SP_TOTAL_REV", "CY2023")</f>
        <v>NA</v>
      </c>
      <c r="I368" s="4">
        <f>_xll.SNL.Clients.Office.Excel.Functions.SPG(G368,"IQ_AVG_DILUT_SHARES_OUT","CY2023")</f>
        <v>176143000</v>
      </c>
      <c r="J368" s="5">
        <f>_xll.SNL.Clients.Office.Excel.Functions.SPG(G368, "IQ_DILUT_EPS_NORM", "CY2023")</f>
        <v>7.6070000000000002</v>
      </c>
      <c r="K368">
        <f t="shared" si="22"/>
        <v>1339919.801</v>
      </c>
      <c r="L368" t="e">
        <f t="shared" si="23"/>
        <v>#VALUE!</v>
      </c>
    </row>
    <row r="369" spans="1:12">
      <c r="A369" t="s">
        <v>371</v>
      </c>
      <c r="B369" s="4" cm="1">
        <f t="array" ref="B369">_xll.SNL.Clients.Office.Excel.Functions.SPG(A369, "SP_TOTAL_REV", "CY2023")</f>
        <v>16061578</v>
      </c>
      <c r="C369" s="4">
        <f>_xll.SNL.Clients.Office.Excel.Functions.SPG(A369,"IQ_AVG_DILUT_SHARES_OUT","CY2023")</f>
        <v>221163000</v>
      </c>
      <c r="D369" s="5">
        <f>_xll.SNL.Clients.Office.Excel.Functions.SPG(A369, "IQ_DILUT_EPS_NORM", "CY2023")</f>
        <v>9.7460000000000004</v>
      </c>
      <c r="E369">
        <f t="shared" si="20"/>
        <v>2155454.5980000002</v>
      </c>
      <c r="F369">
        <f t="shared" si="21"/>
        <v>0.13419942909719085</v>
      </c>
      <c r="G369" t="s">
        <v>371</v>
      </c>
      <c r="H369" s="4" cm="1">
        <f t="array" ref="H369">_xll.SNL.Clients.Office.Excel.Functions.SPG(G369, "SP_TOTAL_REV", "CY2023")</f>
        <v>16061578</v>
      </c>
      <c r="I369" s="4">
        <f>_xll.SNL.Clients.Office.Excel.Functions.SPG(G369,"IQ_AVG_DILUT_SHARES_OUT","CY2023")</f>
        <v>221163000</v>
      </c>
      <c r="J369" s="5">
        <f>_xll.SNL.Clients.Office.Excel.Functions.SPG(G369, "IQ_DILUT_EPS_NORM", "CY2023")</f>
        <v>9.7460000000000004</v>
      </c>
      <c r="K369">
        <f t="shared" si="22"/>
        <v>2155454.5980000002</v>
      </c>
      <c r="L369">
        <f t="shared" si="23"/>
        <v>0.13419942909719085</v>
      </c>
    </row>
    <row r="370" spans="1:12">
      <c r="A370" t="s">
        <v>372</v>
      </c>
      <c r="B370" s="4" cm="1">
        <f t="array" ref="B370">_xll.SNL.Clients.Office.Excel.Functions.SPG(A370, "SP_TOTAL_REV", "CY2023")</f>
        <v>36292000</v>
      </c>
      <c r="C370" s="4">
        <f>_xll.SNL.Clients.Office.Excel.Functions.SPG(A370,"IQ_AVG_DILUT_SHARES_OUT","CY2023")</f>
        <v>1125000000</v>
      </c>
      <c r="D370" s="5">
        <f>_xll.SNL.Clients.Office.Excel.Functions.SPG(A370, "IQ_DILUT_EPS_NORM", "CY2023")</f>
        <v>4.9139999999999997</v>
      </c>
      <c r="E370">
        <f t="shared" si="20"/>
        <v>5528250</v>
      </c>
      <c r="F370">
        <f t="shared" si="21"/>
        <v>0.1523269591094456</v>
      </c>
      <c r="G370" t="s">
        <v>372</v>
      </c>
      <c r="H370" s="4" cm="1">
        <f t="array" ref="H370">_xll.SNL.Clients.Office.Excel.Functions.SPG(G370, "SP_TOTAL_REV", "CY2023")</f>
        <v>36292000</v>
      </c>
      <c r="I370" s="4">
        <f>_xll.SNL.Clients.Office.Excel.Functions.SPG(G370,"IQ_AVG_DILUT_SHARES_OUT","CY2023")</f>
        <v>1125000000</v>
      </c>
      <c r="J370" s="5">
        <f>_xll.SNL.Clients.Office.Excel.Functions.SPG(G370, "IQ_DILUT_EPS_NORM", "CY2023")</f>
        <v>4.9139999999999997</v>
      </c>
      <c r="K370">
        <f t="shared" si="22"/>
        <v>5528250</v>
      </c>
      <c r="L370">
        <f t="shared" si="23"/>
        <v>0.1523269591094456</v>
      </c>
    </row>
    <row r="371" spans="1:12">
      <c r="A371" t="s">
        <v>373</v>
      </c>
      <c r="B371" s="4" cm="1">
        <f t="array" ref="B371">_xll.SNL.Clients.Office.Excel.Functions.SPG(A371, "SP_TOTAL_REV", "CY2023")</f>
        <v>20882206</v>
      </c>
      <c r="C371" s="4">
        <f>_xll.SNL.Clients.Office.Excel.Functions.SPG(A371,"IQ_AVG_DILUT_SHARES_OUT","CY2023")</f>
        <v>148823000</v>
      </c>
      <c r="D371" s="5">
        <f>_xll.SNL.Clients.Office.Excel.Functions.SPG(A371, "IQ_DILUT_EPS_NORM", "CY2023")</f>
        <v>4.0540000000000003</v>
      </c>
      <c r="E371">
        <f t="shared" si="20"/>
        <v>603328.44200000004</v>
      </c>
      <c r="F371">
        <f t="shared" si="21"/>
        <v>2.889198784841027E-2</v>
      </c>
      <c r="G371" t="s">
        <v>373</v>
      </c>
      <c r="H371" s="4" cm="1">
        <f t="array" ref="H371">_xll.SNL.Clients.Office.Excel.Functions.SPG(G371, "SP_TOTAL_REV", "CY2023")</f>
        <v>20882206</v>
      </c>
      <c r="I371" s="4">
        <f>_xll.SNL.Clients.Office.Excel.Functions.SPG(G371,"IQ_AVG_DILUT_SHARES_OUT","CY2023")</f>
        <v>148823000</v>
      </c>
      <c r="J371" s="5">
        <f>_xll.SNL.Clients.Office.Excel.Functions.SPG(G371, "IQ_DILUT_EPS_NORM", "CY2023")</f>
        <v>4.0540000000000003</v>
      </c>
      <c r="K371">
        <f t="shared" si="22"/>
        <v>603328.44200000004</v>
      </c>
      <c r="L371">
        <f t="shared" si="23"/>
        <v>2.889198784841027E-2</v>
      </c>
    </row>
    <row r="372" spans="1:12">
      <c r="A372" t="s">
        <v>374</v>
      </c>
      <c r="B372" s="4" cm="1">
        <f t="array" ref="B372">_xll.SNL.Clients.Office.Excel.Functions.SPG(A372, "SP_TOTAL_REV", "CY2023")</f>
        <v>9252000</v>
      </c>
      <c r="C372" s="4">
        <f>_xll.SNL.Clients.Office.Excel.Functions.SPG(A372,"IQ_AVG_DILUT_SHARES_OUT","CY2023")</f>
        <v>113000000</v>
      </c>
      <c r="D372" s="5">
        <f>_xll.SNL.Clients.Office.Excel.Functions.SPG(A372, "IQ_DILUT_EPS_NORM", "CY2023")</f>
        <v>6.3140000000000001</v>
      </c>
      <c r="E372">
        <f t="shared" si="20"/>
        <v>713482</v>
      </c>
      <c r="F372">
        <f t="shared" si="21"/>
        <v>7.7116515348032863E-2</v>
      </c>
      <c r="G372" t="s">
        <v>374</v>
      </c>
      <c r="H372" s="4" cm="1">
        <f t="array" ref="H372">_xll.SNL.Clients.Office.Excel.Functions.SPG(G372, "SP_TOTAL_REV", "CY2023")</f>
        <v>9252000</v>
      </c>
      <c r="I372" s="4">
        <f>_xll.SNL.Clients.Office.Excel.Functions.SPG(G372,"IQ_AVG_DILUT_SHARES_OUT","CY2023")</f>
        <v>113000000</v>
      </c>
      <c r="J372" s="5">
        <f>_xll.SNL.Clients.Office.Excel.Functions.SPG(G372, "IQ_DILUT_EPS_NORM", "CY2023")</f>
        <v>6.3140000000000001</v>
      </c>
      <c r="K372">
        <f t="shared" si="22"/>
        <v>713482</v>
      </c>
      <c r="L372">
        <f t="shared" si="23"/>
        <v>7.7116515348032863E-2</v>
      </c>
    </row>
    <row r="373" spans="1:12">
      <c r="A373" t="s">
        <v>375</v>
      </c>
      <c r="B373" s="4" cm="1">
        <f t="array" ref="B373">_xll.SNL.Clients.Office.Excel.Functions.SPG(A373, "SP_TOTAL_REV", "CY2023")</f>
        <v>6604300</v>
      </c>
      <c r="C373" s="4">
        <f>_xll.SNL.Clients.Office.Excel.Functions.SPG(A373,"IQ_AVG_DILUT_SHARES_OUT","CY2023")</f>
        <v>67125000</v>
      </c>
      <c r="D373" s="5">
        <f>_xll.SNL.Clients.Office.Excel.Functions.SPG(A373, "IQ_DILUT_EPS_NORM", "CY2023")</f>
        <v>7.1719999999999997</v>
      </c>
      <c r="E373">
        <f t="shared" si="20"/>
        <v>481420.5</v>
      </c>
      <c r="F373">
        <f t="shared" si="21"/>
        <v>7.2895007797949815E-2</v>
      </c>
      <c r="G373" t="s">
        <v>375</v>
      </c>
      <c r="H373" s="4" cm="1">
        <f t="array" ref="H373">_xll.SNL.Clients.Office.Excel.Functions.SPG(G373, "SP_TOTAL_REV", "CY2023")</f>
        <v>6604300</v>
      </c>
      <c r="I373" s="4">
        <f>_xll.SNL.Clients.Office.Excel.Functions.SPG(G373,"IQ_AVG_DILUT_SHARES_OUT","CY2023")</f>
        <v>67125000</v>
      </c>
      <c r="J373" s="5">
        <f>_xll.SNL.Clients.Office.Excel.Functions.SPG(G373, "IQ_DILUT_EPS_NORM", "CY2023")</f>
        <v>7.1719999999999997</v>
      </c>
      <c r="K373">
        <f t="shared" si="22"/>
        <v>481420.5</v>
      </c>
      <c r="L373">
        <f t="shared" si="23"/>
        <v>7.2895007797949815E-2</v>
      </c>
    </row>
    <row r="374" spans="1:12">
      <c r="A374" t="s">
        <v>376</v>
      </c>
      <c r="B374" s="4" cm="1">
        <f t="array" ref="B374">_xll.SNL.Clients.Office.Excel.Functions.SPG(A374, "SP_TOTAL_REV", "CY2023")</f>
        <v>11846000</v>
      </c>
      <c r="C374" s="4">
        <f>_xll.SNL.Clients.Office.Excel.Functions.SPG(A374,"IQ_AVG_DILUT_SHARES_OUT","CY2023")</f>
        <v>215250000</v>
      </c>
      <c r="D374" s="5">
        <f>_xll.SNL.Clients.Office.Excel.Functions.SPG(A374, "IQ_DILUT_EPS_NORM", "CY2023")</f>
        <v>6.7859999999999996</v>
      </c>
      <c r="E374">
        <f t="shared" si="20"/>
        <v>1460686.5</v>
      </c>
      <c r="F374">
        <f t="shared" si="21"/>
        <v>0.12330630592605099</v>
      </c>
      <c r="G374" t="s">
        <v>376</v>
      </c>
      <c r="H374" s="4" cm="1">
        <f t="array" ref="H374">_xll.SNL.Clients.Office.Excel.Functions.SPG(G374, "SP_TOTAL_REV", "CY2023")</f>
        <v>11846000</v>
      </c>
      <c r="I374" s="4">
        <f>_xll.SNL.Clients.Office.Excel.Functions.SPG(G374,"IQ_AVG_DILUT_SHARES_OUT","CY2023")</f>
        <v>215250000</v>
      </c>
      <c r="J374" s="5">
        <f>_xll.SNL.Clients.Office.Excel.Functions.SPG(G374, "IQ_DILUT_EPS_NORM", "CY2023")</f>
        <v>6.7859999999999996</v>
      </c>
      <c r="K374">
        <f t="shared" si="22"/>
        <v>1460686.5</v>
      </c>
      <c r="L374">
        <f t="shared" si="23"/>
        <v>0.12330630592605099</v>
      </c>
    </row>
    <row r="375" spans="1:12">
      <c r="A375" t="s">
        <v>377</v>
      </c>
      <c r="B375" s="4" cm="1">
        <f t="array" ref="B375">_xll.SNL.Clients.Office.Excel.Functions.SPG(A375, "SP_TOTAL_REV", "CY2023")</f>
        <v>4091914</v>
      </c>
      <c r="C375" s="4">
        <f>_xll.SNL.Clients.Office.Excel.Functions.SPG(A375,"IQ_AVG_DILUT_SHARES_OUT","CY2023")</f>
        <v>693024000</v>
      </c>
      <c r="D375" s="5">
        <f>_xll.SNL.Clients.Office.Excel.Functions.SPG(A375, "IQ_DILUT_EPS_NORM", "CY2023")</f>
        <v>0.9</v>
      </c>
      <c r="E375">
        <f t="shared" si="20"/>
        <v>623721.6</v>
      </c>
      <c r="F375">
        <f t="shared" si="21"/>
        <v>0.15242783694867487</v>
      </c>
      <c r="G375" t="s">
        <v>377</v>
      </c>
      <c r="H375" s="4" cm="1">
        <f t="array" ref="H375">_xll.SNL.Clients.Office.Excel.Functions.SPG(G375, "SP_TOTAL_REV", "CY2023")</f>
        <v>4091914</v>
      </c>
      <c r="I375" s="4">
        <f>_xll.SNL.Clients.Office.Excel.Functions.SPG(G375,"IQ_AVG_DILUT_SHARES_OUT","CY2023")</f>
        <v>693024000</v>
      </c>
      <c r="J375" s="5">
        <f>_xll.SNL.Clients.Office.Excel.Functions.SPG(G375, "IQ_DILUT_EPS_NORM", "CY2023")</f>
        <v>0.9</v>
      </c>
      <c r="K375">
        <f t="shared" si="22"/>
        <v>623721.6</v>
      </c>
      <c r="L375">
        <f t="shared" si="23"/>
        <v>0.15242783694867487</v>
      </c>
    </row>
    <row r="376" spans="1:12">
      <c r="A376" t="s">
        <v>378</v>
      </c>
      <c r="B376" s="4" cm="1">
        <f t="array" ref="B376">_xll.SNL.Clients.Office.Excel.Functions.SPG(A376, "SP_TOTAL_REV", "CY2023")</f>
        <v>1371811</v>
      </c>
      <c r="C376" s="4">
        <f>_xll.SNL.Clients.Office.Excel.Functions.SPG(A376,"IQ_AVG_DILUT_SHARES_OUT","CY2023")</f>
        <v>176371000</v>
      </c>
      <c r="D376" s="5">
        <f>_xll.SNL.Clients.Office.Excel.Functions.SPG(A376, "IQ_DILUT_EPS_NORM", "CY2023")</f>
        <v>1.268</v>
      </c>
      <c r="E376">
        <f t="shared" si="20"/>
        <v>223638.42800000001</v>
      </c>
      <c r="F376">
        <f t="shared" si="21"/>
        <v>0.16302422709833936</v>
      </c>
      <c r="G376" t="s">
        <v>378</v>
      </c>
      <c r="H376" s="4" cm="1">
        <f t="array" ref="H376">_xll.SNL.Clients.Office.Excel.Functions.SPG(G376, "SP_TOTAL_REV", "CY2023")</f>
        <v>1371811</v>
      </c>
      <c r="I376" s="4">
        <f>_xll.SNL.Clients.Office.Excel.Functions.SPG(G376,"IQ_AVG_DILUT_SHARES_OUT","CY2023")</f>
        <v>176371000</v>
      </c>
      <c r="J376" s="5">
        <f>_xll.SNL.Clients.Office.Excel.Functions.SPG(G376, "IQ_DILUT_EPS_NORM", "CY2023")</f>
        <v>1.268</v>
      </c>
      <c r="K376">
        <f t="shared" si="22"/>
        <v>223638.42800000001</v>
      </c>
      <c r="L376">
        <f t="shared" si="23"/>
        <v>0.16302422709833936</v>
      </c>
    </row>
    <row r="377" spans="1:12">
      <c r="A377" t="s">
        <v>379</v>
      </c>
      <c r="B377" s="4" cm="1">
        <f t="array" ref="B377">_xll.SNL.Clients.Office.Excel.Functions.SPG(A377, "SP_TOTAL_REV", "CY2023")</f>
        <v>13117200</v>
      </c>
      <c r="C377" s="4">
        <f>_xll.SNL.Clients.Office.Excel.Functions.SPG(A377,"IQ_AVG_DILUT_SHARES_OUT","CY2023")</f>
        <v>113700000</v>
      </c>
      <c r="D377" s="5">
        <f>_xll.SNL.Clients.Office.Excel.Functions.SPG(A377, "IQ_DILUT_EPS_NORM", "CY2023")</f>
        <v>25.413</v>
      </c>
      <c r="E377">
        <f t="shared" si="20"/>
        <v>2889458.1</v>
      </c>
      <c r="F377">
        <f t="shared" si="21"/>
        <v>0.22028009788674413</v>
      </c>
      <c r="G377" t="s">
        <v>379</v>
      </c>
      <c r="H377" s="4" cm="1">
        <f t="array" ref="H377">_xll.SNL.Clients.Office.Excel.Functions.SPG(G377, "SP_TOTAL_REV", "CY2023")</f>
        <v>13117200</v>
      </c>
      <c r="I377" s="4">
        <f>_xll.SNL.Clients.Office.Excel.Functions.SPG(G377,"IQ_AVG_DILUT_SHARES_OUT","CY2023")</f>
        <v>113700000</v>
      </c>
      <c r="J377" s="5">
        <f>_xll.SNL.Clients.Office.Excel.Functions.SPG(G377, "IQ_DILUT_EPS_NORM", "CY2023")</f>
        <v>25.413</v>
      </c>
      <c r="K377">
        <f t="shared" si="22"/>
        <v>2889458.1</v>
      </c>
      <c r="L377">
        <f t="shared" si="23"/>
        <v>0.22028009788674413</v>
      </c>
    </row>
    <row r="378" spans="1:12">
      <c r="A378" t="s">
        <v>380</v>
      </c>
      <c r="B378" s="4" cm="1">
        <f t="array" ref="B378">_xll.SNL.Clients.Office.Excel.Functions.SPG(A378, "SP_TOTAL_REV", "CY2023")</f>
        <v>7574000</v>
      </c>
      <c r="C378" s="4">
        <f>_xll.SNL.Clients.Office.Excel.Functions.SPG(A378,"IQ_AVG_DILUT_SHARES_OUT","CY2023")</f>
        <v>938000000</v>
      </c>
      <c r="D378" s="5">
        <f>_xll.SNL.Clients.Office.Excel.Functions.SPG(A378, "IQ_DILUT_EPS_NORM", "CY2023")</f>
        <v>1.8380000000000001</v>
      </c>
      <c r="E378">
        <f t="shared" si="20"/>
        <v>1724044</v>
      </c>
      <c r="F378">
        <f t="shared" si="21"/>
        <v>0.22762661737523104</v>
      </c>
      <c r="G378" t="s">
        <v>380</v>
      </c>
      <c r="H378" s="4" cm="1">
        <f t="array" ref="H378">_xll.SNL.Clients.Office.Excel.Functions.SPG(G378, "SP_TOTAL_REV", "CY2023")</f>
        <v>7574000</v>
      </c>
      <c r="I378" s="4">
        <f>_xll.SNL.Clients.Office.Excel.Functions.SPG(G378,"IQ_AVG_DILUT_SHARES_OUT","CY2023")</f>
        <v>938000000</v>
      </c>
      <c r="J378" s="5">
        <f>_xll.SNL.Clients.Office.Excel.Functions.SPG(G378, "IQ_DILUT_EPS_NORM", "CY2023")</f>
        <v>1.8380000000000001</v>
      </c>
      <c r="K378">
        <f t="shared" si="22"/>
        <v>1724044</v>
      </c>
      <c r="L378">
        <f t="shared" si="23"/>
        <v>0.22762661737523104</v>
      </c>
    </row>
    <row r="379" spans="1:12">
      <c r="A379" t="s">
        <v>381</v>
      </c>
      <c r="B379" s="4" cm="1">
        <f t="array" ref="B379">_xll.SNL.Clients.Office.Excel.Functions.SPG(A379, "SP_TOTAL_REV", "CY2023")</f>
        <v>14964500</v>
      </c>
      <c r="C379" s="4">
        <f>_xll.SNL.Clients.Office.Excel.Functions.SPG(A379,"IQ_AVG_DILUT_SHARES_OUT","CY2023")</f>
        <v>316665000</v>
      </c>
      <c r="D379" s="5">
        <f>_xll.SNL.Clients.Office.Excel.Functions.SPG(A379, "IQ_DILUT_EPS_NORM", "CY2023")</f>
        <v>4.4489999999999998</v>
      </c>
      <c r="E379">
        <f t="shared" si="20"/>
        <v>1408842.585</v>
      </c>
      <c r="F379">
        <f t="shared" si="21"/>
        <v>9.4145650372548365E-2</v>
      </c>
      <c r="G379" t="s">
        <v>381</v>
      </c>
      <c r="H379" s="4" cm="1">
        <f t="array" ref="H379">_xll.SNL.Clients.Office.Excel.Functions.SPG(G379, "SP_TOTAL_REV", "CY2023")</f>
        <v>14964500</v>
      </c>
      <c r="I379" s="4">
        <f>_xll.SNL.Clients.Office.Excel.Functions.SPG(G379,"IQ_AVG_DILUT_SHARES_OUT","CY2023")</f>
        <v>316665000</v>
      </c>
      <c r="J379" s="5">
        <f>_xll.SNL.Clients.Office.Excel.Functions.SPG(G379, "IQ_DILUT_EPS_NORM", "CY2023")</f>
        <v>4.4489999999999998</v>
      </c>
      <c r="K379">
        <f t="shared" si="22"/>
        <v>1408842.585</v>
      </c>
      <c r="L379">
        <f t="shared" si="23"/>
        <v>9.4145650372548365E-2</v>
      </c>
    </row>
    <row r="380" spans="1:12">
      <c r="A380" t="s">
        <v>382</v>
      </c>
      <c r="B380" s="4" cm="1">
        <f t="array" ref="B380">_xll.SNL.Clients.Office.Excel.Functions.SPG(A380, "SP_TOTAL_REV", "CY2023")</f>
        <v>4504077</v>
      </c>
      <c r="C380" s="4">
        <f>_xll.SNL.Clients.Office.Excel.Functions.SPG(A380,"IQ_AVG_DILUT_SHARES_OUT","CY2023")</f>
        <v>147557500</v>
      </c>
      <c r="D380" s="5">
        <f>_xll.SNL.Clients.Office.Excel.Functions.SPG(A380, "IQ_DILUT_EPS_NORM", "CY2023")</f>
        <v>4.8730000000000002</v>
      </c>
      <c r="E380">
        <f t="shared" si="20"/>
        <v>719047.69750000001</v>
      </c>
      <c r="F380">
        <f t="shared" si="21"/>
        <v>0.15964373999378786</v>
      </c>
      <c r="G380" t="s">
        <v>382</v>
      </c>
      <c r="H380" s="4" cm="1">
        <f t="array" ref="H380">_xll.SNL.Clients.Office.Excel.Functions.SPG(G380, "SP_TOTAL_REV", "CY2023")</f>
        <v>4504077</v>
      </c>
      <c r="I380" s="4">
        <f>_xll.SNL.Clients.Office.Excel.Functions.SPG(G380,"IQ_AVG_DILUT_SHARES_OUT","CY2023")</f>
        <v>147557500</v>
      </c>
      <c r="J380" s="5">
        <f>_xll.SNL.Clients.Office.Excel.Functions.SPG(G380, "IQ_DILUT_EPS_NORM", "CY2023")</f>
        <v>4.8730000000000002</v>
      </c>
      <c r="K380">
        <f t="shared" si="22"/>
        <v>719047.69750000001</v>
      </c>
      <c r="L380">
        <f t="shared" si="23"/>
        <v>0.15964373999378786</v>
      </c>
    </row>
    <row r="381" spans="1:12">
      <c r="A381" t="s">
        <v>383</v>
      </c>
      <c r="B381" s="4" cm="1">
        <f t="array" ref="B381">_xll.SNL.Clients.Office.Excel.Functions.SPG(A381, "SP_TOTAL_REV", "CY2023")</f>
        <v>2750571</v>
      </c>
      <c r="C381" s="4">
        <f>_xll.SNL.Clients.Office.Excel.Functions.SPG(A381,"IQ_AVG_DILUT_SHARES_OUT","CY2023")</f>
        <v>124812000</v>
      </c>
      <c r="D381" s="5">
        <f>_xll.SNL.Clients.Office.Excel.Functions.SPG(A381, "IQ_DILUT_EPS_NORM", "CY2023")</f>
        <v>1.7070000000000001</v>
      </c>
      <c r="E381">
        <f t="shared" si="20"/>
        <v>213054.084</v>
      </c>
      <c r="F381">
        <f t="shared" si="21"/>
        <v>7.7458129239347029E-2</v>
      </c>
      <c r="G381" t="s">
        <v>383</v>
      </c>
      <c r="H381" s="4" cm="1">
        <f t="array" ref="H381">_xll.SNL.Clients.Office.Excel.Functions.SPG(G381, "SP_TOTAL_REV", "CY2023")</f>
        <v>2750571</v>
      </c>
      <c r="I381" s="4">
        <f>_xll.SNL.Clients.Office.Excel.Functions.SPG(G381,"IQ_AVG_DILUT_SHARES_OUT","CY2023")</f>
        <v>124812000</v>
      </c>
      <c r="J381" s="5">
        <f>_xll.SNL.Clients.Office.Excel.Functions.SPG(G381, "IQ_DILUT_EPS_NORM", "CY2023")</f>
        <v>1.7070000000000001</v>
      </c>
      <c r="K381">
        <f t="shared" si="22"/>
        <v>213054.084</v>
      </c>
      <c r="L381">
        <f t="shared" si="23"/>
        <v>7.7458129239347029E-2</v>
      </c>
    </row>
    <row r="382" spans="1:12">
      <c r="A382" t="s">
        <v>384</v>
      </c>
      <c r="B382" s="4" cm="1">
        <f t="array" ref="B382">_xll.SNL.Clients.Office.Excel.Functions.SPG(A382, "SP_TOTAL_REV", "CY2023")</f>
        <v>9129100</v>
      </c>
      <c r="C382" s="4">
        <f>_xll.SNL.Clients.Office.Excel.Functions.SPG(A382,"IQ_AVG_DILUT_SHARES_OUT","CY2023")</f>
        <v>115525000</v>
      </c>
      <c r="D382" s="5">
        <f>_xll.SNL.Clients.Office.Excel.Functions.SPG(A382, "IQ_DILUT_EPS_NORM", "CY2023")</f>
        <v>8.5830000000000002</v>
      </c>
      <c r="E382">
        <f t="shared" si="20"/>
        <v>991551.07499999995</v>
      </c>
      <c r="F382">
        <f t="shared" si="21"/>
        <v>0.10861432945197226</v>
      </c>
      <c r="G382" t="s">
        <v>384</v>
      </c>
      <c r="H382" s="4" cm="1">
        <f t="array" ref="H382">_xll.SNL.Clients.Office.Excel.Functions.SPG(G382, "SP_TOTAL_REV", "CY2023")</f>
        <v>9129100</v>
      </c>
      <c r="I382" s="4">
        <f>_xll.SNL.Clients.Office.Excel.Functions.SPG(G382,"IQ_AVG_DILUT_SHARES_OUT","CY2023")</f>
        <v>115525000</v>
      </c>
      <c r="J382" s="5">
        <f>_xll.SNL.Clients.Office.Excel.Functions.SPG(G382, "IQ_DILUT_EPS_NORM", "CY2023")</f>
        <v>8.5830000000000002</v>
      </c>
      <c r="K382">
        <f t="shared" si="22"/>
        <v>991551.07499999995</v>
      </c>
      <c r="L382">
        <f t="shared" si="23"/>
        <v>0.10861432945197226</v>
      </c>
    </row>
    <row r="383" spans="1:12">
      <c r="A383" t="s">
        <v>385</v>
      </c>
      <c r="B383" s="4" cm="1">
        <f t="array" ref="B383">_xll.SNL.Clients.Office.Excel.Functions.SPG(A383, "SP_TOTAL_REV", "CY2023")</f>
        <v>3073278</v>
      </c>
      <c r="C383" s="4">
        <f>_xll.SNL.Clients.Office.Excel.Functions.SPG(A383,"IQ_AVG_DILUT_SHARES_OUT","CY2023")</f>
        <v>490130000</v>
      </c>
      <c r="D383" s="5">
        <f>_xll.SNL.Clients.Office.Excel.Functions.SPG(A383, "IQ_DILUT_EPS_NORM", "CY2023")</f>
        <v>0.73799999999999999</v>
      </c>
      <c r="E383">
        <f t="shared" si="20"/>
        <v>361715.94</v>
      </c>
      <c r="F383">
        <f t="shared" si="21"/>
        <v>0.11769711038181381</v>
      </c>
      <c r="G383" t="s">
        <v>385</v>
      </c>
      <c r="H383" s="4" cm="1">
        <f t="array" ref="H383">_xll.SNL.Clients.Office.Excel.Functions.SPG(G383, "SP_TOTAL_REV", "CY2023")</f>
        <v>3073278</v>
      </c>
      <c r="I383" s="4">
        <f>_xll.SNL.Clients.Office.Excel.Functions.SPG(G383,"IQ_AVG_DILUT_SHARES_OUT","CY2023")</f>
        <v>490130000</v>
      </c>
      <c r="J383" s="5">
        <f>_xll.SNL.Clients.Office.Excel.Functions.SPG(G383, "IQ_DILUT_EPS_NORM", "CY2023")</f>
        <v>0.73799999999999999</v>
      </c>
      <c r="K383">
        <f t="shared" si="22"/>
        <v>361715.94</v>
      </c>
      <c r="L383">
        <f t="shared" si="23"/>
        <v>0.11769711038181381</v>
      </c>
    </row>
    <row r="384" spans="1:12">
      <c r="A384" t="s">
        <v>386</v>
      </c>
      <c r="B384" s="4" cm="1">
        <f t="array" ref="B384">_xll.SNL.Clients.Office.Excel.Functions.SPG(A384, "SP_TOTAL_REV", "CY2023")</f>
        <v>6177800</v>
      </c>
      <c r="C384" s="4">
        <f>_xll.SNL.Clients.Office.Excel.Functions.SPG(A384,"IQ_AVG_DILUT_SHARES_OUT","CY2023")</f>
        <v>107400000</v>
      </c>
      <c r="D384" s="5">
        <f>_xll.SNL.Clients.Office.Excel.Functions.SPG(A384, "IQ_DILUT_EPS_NORM", "CY2023")</f>
        <v>9.1809999999999992</v>
      </c>
      <c r="E384">
        <f t="shared" si="20"/>
        <v>986039.39999999991</v>
      </c>
      <c r="F384">
        <f t="shared" si="21"/>
        <v>0.1596101201074816</v>
      </c>
      <c r="G384" t="s">
        <v>386</v>
      </c>
      <c r="H384" s="4" cm="1">
        <f t="array" ref="H384">_xll.SNL.Clients.Office.Excel.Functions.SPG(G384, "SP_TOTAL_REV", "CY2023")</f>
        <v>6177800</v>
      </c>
      <c r="I384" s="4">
        <f>_xll.SNL.Clients.Office.Excel.Functions.SPG(G384,"IQ_AVG_DILUT_SHARES_OUT","CY2023")</f>
        <v>107400000</v>
      </c>
      <c r="J384" s="5">
        <f>_xll.SNL.Clients.Office.Excel.Functions.SPG(G384, "IQ_DILUT_EPS_NORM", "CY2023")</f>
        <v>9.1809999999999992</v>
      </c>
      <c r="K384">
        <f t="shared" si="22"/>
        <v>986039.39999999991</v>
      </c>
      <c r="L384">
        <f t="shared" si="23"/>
        <v>0.1596101201074816</v>
      </c>
    </row>
    <row r="385" spans="1:12">
      <c r="A385" t="s">
        <v>387</v>
      </c>
      <c r="B385" s="4" cm="1">
        <f t="array" ref="B385">_xll.SNL.Clients.Office.Excel.Functions.SPG(A385, "SP_TOTAL_REV", "CY2023")</f>
        <v>20376941</v>
      </c>
      <c r="C385" s="4">
        <f>_xll.SNL.Clients.Office.Excel.Functions.SPG(A385,"IQ_AVG_DILUT_SHARES_OUT","CY2023")</f>
        <v>337433000</v>
      </c>
      <c r="D385" s="5">
        <f>_xll.SNL.Clients.Office.Excel.Functions.SPG(A385, "IQ_DILUT_EPS_NORM", "CY2023")</f>
        <v>4.5780000000000003</v>
      </c>
      <c r="E385">
        <f t="shared" si="20"/>
        <v>1544768.274</v>
      </c>
      <c r="F385">
        <f t="shared" si="21"/>
        <v>7.5809625890363039E-2</v>
      </c>
      <c r="G385" t="s">
        <v>387</v>
      </c>
      <c r="H385" s="4" cm="1">
        <f t="array" ref="H385">_xll.SNL.Clients.Office.Excel.Functions.SPG(G385, "SP_TOTAL_REV", "CY2023")</f>
        <v>20376941</v>
      </c>
      <c r="I385" s="4">
        <f>_xll.SNL.Clients.Office.Excel.Functions.SPG(G385,"IQ_AVG_DILUT_SHARES_OUT","CY2023")</f>
        <v>337433000</v>
      </c>
      <c r="J385" s="5">
        <f>_xll.SNL.Clients.Office.Excel.Functions.SPG(G385, "IQ_DILUT_EPS_NORM", "CY2023")</f>
        <v>4.5780000000000003</v>
      </c>
      <c r="K385">
        <f t="shared" si="22"/>
        <v>1544768.274</v>
      </c>
      <c r="L385">
        <f t="shared" si="23"/>
        <v>7.5809625890363039E-2</v>
      </c>
    </row>
    <row r="386" spans="1:12">
      <c r="A386" t="s">
        <v>388</v>
      </c>
      <c r="B386" s="4" cm="1">
        <f t="array" ref="B386">_xll.SNL.Clients.Office.Excel.Functions.SPG(A386, "SP_TOTAL_REV", "CY2023")</f>
        <v>13900000</v>
      </c>
      <c r="C386" s="4">
        <f>_xll.SNL.Clients.Office.Excel.Functions.SPG(A386,"IQ_AVG_DILUT_SHARES_OUT","CY2023")</f>
        <v>283000000</v>
      </c>
      <c r="D386" s="5">
        <f>_xll.SNL.Clients.Office.Excel.Functions.SPG(A386, "IQ_DILUT_EPS_NORM", "CY2023")</f>
        <v>3.7869999999999999</v>
      </c>
      <c r="E386">
        <f t="shared" si="20"/>
        <v>1071721</v>
      </c>
      <c r="F386">
        <f t="shared" si="21"/>
        <v>7.7102230215827336E-2</v>
      </c>
      <c r="G386" t="s">
        <v>388</v>
      </c>
      <c r="H386" s="4" cm="1">
        <f t="array" ref="H386">_xll.SNL.Clients.Office.Excel.Functions.SPG(G386, "SP_TOTAL_REV", "CY2023")</f>
        <v>13900000</v>
      </c>
      <c r="I386" s="4">
        <f>_xll.SNL.Clients.Office.Excel.Functions.SPG(G386,"IQ_AVG_DILUT_SHARES_OUT","CY2023")</f>
        <v>283000000</v>
      </c>
      <c r="J386" s="5">
        <f>_xll.SNL.Clients.Office.Excel.Functions.SPG(G386, "IQ_DILUT_EPS_NORM", "CY2023")</f>
        <v>3.7869999999999999</v>
      </c>
      <c r="K386">
        <f t="shared" si="22"/>
        <v>1071721</v>
      </c>
      <c r="L386">
        <f t="shared" si="23"/>
        <v>7.7102230215827336E-2</v>
      </c>
    </row>
    <row r="387" spans="1:12">
      <c r="A387" t="s">
        <v>389</v>
      </c>
      <c r="B387" s="4" cm="1">
        <f t="array" ref="B387">_xll.SNL.Clients.Office.Excel.Functions.SPG(A387, "SP_TOTAL_REV", "CY2023")</f>
        <v>68920000</v>
      </c>
      <c r="C387" s="4">
        <f>_xll.SNL.Clients.Office.Excel.Functions.SPG(A387,"IQ_AVG_DILUT_SHARES_OUT","CY2023")</f>
        <v>1435400000</v>
      </c>
      <c r="D387" s="5">
        <f>_xll.SNL.Clients.Office.Excel.Functions.SPG(A387, "IQ_DILUT_EPS_NORM", "CY2023")</f>
        <v>1.5409999999999999</v>
      </c>
      <c r="E387">
        <f t="shared" si="20"/>
        <v>2211951.4</v>
      </c>
      <c r="F387">
        <f t="shared" si="21"/>
        <v>3.2094477655252467E-2</v>
      </c>
      <c r="G387" t="s">
        <v>389</v>
      </c>
      <c r="H387" s="4" cm="1">
        <f t="array" ref="H387">_xll.SNL.Clients.Office.Excel.Functions.SPG(G387, "SP_TOTAL_REV", "CY2023")</f>
        <v>68920000</v>
      </c>
      <c r="I387" s="4">
        <f>_xll.SNL.Clients.Office.Excel.Functions.SPG(G387,"IQ_AVG_DILUT_SHARES_OUT","CY2023")</f>
        <v>1435400000</v>
      </c>
      <c r="J387" s="5">
        <f>_xll.SNL.Clients.Office.Excel.Functions.SPG(G387, "IQ_DILUT_EPS_NORM", "CY2023")</f>
        <v>1.5409999999999999</v>
      </c>
      <c r="K387">
        <f t="shared" si="22"/>
        <v>2211951.4</v>
      </c>
      <c r="L387">
        <f t="shared" si="23"/>
        <v>3.2094477655252467E-2</v>
      </c>
    </row>
    <row r="388" spans="1:12">
      <c r="A388" t="s">
        <v>390</v>
      </c>
      <c r="B388" s="4" cm="1">
        <f t="array" ref="B388">_xll.SNL.Clients.Office.Excel.Functions.SPG(A388, "SP_TOTAL_REV", "CY2023")</f>
        <v>12497000</v>
      </c>
      <c r="C388" s="4">
        <f>_xll.SNL.Clients.Office.Excel.Functions.SPG(A388,"IQ_AVG_DILUT_SHARES_OUT","CY2023")</f>
        <v>318900000</v>
      </c>
      <c r="D388" s="5">
        <f>_xll.SNL.Clients.Office.Excel.Functions.SPG(A388, "IQ_DILUT_EPS_NORM", "CY2023")</f>
        <v>7.5410000000000004</v>
      </c>
      <c r="E388">
        <f t="shared" si="20"/>
        <v>2404824.9</v>
      </c>
      <c r="F388">
        <f t="shared" si="21"/>
        <v>0.1924321757221733</v>
      </c>
      <c r="G388" t="s">
        <v>390</v>
      </c>
      <c r="H388" s="4" cm="1">
        <f t="array" ref="H388">_xll.SNL.Clients.Office.Excel.Functions.SPG(G388, "SP_TOTAL_REV", "CY2023")</f>
        <v>12497000</v>
      </c>
      <c r="I388" s="4">
        <f>_xll.SNL.Clients.Office.Excel.Functions.SPG(G388,"IQ_AVG_DILUT_SHARES_OUT","CY2023")</f>
        <v>318900000</v>
      </c>
      <c r="J388" s="5">
        <f>_xll.SNL.Clients.Office.Excel.Functions.SPG(G388, "IQ_DILUT_EPS_NORM", "CY2023")</f>
        <v>7.5410000000000004</v>
      </c>
      <c r="K388">
        <f t="shared" si="22"/>
        <v>2404824.9</v>
      </c>
      <c r="L388">
        <f t="shared" si="23"/>
        <v>0.1924321757221733</v>
      </c>
    </row>
    <row r="389" spans="1:12">
      <c r="A389" t="s">
        <v>391</v>
      </c>
      <c r="B389" s="4" cm="1">
        <f t="array" ref="B389">_xll.SNL.Clients.Office.Excel.Functions.SPG(A389, "SP_TOTAL_REV", "CY2023")</f>
        <v>34857000</v>
      </c>
      <c r="C389" s="4">
        <f>_xll.SNL.Clients.Office.Excel.Functions.SPG(A389,"IQ_AVG_DILUT_SHARES_OUT","CY2023")</f>
        <v>984000000</v>
      </c>
      <c r="D389" s="5" t="str">
        <f>_xll.SNL.Clients.Office.Excel.Functions.SPG(A389, "IQ_DILUT_EPS_NORM", "CY2023")</f>
        <v>NA</v>
      </c>
      <c r="E389" t="e">
        <f t="shared" ref="E389:E452" si="24">C389*D389/1000</f>
        <v>#VALUE!</v>
      </c>
      <c r="F389" t="e">
        <f t="shared" ref="F389:F452" si="25">E389/B389</f>
        <v>#VALUE!</v>
      </c>
      <c r="G389" t="s">
        <v>391</v>
      </c>
      <c r="H389" s="4" cm="1">
        <f t="array" ref="H389">_xll.SNL.Clients.Office.Excel.Functions.SPG(G389, "SP_TOTAL_REV", "CY2023")</f>
        <v>34857000</v>
      </c>
      <c r="I389" s="4">
        <f>_xll.SNL.Clients.Office.Excel.Functions.SPG(G389,"IQ_AVG_DILUT_SHARES_OUT","CY2023")</f>
        <v>984000000</v>
      </c>
      <c r="J389" s="5" t="str">
        <f>_xll.SNL.Clients.Office.Excel.Functions.SPG(G389, "IQ_DILUT_EPS_NORM", "CY2023")</f>
        <v>NA</v>
      </c>
      <c r="K389" t="e">
        <f t="shared" ref="K389:K452" si="26">I389*J389/1000</f>
        <v>#VALUE!</v>
      </c>
      <c r="L389" t="e">
        <f t="shared" ref="L389:L452" si="27">K389/H389</f>
        <v>#VALUE!</v>
      </c>
    </row>
    <row r="390" spans="1:12">
      <c r="A390" t="s">
        <v>392</v>
      </c>
      <c r="B390" s="4" cm="1">
        <f t="array" ref="B390">_xll.SNL.Clients.Office.Excel.Functions.SPG(A390, "SP_TOTAL_REV", "CY2023")</f>
        <v>2729889</v>
      </c>
      <c r="C390" s="4">
        <f>_xll.SNL.Clients.Office.Excel.Functions.SPG(A390,"IQ_AVG_DILUT_SHARES_OUT","CY2023")</f>
        <v>108907000</v>
      </c>
      <c r="D390" s="5">
        <f>_xll.SNL.Clients.Office.Excel.Functions.SPG(A390, "IQ_DILUT_EPS_NORM", "CY2023")</f>
        <v>4.101</v>
      </c>
      <c r="E390">
        <f t="shared" si="24"/>
        <v>446627.60700000002</v>
      </c>
      <c r="F390">
        <f t="shared" si="25"/>
        <v>0.16360650817670611</v>
      </c>
      <c r="G390" t="s">
        <v>392</v>
      </c>
      <c r="H390" s="4" cm="1">
        <f t="array" ref="H390">_xll.SNL.Clients.Office.Excel.Functions.SPG(G390, "SP_TOTAL_REV", "CY2023")</f>
        <v>2729889</v>
      </c>
      <c r="I390" s="4">
        <f>_xll.SNL.Clients.Office.Excel.Functions.SPG(G390,"IQ_AVG_DILUT_SHARES_OUT","CY2023")</f>
        <v>108907000</v>
      </c>
      <c r="J390" s="5">
        <f>_xll.SNL.Clients.Office.Excel.Functions.SPG(G390, "IQ_DILUT_EPS_NORM", "CY2023")</f>
        <v>4.101</v>
      </c>
      <c r="K390">
        <f t="shared" si="26"/>
        <v>446627.60700000002</v>
      </c>
      <c r="L390">
        <f t="shared" si="27"/>
        <v>0.16360650817670611</v>
      </c>
    </row>
    <row r="391" spans="1:12">
      <c r="A391" t="s">
        <v>393</v>
      </c>
      <c r="B391" s="4" cm="1">
        <f t="array" ref="B391">_xll.SNL.Clients.Office.Excel.Functions.SPG(A391, "SP_TOTAL_REV", "CY2023")</f>
        <v>33135000</v>
      </c>
      <c r="C391" s="4">
        <f>_xll.SNL.Clients.Office.Excel.Functions.SPG(A391,"IQ_AVG_DILUT_SHARES_OUT","CY2023")</f>
        <v>1443000000</v>
      </c>
      <c r="D391" s="5">
        <f>_xll.SNL.Clients.Office.Excel.Functions.SPG(A391, "IQ_DILUT_EPS_NORM", "CY2023")</f>
        <v>2.286</v>
      </c>
      <c r="E391">
        <f t="shared" si="24"/>
        <v>3298698</v>
      </c>
      <c r="F391">
        <f t="shared" si="25"/>
        <v>9.9553282028067E-2</v>
      </c>
      <c r="G391" t="s">
        <v>393</v>
      </c>
      <c r="H391" s="4" cm="1">
        <f t="array" ref="H391">_xll.SNL.Clients.Office.Excel.Functions.SPG(G391, "SP_TOTAL_REV", "CY2023")</f>
        <v>33135000</v>
      </c>
      <c r="I391" s="4">
        <f>_xll.SNL.Clients.Office.Excel.Functions.SPG(G391,"IQ_AVG_DILUT_SHARES_OUT","CY2023")</f>
        <v>1443000000</v>
      </c>
      <c r="J391" s="5">
        <f>_xll.SNL.Clients.Office.Excel.Functions.SPG(G391, "IQ_DILUT_EPS_NORM", "CY2023")</f>
        <v>2.286</v>
      </c>
      <c r="K391">
        <f t="shared" si="26"/>
        <v>3298698</v>
      </c>
      <c r="L391">
        <f t="shared" si="27"/>
        <v>9.9553282028067E-2</v>
      </c>
    </row>
    <row r="392" spans="1:12">
      <c r="A392" t="s">
        <v>394</v>
      </c>
      <c r="B392" s="4" cm="1">
        <f t="array" ref="B392">_xll.SNL.Clients.Office.Excel.Functions.SPG(A392, "SP_TOTAL_REV", "CY2023")</f>
        <v>6471000</v>
      </c>
      <c r="C392" s="4">
        <f>_xll.SNL.Clients.Office.Excel.Functions.SPG(A392,"IQ_AVG_DILUT_SHARES_OUT","CY2023")</f>
        <v>208000000</v>
      </c>
      <c r="D392" s="5">
        <f>_xll.SNL.Clients.Office.Excel.Functions.SPG(A392, "IQ_DILUT_EPS_NORM", "CY2023")</f>
        <v>-1.103</v>
      </c>
      <c r="E392">
        <f t="shared" si="24"/>
        <v>-229424</v>
      </c>
      <c r="F392">
        <f t="shared" si="25"/>
        <v>-3.5454180188533455E-2</v>
      </c>
      <c r="G392" t="s">
        <v>394</v>
      </c>
      <c r="H392" s="4" cm="1">
        <f t="array" ref="H392">_xll.SNL.Clients.Office.Excel.Functions.SPG(G392, "SP_TOTAL_REV", "CY2023")</f>
        <v>6471000</v>
      </c>
      <c r="I392" s="4">
        <f>_xll.SNL.Clients.Office.Excel.Functions.SPG(G392,"IQ_AVG_DILUT_SHARES_OUT","CY2023")</f>
        <v>208000000</v>
      </c>
      <c r="J392" s="5">
        <f>_xll.SNL.Clients.Office.Excel.Functions.SPG(G392, "IQ_DILUT_EPS_NORM", "CY2023")</f>
        <v>-1.103</v>
      </c>
      <c r="K392">
        <f t="shared" si="26"/>
        <v>-229424</v>
      </c>
      <c r="L392">
        <f t="shared" si="27"/>
        <v>-3.5454180188533455E-2</v>
      </c>
    </row>
    <row r="393" spans="1:12">
      <c r="A393" t="s">
        <v>395</v>
      </c>
      <c r="B393" s="4" cm="1">
        <f t="array" ref="B393">_xll.SNL.Clients.Office.Excel.Functions.SPG(A393, "SP_TOTAL_REV", "CY2023")</f>
        <v>16720000</v>
      </c>
      <c r="C393" s="4">
        <f>_xll.SNL.Clients.Office.Excel.Functions.SPG(A393,"IQ_AVG_DILUT_SHARES_OUT","CY2023")</f>
        <v>632733000</v>
      </c>
      <c r="D393" s="5">
        <f>_xll.SNL.Clients.Office.Excel.Functions.SPG(A393, "IQ_DILUT_EPS_NORM", "CY2023")</f>
        <v>3.198</v>
      </c>
      <c r="E393">
        <f t="shared" si="24"/>
        <v>2023480.1340000001</v>
      </c>
      <c r="F393">
        <f t="shared" si="25"/>
        <v>0.12102153911483254</v>
      </c>
      <c r="G393" t="s">
        <v>395</v>
      </c>
      <c r="H393" s="4" cm="1">
        <f t="array" ref="H393">_xll.SNL.Clients.Office.Excel.Functions.SPG(G393, "SP_TOTAL_REV", "CY2023")</f>
        <v>16720000</v>
      </c>
      <c r="I393" s="4">
        <f>_xll.SNL.Clients.Office.Excel.Functions.SPG(G393,"IQ_AVG_DILUT_SHARES_OUT","CY2023")</f>
        <v>632733000</v>
      </c>
      <c r="J393" s="5">
        <f>_xll.SNL.Clients.Office.Excel.Functions.SPG(G393, "IQ_DILUT_EPS_NORM", "CY2023")</f>
        <v>3.198</v>
      </c>
      <c r="K393">
        <f t="shared" si="26"/>
        <v>2023480.1340000001</v>
      </c>
      <c r="L393">
        <f t="shared" si="27"/>
        <v>0.12102153911483254</v>
      </c>
    </row>
    <row r="394" spans="1:12">
      <c r="A394" t="s">
        <v>396</v>
      </c>
      <c r="B394" s="4" cm="1">
        <f t="array" ref="B394">_xll.SNL.Clients.Office.Excel.Functions.SPG(A394, "SP_TOTAL_REV", "CY2023")</f>
        <v>8971000</v>
      </c>
      <c r="C394" s="4">
        <f>_xll.SNL.Clients.Office.Excel.Functions.SPG(A394,"IQ_AVG_DILUT_SHARES_OUT","CY2023")</f>
        <v>205591000</v>
      </c>
      <c r="D394" s="5">
        <f>_xll.SNL.Clients.Office.Excel.Functions.SPG(A394, "IQ_DILUT_EPS_NORM", "CY2023")</f>
        <v>3.18</v>
      </c>
      <c r="E394">
        <f t="shared" si="24"/>
        <v>653779.38</v>
      </c>
      <c r="F394">
        <f t="shared" si="25"/>
        <v>7.2876979155055172E-2</v>
      </c>
      <c r="G394" t="s">
        <v>396</v>
      </c>
      <c r="H394" s="4" cm="1">
        <f t="array" ref="H394">_xll.SNL.Clients.Office.Excel.Functions.SPG(G394, "SP_TOTAL_REV", "CY2023")</f>
        <v>8971000</v>
      </c>
      <c r="I394" s="4">
        <f>_xll.SNL.Clients.Office.Excel.Functions.SPG(G394,"IQ_AVG_DILUT_SHARES_OUT","CY2023")</f>
        <v>205591000</v>
      </c>
      <c r="J394" s="5">
        <f>_xll.SNL.Clients.Office.Excel.Functions.SPG(G394, "IQ_DILUT_EPS_NORM", "CY2023")</f>
        <v>3.18</v>
      </c>
      <c r="K394">
        <f t="shared" si="26"/>
        <v>653779.38</v>
      </c>
      <c r="L394">
        <f t="shared" si="27"/>
        <v>7.2876979155055172E-2</v>
      </c>
    </row>
    <row r="395" spans="1:12">
      <c r="A395" t="s">
        <v>397</v>
      </c>
      <c r="B395" s="4" cm="1">
        <f t="array" ref="B395">_xll.SNL.Clients.Office.Excel.Functions.SPG(A395, "SP_TOTAL_REV", "CY2023")</f>
        <v>6027849</v>
      </c>
      <c r="C395" s="4">
        <f>_xll.SNL.Clients.Office.Excel.Functions.SPG(A395,"IQ_AVG_DILUT_SHARES_OUT","CY2023")</f>
        <v>326807326</v>
      </c>
      <c r="D395" s="5">
        <f>_xll.SNL.Clients.Office.Excel.Functions.SPG(A395, "IQ_DILUT_EPS_NORM", "CY2023")</f>
        <v>3.431</v>
      </c>
      <c r="E395">
        <f t="shared" si="24"/>
        <v>1121275.935506</v>
      </c>
      <c r="F395">
        <f t="shared" si="25"/>
        <v>0.18601592964687735</v>
      </c>
      <c r="G395" t="s">
        <v>397</v>
      </c>
      <c r="H395" s="4" cm="1">
        <f t="array" ref="H395">_xll.SNL.Clients.Office.Excel.Functions.SPG(G395, "SP_TOTAL_REV", "CY2023")</f>
        <v>6027849</v>
      </c>
      <c r="I395" s="4">
        <f>_xll.SNL.Clients.Office.Excel.Functions.SPG(G395,"IQ_AVG_DILUT_SHARES_OUT","CY2023")</f>
        <v>326807326</v>
      </c>
      <c r="J395" s="5">
        <f>_xll.SNL.Clients.Office.Excel.Functions.SPG(G395, "IQ_DILUT_EPS_NORM", "CY2023")</f>
        <v>3.431</v>
      </c>
      <c r="K395">
        <f t="shared" si="26"/>
        <v>1121275.935506</v>
      </c>
      <c r="L395">
        <f t="shared" si="27"/>
        <v>0.18601592964687735</v>
      </c>
    </row>
    <row r="396" spans="1:12">
      <c r="A396" t="s">
        <v>398</v>
      </c>
      <c r="B396" s="4" cm="1">
        <f t="array" ref="B396">_xll.SNL.Clients.Office.Excel.Functions.SPG(A396, "SP_TOTAL_REV", "CY2023")</f>
        <v>4644600</v>
      </c>
      <c r="C396" s="4">
        <f>_xll.SNL.Clients.Office.Excel.Functions.SPG(A396,"IQ_AVG_DILUT_SHARES_OUT","CY2023")</f>
        <v>160500000</v>
      </c>
      <c r="D396" s="5">
        <f>_xll.SNL.Clients.Office.Excel.Functions.SPG(A396, "IQ_DILUT_EPS_NORM", "CY2023")</f>
        <v>3.9870000000000001</v>
      </c>
      <c r="E396">
        <f t="shared" si="24"/>
        <v>639913.5</v>
      </c>
      <c r="F396">
        <f t="shared" si="25"/>
        <v>0.13777580415966928</v>
      </c>
      <c r="G396" t="s">
        <v>398</v>
      </c>
      <c r="H396" s="4" cm="1">
        <f t="array" ref="H396">_xll.SNL.Clients.Office.Excel.Functions.SPG(G396, "SP_TOTAL_REV", "CY2023")</f>
        <v>4644600</v>
      </c>
      <c r="I396" s="4">
        <f>_xll.SNL.Clients.Office.Excel.Functions.SPG(G396,"IQ_AVG_DILUT_SHARES_OUT","CY2023")</f>
        <v>160500000</v>
      </c>
      <c r="J396" s="5">
        <f>_xll.SNL.Clients.Office.Excel.Functions.SPG(G396, "IQ_DILUT_EPS_NORM", "CY2023")</f>
        <v>3.9870000000000001</v>
      </c>
      <c r="K396">
        <f t="shared" si="26"/>
        <v>639913.5</v>
      </c>
      <c r="L396">
        <f t="shared" si="27"/>
        <v>0.13777580415966928</v>
      </c>
    </row>
    <row r="397" spans="1:12">
      <c r="A397" t="s">
        <v>399</v>
      </c>
      <c r="B397" s="4" cm="1">
        <f t="array" ref="B397">_xll.SNL.Clients.Office.Excel.Functions.SPG(A397, "SP_TOTAL_REV", "CY2023")</f>
        <v>12093000</v>
      </c>
      <c r="C397" s="4">
        <f>_xll.SNL.Clients.Office.Excel.Functions.SPG(A397,"IQ_AVG_DILUT_SHARES_OUT","CY2023")</f>
        <v>260342615</v>
      </c>
      <c r="D397" s="5">
        <f>_xll.SNL.Clients.Office.Excel.Functions.SPG(A397, "IQ_DILUT_EPS_NORM", "CY2023")</f>
        <v>3.052</v>
      </c>
      <c r="E397">
        <f t="shared" si="24"/>
        <v>794565.66098000004</v>
      </c>
      <c r="F397">
        <f t="shared" si="25"/>
        <v>6.5704594474489383E-2</v>
      </c>
      <c r="G397" t="s">
        <v>399</v>
      </c>
      <c r="H397" s="4" cm="1">
        <f t="array" ref="H397">_xll.SNL.Clients.Office.Excel.Functions.SPG(G397, "SP_TOTAL_REV", "CY2023")</f>
        <v>12093000</v>
      </c>
      <c r="I397" s="4">
        <f>_xll.SNL.Clients.Office.Excel.Functions.SPG(G397,"IQ_AVG_DILUT_SHARES_OUT","CY2023")</f>
        <v>260342615</v>
      </c>
      <c r="J397" s="5">
        <f>_xll.SNL.Clients.Office.Excel.Functions.SPG(G397, "IQ_DILUT_EPS_NORM", "CY2023")</f>
        <v>3.052</v>
      </c>
      <c r="K397">
        <f t="shared" si="26"/>
        <v>794565.66098000004</v>
      </c>
      <c r="L397">
        <f t="shared" si="27"/>
        <v>6.5704594474489383E-2</v>
      </c>
    </row>
    <row r="398" spans="1:12">
      <c r="A398" t="s">
        <v>400</v>
      </c>
      <c r="B398" s="4" cm="1">
        <f t="array" ref="B398">_xll.SNL.Clients.Office.Excel.Functions.SPG(A398, "SP_TOTAL_REV", "CY2023")</f>
        <v>5108300</v>
      </c>
      <c r="C398" s="4">
        <f>_xll.SNL.Clients.Office.Excel.Functions.SPG(A398,"IQ_AVG_DILUT_SHARES_OUT","CY2023")</f>
        <v>53900000</v>
      </c>
      <c r="D398" s="5">
        <f>_xll.SNL.Clients.Office.Excel.Functions.SPG(A398, "IQ_DILUT_EPS_NORM", "CY2023")</f>
        <v>14.962999999999999</v>
      </c>
      <c r="E398">
        <f t="shared" si="24"/>
        <v>806505.7</v>
      </c>
      <c r="F398">
        <f t="shared" si="25"/>
        <v>0.15788142826380597</v>
      </c>
      <c r="G398" t="s">
        <v>400</v>
      </c>
      <c r="H398" s="4" cm="1">
        <f t="array" ref="H398">_xll.SNL.Clients.Office.Excel.Functions.SPG(G398, "SP_TOTAL_REV", "CY2023")</f>
        <v>5108300</v>
      </c>
      <c r="I398" s="4">
        <f>_xll.SNL.Clients.Office.Excel.Functions.SPG(G398,"IQ_AVG_DILUT_SHARES_OUT","CY2023")</f>
        <v>53900000</v>
      </c>
      <c r="J398" s="5">
        <f>_xll.SNL.Clients.Office.Excel.Functions.SPG(G398, "IQ_DILUT_EPS_NORM", "CY2023")</f>
        <v>14.962999999999999</v>
      </c>
      <c r="K398">
        <f t="shared" si="26"/>
        <v>806505.7</v>
      </c>
      <c r="L398">
        <f t="shared" si="27"/>
        <v>0.15788142826380597</v>
      </c>
    </row>
    <row r="399" spans="1:12">
      <c r="A399" t="s">
        <v>401</v>
      </c>
      <c r="B399" s="4" cm="1">
        <f t="array" ref="B399">_xll.SNL.Clients.Office.Excel.Functions.SPG(A399, "SP_TOTAL_REV", "CY2023")</f>
        <v>8197000</v>
      </c>
      <c r="C399" s="4" t="str">
        <f>_xll.SNL.Clients.Office.Excel.Functions.SPG(A399,"IQ_AVG_DILUT_SHARES_OUT","CY2023")</f>
        <v>NA</v>
      </c>
      <c r="D399" s="5" t="str">
        <f>_xll.SNL.Clients.Office.Excel.Functions.SPG(A399, "IQ_DILUT_EPS_NORM", "CY2023")</f>
        <v>NA</v>
      </c>
      <c r="E399" t="e">
        <f t="shared" si="24"/>
        <v>#VALUE!</v>
      </c>
      <c r="F399" t="e">
        <f t="shared" si="25"/>
        <v>#VALUE!</v>
      </c>
      <c r="G399" t="s">
        <v>401</v>
      </c>
      <c r="H399" s="4" cm="1">
        <f t="array" ref="H399">_xll.SNL.Clients.Office.Excel.Functions.SPG(G399, "SP_TOTAL_REV", "CY2023")</f>
        <v>8197000</v>
      </c>
      <c r="I399" s="4" t="str">
        <f>_xll.SNL.Clients.Office.Excel.Functions.SPG(G399,"IQ_AVG_DILUT_SHARES_OUT","CY2023")</f>
        <v>NA</v>
      </c>
      <c r="J399" s="5" t="str">
        <f>_xll.SNL.Clients.Office.Excel.Functions.SPG(G399, "IQ_DILUT_EPS_NORM", "CY2023")</f>
        <v>NA</v>
      </c>
      <c r="K399" t="e">
        <f t="shared" si="26"/>
        <v>#VALUE!</v>
      </c>
      <c r="L399" t="e">
        <f t="shared" si="27"/>
        <v>#VALUE!</v>
      </c>
    </row>
    <row r="400" spans="1:12">
      <c r="A400" t="s">
        <v>402</v>
      </c>
      <c r="B400" s="4" cm="1">
        <f t="array" ref="B400">_xll.SNL.Clients.Office.Excel.Functions.SPG(A400, "SP_TOTAL_REV", "CY2023")</f>
        <v>26091000</v>
      </c>
      <c r="C400" s="4">
        <f>_xll.SNL.Clients.Office.Excel.Functions.SPG(A400,"IQ_AVG_DILUT_SHARES_OUT","CY2023")</f>
        <v>640000000</v>
      </c>
      <c r="D400" s="5">
        <f>_xll.SNL.Clients.Office.Excel.Functions.SPG(A400, "IQ_DILUT_EPS_NORM", "CY2023")</f>
        <v>1.2390000000000001</v>
      </c>
      <c r="E400">
        <f t="shared" si="24"/>
        <v>792960.00000000012</v>
      </c>
      <c r="F400">
        <f t="shared" si="25"/>
        <v>3.0392089226169948E-2</v>
      </c>
      <c r="G400" t="s">
        <v>402</v>
      </c>
      <c r="H400" s="4" cm="1">
        <f t="array" ref="H400">_xll.SNL.Clients.Office.Excel.Functions.SPG(G400, "SP_TOTAL_REV", "CY2023")</f>
        <v>26091000</v>
      </c>
      <c r="I400" s="4">
        <f>_xll.SNL.Clients.Office.Excel.Functions.SPG(G400,"IQ_AVG_DILUT_SHARES_OUT","CY2023")</f>
        <v>640000000</v>
      </c>
      <c r="J400" s="5">
        <f>_xll.SNL.Clients.Office.Excel.Functions.SPG(G400, "IQ_DILUT_EPS_NORM", "CY2023")</f>
        <v>1.2390000000000001</v>
      </c>
      <c r="K400">
        <f t="shared" si="26"/>
        <v>792960.00000000012</v>
      </c>
      <c r="L400">
        <f t="shared" si="27"/>
        <v>3.0392089226169948E-2</v>
      </c>
    </row>
    <row r="401" spans="1:12">
      <c r="A401" t="s">
        <v>403</v>
      </c>
      <c r="B401" s="4" cm="1">
        <f t="array" ref="B401">_xll.SNL.Clients.Office.Excel.Functions.SPG(A401, "SP_TOTAL_REV", "CY2023")</f>
        <v>15781100</v>
      </c>
      <c r="C401" s="4">
        <f>_xll.SNL.Clients.Office.Excel.Functions.SPG(A401,"IQ_AVG_DILUT_SHARES_OUT","CY2023")</f>
        <v>149751000</v>
      </c>
      <c r="D401" s="5">
        <f>_xll.SNL.Clients.Office.Excel.Functions.SPG(A401, "IQ_DILUT_EPS_NORM", "CY2023")</f>
        <v>0.89400000000000002</v>
      </c>
      <c r="E401">
        <f t="shared" si="24"/>
        <v>133877.394</v>
      </c>
      <c r="F401">
        <f t="shared" si="25"/>
        <v>8.4834006501447942E-3</v>
      </c>
      <c r="G401" t="s">
        <v>403</v>
      </c>
      <c r="H401" s="4" cm="1">
        <f t="array" ref="H401">_xll.SNL.Clients.Office.Excel.Functions.SPG(G401, "SP_TOTAL_REV", "CY2023")</f>
        <v>15781100</v>
      </c>
      <c r="I401" s="4">
        <f>_xll.SNL.Clients.Office.Excel.Functions.SPG(G401,"IQ_AVG_DILUT_SHARES_OUT","CY2023")</f>
        <v>149751000</v>
      </c>
      <c r="J401" s="5">
        <f>_xll.SNL.Clients.Office.Excel.Functions.SPG(G401, "IQ_DILUT_EPS_NORM", "CY2023")</f>
        <v>0.89400000000000002</v>
      </c>
      <c r="K401">
        <f t="shared" si="26"/>
        <v>133877.394</v>
      </c>
      <c r="L401">
        <f t="shared" si="27"/>
        <v>8.4834006501447942E-3</v>
      </c>
    </row>
    <row r="402" spans="1:12">
      <c r="A402" t="s">
        <v>404</v>
      </c>
      <c r="B402" s="4" cm="1">
        <f t="array" ref="B402">_xll.SNL.Clients.Office.Excel.Functions.SPG(A402, "SP_TOTAL_REV", "CY2023")</f>
        <v>36687000</v>
      </c>
      <c r="C402" s="4">
        <f>_xll.SNL.Clients.Office.Excel.Functions.SPG(A402,"IQ_AVG_DILUT_SHARES_OUT","CY2023")</f>
        <v>1148225000</v>
      </c>
      <c r="D402" s="5">
        <f>_xll.SNL.Clients.Office.Excel.Functions.SPG(A402, "IQ_DILUT_EPS_NORM", "CY2023")</f>
        <v>3.0459999999999998</v>
      </c>
      <c r="E402">
        <f t="shared" si="24"/>
        <v>3497493.35</v>
      </c>
      <c r="F402">
        <f t="shared" si="25"/>
        <v>9.5333315615885733E-2</v>
      </c>
      <c r="G402" t="s">
        <v>404</v>
      </c>
      <c r="H402" s="4" cm="1">
        <f t="array" ref="H402">_xll.SNL.Clients.Office.Excel.Functions.SPG(G402, "SP_TOTAL_REV", "CY2023")</f>
        <v>36687000</v>
      </c>
      <c r="I402" s="4">
        <f>_xll.SNL.Clients.Office.Excel.Functions.SPG(G402,"IQ_AVG_DILUT_SHARES_OUT","CY2023")</f>
        <v>1148225000</v>
      </c>
      <c r="J402" s="5">
        <f>_xll.SNL.Clients.Office.Excel.Functions.SPG(G402, "IQ_DILUT_EPS_NORM", "CY2023")</f>
        <v>3.0459999999999998</v>
      </c>
      <c r="K402">
        <f t="shared" si="26"/>
        <v>3497493.35</v>
      </c>
      <c r="L402">
        <f t="shared" si="27"/>
        <v>9.5333315615885733E-2</v>
      </c>
    </row>
    <row r="403" spans="1:12">
      <c r="A403" t="s">
        <v>405</v>
      </c>
      <c r="B403" s="4" cm="1">
        <f t="array" ref="B403">_xll.SNL.Clients.Office.Excel.Functions.SPG(A403, "SP_TOTAL_REV", "CY2023")</f>
        <v>11899000</v>
      </c>
      <c r="C403" s="4">
        <f>_xll.SNL.Clients.Office.Excel.Functions.SPG(A403,"IQ_AVG_DILUT_SHARES_OUT","CY2023")</f>
        <v>326568000</v>
      </c>
      <c r="D403" s="5">
        <f>_xll.SNL.Clients.Office.Excel.Functions.SPG(A403, "IQ_DILUT_EPS_NORM", "CY2023")</f>
        <v>4.7919999999999998</v>
      </c>
      <c r="E403">
        <f t="shared" si="24"/>
        <v>1564913.8559999999</v>
      </c>
      <c r="F403">
        <f t="shared" si="25"/>
        <v>0.13151641785023951</v>
      </c>
      <c r="G403" t="s">
        <v>405</v>
      </c>
      <c r="H403" s="4" cm="1">
        <f t="array" ref="H403">_xll.SNL.Clients.Office.Excel.Functions.SPG(G403, "SP_TOTAL_REV", "CY2023")</f>
        <v>11899000</v>
      </c>
      <c r="I403" s="4">
        <f>_xll.SNL.Clients.Office.Excel.Functions.SPG(G403,"IQ_AVG_DILUT_SHARES_OUT","CY2023")</f>
        <v>326568000</v>
      </c>
      <c r="J403" s="5">
        <f>_xll.SNL.Clients.Office.Excel.Functions.SPG(G403, "IQ_DILUT_EPS_NORM", "CY2023")</f>
        <v>4.7919999999999998</v>
      </c>
      <c r="K403">
        <f t="shared" si="26"/>
        <v>1564913.8559999999</v>
      </c>
      <c r="L403">
        <f t="shared" si="27"/>
        <v>0.13151641785023951</v>
      </c>
    </row>
    <row r="404" spans="1:12">
      <c r="A404" t="s">
        <v>406</v>
      </c>
      <c r="B404" s="4" cm="1">
        <f t="array" ref="B404">_xll.SNL.Clients.Office.Excel.Functions.SPG(A404, "SP_TOTAL_REV", "CY2023")</f>
        <v>18795316</v>
      </c>
      <c r="C404" s="4">
        <f>_xll.SNL.Clients.Office.Excel.Functions.SPG(A404,"IQ_AVG_DILUT_SHARES_OUT","CY2023")</f>
        <v>167431000</v>
      </c>
      <c r="D404" s="5">
        <f>_xll.SNL.Clients.Office.Excel.Functions.SPG(A404, "IQ_DILUT_EPS_NORM", "CY2023")</f>
        <v>11.917999999999999</v>
      </c>
      <c r="E404">
        <f t="shared" si="24"/>
        <v>1995442.6579999998</v>
      </c>
      <c r="F404">
        <f t="shared" si="25"/>
        <v>0.10616701831456304</v>
      </c>
      <c r="G404" t="s">
        <v>406</v>
      </c>
      <c r="H404" s="4" cm="1">
        <f t="array" ref="H404">_xll.SNL.Clients.Office.Excel.Functions.SPG(G404, "SP_TOTAL_REV", "CY2023")</f>
        <v>18795316</v>
      </c>
      <c r="I404" s="4">
        <f>_xll.SNL.Clients.Office.Excel.Functions.SPG(G404,"IQ_AVG_DILUT_SHARES_OUT","CY2023")</f>
        <v>167431000</v>
      </c>
      <c r="J404" s="5">
        <f>_xll.SNL.Clients.Office.Excel.Functions.SPG(G404, "IQ_DILUT_EPS_NORM", "CY2023")</f>
        <v>11.917999999999999</v>
      </c>
      <c r="K404">
        <f t="shared" si="26"/>
        <v>1995442.6579999998</v>
      </c>
      <c r="L404">
        <f t="shared" si="27"/>
        <v>0.10616701831456304</v>
      </c>
    </row>
    <row r="405" spans="1:12">
      <c r="A405" t="s">
        <v>407</v>
      </c>
      <c r="B405" s="4" cm="1">
        <f t="array" ref="B405">_xll.SNL.Clients.Office.Excel.Functions.SPG(A405, "SP_TOTAL_REV", "CY2023")</f>
        <v>4682578</v>
      </c>
      <c r="C405" s="4">
        <f>_xll.SNL.Clients.Office.Excel.Functions.SPG(A405,"IQ_AVG_DILUT_SHARES_OUT","CY2023")</f>
        <v>99804250</v>
      </c>
      <c r="D405" s="5">
        <f>_xll.SNL.Clients.Office.Excel.Functions.SPG(A405, "IQ_DILUT_EPS_NORM", "CY2023")</f>
        <v>4.7809999999999997</v>
      </c>
      <c r="E405">
        <f t="shared" si="24"/>
        <v>477164.11924999993</v>
      </c>
      <c r="F405">
        <f t="shared" si="25"/>
        <v>0.10190201193658706</v>
      </c>
      <c r="G405" t="s">
        <v>407</v>
      </c>
      <c r="H405" s="4" cm="1">
        <f t="array" ref="H405">_xll.SNL.Clients.Office.Excel.Functions.SPG(G405, "SP_TOTAL_REV", "CY2023")</f>
        <v>4682578</v>
      </c>
      <c r="I405" s="4">
        <f>_xll.SNL.Clients.Office.Excel.Functions.SPG(G405,"IQ_AVG_DILUT_SHARES_OUT","CY2023")</f>
        <v>99804250</v>
      </c>
      <c r="J405" s="5">
        <f>_xll.SNL.Clients.Office.Excel.Functions.SPG(G405, "IQ_DILUT_EPS_NORM", "CY2023")</f>
        <v>4.7809999999999997</v>
      </c>
      <c r="K405">
        <f t="shared" si="26"/>
        <v>477164.11924999993</v>
      </c>
      <c r="L405">
        <f t="shared" si="27"/>
        <v>0.10190201193658706</v>
      </c>
    </row>
    <row r="406" spans="1:12">
      <c r="A406" t="s">
        <v>408</v>
      </c>
      <c r="B406" s="4" cm="1">
        <f t="array" ref="B406">_xll.SNL.Clients.Office.Excel.Functions.SPG(A406, "SP_TOTAL_REV", "CY2023")</f>
        <v>20498000</v>
      </c>
      <c r="C406" s="4">
        <f>_xll.SNL.Clients.Office.Excel.Functions.SPG(A406,"IQ_AVG_DILUT_SHARES_OUT","CY2023")</f>
        <v>383700000</v>
      </c>
      <c r="D406" s="5">
        <f>_xll.SNL.Clients.Office.Excel.Functions.SPG(A406, "IQ_DILUT_EPS_NORM", "CY2023")</f>
        <v>6.38</v>
      </c>
      <c r="E406">
        <f t="shared" si="24"/>
        <v>2448006</v>
      </c>
      <c r="F406">
        <f t="shared" si="25"/>
        <v>0.11942657820275149</v>
      </c>
      <c r="G406" t="s">
        <v>408</v>
      </c>
      <c r="H406" s="4" cm="1">
        <f t="array" ref="H406">_xll.SNL.Clients.Office.Excel.Functions.SPG(G406, "SP_TOTAL_REV", "CY2023")</f>
        <v>20498000</v>
      </c>
      <c r="I406" s="4">
        <f>_xll.SNL.Clients.Office.Excel.Functions.SPG(G406,"IQ_AVG_DILUT_SHARES_OUT","CY2023")</f>
        <v>383700000</v>
      </c>
      <c r="J406" s="5">
        <f>_xll.SNL.Clients.Office.Excel.Functions.SPG(G406, "IQ_DILUT_EPS_NORM", "CY2023")</f>
        <v>6.38</v>
      </c>
      <c r="K406">
        <f t="shared" si="26"/>
        <v>2448006</v>
      </c>
      <c r="L406">
        <f t="shared" si="27"/>
        <v>0.11942657820275149</v>
      </c>
    </row>
    <row r="407" spans="1:12">
      <c r="A407" t="s">
        <v>409</v>
      </c>
      <c r="B407" s="4" cm="1">
        <f t="array" ref="B407">_xll.SNL.Clients.Office.Excel.Functions.SPG(A407, "SP_TOTAL_REV", "CY2023")</f>
        <v>9252753</v>
      </c>
      <c r="C407" s="4">
        <f>_xll.SNL.Clients.Office.Excel.Functions.SPG(A407,"IQ_AVG_DILUT_SHARES_OUT","CY2023")</f>
        <v>570725000</v>
      </c>
      <c r="D407" s="5">
        <f>_xll.SNL.Clients.Office.Excel.Functions.SPG(A407, "IQ_DILUT_EPS_NORM", "CY2023")</f>
        <v>0.94099999999999995</v>
      </c>
      <c r="E407">
        <f t="shared" si="24"/>
        <v>537052.22499999998</v>
      </c>
      <c r="F407">
        <f t="shared" si="25"/>
        <v>5.8042425319253632E-2</v>
      </c>
      <c r="G407" t="s">
        <v>409</v>
      </c>
      <c r="H407" s="4" cm="1">
        <f t="array" ref="H407">_xll.SNL.Clients.Office.Excel.Functions.SPG(G407, "SP_TOTAL_REV", "CY2023")</f>
        <v>9252753</v>
      </c>
      <c r="I407" s="4">
        <f>_xll.SNL.Clients.Office.Excel.Functions.SPG(G407,"IQ_AVG_DILUT_SHARES_OUT","CY2023")</f>
        <v>570725000</v>
      </c>
      <c r="J407" s="5">
        <f>_xll.SNL.Clients.Office.Excel.Functions.SPG(G407, "IQ_DILUT_EPS_NORM", "CY2023")</f>
        <v>0.94099999999999995</v>
      </c>
      <c r="K407">
        <f t="shared" si="26"/>
        <v>537052.22499999998</v>
      </c>
      <c r="L407">
        <f t="shared" si="27"/>
        <v>5.8042425319253632E-2</v>
      </c>
    </row>
    <row r="408" spans="1:12">
      <c r="A408" t="s">
        <v>410</v>
      </c>
      <c r="B408" s="4" cm="1">
        <f t="array" ref="B408">_xll.SNL.Clients.Office.Excel.Functions.SPG(A408, "SP_TOTAL_REV", "CY2023")</f>
        <v>7662000</v>
      </c>
      <c r="C408" s="4">
        <f>_xll.SNL.Clients.Office.Excel.Functions.SPG(A408,"IQ_AVG_DILUT_SHARES_OUT","CY2023")</f>
        <v>423500000</v>
      </c>
      <c r="D408" s="5">
        <f>_xll.SNL.Clients.Office.Excel.Functions.SPG(A408, "IQ_DILUT_EPS_NORM", "CY2023")</f>
        <v>4.774</v>
      </c>
      <c r="E408">
        <f t="shared" si="24"/>
        <v>2021789</v>
      </c>
      <c r="F408">
        <f t="shared" si="25"/>
        <v>0.26387222657269643</v>
      </c>
      <c r="G408" t="s">
        <v>410</v>
      </c>
      <c r="H408" s="4" cm="1">
        <f t="array" ref="H408">_xll.SNL.Clients.Office.Excel.Functions.SPG(G408, "SP_TOTAL_REV", "CY2023")</f>
        <v>7662000</v>
      </c>
      <c r="I408" s="4">
        <f>_xll.SNL.Clients.Office.Excel.Functions.SPG(G408,"IQ_AVG_DILUT_SHARES_OUT","CY2023")</f>
        <v>423500000</v>
      </c>
      <c r="J408" s="5">
        <f>_xll.SNL.Clients.Office.Excel.Functions.SPG(G408, "IQ_DILUT_EPS_NORM", "CY2023")</f>
        <v>4.774</v>
      </c>
      <c r="K408">
        <f t="shared" si="26"/>
        <v>2021789</v>
      </c>
      <c r="L408">
        <f t="shared" si="27"/>
        <v>0.26387222657269643</v>
      </c>
    </row>
    <row r="409" spans="1:12">
      <c r="A409" t="s">
        <v>411</v>
      </c>
      <c r="B409" s="4" cm="1">
        <f t="array" ref="B409">_xll.SNL.Clients.Office.Excel.Functions.SPG(A409, "SP_TOTAL_REV", "CY2023")</f>
        <v>6120111</v>
      </c>
      <c r="C409" s="4">
        <f>_xll.SNL.Clients.Office.Excel.Functions.SPG(A409,"IQ_AVG_DILUT_SHARES_OUT","CY2023")</f>
        <v>155218000</v>
      </c>
      <c r="D409" s="5">
        <f>_xll.SNL.Clients.Office.Excel.Functions.SPG(A409, "IQ_DILUT_EPS_NORM", "CY2023")</f>
        <v>5.9690000000000003</v>
      </c>
      <c r="E409">
        <f t="shared" si="24"/>
        <v>926496.24199999997</v>
      </c>
      <c r="F409">
        <f t="shared" si="25"/>
        <v>0.1513855291186712</v>
      </c>
      <c r="G409" t="s">
        <v>411</v>
      </c>
      <c r="H409" s="4" cm="1">
        <f t="array" ref="H409">_xll.SNL.Clients.Office.Excel.Functions.SPG(G409, "SP_TOTAL_REV", "CY2023")</f>
        <v>6120111</v>
      </c>
      <c r="I409" s="4">
        <f>_xll.SNL.Clients.Office.Excel.Functions.SPG(G409,"IQ_AVG_DILUT_SHARES_OUT","CY2023")</f>
        <v>155218000</v>
      </c>
      <c r="J409" s="5">
        <f>_xll.SNL.Clients.Office.Excel.Functions.SPG(G409, "IQ_DILUT_EPS_NORM", "CY2023")</f>
        <v>5.9690000000000003</v>
      </c>
      <c r="K409">
        <f t="shared" si="26"/>
        <v>926496.24199999997</v>
      </c>
      <c r="L409">
        <f t="shared" si="27"/>
        <v>0.1513855291186712</v>
      </c>
    </row>
    <row r="410" spans="1:12">
      <c r="A410" t="s">
        <v>412</v>
      </c>
      <c r="B410" s="4" cm="1">
        <f t="array" ref="B410">_xll.SNL.Clients.Office.Excel.Functions.SPG(A410, "SP_TOTAL_REV", "CY2023")</f>
        <v>77512159</v>
      </c>
      <c r="C410" s="4">
        <f>_xll.SNL.Clients.Office.Excel.Functions.SPG(A410,"IQ_AVG_DILUT_SHARES_OUT","CY2023")</f>
        <v>507837215</v>
      </c>
      <c r="D410" s="5">
        <f>_xll.SNL.Clients.Office.Excel.Functions.SPG(A410, "IQ_DILUT_EPS_NORM", "CY2023")</f>
        <v>3.8149999999999999</v>
      </c>
      <c r="E410">
        <f t="shared" si="24"/>
        <v>1937398.9752249999</v>
      </c>
      <c r="F410">
        <f t="shared" si="25"/>
        <v>2.4994775016201006E-2</v>
      </c>
      <c r="G410" t="s">
        <v>412</v>
      </c>
      <c r="H410" s="4" cm="1">
        <f t="array" ref="H410">_xll.SNL.Clients.Office.Excel.Functions.SPG(G410, "SP_TOTAL_REV", "CY2023")</f>
        <v>77512159</v>
      </c>
      <c r="I410" s="4">
        <f>_xll.SNL.Clients.Office.Excel.Functions.SPG(G410,"IQ_AVG_DILUT_SHARES_OUT","CY2023")</f>
        <v>507837215</v>
      </c>
      <c r="J410" s="5">
        <f>_xll.SNL.Clients.Office.Excel.Functions.SPG(G410, "IQ_DILUT_EPS_NORM", "CY2023")</f>
        <v>3.8149999999999999</v>
      </c>
      <c r="K410">
        <f t="shared" si="26"/>
        <v>1937398.9752249999</v>
      </c>
      <c r="L410">
        <f t="shared" si="27"/>
        <v>2.4994775016201006E-2</v>
      </c>
    </row>
    <row r="411" spans="1:12">
      <c r="A411" t="s">
        <v>413</v>
      </c>
      <c r="B411" s="4" cm="1">
        <f t="array" ref="B411">_xll.SNL.Clients.Office.Excel.Functions.SPG(A411, "SP_TOTAL_REV", "CY2023")</f>
        <v>78558000</v>
      </c>
      <c r="C411" s="4">
        <f>_xll.SNL.Clients.Office.Excel.Functions.SPG(A411,"IQ_AVG_DILUT_SHARES_OUT","CY2023")</f>
        <v>1200286264</v>
      </c>
      <c r="D411" s="5">
        <f>_xll.SNL.Clients.Office.Excel.Functions.SPG(A411, "IQ_DILUT_EPS_NORM", "CY2023")</f>
        <v>6.4930000000000003</v>
      </c>
      <c r="E411">
        <f t="shared" si="24"/>
        <v>7793458.7121520005</v>
      </c>
      <c r="F411">
        <f t="shared" si="25"/>
        <v>9.9206429799027482E-2</v>
      </c>
      <c r="G411" t="s">
        <v>413</v>
      </c>
      <c r="H411" s="4" cm="1">
        <f t="array" ref="H411">_xll.SNL.Clients.Office.Excel.Functions.SPG(G411, "SP_TOTAL_REV", "CY2023")</f>
        <v>78558000</v>
      </c>
      <c r="I411" s="4">
        <f>_xll.SNL.Clients.Office.Excel.Functions.SPG(G411,"IQ_AVG_DILUT_SHARES_OUT","CY2023")</f>
        <v>1200286264</v>
      </c>
      <c r="J411" s="5">
        <f>_xll.SNL.Clients.Office.Excel.Functions.SPG(G411, "IQ_DILUT_EPS_NORM", "CY2023")</f>
        <v>6.4930000000000003</v>
      </c>
      <c r="K411">
        <f t="shared" si="26"/>
        <v>7793458.7121520005</v>
      </c>
      <c r="L411">
        <f t="shared" si="27"/>
        <v>9.9206429799027482E-2</v>
      </c>
    </row>
    <row r="412" spans="1:12">
      <c r="A412" t="s">
        <v>414</v>
      </c>
      <c r="B412" s="4" cm="1">
        <f t="array" ref="B412">_xll.SNL.Clients.Office.Excel.Functions.SPG(A412, "SP_TOTAL_REV", "CY2023")</f>
        <v>6460500</v>
      </c>
      <c r="C412" s="4">
        <f>_xll.SNL.Clients.Office.Excel.Functions.SPG(A412,"IQ_AVG_DILUT_SHARES_OUT","CY2023")</f>
        <v>224800000</v>
      </c>
      <c r="D412" s="5">
        <f>_xll.SNL.Clients.Office.Excel.Functions.SPG(A412, "IQ_DILUT_EPS_NORM", "CY2023")</f>
        <v>6.4850000000000003</v>
      </c>
      <c r="E412">
        <f t="shared" si="24"/>
        <v>1457828</v>
      </c>
      <c r="F412">
        <f t="shared" si="25"/>
        <v>0.22565250367618606</v>
      </c>
      <c r="G412" t="s">
        <v>414</v>
      </c>
      <c r="H412" s="4" cm="1">
        <f t="array" ref="H412">_xll.SNL.Clients.Office.Excel.Functions.SPG(G412, "SP_TOTAL_REV", "CY2023")</f>
        <v>6460500</v>
      </c>
      <c r="I412" s="4">
        <f>_xll.SNL.Clients.Office.Excel.Functions.SPG(G412,"IQ_AVG_DILUT_SHARES_OUT","CY2023")</f>
        <v>224800000</v>
      </c>
      <c r="J412" s="5">
        <f>_xll.SNL.Clients.Office.Excel.Functions.SPG(G412, "IQ_DILUT_EPS_NORM", "CY2023")</f>
        <v>6.4850000000000003</v>
      </c>
      <c r="K412">
        <f t="shared" si="26"/>
        <v>1457828</v>
      </c>
      <c r="L412">
        <f t="shared" si="27"/>
        <v>0.22565250367618606</v>
      </c>
    </row>
    <row r="413" spans="1:12">
      <c r="A413" t="s">
        <v>415</v>
      </c>
      <c r="B413" s="4" cm="1">
        <f t="array" ref="B413">_xll.SNL.Clients.Office.Excel.Functions.SPG(A413, "SP_TOTAL_REV", "CY2023")</f>
        <v>5396400</v>
      </c>
      <c r="C413" s="4">
        <f>_xll.SNL.Clients.Office.Excel.Functions.SPG(A413,"IQ_AVG_DILUT_SHARES_OUT","CY2023")</f>
        <v>169425000</v>
      </c>
      <c r="D413" s="5">
        <f>_xll.SNL.Clients.Office.Excel.Functions.SPG(A413, "IQ_DILUT_EPS_NORM", "CY2023")</f>
        <v>-2.3410000000000002</v>
      </c>
      <c r="E413">
        <f t="shared" si="24"/>
        <v>-396623.92500000005</v>
      </c>
      <c r="F413">
        <f t="shared" si="25"/>
        <v>-7.3497873582388268E-2</v>
      </c>
      <c r="G413" t="s">
        <v>415</v>
      </c>
      <c r="H413" s="4" cm="1">
        <f t="array" ref="H413">_xll.SNL.Clients.Office.Excel.Functions.SPG(G413, "SP_TOTAL_REV", "CY2023")</f>
        <v>5396400</v>
      </c>
      <c r="I413" s="4">
        <f>_xll.SNL.Clients.Office.Excel.Functions.SPG(G413,"IQ_AVG_DILUT_SHARES_OUT","CY2023")</f>
        <v>169425000</v>
      </c>
      <c r="J413" s="5">
        <f>_xll.SNL.Clients.Office.Excel.Functions.SPG(G413, "IQ_DILUT_EPS_NORM", "CY2023")</f>
        <v>-2.3410000000000002</v>
      </c>
      <c r="K413">
        <f t="shared" si="26"/>
        <v>-396623.92500000005</v>
      </c>
      <c r="L413">
        <f t="shared" si="27"/>
        <v>-7.3497873582388268E-2</v>
      </c>
    </row>
    <row r="414" spans="1:12">
      <c r="A414" t="s">
        <v>416</v>
      </c>
      <c r="B414" s="4" cm="1">
        <f t="array" ref="B414">_xll.SNL.Clients.Office.Excel.Functions.SPG(A414, "SP_TOTAL_REV", "CY2023")</f>
        <v>6726700</v>
      </c>
      <c r="C414" s="4">
        <f>_xll.SNL.Clients.Office.Excel.Functions.SPG(A414,"IQ_AVG_DILUT_SHARES_OUT","CY2023")</f>
        <v>234800000</v>
      </c>
      <c r="D414" s="5">
        <f>_xll.SNL.Clients.Office.Excel.Functions.SPG(A414, "IQ_DILUT_EPS_NORM", "CY2023")</f>
        <v>3.294</v>
      </c>
      <c r="E414">
        <f t="shared" si="24"/>
        <v>773431.2</v>
      </c>
      <c r="F414">
        <f t="shared" si="25"/>
        <v>0.11497929148022061</v>
      </c>
      <c r="G414" t="s">
        <v>416</v>
      </c>
      <c r="H414" s="4" cm="1">
        <f t="array" ref="H414">_xll.SNL.Clients.Office.Excel.Functions.SPG(G414, "SP_TOTAL_REV", "CY2023")</f>
        <v>6726700</v>
      </c>
      <c r="I414" s="4">
        <f>_xll.SNL.Clients.Office.Excel.Functions.SPG(G414,"IQ_AVG_DILUT_SHARES_OUT","CY2023")</f>
        <v>234800000</v>
      </c>
      <c r="J414" s="5">
        <f>_xll.SNL.Clients.Office.Excel.Functions.SPG(G414, "IQ_DILUT_EPS_NORM", "CY2023")</f>
        <v>3.294</v>
      </c>
      <c r="K414">
        <f t="shared" si="26"/>
        <v>773431.2</v>
      </c>
      <c r="L414">
        <f t="shared" si="27"/>
        <v>0.11497929148022061</v>
      </c>
    </row>
    <row r="415" spans="1:12">
      <c r="A415" t="s">
        <v>417</v>
      </c>
      <c r="B415" s="4" cm="1">
        <f t="array" ref="B415">_xll.SNL.Clients.Office.Excel.Functions.SPG(A415, "SP_TOTAL_REV", "CY2023")</f>
        <v>16060300</v>
      </c>
      <c r="C415" s="4">
        <f>_xll.SNL.Clients.Office.Excel.Functions.SPG(A415,"IQ_AVG_DILUT_SHARES_OUT","CY2023")</f>
        <v>226000000</v>
      </c>
      <c r="D415" s="5">
        <f>_xll.SNL.Clients.Office.Excel.Functions.SPG(A415, "IQ_DILUT_EPS_NORM", "CY2023")</f>
        <v>4.3449999999999998</v>
      </c>
      <c r="E415">
        <f t="shared" si="24"/>
        <v>981970</v>
      </c>
      <c r="F415">
        <f t="shared" si="25"/>
        <v>6.1142693473969972E-2</v>
      </c>
      <c r="G415" t="s">
        <v>417</v>
      </c>
      <c r="H415" s="4" cm="1">
        <f t="array" ref="H415">_xll.SNL.Clients.Office.Excel.Functions.SPG(G415, "SP_TOTAL_REV", "CY2023")</f>
        <v>16060300</v>
      </c>
      <c r="I415" s="4">
        <f>_xll.SNL.Clients.Office.Excel.Functions.SPG(G415,"IQ_AVG_DILUT_SHARES_OUT","CY2023")</f>
        <v>226000000</v>
      </c>
      <c r="J415" s="5">
        <f>_xll.SNL.Clients.Office.Excel.Functions.SPG(G415, "IQ_DILUT_EPS_NORM", "CY2023")</f>
        <v>4.3449999999999998</v>
      </c>
      <c r="K415">
        <f t="shared" si="26"/>
        <v>981970</v>
      </c>
      <c r="L415">
        <f t="shared" si="27"/>
        <v>6.1142693473969972E-2</v>
      </c>
    </row>
    <row r="416" spans="1:12">
      <c r="A416" t="s">
        <v>418</v>
      </c>
      <c r="B416" s="4" cm="1">
        <f t="array" ref="B416">_xll.SNL.Clients.Office.Excel.Functions.SPG(A416, "SP_TOTAL_REV", "CY2023")</f>
        <v>107412000</v>
      </c>
      <c r="C416" s="4">
        <f>_xll.SNL.Clients.Office.Excel.Functions.SPG(A416,"IQ_AVG_DILUT_SHARES_OUT","CY2023")</f>
        <v>462800000</v>
      </c>
      <c r="D416" s="5">
        <f>_xll.SNL.Clients.Office.Excel.Functions.SPG(A416, "IQ_DILUT_EPS_NORM", "CY2023")</f>
        <v>7.2910000000000004</v>
      </c>
      <c r="E416">
        <f t="shared" si="24"/>
        <v>3374274.8</v>
      </c>
      <c r="F416">
        <f t="shared" si="25"/>
        <v>3.1414318698097042E-2</v>
      </c>
      <c r="G416" t="s">
        <v>418</v>
      </c>
      <c r="H416" s="4" cm="1">
        <f t="array" ref="H416">_xll.SNL.Clients.Office.Excel.Functions.SPG(G416, "SP_TOTAL_REV", "CY2023")</f>
        <v>107412000</v>
      </c>
      <c r="I416" s="4">
        <f>_xll.SNL.Clients.Office.Excel.Functions.SPG(G416,"IQ_AVG_DILUT_SHARES_OUT","CY2023")</f>
        <v>462800000</v>
      </c>
      <c r="J416" s="5">
        <f>_xll.SNL.Clients.Office.Excel.Functions.SPG(G416, "IQ_DILUT_EPS_NORM", "CY2023")</f>
        <v>7.2910000000000004</v>
      </c>
      <c r="K416">
        <f t="shared" si="26"/>
        <v>3374274.8</v>
      </c>
      <c r="L416">
        <f t="shared" si="27"/>
        <v>3.1414318698097042E-2</v>
      </c>
    </row>
    <row r="417" spans="1:12">
      <c r="A417" t="s">
        <v>419</v>
      </c>
      <c r="B417" s="4" cm="1">
        <f t="array" ref="B417">_xll.SNL.Clients.Office.Excel.Functions.SPG(A417, "SP_TOTAL_REV", "CY2023")</f>
        <v>16024000</v>
      </c>
      <c r="C417" s="4">
        <f>_xll.SNL.Clients.Office.Excel.Functions.SPG(A417,"IQ_AVG_DILUT_SHARES_OUT","CY2023")</f>
        <v>315500000</v>
      </c>
      <c r="D417" s="5">
        <f>_xll.SNL.Clients.Office.Excel.Functions.SPG(A417, "IQ_DILUT_EPS_NORM", "CY2023")</f>
        <v>5.4690000000000003</v>
      </c>
      <c r="E417">
        <f t="shared" si="24"/>
        <v>1725469.5</v>
      </c>
      <c r="F417">
        <f t="shared" si="25"/>
        <v>0.10768032326510235</v>
      </c>
      <c r="G417" t="s">
        <v>419</v>
      </c>
      <c r="H417" s="4" cm="1">
        <f t="array" ref="H417">_xll.SNL.Clients.Office.Excel.Functions.SPG(G417, "SP_TOTAL_REV", "CY2023")</f>
        <v>16024000</v>
      </c>
      <c r="I417" s="4">
        <f>_xll.SNL.Clients.Office.Excel.Functions.SPG(G417,"IQ_AVG_DILUT_SHARES_OUT","CY2023")</f>
        <v>315500000</v>
      </c>
      <c r="J417" s="5">
        <f>_xll.SNL.Clients.Office.Excel.Functions.SPG(G417, "IQ_DILUT_EPS_NORM", "CY2023")</f>
        <v>5.4690000000000003</v>
      </c>
      <c r="K417">
        <f t="shared" si="26"/>
        <v>1725469.5</v>
      </c>
      <c r="L417">
        <f t="shared" si="27"/>
        <v>0.10768032326510235</v>
      </c>
    </row>
    <row r="418" spans="1:12">
      <c r="A418" t="s">
        <v>420</v>
      </c>
      <c r="B418" s="4" cm="1">
        <f t="array" ref="B418">_xll.SNL.Clients.Office.Excel.Functions.SPG(A418, "SP_TOTAL_REV", "CY2023")</f>
        <v>5635500</v>
      </c>
      <c r="C418" s="4">
        <f>_xll.SNL.Clients.Office.Excel.Functions.SPG(A418,"IQ_AVG_DILUT_SHARES_OUT","CY2023")</f>
        <v>47900000</v>
      </c>
      <c r="D418" s="5">
        <f>_xll.SNL.Clients.Office.Excel.Functions.SPG(A418, "IQ_DILUT_EPS_NORM", "CY2023")</f>
        <v>12.472</v>
      </c>
      <c r="E418">
        <f t="shared" si="24"/>
        <v>597408.80000000005</v>
      </c>
      <c r="F418">
        <f t="shared" si="25"/>
        <v>0.10600812705172567</v>
      </c>
      <c r="G418" t="s">
        <v>420</v>
      </c>
      <c r="H418" s="4" cm="1">
        <f t="array" ref="H418">_xll.SNL.Clients.Office.Excel.Functions.SPG(G418, "SP_TOTAL_REV", "CY2023")</f>
        <v>5635500</v>
      </c>
      <c r="I418" s="4">
        <f>_xll.SNL.Clients.Office.Excel.Functions.SPG(G418,"IQ_AVG_DILUT_SHARES_OUT","CY2023")</f>
        <v>47900000</v>
      </c>
      <c r="J418" s="5">
        <f>_xll.SNL.Clients.Office.Excel.Functions.SPG(G418, "IQ_DILUT_EPS_NORM", "CY2023")</f>
        <v>12.472</v>
      </c>
      <c r="K418">
        <f t="shared" si="26"/>
        <v>597408.80000000005</v>
      </c>
      <c r="L418">
        <f t="shared" si="27"/>
        <v>0.10600812705172567</v>
      </c>
    </row>
    <row r="419" spans="1:12">
      <c r="A419" t="s">
        <v>421</v>
      </c>
      <c r="B419" s="4" cm="1">
        <f t="array" ref="B419">_xll.SNL.Clients.Office.Excel.Functions.SPG(A419, "SP_TOTAL_REV", "CY2023")</f>
        <v>2974489</v>
      </c>
      <c r="C419" s="4">
        <f>_xll.SNL.Clients.Office.Excel.Functions.SPG(A419,"IQ_AVG_DILUT_SHARES_OUT","CY2023")</f>
        <v>47304000</v>
      </c>
      <c r="D419" s="5">
        <f>_xll.SNL.Clients.Office.Excel.Functions.SPG(A419, "IQ_DILUT_EPS_NORM", "CY2023")</f>
        <v>5.6719999999999997</v>
      </c>
      <c r="E419">
        <f t="shared" si="24"/>
        <v>268308.288</v>
      </c>
      <c r="F419">
        <f t="shared" si="25"/>
        <v>9.0203153550071968E-2</v>
      </c>
      <c r="G419" t="s">
        <v>421</v>
      </c>
      <c r="H419" s="4" cm="1">
        <f t="array" ref="H419">_xll.SNL.Clients.Office.Excel.Functions.SPG(G419, "SP_TOTAL_REV", "CY2023")</f>
        <v>2974489</v>
      </c>
      <c r="I419" s="4">
        <f>_xll.SNL.Clients.Office.Excel.Functions.SPG(G419,"IQ_AVG_DILUT_SHARES_OUT","CY2023")</f>
        <v>47304000</v>
      </c>
      <c r="J419" s="5">
        <f>_xll.SNL.Clients.Office.Excel.Functions.SPG(G419, "IQ_DILUT_EPS_NORM", "CY2023")</f>
        <v>5.6719999999999997</v>
      </c>
      <c r="K419">
        <f t="shared" si="26"/>
        <v>268308.288</v>
      </c>
      <c r="L419">
        <f t="shared" si="27"/>
        <v>9.0203153550071968E-2</v>
      </c>
    </row>
    <row r="420" spans="1:12">
      <c r="A420" t="s">
        <v>422</v>
      </c>
      <c r="B420" s="4" cm="1">
        <f t="array" ref="B420">_xll.SNL.Clients.Office.Excel.Functions.SPG(A420, "SP_TOTAL_REV", "CY2023")</f>
        <v>2676298</v>
      </c>
      <c r="C420" s="4">
        <f>_xll.SNL.Clients.Office.Excel.Functions.SPG(A420,"IQ_AVG_DILUT_SHARES_OUT","CY2023")</f>
        <v>164304000</v>
      </c>
      <c r="D420" s="5">
        <f>_xll.SNL.Clients.Office.Excel.Functions.SPG(A420, "IQ_DILUT_EPS_NORM", "CY2023")</f>
        <v>2.0499999999999998</v>
      </c>
      <c r="E420">
        <f t="shared" si="24"/>
        <v>336823.2</v>
      </c>
      <c r="F420">
        <f t="shared" si="25"/>
        <v>0.12585414628714739</v>
      </c>
      <c r="G420" t="s">
        <v>422</v>
      </c>
      <c r="H420" s="4" cm="1">
        <f t="array" ref="H420">_xll.SNL.Clients.Office.Excel.Functions.SPG(G420, "SP_TOTAL_REV", "CY2023")</f>
        <v>2676298</v>
      </c>
      <c r="I420" s="4">
        <f>_xll.SNL.Clients.Office.Excel.Functions.SPG(G420,"IQ_AVG_DILUT_SHARES_OUT","CY2023")</f>
        <v>164304000</v>
      </c>
      <c r="J420" s="5">
        <f>_xll.SNL.Clients.Office.Excel.Functions.SPG(G420, "IQ_DILUT_EPS_NORM", "CY2023")</f>
        <v>2.0499999999999998</v>
      </c>
      <c r="K420">
        <f t="shared" si="26"/>
        <v>336823.2</v>
      </c>
      <c r="L420">
        <f t="shared" si="27"/>
        <v>0.12585414628714739</v>
      </c>
    </row>
    <row r="421" spans="1:12">
      <c r="A421" t="s">
        <v>423</v>
      </c>
      <c r="B421" s="4" cm="1">
        <f t="array" ref="B421">_xll.SNL.Clients.Office.Excel.Functions.SPG(A421, "SP_TOTAL_REV", "CY2023")</f>
        <v>96773000</v>
      </c>
      <c r="C421" s="4">
        <f>_xll.SNL.Clients.Office.Excel.Functions.SPG(A421,"IQ_AVG_DILUT_SHARES_OUT","CY2023")</f>
        <v>3485000000</v>
      </c>
      <c r="D421" s="5">
        <f>_xll.SNL.Clients.Office.Excel.Functions.SPG(A421, "IQ_DILUT_EPS_NORM", "CY2023")</f>
        <v>1.7949999999999999</v>
      </c>
      <c r="E421">
        <f t="shared" si="24"/>
        <v>6255575</v>
      </c>
      <c r="F421">
        <f t="shared" si="25"/>
        <v>6.464173891477995E-2</v>
      </c>
      <c r="G421" t="s">
        <v>423</v>
      </c>
      <c r="H421" s="4" cm="1">
        <f t="array" ref="H421">_xll.SNL.Clients.Office.Excel.Functions.SPG(G421, "SP_TOTAL_REV", "CY2023")</f>
        <v>96773000</v>
      </c>
      <c r="I421" s="4">
        <f>_xll.SNL.Clients.Office.Excel.Functions.SPG(G421,"IQ_AVG_DILUT_SHARES_OUT","CY2023")</f>
        <v>3485000000</v>
      </c>
      <c r="J421" s="5">
        <f>_xll.SNL.Clients.Office.Excel.Functions.SPG(G421, "IQ_DILUT_EPS_NORM", "CY2023")</f>
        <v>1.7949999999999999</v>
      </c>
      <c r="K421">
        <f t="shared" si="26"/>
        <v>6255575</v>
      </c>
      <c r="L421">
        <f t="shared" si="27"/>
        <v>6.464173891477995E-2</v>
      </c>
    </row>
    <row r="422" spans="1:12">
      <c r="A422" t="s">
        <v>424</v>
      </c>
      <c r="B422" s="4" cm="1">
        <f t="array" ref="B422">_xll.SNL.Clients.Office.Excel.Functions.SPG(A422, "SP_TOTAL_REV", "CY2023")</f>
        <v>17519000</v>
      </c>
      <c r="C422" s="4">
        <f>_xll.SNL.Clients.Office.Excel.Functions.SPG(A422,"IQ_AVG_DILUT_SHARES_OUT","CY2023")</f>
        <v>916000000</v>
      </c>
      <c r="D422" s="5">
        <f>_xll.SNL.Clients.Office.Excel.Functions.SPG(A422, "IQ_DILUT_EPS_NORM", "CY2023")</f>
        <v>5.0609999999999999</v>
      </c>
      <c r="E422">
        <f t="shared" si="24"/>
        <v>4635876</v>
      </c>
      <c r="F422">
        <f t="shared" si="25"/>
        <v>0.26461989839602718</v>
      </c>
      <c r="G422" t="s">
        <v>424</v>
      </c>
      <c r="H422" s="4" cm="1">
        <f t="array" ref="H422">_xll.SNL.Clients.Office.Excel.Functions.SPG(G422, "SP_TOTAL_REV", "CY2023")</f>
        <v>17519000</v>
      </c>
      <c r="I422" s="4">
        <f>_xll.SNL.Clients.Office.Excel.Functions.SPG(G422,"IQ_AVG_DILUT_SHARES_OUT","CY2023")</f>
        <v>916000000</v>
      </c>
      <c r="J422" s="5">
        <f>_xll.SNL.Clients.Office.Excel.Functions.SPG(G422, "IQ_DILUT_EPS_NORM", "CY2023")</f>
        <v>5.0609999999999999</v>
      </c>
      <c r="K422">
        <f t="shared" si="26"/>
        <v>4635876</v>
      </c>
      <c r="L422">
        <f t="shared" si="27"/>
        <v>0.26461989839602718</v>
      </c>
    </row>
    <row r="423" spans="1:12">
      <c r="A423" t="s">
        <v>425</v>
      </c>
      <c r="B423" s="4" cm="1">
        <f t="array" ref="B423">_xll.SNL.Clients.Office.Excel.Functions.SPG(A423, "SP_TOTAL_REV", "CY2023")</f>
        <v>631595</v>
      </c>
      <c r="C423" s="4">
        <f>_xll.SNL.Clients.Office.Excel.Functions.SPG(A423,"IQ_AVG_DILUT_SHARES_OUT","CY2023")</f>
        <v>23059845</v>
      </c>
      <c r="D423" s="5">
        <f>_xll.SNL.Clients.Office.Excel.Functions.SPG(A423, "IQ_DILUT_EPS_NORM", "CY2023")</f>
        <v>14.041</v>
      </c>
      <c r="E423">
        <f t="shared" si="24"/>
        <v>323783.28364499996</v>
      </c>
      <c r="F423">
        <f t="shared" si="25"/>
        <v>0.51264383607374975</v>
      </c>
      <c r="G423" t="s">
        <v>425</v>
      </c>
      <c r="H423" s="4" cm="1">
        <f t="array" ref="H423">_xll.SNL.Clients.Office.Excel.Functions.SPG(G423, "SP_TOTAL_REV", "CY2023")</f>
        <v>631595</v>
      </c>
      <c r="I423" s="4">
        <f>_xll.SNL.Clients.Office.Excel.Functions.SPG(G423,"IQ_AVG_DILUT_SHARES_OUT","CY2023")</f>
        <v>23059845</v>
      </c>
      <c r="J423" s="5">
        <f>_xll.SNL.Clients.Office.Excel.Functions.SPG(G423, "IQ_DILUT_EPS_NORM", "CY2023")</f>
        <v>14.041</v>
      </c>
      <c r="K423">
        <f t="shared" si="26"/>
        <v>323783.28364499996</v>
      </c>
      <c r="L423">
        <f t="shared" si="27"/>
        <v>0.51264383607374975</v>
      </c>
    </row>
    <row r="424" spans="1:12">
      <c r="A424" t="s">
        <v>426</v>
      </c>
      <c r="B424" s="4" cm="1">
        <f t="array" ref="B424">_xll.SNL.Clients.Office.Excel.Functions.SPG(A424, "SP_TOTAL_REV", "CY2023")</f>
        <v>13683000</v>
      </c>
      <c r="C424" s="4">
        <f>_xll.SNL.Clients.Office.Excel.Functions.SPG(A424,"IQ_AVG_DILUT_SHARES_OUT","CY2023")</f>
        <v>201774000</v>
      </c>
      <c r="D424" s="5">
        <f>_xll.SNL.Clients.Office.Excel.Functions.SPG(A424, "IQ_DILUT_EPS_NORM", "CY2023")</f>
        <v>3.7570000000000001</v>
      </c>
      <c r="E424">
        <f t="shared" si="24"/>
        <v>758064.91799999995</v>
      </c>
      <c r="F424">
        <f t="shared" si="25"/>
        <v>5.5401952641964479E-2</v>
      </c>
      <c r="G424" t="s">
        <v>426</v>
      </c>
      <c r="H424" s="4" cm="1">
        <f t="array" ref="H424">_xll.SNL.Clients.Office.Excel.Functions.SPG(G424, "SP_TOTAL_REV", "CY2023")</f>
        <v>13683000</v>
      </c>
      <c r="I424" s="4">
        <f>_xll.SNL.Clients.Office.Excel.Functions.SPG(G424,"IQ_AVG_DILUT_SHARES_OUT","CY2023")</f>
        <v>201774000</v>
      </c>
      <c r="J424" s="5">
        <f>_xll.SNL.Clients.Office.Excel.Functions.SPG(G424, "IQ_DILUT_EPS_NORM", "CY2023")</f>
        <v>3.7570000000000001</v>
      </c>
      <c r="K424">
        <f t="shared" si="26"/>
        <v>758064.91799999995</v>
      </c>
      <c r="L424">
        <f t="shared" si="27"/>
        <v>5.5401952641964479E-2</v>
      </c>
    </row>
    <row r="425" spans="1:12">
      <c r="A425" t="s">
        <v>427</v>
      </c>
      <c r="B425" s="4" cm="1">
        <f t="array" ref="B425">_xll.SNL.Clients.Office.Excel.Functions.SPG(A425, "SP_TOTAL_REV", "CY2023")</f>
        <v>12668000</v>
      </c>
      <c r="C425" s="4">
        <f>_xll.SNL.Clients.Office.Excel.Functions.SPG(A425,"IQ_AVG_DILUT_SHARES_OUT","CY2023")</f>
        <v>712000000</v>
      </c>
      <c r="D425" s="5">
        <f>_xll.SNL.Clients.Office.Excel.Functions.SPG(A425, "IQ_DILUT_EPS_NORM", "CY2023")</f>
        <v>1.5589999999999999</v>
      </c>
      <c r="E425">
        <f t="shared" si="24"/>
        <v>1110008</v>
      </c>
      <c r="F425">
        <f t="shared" si="25"/>
        <v>8.7622987053994322E-2</v>
      </c>
      <c r="G425" t="s">
        <v>427</v>
      </c>
      <c r="H425" s="4" cm="1">
        <f t="array" ref="H425">_xll.SNL.Clients.Office.Excel.Functions.SPG(G425, "SP_TOTAL_REV", "CY2023")</f>
        <v>12668000</v>
      </c>
      <c r="I425" s="4">
        <f>_xll.SNL.Clients.Office.Excel.Functions.SPG(G425,"IQ_AVG_DILUT_SHARES_OUT","CY2023")</f>
        <v>712000000</v>
      </c>
      <c r="J425" s="5">
        <f>_xll.SNL.Clients.Office.Excel.Functions.SPG(G425, "IQ_DILUT_EPS_NORM", "CY2023")</f>
        <v>1.5589999999999999</v>
      </c>
      <c r="K425">
        <f t="shared" si="26"/>
        <v>1110008</v>
      </c>
      <c r="L425">
        <f t="shared" si="27"/>
        <v>8.7622987053994322E-2</v>
      </c>
    </row>
    <row r="426" spans="1:12">
      <c r="A426" t="s">
        <v>428</v>
      </c>
      <c r="B426" s="4" cm="1">
        <f t="array" ref="B426">_xll.SNL.Clients.Office.Excel.Functions.SPG(A426, "SP_TOTAL_REV", "CY2023")</f>
        <v>57094000</v>
      </c>
      <c r="C426" s="4">
        <f>_xll.SNL.Clients.Office.Excel.Functions.SPG(A426,"IQ_AVG_DILUT_SHARES_OUT","CY2023")</f>
        <v>262500000</v>
      </c>
      <c r="D426" s="5">
        <f>_xll.SNL.Clients.Office.Excel.Functions.SPG(A426, "IQ_DILUT_EPS_NORM", "CY2023")</f>
        <v>-0.33100000000000002</v>
      </c>
      <c r="E426">
        <f t="shared" si="24"/>
        <v>-86887.5</v>
      </c>
      <c r="F426">
        <f t="shared" si="25"/>
        <v>-1.5218324167162924E-3</v>
      </c>
      <c r="G426" t="s">
        <v>428</v>
      </c>
      <c r="H426" s="4" cm="1">
        <f t="array" ref="H426">_xll.SNL.Clients.Office.Excel.Functions.SPG(G426, "SP_TOTAL_REV", "CY2023")</f>
        <v>57094000</v>
      </c>
      <c r="I426" s="4">
        <f>_xll.SNL.Clients.Office.Excel.Functions.SPG(G426,"IQ_AVG_DILUT_SHARES_OUT","CY2023")</f>
        <v>262500000</v>
      </c>
      <c r="J426" s="5">
        <f>_xll.SNL.Clients.Office.Excel.Functions.SPG(G426, "IQ_DILUT_EPS_NORM", "CY2023")</f>
        <v>-0.33100000000000002</v>
      </c>
      <c r="K426">
        <f t="shared" si="26"/>
        <v>-86887.5</v>
      </c>
      <c r="L426">
        <f t="shared" si="27"/>
        <v>-1.5218324167162924E-3</v>
      </c>
    </row>
    <row r="427" spans="1:12">
      <c r="A427" t="s">
        <v>429</v>
      </c>
      <c r="B427" s="4" cm="1">
        <f t="array" ref="B427">_xll.SNL.Clients.Office.Excel.Functions.SPG(A427, "SP_TOTAL_REV", "CY2023")</f>
        <v>17383000</v>
      </c>
      <c r="C427" s="4">
        <f>_xll.SNL.Clients.Office.Excel.Functions.SPG(A427,"IQ_AVG_DILUT_SHARES_OUT","CY2023")</f>
        <v>787798000</v>
      </c>
      <c r="D427" s="5">
        <f>_xll.SNL.Clients.Office.Excel.Functions.SPG(A427, "IQ_DILUT_EPS_NORM", "CY2023")</f>
        <v>4.0279999999999996</v>
      </c>
      <c r="E427">
        <f t="shared" si="24"/>
        <v>3173250.3439999996</v>
      </c>
      <c r="F427">
        <f t="shared" si="25"/>
        <v>0.18254906195708448</v>
      </c>
      <c r="G427" t="s">
        <v>429</v>
      </c>
      <c r="H427" s="4" cm="1">
        <f t="array" ref="H427">_xll.SNL.Clients.Office.Excel.Functions.SPG(G427, "SP_TOTAL_REV", "CY2023")</f>
        <v>17383000</v>
      </c>
      <c r="I427" s="4">
        <f>_xll.SNL.Clients.Office.Excel.Functions.SPG(G427,"IQ_AVG_DILUT_SHARES_OUT","CY2023")</f>
        <v>787798000</v>
      </c>
      <c r="J427" s="5">
        <f>_xll.SNL.Clients.Office.Excel.Functions.SPG(G427, "IQ_DILUT_EPS_NORM", "CY2023")</f>
        <v>4.0279999999999996</v>
      </c>
      <c r="K427">
        <f t="shared" si="26"/>
        <v>3173250.3439999996</v>
      </c>
      <c r="L427">
        <f t="shared" si="27"/>
        <v>0.18254906195708448</v>
      </c>
    </row>
    <row r="428" spans="1:12">
      <c r="A428" t="s">
        <v>430</v>
      </c>
      <c r="B428" s="4" cm="1">
        <f t="array" ref="B428">_xll.SNL.Clients.Office.Excel.Functions.SPG(A428, "SP_TOTAL_REV", "CY2023")</f>
        <v>77794000</v>
      </c>
      <c r="C428" s="4">
        <f>_xll.SNL.Clients.Office.Excel.Functions.SPG(A428,"IQ_AVG_DILUT_SHARES_OUT","CY2023")</f>
        <v>605800000</v>
      </c>
      <c r="D428" s="5">
        <f>_xll.SNL.Clients.Office.Excel.Functions.SPG(A428, "IQ_DILUT_EPS_NORM", "CY2023")</f>
        <v>-0.46200000000000002</v>
      </c>
      <c r="E428">
        <f t="shared" si="24"/>
        <v>-279879.59999999998</v>
      </c>
      <c r="F428">
        <f t="shared" si="25"/>
        <v>-3.5977016222330767E-3</v>
      </c>
      <c r="G428" t="s">
        <v>430</v>
      </c>
      <c r="H428" s="4" cm="1">
        <f t="array" ref="H428">_xll.SNL.Clients.Office.Excel.Functions.SPG(G428, "SP_TOTAL_REV", "CY2023")</f>
        <v>77794000</v>
      </c>
      <c r="I428" s="4">
        <f>_xll.SNL.Clients.Office.Excel.Functions.SPG(G428,"IQ_AVG_DILUT_SHARES_OUT","CY2023")</f>
        <v>605800000</v>
      </c>
      <c r="J428" s="5">
        <f>_xll.SNL.Clients.Office.Excel.Functions.SPG(G428, "IQ_DILUT_EPS_NORM", "CY2023")</f>
        <v>-0.46200000000000002</v>
      </c>
      <c r="K428">
        <f t="shared" si="26"/>
        <v>-279879.59999999998</v>
      </c>
      <c r="L428">
        <f t="shared" si="27"/>
        <v>-3.5977016222330767E-3</v>
      </c>
    </row>
    <row r="429" spans="1:12">
      <c r="A429" t="s">
        <v>431</v>
      </c>
      <c r="B429" s="4" cm="1">
        <f t="array" ref="B429">_xll.SNL.Clients.Office.Excel.Functions.SPG(A429, "SP_TOTAL_REV", "CY2023")</f>
        <v>9271000</v>
      </c>
      <c r="C429" s="4">
        <f>_xll.SNL.Clients.Office.Excel.Functions.SPG(A429,"IQ_AVG_DILUT_SHARES_OUT","CY2023")</f>
        <v>300000000</v>
      </c>
      <c r="D429" s="5">
        <f>_xll.SNL.Clients.Office.Excel.Functions.SPG(A429, "IQ_DILUT_EPS_NORM", "CY2023")</f>
        <v>2.444</v>
      </c>
      <c r="E429">
        <f t="shared" si="24"/>
        <v>733200</v>
      </c>
      <c r="F429">
        <f t="shared" si="25"/>
        <v>7.9085319814475252E-2</v>
      </c>
      <c r="G429" t="s">
        <v>431</v>
      </c>
      <c r="H429" s="4" cm="1">
        <f t="array" ref="H429">_xll.SNL.Clients.Office.Excel.Functions.SPG(G429, "SP_TOTAL_REV", "CY2023")</f>
        <v>9271000</v>
      </c>
      <c r="I429" s="4">
        <f>_xll.SNL.Clients.Office.Excel.Functions.SPG(G429,"IQ_AVG_DILUT_SHARES_OUT","CY2023")</f>
        <v>300000000</v>
      </c>
      <c r="J429" s="5">
        <f>_xll.SNL.Clients.Office.Excel.Functions.SPG(G429, "IQ_DILUT_EPS_NORM", "CY2023")</f>
        <v>2.444</v>
      </c>
      <c r="K429">
        <f t="shared" si="26"/>
        <v>733200</v>
      </c>
      <c r="L429">
        <f t="shared" si="27"/>
        <v>7.9085319814475252E-2</v>
      </c>
    </row>
    <row r="430" spans="1:12">
      <c r="A430" t="s">
        <v>432</v>
      </c>
      <c r="B430" s="4" cm="1">
        <f t="array" ref="B430">_xll.SNL.Clients.Office.Excel.Functions.SPG(A430, "SP_TOTAL_REV", "CY2023")</f>
        <v>18837000</v>
      </c>
      <c r="C430" s="4">
        <f>_xll.SNL.Clients.Office.Excel.Functions.SPG(A430,"IQ_AVG_DILUT_SHARES_OUT","CY2023")</f>
        <v>1831000000</v>
      </c>
      <c r="D430" s="5">
        <f>_xll.SNL.Clients.Office.Excel.Functions.SPG(A430, "IQ_DILUT_EPS_NORM", "CY2023")</f>
        <v>2.4729999999999999</v>
      </c>
      <c r="E430">
        <f t="shared" si="24"/>
        <v>4528063</v>
      </c>
      <c r="F430">
        <f t="shared" si="25"/>
        <v>0.24038132399001963</v>
      </c>
      <c r="G430" t="s">
        <v>432</v>
      </c>
      <c r="H430" s="4" cm="1">
        <f t="array" ref="H430">_xll.SNL.Clients.Office.Excel.Functions.SPG(G430, "SP_TOTAL_REV", "CY2023")</f>
        <v>18837000</v>
      </c>
      <c r="I430" s="4">
        <f>_xll.SNL.Clients.Office.Excel.Functions.SPG(G430,"IQ_AVG_DILUT_SHARES_OUT","CY2023")</f>
        <v>1831000000</v>
      </c>
      <c r="J430" s="5">
        <f>_xll.SNL.Clients.Office.Excel.Functions.SPG(G430, "IQ_DILUT_EPS_NORM", "CY2023")</f>
        <v>2.4729999999999999</v>
      </c>
      <c r="K430">
        <f t="shared" si="26"/>
        <v>4528063</v>
      </c>
      <c r="L430">
        <f t="shared" si="27"/>
        <v>0.24038132399001963</v>
      </c>
    </row>
    <row r="431" spans="1:12">
      <c r="A431" t="s">
        <v>433</v>
      </c>
      <c r="B431" s="4" cm="1">
        <f t="array" ref="B431">_xll.SNL.Clients.Office.Excel.Functions.SPG(A431, "SP_TOTAL_REV", "CY2023")</f>
        <v>195187000</v>
      </c>
      <c r="C431" s="4">
        <f>_xll.SNL.Clients.Office.Excel.Functions.SPG(A431,"IQ_AVG_DILUT_SHARES_OUT","CY2023")</f>
        <v>296882000</v>
      </c>
      <c r="D431" s="5">
        <f>_xll.SNL.Clients.Office.Excel.Functions.SPG(A431, "IQ_DILUT_EPS_NORM", "CY2023")</f>
        <v>15.273999999999999</v>
      </c>
      <c r="E431">
        <f t="shared" si="24"/>
        <v>4534575.6679999996</v>
      </c>
      <c r="F431">
        <f t="shared" si="25"/>
        <v>2.3231955345386728E-2</v>
      </c>
      <c r="G431" t="s">
        <v>433</v>
      </c>
      <c r="H431" s="4" cm="1">
        <f t="array" ref="H431">_xll.SNL.Clients.Office.Excel.Functions.SPG(G431, "SP_TOTAL_REV", "CY2023")</f>
        <v>195187000</v>
      </c>
      <c r="I431" s="4">
        <f>_xll.SNL.Clients.Office.Excel.Functions.SPG(G431,"IQ_AVG_DILUT_SHARES_OUT","CY2023")</f>
        <v>296882000</v>
      </c>
      <c r="J431" s="5">
        <f>_xll.SNL.Clients.Office.Excel.Functions.SPG(G431, "IQ_DILUT_EPS_NORM", "CY2023")</f>
        <v>15.273999999999999</v>
      </c>
      <c r="K431">
        <f t="shared" si="26"/>
        <v>4534575.6679999996</v>
      </c>
      <c r="L431">
        <f t="shared" si="27"/>
        <v>2.3231955345386728E-2</v>
      </c>
    </row>
    <row r="432" spans="1:12">
      <c r="A432" t="s">
        <v>434</v>
      </c>
      <c r="B432" s="4" cm="1">
        <f t="array" ref="B432">_xll.SNL.Clients.Office.Excel.Functions.SPG(A432, "SP_TOTAL_REV", "CY2023")</f>
        <v>7310000</v>
      </c>
      <c r="C432" s="4">
        <f>_xll.SNL.Clients.Office.Excel.Functions.SPG(A432,"IQ_AVG_DILUT_SHARES_OUT","CY2023")</f>
        <v>124523000</v>
      </c>
      <c r="D432" s="5">
        <f>_xll.SNL.Clients.Office.Excel.Functions.SPG(A432, "IQ_DILUT_EPS_NORM", "CY2023")</f>
        <v>3.9060000000000001</v>
      </c>
      <c r="E432">
        <f t="shared" si="24"/>
        <v>486386.83799999999</v>
      </c>
      <c r="F432">
        <f t="shared" si="25"/>
        <v>6.653718714090287E-2</v>
      </c>
      <c r="G432" t="s">
        <v>434</v>
      </c>
      <c r="H432" s="4" cm="1">
        <f t="array" ref="H432">_xll.SNL.Clients.Office.Excel.Functions.SPG(G432, "SP_TOTAL_REV", "CY2023")</f>
        <v>7310000</v>
      </c>
      <c r="I432" s="4">
        <f>_xll.SNL.Clients.Office.Excel.Functions.SPG(G432,"IQ_AVG_DILUT_SHARES_OUT","CY2023")</f>
        <v>124523000</v>
      </c>
      <c r="J432" s="5">
        <f>_xll.SNL.Clients.Office.Excel.Functions.SPG(G432, "IQ_DILUT_EPS_NORM", "CY2023")</f>
        <v>3.9060000000000001</v>
      </c>
      <c r="K432">
        <f t="shared" si="26"/>
        <v>486386.83799999999</v>
      </c>
      <c r="L432">
        <f t="shared" si="27"/>
        <v>6.653718714090287E-2</v>
      </c>
    </row>
    <row r="433" spans="1:12">
      <c r="A433" t="s">
        <v>435</v>
      </c>
      <c r="B433" s="4" cm="1">
        <f t="array" ref="B433">_xll.SNL.Clients.Office.Excel.Functions.SPG(A433, "SP_TOTAL_REV", "CY2023")</f>
        <v>45754000</v>
      </c>
      <c r="C433" s="4">
        <f>_xll.SNL.Clients.Office.Excel.Functions.SPG(A433,"IQ_AVG_DILUT_SHARES_OUT","CY2023")</f>
        <v>4339000000</v>
      </c>
      <c r="D433" s="5">
        <f>_xll.SNL.Clients.Office.Excel.Functions.SPG(A433, "IQ_DILUT_EPS_NORM", "CY2023")</f>
        <v>2.0510000000000002</v>
      </c>
      <c r="E433">
        <f t="shared" si="24"/>
        <v>8899289</v>
      </c>
      <c r="F433">
        <f t="shared" si="25"/>
        <v>0.19450297241771211</v>
      </c>
      <c r="G433" t="s">
        <v>435</v>
      </c>
      <c r="H433" s="4" cm="1">
        <f t="array" ref="H433">_xll.SNL.Clients.Office.Excel.Functions.SPG(G433, "SP_TOTAL_REV", "CY2023")</f>
        <v>45754000</v>
      </c>
      <c r="I433" s="4">
        <f>_xll.SNL.Clients.Office.Excel.Functions.SPG(G433,"IQ_AVG_DILUT_SHARES_OUT","CY2023")</f>
        <v>4339000000</v>
      </c>
      <c r="J433" s="5">
        <f>_xll.SNL.Clients.Office.Excel.Functions.SPG(G433, "IQ_DILUT_EPS_NORM", "CY2023")</f>
        <v>2.0510000000000002</v>
      </c>
      <c r="K433">
        <f t="shared" si="26"/>
        <v>8899289</v>
      </c>
      <c r="L433">
        <f t="shared" si="27"/>
        <v>0.19450297241771211</v>
      </c>
    </row>
    <row r="434" spans="1:12">
      <c r="A434" t="s">
        <v>436</v>
      </c>
      <c r="B434" s="4" cm="1">
        <f t="array" ref="B434">_xll.SNL.Clients.Office.Excel.Functions.SPG(A434, "SP_TOTAL_REV", "CY2023")</f>
        <v>3666300</v>
      </c>
      <c r="C434" s="4">
        <f>_xll.SNL.Clients.Office.Excel.Functions.SPG(A434,"IQ_AVG_DILUT_SHARES_OUT","CY2023")</f>
        <v>199500000</v>
      </c>
      <c r="D434" s="5">
        <f>_xll.SNL.Clients.Office.Excel.Functions.SPG(A434, "IQ_DILUT_EPS_NORM", "CY2023")</f>
        <v>1.1870000000000001</v>
      </c>
      <c r="E434">
        <f t="shared" si="24"/>
        <v>236806.5</v>
      </c>
      <c r="F434">
        <f t="shared" si="25"/>
        <v>6.459004991408232E-2</v>
      </c>
      <c r="G434" t="s">
        <v>436</v>
      </c>
      <c r="H434" s="4" cm="1">
        <f t="array" ref="H434">_xll.SNL.Clients.Office.Excel.Functions.SPG(G434, "SP_TOTAL_REV", "CY2023")</f>
        <v>3666300</v>
      </c>
      <c r="I434" s="4">
        <f>_xll.SNL.Clients.Office.Excel.Functions.SPG(G434,"IQ_AVG_DILUT_SHARES_OUT","CY2023")</f>
        <v>199500000</v>
      </c>
      <c r="J434" s="5">
        <f>_xll.SNL.Clients.Office.Excel.Functions.SPG(G434, "IQ_DILUT_EPS_NORM", "CY2023")</f>
        <v>1.1870000000000001</v>
      </c>
      <c r="K434">
        <f t="shared" si="26"/>
        <v>236806.5</v>
      </c>
      <c r="L434">
        <f t="shared" si="27"/>
        <v>6.459004991408232E-2</v>
      </c>
    </row>
    <row r="435" spans="1:12">
      <c r="A435" t="s">
        <v>437</v>
      </c>
      <c r="B435" s="4" cm="1">
        <f t="array" ref="B435">_xll.SNL.Clients.Office.Excel.Functions.SPG(A435, "SP_TOTAL_REV", "CY2023")</f>
        <v>15157000</v>
      </c>
      <c r="C435" s="4">
        <f>_xll.SNL.Clients.Office.Excel.Functions.SPG(A435,"IQ_AVG_DILUT_SHARES_OUT","CY2023")</f>
        <v>360600000</v>
      </c>
      <c r="D435" s="5">
        <f>_xll.SNL.Clients.Office.Excel.Functions.SPG(A435, "IQ_DILUT_EPS_NORM", "CY2023")</f>
        <v>1.4339999999999999</v>
      </c>
      <c r="E435">
        <f t="shared" si="24"/>
        <v>517100.4</v>
      </c>
      <c r="F435">
        <f t="shared" si="25"/>
        <v>3.4116276307976513E-2</v>
      </c>
      <c r="G435" t="s">
        <v>437</v>
      </c>
      <c r="H435" s="4" cm="1">
        <f t="array" ref="H435">_xll.SNL.Clients.Office.Excel.Functions.SPG(G435, "SP_TOTAL_REV", "CY2023")</f>
        <v>15157000</v>
      </c>
      <c r="I435" s="4">
        <f>_xll.SNL.Clients.Office.Excel.Functions.SPG(G435,"IQ_AVG_DILUT_SHARES_OUT","CY2023")</f>
        <v>360600000</v>
      </c>
      <c r="J435" s="5">
        <f>_xll.SNL.Clients.Office.Excel.Functions.SPG(G435, "IQ_DILUT_EPS_NORM", "CY2023")</f>
        <v>1.4339999999999999</v>
      </c>
      <c r="K435">
        <f t="shared" si="26"/>
        <v>517100.4</v>
      </c>
      <c r="L435">
        <f t="shared" si="27"/>
        <v>3.4116276307976513E-2</v>
      </c>
    </row>
    <row r="436" spans="1:12">
      <c r="A436" t="s">
        <v>438</v>
      </c>
      <c r="B436" s="4" cm="1">
        <f t="array" ref="B436">_xll.SNL.Clients.Office.Excel.Functions.SPG(A436, "SP_TOTAL_REV", "CY2023")</f>
        <v>46254000</v>
      </c>
      <c r="C436" s="4">
        <f>_xll.SNL.Clients.Office.Excel.Functions.SPG(A436,"IQ_AVG_DILUT_SHARES_OUT","CY2023")</f>
        <v>345800000</v>
      </c>
      <c r="D436" s="5">
        <f>_xll.SNL.Clients.Office.Excel.Functions.SPG(A436, "IQ_DILUT_EPS_NORM", "CY2023")</f>
        <v>22.47</v>
      </c>
      <c r="E436">
        <f t="shared" si="24"/>
        <v>7770126</v>
      </c>
      <c r="F436">
        <f t="shared" si="25"/>
        <v>0.16798819561551434</v>
      </c>
      <c r="G436" t="s">
        <v>438</v>
      </c>
      <c r="H436" s="4" cm="1">
        <f t="array" ref="H436">_xll.SNL.Clients.Office.Excel.Functions.SPG(G436, "SP_TOTAL_REV", "CY2023")</f>
        <v>46254000</v>
      </c>
      <c r="I436" s="4">
        <f>_xll.SNL.Clients.Office.Excel.Functions.SPG(G436,"IQ_AVG_DILUT_SHARES_OUT","CY2023")</f>
        <v>345800000</v>
      </c>
      <c r="J436" s="5">
        <f>_xll.SNL.Clients.Office.Excel.Functions.SPG(G436, "IQ_DILUT_EPS_NORM", "CY2023")</f>
        <v>22.47</v>
      </c>
      <c r="K436">
        <f t="shared" si="26"/>
        <v>7770126</v>
      </c>
      <c r="L436">
        <f t="shared" si="27"/>
        <v>0.16798819561551434</v>
      </c>
    </row>
    <row r="437" spans="1:12">
      <c r="A437" t="s">
        <v>439</v>
      </c>
      <c r="B437" s="4" cm="1">
        <f t="array" ref="B437">_xll.SNL.Clients.Office.Excel.Functions.SPG(A437, "SP_TOTAL_REV", "CY2023")</f>
        <v>24527000</v>
      </c>
      <c r="C437" s="4">
        <f>_xll.SNL.Clients.Office.Excel.Functions.SPG(A437,"IQ_AVG_DILUT_SHARES_OUT","CY2023")</f>
        <v>311500000</v>
      </c>
      <c r="D437" s="5">
        <f>_xll.SNL.Clients.Office.Excel.Functions.SPG(A437, "IQ_DILUT_EPS_NORM", "CY2023")</f>
        <v>6.1840000000000002</v>
      </c>
      <c r="E437">
        <f t="shared" si="24"/>
        <v>1926316</v>
      </c>
      <c r="F437">
        <f t="shared" si="25"/>
        <v>7.8538590125168187E-2</v>
      </c>
      <c r="G437" t="s">
        <v>439</v>
      </c>
      <c r="H437" s="4" cm="1">
        <f t="array" ref="H437">_xll.SNL.Clients.Office.Excel.Functions.SPG(G437, "SP_TOTAL_REV", "CY2023")</f>
        <v>24527000</v>
      </c>
      <c r="I437" s="4">
        <f>_xll.SNL.Clients.Office.Excel.Functions.SPG(G437,"IQ_AVG_DILUT_SHARES_OUT","CY2023")</f>
        <v>311500000</v>
      </c>
      <c r="J437" s="5">
        <f>_xll.SNL.Clients.Office.Excel.Functions.SPG(G437, "IQ_DILUT_EPS_NORM", "CY2023")</f>
        <v>6.1840000000000002</v>
      </c>
      <c r="K437">
        <f t="shared" si="26"/>
        <v>1926316</v>
      </c>
      <c r="L437">
        <f t="shared" si="27"/>
        <v>7.8538590125168187E-2</v>
      </c>
    </row>
    <row r="438" spans="1:12">
      <c r="A438" t="s">
        <v>440</v>
      </c>
      <c r="B438" s="4" cm="1">
        <f t="array" ref="B438">_xll.SNL.Clients.Office.Excel.Functions.SPG(A438, "SP_TOTAL_REV", "CY2023")</f>
        <v>11164992</v>
      </c>
      <c r="C438" s="4">
        <f>_xll.SNL.Clients.Office.Excel.Functions.SPG(A438,"IQ_AVG_DILUT_SHARES_OUT","CY2023")</f>
        <v>205547000</v>
      </c>
      <c r="D438" s="5">
        <f>_xll.SNL.Clients.Office.Excel.Functions.SPG(A438, "IQ_DILUT_EPS_NORM", "CY2023")</f>
        <v>7.2539999999999996</v>
      </c>
      <c r="E438">
        <f t="shared" si="24"/>
        <v>1491037.9380000001</v>
      </c>
      <c r="F438">
        <f t="shared" si="25"/>
        <v>0.13354581337810184</v>
      </c>
      <c r="G438" t="s">
        <v>440</v>
      </c>
      <c r="H438" s="4" cm="1">
        <f t="array" ref="H438">_xll.SNL.Clients.Office.Excel.Functions.SPG(G438, "SP_TOTAL_REV", "CY2023")</f>
        <v>11164992</v>
      </c>
      <c r="I438" s="4">
        <f>_xll.SNL.Clients.Office.Excel.Functions.SPG(G438,"IQ_AVG_DILUT_SHARES_OUT","CY2023")</f>
        <v>205547000</v>
      </c>
      <c r="J438" s="5">
        <f>_xll.SNL.Clients.Office.Excel.Functions.SPG(G438, "IQ_DILUT_EPS_NORM", "CY2023")</f>
        <v>7.2539999999999996</v>
      </c>
      <c r="K438">
        <f t="shared" si="26"/>
        <v>1491037.9380000001</v>
      </c>
      <c r="L438">
        <f t="shared" si="27"/>
        <v>0.13354581337810184</v>
      </c>
    </row>
    <row r="439" spans="1:12">
      <c r="A439" t="s">
        <v>441</v>
      </c>
      <c r="B439" s="4" cm="1">
        <f t="array" ref="B439">_xll.SNL.Clients.Office.Excel.Functions.SPG(A439, "SP_TOTAL_REV", "CY2023")</f>
        <v>152669000</v>
      </c>
      <c r="C439" s="4">
        <f>_xll.SNL.Clients.Office.Excel.Functions.SPG(A439,"IQ_AVG_DILUT_SHARES_OUT","CY2023")</f>
        <v>1002000000</v>
      </c>
      <c r="D439" s="5">
        <f>_xll.SNL.Clients.Office.Excel.Functions.SPG(A439, "IQ_DILUT_EPS_NORM", "CY2023")</f>
        <v>12.428000000000001</v>
      </c>
      <c r="E439">
        <f t="shared" si="24"/>
        <v>12452856</v>
      </c>
      <c r="F439">
        <f t="shared" si="25"/>
        <v>8.1567679096607698E-2</v>
      </c>
      <c r="G439" t="s">
        <v>441</v>
      </c>
      <c r="H439" s="4" cm="1">
        <f t="array" ref="H439">_xll.SNL.Clients.Office.Excel.Functions.SPG(G439, "SP_TOTAL_REV", "CY2023")</f>
        <v>152669000</v>
      </c>
      <c r="I439" s="4">
        <f>_xll.SNL.Clients.Office.Excel.Functions.SPG(G439,"IQ_AVG_DILUT_SHARES_OUT","CY2023")</f>
        <v>1002000000</v>
      </c>
      <c r="J439" s="5">
        <f>_xll.SNL.Clients.Office.Excel.Functions.SPG(G439, "IQ_DILUT_EPS_NORM", "CY2023")</f>
        <v>12.428000000000001</v>
      </c>
      <c r="K439">
        <f t="shared" si="26"/>
        <v>12452856</v>
      </c>
      <c r="L439">
        <f t="shared" si="27"/>
        <v>8.1567679096607698E-2</v>
      </c>
    </row>
    <row r="440" spans="1:12">
      <c r="A440" t="s">
        <v>442</v>
      </c>
      <c r="B440" s="4" cm="1">
        <f t="array" ref="B440">_xll.SNL.Clients.Office.Excel.Functions.SPG(A440, "SP_TOTAL_REV", "CY2023")</f>
        <v>9400600</v>
      </c>
      <c r="C440" s="4">
        <f>_xll.SNL.Clients.Office.Excel.Functions.SPG(A440,"IQ_AVG_DILUT_SHARES_OUT","CY2023")</f>
        <v>385900000</v>
      </c>
      <c r="D440" s="5">
        <f>_xll.SNL.Clients.Office.Excel.Functions.SPG(A440, "IQ_DILUT_EPS_NORM", "CY2023")</f>
        <v>2.2069999999999999</v>
      </c>
      <c r="E440">
        <f t="shared" si="24"/>
        <v>851681.3</v>
      </c>
      <c r="F440">
        <f t="shared" si="25"/>
        <v>9.0598610726974879E-2</v>
      </c>
      <c r="G440" t="s">
        <v>442</v>
      </c>
      <c r="H440" s="4" cm="1">
        <f t="array" ref="H440">_xll.SNL.Clients.Office.Excel.Functions.SPG(G440, "SP_TOTAL_REV", "CY2023")</f>
        <v>9400600</v>
      </c>
      <c r="I440" s="4">
        <f>_xll.SNL.Clients.Office.Excel.Functions.SPG(G440,"IQ_AVG_DILUT_SHARES_OUT","CY2023")</f>
        <v>385900000</v>
      </c>
      <c r="J440" s="5">
        <f>_xll.SNL.Clients.Office.Excel.Functions.SPG(G440, "IQ_DILUT_EPS_NORM", "CY2023")</f>
        <v>2.2069999999999999</v>
      </c>
      <c r="K440">
        <f t="shared" si="26"/>
        <v>851681.3</v>
      </c>
      <c r="L440">
        <f t="shared" si="27"/>
        <v>9.0598610726974879E-2</v>
      </c>
    </row>
    <row r="441" spans="1:12">
      <c r="A441" t="s">
        <v>443</v>
      </c>
      <c r="B441" s="4" cm="1">
        <f t="array" ref="B441">_xll.SNL.Clients.Office.Excel.Functions.SPG(A441, "SP_TOTAL_REV", "CY2023")</f>
        <v>8207800</v>
      </c>
      <c r="C441" s="4">
        <f>_xll.SNL.Clients.Office.Excel.Functions.SPG(A441,"IQ_AVG_DILUT_SHARES_OUT","CY2023")</f>
        <v>104024923</v>
      </c>
      <c r="D441" s="5">
        <f>_xll.SNL.Clients.Office.Excel.Functions.SPG(A441, "IQ_DILUT_EPS_NORM", "CY2023")</f>
        <v>6.8730000000000002</v>
      </c>
      <c r="E441">
        <f t="shared" si="24"/>
        <v>714963.29577900004</v>
      </c>
      <c r="F441">
        <f t="shared" si="25"/>
        <v>8.7107787199858677E-2</v>
      </c>
      <c r="G441" t="s">
        <v>443</v>
      </c>
      <c r="H441" s="4" cm="1">
        <f t="array" ref="H441">_xll.SNL.Clients.Office.Excel.Functions.SPG(G441, "SP_TOTAL_REV", "CY2023")</f>
        <v>8207800</v>
      </c>
      <c r="I441" s="4">
        <f>_xll.SNL.Clients.Office.Excel.Functions.SPG(G441,"IQ_AVG_DILUT_SHARES_OUT","CY2023")</f>
        <v>104024923</v>
      </c>
      <c r="J441" s="5">
        <f>_xll.SNL.Clients.Office.Excel.Functions.SPG(G441, "IQ_DILUT_EPS_NORM", "CY2023")</f>
        <v>6.8730000000000002</v>
      </c>
      <c r="K441">
        <f t="shared" si="26"/>
        <v>714963.29577900004</v>
      </c>
      <c r="L441">
        <f t="shared" si="27"/>
        <v>8.7107787199858677E-2</v>
      </c>
    </row>
    <row r="442" spans="1:12">
      <c r="A442" t="s">
        <v>444</v>
      </c>
      <c r="B442" s="4" cm="1">
        <f t="array" ref="B442">_xll.SNL.Clients.Office.Excel.Functions.SPG(A442, "SP_TOTAL_REV", "CY2023")</f>
        <v>26640000</v>
      </c>
      <c r="C442" s="4">
        <f>_xll.SNL.Clients.Office.Excel.Functions.SPG(A442,"IQ_AVG_DILUT_SHARES_OUT","CY2023")</f>
        <v>1235000000</v>
      </c>
      <c r="D442" s="5">
        <f>_xll.SNL.Clients.Office.Excel.Functions.SPG(A442, "IQ_DILUT_EPS_NORM", "CY2023")</f>
        <v>2.294</v>
      </c>
      <c r="E442">
        <f t="shared" si="24"/>
        <v>2833090</v>
      </c>
      <c r="F442">
        <f t="shared" si="25"/>
        <v>0.10634722222222222</v>
      </c>
      <c r="G442" t="s">
        <v>444</v>
      </c>
      <c r="H442" s="4" cm="1">
        <f t="array" ref="H442">_xll.SNL.Clients.Office.Excel.Functions.SPG(G442, "SP_TOTAL_REV", "CY2023")</f>
        <v>26640000</v>
      </c>
      <c r="I442" s="4">
        <f>_xll.SNL.Clients.Office.Excel.Functions.SPG(G442,"IQ_AVG_DILUT_SHARES_OUT","CY2023")</f>
        <v>1235000000</v>
      </c>
      <c r="J442" s="5">
        <f>_xll.SNL.Clients.Office.Excel.Functions.SPG(G442, "IQ_DILUT_EPS_NORM", "CY2023")</f>
        <v>2.294</v>
      </c>
      <c r="K442">
        <f t="shared" si="26"/>
        <v>2833090</v>
      </c>
      <c r="L442">
        <f t="shared" si="27"/>
        <v>0.10634722222222222</v>
      </c>
    </row>
    <row r="443" spans="1:12">
      <c r="A443" t="s">
        <v>445</v>
      </c>
      <c r="B443" s="4" cm="1">
        <f t="array" ref="B443">_xll.SNL.Clients.Office.Excel.Functions.SPG(A443, "SP_TOTAL_REV", "CY2023")</f>
        <v>150039000</v>
      </c>
      <c r="C443" s="4">
        <f>_xll.SNL.Clients.Office.Excel.Functions.SPG(A443,"IQ_AVG_DILUT_SHARES_OUT","CY2023")</f>
        <v>725000000</v>
      </c>
      <c r="D443" s="5">
        <f>_xll.SNL.Clients.Office.Excel.Functions.SPG(A443, "IQ_DILUT_EPS_NORM", "CY2023")</f>
        <v>3.911</v>
      </c>
      <c r="E443">
        <f t="shared" si="24"/>
        <v>2835475</v>
      </c>
      <c r="F443">
        <f t="shared" si="25"/>
        <v>1.8898253120855243E-2</v>
      </c>
      <c r="G443" t="s">
        <v>445</v>
      </c>
      <c r="H443" s="4" cm="1">
        <f t="array" ref="H443">_xll.SNL.Clients.Office.Excel.Functions.SPG(G443, "SP_TOTAL_REV", "CY2023")</f>
        <v>150039000</v>
      </c>
      <c r="I443" s="4">
        <f>_xll.SNL.Clients.Office.Excel.Functions.SPG(G443,"IQ_AVG_DILUT_SHARES_OUT","CY2023")</f>
        <v>725000000</v>
      </c>
      <c r="J443" s="5">
        <f>_xll.SNL.Clients.Office.Excel.Functions.SPG(G443, "IQ_DILUT_EPS_NORM", "CY2023")</f>
        <v>3.911</v>
      </c>
      <c r="K443">
        <f t="shared" si="26"/>
        <v>2835475</v>
      </c>
      <c r="L443">
        <f t="shared" si="27"/>
        <v>1.8898253120855243E-2</v>
      </c>
    </row>
    <row r="444" spans="1:12">
      <c r="A444" t="s">
        <v>446</v>
      </c>
      <c r="B444" s="4" cm="1">
        <f t="array" ref="B444">_xll.SNL.Clients.Office.Excel.Functions.SPG(A444, "SP_TOTAL_REV", "CY2023")</f>
        <v>13696100</v>
      </c>
      <c r="C444" s="4">
        <f>_xll.SNL.Clients.Office.Excel.Functions.SPG(A444,"IQ_AVG_DILUT_SHARES_OUT","CY2023")</f>
        <v>333200000</v>
      </c>
      <c r="D444" s="5">
        <f>_xll.SNL.Clients.Office.Excel.Functions.SPG(A444, "IQ_DILUT_EPS_NORM", "CY2023")</f>
        <v>2.4750000000000001</v>
      </c>
      <c r="E444">
        <f t="shared" si="24"/>
        <v>824670</v>
      </c>
      <c r="F444">
        <f t="shared" si="25"/>
        <v>6.0212031162155649E-2</v>
      </c>
      <c r="G444" t="s">
        <v>446</v>
      </c>
      <c r="H444" s="4" cm="1">
        <f t="array" ref="H444">_xll.SNL.Clients.Office.Excel.Functions.SPG(G444, "SP_TOTAL_REV", "CY2023")</f>
        <v>13696100</v>
      </c>
      <c r="I444" s="4">
        <f>_xll.SNL.Clients.Office.Excel.Functions.SPG(G444,"IQ_AVG_DILUT_SHARES_OUT","CY2023")</f>
        <v>333200000</v>
      </c>
      <c r="J444" s="5">
        <f>_xll.SNL.Clients.Office.Excel.Functions.SPG(G444, "IQ_DILUT_EPS_NORM", "CY2023")</f>
        <v>2.4750000000000001</v>
      </c>
      <c r="K444">
        <f t="shared" si="26"/>
        <v>824670</v>
      </c>
      <c r="L444">
        <f t="shared" si="27"/>
        <v>6.0212031162155649E-2</v>
      </c>
    </row>
    <row r="445" spans="1:12">
      <c r="A445" t="s">
        <v>447</v>
      </c>
      <c r="B445" s="4" cm="1">
        <f t="array" ref="B445">_xll.SNL.Clients.Office.Excel.Functions.SPG(A445, "SP_TOTAL_REV", "CY2023")</f>
        <v>21490000</v>
      </c>
      <c r="C445" s="4">
        <f>_xll.SNL.Clients.Office.Excel.Functions.SPG(A445,"IQ_AVG_DILUT_SHARES_OUT","CY2023")</f>
        <v>401000000</v>
      </c>
      <c r="D445" s="5">
        <f>_xll.SNL.Clients.Office.Excel.Functions.SPG(A445, "IQ_DILUT_EPS_NORM", "CY2023")</f>
        <v>10.327</v>
      </c>
      <c r="E445">
        <f t="shared" si="24"/>
        <v>4141127</v>
      </c>
      <c r="F445">
        <f t="shared" si="25"/>
        <v>0.19270018613308515</v>
      </c>
      <c r="G445" t="s">
        <v>447</v>
      </c>
      <c r="H445" s="4" cm="1">
        <f t="array" ref="H445">_xll.SNL.Clients.Office.Excel.Functions.SPG(G445, "SP_TOTAL_REV", "CY2023")</f>
        <v>21490000</v>
      </c>
      <c r="I445" s="4">
        <f>_xll.SNL.Clients.Office.Excel.Functions.SPG(G445,"IQ_AVG_DILUT_SHARES_OUT","CY2023")</f>
        <v>401000000</v>
      </c>
      <c r="J445" s="5">
        <f>_xll.SNL.Clients.Office.Excel.Functions.SPG(G445, "IQ_DILUT_EPS_NORM", "CY2023")</f>
        <v>10.327</v>
      </c>
      <c r="K445">
        <f t="shared" si="26"/>
        <v>4141127</v>
      </c>
      <c r="L445">
        <f t="shared" si="27"/>
        <v>0.19270018613308515</v>
      </c>
    </row>
    <row r="446" spans="1:12">
      <c r="A446" t="s">
        <v>448</v>
      </c>
      <c r="B446" s="4" cm="1">
        <f t="array" ref="B446">_xll.SNL.Clients.Office.Excel.Functions.SPG(A446, "SP_TOTAL_REV", "CY2023")</f>
        <v>83933000</v>
      </c>
      <c r="C446" s="4">
        <f>_xll.SNL.Clients.Office.Excel.Functions.SPG(A446,"IQ_AVG_DILUT_SHARES_OUT","CY2023")</f>
        <v>2473600000</v>
      </c>
      <c r="D446" s="5">
        <f>_xll.SNL.Clients.Office.Excel.Functions.SPG(A446, "IQ_DILUT_EPS_NORM", "CY2023")</f>
        <v>5.141</v>
      </c>
      <c r="E446">
        <f t="shared" si="24"/>
        <v>12716777.6</v>
      </c>
      <c r="F446">
        <f t="shared" si="25"/>
        <v>0.15151105762929956</v>
      </c>
      <c r="G446" t="s">
        <v>448</v>
      </c>
      <c r="H446" s="4" cm="1">
        <f t="array" ref="H446">_xll.SNL.Clients.Office.Excel.Functions.SPG(G446, "SP_TOTAL_REV", "CY2023")</f>
        <v>83933000</v>
      </c>
      <c r="I446" s="4">
        <f>_xll.SNL.Clients.Office.Excel.Functions.SPG(G446,"IQ_AVG_DILUT_SHARES_OUT","CY2023")</f>
        <v>2473600000</v>
      </c>
      <c r="J446" s="5">
        <f>_xll.SNL.Clients.Office.Excel.Functions.SPG(G446, "IQ_DILUT_EPS_NORM", "CY2023")</f>
        <v>5.141</v>
      </c>
      <c r="K446">
        <f t="shared" si="26"/>
        <v>12716777.6</v>
      </c>
      <c r="L446">
        <f t="shared" si="27"/>
        <v>0.15151105762929956</v>
      </c>
    </row>
    <row r="447" spans="1:12">
      <c r="A447" t="s">
        <v>449</v>
      </c>
      <c r="B447" s="4" cm="1">
        <f t="array" ref="B447">_xll.SNL.Clients.Office.Excel.Functions.SPG(A447, "SP_TOTAL_REV", "CY2023")</f>
        <v>62082300</v>
      </c>
      <c r="C447" s="4">
        <f>_xll.SNL.Clients.Office.Excel.Functions.SPG(A447,"IQ_AVG_DILUT_SHARES_OUT","CY2023")</f>
        <v>587500000</v>
      </c>
      <c r="D447" s="5">
        <f>_xll.SNL.Clients.Office.Excel.Functions.SPG(A447, "IQ_DILUT_EPS_NORM", "CY2023")</f>
        <v>5.2169999999999996</v>
      </c>
      <c r="E447">
        <f t="shared" si="24"/>
        <v>3064987.5</v>
      </c>
      <c r="F447">
        <f t="shared" si="25"/>
        <v>4.9369747899159662E-2</v>
      </c>
      <c r="G447" t="s">
        <v>449</v>
      </c>
      <c r="H447" s="4" cm="1">
        <f t="array" ref="H447">_xll.SNL.Clients.Office.Excel.Functions.SPG(G447, "SP_TOTAL_REV", "CY2023")</f>
        <v>62082300</v>
      </c>
      <c r="I447" s="4">
        <f>_xll.SNL.Clients.Office.Excel.Functions.SPG(G447,"IQ_AVG_DILUT_SHARES_OUT","CY2023")</f>
        <v>587500000</v>
      </c>
      <c r="J447" s="5">
        <f>_xll.SNL.Clients.Office.Excel.Functions.SPG(G447, "IQ_DILUT_EPS_NORM", "CY2023")</f>
        <v>5.2169999999999996</v>
      </c>
      <c r="K447">
        <f t="shared" si="26"/>
        <v>3064987.5</v>
      </c>
      <c r="L447">
        <f t="shared" si="27"/>
        <v>4.9369747899159662E-2</v>
      </c>
    </row>
    <row r="448" spans="1:12">
      <c r="A448" t="s">
        <v>450</v>
      </c>
      <c r="B448" s="4" cm="1">
        <f t="array" ref="B448">_xll.SNL.Clients.Office.Excel.Functions.SPG(A448, "SP_TOTAL_REV", "CY2023")</f>
        <v>23051900</v>
      </c>
      <c r="C448" s="4">
        <f>_xll.SNL.Clients.Office.Excel.Functions.SPG(A448,"IQ_AVG_DILUT_SHARES_OUT","CY2023")</f>
        <v>258300000</v>
      </c>
      <c r="D448" s="5">
        <f>_xll.SNL.Clients.Office.Excel.Functions.SPG(A448, "IQ_DILUT_EPS_NORM", "CY2023")</f>
        <v>7.6950000000000003</v>
      </c>
      <c r="E448">
        <f t="shared" si="24"/>
        <v>1987618.5</v>
      </c>
      <c r="F448">
        <f t="shared" si="25"/>
        <v>8.6223630156299483E-2</v>
      </c>
      <c r="G448" t="s">
        <v>450</v>
      </c>
      <c r="H448" s="4" cm="1">
        <f t="array" ref="H448">_xll.SNL.Clients.Office.Excel.Functions.SPG(G448, "SP_TOTAL_REV", "CY2023")</f>
        <v>23051900</v>
      </c>
      <c r="I448" s="4">
        <f>_xll.SNL.Clients.Office.Excel.Functions.SPG(G448,"IQ_AVG_DILUT_SHARES_OUT","CY2023")</f>
        <v>258300000</v>
      </c>
      <c r="J448" s="5">
        <f>_xll.SNL.Clients.Office.Excel.Functions.SPG(G448, "IQ_DILUT_EPS_NORM", "CY2023")</f>
        <v>7.6950000000000003</v>
      </c>
      <c r="K448">
        <f t="shared" si="26"/>
        <v>1987618.5</v>
      </c>
      <c r="L448">
        <f t="shared" si="27"/>
        <v>8.6223630156299483E-2</v>
      </c>
    </row>
    <row r="449" spans="1:12">
      <c r="A449" t="s">
        <v>451</v>
      </c>
      <c r="B449" s="4" cm="1">
        <f t="array" ref="B449">_xll.SNL.Clients.Office.Excel.Functions.SPG(A449, "SP_TOTAL_REV", "CY2023")</f>
        <v>25253000</v>
      </c>
      <c r="C449" s="4">
        <f>_xll.SNL.Clients.Office.Excel.Functions.SPG(A449,"IQ_AVG_DILUT_SHARES_OUT","CY2023")</f>
        <v>1098000000</v>
      </c>
      <c r="D449" s="5">
        <f>_xll.SNL.Clients.Office.Excel.Functions.SPG(A449, "IQ_DILUT_EPS_NORM", "CY2023")</f>
        <v>2.589</v>
      </c>
      <c r="E449">
        <f t="shared" si="24"/>
        <v>2842722</v>
      </c>
      <c r="F449">
        <f t="shared" si="25"/>
        <v>0.11256967489011206</v>
      </c>
      <c r="G449" t="s">
        <v>451</v>
      </c>
      <c r="H449" s="4" cm="1">
        <f t="array" ref="H449">_xll.SNL.Clients.Office.Excel.Functions.SPG(G449, "SP_TOTAL_REV", "CY2023")</f>
        <v>25253000</v>
      </c>
      <c r="I449" s="4">
        <f>_xll.SNL.Clients.Office.Excel.Functions.SPG(G449,"IQ_AVG_DILUT_SHARES_OUT","CY2023")</f>
        <v>1098000000</v>
      </c>
      <c r="J449" s="5">
        <f>_xll.SNL.Clients.Office.Excel.Functions.SPG(G449, "IQ_DILUT_EPS_NORM", "CY2023")</f>
        <v>2.589</v>
      </c>
      <c r="K449">
        <f t="shared" si="26"/>
        <v>2842722</v>
      </c>
      <c r="L449">
        <f t="shared" si="27"/>
        <v>0.11256967489011206</v>
      </c>
    </row>
    <row r="450" spans="1:12">
      <c r="A450" t="s">
        <v>452</v>
      </c>
      <c r="B450" s="4" cm="1">
        <f t="array" ref="B450">_xll.SNL.Clients.Office.Excel.Functions.SPG(A450, "SP_TOTAL_REV", "CY2023")</f>
        <v>54217000</v>
      </c>
      <c r="C450" s="4">
        <f>_xll.SNL.Clients.Office.Excel.Functions.SPG(A450,"IQ_AVG_DILUT_SHARES_OUT","CY2023")</f>
        <v>1159000000</v>
      </c>
      <c r="D450" s="5">
        <f>_xll.SNL.Clients.Office.Excel.Functions.SPG(A450, "IQ_DILUT_EPS_NORM", "CY2023")</f>
        <v>3.218</v>
      </c>
      <c r="E450">
        <f t="shared" si="24"/>
        <v>3729662</v>
      </c>
      <c r="F450">
        <f t="shared" si="25"/>
        <v>6.8791375398860141E-2</v>
      </c>
      <c r="G450" t="s">
        <v>452</v>
      </c>
      <c r="H450" s="4" cm="1">
        <f t="array" ref="H450">_xll.SNL.Clients.Office.Excel.Functions.SPG(G450, "SP_TOTAL_REV", "CY2023")</f>
        <v>54217000</v>
      </c>
      <c r="I450" s="4">
        <f>_xll.SNL.Clients.Office.Excel.Functions.SPG(G450,"IQ_AVG_DILUT_SHARES_OUT","CY2023")</f>
        <v>1159000000</v>
      </c>
      <c r="J450" s="5">
        <f>_xll.SNL.Clients.Office.Excel.Functions.SPG(G450, "IQ_DILUT_EPS_NORM", "CY2023")</f>
        <v>3.218</v>
      </c>
      <c r="K450">
        <f t="shared" si="26"/>
        <v>3729662</v>
      </c>
      <c r="L450">
        <f t="shared" si="27"/>
        <v>6.8791375398860141E-2</v>
      </c>
    </row>
    <row r="451" spans="1:12">
      <c r="A451" t="s">
        <v>453</v>
      </c>
      <c r="B451" s="4" cm="1">
        <f t="array" ref="B451">_xll.SNL.Clients.Office.Excel.Functions.SPG(A451, "SP_TOTAL_REV", "CY2023")</f>
        <v>41364000</v>
      </c>
      <c r="C451" s="4">
        <f>_xll.SNL.Clients.Office.Excel.Functions.SPG(A451,"IQ_AVG_DILUT_SHARES_OUT","CY2023")</f>
        <v>232200000</v>
      </c>
      <c r="D451" s="5">
        <f>_xll.SNL.Clients.Office.Excel.Functions.SPG(A451, "IQ_DILUT_EPS_NORM", "CY2023")</f>
        <v>9.0739999999999998</v>
      </c>
      <c r="E451">
        <f t="shared" si="24"/>
        <v>2106982.7999999998</v>
      </c>
      <c r="F451">
        <f t="shared" si="25"/>
        <v>5.093759791122715E-2</v>
      </c>
      <c r="G451" t="s">
        <v>453</v>
      </c>
      <c r="H451" s="4" cm="1">
        <f t="array" ref="H451">_xll.SNL.Clients.Office.Excel.Functions.SPG(G451, "SP_TOTAL_REV", "CY2023")</f>
        <v>41364000</v>
      </c>
      <c r="I451" s="4">
        <f>_xll.SNL.Clients.Office.Excel.Functions.SPG(G451,"IQ_AVG_DILUT_SHARES_OUT","CY2023")</f>
        <v>232200000</v>
      </c>
      <c r="J451" s="5">
        <f>_xll.SNL.Clients.Office.Excel.Functions.SPG(G451, "IQ_DILUT_EPS_NORM", "CY2023")</f>
        <v>9.0739999999999998</v>
      </c>
      <c r="K451">
        <f t="shared" si="26"/>
        <v>2106982.7999999998</v>
      </c>
      <c r="L451">
        <f t="shared" si="27"/>
        <v>5.093759791122715E-2</v>
      </c>
    </row>
    <row r="452" spans="1:12">
      <c r="A452" t="s">
        <v>454</v>
      </c>
      <c r="B452" s="4" cm="1">
        <f t="array" ref="B452">_xll.SNL.Clients.Office.Excel.Functions.SPG(A452, "SP_TOTAL_REV", "CY2023")</f>
        <v>88935000</v>
      </c>
      <c r="C452" s="4">
        <f>_xll.SNL.Clients.Office.Excel.Functions.SPG(A452,"IQ_AVG_DILUT_SHARES_OUT","CY2023")</f>
        <v>1832000000</v>
      </c>
      <c r="D452" s="5">
        <f>_xll.SNL.Clients.Office.Excel.Functions.SPG(A452, "IQ_DILUT_EPS_NORM", "CY2023")</f>
        <v>2.5819999999999999</v>
      </c>
      <c r="E452">
        <f t="shared" si="24"/>
        <v>4730224</v>
      </c>
      <c r="F452">
        <f t="shared" si="25"/>
        <v>5.3187429021195255E-2</v>
      </c>
      <c r="G452" t="s">
        <v>454</v>
      </c>
      <c r="H452" s="4" cm="1">
        <f t="array" ref="H452">_xll.SNL.Clients.Office.Excel.Functions.SPG(G452, "SP_TOTAL_REV", "CY2023")</f>
        <v>88935000</v>
      </c>
      <c r="I452" s="4">
        <f>_xll.SNL.Clients.Office.Excel.Functions.SPG(G452,"IQ_AVG_DILUT_SHARES_OUT","CY2023")</f>
        <v>1832000000</v>
      </c>
      <c r="J452" s="5">
        <f>_xll.SNL.Clients.Office.Excel.Functions.SPG(G452, "IQ_DILUT_EPS_NORM", "CY2023")</f>
        <v>2.5819999999999999</v>
      </c>
      <c r="K452">
        <f t="shared" si="26"/>
        <v>4730224</v>
      </c>
      <c r="L452">
        <f t="shared" si="27"/>
        <v>5.3187429021195255E-2</v>
      </c>
    </row>
    <row r="453" spans="1:12">
      <c r="A453" t="s">
        <v>455</v>
      </c>
      <c r="B453" s="4" cm="1">
        <f t="array" ref="B453">_xll.SNL.Clients.Office.Excel.Functions.SPG(A453, "SP_TOTAL_REV", "CY2023")</f>
        <v>9951000</v>
      </c>
      <c r="C453" s="4">
        <f>_xll.SNL.Clients.Office.Excel.Functions.SPG(A453,"IQ_AVG_DILUT_SHARES_OUT","CY2023")</f>
        <v>1222715000</v>
      </c>
      <c r="D453" s="5">
        <f>_xll.SNL.Clients.Office.Excel.Functions.SPG(A453, "IQ_DILUT_EPS_NORM", "CY2023")</f>
        <v>1.823</v>
      </c>
      <c r="E453">
        <f t="shared" ref="E453:E506" si="28">C453*D453/1000</f>
        <v>2229009.4449999998</v>
      </c>
      <c r="F453">
        <f t="shared" ref="F453:F506" si="29">E453/B453</f>
        <v>0.22399853733293135</v>
      </c>
      <c r="G453" t="s">
        <v>455</v>
      </c>
      <c r="H453" s="4" cm="1">
        <f t="array" ref="H453">_xll.SNL.Clients.Office.Excel.Functions.SPG(G453, "SP_TOTAL_REV", "CY2023")</f>
        <v>9951000</v>
      </c>
      <c r="I453" s="4">
        <f>_xll.SNL.Clients.Office.Excel.Functions.SPG(G453,"IQ_AVG_DILUT_SHARES_OUT","CY2023")</f>
        <v>1222715000</v>
      </c>
      <c r="J453" s="5">
        <f>_xll.SNL.Clients.Office.Excel.Functions.SPG(G453, "IQ_DILUT_EPS_NORM", "CY2023")</f>
        <v>1.823</v>
      </c>
      <c r="K453">
        <f t="shared" ref="K453:K506" si="30">I453*J453/1000</f>
        <v>2229009.4449999998</v>
      </c>
      <c r="L453">
        <f t="shared" ref="L453:L506" si="31">K453/H453</f>
        <v>0.22399853733293135</v>
      </c>
    </row>
    <row r="454" spans="1:12">
      <c r="A454" t="s">
        <v>456</v>
      </c>
      <c r="B454" s="4" cm="1">
        <f t="array" ref="B454">_xll.SNL.Clients.Office.Excel.Functions.SPG(A454, "SP_TOTAL_REV", "CY2023")</f>
        <v>42857000</v>
      </c>
      <c r="C454" s="4">
        <f>_xll.SNL.Clients.Office.Excel.Functions.SPG(A454,"IQ_AVG_DILUT_SHARES_OUT","CY2023")</f>
        <v>388000000</v>
      </c>
      <c r="D454" s="5">
        <f>_xll.SNL.Clients.Office.Excel.Functions.SPG(A454, "IQ_DILUT_EPS_NORM", "CY2023")</f>
        <v>11.081</v>
      </c>
      <c r="E454">
        <f t="shared" si="28"/>
        <v>4299428</v>
      </c>
      <c r="F454">
        <f t="shared" si="29"/>
        <v>0.10032032106773689</v>
      </c>
      <c r="G454" t="s">
        <v>456</v>
      </c>
      <c r="H454" s="4" cm="1">
        <f t="array" ref="H454">_xll.SNL.Clients.Office.Excel.Functions.SPG(G454, "SP_TOTAL_REV", "CY2023")</f>
        <v>42857000</v>
      </c>
      <c r="I454" s="4">
        <f>_xll.SNL.Clients.Office.Excel.Functions.SPG(G454,"IQ_AVG_DILUT_SHARES_OUT","CY2023")</f>
        <v>388000000</v>
      </c>
      <c r="J454" s="5">
        <f>_xll.SNL.Clients.Office.Excel.Functions.SPG(G454, "IQ_DILUT_EPS_NORM", "CY2023")</f>
        <v>11.081</v>
      </c>
      <c r="K454">
        <f t="shared" si="30"/>
        <v>4299428</v>
      </c>
      <c r="L454">
        <f t="shared" si="31"/>
        <v>0.10032032106773689</v>
      </c>
    </row>
    <row r="455" spans="1:12">
      <c r="A455" t="s">
        <v>457</v>
      </c>
      <c r="B455" s="4" cm="1">
        <f t="array" ref="B455">_xll.SNL.Clients.Office.Excel.Functions.SPG(A455, "SP_TOTAL_REV", "CY2023")</f>
        <v>14555741</v>
      </c>
      <c r="C455" s="4">
        <f>_xll.SNL.Clients.Office.Excel.Functions.SPG(A455,"IQ_AVG_DILUT_SHARES_OUT","CY2023")</f>
        <v>548730000</v>
      </c>
      <c r="D455" s="5">
        <f>_xll.SNL.Clients.Office.Excel.Functions.SPG(A455, "IQ_DILUT_EPS_NORM", "CY2023")</f>
        <v>1.631</v>
      </c>
      <c r="E455">
        <f t="shared" si="28"/>
        <v>894978.63</v>
      </c>
      <c r="F455">
        <f t="shared" si="29"/>
        <v>6.1486298086782389E-2</v>
      </c>
      <c r="G455" t="s">
        <v>457</v>
      </c>
      <c r="H455" s="4" cm="1">
        <f t="array" ref="H455">_xll.SNL.Clients.Office.Excel.Functions.SPG(G455, "SP_TOTAL_REV", "CY2023")</f>
        <v>14555741</v>
      </c>
      <c r="I455" s="4">
        <f>_xll.SNL.Clients.Office.Excel.Functions.SPG(G455,"IQ_AVG_DILUT_SHARES_OUT","CY2023")</f>
        <v>548730000</v>
      </c>
      <c r="J455" s="5">
        <f>_xll.SNL.Clients.Office.Excel.Functions.SPG(G455, "IQ_DILUT_EPS_NORM", "CY2023")</f>
        <v>1.631</v>
      </c>
      <c r="K455">
        <f t="shared" si="30"/>
        <v>894978.63</v>
      </c>
      <c r="L455">
        <f t="shared" si="31"/>
        <v>6.1486298086782389E-2</v>
      </c>
    </row>
    <row r="456" spans="1:12">
      <c r="A456" t="s">
        <v>458</v>
      </c>
      <c r="B456" s="4" cm="1">
        <f t="array" ref="B456">_xll.SNL.Clients.Office.Excel.Functions.SPG(A456, "SP_TOTAL_REV", "CY2023")</f>
        <v>17677600</v>
      </c>
      <c r="C456" s="4">
        <f>_xll.SNL.Clients.Office.Excel.Functions.SPG(A456,"IQ_AVG_DILUT_SHARES_OUT","CY2023")</f>
        <v>230700000</v>
      </c>
      <c r="D456" s="5">
        <f>_xll.SNL.Clients.Office.Excel.Functions.SPG(A456, "IQ_DILUT_EPS_NORM", "CY2023")</f>
        <v>6.8860000000000001</v>
      </c>
      <c r="E456">
        <f t="shared" si="28"/>
        <v>1588600.2</v>
      </c>
      <c r="F456">
        <f t="shared" si="29"/>
        <v>8.986515137801511E-2</v>
      </c>
      <c r="G456" t="s">
        <v>458</v>
      </c>
      <c r="H456" s="4" cm="1">
        <f t="array" ref="H456">_xll.SNL.Clients.Office.Excel.Functions.SPG(G456, "SP_TOTAL_REV", "CY2023")</f>
        <v>17677600</v>
      </c>
      <c r="I456" s="4">
        <f>_xll.SNL.Clients.Office.Excel.Functions.SPG(G456,"IQ_AVG_DILUT_SHARES_OUT","CY2023")</f>
        <v>230700000</v>
      </c>
      <c r="J456" s="5">
        <f>_xll.SNL.Clients.Office.Excel.Functions.SPG(G456, "IQ_DILUT_EPS_NORM", "CY2023")</f>
        <v>6.8860000000000001</v>
      </c>
      <c r="K456">
        <f t="shared" si="30"/>
        <v>1588600.2</v>
      </c>
      <c r="L456">
        <f t="shared" si="31"/>
        <v>8.986515137801511E-2</v>
      </c>
    </row>
    <row r="457" spans="1:12">
      <c r="A457" t="s">
        <v>459</v>
      </c>
      <c r="B457" s="4" cm="1">
        <f t="array" ref="B457">_xll.SNL.Clients.Office.Excel.Functions.SPG(A457, "SP_TOTAL_REV", "CY2023")</f>
        <v>6977000</v>
      </c>
      <c r="C457" s="4">
        <f>_xll.SNL.Clients.Office.Excel.Functions.SPG(A457,"IQ_AVG_DILUT_SHARES_OUT","CY2023")</f>
        <v>57350000</v>
      </c>
      <c r="D457" s="5">
        <f>_xll.SNL.Clients.Office.Excel.Functions.SPG(A457, "IQ_DILUT_EPS_NORM", "CY2023")</f>
        <v>21.577999999999999</v>
      </c>
      <c r="E457">
        <f t="shared" si="28"/>
        <v>1237498.3</v>
      </c>
      <c r="F457">
        <f t="shared" si="29"/>
        <v>0.17736825283072954</v>
      </c>
      <c r="G457" t="s">
        <v>459</v>
      </c>
      <c r="H457" s="4" cm="1">
        <f t="array" ref="H457">_xll.SNL.Clients.Office.Excel.Functions.SPG(G457, "SP_TOTAL_REV", "CY2023")</f>
        <v>6977000</v>
      </c>
      <c r="I457" s="4">
        <f>_xll.SNL.Clients.Office.Excel.Functions.SPG(G457,"IQ_AVG_DILUT_SHARES_OUT","CY2023")</f>
        <v>57350000</v>
      </c>
      <c r="J457" s="5">
        <f>_xll.SNL.Clients.Office.Excel.Functions.SPG(G457, "IQ_DILUT_EPS_NORM", "CY2023")</f>
        <v>21.577999999999999</v>
      </c>
      <c r="K457">
        <f t="shared" si="30"/>
        <v>1237498.3</v>
      </c>
      <c r="L457">
        <f t="shared" si="31"/>
        <v>0.17736825283072954</v>
      </c>
    </row>
    <row r="458" spans="1:12">
      <c r="A458" t="s">
        <v>460</v>
      </c>
      <c r="B458" s="4" cm="1">
        <f t="array" ref="B458">_xll.SNL.Clients.Office.Excel.Functions.SPG(A458, "SP_TOTAL_REV", "CY2023")</f>
        <v>3798700</v>
      </c>
      <c r="C458" s="4">
        <f>_xll.SNL.Clients.Office.Excel.Functions.SPG(A458,"IQ_AVG_DILUT_SHARES_OUT","CY2023")</f>
        <v>249100000</v>
      </c>
      <c r="D458" s="5">
        <f>_xll.SNL.Clients.Office.Excel.Functions.SPG(A458, "IQ_DILUT_EPS_NORM", "CY2023")</f>
        <v>1.103</v>
      </c>
      <c r="E458">
        <f t="shared" si="28"/>
        <v>274757.3</v>
      </c>
      <c r="F458">
        <f t="shared" si="29"/>
        <v>7.2329296864716869E-2</v>
      </c>
      <c r="G458" t="s">
        <v>460</v>
      </c>
      <c r="H458" s="4" cm="1">
        <f t="array" ref="H458">_xll.SNL.Clients.Office.Excel.Functions.SPG(G458, "SP_TOTAL_REV", "CY2023")</f>
        <v>3798700</v>
      </c>
      <c r="I458" s="4">
        <f>_xll.SNL.Clients.Office.Excel.Functions.SPG(G458,"IQ_AVG_DILUT_SHARES_OUT","CY2023")</f>
        <v>249100000</v>
      </c>
      <c r="J458" s="5">
        <f>_xll.SNL.Clients.Office.Excel.Functions.SPG(G458, "IQ_DILUT_EPS_NORM", "CY2023")</f>
        <v>1.103</v>
      </c>
      <c r="K458">
        <f t="shared" si="30"/>
        <v>274757.3</v>
      </c>
      <c r="L458">
        <f t="shared" si="31"/>
        <v>7.2329296864716869E-2</v>
      </c>
    </row>
    <row r="459" spans="1:12">
      <c r="A459" t="s">
        <v>461</v>
      </c>
      <c r="B459" s="4" cm="1">
        <f t="array" ref="B459">_xll.SNL.Clients.Office.Excel.Functions.SPG(A459, "SP_TOTAL_REV", "CY2023")</f>
        <v>20022000</v>
      </c>
      <c r="C459" s="4">
        <f>_xll.SNL.Clients.Office.Excel.Functions.SPG(A459,"IQ_AVG_DILUT_SHARES_OUT","CY2023")</f>
        <v>1331963000</v>
      </c>
      <c r="D459" s="5">
        <f>_xll.SNL.Clients.Office.Excel.Functions.SPG(A459, "IQ_DILUT_EPS_NORM", "CY2023")</f>
        <v>2.9079999999999999</v>
      </c>
      <c r="E459">
        <f t="shared" si="28"/>
        <v>3873348.4040000001</v>
      </c>
      <c r="F459">
        <f t="shared" si="29"/>
        <v>0.19345462011787035</v>
      </c>
      <c r="G459" t="s">
        <v>461</v>
      </c>
      <c r="H459" s="4" cm="1">
        <f t="array" ref="H459">_xll.SNL.Clients.Office.Excel.Functions.SPG(G459, "SP_TOTAL_REV", "CY2023")</f>
        <v>20022000</v>
      </c>
      <c r="I459" s="4">
        <f>_xll.SNL.Clients.Office.Excel.Functions.SPG(G459,"IQ_AVG_DILUT_SHARES_OUT","CY2023")</f>
        <v>1331963000</v>
      </c>
      <c r="J459" s="5">
        <f>_xll.SNL.Clients.Office.Excel.Functions.SPG(G459, "IQ_DILUT_EPS_NORM", "CY2023")</f>
        <v>2.9079999999999999</v>
      </c>
      <c r="K459">
        <f t="shared" si="30"/>
        <v>3873348.4040000001</v>
      </c>
      <c r="L459">
        <f t="shared" si="31"/>
        <v>0.19345462011787035</v>
      </c>
    </row>
    <row r="460" spans="1:12">
      <c r="A460" t="s">
        <v>462</v>
      </c>
      <c r="B460" s="4" cm="1">
        <f t="array" ref="B460">_xll.SNL.Clients.Office.Excel.Functions.SPG(A460, "SP_TOTAL_REV", "CY2023")</f>
        <v>1951751</v>
      </c>
      <c r="C460" s="4">
        <f>_xll.SNL.Clients.Office.Excel.Functions.SPG(A460,"IQ_AVG_DILUT_SHARES_OUT","CY2023")</f>
        <v>42769000</v>
      </c>
      <c r="D460" s="5">
        <f>_xll.SNL.Clients.Office.Excel.Functions.SPG(A460, "IQ_DILUT_EPS_NORM", "CY2023")</f>
        <v>2.903</v>
      </c>
      <c r="E460">
        <f t="shared" si="28"/>
        <v>124158.40700000001</v>
      </c>
      <c r="F460">
        <f t="shared" si="29"/>
        <v>6.3613855968307431E-2</v>
      </c>
      <c r="G460" t="s">
        <v>462</v>
      </c>
      <c r="H460" s="4" cm="1">
        <f t="array" ref="H460">_xll.SNL.Clients.Office.Excel.Functions.SPG(G460, "SP_TOTAL_REV", "CY2023")</f>
        <v>1951751</v>
      </c>
      <c r="I460" s="4">
        <f>_xll.SNL.Clients.Office.Excel.Functions.SPG(G460,"IQ_AVG_DILUT_SHARES_OUT","CY2023")</f>
        <v>42769000</v>
      </c>
      <c r="J460" s="5">
        <f>_xll.SNL.Clients.Office.Excel.Functions.SPG(G460, "IQ_DILUT_EPS_NORM", "CY2023")</f>
        <v>2.903</v>
      </c>
      <c r="K460">
        <f t="shared" si="30"/>
        <v>124158.40700000001</v>
      </c>
      <c r="L460">
        <f t="shared" si="31"/>
        <v>6.3613855968307431E-2</v>
      </c>
    </row>
    <row r="461" spans="1:12">
      <c r="A461" t="s">
        <v>463</v>
      </c>
      <c r="B461" s="4" cm="1">
        <f t="array" ref="B461">_xll.SNL.Clients.Office.Excel.Functions.SPG(A461, "SP_TOTAL_REV", "CY2023")</f>
        <v>52940000</v>
      </c>
      <c r="C461" s="4">
        <f>_xll.SNL.Clients.Office.Excel.Functions.SPG(A461,"IQ_AVG_DILUT_SHARES_OUT","CY2023")</f>
        <v>353500000</v>
      </c>
      <c r="D461" s="5">
        <f>_xll.SNL.Clients.Office.Excel.Functions.SPG(A461, "IQ_DILUT_EPS_NORM", "CY2023")</f>
        <v>0.63100000000000001</v>
      </c>
      <c r="E461">
        <f t="shared" si="28"/>
        <v>223058.5</v>
      </c>
      <c r="F461">
        <f t="shared" si="29"/>
        <v>4.213420853796751E-3</v>
      </c>
      <c r="G461" t="s">
        <v>463</v>
      </c>
      <c r="H461" s="4" cm="1">
        <f t="array" ref="H461">_xll.SNL.Clients.Office.Excel.Functions.SPG(G461, "SP_TOTAL_REV", "CY2023")</f>
        <v>52940000</v>
      </c>
      <c r="I461" s="4">
        <f>_xll.SNL.Clients.Office.Excel.Functions.SPG(G461,"IQ_AVG_DILUT_SHARES_OUT","CY2023")</f>
        <v>353500000</v>
      </c>
      <c r="J461" s="5">
        <f>_xll.SNL.Clients.Office.Excel.Functions.SPG(G461, "IQ_DILUT_EPS_NORM", "CY2023")</f>
        <v>0.63100000000000001</v>
      </c>
      <c r="K461">
        <f t="shared" si="30"/>
        <v>223058.5</v>
      </c>
      <c r="L461">
        <f t="shared" si="31"/>
        <v>4.213420853796751E-3</v>
      </c>
    </row>
    <row r="462" spans="1:12">
      <c r="A462" t="s">
        <v>464</v>
      </c>
      <c r="B462" s="4" cm="1">
        <f t="array" ref="B462">_xll.SNL.Clients.Office.Excel.Functions.SPG(A462, "SP_TOTAL_REV", "CY2023")</f>
        <v>28153000</v>
      </c>
      <c r="C462" s="4">
        <f>_xll.SNL.Clients.Office.Excel.Functions.SPG(A462,"IQ_AVG_DILUT_SHARES_OUT","CY2023")</f>
        <v>1543000000</v>
      </c>
      <c r="D462" s="5">
        <f>_xll.SNL.Clients.Office.Excel.Functions.SPG(A462, "IQ_DILUT_EPS_NORM", "CY2023")</f>
        <v>3.1709999999999998</v>
      </c>
      <c r="E462">
        <f t="shared" si="28"/>
        <v>4892853</v>
      </c>
      <c r="F462">
        <f t="shared" si="29"/>
        <v>0.17379508400525698</v>
      </c>
      <c r="G462" t="s">
        <v>464</v>
      </c>
      <c r="H462" s="4" cm="1">
        <f t="array" ref="H462">_xll.SNL.Clients.Office.Excel.Functions.SPG(G462, "SP_TOTAL_REV", "CY2023")</f>
        <v>28153000</v>
      </c>
      <c r="I462" s="4">
        <f>_xll.SNL.Clients.Office.Excel.Functions.SPG(G462,"IQ_AVG_DILUT_SHARES_OUT","CY2023")</f>
        <v>1543000000</v>
      </c>
      <c r="J462" s="5">
        <f>_xll.SNL.Clients.Office.Excel.Functions.SPG(G462, "IQ_DILUT_EPS_NORM", "CY2023")</f>
        <v>3.1709999999999998</v>
      </c>
      <c r="K462">
        <f t="shared" si="30"/>
        <v>4892853</v>
      </c>
      <c r="L462">
        <f t="shared" si="31"/>
        <v>0.17379508400525698</v>
      </c>
    </row>
    <row r="463" spans="1:12">
      <c r="A463" t="s">
        <v>465</v>
      </c>
      <c r="B463" s="4" cm="1">
        <f t="array" ref="B463">_xll.SNL.Clients.Office.Excel.Functions.SPG(A463, "SP_TOTAL_REV", "CY2023")</f>
        <v>37281000</v>
      </c>
      <c r="C463" s="4">
        <f>_xll.SNL.Clients.Office.Excel.Functions.SPG(A463,"IQ_AVG_DILUT_SHARES_OUT","CY2023")</f>
        <v>2091782000</v>
      </c>
      <c r="D463" s="5">
        <f>_xll.SNL.Clients.Office.Excel.Functions.SPG(A463, "IQ_DILUT_EPS_NORM", "CY2023")</f>
        <v>-7.0999999999999994E-2</v>
      </c>
      <c r="E463">
        <f t="shared" si="28"/>
        <v>-148516.522</v>
      </c>
      <c r="F463">
        <f t="shared" si="29"/>
        <v>-3.9837054263565895E-3</v>
      </c>
      <c r="G463" t="s">
        <v>465</v>
      </c>
      <c r="H463" s="4" cm="1">
        <f t="array" ref="H463">_xll.SNL.Clients.Office.Excel.Functions.SPG(G463, "SP_TOTAL_REV", "CY2023")</f>
        <v>37281000</v>
      </c>
      <c r="I463" s="4">
        <f>_xll.SNL.Clients.Office.Excel.Functions.SPG(G463,"IQ_AVG_DILUT_SHARES_OUT","CY2023")</f>
        <v>2091782000</v>
      </c>
      <c r="J463" s="5">
        <f>_xll.SNL.Clients.Office.Excel.Functions.SPG(G463, "IQ_DILUT_EPS_NORM", "CY2023")</f>
        <v>-7.0999999999999994E-2</v>
      </c>
      <c r="K463">
        <f t="shared" si="30"/>
        <v>-148516.522</v>
      </c>
      <c r="L463">
        <f t="shared" si="31"/>
        <v>-3.9837054263565895E-3</v>
      </c>
    </row>
    <row r="464" spans="1:12">
      <c r="A464" t="s">
        <v>466</v>
      </c>
      <c r="B464" s="4" cm="1">
        <f t="array" ref="B464">_xll.SNL.Clients.Office.Excel.Functions.SPG(A464, "SP_TOTAL_REV", "CY2023")</f>
        <v>1650653</v>
      </c>
      <c r="C464" s="4">
        <f>_xll.SNL.Clients.Office.Excel.Functions.SPG(A464,"IQ_AVG_DILUT_SHARES_OUT","CY2023")</f>
        <v>329104000</v>
      </c>
      <c r="D464" s="5">
        <f>_xll.SNL.Clients.Office.Excel.Functions.SPG(A464, "IQ_DILUT_EPS_NORM", "CY2023")</f>
        <v>0.192</v>
      </c>
      <c r="E464">
        <f t="shared" si="28"/>
        <v>63187.968000000001</v>
      </c>
      <c r="F464">
        <f t="shared" si="29"/>
        <v>3.8280588348974617E-2</v>
      </c>
      <c r="G464" t="s">
        <v>466</v>
      </c>
      <c r="H464" s="4" cm="1">
        <f t="array" ref="H464">_xll.SNL.Clients.Office.Excel.Functions.SPG(G464, "SP_TOTAL_REV", "CY2023")</f>
        <v>1650653</v>
      </c>
      <c r="I464" s="4">
        <f>_xll.SNL.Clients.Office.Excel.Functions.SPG(G464,"IQ_AVG_DILUT_SHARES_OUT","CY2023")</f>
        <v>329104000</v>
      </c>
      <c r="J464" s="5">
        <f>_xll.SNL.Clients.Office.Excel.Functions.SPG(G464, "IQ_DILUT_EPS_NORM", "CY2023")</f>
        <v>0.192</v>
      </c>
      <c r="K464">
        <f t="shared" si="30"/>
        <v>63187.968000000001</v>
      </c>
      <c r="L464">
        <f t="shared" si="31"/>
        <v>3.8280588348974617E-2</v>
      </c>
    </row>
    <row r="465" spans="1:12">
      <c r="A465" t="s">
        <v>467</v>
      </c>
      <c r="B465" s="4" cm="1">
        <f t="array" ref="B465">_xll.SNL.Clients.Office.Excel.Functions.SPG(A465, "SP_TOTAL_REV", "CY2023")</f>
        <v>11207303</v>
      </c>
      <c r="C465" s="4">
        <f>_xll.SNL.Clients.Office.Excel.Functions.SPG(A465,"IQ_AVG_DILUT_SHARES_OUT","CY2023")</f>
        <v>49596000</v>
      </c>
      <c r="D465" s="5">
        <f>_xll.SNL.Clients.Office.Excel.Functions.SPG(A465, "IQ_DILUT_EPS_NORM", "CY2023")</f>
        <v>21.367999999999999</v>
      </c>
      <c r="E465">
        <f t="shared" si="28"/>
        <v>1059767.328</v>
      </c>
      <c r="F465">
        <f t="shared" si="29"/>
        <v>9.4560424394700485E-2</v>
      </c>
      <c r="G465" t="s">
        <v>467</v>
      </c>
      <c r="H465" s="4" cm="1">
        <f t="array" ref="H465">_xll.SNL.Clients.Office.Excel.Functions.SPG(G465, "SP_TOTAL_REV", "CY2023")</f>
        <v>11207303</v>
      </c>
      <c r="I465" s="4">
        <f>_xll.SNL.Clients.Office.Excel.Functions.SPG(G465,"IQ_AVG_DILUT_SHARES_OUT","CY2023")</f>
        <v>49596000</v>
      </c>
      <c r="J465" s="5">
        <f>_xll.SNL.Clients.Office.Excel.Functions.SPG(G465, "IQ_DILUT_EPS_NORM", "CY2023")</f>
        <v>21.367999999999999</v>
      </c>
      <c r="K465">
        <f t="shared" si="30"/>
        <v>1059767.328</v>
      </c>
      <c r="L465">
        <f t="shared" si="31"/>
        <v>9.4560424394700485E-2</v>
      </c>
    </row>
    <row r="466" spans="1:12">
      <c r="A466" t="s">
        <v>468</v>
      </c>
      <c r="B466" s="4" cm="1">
        <f t="array" ref="B466">_xll.SNL.Clients.Office.Excel.Functions.SPG(A466, "SP_TOTAL_REV", "CY2023")</f>
        <v>24119000</v>
      </c>
      <c r="C466" s="4">
        <f>_xll.SNL.Clients.Office.Excel.Functions.SPG(A466,"IQ_AVG_DILUT_SHARES_OUT","CY2023")</f>
        <v>610200000</v>
      </c>
      <c r="D466" s="5">
        <f>_xll.SNL.Clients.Office.Excel.Functions.SPG(A466, "IQ_DILUT_EPS_NORM", "CY2023")</f>
        <v>8.3230000000000004</v>
      </c>
      <c r="E466">
        <f t="shared" si="28"/>
        <v>5078694.5999999996</v>
      </c>
      <c r="F466">
        <f t="shared" si="29"/>
        <v>0.21056820763713255</v>
      </c>
      <c r="G466" t="s">
        <v>468</v>
      </c>
      <c r="H466" s="4" cm="1">
        <f t="array" ref="H466">_xll.SNL.Clients.Office.Excel.Functions.SPG(G466, "SP_TOTAL_REV", "CY2023")</f>
        <v>24119000</v>
      </c>
      <c r="I466" s="4">
        <f>_xll.SNL.Clients.Office.Excel.Functions.SPG(G466,"IQ_AVG_DILUT_SHARES_OUT","CY2023")</f>
        <v>610200000</v>
      </c>
      <c r="J466" s="5">
        <f>_xll.SNL.Clients.Office.Excel.Functions.SPG(G466, "IQ_DILUT_EPS_NORM", "CY2023")</f>
        <v>8.3230000000000004</v>
      </c>
      <c r="K466">
        <f t="shared" si="30"/>
        <v>5078694.5999999996</v>
      </c>
      <c r="L466">
        <f t="shared" si="31"/>
        <v>0.21056820763713255</v>
      </c>
    </row>
    <row r="467" spans="1:12">
      <c r="A467" t="s">
        <v>469</v>
      </c>
      <c r="B467" s="4" cm="1">
        <f t="array" ref="B467">_xll.SNL.Clients.Office.Excel.Functions.SPG(A467, "SP_TOTAL_REV", "CY2023")</f>
        <v>53717000</v>
      </c>
      <c r="C467" s="4">
        <f>_xll.SNL.Clients.Office.Excel.Functions.SPG(A467,"IQ_AVG_DILUT_SHARES_OUT","CY2023")</f>
        <v>331900000</v>
      </c>
      <c r="D467" s="5">
        <f>_xll.SNL.Clients.Office.Excel.Functions.SPG(A467, "IQ_DILUT_EPS_NORM", "CY2023")</f>
        <v>8.1349999999999998</v>
      </c>
      <c r="E467">
        <f t="shared" si="28"/>
        <v>2700006.5</v>
      </c>
      <c r="F467">
        <f t="shared" si="29"/>
        <v>5.0263538544594824E-2</v>
      </c>
      <c r="G467" t="s">
        <v>469</v>
      </c>
      <c r="H467" s="4" cm="1">
        <f t="array" ref="H467">_xll.SNL.Clients.Office.Excel.Functions.SPG(G467, "SP_TOTAL_REV", "CY2023")</f>
        <v>53717000</v>
      </c>
      <c r="I467" s="4">
        <f>_xll.SNL.Clients.Office.Excel.Functions.SPG(G467,"IQ_AVG_DILUT_SHARES_OUT","CY2023")</f>
        <v>331900000</v>
      </c>
      <c r="J467" s="5">
        <f>_xll.SNL.Clients.Office.Excel.Functions.SPG(G467, "IQ_DILUT_EPS_NORM", "CY2023")</f>
        <v>8.1349999999999998</v>
      </c>
      <c r="K467">
        <f t="shared" si="30"/>
        <v>2700006.5</v>
      </c>
      <c r="L467">
        <f t="shared" si="31"/>
        <v>5.0263538544594824E-2</v>
      </c>
    </row>
    <row r="468" spans="1:12">
      <c r="A468" t="s">
        <v>470</v>
      </c>
      <c r="B468" s="4" cm="1">
        <f t="array" ref="B468">_xll.SNL.Clients.Office.Excel.Functions.SPG(A468, "SP_TOTAL_REV", "CY2023")</f>
        <v>90958000</v>
      </c>
      <c r="C468" s="4">
        <f>_xll.SNL.Clients.Office.Excel.Functions.SPG(A468,"IQ_AVG_DILUT_SHARES_OUT","CY2023")</f>
        <v>860000000</v>
      </c>
      <c r="D468" s="5">
        <f>_xll.SNL.Clients.Office.Excel.Functions.SPG(A468, "IQ_DILUT_EPS_NORM", "CY2023")</f>
        <v>7.04</v>
      </c>
      <c r="E468">
        <f t="shared" si="28"/>
        <v>6054400</v>
      </c>
      <c r="F468">
        <f t="shared" si="29"/>
        <v>6.6562589326942104E-2</v>
      </c>
      <c r="G468" t="s">
        <v>470</v>
      </c>
      <c r="H468" s="4" cm="1">
        <f t="array" ref="H468">_xll.SNL.Clients.Office.Excel.Functions.SPG(G468, "SP_TOTAL_REV", "CY2023")</f>
        <v>90958000</v>
      </c>
      <c r="I468" s="4">
        <f>_xll.SNL.Clients.Office.Excel.Functions.SPG(G468,"IQ_AVG_DILUT_SHARES_OUT","CY2023")</f>
        <v>860000000</v>
      </c>
      <c r="J468" s="5">
        <f>_xll.SNL.Clients.Office.Excel.Functions.SPG(G468, "IQ_DILUT_EPS_NORM", "CY2023")</f>
        <v>7.04</v>
      </c>
      <c r="K468">
        <f t="shared" si="30"/>
        <v>6054400</v>
      </c>
      <c r="L468">
        <f t="shared" si="31"/>
        <v>6.6562589326942104E-2</v>
      </c>
    </row>
    <row r="469" spans="1:12">
      <c r="A469" t="s">
        <v>471</v>
      </c>
      <c r="B469" s="4" cm="1">
        <f t="array" ref="B469">_xll.SNL.Clients.Office.Excel.Functions.SPG(A469, "SP_TOTAL_REV", "CY2023")</f>
        <v>14332000</v>
      </c>
      <c r="C469" s="4">
        <f>_xll.SNL.Clients.Office.Excel.Functions.SPG(A469,"IQ_AVG_DILUT_SHARES_OUT","CY2023")</f>
        <v>68710000</v>
      </c>
      <c r="D469" s="5">
        <f>_xll.SNL.Clients.Office.Excel.Functions.SPG(A469, "IQ_DILUT_EPS_NORM", "CY2023")</f>
        <v>30.445</v>
      </c>
      <c r="E469">
        <f t="shared" si="28"/>
        <v>2091875.95</v>
      </c>
      <c r="F469">
        <f t="shared" si="29"/>
        <v>0.1459584112475579</v>
      </c>
      <c r="G469" t="s">
        <v>471</v>
      </c>
      <c r="H469" s="4" cm="1">
        <f t="array" ref="H469">_xll.SNL.Clients.Office.Excel.Functions.SPG(G469, "SP_TOTAL_REV", "CY2023")</f>
        <v>14332000</v>
      </c>
      <c r="I469" s="4">
        <f>_xll.SNL.Clients.Office.Excel.Functions.SPG(G469,"IQ_AVG_DILUT_SHARES_OUT","CY2023")</f>
        <v>68710000</v>
      </c>
      <c r="J469" s="5">
        <f>_xll.SNL.Clients.Office.Excel.Functions.SPG(G469, "IQ_DILUT_EPS_NORM", "CY2023")</f>
        <v>30.445</v>
      </c>
      <c r="K469">
        <f t="shared" si="30"/>
        <v>2091875.95</v>
      </c>
      <c r="L469">
        <f t="shared" si="31"/>
        <v>0.1459584112475579</v>
      </c>
    </row>
    <row r="470" spans="1:12">
      <c r="A470" t="s">
        <v>472</v>
      </c>
      <c r="B470" s="4" cm="1">
        <f t="array" ref="B470">_xll.SNL.Clients.Office.Excel.Functions.SPG(A470, "SP_TOTAL_REV", "CY2023")</f>
        <v>371622000</v>
      </c>
      <c r="C470" s="4">
        <f>_xll.SNL.Clients.Office.Excel.Functions.SPG(A470,"IQ_AVG_DILUT_SHARES_OUT","CY2023")</f>
        <v>938000000</v>
      </c>
      <c r="D470" s="5">
        <f>_xll.SNL.Clients.Office.Excel.Functions.SPG(A470, "IQ_DILUT_EPS_NORM", "CY2023")</f>
        <v>18.584</v>
      </c>
      <c r="E470">
        <f t="shared" si="28"/>
        <v>17431792</v>
      </c>
      <c r="F470">
        <f t="shared" si="29"/>
        <v>4.69073198034562E-2</v>
      </c>
      <c r="G470" t="s">
        <v>472</v>
      </c>
      <c r="H470" s="4" cm="1">
        <f t="array" ref="H470">_xll.SNL.Clients.Office.Excel.Functions.SPG(G470, "SP_TOTAL_REV", "CY2023")</f>
        <v>371622000</v>
      </c>
      <c r="I470" s="4">
        <f>_xll.SNL.Clients.Office.Excel.Functions.SPG(G470,"IQ_AVG_DILUT_SHARES_OUT","CY2023")</f>
        <v>938000000</v>
      </c>
      <c r="J470" s="5">
        <f>_xll.SNL.Clients.Office.Excel.Functions.SPG(G470, "IQ_DILUT_EPS_NORM", "CY2023")</f>
        <v>18.584</v>
      </c>
      <c r="K470">
        <f t="shared" si="30"/>
        <v>17431792</v>
      </c>
      <c r="L470">
        <f t="shared" si="31"/>
        <v>4.69073198034562E-2</v>
      </c>
    </row>
    <row r="471" spans="1:12">
      <c r="A471" t="s">
        <v>473</v>
      </c>
      <c r="B471" s="4" cm="1">
        <f t="array" ref="B471">_xll.SNL.Clients.Office.Excel.Functions.SPG(A471, "SP_TOTAL_REV", "CY2023")</f>
        <v>14281976</v>
      </c>
      <c r="C471" s="4">
        <f>_xll.SNL.Clients.Office.Excel.Functions.SPG(A471,"IQ_AVG_DILUT_SHARES_OUT","CY2023")</f>
        <v>70125000</v>
      </c>
      <c r="D471" s="5">
        <f>_xll.SNL.Clients.Office.Excel.Functions.SPG(A471, "IQ_DILUT_EPS_NORM", "CY2023")</f>
        <v>8.36</v>
      </c>
      <c r="E471">
        <f t="shared" si="28"/>
        <v>586245</v>
      </c>
      <c r="F471">
        <f t="shared" si="29"/>
        <v>4.104789141222475E-2</v>
      </c>
      <c r="G471" t="s">
        <v>473</v>
      </c>
      <c r="H471" s="4" cm="1">
        <f t="array" ref="H471">_xll.SNL.Clients.Office.Excel.Functions.SPG(G471, "SP_TOTAL_REV", "CY2023")</f>
        <v>14281976</v>
      </c>
      <c r="I471" s="4">
        <f>_xll.SNL.Clients.Office.Excel.Functions.SPG(G471,"IQ_AVG_DILUT_SHARES_OUT","CY2023")</f>
        <v>70125000</v>
      </c>
      <c r="J471" s="5">
        <f>_xll.SNL.Clients.Office.Excel.Functions.SPG(G471, "IQ_DILUT_EPS_NORM", "CY2023")</f>
        <v>8.36</v>
      </c>
      <c r="K471">
        <f t="shared" si="30"/>
        <v>586245</v>
      </c>
      <c r="L471">
        <f t="shared" si="31"/>
        <v>4.104789141222475E-2</v>
      </c>
    </row>
    <row r="472" spans="1:12">
      <c r="A472" t="s">
        <v>474</v>
      </c>
      <c r="B472" s="4" cm="1">
        <f t="array" ref="B472">_xll.SNL.Clients.Office.Excel.Functions.SPG(A472, "SP_TOTAL_REV", "CY2023")</f>
        <v>139001000</v>
      </c>
      <c r="C472" s="4">
        <f>_xll.SNL.Clients.Office.Excel.Functions.SPG(A472,"IQ_AVG_DILUT_SHARES_OUT","CY2023")</f>
        <v>353000000</v>
      </c>
      <c r="D472" s="5">
        <f>_xll.SNL.Clients.Office.Excel.Functions.SPG(A472, "IQ_DILUT_EPS_NORM", "CY2023")</f>
        <v>19.927</v>
      </c>
      <c r="E472">
        <f t="shared" si="28"/>
        <v>7034231</v>
      </c>
      <c r="F472">
        <f t="shared" si="29"/>
        <v>5.0605614348098217E-2</v>
      </c>
      <c r="G472" t="s">
        <v>474</v>
      </c>
      <c r="H472" s="4" cm="1">
        <f t="array" ref="H472">_xll.SNL.Clients.Office.Excel.Functions.SPG(G472, "SP_TOTAL_REV", "CY2023")</f>
        <v>139001000</v>
      </c>
      <c r="I472" s="4">
        <f>_xll.SNL.Clients.Office.Excel.Functions.SPG(G472,"IQ_AVG_DILUT_SHARES_OUT","CY2023")</f>
        <v>353000000</v>
      </c>
      <c r="J472" s="5">
        <f>_xll.SNL.Clients.Office.Excel.Functions.SPG(G472, "IQ_DILUT_EPS_NORM", "CY2023")</f>
        <v>19.927</v>
      </c>
      <c r="K472">
        <f t="shared" si="30"/>
        <v>7034231</v>
      </c>
      <c r="L472">
        <f t="shared" si="31"/>
        <v>5.0605614348098217E-2</v>
      </c>
    </row>
    <row r="473" spans="1:12">
      <c r="A473" t="s">
        <v>475</v>
      </c>
      <c r="B473" s="4" cm="1">
        <f t="array" ref="B473">_xll.SNL.Clients.Office.Excel.Functions.SPG(A473, "SP_TOTAL_REV", "CY2023")</f>
        <v>4480722</v>
      </c>
      <c r="C473" s="4">
        <f>_xll.SNL.Clients.Office.Excel.Functions.SPG(A473,"IQ_AVG_DILUT_SHARES_OUT","CY2023")</f>
        <v>405670000</v>
      </c>
      <c r="D473" s="5">
        <f>_xll.SNL.Clients.Office.Excel.Functions.SPG(A473, "IQ_DILUT_EPS_NORM", "CY2023")</f>
        <v>0.17199999999999999</v>
      </c>
      <c r="E473">
        <f t="shared" si="28"/>
        <v>69775.240000000005</v>
      </c>
      <c r="F473">
        <f t="shared" si="29"/>
        <v>1.5572320710814018E-2</v>
      </c>
      <c r="G473" t="s">
        <v>475</v>
      </c>
      <c r="H473" s="4" cm="1">
        <f t="array" ref="H473">_xll.SNL.Clients.Office.Excel.Functions.SPG(G473, "SP_TOTAL_REV", "CY2023")</f>
        <v>4480722</v>
      </c>
      <c r="I473" s="4">
        <f>_xll.SNL.Clients.Office.Excel.Functions.SPG(G473,"IQ_AVG_DILUT_SHARES_OUT","CY2023")</f>
        <v>405670000</v>
      </c>
      <c r="J473" s="5">
        <f>_xll.SNL.Clients.Office.Excel.Functions.SPG(G473, "IQ_DILUT_EPS_NORM", "CY2023")</f>
        <v>0.17199999999999999</v>
      </c>
      <c r="K473">
        <f t="shared" si="30"/>
        <v>69775.240000000005</v>
      </c>
      <c r="L473">
        <f t="shared" si="31"/>
        <v>1.5572320710814018E-2</v>
      </c>
    </row>
    <row r="474" spans="1:12">
      <c r="A474" t="s">
        <v>476</v>
      </c>
      <c r="B474" s="4" cm="1">
        <f t="array" ref="B474">_xll.SNL.Clients.Office.Excel.Functions.SPG(A474, "SP_TOTAL_REV", "CY2023")</f>
        <v>5021000</v>
      </c>
      <c r="C474" s="4">
        <f>_xll.SNL.Clients.Office.Excel.Functions.SPG(A474,"IQ_AVG_DILUT_SHARES_OUT","CY2023")</f>
        <v>246800000</v>
      </c>
      <c r="D474" s="5">
        <f>_xll.SNL.Clients.Office.Excel.Functions.SPG(A474, "IQ_DILUT_EPS_NORM", "CY2023")</f>
        <v>2.8439999999999999</v>
      </c>
      <c r="E474">
        <f t="shared" si="28"/>
        <v>701899.2</v>
      </c>
      <c r="F474">
        <f t="shared" si="29"/>
        <v>0.13979271061541523</v>
      </c>
      <c r="G474" t="s">
        <v>476</v>
      </c>
      <c r="H474" s="4" cm="1">
        <f t="array" ref="H474">_xll.SNL.Clients.Office.Excel.Functions.SPG(G474, "SP_TOTAL_REV", "CY2023")</f>
        <v>5021000</v>
      </c>
      <c r="I474" s="4">
        <f>_xll.SNL.Clients.Office.Excel.Functions.SPG(G474,"IQ_AVG_DILUT_SHARES_OUT","CY2023")</f>
        <v>246800000</v>
      </c>
      <c r="J474" s="5">
        <f>_xll.SNL.Clients.Office.Excel.Functions.SPG(G474, "IQ_DILUT_EPS_NORM", "CY2023")</f>
        <v>2.8439999999999999</v>
      </c>
      <c r="K474">
        <f t="shared" si="30"/>
        <v>701899.2</v>
      </c>
      <c r="L474">
        <f t="shared" si="31"/>
        <v>0.13979271061541523</v>
      </c>
    </row>
    <row r="475" spans="1:12">
      <c r="A475" t="s">
        <v>477</v>
      </c>
      <c r="B475" s="4" cm="1">
        <f t="array" ref="B475">_xll.SNL.Clients.Office.Excel.Functions.SPG(A475, "SP_TOTAL_REV", "CY2023")</f>
        <v>1493100</v>
      </c>
      <c r="C475" s="4">
        <f>_xll.SNL.Clients.Office.Excel.Functions.SPG(A475,"IQ_AVG_DILUT_SHARES_OUT","CY2023")</f>
        <v>103500000</v>
      </c>
      <c r="D475" s="5">
        <f>_xll.SNL.Clients.Office.Excel.Functions.SPG(A475, "IQ_DILUT_EPS_NORM", "CY2023")</f>
        <v>5.8970000000000002</v>
      </c>
      <c r="E475">
        <f t="shared" si="28"/>
        <v>610339.5</v>
      </c>
      <c r="F475">
        <f t="shared" si="29"/>
        <v>0.40877335744424353</v>
      </c>
      <c r="G475" t="s">
        <v>477</v>
      </c>
      <c r="H475" s="4" cm="1">
        <f t="array" ref="H475">_xll.SNL.Clients.Office.Excel.Functions.SPG(G475, "SP_TOTAL_REV", "CY2023")</f>
        <v>1493100</v>
      </c>
      <c r="I475" s="4">
        <f>_xll.SNL.Clients.Office.Excel.Functions.SPG(G475,"IQ_AVG_DILUT_SHARES_OUT","CY2023")</f>
        <v>103500000</v>
      </c>
      <c r="J475" s="5">
        <f>_xll.SNL.Clients.Office.Excel.Functions.SPG(G475, "IQ_DILUT_EPS_NORM", "CY2023")</f>
        <v>5.8970000000000002</v>
      </c>
      <c r="K475">
        <f t="shared" si="30"/>
        <v>610339.5</v>
      </c>
      <c r="L475">
        <f t="shared" si="31"/>
        <v>0.40877335744424353</v>
      </c>
    </row>
    <row r="476" spans="1:12">
      <c r="A476" t="s">
        <v>478</v>
      </c>
      <c r="B476" s="4" cm="1">
        <f t="array" ref="B476">_xll.SNL.Clients.Office.Excel.Functions.SPG(A476, "SP_TOTAL_REV", "CY2023")</f>
        <v>2681400</v>
      </c>
      <c r="C476" s="4">
        <f>_xll.SNL.Clients.Office.Excel.Functions.SPG(A476,"IQ_AVG_DILUT_SHARES_OUT","CY2023")</f>
        <v>147336159</v>
      </c>
      <c r="D476" s="5">
        <f>_xll.SNL.Clients.Office.Excel.Functions.SPG(A476, "IQ_DILUT_EPS_NORM", "CY2023")</f>
        <v>4.3689999999999998</v>
      </c>
      <c r="E476">
        <f t="shared" si="28"/>
        <v>643711.67867100006</v>
      </c>
      <c r="F476">
        <f t="shared" si="29"/>
        <v>0.2400655175173417</v>
      </c>
      <c r="G476" t="s">
        <v>478</v>
      </c>
      <c r="H476" s="4" cm="1">
        <f t="array" ref="H476">_xll.SNL.Clients.Office.Excel.Functions.SPG(G476, "SP_TOTAL_REV", "CY2023")</f>
        <v>2681400</v>
      </c>
      <c r="I476" s="4">
        <f>_xll.SNL.Clients.Office.Excel.Functions.SPG(G476,"IQ_AVG_DILUT_SHARES_OUT","CY2023")</f>
        <v>147336159</v>
      </c>
      <c r="J476" s="5">
        <f>_xll.SNL.Clients.Office.Excel.Functions.SPG(G476, "IQ_DILUT_EPS_NORM", "CY2023")</f>
        <v>4.3689999999999998</v>
      </c>
      <c r="K476">
        <f t="shared" si="30"/>
        <v>643711.67867100006</v>
      </c>
      <c r="L476">
        <f t="shared" si="31"/>
        <v>0.2400655175173417</v>
      </c>
    </row>
    <row r="477" spans="1:12">
      <c r="A477" t="s">
        <v>479</v>
      </c>
      <c r="B477" s="4" cm="1">
        <f t="array" ref="B477">_xll.SNL.Clients.Office.Excel.Functions.SPG(A477, "SP_TOTAL_REV", "CY2023")</f>
        <v>133974000</v>
      </c>
      <c r="C477" s="4">
        <f>_xll.SNL.Clients.Office.Excel.Functions.SPG(A477,"IQ_AVG_DILUT_SHARES_OUT","CY2023")</f>
        <v>4215000000</v>
      </c>
      <c r="D477" s="5">
        <f>_xll.SNL.Clients.Office.Excel.Functions.SPG(A477, "IQ_DILUT_EPS_NORM", "CY2023")</f>
        <v>3.5939999999999999</v>
      </c>
      <c r="E477">
        <f t="shared" si="28"/>
        <v>15148710</v>
      </c>
      <c r="F477">
        <f t="shared" si="29"/>
        <v>0.1130720139728604</v>
      </c>
      <c r="G477" t="s">
        <v>479</v>
      </c>
      <c r="H477" s="4" cm="1">
        <f t="array" ref="H477">_xll.SNL.Clients.Office.Excel.Functions.SPG(G477, "SP_TOTAL_REV", "CY2023")</f>
        <v>133974000</v>
      </c>
      <c r="I477" s="4">
        <f>_xll.SNL.Clients.Office.Excel.Functions.SPG(G477,"IQ_AVG_DILUT_SHARES_OUT","CY2023")</f>
        <v>4215000000</v>
      </c>
      <c r="J477" s="5">
        <f>_xll.SNL.Clients.Office.Excel.Functions.SPG(G477, "IQ_DILUT_EPS_NORM", "CY2023")</f>
        <v>3.5939999999999999</v>
      </c>
      <c r="K477">
        <f t="shared" si="30"/>
        <v>15148710</v>
      </c>
      <c r="L477">
        <f t="shared" si="31"/>
        <v>0.1130720139728604</v>
      </c>
    </row>
    <row r="478" spans="1:12">
      <c r="A478" t="s">
        <v>480</v>
      </c>
      <c r="B478" s="4" cm="1">
        <f t="array" ref="B478">_xll.SNL.Clients.Office.Excel.Functions.SPG(A478, "SP_TOTAL_REV", "CY2023")</f>
        <v>9869200</v>
      </c>
      <c r="C478" s="4">
        <f>_xll.SNL.Clients.Office.Excel.Functions.SPG(A478,"IQ_AVG_DILUT_SHARES_OUT","CY2023")</f>
        <v>260500000</v>
      </c>
      <c r="D478" s="5">
        <f>_xll.SNL.Clients.Office.Excel.Functions.SPG(A478, "IQ_DILUT_EPS_NORM", "CY2023")</f>
        <v>11.667</v>
      </c>
      <c r="E478">
        <f t="shared" si="28"/>
        <v>3039253.5</v>
      </c>
      <c r="F478">
        <f t="shared" si="29"/>
        <v>0.30795338021318852</v>
      </c>
      <c r="G478" t="s">
        <v>480</v>
      </c>
      <c r="H478" s="4" cm="1">
        <f t="array" ref="H478">_xll.SNL.Clients.Office.Excel.Functions.SPG(G478, "SP_TOTAL_REV", "CY2023")</f>
        <v>9869200</v>
      </c>
      <c r="I478" s="4">
        <f>_xll.SNL.Clients.Office.Excel.Functions.SPG(G478,"IQ_AVG_DILUT_SHARES_OUT","CY2023")</f>
        <v>260500000</v>
      </c>
      <c r="J478" s="5">
        <f>_xll.SNL.Clients.Office.Excel.Functions.SPG(G478, "IQ_DILUT_EPS_NORM", "CY2023")</f>
        <v>11.667</v>
      </c>
      <c r="K478">
        <f t="shared" si="30"/>
        <v>3039253.5</v>
      </c>
      <c r="L478">
        <f t="shared" si="31"/>
        <v>0.30795338021318852</v>
      </c>
    </row>
    <row r="479" spans="1:12">
      <c r="A479" t="s">
        <v>481</v>
      </c>
      <c r="B479" s="4" cm="1">
        <f t="array" ref="B479">_xll.SNL.Clients.Office.Excel.Functions.SPG(A479, "SP_TOTAL_REV", "CY2023")</f>
        <v>15426900</v>
      </c>
      <c r="C479" s="4">
        <f>_xll.SNL.Clients.Office.Excel.Functions.SPG(A479,"IQ_AVG_DILUT_SHARES_OUT","CY2023")</f>
        <v>1206900000</v>
      </c>
      <c r="D479" s="5">
        <f>_xll.SNL.Clients.Office.Excel.Functions.SPG(A479, "IQ_DILUT_EPS_NORM", "CY2023")</f>
        <v>0.94799999999999995</v>
      </c>
      <c r="E479">
        <f t="shared" si="28"/>
        <v>1144141.2</v>
      </c>
      <c r="F479">
        <f t="shared" si="29"/>
        <v>7.4165334577912606E-2</v>
      </c>
      <c r="G479" t="s">
        <v>481</v>
      </c>
      <c r="H479" s="4" cm="1">
        <f t="array" ref="H479">_xll.SNL.Clients.Office.Excel.Functions.SPG(G479, "SP_TOTAL_REV", "CY2023")</f>
        <v>15426900</v>
      </c>
      <c r="I479" s="4">
        <f>_xll.SNL.Clients.Office.Excel.Functions.SPG(G479,"IQ_AVG_DILUT_SHARES_OUT","CY2023")</f>
        <v>1206900000</v>
      </c>
      <c r="J479" s="5">
        <f>_xll.SNL.Clients.Office.Excel.Functions.SPG(G479, "IQ_DILUT_EPS_NORM", "CY2023")</f>
        <v>0.94799999999999995</v>
      </c>
      <c r="K479">
        <f t="shared" si="30"/>
        <v>1144141.2</v>
      </c>
      <c r="L479">
        <f t="shared" si="31"/>
        <v>7.4165334577912606E-2</v>
      </c>
    </row>
    <row r="480" spans="1:12">
      <c r="A480" t="s">
        <v>482</v>
      </c>
      <c r="B480" s="4" cm="1">
        <f t="array" ref="B480">_xll.SNL.Clients.Office.Excel.Functions.SPG(A480, "SP_TOTAL_REV", "CY2023")</f>
        <v>3641694</v>
      </c>
      <c r="C480" s="4">
        <f>_xll.SNL.Clients.Office.Excel.Functions.SPG(A480,"IQ_AVG_DILUT_SHARES_OUT","CY2023")</f>
        <v>1015776697</v>
      </c>
      <c r="D480" s="5">
        <f>_xll.SNL.Clients.Office.Excel.Functions.SPG(A480, "IQ_DILUT_EPS_NORM", "CY2023")</f>
        <v>1.528</v>
      </c>
      <c r="E480">
        <f t="shared" si="28"/>
        <v>1552106.793016</v>
      </c>
      <c r="F480">
        <f t="shared" si="29"/>
        <v>0.42620461604297338</v>
      </c>
      <c r="G480" t="s">
        <v>482</v>
      </c>
      <c r="H480" s="4" cm="1">
        <f t="array" ref="H480">_xll.SNL.Clients.Office.Excel.Functions.SPG(G480, "SP_TOTAL_REV", "CY2023")</f>
        <v>3641694</v>
      </c>
      <c r="I480" s="4">
        <f>_xll.SNL.Clients.Office.Excel.Functions.SPG(G480,"IQ_AVG_DILUT_SHARES_OUT","CY2023")</f>
        <v>1015776697</v>
      </c>
      <c r="J480" s="5">
        <f>_xll.SNL.Clients.Office.Excel.Functions.SPG(G480, "IQ_DILUT_EPS_NORM", "CY2023")</f>
        <v>1.528</v>
      </c>
      <c r="K480">
        <f t="shared" si="30"/>
        <v>1552106.793016</v>
      </c>
      <c r="L480">
        <f t="shared" si="31"/>
        <v>0.42620461604297338</v>
      </c>
    </row>
    <row r="481" spans="1:12">
      <c r="A481" t="s">
        <v>483</v>
      </c>
      <c r="B481" s="4" cm="1">
        <f t="array" ref="B481">_xll.SNL.Clients.Office.Excel.Functions.SPG(A481, "SP_TOTAL_REV", "CY2023")</f>
        <v>33351000</v>
      </c>
      <c r="C481" s="4">
        <f>_xll.SNL.Clients.Office.Excel.Functions.SPG(A481,"IQ_AVG_DILUT_SHARES_OUT","CY2023")</f>
        <v>2070750000</v>
      </c>
      <c r="D481" s="5">
        <f>_xll.SNL.Clients.Office.Excel.Functions.SPG(A481, "IQ_DILUT_EPS_NORM", "CY2023")</f>
        <v>6.8419999999999996</v>
      </c>
      <c r="E481">
        <f t="shared" si="28"/>
        <v>14168071.5</v>
      </c>
      <c r="F481">
        <f t="shared" si="29"/>
        <v>0.42481699199424305</v>
      </c>
      <c r="G481" t="s">
        <v>483</v>
      </c>
      <c r="H481" s="4" cm="1">
        <f t="array" ref="H481">_xll.SNL.Clients.Office.Excel.Functions.SPG(G481, "SP_TOTAL_REV", "CY2023")</f>
        <v>33351000</v>
      </c>
      <c r="I481" s="4">
        <f>_xll.SNL.Clients.Office.Excel.Functions.SPG(G481,"IQ_AVG_DILUT_SHARES_OUT","CY2023")</f>
        <v>2070750000</v>
      </c>
      <c r="J481" s="5">
        <f>_xll.SNL.Clients.Office.Excel.Functions.SPG(G481, "IQ_DILUT_EPS_NORM", "CY2023")</f>
        <v>6.8419999999999996</v>
      </c>
      <c r="K481">
        <f t="shared" si="30"/>
        <v>14168071.5</v>
      </c>
      <c r="L481">
        <f t="shared" si="31"/>
        <v>0.42481699199424305</v>
      </c>
    </row>
    <row r="482" spans="1:12">
      <c r="A482" t="s">
        <v>484</v>
      </c>
      <c r="B482" s="4" cm="1">
        <f t="array" ref="B482">_xll.SNL.Clients.Office.Excel.Functions.SPG(A482, "SP_TOTAL_REV", "CY2023")</f>
        <v>14779000</v>
      </c>
      <c r="C482" s="4">
        <f>_xll.SNL.Clients.Office.Excel.Functions.SPG(A482,"IQ_AVG_DILUT_SHARES_OUT","CY2023")</f>
        <v>375193110</v>
      </c>
      <c r="D482" s="5">
        <f>_xll.SNL.Clients.Office.Excel.Functions.SPG(A482, "IQ_DILUT_EPS_NORM", "CY2023")</f>
        <v>3.4380000000000002</v>
      </c>
      <c r="E482">
        <f t="shared" si="28"/>
        <v>1289913.91218</v>
      </c>
      <c r="F482">
        <f t="shared" si="29"/>
        <v>8.7280188928885574E-2</v>
      </c>
      <c r="G482" t="s">
        <v>484</v>
      </c>
      <c r="H482" s="4" cm="1">
        <f t="array" ref="H482">_xll.SNL.Clients.Office.Excel.Functions.SPG(G482, "SP_TOTAL_REV", "CY2023")</f>
        <v>14779000</v>
      </c>
      <c r="I482" s="4">
        <f>_xll.SNL.Clients.Office.Excel.Functions.SPG(G482,"IQ_AVG_DILUT_SHARES_OUT","CY2023")</f>
        <v>375193110</v>
      </c>
      <c r="J482" s="5">
        <f>_xll.SNL.Clients.Office.Excel.Functions.SPG(G482, "IQ_DILUT_EPS_NORM", "CY2023")</f>
        <v>3.4380000000000002</v>
      </c>
      <c r="K482">
        <f t="shared" si="30"/>
        <v>1289913.91218</v>
      </c>
      <c r="L482">
        <f t="shared" si="31"/>
        <v>8.7280188928885574E-2</v>
      </c>
    </row>
    <row r="483" spans="1:12">
      <c r="A483" t="s">
        <v>485</v>
      </c>
      <c r="B483" s="4" cm="1">
        <f t="array" ref="B483">_xll.SNL.Clients.Office.Excel.Functions.SPG(A483, "SP_TOTAL_REV", "CY2023")</f>
        <v>7781900</v>
      </c>
      <c r="C483" s="4">
        <f>_xll.SNL.Clients.Office.Excel.Functions.SPG(A483,"IQ_AVG_DILUT_SHARES_OUT","CY2023")</f>
        <v>133700000</v>
      </c>
      <c r="D483" s="5">
        <f>_xll.SNL.Clients.Office.Excel.Functions.SPG(A483, "IQ_DILUT_EPS_NORM", "CY2023")</f>
        <v>5.6269999999999998</v>
      </c>
      <c r="E483">
        <f t="shared" si="28"/>
        <v>752329.9</v>
      </c>
      <c r="F483">
        <f t="shared" si="29"/>
        <v>9.6676891247638758E-2</v>
      </c>
      <c r="G483" t="s">
        <v>485</v>
      </c>
      <c r="H483" s="4" cm="1">
        <f t="array" ref="H483">_xll.SNL.Clients.Office.Excel.Functions.SPG(G483, "SP_TOTAL_REV", "CY2023")</f>
        <v>7781900</v>
      </c>
      <c r="I483" s="4">
        <f>_xll.SNL.Clients.Office.Excel.Functions.SPG(G483,"IQ_AVG_DILUT_SHARES_OUT","CY2023")</f>
        <v>133700000</v>
      </c>
      <c r="J483" s="5">
        <f>_xll.SNL.Clients.Office.Excel.Functions.SPG(G483, "IQ_DILUT_EPS_NORM", "CY2023")</f>
        <v>5.6269999999999998</v>
      </c>
      <c r="K483">
        <f t="shared" si="30"/>
        <v>752329.9</v>
      </c>
      <c r="L483">
        <f t="shared" si="31"/>
        <v>9.6676891247638758E-2</v>
      </c>
    </row>
    <row r="484" spans="1:12">
      <c r="A484" t="s">
        <v>486</v>
      </c>
      <c r="B484" s="4" cm="1">
        <f t="array" ref="B484">_xll.SNL.Clients.Office.Excel.Functions.SPG(A484, "SP_TOTAL_REV", "CY2023")</f>
        <v>12142938</v>
      </c>
      <c r="C484" s="4">
        <f>_xll.SNL.Clients.Office.Excel.Functions.SPG(A484,"IQ_AVG_DILUT_SHARES_OUT","CY2023")</f>
        <v>409947000</v>
      </c>
      <c r="D484" s="5">
        <f>_xll.SNL.Clients.Office.Excel.Functions.SPG(A484, "IQ_DILUT_EPS_NORM", "CY2023")</f>
        <v>2.669</v>
      </c>
      <c r="E484">
        <f t="shared" si="28"/>
        <v>1094148.5430000001</v>
      </c>
      <c r="F484">
        <f t="shared" si="29"/>
        <v>9.0105750601707765E-2</v>
      </c>
      <c r="G484" t="s">
        <v>486</v>
      </c>
      <c r="H484" s="4" cm="1">
        <f t="array" ref="H484">_xll.SNL.Clients.Office.Excel.Functions.SPG(G484, "SP_TOTAL_REV", "CY2023")</f>
        <v>12142938</v>
      </c>
      <c r="I484" s="4">
        <f>_xll.SNL.Clients.Office.Excel.Functions.SPG(G484,"IQ_AVG_DILUT_SHARES_OUT","CY2023")</f>
        <v>409947000</v>
      </c>
      <c r="J484" s="5">
        <f>_xll.SNL.Clients.Office.Excel.Functions.SPG(G484, "IQ_DILUT_EPS_NORM", "CY2023")</f>
        <v>2.669</v>
      </c>
      <c r="K484">
        <f t="shared" si="30"/>
        <v>1094148.5430000001</v>
      </c>
      <c r="L484">
        <f t="shared" si="31"/>
        <v>9.0105750601707765E-2</v>
      </c>
    </row>
    <row r="485" spans="1:12">
      <c r="A485" t="s">
        <v>487</v>
      </c>
      <c r="B485" s="4" cm="1">
        <f t="array" ref="B485">_xll.SNL.Clients.Office.Excel.Functions.SPG(A485, "SP_TOTAL_REV", "CY2023")</f>
        <v>16478000</v>
      </c>
      <c r="C485" s="4">
        <f>_xll.SNL.Clients.Office.Excel.Functions.SPG(A485,"IQ_AVG_DILUT_SHARES_OUT","CY2023")</f>
        <v>50100000</v>
      </c>
      <c r="D485" s="5">
        <f>_xll.SNL.Clients.Office.Excel.Functions.SPG(A485, "IQ_DILUT_EPS_NORM", "CY2023")</f>
        <v>30.035</v>
      </c>
      <c r="E485">
        <f t="shared" si="28"/>
        <v>1504753.5</v>
      </c>
      <c r="F485">
        <f t="shared" si="29"/>
        <v>9.1318940405389001E-2</v>
      </c>
      <c r="G485" t="s">
        <v>487</v>
      </c>
      <c r="H485" s="4" cm="1">
        <f t="array" ref="H485">_xll.SNL.Clients.Office.Excel.Functions.SPG(G485, "SP_TOTAL_REV", "CY2023")</f>
        <v>16478000</v>
      </c>
      <c r="I485" s="4">
        <f>_xll.SNL.Clients.Office.Excel.Functions.SPG(G485,"IQ_AVG_DILUT_SHARES_OUT","CY2023")</f>
        <v>50100000</v>
      </c>
      <c r="J485" s="5">
        <f>_xll.SNL.Clients.Office.Excel.Functions.SPG(G485, "IQ_DILUT_EPS_NORM", "CY2023")</f>
        <v>30.035</v>
      </c>
      <c r="K485">
        <f t="shared" si="30"/>
        <v>1504753.5</v>
      </c>
      <c r="L485">
        <f t="shared" si="31"/>
        <v>9.1318940405389001E-2</v>
      </c>
    </row>
    <row r="486" spans="1:12">
      <c r="A486" t="s">
        <v>488</v>
      </c>
      <c r="B486" s="4" cm="1">
        <f t="array" ref="B486">_xll.SNL.Clients.Office.Excel.Functions.SPG(A486, "SP_TOTAL_REV", "CY2023")</f>
        <v>142406000</v>
      </c>
      <c r="C486" s="4">
        <f>_xll.SNL.Clients.Office.Excel.Functions.SPG(A486,"IQ_AVG_DILUT_SHARES_OUT","CY2023")</f>
        <v>863050000</v>
      </c>
      <c r="D486" s="5">
        <f>_xll.SNL.Clients.Office.Excel.Functions.SPG(A486, "IQ_DILUT_EPS_NORM", "CY2023")</f>
        <v>1.018</v>
      </c>
      <c r="E486">
        <f t="shared" si="28"/>
        <v>878584.9</v>
      </c>
      <c r="F486">
        <f t="shared" si="29"/>
        <v>6.1695778267769619E-3</v>
      </c>
      <c r="G486" t="s">
        <v>488</v>
      </c>
      <c r="H486" s="4" cm="1">
        <f t="array" ref="H486">_xll.SNL.Clients.Office.Excel.Functions.SPG(G486, "SP_TOTAL_REV", "CY2023")</f>
        <v>142406000</v>
      </c>
      <c r="I486" s="4">
        <f>_xll.SNL.Clients.Office.Excel.Functions.SPG(G486,"IQ_AVG_DILUT_SHARES_OUT","CY2023")</f>
        <v>863050000</v>
      </c>
      <c r="J486" s="5">
        <f>_xll.SNL.Clients.Office.Excel.Functions.SPG(G486, "IQ_DILUT_EPS_NORM", "CY2023")</f>
        <v>1.018</v>
      </c>
      <c r="K486">
        <f t="shared" si="30"/>
        <v>878584.9</v>
      </c>
      <c r="L486">
        <f t="shared" si="31"/>
        <v>6.1695778267769619E-3</v>
      </c>
    </row>
    <row r="487" spans="1:12">
      <c r="A487" t="s">
        <v>489</v>
      </c>
      <c r="B487" s="4" cm="1">
        <f t="array" ref="B487">_xll.SNL.Clients.Office.Excel.Functions.SPG(A487, "SP_TOTAL_REV", "CY2023")</f>
        <v>648125000</v>
      </c>
      <c r="C487" s="4">
        <f>_xll.SNL.Clients.Office.Excel.Functions.SPG(A487,"IQ_AVG_DILUT_SHARES_OUT","CY2023")</f>
        <v>8108000000</v>
      </c>
      <c r="D487" s="5">
        <f>_xll.SNL.Clients.Office.Excel.Functions.SPG(A487, "IQ_DILUT_EPS_NORM", "CY2023")</f>
        <v>1.837</v>
      </c>
      <c r="E487">
        <f t="shared" si="28"/>
        <v>14894396</v>
      </c>
      <c r="F487">
        <f t="shared" si="29"/>
        <v>2.2980745998071359E-2</v>
      </c>
      <c r="G487" t="s">
        <v>489</v>
      </c>
      <c r="H487" s="4" cm="1">
        <f t="array" ref="H487">_xll.SNL.Clients.Office.Excel.Functions.SPG(G487, "SP_TOTAL_REV", "CY2023")</f>
        <v>648125000</v>
      </c>
      <c r="I487" s="4">
        <f>_xll.SNL.Clients.Office.Excel.Functions.SPG(G487,"IQ_AVG_DILUT_SHARES_OUT","CY2023")</f>
        <v>8108000000</v>
      </c>
      <c r="J487" s="5">
        <f>_xll.SNL.Clients.Office.Excel.Functions.SPG(G487, "IQ_DILUT_EPS_NORM", "CY2023")</f>
        <v>1.837</v>
      </c>
      <c r="K487">
        <f t="shared" si="30"/>
        <v>14894396</v>
      </c>
      <c r="L487">
        <f t="shared" si="31"/>
        <v>2.2980745998071359E-2</v>
      </c>
    </row>
    <row r="488" spans="1:12">
      <c r="A488" t="s">
        <v>490</v>
      </c>
      <c r="B488" s="4" cm="1">
        <f t="array" ref="B488">_xll.SNL.Clients.Office.Excel.Functions.SPG(A488, "SP_TOTAL_REV", "CY2023")</f>
        <v>41321000</v>
      </c>
      <c r="C488" s="4">
        <f>_xll.SNL.Clients.Office.Excel.Functions.SPG(A488,"IQ_AVG_DILUT_SHARES_OUT","CY2023")</f>
        <v>2436000000</v>
      </c>
      <c r="D488" s="5">
        <f>_xll.SNL.Clients.Office.Excel.Functions.SPG(A488, "IQ_DILUT_EPS_NORM", "CY2023")</f>
        <v>-0.74</v>
      </c>
      <c r="E488">
        <f t="shared" si="28"/>
        <v>-1802640</v>
      </c>
      <c r="F488">
        <f t="shared" si="29"/>
        <v>-4.3625275283754025E-2</v>
      </c>
      <c r="G488" t="s">
        <v>490</v>
      </c>
      <c r="H488" s="4" cm="1">
        <f t="array" ref="H488">_xll.SNL.Clients.Office.Excel.Functions.SPG(G488, "SP_TOTAL_REV", "CY2023")</f>
        <v>41321000</v>
      </c>
      <c r="I488" s="4">
        <f>_xll.SNL.Clients.Office.Excel.Functions.SPG(G488,"IQ_AVG_DILUT_SHARES_OUT","CY2023")</f>
        <v>2436000000</v>
      </c>
      <c r="J488" s="5">
        <f>_xll.SNL.Clients.Office.Excel.Functions.SPG(G488, "IQ_DILUT_EPS_NORM", "CY2023")</f>
        <v>-0.74</v>
      </c>
      <c r="K488">
        <f t="shared" si="30"/>
        <v>-1802640</v>
      </c>
      <c r="L488">
        <f t="shared" si="31"/>
        <v>-4.3625275283754025E-2</v>
      </c>
    </row>
    <row r="489" spans="1:12">
      <c r="A489" t="s">
        <v>491</v>
      </c>
      <c r="B489" s="4" cm="1">
        <f t="array" ref="B489">_xll.SNL.Clients.Office.Excel.Functions.SPG(A489, "SP_TOTAL_REV", "CY2023")</f>
        <v>20426000</v>
      </c>
      <c r="C489" s="4">
        <f>_xll.SNL.Clients.Office.Excel.Functions.SPG(A489,"IQ_AVG_DILUT_SHARES_OUT","CY2023")</f>
        <v>406900000</v>
      </c>
      <c r="D489" s="5">
        <f>_xll.SNL.Clients.Office.Excel.Functions.SPG(A489, "IQ_DILUT_EPS_NORM", "CY2023")</f>
        <v>5.09</v>
      </c>
      <c r="E489">
        <f t="shared" si="28"/>
        <v>2071121</v>
      </c>
      <c r="F489">
        <f t="shared" si="29"/>
        <v>0.10139630862626065</v>
      </c>
      <c r="G489" t="s">
        <v>491</v>
      </c>
      <c r="H489" s="4" cm="1">
        <f t="array" ref="H489">_xll.SNL.Clients.Office.Excel.Functions.SPG(G489, "SP_TOTAL_REV", "CY2023")</f>
        <v>20426000</v>
      </c>
      <c r="I489" s="4">
        <f>_xll.SNL.Clients.Office.Excel.Functions.SPG(G489,"IQ_AVG_DILUT_SHARES_OUT","CY2023")</f>
        <v>406900000</v>
      </c>
      <c r="J489" s="5">
        <f>_xll.SNL.Clients.Office.Excel.Functions.SPG(G489, "IQ_DILUT_EPS_NORM", "CY2023")</f>
        <v>5.09</v>
      </c>
      <c r="K489">
        <f t="shared" si="30"/>
        <v>2071121</v>
      </c>
      <c r="L489">
        <f t="shared" si="31"/>
        <v>0.10139630862626065</v>
      </c>
    </row>
    <row r="490" spans="1:12">
      <c r="A490" t="s">
        <v>492</v>
      </c>
      <c r="B490" s="4" cm="1">
        <f t="array" ref="B490">_xll.SNL.Clients.Office.Excel.Functions.SPG(A490, "SP_TOTAL_REV", "CY2023")</f>
        <v>2956416</v>
      </c>
      <c r="C490" s="4">
        <f>_xll.SNL.Clients.Office.Excel.Functions.SPG(A490,"IQ_AVG_DILUT_SHARES_OUT","CY2023")</f>
        <v>59270000</v>
      </c>
      <c r="D490" s="5">
        <f>_xll.SNL.Clients.Office.Excel.Functions.SPG(A490, "IQ_DILUT_EPS_NORM", "CY2023")</f>
        <v>8.1750000000000007</v>
      </c>
      <c r="E490">
        <f t="shared" si="28"/>
        <v>484532.25000000006</v>
      </c>
      <c r="F490">
        <f t="shared" si="29"/>
        <v>0.16389176962917265</v>
      </c>
      <c r="G490" t="s">
        <v>492</v>
      </c>
      <c r="H490" s="4" cm="1">
        <f t="array" ref="H490">_xll.SNL.Clients.Office.Excel.Functions.SPG(G490, "SP_TOTAL_REV", "CY2023")</f>
        <v>2956416</v>
      </c>
      <c r="I490" s="4">
        <f>_xll.SNL.Clients.Office.Excel.Functions.SPG(G490,"IQ_AVG_DILUT_SHARES_OUT","CY2023")</f>
        <v>59270000</v>
      </c>
      <c r="J490" s="5">
        <f>_xll.SNL.Clients.Office.Excel.Functions.SPG(G490, "IQ_DILUT_EPS_NORM", "CY2023")</f>
        <v>8.1750000000000007</v>
      </c>
      <c r="K490">
        <f t="shared" si="30"/>
        <v>484532.25000000006</v>
      </c>
      <c r="L490">
        <f t="shared" si="31"/>
        <v>0.16389176962917265</v>
      </c>
    </row>
    <row r="491" spans="1:12">
      <c r="A491" t="s">
        <v>493</v>
      </c>
      <c r="B491" s="4" cm="1">
        <f t="array" ref="B491">_xll.SNL.Clients.Office.Excel.Functions.SPG(A491, "SP_TOTAL_REV", "CY2023")</f>
        <v>8893000</v>
      </c>
      <c r="C491" s="4">
        <f>_xll.SNL.Clients.Office.Excel.Functions.SPG(A491,"IQ_AVG_DILUT_SHARES_OUT","CY2023")</f>
        <v>315900000</v>
      </c>
      <c r="D491" s="5">
        <f>_xll.SNL.Clients.Office.Excel.Functions.SPG(A491, "IQ_DILUT_EPS_NORM", "CY2023")</f>
        <v>3.395</v>
      </c>
      <c r="E491">
        <f t="shared" si="28"/>
        <v>1072480.5</v>
      </c>
      <c r="F491">
        <f t="shared" si="29"/>
        <v>0.1205982795457101</v>
      </c>
      <c r="G491" t="s">
        <v>493</v>
      </c>
      <c r="H491" s="4" cm="1">
        <f t="array" ref="H491">_xll.SNL.Clients.Office.Excel.Functions.SPG(G491, "SP_TOTAL_REV", "CY2023")</f>
        <v>8893000</v>
      </c>
      <c r="I491" s="4">
        <f>_xll.SNL.Clients.Office.Excel.Functions.SPG(G491,"IQ_AVG_DILUT_SHARES_OUT","CY2023")</f>
        <v>315900000</v>
      </c>
      <c r="J491" s="5">
        <f>_xll.SNL.Clients.Office.Excel.Functions.SPG(G491, "IQ_DILUT_EPS_NORM", "CY2023")</f>
        <v>3.395</v>
      </c>
      <c r="K491">
        <f t="shared" si="30"/>
        <v>1072480.5</v>
      </c>
      <c r="L491">
        <f t="shared" si="31"/>
        <v>0.1205982795457101</v>
      </c>
    </row>
    <row r="492" spans="1:12">
      <c r="A492" t="s">
        <v>494</v>
      </c>
      <c r="B492" s="4" cm="1">
        <f t="array" ref="B492">_xll.SNL.Clients.Office.Excel.Functions.SPG(A492, "SP_TOTAL_REV", "CY2023")</f>
        <v>82597000</v>
      </c>
      <c r="C492" s="4">
        <f>_xll.SNL.Clients.Office.Excel.Functions.SPG(A492,"IQ_AVG_DILUT_SHARES_OUT","CY2023")</f>
        <v>3720400000</v>
      </c>
      <c r="D492" s="5">
        <f>_xll.SNL.Clients.Office.Excel.Functions.SPG(A492, "IQ_DILUT_EPS_NORM", "CY2023")</f>
        <v>4.0140000000000002</v>
      </c>
      <c r="E492">
        <f t="shared" si="28"/>
        <v>14933685.6</v>
      </c>
      <c r="F492">
        <f t="shared" si="29"/>
        <v>0.18080179183263315</v>
      </c>
      <c r="G492" t="s">
        <v>494</v>
      </c>
      <c r="H492" s="4" cm="1">
        <f t="array" ref="H492">_xll.SNL.Clients.Office.Excel.Functions.SPG(G492, "SP_TOTAL_REV", "CY2023")</f>
        <v>82597000</v>
      </c>
      <c r="I492" s="4">
        <f>_xll.SNL.Clients.Office.Excel.Functions.SPG(G492,"IQ_AVG_DILUT_SHARES_OUT","CY2023")</f>
        <v>3720400000</v>
      </c>
      <c r="J492" s="5">
        <f>_xll.SNL.Clients.Office.Excel.Functions.SPG(G492, "IQ_DILUT_EPS_NORM", "CY2023")</f>
        <v>4.0140000000000002</v>
      </c>
      <c r="K492">
        <f t="shared" si="30"/>
        <v>14933685.6</v>
      </c>
      <c r="L492">
        <f t="shared" si="31"/>
        <v>0.18080179183263315</v>
      </c>
    </row>
    <row r="493" spans="1:12">
      <c r="A493" t="s">
        <v>495</v>
      </c>
      <c r="B493" s="4" cm="1">
        <f t="array" ref="B493">_xll.SNL.Clients.Office.Excel.Functions.SPG(A493, "SP_TOTAL_REV", "CY2023")</f>
        <v>6554361</v>
      </c>
      <c r="C493" s="4">
        <f>_xll.SNL.Clients.Office.Excel.Functions.SPG(A493,"IQ_AVG_DILUT_SHARES_OUT","CY2023")</f>
        <v>518701000</v>
      </c>
      <c r="D493" s="5">
        <f>_xll.SNL.Clients.Office.Excel.Functions.SPG(A493, "IQ_DILUT_EPS_NORM", "CY2023")</f>
        <v>0.39200000000000002</v>
      </c>
      <c r="E493">
        <f t="shared" si="28"/>
        <v>203330.79199999999</v>
      </c>
      <c r="F493">
        <f t="shared" si="29"/>
        <v>3.1022214369943919E-2</v>
      </c>
      <c r="G493" t="s">
        <v>495</v>
      </c>
      <c r="H493" s="4" cm="1">
        <f t="array" ref="H493">_xll.SNL.Clients.Office.Excel.Functions.SPG(G493, "SP_TOTAL_REV", "CY2023")</f>
        <v>6554361</v>
      </c>
      <c r="I493" s="4">
        <f>_xll.SNL.Clients.Office.Excel.Functions.SPG(G493,"IQ_AVG_DILUT_SHARES_OUT","CY2023")</f>
        <v>518701000</v>
      </c>
      <c r="J493" s="5">
        <f>_xll.SNL.Clients.Office.Excel.Functions.SPG(G493, "IQ_DILUT_EPS_NORM", "CY2023")</f>
        <v>0.39200000000000002</v>
      </c>
      <c r="K493">
        <f t="shared" si="30"/>
        <v>203330.79199999999</v>
      </c>
      <c r="L493">
        <f t="shared" si="31"/>
        <v>3.1022214369943919E-2</v>
      </c>
    </row>
    <row r="494" spans="1:12">
      <c r="A494" t="s">
        <v>496</v>
      </c>
      <c r="B494" s="4" cm="1">
        <f t="array" ref="B494">_xll.SNL.Clients.Office.Excel.Functions.SPG(A494, "SP_TOTAL_REV", "CY2023")</f>
        <v>2949800</v>
      </c>
      <c r="C494" s="4">
        <f>_xll.SNL.Clients.Office.Excel.Functions.SPG(A494,"IQ_AVG_DILUT_SHARES_OUT","CY2023")</f>
        <v>75300000</v>
      </c>
      <c r="D494" s="5">
        <f>_xll.SNL.Clients.Office.Excel.Functions.SPG(A494, "IQ_DILUT_EPS_NORM", "CY2023")</f>
        <v>6.1239999999999997</v>
      </c>
      <c r="E494">
        <f t="shared" si="28"/>
        <v>461137.2</v>
      </c>
      <c r="F494">
        <f t="shared" si="29"/>
        <v>0.15632829344362331</v>
      </c>
      <c r="G494" t="s">
        <v>496</v>
      </c>
      <c r="H494" s="4" cm="1">
        <f t="array" ref="H494">_xll.SNL.Clients.Office.Excel.Functions.SPG(G494, "SP_TOTAL_REV", "CY2023")</f>
        <v>2949800</v>
      </c>
      <c r="I494" s="4">
        <f>_xll.SNL.Clients.Office.Excel.Functions.SPG(G494,"IQ_AVG_DILUT_SHARES_OUT","CY2023")</f>
        <v>75300000</v>
      </c>
      <c r="J494" s="5">
        <f>_xll.SNL.Clients.Office.Excel.Functions.SPG(G494, "IQ_DILUT_EPS_NORM", "CY2023")</f>
        <v>6.1239999999999997</v>
      </c>
      <c r="K494">
        <f t="shared" si="30"/>
        <v>461137.2</v>
      </c>
      <c r="L494">
        <f t="shared" si="31"/>
        <v>0.15632829344362331</v>
      </c>
    </row>
    <row r="495" spans="1:12">
      <c r="A495" t="s">
        <v>497</v>
      </c>
      <c r="B495" s="4" cm="1">
        <f t="array" ref="B495">_xll.SNL.Clients.Office.Excel.Functions.SPG(A495, "SP_TOTAL_REV", "CY2023")</f>
        <v>11257000</v>
      </c>
      <c r="C495" s="4">
        <f>_xll.SNL.Clients.Office.Excel.Functions.SPG(A495,"IQ_AVG_DILUT_SHARES_OUT","CY2023")</f>
        <v>321500000</v>
      </c>
      <c r="D495" s="5">
        <f>_xll.SNL.Clients.Office.Excel.Functions.SPG(A495, "IQ_DILUT_EPS_NORM", "CY2023")</f>
        <v>-3.8690000000000002</v>
      </c>
      <c r="E495">
        <f t="shared" si="28"/>
        <v>-1243883.5</v>
      </c>
      <c r="F495">
        <f t="shared" si="29"/>
        <v>-0.1104986674957804</v>
      </c>
      <c r="G495" t="s">
        <v>497</v>
      </c>
      <c r="H495" s="4" cm="1">
        <f t="array" ref="H495">_xll.SNL.Clients.Office.Excel.Functions.SPG(G495, "SP_TOTAL_REV", "CY2023")</f>
        <v>11257000</v>
      </c>
      <c r="I495" s="4">
        <f>_xll.SNL.Clients.Office.Excel.Functions.SPG(G495,"IQ_AVG_DILUT_SHARES_OUT","CY2023")</f>
        <v>321500000</v>
      </c>
      <c r="J495" s="5">
        <f>_xll.SNL.Clients.Office.Excel.Functions.SPG(G495, "IQ_DILUT_EPS_NORM", "CY2023")</f>
        <v>-3.8690000000000002</v>
      </c>
      <c r="K495">
        <f t="shared" si="30"/>
        <v>-1243883.5</v>
      </c>
      <c r="L495">
        <f t="shared" si="31"/>
        <v>-0.1104986674957804</v>
      </c>
    </row>
    <row r="496" spans="1:12">
      <c r="A496" t="s">
        <v>498</v>
      </c>
      <c r="B496" s="4" cm="1">
        <f t="array" ref="B496">_xll.SNL.Clients.Office.Excel.Functions.SPG(A496, "SP_TOTAL_REV", "CY2023")</f>
        <v>9677000</v>
      </c>
      <c r="C496" s="4">
        <f>_xll.SNL.Clients.Office.Excel.Functions.SPG(A496,"IQ_AVG_DILUT_SHARES_OUT","CY2023")</f>
        <v>179500000</v>
      </c>
      <c r="D496" s="5">
        <f>_xll.SNL.Clients.Office.Excel.Functions.SPG(A496, "IQ_DILUT_EPS_NORM", "CY2023")</f>
        <v>3.827</v>
      </c>
      <c r="E496">
        <f t="shared" si="28"/>
        <v>686946.5</v>
      </c>
      <c r="F496">
        <f t="shared" si="29"/>
        <v>7.0987547793737726E-2</v>
      </c>
      <c r="G496" t="s">
        <v>498</v>
      </c>
      <c r="H496" s="4" cm="1">
        <f t="array" ref="H496">_xll.SNL.Clients.Office.Excel.Functions.SPG(G496, "SP_TOTAL_REV", "CY2023")</f>
        <v>9677000</v>
      </c>
      <c r="I496" s="4">
        <f>_xll.SNL.Clients.Office.Excel.Functions.SPG(G496,"IQ_AVG_DILUT_SHARES_OUT","CY2023")</f>
        <v>179500000</v>
      </c>
      <c r="J496" s="5">
        <f>_xll.SNL.Clients.Office.Excel.Functions.SPG(G496, "IQ_DILUT_EPS_NORM", "CY2023")</f>
        <v>3.827</v>
      </c>
      <c r="K496">
        <f t="shared" si="30"/>
        <v>686946.5</v>
      </c>
      <c r="L496">
        <f t="shared" si="31"/>
        <v>7.0987547793737726E-2</v>
      </c>
    </row>
    <row r="497" spans="1:12">
      <c r="A497" t="s">
        <v>499</v>
      </c>
      <c r="B497" s="4" cm="1">
        <f t="array" ref="B497">_xll.SNL.Clients.Office.Excel.Functions.SPG(A497, "SP_TOTAL_REV", "CY2023")</f>
        <v>7721000</v>
      </c>
      <c r="C497" s="4">
        <f>_xll.SNL.Clients.Office.Excel.Functions.SPG(A497,"IQ_AVG_DILUT_SHARES_OUT","CY2023")</f>
        <v>732222000</v>
      </c>
      <c r="D497" s="5">
        <f>_xll.SNL.Clients.Office.Excel.Functions.SPG(A497, "IQ_DILUT_EPS_NORM", "CY2023")</f>
        <v>0.73599999999999999</v>
      </c>
      <c r="E497">
        <f t="shared" si="28"/>
        <v>538915.39199999999</v>
      </c>
      <c r="F497">
        <f t="shared" si="29"/>
        <v>6.9798651988084451E-2</v>
      </c>
      <c r="G497" t="s">
        <v>499</v>
      </c>
      <c r="H497" s="4" cm="1">
        <f t="array" ref="H497">_xll.SNL.Clients.Office.Excel.Functions.SPG(G497, "SP_TOTAL_REV", "CY2023")</f>
        <v>7721000</v>
      </c>
      <c r="I497" s="4">
        <f>_xll.SNL.Clients.Office.Excel.Functions.SPG(G497,"IQ_AVG_DILUT_SHARES_OUT","CY2023")</f>
        <v>732222000</v>
      </c>
      <c r="J497" s="5">
        <f>_xll.SNL.Clients.Office.Excel.Functions.SPG(G497, "IQ_DILUT_EPS_NORM", "CY2023")</f>
        <v>0.73599999999999999</v>
      </c>
      <c r="K497">
        <f t="shared" si="30"/>
        <v>538915.39199999999</v>
      </c>
      <c r="L497">
        <f t="shared" si="31"/>
        <v>6.9798651988084451E-2</v>
      </c>
    </row>
    <row r="498" spans="1:12">
      <c r="A498" t="s">
        <v>500</v>
      </c>
      <c r="B498" s="4" cm="1">
        <f t="array" ref="B498">_xll.SNL.Clients.Office.Excel.Functions.SPG(A498, "SP_TOTAL_REV", "CY2023")</f>
        <v>9632000</v>
      </c>
      <c r="C498" s="4">
        <f>_xll.SNL.Clients.Office.Excel.Functions.SPG(A498,"IQ_AVG_DILUT_SHARES_OUT","CY2023")</f>
        <v>106000000</v>
      </c>
      <c r="D498" s="5">
        <f>_xll.SNL.Clients.Office.Excel.Functions.SPG(A498, "IQ_DILUT_EPS_NORM", "CY2023")</f>
        <v>9.8800000000000008</v>
      </c>
      <c r="E498">
        <f t="shared" si="28"/>
        <v>1047280.0000000001</v>
      </c>
      <c r="F498">
        <f t="shared" si="29"/>
        <v>0.10872923588039868</v>
      </c>
      <c r="G498" t="s">
        <v>500</v>
      </c>
      <c r="H498" s="4" cm="1">
        <f t="array" ref="H498">_xll.SNL.Clients.Office.Excel.Functions.SPG(G498, "SP_TOTAL_REV", "CY2023")</f>
        <v>9632000</v>
      </c>
      <c r="I498" s="4">
        <f>_xll.SNL.Clients.Office.Excel.Functions.SPG(G498,"IQ_AVG_DILUT_SHARES_OUT","CY2023")</f>
        <v>106000000</v>
      </c>
      <c r="J498" s="5">
        <f>_xll.SNL.Clients.Office.Excel.Functions.SPG(G498, "IQ_DILUT_EPS_NORM", "CY2023")</f>
        <v>9.8800000000000008</v>
      </c>
      <c r="K498">
        <f t="shared" si="30"/>
        <v>1047280.0000000001</v>
      </c>
      <c r="L498">
        <f t="shared" si="31"/>
        <v>0.10872923588039868</v>
      </c>
    </row>
    <row r="499" spans="1:12">
      <c r="A499" t="s">
        <v>501</v>
      </c>
      <c r="B499" s="4" cm="1">
        <f t="array" ref="B499">_xll.SNL.Clients.Office.Excel.Functions.SPG(A499, "SP_TOTAL_REV", "CY2023")</f>
        <v>7259000</v>
      </c>
      <c r="C499" s="4">
        <f>_xll.SNL.Clients.Office.Excel.Functions.SPG(A499,"IQ_AVG_DILUT_SHARES_OUT","CY2023")</f>
        <v>265285000</v>
      </c>
      <c r="D499" s="5">
        <f>_xll.SNL.Clients.Office.Excel.Functions.SPG(A499, "IQ_DILUT_EPS_NORM", "CY2023")</f>
        <v>0.89500000000000002</v>
      </c>
      <c r="E499">
        <f t="shared" si="28"/>
        <v>237430.07500000001</v>
      </c>
      <c r="F499">
        <f t="shared" si="29"/>
        <v>3.2708372365339577E-2</v>
      </c>
      <c r="G499" t="s">
        <v>501</v>
      </c>
      <c r="H499" s="4" cm="1">
        <f t="array" ref="H499">_xll.SNL.Clients.Office.Excel.Functions.SPG(G499, "SP_TOTAL_REV", "CY2023")</f>
        <v>7259000</v>
      </c>
      <c r="I499" s="4">
        <f>_xll.SNL.Clients.Office.Excel.Functions.SPG(G499,"IQ_AVG_DILUT_SHARES_OUT","CY2023")</f>
        <v>265285000</v>
      </c>
      <c r="J499" s="5">
        <f>_xll.SNL.Clients.Office.Excel.Functions.SPG(G499, "IQ_DILUT_EPS_NORM", "CY2023")</f>
        <v>0.89500000000000002</v>
      </c>
      <c r="K499">
        <f t="shared" si="30"/>
        <v>237430.07500000001</v>
      </c>
      <c r="L499">
        <f t="shared" si="31"/>
        <v>3.2708372365339577E-2</v>
      </c>
    </row>
    <row r="500" spans="1:12">
      <c r="A500" t="s">
        <v>502</v>
      </c>
      <c r="B500" s="4" cm="1">
        <f t="array" ref="B500">_xll.SNL.Clients.Office.Excel.Functions.SPG(A500, "SP_TOTAL_REV", "CY2023")</f>
        <v>6531897</v>
      </c>
      <c r="C500" s="4">
        <f>_xll.SNL.Clients.Office.Excel.Functions.SPG(A500,"IQ_AVG_DILUT_SHARES_OUT","CY2023")</f>
        <v>112855000</v>
      </c>
      <c r="D500" s="5">
        <f>_xll.SNL.Clients.Office.Excel.Functions.SPG(A500, "IQ_DILUT_EPS_NORM", "CY2023")</f>
        <v>2.3279999999999998</v>
      </c>
      <c r="E500">
        <f t="shared" si="28"/>
        <v>262726.43999999994</v>
      </c>
      <c r="F500">
        <f t="shared" si="29"/>
        <v>4.0222073311933719E-2</v>
      </c>
      <c r="G500" t="s">
        <v>502</v>
      </c>
      <c r="H500" s="4" cm="1">
        <f t="array" ref="H500">_xll.SNL.Clients.Office.Excel.Functions.SPG(G500, "SP_TOTAL_REV", "CY2023")</f>
        <v>6531897</v>
      </c>
      <c r="I500" s="4">
        <f>_xll.SNL.Clients.Office.Excel.Functions.SPG(G500,"IQ_AVG_DILUT_SHARES_OUT","CY2023")</f>
        <v>112855000</v>
      </c>
      <c r="J500" s="5">
        <f>_xll.SNL.Clients.Office.Excel.Functions.SPG(G500, "IQ_DILUT_EPS_NORM", "CY2023")</f>
        <v>2.3279999999999998</v>
      </c>
      <c r="K500">
        <f t="shared" si="30"/>
        <v>262726.43999999994</v>
      </c>
      <c r="L500">
        <f t="shared" si="31"/>
        <v>4.0222073311933719E-2</v>
      </c>
    </row>
    <row r="501" spans="1:12">
      <c r="A501" t="s">
        <v>503</v>
      </c>
      <c r="B501" s="4" cm="1">
        <f t="array" ref="B501">_xll.SNL.Clients.Office.Excel.Functions.SPG(A501, "SP_TOTAL_REV", "CY2023")</f>
        <v>14206000</v>
      </c>
      <c r="C501" s="4">
        <f>_xll.SNL.Clients.Office.Excel.Functions.SPG(A501,"IQ_AVG_DILUT_SHARES_OUT","CY2023")</f>
        <v>552000000</v>
      </c>
      <c r="D501" s="5">
        <f>_xll.SNL.Clients.Office.Excel.Functions.SPG(A501, "IQ_DILUT_EPS_NORM", "CY2023")</f>
        <v>1.9610000000000001</v>
      </c>
      <c r="E501">
        <f t="shared" si="28"/>
        <v>1082472</v>
      </c>
      <c r="F501">
        <f t="shared" si="29"/>
        <v>7.6198226101647185E-2</v>
      </c>
      <c r="G501" t="s">
        <v>503</v>
      </c>
      <c r="H501" s="4" cm="1">
        <f t="array" ref="H501">_xll.SNL.Clients.Office.Excel.Functions.SPG(G501, "SP_TOTAL_REV", "CY2023")</f>
        <v>14206000</v>
      </c>
      <c r="I501" s="4">
        <f>_xll.SNL.Clients.Office.Excel.Functions.SPG(G501,"IQ_AVG_DILUT_SHARES_OUT","CY2023")</f>
        <v>552000000</v>
      </c>
      <c r="J501" s="5">
        <f>_xll.SNL.Clients.Office.Excel.Functions.SPG(G501, "IQ_DILUT_EPS_NORM", "CY2023")</f>
        <v>1.9610000000000001</v>
      </c>
      <c r="K501">
        <f t="shared" si="30"/>
        <v>1082472</v>
      </c>
      <c r="L501">
        <f t="shared" si="31"/>
        <v>7.6198226101647185E-2</v>
      </c>
    </row>
    <row r="502" spans="1:12">
      <c r="A502" t="s">
        <v>504</v>
      </c>
      <c r="B502" s="4" cm="1">
        <f t="array" ref="B502">_xll.SNL.Clients.Office.Excel.Functions.SPG(A502, "SP_TOTAL_REV", "CY2023")</f>
        <v>7364000</v>
      </c>
      <c r="C502" s="4">
        <f>_xll.SNL.Clients.Office.Excel.Functions.SPG(A502,"IQ_AVG_DILUT_SHARES_OUT","CY2023")</f>
        <v>218180000</v>
      </c>
      <c r="D502" s="5">
        <f>_xll.SNL.Clients.Office.Excel.Functions.SPG(A502, "IQ_DILUT_EPS_NORM", "CY2023")</f>
        <v>2.4009999999999998</v>
      </c>
      <c r="E502">
        <f t="shared" si="28"/>
        <v>523850.17999999993</v>
      </c>
      <c r="F502">
        <f t="shared" si="29"/>
        <v>7.1136634980988586E-2</v>
      </c>
      <c r="G502" t="s">
        <v>504</v>
      </c>
      <c r="H502" s="4" cm="1">
        <f t="array" ref="H502">_xll.SNL.Clients.Office.Excel.Functions.SPG(G502, "SP_TOTAL_REV", "CY2023")</f>
        <v>7364000</v>
      </c>
      <c r="I502" s="4">
        <f>_xll.SNL.Clients.Office.Excel.Functions.SPG(G502,"IQ_AVG_DILUT_SHARES_OUT","CY2023")</f>
        <v>218180000</v>
      </c>
      <c r="J502" s="5">
        <f>_xll.SNL.Clients.Office.Excel.Functions.SPG(G502, "IQ_DILUT_EPS_NORM", "CY2023")</f>
        <v>2.4009999999999998</v>
      </c>
      <c r="K502">
        <f t="shared" si="30"/>
        <v>523850.17999999993</v>
      </c>
      <c r="L502">
        <f t="shared" si="31"/>
        <v>7.1136634980988586E-2</v>
      </c>
    </row>
    <row r="503" spans="1:12">
      <c r="A503" t="s">
        <v>505</v>
      </c>
      <c r="B503" s="4" cm="1">
        <f t="array" ref="B503">_xll.SNL.Clients.Office.Excel.Functions.SPG(A503, "SP_TOTAL_REV", "CY2023")</f>
        <v>7076000</v>
      </c>
      <c r="C503" s="4">
        <f>_xll.SNL.Clients.Office.Excel.Functions.SPG(A503,"IQ_AVG_DILUT_SHARES_OUT","CY2023")</f>
        <v>285000000</v>
      </c>
      <c r="D503" s="5">
        <f>_xll.SNL.Clients.Office.Excel.Functions.SPG(A503, "IQ_DILUT_EPS_NORM", "CY2023")</f>
        <v>4.1180000000000003</v>
      </c>
      <c r="E503">
        <f t="shared" si="28"/>
        <v>1173630</v>
      </c>
      <c r="F503">
        <f t="shared" si="29"/>
        <v>0.16586065573770492</v>
      </c>
      <c r="G503" t="s">
        <v>505</v>
      </c>
      <c r="H503" s="4" cm="1">
        <f t="array" ref="H503">_xll.SNL.Clients.Office.Excel.Functions.SPG(G503, "SP_TOTAL_REV", "CY2023")</f>
        <v>7076000</v>
      </c>
      <c r="I503" s="4">
        <f>_xll.SNL.Clients.Office.Excel.Functions.SPG(G503,"IQ_AVG_DILUT_SHARES_OUT","CY2023")</f>
        <v>285000000</v>
      </c>
      <c r="J503" s="5">
        <f>_xll.SNL.Clients.Office.Excel.Functions.SPG(G503, "IQ_DILUT_EPS_NORM", "CY2023")</f>
        <v>4.1180000000000003</v>
      </c>
      <c r="K503">
        <f t="shared" si="30"/>
        <v>1173630</v>
      </c>
      <c r="L503">
        <f t="shared" si="31"/>
        <v>0.16586065573770492</v>
      </c>
    </row>
    <row r="504" spans="1:12">
      <c r="A504" t="s">
        <v>506</v>
      </c>
      <c r="B504" s="4" cm="1">
        <f t="array" ref="B504">_xll.SNL.Clients.Office.Excel.Functions.SPG(A504, "SP_TOTAL_REV", "CY2023")</f>
        <v>4584000</v>
      </c>
      <c r="C504" s="4">
        <f>_xll.SNL.Clients.Office.Excel.Functions.SPG(A504,"IQ_AVG_DILUT_SHARES_OUT","CY2023")</f>
        <v>51710962</v>
      </c>
      <c r="D504" s="5">
        <f>_xll.SNL.Clients.Office.Excel.Functions.SPG(A504, "IQ_DILUT_EPS_NORM", "CY2023")</f>
        <v>5.2939999999999996</v>
      </c>
      <c r="E504">
        <f t="shared" si="28"/>
        <v>273757.83282799996</v>
      </c>
      <c r="F504">
        <f t="shared" si="29"/>
        <v>5.9720295119546241E-2</v>
      </c>
      <c r="G504" t="s">
        <v>506</v>
      </c>
      <c r="H504" s="4" cm="1">
        <f t="array" ref="H504">_xll.SNL.Clients.Office.Excel.Functions.SPG(G504, "SP_TOTAL_REV", "CY2023")</f>
        <v>4584000</v>
      </c>
      <c r="I504" s="4">
        <f>_xll.SNL.Clients.Office.Excel.Functions.SPG(G504,"IQ_AVG_DILUT_SHARES_OUT","CY2023")</f>
        <v>51710962</v>
      </c>
      <c r="J504" s="5">
        <f>_xll.SNL.Clients.Office.Excel.Functions.SPG(G504, "IQ_DILUT_EPS_NORM", "CY2023")</f>
        <v>5.2939999999999996</v>
      </c>
      <c r="K504">
        <f t="shared" si="30"/>
        <v>273757.83282799996</v>
      </c>
      <c r="L504">
        <f t="shared" si="31"/>
        <v>5.9720295119546241E-2</v>
      </c>
    </row>
    <row r="505" spans="1:12">
      <c r="A505" t="s">
        <v>507</v>
      </c>
      <c r="B505" s="4" cm="1">
        <f t="array" ref="B505">_xll.SNL.Clients.Office.Excel.Functions.SPG(A505, "SP_TOTAL_REV", "CY2023")</f>
        <v>7394200</v>
      </c>
      <c r="C505" s="4">
        <f>_xll.SNL.Clients.Office.Excel.Functions.SPG(A505,"IQ_AVG_DILUT_SHARES_OUT","CY2023")</f>
        <v>209700000</v>
      </c>
      <c r="D505" s="5">
        <f>_xll.SNL.Clients.Office.Excel.Functions.SPG(A505, "IQ_DILUT_EPS_NORM", "CY2023")</f>
        <v>3.758</v>
      </c>
      <c r="E505">
        <f t="shared" si="28"/>
        <v>788052.6</v>
      </c>
      <c r="F505">
        <f t="shared" si="29"/>
        <v>0.10657712801925834</v>
      </c>
      <c r="G505" t="s">
        <v>507</v>
      </c>
      <c r="H505" s="4" cm="1">
        <f t="array" ref="H505">_xll.SNL.Clients.Office.Excel.Functions.SPG(G505, "SP_TOTAL_REV", "CY2023")</f>
        <v>7394200</v>
      </c>
      <c r="I505" s="4">
        <f>_xll.SNL.Clients.Office.Excel.Functions.SPG(G505,"IQ_AVG_DILUT_SHARES_OUT","CY2023")</f>
        <v>209700000</v>
      </c>
      <c r="J505" s="5">
        <f>_xll.SNL.Clients.Office.Excel.Functions.SPG(G505, "IQ_DILUT_EPS_NORM", "CY2023")</f>
        <v>3.758</v>
      </c>
      <c r="K505">
        <f t="shared" si="30"/>
        <v>788052.6</v>
      </c>
      <c r="L505">
        <f t="shared" si="31"/>
        <v>0.10657712801925834</v>
      </c>
    </row>
    <row r="506" spans="1:12">
      <c r="A506" t="s">
        <v>508</v>
      </c>
      <c r="B506" s="4" cm="1">
        <f t="array" ref="B506">_xll.SNL.Clients.Office.Excel.Functions.SPG(A506, "SP_TOTAL_REV", "CY2023")</f>
        <v>8544000</v>
      </c>
      <c r="C506" s="4">
        <f>_xll.SNL.Clients.Office.Excel.Functions.SPG(A506,"IQ_AVG_DILUT_SHARES_OUT","CY2023")</f>
        <v>462269000</v>
      </c>
      <c r="D506" s="5">
        <f>_xll.SNL.Clients.Office.Excel.Functions.SPG(A506, "IQ_DILUT_EPS_NORM", "CY2023")</f>
        <v>3.9660000000000002</v>
      </c>
      <c r="E506">
        <f t="shared" si="28"/>
        <v>1833358.8540000001</v>
      </c>
      <c r="F506">
        <f t="shared" si="29"/>
        <v>0.21457851755617979</v>
      </c>
      <c r="G506" t="s">
        <v>508</v>
      </c>
      <c r="H506" s="4" cm="1">
        <f t="array" ref="H506">_xll.SNL.Clients.Office.Excel.Functions.SPG(G506, "SP_TOTAL_REV", "CY2023")</f>
        <v>8544000</v>
      </c>
      <c r="I506" s="4">
        <f>_xll.SNL.Clients.Office.Excel.Functions.SPG(G506,"IQ_AVG_DILUT_SHARES_OUT","CY2023")</f>
        <v>462269000</v>
      </c>
      <c r="J506" s="5">
        <f>_xll.SNL.Clients.Office.Excel.Functions.SPG(G506, "IQ_DILUT_EPS_NORM", "CY2023")</f>
        <v>3.9660000000000002</v>
      </c>
      <c r="K506">
        <f t="shared" si="30"/>
        <v>1833358.8540000001</v>
      </c>
      <c r="L506">
        <f t="shared" si="31"/>
        <v>0.21457851755617979</v>
      </c>
    </row>
    <row r="507" spans="1:12">
      <c r="B507">
        <f>SUM(B4:B506)</f>
        <v>16514928306</v>
      </c>
      <c r="C507">
        <f>SUM(C4:C506)</f>
        <v>393817320509</v>
      </c>
      <c r="D507">
        <f>E507/C507*1000</f>
        <v>3.8069208459027966</v>
      </c>
      <c r="E507">
        <f>SUMIF(E4:E506, "&lt;&gt;#VALUE!")</f>
        <v>1499231366.923295</v>
      </c>
      <c r="F507">
        <f>E507/B507</f>
        <v>9.078037392258087E-2</v>
      </c>
      <c r="H507">
        <f>SUM(H4:H506)</f>
        <v>16516479306</v>
      </c>
      <c r="I507">
        <f>SUM(I4:I506)</f>
        <v>393831020509</v>
      </c>
      <c r="J507">
        <f>K507/I507*1000</f>
        <v>3.8057688355431187</v>
      </c>
      <c r="K507">
        <f>SUMIF(K4:K506, "&lt;&gt;#VALUE!")</f>
        <v>1498829824.3232951</v>
      </c>
      <c r="L507">
        <f>K507/H507</f>
        <v>9.0747537447572732E-2</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6</vt:i4>
      </vt:variant>
    </vt:vector>
  </HeadingPairs>
  <TitlesOfParts>
    <vt:vector size="6" baseType="lpstr">
      <vt:lpstr>sp500</vt:lpstr>
      <vt:lpstr>sp400</vt:lpstr>
      <vt:lpstr>sp600</vt:lpstr>
      <vt:lpstr>template (2)</vt:lpstr>
      <vt:lpstr>alternative</vt:lpstr>
      <vt:lpstr>template</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Longhao Desktop</dc:creator>
  <cp:lastModifiedBy>Longhao Desktop</cp:lastModifiedBy>
  <dcterms:created xsi:type="dcterms:W3CDTF">2025-01-05T20:50:23Z</dcterms:created>
  <dcterms:modified xsi:type="dcterms:W3CDTF">2025-02-10T20:43:24Z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A44787D4-0540-4523-9961-78E4036D8C6D}">
    <vt:lpwstr>{DE97FA61-B3E6-4E9A-8F99-430F9BB7A32D}</vt:lpwstr>
  </property>
</Properties>
</file>