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gh\Desktop\zhuolonghao.github.io\images\posts_2025_07_01\"/>
    </mc:Choice>
  </mc:AlternateContent>
  <xr:revisionPtr revIDLastSave="0" documentId="13_ncr:1_{9102198C-82EA-4812-A9B1-4923D4564A4E}" xr6:coauthVersionLast="47" xr6:coauthVersionMax="47" xr10:uidLastSave="{00000000-0000-0000-0000-000000000000}"/>
  <bookViews>
    <workbookView xWindow="8340" yWindow="228" windowWidth="21480" windowHeight="1492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</calcChain>
</file>

<file path=xl/sharedStrings.xml><?xml version="1.0" encoding="utf-8"?>
<sst xmlns="http://schemas.openxmlformats.org/spreadsheetml/2006/main" count="96" uniqueCount="93">
  <si>
    <t>Illustrative Loan Pricing Return Calculation</t>
  </si>
  <si>
    <t>Net interest income</t>
  </si>
  <si>
    <t>Non-interest income</t>
  </si>
  <si>
    <t>(+) Total revenue</t>
  </si>
  <si>
    <t>Pretax income</t>
  </si>
  <si>
    <t>Net income applicable to common (NIAC)</t>
  </si>
  <si>
    <t>(+) Credit risk RWA</t>
  </si>
  <si>
    <t>(+) Operational risk RWA</t>
  </si>
  <si>
    <t>Total RWA</t>
  </si>
  <si>
    <t>Common equity (% of RWA)</t>
  </si>
  <si>
    <t>Lifetime avg. NIAC</t>
  </si>
  <si>
    <t>(÷) Lifetime avg. common equity</t>
  </si>
  <si>
    <t>Lifetime ROE</t>
  </si>
  <si>
    <t>(─) Credit loss</t>
  </si>
  <si>
    <t>(─) Non-interest expense</t>
  </si>
  <si>
    <t xml:space="preserve">   (─) Tax expense</t>
  </si>
  <si>
    <t>Non Interest Income</t>
  </si>
  <si>
    <t>Revenue</t>
  </si>
  <si>
    <t>Pre Tax Pre Provision Income</t>
  </si>
  <si>
    <t>Expected Credit Loss</t>
  </si>
  <si>
    <t>Net Income Before Tax</t>
  </si>
  <si>
    <t>Taxes</t>
  </si>
  <si>
    <t>Net Income After Tax</t>
  </si>
  <si>
    <t>Preferred Equity Dividend</t>
  </si>
  <si>
    <t>Net Income Available to Common Equity</t>
  </si>
  <si>
    <t>Capital Charge</t>
  </si>
  <si>
    <t>Economic Capital</t>
  </si>
  <si>
    <t>Profit &amp; Loss Statement</t>
  </si>
  <si>
    <t>Items</t>
  </si>
  <si>
    <t>Amount ($)</t>
  </si>
  <si>
    <t xml:space="preserve">  Interest Income</t>
  </si>
  <si>
    <t xml:space="preserve">  Yield Fee</t>
  </si>
  <si>
    <t xml:space="preserve">  Total Cost of Funds</t>
  </si>
  <si>
    <t xml:space="preserve">      TLAC Cost of Funds</t>
  </si>
  <si>
    <t xml:space="preserve">      Sub-Debt Cost of Funds</t>
  </si>
  <si>
    <t>Net Interest Income</t>
  </si>
  <si>
    <t>Non Interest Expense (NIE)</t>
  </si>
  <si>
    <t>-</t>
  </si>
  <si>
    <t xml:space="preserve">      Bank Funding Cost of Funds (FTP)</t>
  </si>
  <si>
    <t>Comments</t>
  </si>
  <si>
    <t>= Interest Income - CoF - LTP</t>
  </si>
  <si>
    <t xml:space="preserve">      Liquidity Transfer Price (LTP)</t>
  </si>
  <si>
    <t>limited to funding from liabilities</t>
  </si>
  <si>
    <t>= O/S balance * Gross Yield (5.74%)</t>
  </si>
  <si>
    <t>= Net Interest Income + Non Interest Income</t>
  </si>
  <si>
    <t>incl. upfront fee and other fee incomes</t>
  </si>
  <si>
    <t>incl. origination expense, RM expense, servicing costs, etc.</t>
  </si>
  <si>
    <t>= Net Interest Income + Non Interest Income - Non Interest Expense</t>
  </si>
  <si>
    <t>= PD * LGD * (Book balance + LEQ*(Commitment - Book))</t>
  </si>
  <si>
    <t>= PPNR - ECL - Taxes - Preferred Equity Dividend</t>
  </si>
  <si>
    <t>= cost of using deposits (rate = 4.81%)</t>
  </si>
  <si>
    <t>= cost of using senior holdco debt in TLAC (rate = 6.37%)</t>
  </si>
  <si>
    <t>= cost of using subordindated debt (rate = 6.37%)</t>
  </si>
  <si>
    <t>= cost of funding liquidity (rate = 0.41%)</t>
  </si>
  <si>
    <t>= RWA * Preferred Equity Allocation * Preferred Equity Dividend (6.30%)</t>
  </si>
  <si>
    <t>= required return of common capital, hurdle RoE (11.5%)</t>
  </si>
  <si>
    <t>= NIAC - Capital Charge = Capital needed to absorb unexpected losses</t>
  </si>
  <si>
    <t>Value</t>
  </si>
  <si>
    <t>Total Commitment</t>
  </si>
  <si>
    <t>Drawn Commitment</t>
  </si>
  <si>
    <t>Undrawn Commitment</t>
  </si>
  <si>
    <t>Borrower Quality Rating</t>
  </si>
  <si>
    <t>Loan Equivalency Factor</t>
  </si>
  <si>
    <t>Maturity Adjustment</t>
  </si>
  <si>
    <t>Credit RWA &amp; Equity</t>
  </si>
  <si>
    <t>Item</t>
  </si>
  <si>
    <t>Comment</t>
  </si>
  <si>
    <t xml:space="preserve">   PD</t>
  </si>
  <si>
    <t>Annual Basel PD rate from WHSL_General</t>
  </si>
  <si>
    <t>= Drawn + LEQ * Undrawn</t>
  </si>
  <si>
    <r>
      <rPr>
        <b/>
        <sz val="11"/>
        <color theme="1"/>
        <rFont val="Calibri"/>
        <family val="2"/>
        <scheme val="minor"/>
      </rPr>
      <t>Basel's R</t>
    </r>
    <r>
      <rPr>
        <sz val="11"/>
        <color theme="1"/>
        <rFont val="Calibri"/>
        <family val="2"/>
        <scheme val="minor"/>
      </rPr>
      <t>: Correlation Factor</t>
    </r>
  </si>
  <si>
    <t>better-rated firms are more correlated than riskier firms</t>
  </si>
  <si>
    <t>longer-term loans carry more credit risk</t>
  </si>
  <si>
    <t>Collateral Quality Rating</t>
  </si>
  <si>
    <t xml:space="preserve">   LGD</t>
  </si>
  <si>
    <t xml:space="preserve">   EAD</t>
  </si>
  <si>
    <t xml:space="preserve">   Maturity Factor (in Year)</t>
  </si>
  <si>
    <r>
      <rPr>
        <b/>
        <sz val="11"/>
        <color theme="1"/>
        <rFont val="Calibri"/>
        <family val="2"/>
        <scheme val="minor"/>
      </rPr>
      <t xml:space="preserve">   Basel's B</t>
    </r>
    <r>
      <rPr>
        <sz val="11"/>
        <color theme="1"/>
        <rFont val="Calibri"/>
        <family val="2"/>
        <scheme val="minor"/>
      </rPr>
      <t>: used along with Maturity Factor</t>
    </r>
  </si>
  <si>
    <t>unexpected credit loss (UL) at 99.9% confidence lvl, adjusted by maturity</t>
  </si>
  <si>
    <r>
      <rPr>
        <b/>
        <sz val="11"/>
        <rFont val="Calibri"/>
        <family val="2"/>
        <scheme val="minor"/>
      </rPr>
      <t>Basel's K:</t>
    </r>
    <r>
      <rPr>
        <sz val="11"/>
        <rFont val="Calibri"/>
        <family val="2"/>
        <scheme val="minor"/>
      </rPr>
      <t xml:space="preserve"> Capital Rate</t>
    </r>
  </si>
  <si>
    <t>Basel LGD rate (i.e., max of DT and LR LGD)</t>
  </si>
  <si>
    <t>Credit Risk Weighted Assets (RWA)</t>
  </si>
  <si>
    <t>time to maturity measured in years</t>
  </si>
  <si>
    <t>Basel's K * EAD * RWA factor</t>
  </si>
  <si>
    <t>Sub-debt Allocation</t>
  </si>
  <si>
    <t>Common Equity Allocation</t>
  </si>
  <si>
    <t xml:space="preserve">   Credit Risk Equity</t>
  </si>
  <si>
    <t>Total Loss Absorption Capacity Allocation</t>
  </si>
  <si>
    <t xml:space="preserve">   TLAC such as LT senior unsecured debt</t>
  </si>
  <si>
    <t xml:space="preserve">   Subordinated Debt</t>
  </si>
  <si>
    <t>Preferred Equity Allocation</t>
  </si>
  <si>
    <t xml:space="preserve">   Preferred Equity</t>
  </si>
  <si>
    <t>Bank Funding (from Deposit)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</si>
</sst>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4" fillId="2" borderId="0" xfId="0" applyFont="1" applyFill="1" applyAlignment="1">
      <alignment horizontal="center" vertical="top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164" fontId="3" fillId="0" borderId="9" xfId="2" applyNumberFormat="1" applyFont="1" applyFill="1" applyBorder="1"/>
    <xf numFmtId="164" fontId="3" fillId="0" borderId="9" xfId="2" quotePrefix="1" applyNumberFormat="1" applyFont="1" applyFill="1" applyBorder="1"/>
    <xf numFmtId="0" fontId="3" fillId="0" borderId="8" xfId="0" applyFont="1" applyBorder="1"/>
    <xf numFmtId="0" fontId="3" fillId="0" borderId="10" xfId="0" applyFont="1" applyBorder="1"/>
    <xf numFmtId="164" fontId="3" fillId="0" borderId="11" xfId="2" applyNumberFormat="1" applyFont="1" applyFill="1" applyBorder="1"/>
    <xf numFmtId="164" fontId="3" fillId="0" borderId="11" xfId="2" quotePrefix="1" applyNumberFormat="1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0" fontId="0" fillId="0" borderId="13" xfId="0" applyNumberFormat="1" applyBorder="1"/>
    <xf numFmtId="10" fontId="0" fillId="0" borderId="13" xfId="0" applyNumberFormat="1" applyBorder="1" applyAlignment="1">
      <alignment horizontal="right"/>
    </xf>
    <xf numFmtId="9" fontId="0" fillId="0" borderId="13" xfId="0" applyNumberFormat="1" applyBorder="1"/>
    <xf numFmtId="164" fontId="0" fillId="0" borderId="13" xfId="2" applyNumberFormat="1" applyFont="1" applyBorder="1"/>
    <xf numFmtId="43" fontId="0" fillId="0" borderId="13" xfId="1" applyFont="1" applyBorder="1"/>
    <xf numFmtId="166" fontId="0" fillId="0" borderId="13" xfId="0" applyNumberFormat="1" applyBorder="1" applyAlignment="1">
      <alignment horizontal="right"/>
    </xf>
    <xf numFmtId="166" fontId="0" fillId="0" borderId="13" xfId="1" applyNumberFormat="1" applyFont="1" applyBorder="1" applyAlignment="1">
      <alignment horizontal="right"/>
    </xf>
    <xf numFmtId="166" fontId="6" fillId="0" borderId="13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5" xfId="0" quotePrefix="1" applyBorder="1"/>
    <xf numFmtId="0" fontId="0" fillId="0" borderId="14" xfId="0" applyFont="1" applyBorder="1"/>
    <xf numFmtId="2" fontId="0" fillId="0" borderId="15" xfId="0" quotePrefix="1" applyNumberFormat="1" applyBorder="1"/>
    <xf numFmtId="0" fontId="6" fillId="0" borderId="14" xfId="0" applyFont="1" applyBorder="1"/>
    <xf numFmtId="0" fontId="6" fillId="0" borderId="15" xfId="0" applyFont="1" applyBorder="1"/>
    <xf numFmtId="164" fontId="1" fillId="0" borderId="13" xfId="2" applyNumberFormat="1" applyFont="1" applyBorder="1"/>
    <xf numFmtId="10" fontId="0" fillId="0" borderId="13" xfId="3" applyNumberFormat="1" applyFont="1" applyBorder="1"/>
    <xf numFmtId="164" fontId="0" fillId="0" borderId="15" xfId="2" applyNumberFormat="1" applyFont="1" applyBorder="1"/>
    <xf numFmtId="0" fontId="1" fillId="0" borderId="14" xfId="0" applyFont="1" applyBorder="1"/>
    <xf numFmtId="44" fontId="0" fillId="0" borderId="15" xfId="0" applyNumberFormat="1" applyBorder="1"/>
    <xf numFmtId="0" fontId="1" fillId="0" borderId="16" xfId="0" applyFont="1" applyBorder="1"/>
    <xf numFmtId="164" fontId="1" fillId="0" borderId="1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21" xfId="2" applyNumberFormat="1" applyFont="1" applyBorder="1"/>
    <xf numFmtId="0" fontId="0" fillId="0" borderId="22" xfId="0" applyBorder="1"/>
    <xf numFmtId="164" fontId="0" fillId="0" borderId="23" xfId="2" applyNumberFormat="1" applyFont="1" applyBorder="1"/>
    <xf numFmtId="0" fontId="0" fillId="0" borderId="24" xfId="0" applyBorder="1"/>
    <xf numFmtId="0" fontId="0" fillId="0" borderId="25" xfId="0" applyBorder="1"/>
    <xf numFmtId="164" fontId="0" fillId="0" borderId="26" xfId="2" applyNumberFormat="1" applyFont="1" applyBorder="1"/>
    <xf numFmtId="164" fontId="0" fillId="0" borderId="27" xfId="2" applyNumberFormat="1" applyFont="1" applyBorder="1"/>
    <xf numFmtId="0" fontId="0" fillId="0" borderId="16" xfId="0" applyBorder="1"/>
    <xf numFmtId="164" fontId="0" fillId="0" borderId="17" xfId="2" applyNumberFormat="1" applyFont="1" applyBorder="1"/>
    <xf numFmtId="0" fontId="0" fillId="0" borderId="24" xfId="0" quotePrefix="1" applyBorder="1"/>
    <xf numFmtId="164" fontId="1" fillId="0" borderId="17" xfId="2" applyNumberFormat="1" applyFont="1" applyBorder="1"/>
    <xf numFmtId="0" fontId="0" fillId="0" borderId="18" xfId="0" quotePrefix="1" applyBorder="1"/>
    <xf numFmtId="0" fontId="1" fillId="0" borderId="4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427893</xdr:colOff>
      <xdr:row>1</xdr:row>
      <xdr:rowOff>17584</xdr:rowOff>
    </xdr:from>
    <xdr:to>
      <xdr:col>7</xdr:col>
      <xdr:colOff>405033</xdr:colOff>
      <xdr:row>19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BB5C84-4A8E-FEFF-465F-193D084A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185" y="199292"/>
          <a:ext cx="3025140" cy="331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9"/>
  <sheetViews>
    <sheetView zoomScale="130" zoomScaleNormal="130" workbookViewId="0">
      <selection activeCell="B5" sqref="B5"/>
    </sheetView>
  </sheetViews>
  <sheetFormatPr defaultRowHeight="14.4" x14ac:dyDescent="0.3"/>
  <cols>
    <col min="1" max="1" width="8.88671875" style="1"/>
    <col min="2" max="2" width="44" style="1" bestFit="1" customWidth="1"/>
    <col min="3" max="16384" width="8.88671875" style="1"/>
  </cols>
  <sheetData>
    <row r="2" spans="2:2" ht="15.6" x14ac:dyDescent="0.3">
      <c r="B2" s="6" t="s">
        <v>0</v>
      </c>
    </row>
    <row r="3" spans="2:2" x14ac:dyDescent="0.3">
      <c r="B3" s="2" t="s">
        <v>1</v>
      </c>
    </row>
    <row r="4" spans="2:2" x14ac:dyDescent="0.3">
      <c r="B4" s="3" t="s">
        <v>2</v>
      </c>
    </row>
    <row r="5" spans="2:2" x14ac:dyDescent="0.3">
      <c r="B5" s="4" t="s">
        <v>3</v>
      </c>
    </row>
    <row r="6" spans="2:2" x14ac:dyDescent="0.3">
      <c r="B6" s="4" t="s">
        <v>13</v>
      </c>
    </row>
    <row r="7" spans="2:2" x14ac:dyDescent="0.3">
      <c r="B7" s="4" t="s">
        <v>14</v>
      </c>
    </row>
    <row r="8" spans="2:2" x14ac:dyDescent="0.3">
      <c r="B8" s="4" t="s">
        <v>4</v>
      </c>
    </row>
    <row r="9" spans="2:2" ht="15" thickBot="1" x14ac:dyDescent="0.35">
      <c r="B9" s="5" t="s">
        <v>15</v>
      </c>
    </row>
    <row r="10" spans="2:2" x14ac:dyDescent="0.3">
      <c r="B10" s="4" t="s">
        <v>5</v>
      </c>
    </row>
    <row r="12" spans="2:2" x14ac:dyDescent="0.3">
      <c r="B12" s="4" t="s">
        <v>6</v>
      </c>
    </row>
    <row r="13" spans="2:2" x14ac:dyDescent="0.3">
      <c r="B13" s="3" t="s">
        <v>7</v>
      </c>
    </row>
    <row r="14" spans="2:2" x14ac:dyDescent="0.3">
      <c r="B14" s="4" t="s">
        <v>8</v>
      </c>
    </row>
    <row r="15" spans="2:2" x14ac:dyDescent="0.3">
      <c r="B15" s="4" t="s">
        <v>9</v>
      </c>
    </row>
    <row r="17" spans="2:2" x14ac:dyDescent="0.3">
      <c r="B17" s="4" t="s">
        <v>10</v>
      </c>
    </row>
    <row r="18" spans="2:2" ht="15" thickBot="1" x14ac:dyDescent="0.35">
      <c r="B18" s="5" t="s">
        <v>11</v>
      </c>
    </row>
    <row r="19" spans="2:2" x14ac:dyDescent="0.3">
      <c r="B19" s="4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F5BC-3794-4FF3-856E-4752FDE5A1FB}">
  <dimension ref="B1:D23"/>
  <sheetViews>
    <sheetView zoomScale="70" zoomScaleNormal="70" workbookViewId="0">
      <selection activeCell="B2" sqref="B2:D2"/>
    </sheetView>
  </sheetViews>
  <sheetFormatPr defaultRowHeight="14.4" x14ac:dyDescent="0.3"/>
  <cols>
    <col min="2" max="2" width="47.44140625" bestFit="1" customWidth="1"/>
    <col min="3" max="3" width="14.44140625" bestFit="1" customWidth="1"/>
    <col min="4" max="4" width="82.21875" customWidth="1"/>
  </cols>
  <sheetData>
    <row r="1" spans="2:4" ht="15" thickBot="1" x14ac:dyDescent="0.35"/>
    <row r="2" spans="2:4" ht="24.6" customHeight="1" thickBot="1" x14ac:dyDescent="0.35">
      <c r="B2" s="16" t="s">
        <v>27</v>
      </c>
      <c r="C2" s="17"/>
      <c r="D2" s="18"/>
    </row>
    <row r="3" spans="2:4" x14ac:dyDescent="0.3">
      <c r="B3" s="7" t="s">
        <v>28</v>
      </c>
      <c r="C3" s="8" t="s">
        <v>29</v>
      </c>
      <c r="D3" s="8" t="s">
        <v>39</v>
      </c>
    </row>
    <row r="4" spans="2:4" x14ac:dyDescent="0.3">
      <c r="B4" s="9" t="s">
        <v>35</v>
      </c>
      <c r="C4" s="10">
        <v>466106.45</v>
      </c>
      <c r="D4" s="11" t="s">
        <v>40</v>
      </c>
    </row>
    <row r="5" spans="2:4" x14ac:dyDescent="0.3">
      <c r="B5" s="12" t="s">
        <v>30</v>
      </c>
      <c r="C5" s="10">
        <v>864684.31</v>
      </c>
      <c r="D5" s="11" t="s">
        <v>43</v>
      </c>
    </row>
    <row r="6" spans="2:4" x14ac:dyDescent="0.3">
      <c r="B6" s="12" t="s">
        <v>31</v>
      </c>
      <c r="C6" s="10" t="s">
        <v>37</v>
      </c>
      <c r="D6" s="10" t="s">
        <v>37</v>
      </c>
    </row>
    <row r="7" spans="2:4" x14ac:dyDescent="0.3">
      <c r="B7" s="9" t="s">
        <v>32</v>
      </c>
      <c r="C7" s="10">
        <v>-398577.85</v>
      </c>
      <c r="D7" s="10" t="s">
        <v>42</v>
      </c>
    </row>
    <row r="8" spans="2:4" x14ac:dyDescent="0.3">
      <c r="B8" s="12" t="s">
        <v>38</v>
      </c>
      <c r="C8" s="10">
        <v>-368921.61</v>
      </c>
      <c r="D8" s="11" t="s">
        <v>50</v>
      </c>
    </row>
    <row r="9" spans="2:4" x14ac:dyDescent="0.3">
      <c r="B9" s="12" t="s">
        <v>33</v>
      </c>
      <c r="C9" s="10">
        <v>-24498.639999999999</v>
      </c>
      <c r="D9" s="11" t="s">
        <v>51</v>
      </c>
    </row>
    <row r="10" spans="2:4" x14ac:dyDescent="0.3">
      <c r="B10" s="12" t="s">
        <v>34</v>
      </c>
      <c r="C10" s="10">
        <v>-5157.6099999999997</v>
      </c>
      <c r="D10" s="11" t="s">
        <v>52</v>
      </c>
    </row>
    <row r="11" spans="2:4" x14ac:dyDescent="0.3">
      <c r="B11" s="12" t="s">
        <v>41</v>
      </c>
      <c r="C11" s="10" t="s">
        <v>37</v>
      </c>
      <c r="D11" s="11" t="s">
        <v>53</v>
      </c>
    </row>
    <row r="12" spans="2:4" x14ac:dyDescent="0.3">
      <c r="B12" s="9" t="s">
        <v>16</v>
      </c>
      <c r="C12" s="10" t="s">
        <v>37</v>
      </c>
      <c r="D12" s="10" t="s">
        <v>45</v>
      </c>
    </row>
    <row r="13" spans="2:4" x14ac:dyDescent="0.3">
      <c r="B13" s="9" t="s">
        <v>17</v>
      </c>
      <c r="C13" s="10">
        <v>466106.45</v>
      </c>
      <c r="D13" s="11" t="s">
        <v>44</v>
      </c>
    </row>
    <row r="14" spans="2:4" x14ac:dyDescent="0.3">
      <c r="B14" s="9" t="s">
        <v>36</v>
      </c>
      <c r="C14" s="10">
        <v>-21318.5</v>
      </c>
      <c r="D14" s="10" t="s">
        <v>46</v>
      </c>
    </row>
    <row r="15" spans="2:4" x14ac:dyDescent="0.3">
      <c r="B15" s="12" t="s">
        <v>18</v>
      </c>
      <c r="C15" s="10">
        <v>444787.95</v>
      </c>
      <c r="D15" s="11" t="s">
        <v>47</v>
      </c>
    </row>
    <row r="16" spans="2:4" x14ac:dyDescent="0.3">
      <c r="B16" s="12" t="s">
        <v>19</v>
      </c>
      <c r="C16" s="10">
        <v>-63587.26</v>
      </c>
      <c r="D16" s="11" t="s">
        <v>48</v>
      </c>
    </row>
    <row r="17" spans="2:4" x14ac:dyDescent="0.3">
      <c r="B17" s="12" t="s">
        <v>20</v>
      </c>
      <c r="C17" s="10">
        <v>381200.69</v>
      </c>
      <c r="D17" s="10"/>
    </row>
    <row r="18" spans="2:4" x14ac:dyDescent="0.3">
      <c r="B18" s="12" t="s">
        <v>21</v>
      </c>
      <c r="C18" s="10">
        <v>-95300.17</v>
      </c>
      <c r="D18" s="10"/>
    </row>
    <row r="19" spans="2:4" x14ac:dyDescent="0.3">
      <c r="B19" s="9" t="s">
        <v>22</v>
      </c>
      <c r="C19" s="10">
        <v>285900.52</v>
      </c>
      <c r="D19" s="10"/>
    </row>
    <row r="20" spans="2:4" x14ac:dyDescent="0.3">
      <c r="B20" s="12" t="s">
        <v>23</v>
      </c>
      <c r="C20" s="10">
        <v>-16578.03</v>
      </c>
      <c r="D20" s="11" t="s">
        <v>54</v>
      </c>
    </row>
    <row r="21" spans="2:4" x14ac:dyDescent="0.3">
      <c r="B21" s="9" t="s">
        <v>24</v>
      </c>
      <c r="C21" s="10">
        <v>269322.49</v>
      </c>
      <c r="D21" s="11" t="s">
        <v>49</v>
      </c>
    </row>
    <row r="22" spans="2:4" x14ac:dyDescent="0.3">
      <c r="B22" s="12" t="s">
        <v>25</v>
      </c>
      <c r="C22" s="10">
        <v>-146044.53</v>
      </c>
      <c r="D22" s="11" t="s">
        <v>55</v>
      </c>
    </row>
    <row r="23" spans="2:4" ht="15" thickBot="1" x14ac:dyDescent="0.35">
      <c r="B23" s="13" t="s">
        <v>26</v>
      </c>
      <c r="C23" s="14">
        <v>123277.97</v>
      </c>
      <c r="D23" s="15" t="s">
        <v>56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0984-709A-4126-9F2A-BD27D85115E1}">
  <dimension ref="B1:D29"/>
  <sheetViews>
    <sheetView tabSelected="1" zoomScale="85" zoomScaleNormal="85" workbookViewId="0">
      <selection activeCell="G7" sqref="G7"/>
    </sheetView>
  </sheetViews>
  <sheetFormatPr defaultRowHeight="14.4" x14ac:dyDescent="0.3"/>
  <cols>
    <col min="2" max="2" width="38.77734375" bestFit="1" customWidth="1"/>
    <col min="3" max="3" width="14.6640625" bestFit="1" customWidth="1"/>
    <col min="4" max="4" width="64.109375" bestFit="1" customWidth="1"/>
  </cols>
  <sheetData>
    <row r="1" spans="2:4" ht="15" thickBot="1" x14ac:dyDescent="0.35"/>
    <row r="2" spans="2:4" ht="15" thickBot="1" x14ac:dyDescent="0.35">
      <c r="B2" s="57" t="s">
        <v>64</v>
      </c>
      <c r="C2" s="58"/>
      <c r="D2" s="59"/>
    </row>
    <row r="3" spans="2:4" x14ac:dyDescent="0.3">
      <c r="B3" s="43" t="s">
        <v>65</v>
      </c>
      <c r="C3" s="44" t="s">
        <v>57</v>
      </c>
      <c r="D3" s="45" t="s">
        <v>66</v>
      </c>
    </row>
    <row r="4" spans="2:4" x14ac:dyDescent="0.3">
      <c r="B4" s="49" t="s">
        <v>58</v>
      </c>
      <c r="C4" s="50">
        <v>29000000</v>
      </c>
      <c r="D4" s="51"/>
    </row>
    <row r="5" spans="2:4" x14ac:dyDescent="0.3">
      <c r="B5" s="28" t="s">
        <v>59</v>
      </c>
      <c r="C5" s="23">
        <v>29000000</v>
      </c>
      <c r="D5" s="37"/>
    </row>
    <row r="6" spans="2:4" ht="15" thickBot="1" x14ac:dyDescent="0.35">
      <c r="B6" s="52" t="s">
        <v>60</v>
      </c>
      <c r="C6" s="53">
        <v>0</v>
      </c>
      <c r="D6" s="42"/>
    </row>
    <row r="7" spans="2:4" x14ac:dyDescent="0.3">
      <c r="B7" s="46"/>
      <c r="C7" s="47"/>
      <c r="D7" s="48"/>
    </row>
    <row r="8" spans="2:4" x14ac:dyDescent="0.3">
      <c r="B8" s="28" t="s">
        <v>61</v>
      </c>
      <c r="C8" s="19">
        <v>55</v>
      </c>
      <c r="D8" s="29"/>
    </row>
    <row r="9" spans="2:4" x14ac:dyDescent="0.3">
      <c r="B9" s="28" t="s">
        <v>67</v>
      </c>
      <c r="C9" s="20">
        <v>6.1999999999999998E-3</v>
      </c>
      <c r="D9" s="29" t="s">
        <v>68</v>
      </c>
    </row>
    <row r="10" spans="2:4" x14ac:dyDescent="0.3">
      <c r="B10" s="28" t="s">
        <v>73</v>
      </c>
      <c r="C10" s="19">
        <v>6</v>
      </c>
      <c r="D10" s="29"/>
    </row>
    <row r="11" spans="2:4" x14ac:dyDescent="0.3">
      <c r="B11" s="28" t="s">
        <v>74</v>
      </c>
      <c r="C11" s="21">
        <v>0.35730000000000001</v>
      </c>
      <c r="D11" s="29" t="s">
        <v>80</v>
      </c>
    </row>
    <row r="12" spans="2:4" x14ac:dyDescent="0.3">
      <c r="B12" s="28" t="s">
        <v>62</v>
      </c>
      <c r="C12" s="22">
        <v>0.31</v>
      </c>
      <c r="D12" s="29"/>
    </row>
    <row r="13" spans="2:4" x14ac:dyDescent="0.3">
      <c r="B13" s="28" t="s">
        <v>75</v>
      </c>
      <c r="C13" s="23">
        <v>29000000</v>
      </c>
      <c r="D13" s="30" t="s">
        <v>69</v>
      </c>
    </row>
    <row r="14" spans="2:4" x14ac:dyDescent="0.3">
      <c r="B14" s="31" t="s">
        <v>63</v>
      </c>
      <c r="C14" s="23"/>
      <c r="D14" s="30"/>
    </row>
    <row r="15" spans="2:4" x14ac:dyDescent="0.3">
      <c r="B15" s="28" t="s">
        <v>76</v>
      </c>
      <c r="C15" s="24">
        <v>1</v>
      </c>
      <c r="D15" s="32" t="s">
        <v>82</v>
      </c>
    </row>
    <row r="16" spans="2:4" x14ac:dyDescent="0.3">
      <c r="B16" s="28" t="s">
        <v>77</v>
      </c>
      <c r="C16" s="25">
        <v>0.15773210900000001</v>
      </c>
      <c r="D16" s="29" t="s">
        <v>72</v>
      </c>
    </row>
    <row r="17" spans="2:4" x14ac:dyDescent="0.3">
      <c r="B17" s="28" t="s">
        <v>70</v>
      </c>
      <c r="C17" s="26">
        <v>0.20810169240000001</v>
      </c>
      <c r="D17" s="32" t="s">
        <v>71</v>
      </c>
    </row>
    <row r="18" spans="2:4" x14ac:dyDescent="0.3">
      <c r="B18" s="33" t="s">
        <v>79</v>
      </c>
      <c r="C18" s="27">
        <v>3.6796535999999998E-2</v>
      </c>
      <c r="D18" s="34" t="s">
        <v>78</v>
      </c>
    </row>
    <row r="19" spans="2:4" ht="15" thickBot="1" x14ac:dyDescent="0.35">
      <c r="B19" s="40" t="s">
        <v>81</v>
      </c>
      <c r="C19" s="55">
        <v>15575598.4</v>
      </c>
      <c r="D19" s="56" t="s">
        <v>83</v>
      </c>
    </row>
    <row r="20" spans="2:4" x14ac:dyDescent="0.3">
      <c r="B20" s="46"/>
      <c r="C20" s="47"/>
      <c r="D20" s="54"/>
    </row>
    <row r="21" spans="2:4" x14ac:dyDescent="0.3">
      <c r="B21" s="31" t="s">
        <v>85</v>
      </c>
      <c r="C21" s="20">
        <v>9.2499999999999999E-2</v>
      </c>
      <c r="D21" s="39"/>
    </row>
    <row r="22" spans="2:4" x14ac:dyDescent="0.3">
      <c r="B22" s="38" t="s">
        <v>86</v>
      </c>
      <c r="C22" s="35">
        <v>1440742.85</v>
      </c>
      <c r="D22" s="29"/>
    </row>
    <row r="23" spans="2:4" x14ac:dyDescent="0.3">
      <c r="B23" s="31" t="s">
        <v>87</v>
      </c>
      <c r="C23" s="36">
        <v>9.5000000000000001E-2</v>
      </c>
      <c r="D23" s="29"/>
    </row>
    <row r="24" spans="2:4" x14ac:dyDescent="0.3">
      <c r="B24" s="38" t="s">
        <v>88</v>
      </c>
      <c r="C24" s="35">
        <v>1479681.85</v>
      </c>
      <c r="D24" s="29"/>
    </row>
    <row r="25" spans="2:4" x14ac:dyDescent="0.3">
      <c r="B25" s="31" t="s">
        <v>84</v>
      </c>
      <c r="C25" s="36">
        <v>0.02</v>
      </c>
      <c r="D25" s="29"/>
    </row>
    <row r="26" spans="2:4" x14ac:dyDescent="0.3">
      <c r="B26" s="38" t="s">
        <v>89</v>
      </c>
      <c r="C26" s="35">
        <v>311511.96999999997</v>
      </c>
      <c r="D26" s="29"/>
    </row>
    <row r="27" spans="2:4" x14ac:dyDescent="0.3">
      <c r="B27" s="31" t="s">
        <v>90</v>
      </c>
      <c r="C27" s="20">
        <v>1.4999999999999999E-2</v>
      </c>
      <c r="D27" s="29"/>
    </row>
    <row r="28" spans="2:4" x14ac:dyDescent="0.3">
      <c r="B28" s="38" t="s">
        <v>91</v>
      </c>
      <c r="C28" s="35">
        <v>233633.98</v>
      </c>
      <c r="D28" s="29"/>
    </row>
    <row r="29" spans="2:4" ht="15" thickBot="1" x14ac:dyDescent="0.35">
      <c r="B29" s="40" t="s">
        <v>92</v>
      </c>
      <c r="C29" s="41">
        <f>C13-C22-C24-C26-C28</f>
        <v>25534429.349999998</v>
      </c>
      <c r="D29" s="42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2025-06-21T18:21:44Z</dcterms:created>
  <dcterms:modified xsi:type="dcterms:W3CDTF">2025-06-21T21:55:32Z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{8878CC44-7662-4D67-9139-16ACDEDFEF40}</vt:lpwstr>
  </property>
</Properties>
</file>