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wendybunny/Desktop/MIPC/"/>
    </mc:Choice>
  </mc:AlternateContent>
  <xr:revisionPtr revIDLastSave="0" documentId="13_ncr:1_{41A7804A-ED51-564A-BD79-8C22A489812B}" xr6:coauthVersionLast="45" xr6:coauthVersionMax="45" xr10:uidLastSave="{00000000-0000-0000-0000-000000000000}"/>
  <bookViews>
    <workbookView xWindow="0" yWindow="0" windowWidth="28800" windowHeight="18000" activeTab="3" xr2:uid="{00000000-000D-0000-FFFF-FFFF00000000}"/>
  </bookViews>
  <sheets>
    <sheet name="Company Summary" sheetId="1" r:id="rId1"/>
    <sheet name="Portfolio Performance" sheetId="2" r:id="rId2"/>
    <sheet name="Portfolio Allocation" sheetId="3" r:id="rId3"/>
    <sheet name="Useful Links" sheetId="5" r:id="rId4"/>
    <sheet name="Correlation" sheetId="4" r:id="rId5"/>
  </sheets>
  <definedNames>
    <definedName name="_xlnm._FilterDatabase" localSheetId="0" hidden="1">'Company Summary'!$B$1:$Z$54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3" l="1"/>
  <c r="A25" i="3"/>
  <c r="A24" i="3"/>
  <c r="A23" i="3"/>
  <c r="A22" i="3"/>
  <c r="A21" i="3"/>
  <c r="A20" i="3"/>
  <c r="A19" i="3"/>
  <c r="A18" i="3"/>
  <c r="A17" i="3"/>
  <c r="A16" i="3"/>
  <c r="A15" i="3"/>
  <c r="A14" i="3"/>
  <c r="A13" i="3"/>
  <c r="A12" i="3"/>
  <c r="A11" i="3"/>
  <c r="A10" i="3"/>
  <c r="A9" i="3"/>
  <c r="A8" i="3"/>
  <c r="A7" i="3"/>
  <c r="A6" i="3"/>
  <c r="A5" i="3"/>
  <c r="A4" i="3"/>
  <c r="A3" i="3"/>
  <c r="A2" i="3"/>
  <c r="B18" i="2"/>
  <c r="E8" i="2"/>
  <c r="F17" i="2" s="1"/>
  <c r="B3" i="2"/>
  <c r="F2" i="2"/>
  <c r="F15" i="2" l="1"/>
  <c r="F12" i="2"/>
  <c r="F16" i="2"/>
  <c r="F18" i="2"/>
  <c r="F10" i="2"/>
  <c r="E4" i="2" s="1"/>
  <c r="F4" i="2" s="1"/>
  <c r="F19" i="2"/>
  <c r="E9" i="2"/>
  <c r="F9" i="2" s="1"/>
  <c r="F13" i="2"/>
  <c r="F14" i="2"/>
  <c r="B17" i="2" l="1"/>
  <c r="E5" i="2"/>
  <c r="F5" i="2" s="1"/>
  <c r="E3" i="2"/>
  <c r="F3" i="2" s="1"/>
  <c r="F8" i="2"/>
  <c r="G49" i="1"/>
  <c r="G33" i="1"/>
  <c r="G21" i="1"/>
  <c r="G36" i="1"/>
  <c r="G20" i="1"/>
  <c r="G31" i="1"/>
  <c r="G38" i="1"/>
  <c r="G22" i="1"/>
  <c r="G6" i="1"/>
  <c r="G44" i="1"/>
  <c r="G32" i="1"/>
  <c r="G24" i="1"/>
  <c r="G12" i="1"/>
  <c r="G8" i="1"/>
  <c r="G35" i="1"/>
  <c r="G34" i="1"/>
  <c r="G18" i="1"/>
  <c r="G10" i="1"/>
  <c r="G43" i="1"/>
  <c r="G15" i="1"/>
  <c r="G42" i="1"/>
  <c r="G30" i="1"/>
  <c r="G26" i="1"/>
  <c r="G45" i="1" l="1"/>
  <c r="G41" i="1"/>
  <c r="G37" i="1"/>
  <c r="G29" i="1"/>
  <c r="G25" i="1"/>
  <c r="G17" i="1"/>
  <c r="G13" i="1"/>
  <c r="G9" i="1"/>
  <c r="G5" i="1"/>
  <c r="G48" i="1"/>
  <c r="G28" i="1"/>
  <c r="G16" i="1"/>
  <c r="G4" i="1"/>
  <c r="G19" i="1"/>
  <c r="G7" i="1"/>
  <c r="G40" i="1"/>
  <c r="G23" i="1"/>
  <c r="G11" i="1"/>
  <c r="G47" i="1"/>
  <c r="G39" i="1"/>
  <c r="G27" i="1"/>
  <c r="G3" i="1"/>
  <c r="G46" i="1"/>
  <c r="G14" i="1"/>
  <c r="G2" i="1"/>
</calcChain>
</file>

<file path=xl/sharedStrings.xml><?xml version="1.0" encoding="utf-8"?>
<sst xmlns="http://schemas.openxmlformats.org/spreadsheetml/2006/main" count="402" uniqueCount="188">
  <si>
    <t>Ticker</t>
  </si>
  <si>
    <t>Company Name</t>
  </si>
  <si>
    <t>Data Scale</t>
  </si>
  <si>
    <t>Asset Class</t>
  </si>
  <si>
    <t>Investment Sector</t>
  </si>
  <si>
    <t>Industry</t>
  </si>
  <si>
    <t>Portfolio Percentage</t>
  </si>
  <si>
    <t>Return</t>
  </si>
  <si>
    <t>Description and Long-term Benefit</t>
  </si>
  <si>
    <t>Special Note</t>
  </si>
  <si>
    <t>AMZN</t>
  </si>
  <si>
    <t>Amazon</t>
  </si>
  <si>
    <t>May 14, 1997 - Sep 25, 2020</t>
  </si>
  <si>
    <t>Public Equity</t>
  </si>
  <si>
    <t>Foreign Big</t>
  </si>
  <si>
    <t>Technology</t>
  </si>
  <si>
    <t>AAL.L</t>
  </si>
  <si>
    <t>Anglo American plc</t>
  </si>
  <si>
    <t>May 23, 1999 - Sep 28, 2020</t>
  </si>
  <si>
    <t>Manufacture</t>
  </si>
  <si>
    <t>Mining</t>
  </si>
  <si>
    <t>ABF.L</t>
  </si>
  <si>
    <t>Associated British Foods plc</t>
  </si>
  <si>
    <t>Jun 30, 1988 - Sep 28, 2020</t>
  </si>
  <si>
    <t>Local Champion</t>
  </si>
  <si>
    <t>Retail</t>
  </si>
  <si>
    <t>AZN.L</t>
  </si>
  <si>
    <t>AstraZeneca PLC</t>
  </si>
  <si>
    <t>May 20 1993 - Sep 25, 2020</t>
  </si>
  <si>
    <t>Pharmaceutical</t>
  </si>
  <si>
    <t>Augmentum Fintech PLC</t>
  </si>
  <si>
    <t>Mar 11, 2018 - Sep 28, 2020</t>
  </si>
  <si>
    <t>Private Equity</t>
  </si>
  <si>
    <t>Startup</t>
  </si>
  <si>
    <t>Fintech</t>
  </si>
  <si>
    <t>Augmentum Fintech is a venture capital fund with a focus in fast growing and/or high potential FinTech companies in the UK and Europe.</t>
  </si>
  <si>
    <t>FGP.L</t>
  </si>
  <si>
    <t>Avanti West Coast ( Firstgroup PLC)</t>
  </si>
  <si>
    <t>Jun 18, 1995 - Sep 25, 2020</t>
  </si>
  <si>
    <t>Infrastructure</t>
  </si>
  <si>
    <t>Railway</t>
  </si>
  <si>
    <t>BBYL.TA</t>
  </si>
  <si>
    <t>Babylon Ltd.</t>
  </si>
  <si>
    <t>Feb 28, 2007 - Sep 28, 2020</t>
  </si>
  <si>
    <t>Our team has been recruited from over 60 different countries and is working on making healthcare delivery affordable and accessible. By combining the ever-growing power of AI with the best medical expertise of humans, Babylon can deliver unparalleled access to healthcare, including personalised health assessments, treatment advice and face-to-face appointments with a doctor 24/7.</t>
  </si>
  <si>
    <t>BBY.L</t>
  </si>
  <si>
    <t>Balfour Beatty</t>
  </si>
  <si>
    <t>Jun 30, 1988 - Sep 25, 2020</t>
  </si>
  <si>
    <t>SME</t>
  </si>
  <si>
    <t>Construction</t>
  </si>
  <si>
    <t>Benevolent AI</t>
  </si>
  <si>
    <t>BenevolentAI has developed Artificial Intelligence and machine learning technology to speed up scientific discovery via mass analysis of scientific data.  BenevolentAI has active R&amp;D drug programmes from discovery to PhaseIIb in disease areas such as ALS, Parkinson’s, Glioblastoma, and Sarcopenia.</t>
  </si>
  <si>
    <t>BP</t>
  </si>
  <si>
    <t>BP plc</t>
  </si>
  <si>
    <t>Jan 02, 1977 - Sep 25, 202</t>
  </si>
  <si>
    <t>Global Champion</t>
  </si>
  <si>
    <t>Fuel</t>
  </si>
  <si>
    <t>British steel ltd</t>
  </si>
  <si>
    <t>Steel</t>
  </si>
  <si>
    <t>BT-A.L</t>
  </si>
  <si>
    <t>BT Group plc</t>
  </si>
  <si>
    <t>Telecommunication</t>
  </si>
  <si>
    <t>SRP.L</t>
  </si>
  <si>
    <t>Calendonian Sleeper (Serco Group PLC)</t>
  </si>
  <si>
    <t>被中国Jingye group收购</t>
  </si>
  <si>
    <t>CCEP.L</t>
  </si>
  <si>
    <t>Coca-Cola European Partners</t>
  </si>
  <si>
    <t>Mar 27, 2019 - Sep 28, 2020</t>
  </si>
  <si>
    <t>Berverage</t>
  </si>
  <si>
    <t>CPG.L</t>
  </si>
  <si>
    <t>Compass Group PLC</t>
  </si>
  <si>
    <t>Jan 03, 2000 - Sep 28, 2020</t>
  </si>
  <si>
    <t>Service</t>
  </si>
  <si>
    <t>DMGT.L</t>
  </si>
  <si>
    <t>Daily Mail and General Trust plc</t>
  </si>
  <si>
    <t>Impact Investing</t>
  </si>
  <si>
    <t>Media</t>
  </si>
  <si>
    <t>Deliveroo</t>
  </si>
  <si>
    <t>Deliveroo owns and operates an online food delivery platform in the United Kingdom. The company works with over 80,000 restaurants and takeaways and 60,000 riders. Headquartered in London, the company has over 2,500 employees across the world. It operates in 500 cities and towns across 14 countries.</t>
  </si>
  <si>
    <t>DGEAF</t>
  </si>
  <si>
    <t>Diageo plc</t>
  </si>
  <si>
    <t>Feb 12, 2009 - Sep 28, 2020</t>
  </si>
  <si>
    <t>Ecotricity</t>
  </si>
  <si>
    <t>Clean Energy</t>
  </si>
  <si>
    <t>Elvie</t>
  </si>
  <si>
    <t>Healthtech</t>
  </si>
  <si>
    <t>The health tech startup Elvie develops smarter technology to improve the health and lives of women everywhere and at all stages of life. Founded in 2013, Elvie’s first product, Elvie Trainer, is an award-winning app-connected Kegel trainer that helps women strengthen their pelvic floor using fun, five-minute workouts with real-time biofeedback.  On the other hand, the femtech company launched its second innovation, Elvie Pump, the world’s first silent wearable breast pump, which creates an entirely new pumping experience that offers women complete freedom and mobility.</t>
  </si>
  <si>
    <t>EVR.L</t>
  </si>
  <si>
    <t>EVRAZ plc</t>
  </si>
  <si>
    <t>Nov 06, 2011 - Sep 28, 2020</t>
  </si>
  <si>
    <t>GFRD.L</t>
  </si>
  <si>
    <t>Galliford Try PLC</t>
  </si>
  <si>
    <t>Greenergy</t>
  </si>
  <si>
    <t>INF.L</t>
  </si>
  <si>
    <t>Informa plc</t>
  </si>
  <si>
    <t>John Lewis Partnership</t>
  </si>
  <si>
    <t>KIE.L</t>
  </si>
  <si>
    <t>Kier Group PLC</t>
  </si>
  <si>
    <t>Dec 11, 1996 - Sep 25, 2020</t>
  </si>
  <si>
    <t>LGEN.L</t>
  </si>
  <si>
    <t>Legal &amp; General Group Plc</t>
  </si>
  <si>
    <t>Insurance</t>
  </si>
  <si>
    <t>NG.L</t>
  </si>
  <si>
    <t>National Grid plc</t>
  </si>
  <si>
    <t>Dec 10, 1995 - Sep 28, 2020</t>
  </si>
  <si>
    <t>Octopus Energy</t>
  </si>
  <si>
    <t>Ovo Energy</t>
  </si>
  <si>
    <t>Plan International</t>
  </si>
  <si>
    <t>NPO</t>
  </si>
  <si>
    <t>Revolut</t>
  </si>
  <si>
    <t>Revolut is a digital banking alternative that includes a pre-paid debit card, currency exchange, and peer-to-peer payments. With this platform, the company aims to build a fair and frictionless platform to use and manage money around the world.</t>
  </si>
  <si>
    <t>RMG.L</t>
  </si>
  <si>
    <t>ROYAL MAIL PLC</t>
  </si>
  <si>
    <t>Oct 10, 2013 - Sep 25, 2020</t>
  </si>
  <si>
    <t>Postal</t>
  </si>
  <si>
    <t>Sainsbury's</t>
  </si>
  <si>
    <t>Tata Steel Europe Subsidiaries Tata Steel UK</t>
  </si>
  <si>
    <t>TSCO.L</t>
  </si>
  <si>
    <t>Tesco PLC</t>
  </si>
  <si>
    <t>The Women's Organisation</t>
  </si>
  <si>
    <t>ULVR.L</t>
  </si>
  <si>
    <t>Unilever</t>
  </si>
  <si>
    <t>The Unilever Sustainable Living Plan sets out to decouple our growth from our environmental footprint, while increasing our positive social impact. Our Plan has three big goals to achieve, underpinned by nine commitments and targets spanning our social, environmental and economic performance across the value chain.</t>
  </si>
  <si>
    <t>UPS</t>
  </si>
  <si>
    <t>Nov 09, 1999 - Sep 25, 2020</t>
  </si>
  <si>
    <t>VOD.L</t>
  </si>
  <si>
    <t>Vodafone Group Plc</t>
  </si>
  <si>
    <t>Oct 24, 1988 - Sep 28, 2020</t>
  </si>
  <si>
    <t>Young Women's Trust</t>
  </si>
  <si>
    <t>BILB.L</t>
  </si>
  <si>
    <t>Bilby Plc</t>
  </si>
  <si>
    <t>March 05, 2015 - Sep 28, 2020</t>
  </si>
  <si>
    <t>Engineering</t>
  </si>
  <si>
    <t>LTG.L</t>
  </si>
  <si>
    <t>Learning Technologies Group Plc</t>
  </si>
  <si>
    <t>Jun 14, 2011 - Sep 28, 2020</t>
  </si>
  <si>
    <t>OCT.L</t>
  </si>
  <si>
    <t>Octagonal Plc</t>
  </si>
  <si>
    <t>Aug 02, 2010 - Sep 28, 2020</t>
  </si>
  <si>
    <t>Professional Service</t>
  </si>
  <si>
    <t>PGR.L</t>
  </si>
  <si>
    <t>Phoenix global resource Plc</t>
  </si>
  <si>
    <t>Jun 17, 2004 - Sep 28, 2020</t>
  </si>
  <si>
    <t>RKH.L</t>
  </si>
  <si>
    <t>Rockhopper Exploration Plc</t>
  </si>
  <si>
    <t>Aug 14, 2005 - Sep 28, 2020</t>
  </si>
  <si>
    <t>GHT.L</t>
  </si>
  <si>
    <t>Gresham Technologies Plc</t>
  </si>
  <si>
    <t>Parent company:Tata steel limited (TATASTEEL.NS) 印度</t>
  </si>
  <si>
    <t>DOTD.L</t>
  </si>
  <si>
    <t>Dotdigital Group Plc</t>
  </si>
  <si>
    <t>Mar 28, 2011 - Sep 28, 2020</t>
  </si>
  <si>
    <t>Value</t>
  </si>
  <si>
    <t>Percentage</t>
  </si>
  <si>
    <t>Public Equity/Risk Free Side</t>
  </si>
  <si>
    <t>Statistics</t>
  </si>
  <si>
    <t>Fund Size</t>
  </si>
  <si>
    <t>Risk Free Asset</t>
  </si>
  <si>
    <t>Public Equity Size</t>
  </si>
  <si>
    <t>Fraction in Risky Asset</t>
  </si>
  <si>
    <t>Private Equity Size</t>
  </si>
  <si>
    <t>Mean Return</t>
  </si>
  <si>
    <t>Risk Free Size</t>
  </si>
  <si>
    <t>Return Confidence Interval</t>
  </si>
  <si>
    <t>(14%,26%)</t>
  </si>
  <si>
    <t>Volatlity</t>
  </si>
  <si>
    <t>Sharpe Ratio</t>
  </si>
  <si>
    <t>Company Number</t>
  </si>
  <si>
    <t>Data Range</t>
  </si>
  <si>
    <t>2010-2020 (10 yr)</t>
  </si>
  <si>
    <t>Private Equity Side</t>
  </si>
  <si>
    <t>Return Interval</t>
  </si>
  <si>
    <t>(1.2%,2.1%)</t>
  </si>
  <si>
    <t>Data Source</t>
  </si>
  <si>
    <t>Average Dividend Yield</t>
  </si>
  <si>
    <t>Foreign UK-based</t>
  </si>
  <si>
    <t>Total Portfolio</t>
  </si>
  <si>
    <t>Total Return</t>
  </si>
  <si>
    <t>SMEs</t>
  </si>
  <si>
    <t>Total Volatility</t>
  </si>
  <si>
    <t>(8.45%,15.63%)</t>
  </si>
  <si>
    <t>Startups</t>
  </si>
  <si>
    <t>Name</t>
  </si>
  <si>
    <t>Weight</t>
  </si>
  <si>
    <t>Annualized Return</t>
  </si>
  <si>
    <t>https://www.investopedia.com/articles/personal-finance/030515/top-ten-economic-indicators-uk.asp#1-gdp-growth</t>
  </si>
  <si>
    <t>10 economic indicators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</si>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</sst>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6" x14ac:knownFonts="1">
    <font>
      <sz val="10"/>
      <color rgb="FF000000"/>
      <name val="Arial"/>
    </font>
    <font>
      <b/>
      <sz val="12"/>
      <color rgb="FF000000"/>
      <name val="Calibri"/>
      <family val="2"/>
    </font>
    <font>
      <sz val="11"/>
      <color rgb="FF222222"/>
      <name val="Arial"/>
      <family val="2"/>
    </font>
    <font>
      <b/>
      <sz val="11"/>
      <color rgb="FF222222"/>
      <name val="Arial"/>
      <family val="2"/>
    </font>
    <font>
      <sz val="12"/>
      <color rgb="FF000000"/>
      <name val="Calibri"/>
      <family val="2"/>
    </font>
    <font>
      <b/>
      <u/>
      <sz val="11"/>
      <color rgb="FF222222"/>
      <name val="Arial"/>
      <family val="2"/>
    </font>
    <font>
      <b/>
      <u/>
      <sz val="11"/>
      <color rgb="FF222222"/>
      <name val="Arial"/>
      <family val="2"/>
    </font>
    <font>
      <sz val="14"/>
      <color rgb="FF222222"/>
      <name val="Arial"/>
      <family val="2"/>
    </font>
    <font>
      <sz val="10"/>
      <name val="Arial"/>
      <family val="2"/>
    </font>
    <font>
      <sz val="10"/>
      <color theme="1"/>
      <name val="Arial"/>
      <family val="2"/>
    </font>
    <font>
      <b/>
      <sz val="11"/>
      <color theme="1"/>
      <name val="Calibri"/>
      <family val="2"/>
    </font>
    <font>
      <b/>
      <sz val="11"/>
      <color rgb="FF000000"/>
      <name val="Calibri"/>
      <family val="2"/>
    </font>
    <font>
      <b/>
      <sz val="11"/>
      <name val="Calibri"/>
      <family val="2"/>
    </font>
    <font>
      <sz val="10"/>
      <name val="Arial"/>
      <family val="2"/>
    </font>
    <font>
      <sz val="11"/>
      <color rgb="FF000000"/>
      <name val="Calibri"/>
      <family val="2"/>
    </font>
    <font>
      <sz val="10"/>
      <color rgb="FF000000"/>
      <name val="Arial"/>
      <family val="2"/>
    </font>
  </fonts>
  <fills count="205">
    <fill>
      <patternFill patternType="none"/>
    </fill>
    <fill>
      <patternFill patternType="gray125"/>
    </fill>
    <fill>
      <patternFill patternType="solid">
        <fgColor rgb="FFB4C6E7"/>
        <bgColor rgb="FFB4C6E7"/>
      </patternFill>
    </fill>
    <fill>
      <patternFill patternType="solid">
        <fgColor rgb="FFD9E1F2"/>
        <bgColor rgb="FFD9E1F2"/>
      </patternFill>
    </fill>
    <fill>
      <patternFill patternType="solid">
        <fgColor rgb="FFC4E6CF"/>
        <bgColor rgb="FFC4E6CF"/>
      </patternFill>
    </fill>
    <fill>
      <patternFill patternType="solid">
        <fgColor rgb="FFF0F8F5"/>
        <bgColor rgb="FFF0F8F5"/>
      </patternFill>
    </fill>
    <fill>
      <patternFill patternType="solid">
        <fgColor rgb="FFEFF7F4"/>
        <bgColor rgb="FFEFF7F4"/>
      </patternFill>
    </fill>
    <fill>
      <patternFill patternType="solid">
        <fgColor rgb="FFE5F3EB"/>
        <bgColor rgb="FFE5F3EB"/>
      </patternFill>
    </fill>
    <fill>
      <patternFill patternType="solid">
        <fgColor rgb="FFFFFFFF"/>
        <bgColor rgb="FFFFFFFF"/>
      </patternFill>
    </fill>
    <fill>
      <patternFill patternType="solid">
        <fgColor rgb="FFFBF6F8"/>
        <bgColor rgb="FFFBF6F8"/>
      </patternFill>
    </fill>
    <fill>
      <patternFill patternType="solid">
        <fgColor rgb="FFFABBBE"/>
        <bgColor rgb="FFFABBBE"/>
      </patternFill>
    </fill>
    <fill>
      <patternFill patternType="solid">
        <fgColor rgb="FFFBFAFD"/>
        <bgColor rgb="FFFBFAFD"/>
      </patternFill>
    </fill>
    <fill>
      <patternFill patternType="solid">
        <fgColor rgb="FFF5FAF9"/>
        <bgColor rgb="FFF5FAF9"/>
      </patternFill>
    </fill>
    <fill>
      <patternFill patternType="solid">
        <fgColor rgb="FFFBF6F9"/>
        <bgColor rgb="FFFBF6F9"/>
      </patternFill>
    </fill>
    <fill>
      <patternFill patternType="solid">
        <fgColor rgb="FFFCFCFF"/>
        <bgColor rgb="FFFCFCFF"/>
      </patternFill>
    </fill>
    <fill>
      <patternFill patternType="solid">
        <fgColor rgb="FFF9FBFD"/>
        <bgColor rgb="FFF9FBFD"/>
      </patternFill>
    </fill>
    <fill>
      <patternFill patternType="solid">
        <fgColor rgb="FFFAC8CB"/>
        <bgColor rgb="FFFAC8CB"/>
      </patternFill>
    </fill>
    <fill>
      <patternFill patternType="solid">
        <fgColor rgb="FFEDF6F2"/>
        <bgColor rgb="FFEDF6F2"/>
      </patternFill>
    </fill>
    <fill>
      <patternFill patternType="solid">
        <fgColor rgb="FFEEF6F3"/>
        <bgColor rgb="FFEEF6F3"/>
      </patternFill>
    </fill>
    <fill>
      <patternFill patternType="solid">
        <fgColor rgb="FFFBFCFE"/>
        <bgColor rgb="FFFBFCFE"/>
      </patternFill>
    </fill>
    <fill>
      <patternFill patternType="solid">
        <fgColor rgb="FFFBEEF1"/>
        <bgColor rgb="FFFBEEF1"/>
      </patternFill>
    </fill>
    <fill>
      <patternFill patternType="solid">
        <fgColor rgb="FF63BE7B"/>
        <bgColor rgb="FF63BE7B"/>
      </patternFill>
    </fill>
    <fill>
      <patternFill patternType="solid">
        <fgColor rgb="FFFBF2F5"/>
        <bgColor rgb="FFFBF2F5"/>
      </patternFill>
    </fill>
    <fill>
      <patternFill patternType="solid">
        <fgColor rgb="FFF4F9F8"/>
        <bgColor rgb="FFF4F9F8"/>
      </patternFill>
    </fill>
    <fill>
      <patternFill patternType="solid">
        <fgColor rgb="FFFBF9FC"/>
        <bgColor rgb="FFFBF9FC"/>
      </patternFill>
    </fill>
    <fill>
      <patternFill patternType="solid">
        <fgColor rgb="FFF9A7A9"/>
        <bgColor rgb="FFF9A7A9"/>
      </patternFill>
    </fill>
    <fill>
      <patternFill patternType="solid">
        <fgColor rgb="FFE4F3EA"/>
        <bgColor rgb="FFE4F3EA"/>
      </patternFill>
    </fill>
    <fill>
      <patternFill patternType="solid">
        <fgColor rgb="FFEFF7F3"/>
        <bgColor rgb="FFEFF7F3"/>
      </patternFill>
    </fill>
    <fill>
      <patternFill patternType="solid">
        <fgColor rgb="FFFBEDEF"/>
        <bgColor rgb="FFFBEDEF"/>
      </patternFill>
    </fill>
    <fill>
      <patternFill patternType="solid">
        <fgColor rgb="FFFBEAED"/>
        <bgColor rgb="FFFBEAED"/>
      </patternFill>
    </fill>
    <fill>
      <patternFill patternType="solid">
        <fgColor rgb="FFE8F4EE"/>
        <bgColor rgb="FFE8F4EE"/>
      </patternFill>
    </fill>
    <fill>
      <patternFill patternType="solid">
        <fgColor rgb="FFE9F4EE"/>
        <bgColor rgb="FFE9F4EE"/>
      </patternFill>
    </fill>
    <fill>
      <patternFill patternType="solid">
        <fgColor rgb="FFFAFBFD"/>
        <bgColor rgb="FFFAFBFD"/>
      </patternFill>
    </fill>
    <fill>
      <patternFill patternType="solid">
        <fgColor rgb="FFFBF1F4"/>
        <bgColor rgb="FFFBF1F4"/>
      </patternFill>
    </fill>
    <fill>
      <patternFill patternType="solid">
        <fgColor rgb="FFFABDC0"/>
        <bgColor rgb="FFFABDC0"/>
      </patternFill>
    </fill>
    <fill>
      <patternFill patternType="solid">
        <fgColor rgb="FFECF6F1"/>
        <bgColor rgb="FFECF6F1"/>
      </patternFill>
    </fill>
    <fill>
      <patternFill patternType="solid">
        <fgColor rgb="FFF8696B"/>
        <bgColor rgb="FFF8696B"/>
      </patternFill>
    </fill>
    <fill>
      <patternFill patternType="solid">
        <fgColor rgb="FFD8EEE0"/>
        <bgColor rgb="FFD8EEE0"/>
      </patternFill>
    </fill>
    <fill>
      <patternFill patternType="solid">
        <fgColor rgb="FFCFE2F3"/>
        <bgColor rgb="FFCFE2F3"/>
      </patternFill>
    </fill>
    <fill>
      <patternFill patternType="solid">
        <fgColor rgb="FFF6B26B"/>
        <bgColor rgb="FFF6B26B"/>
      </patternFill>
    </fill>
    <fill>
      <patternFill patternType="solid">
        <fgColor rgb="FF9FC5E8"/>
        <bgColor rgb="FF9FC5E8"/>
      </patternFill>
    </fill>
    <fill>
      <patternFill patternType="solid">
        <fgColor rgb="FFB7E0C3"/>
        <bgColor rgb="FFB7E0C3"/>
      </patternFill>
    </fill>
    <fill>
      <patternFill patternType="solid">
        <fgColor rgb="FFDBEEE2"/>
        <bgColor rgb="FFDBEEE2"/>
      </patternFill>
    </fill>
    <fill>
      <patternFill patternType="solid">
        <fgColor rgb="FFACDBBA"/>
        <bgColor rgb="FFACDBBA"/>
      </patternFill>
    </fill>
    <fill>
      <patternFill patternType="solid">
        <fgColor rgb="FFDAEEE1"/>
        <bgColor rgb="FFDAEEE1"/>
      </patternFill>
    </fill>
    <fill>
      <patternFill patternType="solid">
        <fgColor rgb="FFFCEDF0"/>
        <bgColor rgb="FFFCEDF0"/>
      </patternFill>
    </fill>
    <fill>
      <patternFill patternType="solid">
        <fgColor rgb="FFD6ECDE"/>
        <bgColor rgb="FFD6ECDE"/>
      </patternFill>
    </fill>
    <fill>
      <patternFill patternType="solid">
        <fgColor rgb="FFADDCBB"/>
        <bgColor rgb="FFADDCBB"/>
      </patternFill>
    </fill>
    <fill>
      <patternFill patternType="solid">
        <fgColor rgb="FFCBE8D5"/>
        <bgColor rgb="FFCBE8D5"/>
      </patternFill>
    </fill>
    <fill>
      <patternFill patternType="solid">
        <fgColor rgb="FFDEF0E5"/>
        <bgColor rgb="FFDEF0E5"/>
      </patternFill>
    </fill>
    <fill>
      <patternFill patternType="solid">
        <fgColor rgb="FFCAE7D4"/>
        <bgColor rgb="FFCAE7D4"/>
      </patternFill>
    </fill>
    <fill>
      <patternFill patternType="solid">
        <fgColor rgb="FF88CD9A"/>
        <bgColor rgb="FF88CD9A"/>
      </patternFill>
    </fill>
    <fill>
      <patternFill patternType="solid">
        <fgColor rgb="FFB1DDBE"/>
        <bgColor rgb="FFB1DDBE"/>
      </patternFill>
    </fill>
    <fill>
      <patternFill patternType="solid">
        <fgColor rgb="FFFBFBFE"/>
        <bgColor rgb="FFFBFBFE"/>
      </patternFill>
    </fill>
    <fill>
      <patternFill patternType="solid">
        <fgColor rgb="FFAEDCBC"/>
        <bgColor rgb="FFAEDCBC"/>
      </patternFill>
    </fill>
    <fill>
      <patternFill patternType="solid">
        <fgColor rgb="FFD5ECDE"/>
        <bgColor rgb="FFD5ECDE"/>
      </patternFill>
    </fill>
    <fill>
      <patternFill patternType="solid">
        <fgColor rgb="FFCDE9D6"/>
        <bgColor rgb="FFCDE9D6"/>
      </patternFill>
    </fill>
    <fill>
      <patternFill patternType="solid">
        <fgColor rgb="FFFCDEE1"/>
        <bgColor rgb="FFFCDEE1"/>
      </patternFill>
    </fill>
    <fill>
      <patternFill patternType="solid">
        <fgColor rgb="FFDCEFE3"/>
        <bgColor rgb="FFDCEFE3"/>
      </patternFill>
    </fill>
    <fill>
      <patternFill patternType="solid">
        <fgColor rgb="FF7DC891"/>
        <bgColor rgb="FF7DC891"/>
      </patternFill>
    </fill>
    <fill>
      <patternFill patternType="solid">
        <fgColor rgb="FFC7E6D1"/>
        <bgColor rgb="FFC7E6D1"/>
      </patternFill>
    </fill>
    <fill>
      <patternFill patternType="solid">
        <fgColor rgb="FF93D1A4"/>
        <bgColor rgb="FF93D1A4"/>
      </patternFill>
    </fill>
    <fill>
      <patternFill patternType="solid">
        <fgColor rgb="FFFCF5F8"/>
        <bgColor rgb="FFFCF5F8"/>
      </patternFill>
    </fill>
    <fill>
      <patternFill patternType="solid">
        <fgColor rgb="FFF1F7F6"/>
        <bgColor rgb="FFF1F7F6"/>
      </patternFill>
    </fill>
    <fill>
      <patternFill patternType="solid">
        <fgColor rgb="FFFCF6F9"/>
        <bgColor rgb="FFFCF6F9"/>
      </patternFill>
    </fill>
    <fill>
      <patternFill patternType="solid">
        <fgColor rgb="FFFCE7EA"/>
        <bgColor rgb="FFFCE7EA"/>
      </patternFill>
    </fill>
    <fill>
      <patternFill patternType="solid">
        <fgColor rgb="FFFBC6C9"/>
        <bgColor rgb="FFFBC6C9"/>
      </patternFill>
    </fill>
    <fill>
      <patternFill patternType="solid">
        <fgColor rgb="FFFCF2F5"/>
        <bgColor rgb="FFFCF2F5"/>
      </patternFill>
    </fill>
    <fill>
      <patternFill patternType="solid">
        <fgColor rgb="FFFCF0F3"/>
        <bgColor rgb="FFFCF0F3"/>
      </patternFill>
    </fill>
    <fill>
      <patternFill patternType="solid">
        <fgColor rgb="FFFCF8FB"/>
        <bgColor rgb="FFFCF8FB"/>
      </patternFill>
    </fill>
    <fill>
      <patternFill patternType="solid">
        <fgColor rgb="FFAFDCBC"/>
        <bgColor rgb="FFAFDCBC"/>
      </patternFill>
    </fill>
    <fill>
      <patternFill patternType="solid">
        <fgColor rgb="FFFCE0E3"/>
        <bgColor rgb="FFFCE0E3"/>
      </patternFill>
    </fill>
    <fill>
      <patternFill patternType="solid">
        <fgColor rgb="FFEFF6F3"/>
        <bgColor rgb="FFEFF6F3"/>
      </patternFill>
    </fill>
    <fill>
      <patternFill patternType="solid">
        <fgColor rgb="FFFBCCCF"/>
        <bgColor rgb="FFFBCCCF"/>
      </patternFill>
    </fill>
    <fill>
      <patternFill patternType="solid">
        <fgColor rgb="FFF3F8F7"/>
        <bgColor rgb="FFF3F8F7"/>
      </patternFill>
    </fill>
    <fill>
      <patternFill patternType="solid">
        <fgColor rgb="FFFCE9EC"/>
        <bgColor rgb="FFFCE9EC"/>
      </patternFill>
    </fill>
    <fill>
      <patternFill patternType="solid">
        <fgColor rgb="FFFCFAFD"/>
        <bgColor rgb="FFFCFAFD"/>
      </patternFill>
    </fill>
    <fill>
      <patternFill patternType="solid">
        <fgColor rgb="FFFCF1F4"/>
        <bgColor rgb="FFFCF1F4"/>
      </patternFill>
    </fill>
    <fill>
      <patternFill patternType="solid">
        <fgColor rgb="FFFCF1F3"/>
        <bgColor rgb="FFFCF1F3"/>
      </patternFill>
    </fill>
    <fill>
      <patternFill patternType="solid">
        <fgColor rgb="FFB5DFC1"/>
        <bgColor rgb="FFB5DFC1"/>
      </patternFill>
    </fill>
    <fill>
      <patternFill patternType="solid">
        <fgColor rgb="FFFCEBED"/>
        <bgColor rgb="FFFCEBED"/>
      </patternFill>
    </fill>
    <fill>
      <patternFill patternType="solid">
        <fgColor rgb="FF90D0A2"/>
        <bgColor rgb="FF90D0A2"/>
      </patternFill>
    </fill>
    <fill>
      <patternFill patternType="solid">
        <fgColor rgb="FFFCEAEC"/>
        <bgColor rgb="FFFCEAEC"/>
      </patternFill>
    </fill>
    <fill>
      <patternFill patternType="solid">
        <fgColor rgb="FFFBD5D8"/>
        <bgColor rgb="FFFBD5D8"/>
      </patternFill>
    </fill>
    <fill>
      <patternFill patternType="solid">
        <fgColor rgb="FFFCF4F7"/>
        <bgColor rgb="FFFCF4F7"/>
      </patternFill>
    </fill>
    <fill>
      <patternFill patternType="solid">
        <fgColor rgb="FFFCEBEE"/>
        <bgColor rgb="FFFCEBEE"/>
      </patternFill>
    </fill>
    <fill>
      <patternFill patternType="solid">
        <fgColor rgb="FFD3EBDC"/>
        <bgColor rgb="FFD3EBDC"/>
      </patternFill>
    </fill>
    <fill>
      <patternFill patternType="solid">
        <fgColor rgb="FFFCD8DB"/>
        <bgColor rgb="FFFCD8DB"/>
      </patternFill>
    </fill>
    <fill>
      <patternFill patternType="solid">
        <fgColor rgb="FFF8FAFB"/>
        <bgColor rgb="FFF8FAFB"/>
      </patternFill>
    </fill>
    <fill>
      <patternFill patternType="solid">
        <fgColor rgb="FFFCE5E8"/>
        <bgColor rgb="FFFCE5E8"/>
      </patternFill>
    </fill>
    <fill>
      <patternFill patternType="solid">
        <fgColor rgb="FFFCDCDE"/>
        <bgColor rgb="FFFCDCDE"/>
      </patternFill>
    </fill>
    <fill>
      <patternFill patternType="solid">
        <fgColor rgb="FFFCE3E6"/>
        <bgColor rgb="FFFCE3E6"/>
      </patternFill>
    </fill>
    <fill>
      <patternFill patternType="solid">
        <fgColor rgb="FF7EC992"/>
        <bgColor rgb="FF7EC992"/>
      </patternFill>
    </fill>
    <fill>
      <patternFill patternType="solid">
        <fgColor rgb="FFBBE1C7"/>
        <bgColor rgb="FFBBE1C7"/>
      </patternFill>
    </fill>
    <fill>
      <patternFill patternType="solid">
        <fgColor rgb="FFFCF9FC"/>
        <bgColor rgb="FFFCF9FC"/>
      </patternFill>
    </fill>
    <fill>
      <patternFill patternType="solid">
        <fgColor rgb="FFA1D7B1"/>
        <bgColor rgb="FFA1D7B1"/>
      </patternFill>
    </fill>
    <fill>
      <patternFill patternType="solid">
        <fgColor rgb="FFDDEFE4"/>
        <bgColor rgb="FFDDEFE4"/>
      </patternFill>
    </fill>
    <fill>
      <patternFill patternType="solid">
        <fgColor rgb="FFEAF4EF"/>
        <bgColor rgb="FFEAF4EF"/>
      </patternFill>
    </fill>
    <fill>
      <patternFill patternType="solid">
        <fgColor rgb="FFEBF5F0"/>
        <bgColor rgb="FFEBF5F0"/>
      </patternFill>
    </fill>
    <fill>
      <patternFill patternType="solid">
        <fgColor rgb="FFDEEFE5"/>
        <bgColor rgb="FFDEEFE5"/>
      </patternFill>
    </fill>
    <fill>
      <patternFill patternType="solid">
        <fgColor rgb="FFFCE8EA"/>
        <bgColor rgb="FFFCE8EA"/>
      </patternFill>
    </fill>
    <fill>
      <patternFill patternType="solid">
        <fgColor rgb="FFFCFBFE"/>
        <bgColor rgb="FFFCFBFE"/>
      </patternFill>
    </fill>
    <fill>
      <patternFill patternType="solid">
        <fgColor rgb="FF9DD5AD"/>
        <bgColor rgb="FF9DD5AD"/>
      </patternFill>
    </fill>
    <fill>
      <patternFill patternType="solid">
        <fgColor rgb="FFB4DFC1"/>
        <bgColor rgb="FFB4DFC1"/>
      </patternFill>
    </fill>
    <fill>
      <patternFill patternType="solid">
        <fgColor rgb="FFFCF3F6"/>
        <bgColor rgb="FFFCF3F6"/>
      </patternFill>
    </fill>
    <fill>
      <patternFill patternType="solid">
        <fgColor rgb="FFFCDFE2"/>
        <bgColor rgb="FFFCDFE2"/>
      </patternFill>
    </fill>
    <fill>
      <patternFill patternType="solid">
        <fgColor rgb="FFFCDDDF"/>
        <bgColor rgb="FFFCDDDF"/>
      </patternFill>
    </fill>
    <fill>
      <patternFill patternType="solid">
        <fgColor rgb="FF7BC890"/>
        <bgColor rgb="FF7BC890"/>
      </patternFill>
    </fill>
    <fill>
      <patternFill patternType="solid">
        <fgColor rgb="FF84CB97"/>
        <bgColor rgb="FF84CB97"/>
      </patternFill>
    </fill>
    <fill>
      <patternFill patternType="solid">
        <fgColor rgb="FFC1E4CC"/>
        <bgColor rgb="FFC1E4CC"/>
      </patternFill>
    </fill>
    <fill>
      <patternFill patternType="solid">
        <fgColor rgb="FFFCE1E4"/>
        <bgColor rgb="FFFCE1E4"/>
      </patternFill>
    </fill>
    <fill>
      <patternFill patternType="solid">
        <fgColor rgb="FFC3E5CE"/>
        <bgColor rgb="FFC3E5CE"/>
      </patternFill>
    </fill>
    <fill>
      <patternFill patternType="solid">
        <fgColor rgb="FFDAEEE2"/>
        <bgColor rgb="FFDAEEE2"/>
      </patternFill>
    </fill>
    <fill>
      <patternFill patternType="solid">
        <fgColor rgb="FFCFEAD8"/>
        <bgColor rgb="FFCFEAD8"/>
      </patternFill>
    </fill>
    <fill>
      <patternFill patternType="solid">
        <fgColor rgb="FFFCEEF1"/>
        <bgColor rgb="FFFCEEF1"/>
      </patternFill>
    </fill>
    <fill>
      <patternFill patternType="solid">
        <fgColor rgb="FF6FC285"/>
        <bgColor rgb="FF6FC285"/>
      </patternFill>
    </fill>
    <fill>
      <patternFill patternType="solid">
        <fgColor rgb="FFD9EDE1"/>
        <bgColor rgb="FFD9EDE1"/>
      </patternFill>
    </fill>
    <fill>
      <patternFill patternType="solid">
        <fgColor rgb="FFA7D9B6"/>
        <bgColor rgb="FFA7D9B6"/>
      </patternFill>
    </fill>
    <fill>
      <patternFill patternType="solid">
        <fgColor rgb="FFFCE7E9"/>
        <bgColor rgb="FFFCE7E9"/>
      </patternFill>
    </fill>
    <fill>
      <patternFill patternType="solid">
        <fgColor rgb="FFFCEFF1"/>
        <bgColor rgb="FFFCEFF1"/>
      </patternFill>
    </fill>
    <fill>
      <patternFill patternType="solid">
        <fgColor rgb="FFFBCCCE"/>
        <bgColor rgb="FFFBCCCE"/>
      </patternFill>
    </fill>
    <fill>
      <patternFill patternType="solid">
        <fgColor rgb="FFF7FAFB"/>
        <bgColor rgb="FFF7FAFB"/>
      </patternFill>
    </fill>
    <fill>
      <patternFill patternType="solid">
        <fgColor rgb="FFE2F1E8"/>
        <bgColor rgb="FFE2F1E8"/>
      </patternFill>
    </fill>
    <fill>
      <patternFill patternType="solid">
        <fgColor rgb="FFFCF7FA"/>
        <bgColor rgb="FFFCF7FA"/>
      </patternFill>
    </fill>
    <fill>
      <patternFill patternType="solid">
        <fgColor rgb="FF9CD5AC"/>
        <bgColor rgb="FF9CD5AC"/>
      </patternFill>
    </fill>
    <fill>
      <patternFill patternType="solid">
        <fgColor rgb="FF92D1A4"/>
        <bgColor rgb="FF92D1A4"/>
      </patternFill>
    </fill>
    <fill>
      <patternFill patternType="solid">
        <fgColor rgb="FFFCE8EB"/>
        <bgColor rgb="FFFCE8EB"/>
      </patternFill>
    </fill>
    <fill>
      <patternFill patternType="solid">
        <fgColor rgb="FFFCE9EB"/>
        <bgColor rgb="FFFCE9EB"/>
      </patternFill>
    </fill>
    <fill>
      <patternFill patternType="solid">
        <fgColor rgb="FFE8F3ED"/>
        <bgColor rgb="FFE8F3ED"/>
      </patternFill>
    </fill>
    <fill>
      <patternFill patternType="solid">
        <fgColor rgb="FFFBCDCF"/>
        <bgColor rgb="FFFBCDCF"/>
      </patternFill>
    </fill>
    <fill>
      <patternFill patternType="solid">
        <fgColor rgb="FFFCD9DC"/>
        <bgColor rgb="FFFCD9DC"/>
      </patternFill>
    </fill>
    <fill>
      <patternFill patternType="solid">
        <fgColor rgb="FFFCE4E7"/>
        <bgColor rgb="FFFCE4E7"/>
      </patternFill>
    </fill>
    <fill>
      <patternFill patternType="solid">
        <fgColor rgb="FF69C080"/>
        <bgColor rgb="FF69C080"/>
      </patternFill>
    </fill>
    <fill>
      <patternFill patternType="solid">
        <fgColor rgb="FFC5E5D0"/>
        <bgColor rgb="FFC5E5D0"/>
      </patternFill>
    </fill>
    <fill>
      <patternFill patternType="solid">
        <fgColor rgb="FFFCDCDF"/>
        <bgColor rgb="FFFCDCDF"/>
      </patternFill>
    </fill>
    <fill>
      <patternFill patternType="solid">
        <fgColor rgb="FFFBCDD0"/>
        <bgColor rgb="FFFBCDD0"/>
      </patternFill>
    </fill>
    <fill>
      <patternFill patternType="solid">
        <fgColor rgb="FFFBCED0"/>
        <bgColor rgb="FFFBCED0"/>
      </patternFill>
    </fill>
    <fill>
      <patternFill patternType="solid">
        <fgColor rgb="FF87CC9A"/>
        <bgColor rgb="FF87CC9A"/>
      </patternFill>
    </fill>
    <fill>
      <patternFill patternType="solid">
        <fgColor rgb="FFFAFBFE"/>
        <bgColor rgb="FFFAFBFE"/>
      </patternFill>
    </fill>
    <fill>
      <patternFill patternType="solid">
        <fgColor rgb="FFF0F7F5"/>
        <bgColor rgb="FFF0F7F5"/>
      </patternFill>
    </fill>
    <fill>
      <patternFill patternType="solid">
        <fgColor rgb="FFB0DDBD"/>
        <bgColor rgb="FFB0DDBD"/>
      </patternFill>
    </fill>
    <fill>
      <patternFill patternType="solid">
        <fgColor rgb="FFE1F1E8"/>
        <bgColor rgb="FFE1F1E8"/>
      </patternFill>
    </fill>
    <fill>
      <patternFill patternType="solid">
        <fgColor rgb="FFFCE6E9"/>
        <bgColor rgb="FFFCE6E9"/>
      </patternFill>
    </fill>
    <fill>
      <patternFill patternType="solid">
        <fgColor rgb="FFF6F9FA"/>
        <bgColor rgb="FFF6F9FA"/>
      </patternFill>
    </fill>
    <fill>
      <patternFill patternType="solid">
        <fgColor rgb="FFD5ECDD"/>
        <bgColor rgb="FFD5ECDD"/>
      </patternFill>
    </fill>
    <fill>
      <patternFill patternType="solid">
        <fgColor rgb="FF78C68D"/>
        <bgColor rgb="FF78C68D"/>
      </patternFill>
    </fill>
    <fill>
      <patternFill patternType="solid">
        <fgColor rgb="FF9AD4AA"/>
        <bgColor rgb="FF9AD4AA"/>
      </patternFill>
    </fill>
    <fill>
      <patternFill patternType="solid">
        <fgColor rgb="FF84CB98"/>
        <bgColor rgb="FF84CB98"/>
      </patternFill>
    </fill>
    <fill>
      <patternFill patternType="solid">
        <fgColor rgb="FFFBC3C6"/>
        <bgColor rgb="FFFBC3C6"/>
      </patternFill>
    </fill>
    <fill>
      <patternFill patternType="solid">
        <fgColor rgb="FFF2F7F6"/>
        <bgColor rgb="FFF2F7F6"/>
      </patternFill>
    </fill>
    <fill>
      <patternFill patternType="solid">
        <fgColor rgb="FFFCDFE1"/>
        <bgColor rgb="FFFCDFE1"/>
      </patternFill>
    </fill>
    <fill>
      <patternFill patternType="solid">
        <fgColor rgb="FF6BC182"/>
        <bgColor rgb="FF6BC182"/>
      </patternFill>
    </fill>
    <fill>
      <patternFill patternType="solid">
        <fgColor rgb="FFB6DFC2"/>
        <bgColor rgb="FFB6DFC2"/>
      </patternFill>
    </fill>
    <fill>
      <patternFill patternType="solid">
        <fgColor rgb="FFA2D7B1"/>
        <bgColor rgb="FFA2D7B1"/>
      </patternFill>
    </fill>
    <fill>
      <patternFill patternType="solid">
        <fgColor rgb="FFBAE1C6"/>
        <bgColor rgb="FFBAE1C6"/>
      </patternFill>
    </fill>
    <fill>
      <patternFill patternType="solid">
        <fgColor rgb="FFFBD7DA"/>
        <bgColor rgb="FFFBD7DA"/>
      </patternFill>
    </fill>
    <fill>
      <patternFill patternType="solid">
        <fgColor rgb="FFFCDBDD"/>
        <bgColor rgb="FFFCDBDD"/>
      </patternFill>
    </fill>
    <fill>
      <patternFill patternType="solid">
        <fgColor rgb="FFAEDCBB"/>
        <bgColor rgb="FFAEDCBB"/>
      </patternFill>
    </fill>
    <fill>
      <patternFill patternType="solid">
        <fgColor rgb="FFA6D9B4"/>
        <bgColor rgb="FFA6D9B4"/>
      </patternFill>
    </fill>
    <fill>
      <patternFill patternType="solid">
        <fgColor rgb="FF8ECFA0"/>
        <bgColor rgb="FF8ECFA0"/>
      </patternFill>
    </fill>
    <fill>
      <patternFill patternType="solid">
        <fgColor rgb="FFFCEAED"/>
        <bgColor rgb="FFFCEAED"/>
      </patternFill>
    </fill>
    <fill>
      <patternFill patternType="solid">
        <fgColor rgb="FFC8E7D2"/>
        <bgColor rgb="FFC8E7D2"/>
      </patternFill>
    </fill>
    <fill>
      <patternFill patternType="solid">
        <fgColor rgb="FFFCF2F4"/>
        <bgColor rgb="FFFCF2F4"/>
      </patternFill>
    </fill>
    <fill>
      <patternFill patternType="solid">
        <fgColor rgb="FFE3F1E9"/>
        <bgColor rgb="FFE3F1E9"/>
      </patternFill>
    </fill>
    <fill>
      <patternFill patternType="solid">
        <fgColor rgb="FF64BE7C"/>
        <bgColor rgb="FF64BE7C"/>
      </patternFill>
    </fill>
    <fill>
      <patternFill patternType="solid">
        <fgColor rgb="FF8DCF9F"/>
        <bgColor rgb="FF8DCF9F"/>
      </patternFill>
    </fill>
    <fill>
      <patternFill patternType="solid">
        <fgColor rgb="FFD0EAD9"/>
        <bgColor rgb="FFD0EAD9"/>
      </patternFill>
    </fill>
    <fill>
      <patternFill patternType="solid">
        <fgColor rgb="FFC5E5CF"/>
        <bgColor rgb="FFC5E5CF"/>
      </patternFill>
    </fill>
    <fill>
      <patternFill patternType="solid">
        <fgColor rgb="FFBEE2C9"/>
        <bgColor rgb="FFBEE2C9"/>
      </patternFill>
    </fill>
    <fill>
      <patternFill patternType="solid">
        <fgColor rgb="FF9ED6AE"/>
        <bgColor rgb="FF9ED6AE"/>
      </patternFill>
    </fill>
    <fill>
      <patternFill patternType="solid">
        <fgColor rgb="FFA7D9B5"/>
        <bgColor rgb="FFA7D9B5"/>
      </patternFill>
    </fill>
    <fill>
      <patternFill patternType="solid">
        <fgColor rgb="FFC5E6D0"/>
        <bgColor rgb="FFC5E6D0"/>
      </patternFill>
    </fill>
    <fill>
      <patternFill patternType="solid">
        <fgColor rgb="FF68C07F"/>
        <bgColor rgb="FF68C07F"/>
      </patternFill>
    </fill>
    <fill>
      <patternFill patternType="solid">
        <fgColor rgb="FF79C78E"/>
        <bgColor rgb="FF79C78E"/>
      </patternFill>
    </fill>
    <fill>
      <patternFill patternType="solid">
        <fgColor rgb="FF83CB97"/>
        <bgColor rgb="FF83CB97"/>
      </patternFill>
    </fill>
    <fill>
      <patternFill patternType="solid">
        <fgColor rgb="FFFBBEC0"/>
        <bgColor rgb="FFFBBEC0"/>
      </patternFill>
    </fill>
    <fill>
      <patternFill patternType="solid">
        <fgColor rgb="FFFCECEF"/>
        <bgColor rgb="FFFCECEF"/>
      </patternFill>
    </fill>
    <fill>
      <patternFill patternType="solid">
        <fgColor rgb="FFFCEDEF"/>
        <bgColor rgb="FFFCEDEF"/>
      </patternFill>
    </fill>
    <fill>
      <patternFill patternType="solid">
        <fgColor rgb="FF6DC284"/>
        <bgColor rgb="FF6DC284"/>
      </patternFill>
    </fill>
    <fill>
      <patternFill patternType="solid">
        <fgColor rgb="FFC2E4CD"/>
        <bgColor rgb="FFC2E4CD"/>
      </patternFill>
    </fill>
    <fill>
      <patternFill patternType="solid">
        <fgColor rgb="FFB2DEBF"/>
        <bgColor rgb="FFB2DEBF"/>
      </patternFill>
    </fill>
    <fill>
      <patternFill patternType="solid">
        <fgColor rgb="FFDFF0E6"/>
        <bgColor rgb="FFDFF0E6"/>
      </patternFill>
    </fill>
    <fill>
      <patternFill patternType="solid">
        <fgColor rgb="FFC0E3CB"/>
        <bgColor rgb="FFC0E3CB"/>
      </patternFill>
    </fill>
    <fill>
      <patternFill patternType="solid">
        <fgColor rgb="FF83CB96"/>
        <bgColor rgb="FF83CB96"/>
      </patternFill>
    </fill>
    <fill>
      <patternFill patternType="solid">
        <fgColor rgb="FF95D2A6"/>
        <bgColor rgb="FF95D2A6"/>
      </patternFill>
    </fill>
    <fill>
      <patternFill patternType="solid">
        <fgColor rgb="FFD3EBDB"/>
        <bgColor rgb="FFD3EBDB"/>
      </patternFill>
    </fill>
    <fill>
      <patternFill patternType="solid">
        <fgColor rgb="FF96D2A7"/>
        <bgColor rgb="FF96D2A7"/>
      </patternFill>
    </fill>
    <fill>
      <patternFill patternType="solid">
        <fgColor rgb="FFFCE1E3"/>
        <bgColor rgb="FFFCE1E3"/>
      </patternFill>
    </fill>
    <fill>
      <patternFill patternType="solid">
        <fgColor rgb="FFFBD4D6"/>
        <bgColor rgb="FFFBD4D6"/>
      </patternFill>
    </fill>
    <fill>
      <patternFill patternType="solid">
        <fgColor rgb="FFFCE5E7"/>
        <bgColor rgb="FFFCE5E7"/>
      </patternFill>
    </fill>
    <fill>
      <patternFill patternType="solid">
        <fgColor rgb="FFB3DEC0"/>
        <bgColor rgb="FFB3DEC0"/>
      </patternFill>
    </fill>
    <fill>
      <patternFill patternType="solid">
        <fgColor rgb="FFFBD7D9"/>
        <bgColor rgb="FFFBD7D9"/>
      </patternFill>
    </fill>
    <fill>
      <patternFill patternType="solid">
        <fgColor rgb="FF7AC78F"/>
        <bgColor rgb="FF7AC78F"/>
      </patternFill>
    </fill>
    <fill>
      <patternFill patternType="solid">
        <fgColor rgb="FF75C58B"/>
        <bgColor rgb="FF75C58B"/>
      </patternFill>
    </fill>
    <fill>
      <patternFill patternType="solid">
        <fgColor rgb="FF97D3A8"/>
        <bgColor rgb="FF97D3A8"/>
      </patternFill>
    </fill>
    <fill>
      <patternFill patternType="solid">
        <fgColor rgb="FFFBD8DA"/>
        <bgColor rgb="FFFBD8DA"/>
      </patternFill>
    </fill>
    <fill>
      <patternFill patternType="solid">
        <fgColor rgb="FF6EC284"/>
        <bgColor rgb="FF6EC284"/>
      </patternFill>
    </fill>
    <fill>
      <patternFill patternType="solid">
        <fgColor rgb="FFAFDDBD"/>
        <bgColor rgb="FFAFDDBD"/>
      </patternFill>
    </fill>
    <fill>
      <patternFill patternType="solid">
        <fgColor rgb="FFBDE2C8"/>
        <bgColor rgb="FFBDE2C8"/>
      </patternFill>
    </fill>
    <fill>
      <patternFill patternType="solid">
        <fgColor rgb="FFA3D7B2"/>
        <bgColor rgb="FFA3D7B2"/>
      </patternFill>
    </fill>
    <fill>
      <patternFill patternType="solid">
        <fgColor rgb="FF6FC385"/>
        <bgColor rgb="FF6FC385"/>
      </patternFill>
    </fill>
    <fill>
      <patternFill patternType="solid">
        <fgColor rgb="FF7DC892"/>
        <bgColor rgb="FF7DC892"/>
      </patternFill>
    </fill>
    <fill>
      <patternFill patternType="solid">
        <fgColor rgb="FF86CC99"/>
        <bgColor rgb="FF86CC99"/>
      </patternFill>
    </fill>
    <fill>
      <patternFill patternType="solid">
        <fgColor rgb="FFBCE2C7"/>
        <bgColor rgb="FFBCE2C7"/>
      </patternFill>
    </fill>
    <fill>
      <patternFill patternType="solid">
        <fgColor rgb="FF7BC78F"/>
        <bgColor rgb="FF7BC78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298">
    <xf numFmtId="0" fontId="0" fillId="0" borderId="0" xfId="0" applyFont="1" applyAlignment="1"/>
    <xf numFmtId="0" fontId="1" fillId="2" borderId="1" xfId="0" applyFont="1" applyFill="1" applyBorder="1" applyAlignment="1">
      <alignment horizontal="center"/>
    </xf>
    <xf numFmtId="0" fontId="1" fillId="2" borderId="1" xfId="0" applyFont="1" applyFill="1" applyBorder="1" applyAlignment="1">
      <alignment horizontal="center"/>
    </xf>
    <xf numFmtId="0" fontId="2" fillId="0" borderId="1" xfId="0" applyFont="1" applyBorder="1" applyAlignment="1"/>
    <xf numFmtId="0" fontId="3" fillId="3" borderId="1" xfId="0" applyFont="1" applyFill="1" applyBorder="1" applyAlignment="1"/>
    <xf numFmtId="0" fontId="2" fillId="0" borderId="0" xfId="0" applyFont="1" applyAlignment="1"/>
    <xf numFmtId="0" fontId="4" fillId="0" borderId="0" xfId="0" applyFont="1" applyAlignment="1"/>
    <xf numFmtId="0" fontId="2" fillId="0" borderId="0" xfId="0" applyFont="1" applyAlignment="1"/>
    <xf numFmtId="10" fontId="4" fillId="0" borderId="0" xfId="0" applyNumberFormat="1" applyFont="1" applyAlignment="1"/>
    <xf numFmtId="10" fontId="4" fillId="4" borderId="0" xfId="0" applyNumberFormat="1" applyFont="1" applyFill="1" applyAlignment="1">
      <alignment horizontal="right"/>
    </xf>
    <xf numFmtId="0" fontId="4" fillId="0" borderId="0" xfId="0" applyFont="1" applyAlignment="1"/>
    <xf numFmtId="10" fontId="4" fillId="5" borderId="0" xfId="0" applyNumberFormat="1" applyFont="1" applyFill="1" applyAlignment="1">
      <alignment horizontal="right"/>
    </xf>
    <xf numFmtId="10" fontId="4" fillId="6" borderId="0" xfId="0" applyNumberFormat="1" applyFont="1" applyFill="1" applyAlignment="1">
      <alignment horizontal="right"/>
    </xf>
    <xf numFmtId="0" fontId="2" fillId="0" borderId="1" xfId="0" applyFont="1" applyBorder="1" applyAlignment="1"/>
    <xf numFmtId="0" fontId="3" fillId="3" borderId="1" xfId="0" applyFont="1" applyFill="1" applyBorder="1" applyAlignment="1"/>
    <xf numFmtId="10" fontId="4" fillId="7" borderId="0" xfId="0" applyNumberFormat="1" applyFont="1" applyFill="1" applyAlignment="1">
      <alignment horizontal="right"/>
    </xf>
    <xf numFmtId="0" fontId="4" fillId="0" borderId="1" xfId="0" applyFont="1" applyBorder="1" applyAlignment="1"/>
    <xf numFmtId="0" fontId="2" fillId="8" borderId="0" xfId="0" applyFont="1" applyFill="1" applyAlignment="1"/>
    <xf numFmtId="0" fontId="4" fillId="8" borderId="0" xfId="0" applyFont="1" applyFill="1" applyAlignment="1"/>
    <xf numFmtId="10" fontId="4" fillId="9" borderId="0" xfId="0" applyNumberFormat="1" applyFont="1" applyFill="1" applyAlignment="1">
      <alignment horizontal="right"/>
    </xf>
    <xf numFmtId="10" fontId="4" fillId="10" borderId="0" xfId="0" applyNumberFormat="1" applyFont="1" applyFill="1" applyAlignment="1">
      <alignment horizontal="right"/>
    </xf>
    <xf numFmtId="0" fontId="2" fillId="8" borderId="1" xfId="0" applyFont="1" applyFill="1" applyBorder="1" applyAlignment="1"/>
    <xf numFmtId="10" fontId="4" fillId="11" borderId="0" xfId="0" applyNumberFormat="1" applyFont="1" applyFill="1" applyAlignment="1">
      <alignment horizontal="right"/>
    </xf>
    <xf numFmtId="0" fontId="2" fillId="8" borderId="1" xfId="0" applyFont="1" applyFill="1" applyBorder="1" applyAlignment="1"/>
    <xf numFmtId="10" fontId="4" fillId="12" borderId="0" xfId="0" applyNumberFormat="1" applyFont="1" applyFill="1" applyAlignment="1">
      <alignment horizontal="right"/>
    </xf>
    <xf numFmtId="0" fontId="4" fillId="8" borderId="1" xfId="0" applyFont="1" applyFill="1" applyBorder="1" applyAlignment="1"/>
    <xf numFmtId="0" fontId="1" fillId="3" borderId="1" xfId="0" applyFont="1" applyFill="1" applyBorder="1" applyAlignment="1"/>
    <xf numFmtId="0" fontId="4" fillId="0" borderId="0" xfId="0" applyFont="1" applyAlignment="1"/>
    <xf numFmtId="10" fontId="4" fillId="13" borderId="0" xfId="0" applyNumberFormat="1" applyFont="1" applyFill="1" applyAlignment="1">
      <alignment horizontal="right"/>
    </xf>
    <xf numFmtId="10" fontId="4" fillId="14" borderId="0" xfId="0" applyNumberFormat="1" applyFont="1" applyFill="1" applyAlignment="1">
      <alignment horizontal="right"/>
    </xf>
    <xf numFmtId="10" fontId="4" fillId="15" borderId="0" xfId="0" applyNumberFormat="1" applyFont="1" applyFill="1" applyAlignment="1">
      <alignment horizontal="right"/>
    </xf>
    <xf numFmtId="10" fontId="4" fillId="16" borderId="0" xfId="0" applyNumberFormat="1" applyFont="1" applyFill="1" applyAlignment="1">
      <alignment horizontal="right"/>
    </xf>
    <xf numFmtId="0" fontId="5" fillId="3" borderId="1" xfId="0" applyFont="1" applyFill="1" applyBorder="1" applyAlignment="1"/>
    <xf numFmtId="10" fontId="4" fillId="17" borderId="0" xfId="0" applyNumberFormat="1" applyFont="1" applyFill="1" applyAlignment="1">
      <alignment horizontal="right"/>
    </xf>
    <xf numFmtId="0" fontId="4" fillId="8" borderId="1" xfId="0" applyFont="1" applyFill="1" applyBorder="1" applyAlignment="1"/>
    <xf numFmtId="10" fontId="4" fillId="18" borderId="0" xfId="0" applyNumberFormat="1" applyFont="1" applyFill="1" applyAlignment="1">
      <alignment horizontal="right"/>
    </xf>
    <xf numFmtId="0" fontId="2" fillId="8" borderId="1" xfId="0" applyFont="1" applyFill="1" applyBorder="1" applyAlignment="1"/>
    <xf numFmtId="0" fontId="2" fillId="0" borderId="0" xfId="0" applyFont="1" applyAlignment="1"/>
    <xf numFmtId="10" fontId="4" fillId="19" borderId="0" xfId="0" applyNumberFormat="1" applyFont="1" applyFill="1" applyAlignment="1">
      <alignment horizontal="right"/>
    </xf>
    <xf numFmtId="10" fontId="4" fillId="20" borderId="0" xfId="0" applyNumberFormat="1" applyFont="1" applyFill="1" applyAlignment="1">
      <alignment horizontal="right"/>
    </xf>
    <xf numFmtId="10" fontId="4" fillId="21" borderId="0" xfId="0" applyNumberFormat="1" applyFont="1" applyFill="1" applyAlignment="1">
      <alignment horizontal="right"/>
    </xf>
    <xf numFmtId="10" fontId="4" fillId="22" borderId="0" xfId="0" applyNumberFormat="1" applyFont="1" applyFill="1" applyAlignment="1">
      <alignment horizontal="right"/>
    </xf>
    <xf numFmtId="10" fontId="4" fillId="23" borderId="0" xfId="0" applyNumberFormat="1" applyFont="1" applyFill="1" applyAlignment="1">
      <alignment horizontal="right"/>
    </xf>
    <xf numFmtId="0" fontId="2" fillId="0" borderId="0" xfId="0" applyFont="1" applyAlignment="1"/>
    <xf numFmtId="10" fontId="4" fillId="24" borderId="0" xfId="0" applyNumberFormat="1" applyFont="1" applyFill="1" applyAlignment="1">
      <alignment horizontal="right"/>
    </xf>
    <xf numFmtId="10" fontId="4" fillId="25" borderId="0" xfId="0" applyNumberFormat="1" applyFont="1" applyFill="1" applyAlignment="1">
      <alignment horizontal="right"/>
    </xf>
    <xf numFmtId="10" fontId="4" fillId="26" borderId="0" xfId="0" applyNumberFormat="1" applyFont="1" applyFill="1" applyAlignment="1">
      <alignment horizontal="right"/>
    </xf>
    <xf numFmtId="10" fontId="4" fillId="27" borderId="0" xfId="0" applyNumberFormat="1" applyFont="1" applyFill="1" applyAlignment="1">
      <alignment horizontal="right"/>
    </xf>
    <xf numFmtId="10" fontId="4" fillId="28" borderId="0" xfId="0" applyNumberFormat="1" applyFont="1" applyFill="1" applyAlignment="1">
      <alignment horizontal="right"/>
    </xf>
    <xf numFmtId="0" fontId="2" fillId="8" borderId="0" xfId="0" applyFont="1" applyFill="1" applyAlignment="1"/>
    <xf numFmtId="10" fontId="4" fillId="29" borderId="0" xfId="0" applyNumberFormat="1" applyFont="1" applyFill="1" applyAlignment="1">
      <alignment horizontal="right"/>
    </xf>
    <xf numFmtId="0" fontId="6" fillId="3" borderId="1" xfId="0" applyFont="1" applyFill="1" applyBorder="1" applyAlignment="1"/>
    <xf numFmtId="10" fontId="4" fillId="30" borderId="0" xfId="0" applyNumberFormat="1" applyFont="1" applyFill="1" applyAlignment="1">
      <alignment horizontal="right"/>
    </xf>
    <xf numFmtId="0" fontId="7" fillId="0" borderId="0" xfId="0" applyFont="1" applyAlignment="1"/>
    <xf numFmtId="10" fontId="4" fillId="31" borderId="0" xfId="0" applyNumberFormat="1" applyFont="1" applyFill="1" applyAlignment="1">
      <alignment horizontal="right"/>
    </xf>
    <xf numFmtId="10" fontId="4" fillId="32" borderId="0" xfId="0" applyNumberFormat="1" applyFont="1" applyFill="1" applyAlignment="1">
      <alignment horizontal="right"/>
    </xf>
    <xf numFmtId="0" fontId="2" fillId="8" borderId="0" xfId="0" applyFont="1" applyFill="1" applyAlignment="1"/>
    <xf numFmtId="10" fontId="4" fillId="33" borderId="0" xfId="0" applyNumberFormat="1" applyFont="1" applyFill="1" applyAlignment="1">
      <alignment horizontal="right"/>
    </xf>
    <xf numFmtId="10" fontId="4" fillId="34" borderId="0" xfId="0" applyNumberFormat="1" applyFont="1" applyFill="1" applyAlignment="1">
      <alignment horizontal="right"/>
    </xf>
    <xf numFmtId="10" fontId="4" fillId="35" borderId="0" xfId="0" applyNumberFormat="1" applyFont="1" applyFill="1" applyAlignment="1">
      <alignment horizontal="right"/>
    </xf>
    <xf numFmtId="10" fontId="4" fillId="36" borderId="0" xfId="0" applyNumberFormat="1" applyFont="1" applyFill="1" applyAlignment="1">
      <alignment horizontal="right"/>
    </xf>
    <xf numFmtId="10" fontId="4" fillId="37" borderId="0" xfId="0" applyNumberFormat="1" applyFont="1" applyFill="1" applyAlignment="1">
      <alignment horizontal="right"/>
    </xf>
    <xf numFmtId="0" fontId="8" fillId="8" borderId="0" xfId="0" applyFont="1" applyFill="1" applyAlignment="1"/>
    <xf numFmtId="0" fontId="3" fillId="8" borderId="0" xfId="0" applyFont="1" applyFill="1" applyAlignment="1"/>
    <xf numFmtId="0" fontId="2" fillId="8" borderId="0" xfId="0" applyFont="1" applyFill="1" applyAlignment="1"/>
    <xf numFmtId="0" fontId="4" fillId="8" borderId="0" xfId="0" applyFont="1" applyFill="1" applyAlignment="1"/>
    <xf numFmtId="0" fontId="9" fillId="8" borderId="0" xfId="0" applyFont="1" applyFill="1"/>
    <xf numFmtId="0" fontId="2" fillId="8" borderId="0" xfId="0" applyFont="1" applyFill="1" applyAlignment="1"/>
    <xf numFmtId="0" fontId="3" fillId="8" borderId="0" xfId="0" applyFont="1" applyFill="1" applyAlignment="1"/>
    <xf numFmtId="0" fontId="8" fillId="0" borderId="0" xfId="0" applyFont="1" applyAlignment="1"/>
    <xf numFmtId="0" fontId="10" fillId="38" borderId="1" xfId="0" applyFont="1" applyFill="1" applyBorder="1" applyAlignment="1">
      <alignment horizontal="center" vertical="top"/>
    </xf>
    <xf numFmtId="0" fontId="11" fillId="39" borderId="2" xfId="0" applyFont="1" applyFill="1" applyBorder="1" applyAlignment="1">
      <alignment horizontal="center"/>
    </xf>
    <xf numFmtId="0" fontId="12" fillId="38" borderId="1" xfId="0" applyFont="1" applyFill="1" applyBorder="1" applyAlignment="1">
      <alignment horizontal="center" vertical="top"/>
    </xf>
    <xf numFmtId="164" fontId="13" fillId="0" borderId="2" xfId="0" applyNumberFormat="1" applyFont="1" applyBorder="1" applyAlignment="1"/>
    <xf numFmtId="10" fontId="9" fillId="0" borderId="3" xfId="0" applyNumberFormat="1" applyFont="1" applyBorder="1"/>
    <xf numFmtId="10" fontId="14" fillId="0" borderId="4" xfId="0" applyNumberFormat="1" applyFont="1" applyBorder="1" applyAlignment="1">
      <alignment horizontal="center"/>
    </xf>
    <xf numFmtId="164" fontId="9" fillId="0" borderId="5" xfId="0" applyNumberFormat="1" applyFont="1" applyBorder="1"/>
    <xf numFmtId="10" fontId="9" fillId="0" borderId="4" xfId="0" applyNumberFormat="1" applyFont="1" applyBorder="1"/>
    <xf numFmtId="164" fontId="9" fillId="0" borderId="6" xfId="0" applyNumberFormat="1" applyFont="1" applyBorder="1"/>
    <xf numFmtId="10" fontId="9" fillId="0" borderId="7" xfId="0" applyNumberFormat="1" applyFont="1" applyBorder="1"/>
    <xf numFmtId="0" fontId="14" fillId="0" borderId="4" xfId="0" applyFont="1" applyBorder="1" applyAlignment="1">
      <alignment horizontal="center"/>
    </xf>
    <xf numFmtId="0" fontId="9" fillId="0" borderId="8" xfId="0" applyFont="1" applyBorder="1" applyAlignment="1"/>
    <xf numFmtId="9" fontId="9" fillId="0" borderId="3" xfId="0" applyNumberFormat="1" applyFont="1" applyBorder="1" applyAlignment="1"/>
    <xf numFmtId="0" fontId="10" fillId="38" borderId="9" xfId="0" applyFont="1" applyFill="1" applyBorder="1" applyAlignment="1">
      <alignment horizontal="center" vertical="top"/>
    </xf>
    <xf numFmtId="10" fontId="14" fillId="0" borderId="10" xfId="0" applyNumberFormat="1" applyFont="1" applyBorder="1" applyAlignment="1">
      <alignment horizontal="center"/>
    </xf>
    <xf numFmtId="0" fontId="9" fillId="0" borderId="0" xfId="0" applyFont="1" applyAlignment="1"/>
    <xf numFmtId="9" fontId="9" fillId="0" borderId="4" xfId="0" applyNumberFormat="1" applyFont="1" applyBorder="1"/>
    <xf numFmtId="0" fontId="9" fillId="0" borderId="11" xfId="0" applyFont="1" applyBorder="1" applyAlignment="1"/>
    <xf numFmtId="9" fontId="9" fillId="0" borderId="7" xfId="0" applyNumberFormat="1" applyFont="1" applyBorder="1"/>
    <xf numFmtId="0" fontId="13" fillId="0" borderId="2" xfId="0" applyFont="1" applyBorder="1" applyAlignment="1"/>
    <xf numFmtId="9" fontId="9" fillId="0" borderId="3" xfId="0" applyNumberFormat="1" applyFont="1" applyBorder="1"/>
    <xf numFmtId="0" fontId="13" fillId="0" borderId="5" xfId="0" applyFont="1" applyBorder="1" applyAlignment="1"/>
    <xf numFmtId="0" fontId="14" fillId="0" borderId="10" xfId="0" applyFont="1" applyBorder="1" applyAlignment="1">
      <alignment horizontal="center"/>
    </xf>
    <xf numFmtId="0" fontId="9" fillId="0" borderId="6" xfId="0" applyFont="1" applyBorder="1" applyAlignment="1"/>
    <xf numFmtId="0" fontId="11" fillId="40" borderId="1" xfId="0" applyFont="1" applyFill="1" applyBorder="1" applyAlignment="1"/>
    <xf numFmtId="0" fontId="11" fillId="40" borderId="2" xfId="0" applyFont="1" applyFill="1" applyBorder="1" applyAlignment="1"/>
    <xf numFmtId="0" fontId="12" fillId="40" borderId="1" xfId="0" applyFont="1" applyFill="1" applyBorder="1" applyAlignment="1">
      <alignment horizontal="center" vertical="top"/>
    </xf>
    <xf numFmtId="0" fontId="10" fillId="38" borderId="1" xfId="0" applyFont="1" applyFill="1" applyBorder="1" applyAlignment="1">
      <alignment horizontal="left" vertical="top"/>
    </xf>
    <xf numFmtId="10" fontId="4" fillId="0" borderId="0" xfId="0" applyNumberFormat="1" applyFont="1" applyAlignment="1">
      <alignment horizontal="right"/>
    </xf>
    <xf numFmtId="0" fontId="9" fillId="0" borderId="0" xfId="0" applyFont="1" applyAlignment="1"/>
    <xf numFmtId="0" fontId="10" fillId="0" borderId="1" xfId="0" applyFont="1" applyBorder="1" applyAlignment="1">
      <alignment horizontal="center" vertical="top"/>
    </xf>
    <xf numFmtId="0" fontId="14" fillId="36" borderId="0" xfId="0" applyFont="1" applyFill="1" applyAlignment="1">
      <alignment horizontal="right"/>
    </xf>
    <xf numFmtId="0" fontId="14" fillId="32" borderId="0" xfId="0" applyFont="1" applyFill="1" applyAlignment="1">
      <alignment horizontal="right"/>
    </xf>
    <xf numFmtId="0" fontId="14" fillId="41" borderId="0" xfId="0" applyFont="1" applyFill="1" applyAlignment="1">
      <alignment horizontal="right"/>
    </xf>
    <xf numFmtId="0" fontId="14" fillId="42" borderId="0" xfId="0" applyFont="1" applyFill="1" applyAlignment="1">
      <alignment horizontal="right"/>
    </xf>
    <xf numFmtId="0" fontId="14" fillId="43" borderId="0" xfId="0" applyFont="1" applyFill="1" applyAlignment="1">
      <alignment horizontal="right"/>
    </xf>
    <xf numFmtId="0" fontId="14" fillId="44" borderId="0" xfId="0" applyFont="1" applyFill="1" applyAlignment="1">
      <alignment horizontal="right"/>
    </xf>
    <xf numFmtId="0" fontId="14" fillId="45" borderId="0" xfId="0" applyFont="1" applyFill="1" applyAlignment="1">
      <alignment horizontal="right"/>
    </xf>
    <xf numFmtId="0" fontId="14" fillId="46" borderId="0" xfId="0" applyFont="1" applyFill="1" applyAlignment="1">
      <alignment horizontal="right"/>
    </xf>
    <xf numFmtId="0" fontId="14" fillId="47" borderId="0" xfId="0" applyFont="1" applyFill="1" applyAlignment="1">
      <alignment horizontal="right"/>
    </xf>
    <xf numFmtId="0" fontId="14" fillId="48" borderId="0" xfId="0" applyFont="1" applyFill="1" applyAlignment="1">
      <alignment horizontal="right"/>
    </xf>
    <xf numFmtId="0" fontId="14" fillId="49" borderId="0" xfId="0" applyFont="1" applyFill="1" applyAlignment="1">
      <alignment horizontal="right"/>
    </xf>
    <xf numFmtId="0" fontId="14" fillId="50" borderId="0" xfId="0" applyFont="1" applyFill="1" applyAlignment="1">
      <alignment horizontal="right"/>
    </xf>
    <xf numFmtId="0" fontId="14" fillId="51" borderId="0" xfId="0" applyFont="1" applyFill="1" applyAlignment="1">
      <alignment horizontal="right"/>
    </xf>
    <xf numFmtId="0" fontId="14" fillId="31" borderId="0" xfId="0" applyFont="1" applyFill="1" applyAlignment="1">
      <alignment horizontal="right"/>
    </xf>
    <xf numFmtId="0" fontId="14" fillId="52" borderId="0" xfId="0" applyFont="1" applyFill="1" applyAlignment="1">
      <alignment horizontal="right"/>
    </xf>
    <xf numFmtId="0" fontId="14" fillId="53" borderId="0" xfId="0" applyFont="1" applyFill="1" applyAlignment="1">
      <alignment horizontal="right"/>
    </xf>
    <xf numFmtId="0" fontId="14" fillId="54" borderId="0" xfId="0" applyFont="1" applyFill="1" applyAlignment="1">
      <alignment horizontal="right"/>
    </xf>
    <xf numFmtId="0" fontId="14" fillId="55" borderId="0" xfId="0" applyFont="1" applyFill="1" applyAlignment="1">
      <alignment horizontal="right"/>
    </xf>
    <xf numFmtId="0" fontId="14" fillId="56" borderId="0" xfId="0" applyFont="1" applyFill="1" applyAlignment="1">
      <alignment horizontal="right"/>
    </xf>
    <xf numFmtId="0" fontId="14" fillId="57" borderId="0" xfId="0" applyFont="1" applyFill="1" applyAlignment="1">
      <alignment horizontal="right"/>
    </xf>
    <xf numFmtId="0" fontId="14" fillId="58" borderId="0" xfId="0" applyFont="1" applyFill="1" applyAlignment="1">
      <alignment horizontal="right"/>
    </xf>
    <xf numFmtId="0" fontId="14" fillId="21" borderId="0" xfId="0" applyFont="1" applyFill="1" applyAlignment="1">
      <alignment horizontal="right"/>
    </xf>
    <xf numFmtId="0" fontId="14" fillId="59" borderId="0" xfId="0" applyFont="1" applyFill="1" applyAlignment="1">
      <alignment horizontal="right"/>
    </xf>
    <xf numFmtId="0" fontId="14" fillId="60" borderId="1" xfId="0" applyFont="1" applyFill="1" applyBorder="1" applyAlignment="1">
      <alignment horizontal="right"/>
    </xf>
    <xf numFmtId="0" fontId="14" fillId="61" borderId="1" xfId="0" applyFont="1" applyFill="1" applyBorder="1" applyAlignment="1">
      <alignment horizontal="right"/>
    </xf>
    <xf numFmtId="0" fontId="14" fillId="62" borderId="0" xfId="0" applyFont="1" applyFill="1" applyAlignment="1">
      <alignment horizontal="right"/>
    </xf>
    <xf numFmtId="0" fontId="14" fillId="63" borderId="0" xfId="0" applyFont="1" applyFill="1" applyAlignment="1">
      <alignment horizontal="right"/>
    </xf>
    <xf numFmtId="0" fontId="14" fillId="64" borderId="0" xfId="0" applyFont="1" applyFill="1" applyAlignment="1">
      <alignment horizontal="right"/>
    </xf>
    <xf numFmtId="0" fontId="14" fillId="65" borderId="0" xfId="0" applyFont="1" applyFill="1" applyAlignment="1">
      <alignment horizontal="right"/>
    </xf>
    <xf numFmtId="0" fontId="14" fillId="66" borderId="0" xfId="0" applyFont="1" applyFill="1" applyAlignment="1">
      <alignment horizontal="right"/>
    </xf>
    <xf numFmtId="0" fontId="14" fillId="67" borderId="0" xfId="0" applyFont="1" applyFill="1" applyAlignment="1">
      <alignment horizontal="right"/>
    </xf>
    <xf numFmtId="0" fontId="14" fillId="68" borderId="0" xfId="0" applyFont="1" applyFill="1" applyAlignment="1">
      <alignment horizontal="right"/>
    </xf>
    <xf numFmtId="0" fontId="14" fillId="69" borderId="0" xfId="0" applyFont="1" applyFill="1" applyAlignment="1">
      <alignment horizontal="right"/>
    </xf>
    <xf numFmtId="0" fontId="14" fillId="70" borderId="0" xfId="0" applyFont="1" applyFill="1" applyAlignment="1">
      <alignment horizontal="right"/>
    </xf>
    <xf numFmtId="0" fontId="14" fillId="71" borderId="0" xfId="0" applyFont="1" applyFill="1" applyAlignment="1">
      <alignment horizontal="right"/>
    </xf>
    <xf numFmtId="0" fontId="14" fillId="72" borderId="0" xfId="0" applyFont="1" applyFill="1" applyAlignment="1">
      <alignment horizontal="right"/>
    </xf>
    <xf numFmtId="0" fontId="14" fillId="73" borderId="0" xfId="0" applyFont="1" applyFill="1" applyAlignment="1">
      <alignment horizontal="right"/>
    </xf>
    <xf numFmtId="0" fontId="14" fillId="74" borderId="0" xfId="0" applyFont="1" applyFill="1" applyAlignment="1">
      <alignment horizontal="right"/>
    </xf>
    <xf numFmtId="0" fontId="14" fillId="75" borderId="0" xfId="0" applyFont="1" applyFill="1" applyAlignment="1">
      <alignment horizontal="right"/>
    </xf>
    <xf numFmtId="0" fontId="14" fillId="76" borderId="0" xfId="0" applyFont="1" applyFill="1" applyAlignment="1">
      <alignment horizontal="right"/>
    </xf>
    <xf numFmtId="0" fontId="14" fillId="77" borderId="0" xfId="0" applyFont="1" applyFill="1" applyAlignment="1">
      <alignment horizontal="right"/>
    </xf>
    <xf numFmtId="0" fontId="14" fillId="78" borderId="0" xfId="0" applyFont="1" applyFill="1" applyAlignment="1">
      <alignment horizontal="right"/>
    </xf>
    <xf numFmtId="0" fontId="14" fillId="79" borderId="0" xfId="0" applyFont="1" applyFill="1" applyAlignment="1">
      <alignment horizontal="right"/>
    </xf>
    <xf numFmtId="0" fontId="14" fillId="80" borderId="1" xfId="0" applyFont="1" applyFill="1" applyBorder="1" applyAlignment="1">
      <alignment horizontal="right"/>
    </xf>
    <xf numFmtId="0" fontId="14" fillId="81" borderId="1" xfId="0" applyFont="1" applyFill="1" applyBorder="1" applyAlignment="1">
      <alignment horizontal="right"/>
    </xf>
    <xf numFmtId="0" fontId="14" fillId="82" borderId="0" xfId="0" applyFont="1" applyFill="1" applyAlignment="1">
      <alignment horizontal="right"/>
    </xf>
    <xf numFmtId="0" fontId="14" fillId="83" borderId="0" xfId="0" applyFont="1" applyFill="1" applyAlignment="1">
      <alignment horizontal="right"/>
    </xf>
    <xf numFmtId="0" fontId="14" fillId="84" borderId="0" xfId="0" applyFont="1" applyFill="1" applyAlignment="1">
      <alignment horizontal="right"/>
    </xf>
    <xf numFmtId="0" fontId="14" fillId="85" borderId="0" xfId="0" applyFont="1" applyFill="1" applyAlignment="1">
      <alignment horizontal="right"/>
    </xf>
    <xf numFmtId="0" fontId="14" fillId="86" borderId="0" xfId="0" applyFont="1" applyFill="1" applyAlignment="1">
      <alignment horizontal="right"/>
    </xf>
    <xf numFmtId="0" fontId="14" fillId="87" borderId="0" xfId="0" applyFont="1" applyFill="1" applyAlignment="1">
      <alignment horizontal="right"/>
    </xf>
    <xf numFmtId="0" fontId="14" fillId="88" borderId="0" xfId="0" applyFont="1" applyFill="1" applyAlignment="1">
      <alignment horizontal="right"/>
    </xf>
    <xf numFmtId="0" fontId="14" fillId="89" borderId="0" xfId="0" applyFont="1" applyFill="1" applyAlignment="1">
      <alignment horizontal="right"/>
    </xf>
    <xf numFmtId="0" fontId="14" fillId="90" borderId="0" xfId="0" applyFont="1" applyFill="1" applyAlignment="1">
      <alignment horizontal="right"/>
    </xf>
    <xf numFmtId="0" fontId="14" fillId="18" borderId="0" xfId="0" applyFont="1" applyFill="1" applyAlignment="1">
      <alignment horizontal="right"/>
    </xf>
    <xf numFmtId="0" fontId="14" fillId="91" borderId="0" xfId="0" applyFont="1" applyFill="1" applyAlignment="1">
      <alignment horizontal="right"/>
    </xf>
    <xf numFmtId="0" fontId="14" fillId="92" borderId="0" xfId="0" applyFont="1" applyFill="1" applyAlignment="1">
      <alignment horizontal="right"/>
    </xf>
    <xf numFmtId="0" fontId="14" fillId="93" borderId="0" xfId="0" applyFont="1" applyFill="1" applyAlignment="1">
      <alignment horizontal="right"/>
    </xf>
    <xf numFmtId="0" fontId="14" fillId="94" borderId="1" xfId="0" applyFont="1" applyFill="1" applyBorder="1" applyAlignment="1">
      <alignment horizontal="right"/>
    </xf>
    <xf numFmtId="0" fontId="14" fillId="95" borderId="1" xfId="0" applyFont="1" applyFill="1" applyBorder="1" applyAlignment="1">
      <alignment horizontal="right"/>
    </xf>
    <xf numFmtId="0" fontId="14" fillId="96" borderId="0" xfId="0" applyFont="1" applyFill="1" applyAlignment="1">
      <alignment horizontal="right"/>
    </xf>
    <xf numFmtId="0" fontId="14" fillId="97" borderId="0" xfId="0" applyFont="1" applyFill="1" applyAlignment="1">
      <alignment horizontal="right"/>
    </xf>
    <xf numFmtId="0" fontId="14" fillId="98" borderId="0" xfId="0" applyFont="1" applyFill="1" applyAlignment="1">
      <alignment horizontal="right"/>
    </xf>
    <xf numFmtId="0" fontId="14" fillId="99" borderId="0" xfId="0" applyFont="1" applyFill="1" applyAlignment="1">
      <alignment horizontal="right"/>
    </xf>
    <xf numFmtId="0" fontId="14" fillId="100" borderId="0" xfId="0" applyFont="1" applyFill="1" applyAlignment="1">
      <alignment horizontal="right"/>
    </xf>
    <xf numFmtId="0" fontId="14" fillId="15" borderId="0" xfId="0" applyFont="1" applyFill="1" applyAlignment="1">
      <alignment horizontal="right"/>
    </xf>
    <xf numFmtId="0" fontId="14" fillId="101" borderId="0" xfId="0" applyFont="1" applyFill="1" applyAlignment="1">
      <alignment horizontal="right"/>
    </xf>
    <xf numFmtId="0" fontId="14" fillId="102" borderId="0" xfId="0" applyFont="1" applyFill="1" applyAlignment="1">
      <alignment horizontal="right"/>
    </xf>
    <xf numFmtId="0" fontId="14" fillId="103" borderId="0" xfId="0" applyFont="1" applyFill="1" applyAlignment="1">
      <alignment horizontal="right"/>
    </xf>
    <xf numFmtId="0" fontId="14" fillId="104" borderId="0" xfId="0" applyFont="1" applyFill="1" applyAlignment="1">
      <alignment horizontal="right"/>
    </xf>
    <xf numFmtId="0" fontId="14" fillId="105" borderId="0" xfId="0" applyFont="1" applyFill="1" applyAlignment="1">
      <alignment horizontal="right"/>
    </xf>
    <xf numFmtId="0" fontId="14" fillId="14" borderId="0" xfId="0" applyFont="1" applyFill="1" applyAlignment="1">
      <alignment horizontal="right"/>
    </xf>
    <xf numFmtId="0" fontId="14" fillId="106" borderId="0" xfId="0" applyFont="1" applyFill="1" applyAlignment="1">
      <alignment horizontal="right"/>
    </xf>
    <xf numFmtId="0" fontId="14" fillId="107" borderId="0" xfId="0" applyFont="1" applyFill="1" applyAlignment="1">
      <alignment horizontal="right"/>
    </xf>
    <xf numFmtId="0" fontId="14" fillId="108" borderId="0" xfId="0" applyFont="1" applyFill="1" applyAlignment="1">
      <alignment horizontal="right"/>
    </xf>
    <xf numFmtId="0" fontId="14" fillId="109" borderId="1" xfId="0" applyFont="1" applyFill="1" applyBorder="1" applyAlignment="1">
      <alignment horizontal="right"/>
    </xf>
    <xf numFmtId="0" fontId="14" fillId="52" borderId="1" xfId="0" applyFont="1" applyFill="1" applyBorder="1" applyAlignment="1">
      <alignment horizontal="right"/>
    </xf>
    <xf numFmtId="0" fontId="14" fillId="94" borderId="0" xfId="0" applyFont="1" applyFill="1" applyAlignment="1">
      <alignment horizontal="right"/>
    </xf>
    <xf numFmtId="0" fontId="14" fillId="110" borderId="0" xfId="0" applyFont="1" applyFill="1" applyAlignment="1">
      <alignment horizontal="right"/>
    </xf>
    <xf numFmtId="0" fontId="14" fillId="111" borderId="0" xfId="0" applyFont="1" applyFill="1" applyAlignment="1">
      <alignment horizontal="right"/>
    </xf>
    <xf numFmtId="0" fontId="14" fillId="17" borderId="0" xfId="0" applyFont="1" applyFill="1" applyAlignment="1">
      <alignment horizontal="right"/>
    </xf>
    <xf numFmtId="0" fontId="14" fillId="112" borderId="0" xfId="0" applyFont="1" applyFill="1" applyAlignment="1">
      <alignment horizontal="right"/>
    </xf>
    <xf numFmtId="0" fontId="14" fillId="113" borderId="0" xfId="0" applyFont="1" applyFill="1" applyAlignment="1">
      <alignment horizontal="right"/>
    </xf>
    <xf numFmtId="0" fontId="14" fillId="114" borderId="0" xfId="0" applyFont="1" applyFill="1" applyAlignment="1">
      <alignment horizontal="right"/>
    </xf>
    <xf numFmtId="0" fontId="14" fillId="115" borderId="0" xfId="0" applyFont="1" applyFill="1" applyAlignment="1">
      <alignment horizontal="right"/>
    </xf>
    <xf numFmtId="0" fontId="14" fillId="116" borderId="0" xfId="0" applyFont="1" applyFill="1" applyAlignment="1">
      <alignment horizontal="right"/>
    </xf>
    <xf numFmtId="0" fontId="14" fillId="101" borderId="1" xfId="0" applyFont="1" applyFill="1" applyBorder="1" applyAlignment="1">
      <alignment horizontal="right"/>
    </xf>
    <xf numFmtId="0" fontId="14" fillId="117" borderId="1" xfId="0" applyFont="1" applyFill="1" applyBorder="1" applyAlignment="1">
      <alignment horizontal="right"/>
    </xf>
    <xf numFmtId="0" fontId="14" fillId="118" borderId="0" xfId="0" applyFont="1" applyFill="1" applyAlignment="1">
      <alignment horizontal="right"/>
    </xf>
    <xf numFmtId="0" fontId="14" fillId="119" borderId="0" xfId="0" applyFont="1" applyFill="1" applyAlignment="1">
      <alignment horizontal="right"/>
    </xf>
    <xf numFmtId="0" fontId="14" fillId="120" borderId="0" xfId="0" applyFont="1" applyFill="1" applyAlignment="1">
      <alignment horizontal="right"/>
    </xf>
    <xf numFmtId="0" fontId="14" fillId="121" borderId="0" xfId="0" applyFont="1" applyFill="1" applyAlignment="1">
      <alignment horizontal="right"/>
    </xf>
    <xf numFmtId="0" fontId="14" fillId="122" borderId="0" xfId="0" applyFont="1" applyFill="1" applyAlignment="1">
      <alignment horizontal="right"/>
    </xf>
    <xf numFmtId="0" fontId="14" fillId="23" borderId="0" xfId="0" applyFont="1" applyFill="1" applyAlignment="1">
      <alignment horizontal="right"/>
    </xf>
    <xf numFmtId="0" fontId="14" fillId="123" borderId="0" xfId="0" applyFont="1" applyFill="1" applyAlignment="1">
      <alignment horizontal="right"/>
    </xf>
    <xf numFmtId="0" fontId="14" fillId="124" borderId="0" xfId="0" applyFont="1" applyFill="1" applyAlignment="1">
      <alignment horizontal="right"/>
    </xf>
    <xf numFmtId="0" fontId="14" fillId="125" borderId="0" xfId="0" applyFont="1" applyFill="1" applyAlignment="1">
      <alignment horizontal="right"/>
    </xf>
    <xf numFmtId="0" fontId="14" fillId="126" borderId="0" xfId="0" applyFont="1" applyFill="1" applyAlignment="1">
      <alignment horizontal="right"/>
    </xf>
    <xf numFmtId="0" fontId="14" fillId="127" borderId="0" xfId="0" applyFont="1" applyFill="1" applyAlignment="1">
      <alignment horizontal="right"/>
    </xf>
    <xf numFmtId="0" fontId="14" fillId="128" borderId="0" xfId="0" applyFont="1" applyFill="1" applyAlignment="1">
      <alignment horizontal="right"/>
    </xf>
    <xf numFmtId="0" fontId="14" fillId="129" borderId="0" xfId="0" applyFont="1" applyFill="1" applyAlignment="1">
      <alignment horizontal="right"/>
    </xf>
    <xf numFmtId="0" fontId="14" fillId="130" borderId="0" xfId="0" applyFont="1" applyFill="1" applyAlignment="1">
      <alignment horizontal="right"/>
    </xf>
    <xf numFmtId="0" fontId="14" fillId="131" borderId="0" xfId="0" applyFont="1" applyFill="1" applyAlignment="1">
      <alignment horizontal="right"/>
    </xf>
    <xf numFmtId="0" fontId="14" fillId="132" borderId="0" xfId="0" applyFont="1" applyFill="1" applyAlignment="1">
      <alignment horizontal="right"/>
    </xf>
    <xf numFmtId="0" fontId="14" fillId="133" borderId="0" xfId="0" applyFont="1" applyFill="1" applyAlignment="1">
      <alignment horizontal="right"/>
    </xf>
    <xf numFmtId="0" fontId="14" fillId="110" borderId="1" xfId="0" applyFont="1" applyFill="1" applyBorder="1" applyAlignment="1">
      <alignment horizontal="right"/>
    </xf>
    <xf numFmtId="0" fontId="14" fillId="124" borderId="1" xfId="0" applyFont="1" applyFill="1" applyBorder="1" applyAlignment="1">
      <alignment horizontal="right"/>
    </xf>
    <xf numFmtId="0" fontId="14" fillId="134" borderId="0" xfId="0" applyFont="1" applyFill="1" applyAlignment="1">
      <alignment horizontal="right"/>
    </xf>
    <xf numFmtId="0" fontId="14" fillId="135" borderId="0" xfId="0" applyFont="1" applyFill="1" applyAlignment="1">
      <alignment horizontal="right"/>
    </xf>
    <xf numFmtId="0" fontId="14" fillId="136" borderId="0" xfId="0" applyFont="1" applyFill="1" applyAlignment="1">
      <alignment horizontal="right"/>
    </xf>
    <xf numFmtId="0" fontId="14" fillId="137" borderId="0" xfId="0" applyFont="1" applyFill="1" applyAlignment="1">
      <alignment horizontal="right"/>
    </xf>
    <xf numFmtId="0" fontId="14" fillId="138" borderId="1" xfId="0" applyFont="1" applyFill="1" applyBorder="1" applyAlignment="1">
      <alignment horizontal="right"/>
    </xf>
    <xf numFmtId="0" fontId="14" fillId="102" borderId="1" xfId="0" applyFont="1" applyFill="1" applyBorder="1" applyAlignment="1">
      <alignment horizontal="right"/>
    </xf>
    <xf numFmtId="0" fontId="14" fillId="139" borderId="0" xfId="0" applyFont="1" applyFill="1" applyAlignment="1">
      <alignment horizontal="right"/>
    </xf>
    <xf numFmtId="0" fontId="14" fillId="140" borderId="0" xfId="0" applyFont="1" applyFill="1" applyAlignment="1">
      <alignment horizontal="right"/>
    </xf>
    <xf numFmtId="0" fontId="14" fillId="141" borderId="0" xfId="0" applyFont="1" applyFill="1" applyAlignment="1">
      <alignment horizontal="right"/>
    </xf>
    <xf numFmtId="0" fontId="14" fillId="142" borderId="0" xfId="0" applyFont="1" applyFill="1" applyAlignment="1">
      <alignment horizontal="right"/>
    </xf>
    <xf numFmtId="0" fontId="14" fillId="143" borderId="0" xfId="0" applyFont="1" applyFill="1" applyAlignment="1">
      <alignment horizontal="right"/>
    </xf>
    <xf numFmtId="0" fontId="14" fillId="144" borderId="0" xfId="0" applyFont="1" applyFill="1" applyAlignment="1">
      <alignment horizontal="right"/>
    </xf>
    <xf numFmtId="0" fontId="14" fillId="145" borderId="0" xfId="0" applyFont="1" applyFill="1" applyAlignment="1">
      <alignment horizontal="right"/>
    </xf>
    <xf numFmtId="0" fontId="14" fillId="146" borderId="0" xfId="0" applyFont="1" applyFill="1" applyAlignment="1">
      <alignment horizontal="right"/>
    </xf>
    <xf numFmtId="0" fontId="14" fillId="147" borderId="1" xfId="0" applyFont="1" applyFill="1" applyBorder="1" applyAlignment="1">
      <alignment horizontal="right"/>
    </xf>
    <xf numFmtId="0" fontId="14" fillId="148" borderId="0" xfId="0" applyFont="1" applyFill="1" applyAlignment="1">
      <alignment horizontal="right"/>
    </xf>
    <xf numFmtId="0" fontId="14" fillId="149" borderId="0" xfId="0" applyFont="1" applyFill="1" applyAlignment="1">
      <alignment horizontal="right"/>
    </xf>
    <xf numFmtId="0" fontId="14" fillId="150" borderId="0" xfId="0" applyFont="1" applyFill="1" applyAlignment="1">
      <alignment horizontal="right"/>
    </xf>
    <xf numFmtId="0" fontId="14" fillId="151" borderId="0" xfId="0" applyFont="1" applyFill="1" applyAlignment="1">
      <alignment horizontal="right"/>
    </xf>
    <xf numFmtId="0" fontId="14" fillId="152" borderId="0" xfId="0" applyFont="1" applyFill="1" applyAlignment="1">
      <alignment horizontal="right"/>
    </xf>
    <xf numFmtId="0" fontId="14" fillId="84" borderId="1" xfId="0" applyFont="1" applyFill="1" applyBorder="1" applyAlignment="1">
      <alignment horizontal="right"/>
    </xf>
    <xf numFmtId="0" fontId="14" fillId="153" borderId="1" xfId="0" applyFont="1" applyFill="1" applyBorder="1" applyAlignment="1">
      <alignment horizontal="right"/>
    </xf>
    <xf numFmtId="0" fontId="14" fillId="154" borderId="0" xfId="0" applyFont="1" applyFill="1" applyAlignment="1">
      <alignment horizontal="right"/>
    </xf>
    <xf numFmtId="0" fontId="14" fillId="155" borderId="0" xfId="0" applyFont="1" applyFill="1" applyAlignment="1">
      <alignment horizontal="right"/>
    </xf>
    <xf numFmtId="0" fontId="14" fillId="156" borderId="0" xfId="0" applyFont="1" applyFill="1" applyAlignment="1">
      <alignment horizontal="right"/>
    </xf>
    <xf numFmtId="0" fontId="14" fillId="157" borderId="0" xfId="0" applyFont="1" applyFill="1" applyAlignment="1">
      <alignment horizontal="right"/>
    </xf>
    <xf numFmtId="0" fontId="14" fillId="158" borderId="1" xfId="0" applyFont="1" applyFill="1" applyBorder="1" applyAlignment="1">
      <alignment horizontal="right"/>
    </xf>
    <xf numFmtId="0" fontId="14" fillId="159" borderId="0" xfId="0" applyFont="1" applyFill="1" applyAlignment="1">
      <alignment horizontal="right"/>
    </xf>
    <xf numFmtId="0" fontId="14" fillId="160" borderId="0" xfId="0" applyFont="1" applyFill="1" applyAlignment="1">
      <alignment horizontal="right"/>
    </xf>
    <xf numFmtId="0" fontId="14" fillId="161" borderId="0" xfId="0" applyFont="1" applyFill="1" applyAlignment="1">
      <alignment horizontal="right"/>
    </xf>
    <xf numFmtId="0" fontId="14" fillId="162" borderId="0" xfId="0" applyFont="1" applyFill="1" applyAlignment="1">
      <alignment horizontal="right"/>
    </xf>
    <xf numFmtId="0" fontId="14" fillId="163" borderId="0" xfId="0" applyFont="1" applyFill="1" applyAlignment="1">
      <alignment horizontal="right"/>
    </xf>
    <xf numFmtId="0" fontId="14" fillId="164" borderId="0" xfId="0" applyFont="1" applyFill="1" applyAlignment="1">
      <alignment horizontal="right"/>
    </xf>
    <xf numFmtId="0" fontId="14" fillId="133" borderId="1" xfId="0" applyFont="1" applyFill="1" applyBorder="1" applyAlignment="1">
      <alignment horizontal="right"/>
    </xf>
    <xf numFmtId="0" fontId="14" fillId="165" borderId="1" xfId="0" applyFont="1" applyFill="1" applyBorder="1" applyAlignment="1">
      <alignment horizontal="right"/>
    </xf>
    <xf numFmtId="0" fontId="14" fillId="166" borderId="0" xfId="0" applyFont="1" applyFill="1" applyAlignment="1">
      <alignment horizontal="right"/>
    </xf>
    <xf numFmtId="0" fontId="14" fillId="167" borderId="0" xfId="0" applyFont="1" applyFill="1" applyAlignment="1">
      <alignment horizontal="right"/>
    </xf>
    <xf numFmtId="0" fontId="14" fillId="168" borderId="0" xfId="0" applyFont="1" applyFill="1" applyAlignment="1">
      <alignment horizontal="right"/>
    </xf>
    <xf numFmtId="0" fontId="14" fillId="169" borderId="0" xfId="0" applyFont="1" applyFill="1" applyAlignment="1">
      <alignment horizontal="right"/>
    </xf>
    <xf numFmtId="0" fontId="14" fillId="170" borderId="0" xfId="0" applyFont="1" applyFill="1" applyAlignment="1">
      <alignment horizontal="right"/>
    </xf>
    <xf numFmtId="0" fontId="14" fillId="171" borderId="0" xfId="0" applyFont="1" applyFill="1" applyAlignment="1">
      <alignment horizontal="right"/>
    </xf>
    <xf numFmtId="0" fontId="14" fillId="172" borderId="0" xfId="0" applyFont="1" applyFill="1" applyAlignment="1">
      <alignment horizontal="right"/>
    </xf>
    <xf numFmtId="0" fontId="14" fillId="173" borderId="0" xfId="0" applyFont="1" applyFill="1" applyAlignment="1">
      <alignment horizontal="right"/>
    </xf>
    <xf numFmtId="0" fontId="14" fillId="174" borderId="1" xfId="0" applyFont="1" applyFill="1" applyBorder="1" applyAlignment="1">
      <alignment horizontal="right"/>
    </xf>
    <xf numFmtId="0" fontId="14" fillId="175" borderId="0" xfId="0" applyFont="1" applyFill="1" applyAlignment="1">
      <alignment horizontal="right"/>
    </xf>
    <xf numFmtId="0" fontId="14" fillId="176" borderId="0" xfId="0" applyFont="1" applyFill="1" applyAlignment="1">
      <alignment horizontal="right"/>
    </xf>
    <xf numFmtId="0" fontId="14" fillId="177" borderId="0" xfId="0" applyFont="1" applyFill="1" applyAlignment="1">
      <alignment horizontal="right"/>
    </xf>
    <xf numFmtId="0" fontId="14" fillId="178" borderId="0" xfId="0" applyFont="1" applyFill="1" applyAlignment="1">
      <alignment horizontal="right"/>
    </xf>
    <xf numFmtId="0" fontId="14" fillId="179" borderId="0" xfId="0" applyFont="1" applyFill="1" applyAlignment="1">
      <alignment horizontal="right"/>
    </xf>
    <xf numFmtId="0" fontId="14" fillId="77" borderId="1" xfId="0" applyFont="1" applyFill="1" applyBorder="1" applyAlignment="1">
      <alignment horizontal="right"/>
    </xf>
    <xf numFmtId="0" fontId="14" fillId="180" borderId="0" xfId="0" applyFont="1" applyFill="1" applyAlignment="1">
      <alignment horizontal="right"/>
    </xf>
    <xf numFmtId="0" fontId="14" fillId="181" borderId="0" xfId="0" applyFont="1" applyFill="1" applyAlignment="1">
      <alignment horizontal="right"/>
    </xf>
    <xf numFmtId="0" fontId="14" fillId="182" borderId="0" xfId="0" applyFont="1" applyFill="1" applyAlignment="1">
      <alignment horizontal="right"/>
    </xf>
    <xf numFmtId="0" fontId="14" fillId="183" borderId="0" xfId="0" applyFont="1" applyFill="1" applyAlignment="1">
      <alignment horizontal="right"/>
    </xf>
    <xf numFmtId="0" fontId="14" fillId="184" borderId="0" xfId="0" applyFont="1" applyFill="1" applyAlignment="1">
      <alignment horizontal="right"/>
    </xf>
    <xf numFmtId="0" fontId="14" fillId="185" borderId="1" xfId="0" applyFont="1" applyFill="1" applyBorder="1" applyAlignment="1">
      <alignment horizontal="right"/>
    </xf>
    <xf numFmtId="0" fontId="14" fillId="186" borderId="1" xfId="0" applyFont="1" applyFill="1" applyBorder="1" applyAlignment="1">
      <alignment horizontal="right"/>
    </xf>
    <xf numFmtId="0" fontId="14" fillId="187" borderId="0" xfId="0" applyFont="1" applyFill="1" applyAlignment="1">
      <alignment horizontal="right"/>
    </xf>
    <xf numFmtId="0" fontId="14" fillId="188" borderId="0" xfId="0" applyFont="1" applyFill="1" applyAlignment="1">
      <alignment horizontal="right"/>
    </xf>
    <xf numFmtId="0" fontId="14" fillId="189" borderId="1" xfId="0" applyFont="1" applyFill="1" applyBorder="1" applyAlignment="1">
      <alignment horizontal="right"/>
    </xf>
    <xf numFmtId="0" fontId="14" fillId="190" borderId="1" xfId="0" applyFont="1" applyFill="1" applyBorder="1" applyAlignment="1">
      <alignment horizontal="right"/>
    </xf>
    <xf numFmtId="0" fontId="14" fillId="191" borderId="0" xfId="0" applyFont="1" applyFill="1" applyAlignment="1">
      <alignment horizontal="right"/>
    </xf>
    <xf numFmtId="0" fontId="14" fillId="192" borderId="0" xfId="0" applyFont="1" applyFill="1" applyAlignment="1">
      <alignment horizontal="right"/>
    </xf>
    <xf numFmtId="0" fontId="14" fillId="165" borderId="0" xfId="0" applyFont="1" applyFill="1" applyAlignment="1">
      <alignment horizontal="right"/>
    </xf>
    <xf numFmtId="0" fontId="14" fillId="42" borderId="1" xfId="0" applyFont="1" applyFill="1" applyBorder="1" applyAlignment="1">
      <alignment horizontal="right"/>
    </xf>
    <xf numFmtId="0" fontId="14" fillId="125" borderId="1" xfId="0" applyFont="1" applyFill="1" applyBorder="1" applyAlignment="1">
      <alignment horizontal="right"/>
    </xf>
    <xf numFmtId="0" fontId="14" fillId="80" borderId="0" xfId="0" applyFont="1" applyFill="1" applyAlignment="1">
      <alignment horizontal="right"/>
    </xf>
    <xf numFmtId="0" fontId="14" fillId="193" borderId="0" xfId="0" applyFont="1" applyFill="1" applyAlignment="1">
      <alignment horizontal="right"/>
    </xf>
    <xf numFmtId="0" fontId="14" fillId="61" borderId="0" xfId="0" applyFont="1" applyFill="1" applyAlignment="1">
      <alignment horizontal="right"/>
    </xf>
    <xf numFmtId="0" fontId="14" fillId="30" borderId="1" xfId="0" applyFont="1" applyFill="1" applyBorder="1" applyAlignment="1">
      <alignment horizontal="right"/>
    </xf>
    <xf numFmtId="0" fontId="14" fillId="194" borderId="1" xfId="0" applyFont="1" applyFill="1" applyBorder="1" applyAlignment="1">
      <alignment horizontal="right"/>
    </xf>
    <xf numFmtId="0" fontId="14" fillId="195" borderId="0" xfId="0" applyFont="1" applyFill="1" applyAlignment="1">
      <alignment horizontal="right"/>
    </xf>
    <xf numFmtId="0" fontId="14" fillId="196" borderId="0" xfId="0" applyFont="1" applyFill="1" applyAlignment="1">
      <alignment horizontal="right"/>
    </xf>
    <xf numFmtId="0" fontId="14" fillId="197" borderId="0" xfId="0" applyFont="1" applyFill="1" applyAlignment="1">
      <alignment horizontal="right"/>
    </xf>
    <xf numFmtId="0" fontId="14" fillId="198" borderId="1" xfId="0" applyFont="1" applyFill="1" applyBorder="1" applyAlignment="1">
      <alignment horizontal="right"/>
    </xf>
    <xf numFmtId="0" fontId="14" fillId="199" borderId="1" xfId="0" applyFont="1" applyFill="1" applyBorder="1" applyAlignment="1">
      <alignment horizontal="right"/>
    </xf>
    <xf numFmtId="0" fontId="14" fillId="153" borderId="0" xfId="0" applyFont="1" applyFill="1" applyAlignment="1">
      <alignment horizontal="right"/>
    </xf>
    <xf numFmtId="0" fontId="14" fillId="184" borderId="1" xfId="0" applyFont="1" applyFill="1" applyBorder="1" applyAlignment="1">
      <alignment horizontal="right"/>
    </xf>
    <xf numFmtId="0" fontId="14" fillId="76" borderId="1" xfId="0" applyFont="1" applyFill="1" applyBorder="1" applyAlignment="1">
      <alignment horizontal="right"/>
    </xf>
    <xf numFmtId="0" fontId="14" fillId="169" borderId="1" xfId="0" applyFont="1" applyFill="1" applyBorder="1" applyAlignment="1">
      <alignment horizontal="right"/>
    </xf>
    <xf numFmtId="0" fontId="14" fillId="200" borderId="0" xfId="0" applyFont="1" applyFill="1" applyAlignment="1">
      <alignment horizontal="right"/>
    </xf>
    <xf numFmtId="0" fontId="14" fillId="201" borderId="1" xfId="0" applyFont="1" applyFill="1" applyBorder="1" applyAlignment="1">
      <alignment horizontal="right"/>
    </xf>
    <xf numFmtId="0" fontId="14" fillId="202" borderId="1" xfId="0" applyFont="1" applyFill="1" applyBorder="1" applyAlignment="1">
      <alignment horizontal="right"/>
    </xf>
    <xf numFmtId="0" fontId="14" fillId="203" borderId="1" xfId="0" applyFont="1" applyFill="1" applyBorder="1" applyAlignment="1">
      <alignment horizontal="right"/>
    </xf>
    <xf numFmtId="0" fontId="14" fillId="204" borderId="1" xfId="0" applyFont="1" applyFill="1" applyBorder="1" applyAlignment="1">
      <alignment horizontal="right"/>
    </xf>
    <xf numFmtId="0" fontId="14" fillId="36" borderId="1" xfId="0" applyFont="1" applyFill="1" applyBorder="1" applyAlignment="1">
      <alignment horizontal="right"/>
    </xf>
    <xf numFmtId="0" fontId="0" fillId="0" borderId="0" xfId="0" applyFont="1" applyAlignment="1"/>
    <xf numFmtId="0" fontId="7" fillId="8" borderId="0" xfId="0" applyFont="1" applyFill="1" applyAlignment="1"/>
    <xf numFmtId="0" fontId="0" fillId="0" borderId="0" xfId="0" applyFont="1" applyAlignment="1"/>
    <xf numFmtId="0" fontId="1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Expected Annual Return By Company</a:t>
            </a:r>
          </a:p>
        </c:rich>
      </c:tx>
      <c:overlay val="0"/>
    </c:title>
    <c:autoTitleDeleted val="0"/>
    <c:plotArea>
      <c:layout/>
      <c:barChart>
        <c:barDir val="bar"/>
        <c:grouping val="stacked"/>
        <c:varyColors val="1"/>
        <c:ser>
          <c:idx val="0"/>
          <c:order val="0"/>
          <c:tx>
            <c:strRef>
              <c:f>'Company Summary'!$H$1</c:f>
              <c:strCache>
                <c:ptCount val="1"/>
                <c:pt idx="0">
                  <c:v>Return</c:v>
                </c:pt>
              </c:strCache>
            </c:strRef>
          </c:tx>
          <c:spPr>
            <a:solidFill>
              <a:srgbClr val="4285F4"/>
            </a:solidFill>
          </c:spPr>
          <c:invertIfNegative val="1"/>
          <c:cat>
            <c:strRef>
              <c:f>'Company Summary'!$B$2:$B$49</c:f>
              <c:strCache>
                <c:ptCount val="48"/>
                <c:pt idx="0">
                  <c:v>Amazon</c:v>
                </c:pt>
                <c:pt idx="1">
                  <c:v>Anglo American plc</c:v>
                </c:pt>
                <c:pt idx="2">
                  <c:v>Associated British Foods plc</c:v>
                </c:pt>
                <c:pt idx="3">
                  <c:v>AstraZeneca PLC</c:v>
                </c:pt>
                <c:pt idx="4">
                  <c:v>Augmentum Fintech PLC</c:v>
                </c:pt>
                <c:pt idx="5">
                  <c:v>Avanti West Coast ( Firstgroup PLC)</c:v>
                </c:pt>
                <c:pt idx="6">
                  <c:v>Babylon Ltd.</c:v>
                </c:pt>
                <c:pt idx="7">
                  <c:v>Balfour Beatty</c:v>
                </c:pt>
                <c:pt idx="8">
                  <c:v>Benevolent AI</c:v>
                </c:pt>
                <c:pt idx="9">
                  <c:v>BP plc</c:v>
                </c:pt>
                <c:pt idx="10">
                  <c:v>British steel ltd</c:v>
                </c:pt>
                <c:pt idx="11">
                  <c:v>BT Group plc</c:v>
                </c:pt>
                <c:pt idx="12">
                  <c:v>Calendonian Sleeper (Serco Group PLC)</c:v>
                </c:pt>
                <c:pt idx="13">
                  <c:v>Coca-Cola European Partners</c:v>
                </c:pt>
                <c:pt idx="14">
                  <c:v>Compass Group PLC</c:v>
                </c:pt>
                <c:pt idx="15">
                  <c:v>Daily Mail and General Trust plc</c:v>
                </c:pt>
                <c:pt idx="16">
                  <c:v>Deliveroo</c:v>
                </c:pt>
                <c:pt idx="17">
                  <c:v>Diageo plc</c:v>
                </c:pt>
                <c:pt idx="18">
                  <c:v>Ecotricity</c:v>
                </c:pt>
                <c:pt idx="19">
                  <c:v>Elvie</c:v>
                </c:pt>
                <c:pt idx="20">
                  <c:v>EVRAZ plc</c:v>
                </c:pt>
                <c:pt idx="21">
                  <c:v>Galliford Try PLC</c:v>
                </c:pt>
                <c:pt idx="22">
                  <c:v>Greenergy</c:v>
                </c:pt>
                <c:pt idx="23">
                  <c:v>Informa plc</c:v>
                </c:pt>
                <c:pt idx="24">
                  <c:v>John Lewis Partnership</c:v>
                </c:pt>
                <c:pt idx="25">
                  <c:v>Kier Group PLC</c:v>
                </c:pt>
                <c:pt idx="26">
                  <c:v>Legal &amp; General Group Plc</c:v>
                </c:pt>
                <c:pt idx="27">
                  <c:v>National Grid plc</c:v>
                </c:pt>
                <c:pt idx="28">
                  <c:v>Octopus Energy</c:v>
                </c:pt>
                <c:pt idx="29">
                  <c:v>Ovo Energy</c:v>
                </c:pt>
                <c:pt idx="30">
                  <c:v>Plan International</c:v>
                </c:pt>
                <c:pt idx="31">
                  <c:v>Revolut</c:v>
                </c:pt>
                <c:pt idx="32">
                  <c:v>ROYAL MAIL PLC</c:v>
                </c:pt>
                <c:pt idx="33">
                  <c:v>Sainsbury's</c:v>
                </c:pt>
                <c:pt idx="34">
                  <c:v>Tata Steel Europe Subsidiaries Tata Steel UK</c:v>
                </c:pt>
                <c:pt idx="35">
                  <c:v>Tesco PLC</c:v>
                </c:pt>
                <c:pt idx="36">
                  <c:v>The Women's Organisation</c:v>
                </c:pt>
                <c:pt idx="37">
                  <c:v>Unilever</c:v>
                </c:pt>
                <c:pt idx="38">
                  <c:v>UPS</c:v>
                </c:pt>
                <c:pt idx="39">
                  <c:v>Vodafone Group Plc</c:v>
                </c:pt>
                <c:pt idx="40">
                  <c:v>Young Women's Trust</c:v>
                </c:pt>
                <c:pt idx="41">
                  <c:v>Bilby Plc</c:v>
                </c:pt>
                <c:pt idx="42">
                  <c:v>Learning Technologies Group Plc</c:v>
                </c:pt>
                <c:pt idx="43">
                  <c:v>Octagonal Plc</c:v>
                </c:pt>
                <c:pt idx="44">
                  <c:v>Phoenix global resource Plc</c:v>
                </c:pt>
                <c:pt idx="45">
                  <c:v>Rockhopper Exploration Plc</c:v>
                </c:pt>
                <c:pt idx="46">
                  <c:v>Gresham Technologies Plc</c:v>
                </c:pt>
                <c:pt idx="47">
                  <c:v>Dotdigital Group Plc</c:v>
                </c:pt>
              </c:strCache>
            </c:strRef>
          </c:cat>
          <c:val>
            <c:numRef>
              <c:f>'Company Summary'!$H$2:$H$49</c:f>
              <c:numCache>
                <c:formatCode>0.00%</c:formatCode>
                <c:ptCount val="48"/>
                <c:pt idx="0">
                  <c:v>0.37</c:v>
                </c:pt>
                <c:pt idx="1">
                  <c:v>9.7000000000000003E-2</c:v>
                </c:pt>
                <c:pt idx="2">
                  <c:v>0.105</c:v>
                </c:pt>
                <c:pt idx="3">
                  <c:v>0.16600000000000001</c:v>
                </c:pt>
                <c:pt idx="4">
                  <c:v>1.4E-2</c:v>
                </c:pt>
                <c:pt idx="5">
                  <c:v>-7.5999999999999998E-2</c:v>
                </c:pt>
                <c:pt idx="6">
                  <c:v>2.1000000000000001E-2</c:v>
                </c:pt>
                <c:pt idx="7">
                  <c:v>6.7000000000000004E-2</c:v>
                </c:pt>
                <c:pt idx="8">
                  <c:v>2.1000000000000001E-2</c:v>
                </c:pt>
                <c:pt idx="9">
                  <c:v>1.4999999999999999E-2</c:v>
                </c:pt>
                <c:pt idx="10">
                  <c:v>2.3E-2</c:v>
                </c:pt>
                <c:pt idx="11">
                  <c:v>4.2999999999999997E-2</c:v>
                </c:pt>
                <c:pt idx="12">
                  <c:v>-5.6000000000000001E-2</c:v>
                </c:pt>
                <c:pt idx="13">
                  <c:v>1.4999999999999999E-2</c:v>
                </c:pt>
                <c:pt idx="14">
                  <c:v>0.121</c:v>
                </c:pt>
                <c:pt idx="15">
                  <c:v>9.7000000000000003E-2</c:v>
                </c:pt>
                <c:pt idx="16">
                  <c:v>1.4999999999999999E-2</c:v>
                </c:pt>
                <c:pt idx="17">
                  <c:v>0.115</c:v>
                </c:pt>
                <c:pt idx="18">
                  <c:v>3.2000000000000001E-2</c:v>
                </c:pt>
                <c:pt idx="19">
                  <c:v>2E-3</c:v>
                </c:pt>
                <c:pt idx="20">
                  <c:v>2.5999999999999999E-2</c:v>
                </c:pt>
                <c:pt idx="21">
                  <c:v>0.96599999999999997</c:v>
                </c:pt>
                <c:pt idx="22">
                  <c:v>8.0000000000000002E-3</c:v>
                </c:pt>
                <c:pt idx="23">
                  <c:v>7.4999999999999997E-2</c:v>
                </c:pt>
                <c:pt idx="24">
                  <c:v>0.02</c:v>
                </c:pt>
                <c:pt idx="25">
                  <c:v>-0.108</c:v>
                </c:pt>
                <c:pt idx="26">
                  <c:v>0.17399999999999999</c:v>
                </c:pt>
                <c:pt idx="27">
                  <c:v>0.109</c:v>
                </c:pt>
                <c:pt idx="28">
                  <c:v>3.2000000000000001E-2</c:v>
                </c:pt>
                <c:pt idx="29">
                  <c:v>3.2000000000000001E-2</c:v>
                </c:pt>
                <c:pt idx="30">
                  <c:v>0</c:v>
                </c:pt>
                <c:pt idx="31">
                  <c:v>1.4E-2</c:v>
                </c:pt>
                <c:pt idx="32">
                  <c:v>8.0000000000000002E-3</c:v>
                </c:pt>
                <c:pt idx="33">
                  <c:v>0.02</c:v>
                </c:pt>
                <c:pt idx="34">
                  <c:v>2.3E-2</c:v>
                </c:pt>
                <c:pt idx="35">
                  <c:v>-4.0000000000000001E-3</c:v>
                </c:pt>
                <c:pt idx="36">
                  <c:v>0</c:v>
                </c:pt>
                <c:pt idx="37">
                  <c:v>0.14899999999999999</c:v>
                </c:pt>
                <c:pt idx="38">
                  <c:v>0.14499999999999999</c:v>
                </c:pt>
                <c:pt idx="39">
                  <c:v>4.1000000000000002E-2</c:v>
                </c:pt>
                <c:pt idx="40">
                  <c:v>0</c:v>
                </c:pt>
                <c:pt idx="41">
                  <c:v>7.0000000000000001E-3</c:v>
                </c:pt>
                <c:pt idx="42">
                  <c:v>2.4E-2</c:v>
                </c:pt>
                <c:pt idx="43">
                  <c:v>-7.2999999999999995E-2</c:v>
                </c:pt>
                <c:pt idx="44">
                  <c:v>0.127</c:v>
                </c:pt>
                <c:pt idx="45">
                  <c:v>-0.20300000000000001</c:v>
                </c:pt>
                <c:pt idx="46">
                  <c:v>0.247</c:v>
                </c:pt>
                <c:pt idx="47">
                  <c:v>2.1000000000000001E-2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BD2-3D42-AD8D-D6F0B91D021D}"/>
            </c:ext>
          </c:extLst>
        </c:ser>
        <c:dLbls>
          <c:showLegendKey val="0"/>
          <c:showVal val="0"/>
          <c:showCatName val="0"/>
          <c:showSerName val="0"/>
          <c:showPercent val="0"/>
          <c:showBubbleSize val="0"/>
        </c:dLbls>
        <c:gapWidth val="150"/>
        <c:overlap val="100"/>
        <c:axId val="972492034"/>
        <c:axId val="1574728751"/>
      </c:barChart>
      <c:catAx>
        <c:axId val="972492034"/>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Company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74728751"/>
        <c:crosses val="autoZero"/>
        <c:auto val="1"/>
        <c:lblAlgn val="ctr"/>
        <c:lblOffset val="100"/>
        <c:noMultiLvlLbl val="1"/>
      </c:catAx>
      <c:valAx>
        <c:axId val="15747287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Return</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972492034"/>
        <c:crosses val="max"/>
        <c:crossBetween val="between"/>
      </c:valAx>
    </c:plotArea>
    <c:legend>
      <c:legendPos val="r"/>
      <c:layout>
        <c:manualLayout>
          <c:xMode val="edge"/>
          <c:yMode val="edge"/>
          <c:x val="0.66187830658114954"/>
          <c:y val="8.8081172322153831E-2"/>
          <c:w val="0.33812169341885046"/>
          <c:h val="0.87213819202832199"/>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330200</xdr:colOff>
      <xdr:row>57</xdr:row>
      <xdr:rowOff>120650</xdr:rowOff>
    </xdr:from>
    <xdr:ext cx="6677025" cy="10648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238125</xdr:colOff>
      <xdr:row>2</xdr:row>
      <xdr:rowOff>76200</xdr:rowOff>
    </xdr:from>
    <xdr:ext cx="4457700" cy="357187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238125</xdr:colOff>
      <xdr:row>19</xdr:row>
      <xdr:rowOff>152400</xdr:rowOff>
    </xdr:from>
    <xdr:ext cx="4905375" cy="3324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20</xdr:row>
      <xdr:rowOff>171450</xdr:rowOff>
    </xdr:from>
    <xdr:ext cx="4057650" cy="2447925"/>
    <xdr:pic>
      <xdr:nvPicPr>
        <xdr:cNvPr id="4" name="image2.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Sainsbury%27s" TargetMode="External"/><Relationship Id="rId2" Type="http://schemas.openxmlformats.org/officeDocument/2006/relationships/hyperlink" Target="https://en.wikipedia.org/wiki/Greenergy" TargetMode="External"/><Relationship Id="rId1" Type="http://schemas.openxmlformats.org/officeDocument/2006/relationships/hyperlink" Target="https://en.wikipedia.org/wiki/Coca-Cola_European_Partners" TargetMode="External"/><Relationship Id="rId5" Type="http://schemas.openxmlformats.org/officeDocument/2006/relationships/drawing" Target="../drawings/drawing1.xml"/><Relationship Id="rId4" Type="http://schemas.openxmlformats.org/officeDocument/2006/relationships/hyperlink" Target="https://www.thewomensorganisation.org.u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B60" sqref="B60"/>
    </sheetView>
  </sheetViews>
  <sheetFormatPr baseColWidth="10" defaultColWidth="14.5" defaultRowHeight="15.75" customHeight="1" x14ac:dyDescent="0.15"/>
  <cols>
    <col min="1" max="1" width="9.83203125" customWidth="1"/>
    <col min="2" max="2" width="46.6640625" customWidth="1"/>
    <col min="3" max="3" width="30.6640625" customWidth="1"/>
    <col min="4" max="4" width="15.33203125" customWidth="1"/>
    <col min="5" max="5" width="21" customWidth="1"/>
    <col min="6" max="6" width="20.6640625" customWidth="1"/>
    <col min="7" max="7" width="23.5" customWidth="1"/>
    <col min="9" max="9" width="584.83203125" customWidth="1"/>
    <col min="10" max="10" width="55.5" customWidth="1"/>
  </cols>
  <sheetData>
    <row r="1" spans="1:10" ht="16" x14ac:dyDescent="0.2">
      <c r="A1" s="1" t="s">
        <v>0</v>
      </c>
      <c r="B1" s="1" t="s">
        <v>1</v>
      </c>
      <c r="C1" s="2" t="s">
        <v>2</v>
      </c>
      <c r="D1" s="2" t="s">
        <v>3</v>
      </c>
      <c r="E1" s="2" t="s">
        <v>4</v>
      </c>
      <c r="F1" s="2" t="s">
        <v>5</v>
      </c>
      <c r="G1" s="2" t="s">
        <v>6</v>
      </c>
      <c r="H1" s="2" t="s">
        <v>7</v>
      </c>
      <c r="I1" s="2" t="s">
        <v>8</v>
      </c>
      <c r="J1" s="2" t="s">
        <v>9</v>
      </c>
    </row>
    <row r="2" spans="1:10" ht="16" x14ac:dyDescent="0.2">
      <c r="A2" s="3" t="s">
        <v>10</v>
      </c>
      <c r="B2" s="4" t="s">
        <v>11</v>
      </c>
      <c r="C2" s="5" t="s">
        <v>12</v>
      </c>
      <c r="D2" s="6" t="s">
        <v>13</v>
      </c>
      <c r="E2" s="7" t="s">
        <v>14</v>
      </c>
      <c r="F2" s="7" t="s">
        <v>15</v>
      </c>
      <c r="G2" s="8">
        <f>VLOOKUP(A2,'Portfolio Allocation'!$B$2:$C$26,2,FALSE)*'Portfolio Performance'!$F$3</f>
        <v>1.8748125000000004E-2</v>
      </c>
      <c r="H2" s="9">
        <v>0.37</v>
      </c>
      <c r="I2" s="10"/>
      <c r="J2" s="10"/>
    </row>
    <row r="3" spans="1:10" ht="16" x14ac:dyDescent="0.2">
      <c r="A3" s="3" t="s">
        <v>16</v>
      </c>
      <c r="B3" s="4" t="s">
        <v>17</v>
      </c>
      <c r="C3" s="7" t="s">
        <v>18</v>
      </c>
      <c r="D3" s="6" t="s">
        <v>13</v>
      </c>
      <c r="E3" s="7" t="s">
        <v>19</v>
      </c>
      <c r="F3" s="7" t="s">
        <v>20</v>
      </c>
      <c r="G3" s="8">
        <f>VLOOKUP(A3,'Portfolio Allocation'!$B$2:$C$26,2,FALSE)*'Portfolio Performance'!$F$3</f>
        <v>3.3140625000000005E-4</v>
      </c>
      <c r="H3" s="11">
        <v>9.7000000000000003E-2</v>
      </c>
      <c r="I3" s="10"/>
      <c r="J3" s="10"/>
    </row>
    <row r="4" spans="1:10" ht="16" x14ac:dyDescent="0.2">
      <c r="A4" s="3" t="s">
        <v>21</v>
      </c>
      <c r="B4" s="4" t="s">
        <v>22</v>
      </c>
      <c r="C4" s="7" t="s">
        <v>23</v>
      </c>
      <c r="D4" s="6" t="s">
        <v>13</v>
      </c>
      <c r="E4" s="7" t="s">
        <v>24</v>
      </c>
      <c r="F4" s="7" t="s">
        <v>25</v>
      </c>
      <c r="G4" s="8">
        <f>VLOOKUP(A4,'Portfolio Allocation'!$B$2:$C$26,2,FALSE)*'Portfolio Performance'!$F$3</f>
        <v>3.5034375000000005E-3</v>
      </c>
      <c r="H4" s="12">
        <v>0.105</v>
      </c>
      <c r="I4" s="10"/>
      <c r="J4" s="10"/>
    </row>
    <row r="5" spans="1:10" ht="16" x14ac:dyDescent="0.2">
      <c r="A5" s="13" t="s">
        <v>26</v>
      </c>
      <c r="B5" s="14" t="s">
        <v>27</v>
      </c>
      <c r="C5" s="5" t="s">
        <v>28</v>
      </c>
      <c r="D5" s="7" t="s">
        <v>13</v>
      </c>
      <c r="E5" s="7" t="s">
        <v>19</v>
      </c>
      <c r="F5" s="7" t="s">
        <v>29</v>
      </c>
      <c r="G5" s="8">
        <f>VLOOKUP(A5,'Portfolio Allocation'!$B$2:$C$26,2,FALSE)*'Portfolio Performance'!$F$3</f>
        <v>6.2967187500000002E-3</v>
      </c>
      <c r="H5" s="15">
        <v>0.16600000000000001</v>
      </c>
      <c r="I5" s="10"/>
      <c r="J5" s="10"/>
    </row>
    <row r="6" spans="1:10" ht="16" x14ac:dyDescent="0.2">
      <c r="A6" s="16"/>
      <c r="B6" s="4" t="s">
        <v>30</v>
      </c>
      <c r="C6" s="17" t="s">
        <v>31</v>
      </c>
      <c r="D6" s="18" t="s">
        <v>32</v>
      </c>
      <c r="E6" s="17" t="s">
        <v>33</v>
      </c>
      <c r="F6" s="17" t="s">
        <v>34</v>
      </c>
      <c r="G6" s="8">
        <f>'Portfolio Performance'!$F$4/'Portfolio Performance'!$E$10</f>
        <v>2.0833333333333336E-2</v>
      </c>
      <c r="H6" s="19">
        <v>1.4E-2</v>
      </c>
      <c r="I6" s="6" t="s">
        <v>35</v>
      </c>
      <c r="J6" s="10"/>
    </row>
    <row r="7" spans="1:10" ht="16" x14ac:dyDescent="0.2">
      <c r="A7" s="13" t="s">
        <v>36</v>
      </c>
      <c r="B7" s="14" t="s">
        <v>37</v>
      </c>
      <c r="C7" s="5" t="s">
        <v>38</v>
      </c>
      <c r="D7" s="6" t="s">
        <v>13</v>
      </c>
      <c r="E7" s="6" t="s">
        <v>39</v>
      </c>
      <c r="F7" s="5" t="s">
        <v>40</v>
      </c>
      <c r="G7" s="8">
        <f>VLOOKUP(A7,'Portfolio Allocation'!$B$2:$C$26,2,FALSE)*'Portfolio Performance'!$F$3</f>
        <v>-8.3956250000000003E-3</v>
      </c>
      <c r="H7" s="20">
        <v>-7.5999999999999998E-2</v>
      </c>
      <c r="I7" s="10"/>
      <c r="J7" s="10"/>
    </row>
    <row r="8" spans="1:10" ht="16" x14ac:dyDescent="0.2">
      <c r="A8" s="21" t="s">
        <v>41</v>
      </c>
      <c r="B8" s="4" t="s">
        <v>42</v>
      </c>
      <c r="C8" s="17" t="s">
        <v>43</v>
      </c>
      <c r="D8" s="18" t="s">
        <v>32</v>
      </c>
      <c r="E8" s="17" t="s">
        <v>33</v>
      </c>
      <c r="F8" s="17" t="s">
        <v>15</v>
      </c>
      <c r="G8" s="8">
        <f>'Portfolio Performance'!$F$4/'Portfolio Performance'!$E$10</f>
        <v>2.0833333333333336E-2</v>
      </c>
      <c r="H8" s="22">
        <v>2.1000000000000001E-2</v>
      </c>
      <c r="I8" s="6" t="s">
        <v>44</v>
      </c>
      <c r="J8" s="6"/>
    </row>
    <row r="9" spans="1:10" ht="16" x14ac:dyDescent="0.2">
      <c r="A9" s="23" t="s">
        <v>45</v>
      </c>
      <c r="B9" s="14" t="s">
        <v>46</v>
      </c>
      <c r="C9" s="5" t="s">
        <v>47</v>
      </c>
      <c r="D9" s="6" t="s">
        <v>13</v>
      </c>
      <c r="E9" s="7" t="s">
        <v>48</v>
      </c>
      <c r="F9" s="7" t="s">
        <v>49</v>
      </c>
      <c r="G9" s="8">
        <f>VLOOKUP(A9,'Portfolio Allocation'!$B$2:$C$26,2,FALSE)*'Portfolio Performance'!$F$3</f>
        <v>-4.2451562500000007E-3</v>
      </c>
      <c r="H9" s="24">
        <v>6.7000000000000004E-2</v>
      </c>
      <c r="I9" s="10"/>
      <c r="J9" s="10"/>
    </row>
    <row r="10" spans="1:10" ht="16" x14ac:dyDescent="0.2">
      <c r="A10" s="25"/>
      <c r="B10" s="26" t="s">
        <v>50</v>
      </c>
      <c r="C10" s="27"/>
      <c r="D10" s="6" t="s">
        <v>32</v>
      </c>
      <c r="E10" s="7" t="s">
        <v>33</v>
      </c>
      <c r="F10" s="7" t="s">
        <v>15</v>
      </c>
      <c r="G10" s="8">
        <f>'Portfolio Performance'!$F$4/'Portfolio Performance'!$E$10</f>
        <v>2.0833333333333336E-2</v>
      </c>
      <c r="H10" s="22">
        <v>2.1000000000000001E-2</v>
      </c>
      <c r="I10" s="6" t="s">
        <v>51</v>
      </c>
      <c r="J10" s="10"/>
    </row>
    <row r="11" spans="1:10" ht="16" x14ac:dyDescent="0.2">
      <c r="A11" s="23" t="s">
        <v>52</v>
      </c>
      <c r="B11" s="14" t="s">
        <v>53</v>
      </c>
      <c r="C11" s="5" t="s">
        <v>54</v>
      </c>
      <c r="D11" s="6" t="s">
        <v>13</v>
      </c>
      <c r="E11" s="7" t="s">
        <v>55</v>
      </c>
      <c r="F11" s="6" t="s">
        <v>56</v>
      </c>
      <c r="G11" s="8">
        <f>VLOOKUP(A11,'Portfolio Allocation'!$B$2:$C$26,2,FALSE)*'Portfolio Performance'!$F$3</f>
        <v>-2.1146875000000002E-3</v>
      </c>
      <c r="H11" s="28">
        <v>1.4999999999999999E-2</v>
      </c>
      <c r="I11" s="27"/>
      <c r="J11" s="10"/>
    </row>
    <row r="12" spans="1:10" ht="16" x14ac:dyDescent="0.2">
      <c r="A12" s="25"/>
      <c r="B12" s="14" t="s">
        <v>57</v>
      </c>
      <c r="C12" s="27"/>
      <c r="D12" s="6" t="s">
        <v>32</v>
      </c>
      <c r="E12" s="7" t="s">
        <v>19</v>
      </c>
      <c r="F12" s="6" t="s">
        <v>58</v>
      </c>
      <c r="G12" s="8">
        <f>'Portfolio Performance'!$F$4/'Portfolio Performance'!$E$10</f>
        <v>2.0833333333333336E-2</v>
      </c>
      <c r="H12" s="29">
        <v>2.3E-2</v>
      </c>
      <c r="I12" s="10"/>
      <c r="J12" s="10"/>
    </row>
    <row r="13" spans="1:10" ht="16" x14ac:dyDescent="0.2">
      <c r="A13" s="21" t="s">
        <v>59</v>
      </c>
      <c r="B13" s="4" t="s">
        <v>60</v>
      </c>
      <c r="C13" s="7" t="s">
        <v>23</v>
      </c>
      <c r="D13" s="6" t="s">
        <v>13</v>
      </c>
      <c r="E13" s="7" t="s">
        <v>55</v>
      </c>
      <c r="F13" s="7" t="s">
        <v>61</v>
      </c>
      <c r="G13" s="8">
        <f>VLOOKUP(A13,'Portfolio Allocation'!$B$2:$C$26,2,FALSE)*'Portfolio Performance'!$F$3</f>
        <v>-7.732812500000001E-4</v>
      </c>
      <c r="H13" s="30">
        <v>4.2999999999999997E-2</v>
      </c>
      <c r="I13" s="10"/>
      <c r="J13" s="10"/>
    </row>
    <row r="14" spans="1:10" ht="16" x14ac:dyDescent="0.2">
      <c r="A14" s="23" t="s">
        <v>62</v>
      </c>
      <c r="B14" s="14" t="s">
        <v>63</v>
      </c>
      <c r="C14" s="5" t="s">
        <v>47</v>
      </c>
      <c r="D14" s="6" t="s">
        <v>13</v>
      </c>
      <c r="E14" s="6" t="s">
        <v>39</v>
      </c>
      <c r="F14" s="7" t="s">
        <v>40</v>
      </c>
      <c r="G14" s="8">
        <f>VLOOKUP(A14,'Portfolio Allocation'!$B$2:$C$26,2,FALSE)*'Portfolio Performance'!$F$3</f>
        <v>-8.5692187500000013E-3</v>
      </c>
      <c r="H14" s="31">
        <v>-5.6000000000000001E-2</v>
      </c>
      <c r="I14" s="10"/>
      <c r="J14" s="5" t="s">
        <v>64</v>
      </c>
    </row>
    <row r="15" spans="1:10" ht="16" x14ac:dyDescent="0.2">
      <c r="A15" s="21" t="s">
        <v>65</v>
      </c>
      <c r="B15" s="32" t="s">
        <v>66</v>
      </c>
      <c r="C15" s="17" t="s">
        <v>67</v>
      </c>
      <c r="D15" s="18" t="s">
        <v>32</v>
      </c>
      <c r="E15" s="17" t="s">
        <v>19</v>
      </c>
      <c r="F15" s="17" t="s">
        <v>68</v>
      </c>
      <c r="G15" s="8">
        <f>'Portfolio Performance'!$F$4/'Portfolio Performance'!$E$10</f>
        <v>2.0833333333333336E-2</v>
      </c>
      <c r="H15" s="28">
        <v>1.4999999999999999E-2</v>
      </c>
      <c r="I15" s="10"/>
      <c r="J15" s="10"/>
    </row>
    <row r="16" spans="1:10" ht="16" x14ac:dyDescent="0.2">
      <c r="A16" s="21" t="s">
        <v>69</v>
      </c>
      <c r="B16" s="4" t="s">
        <v>70</v>
      </c>
      <c r="C16" s="7" t="s">
        <v>71</v>
      </c>
      <c r="D16" s="6" t="s">
        <v>13</v>
      </c>
      <c r="E16" s="7" t="s">
        <v>24</v>
      </c>
      <c r="F16" s="7" t="s">
        <v>72</v>
      </c>
      <c r="G16" s="8">
        <f>VLOOKUP(A16,'Portfolio Allocation'!$B$2:$C$26,2,FALSE)*'Portfolio Performance'!$F$3</f>
        <v>1.5670781250000002E-2</v>
      </c>
      <c r="H16" s="33">
        <v>0.121</v>
      </c>
      <c r="I16" s="10"/>
      <c r="J16" s="10"/>
    </row>
    <row r="17" spans="1:10" ht="16" x14ac:dyDescent="0.2">
      <c r="A17" s="21" t="s">
        <v>73</v>
      </c>
      <c r="B17" s="14" t="s">
        <v>74</v>
      </c>
      <c r="C17" s="5" t="s">
        <v>47</v>
      </c>
      <c r="D17" s="6" t="s">
        <v>13</v>
      </c>
      <c r="E17" s="7" t="s">
        <v>75</v>
      </c>
      <c r="F17" s="7" t="s">
        <v>76</v>
      </c>
      <c r="G17" s="8">
        <f>VLOOKUP(A17,'Portfolio Allocation'!$B$2:$C$26,2,FALSE)*'Portfolio Performance'!$F$3</f>
        <v>-1.8148437500000003E-3</v>
      </c>
      <c r="H17" s="11">
        <v>9.7000000000000003E-2</v>
      </c>
      <c r="I17" s="10"/>
      <c r="J17" s="10"/>
    </row>
    <row r="18" spans="1:10" ht="16" x14ac:dyDescent="0.2">
      <c r="A18" s="25"/>
      <c r="B18" s="26" t="s">
        <v>77</v>
      </c>
      <c r="C18" s="27"/>
      <c r="D18" s="6" t="s">
        <v>32</v>
      </c>
      <c r="E18" s="7" t="s">
        <v>33</v>
      </c>
      <c r="F18" s="7" t="s">
        <v>72</v>
      </c>
      <c r="G18" s="8">
        <f>'Portfolio Performance'!$F$4/'Portfolio Performance'!$E$10</f>
        <v>2.0833333333333336E-2</v>
      </c>
      <c r="H18" s="28">
        <v>1.4999999999999999E-2</v>
      </c>
      <c r="I18" s="6" t="s">
        <v>78</v>
      </c>
      <c r="J18" s="10"/>
    </row>
    <row r="19" spans="1:10" ht="16" x14ac:dyDescent="0.2">
      <c r="A19" s="34" t="s">
        <v>79</v>
      </c>
      <c r="B19" s="4" t="s">
        <v>80</v>
      </c>
      <c r="C19" s="6" t="s">
        <v>81</v>
      </c>
      <c r="D19" s="6" t="s">
        <v>13</v>
      </c>
      <c r="E19" s="7" t="s">
        <v>19</v>
      </c>
      <c r="F19" s="7" t="s">
        <v>68</v>
      </c>
      <c r="G19" s="8">
        <f>VLOOKUP(A19,'Portfolio Allocation'!$B$2:$C$26,2,FALSE)*'Portfolio Performance'!$F$3</f>
        <v>1.1283593750000001E-2</v>
      </c>
      <c r="H19" s="35">
        <v>0.115</v>
      </c>
      <c r="I19" s="10"/>
      <c r="J19" s="10"/>
    </row>
    <row r="20" spans="1:10" ht="16" x14ac:dyDescent="0.2">
      <c r="A20" s="36"/>
      <c r="B20" s="14" t="s">
        <v>82</v>
      </c>
      <c r="C20" s="37"/>
      <c r="D20" s="6" t="s">
        <v>32</v>
      </c>
      <c r="E20" s="7" t="s">
        <v>75</v>
      </c>
      <c r="F20" s="7" t="s">
        <v>83</v>
      </c>
      <c r="G20" s="8">
        <f>'Portfolio Performance'!$F$4/'Portfolio Performance'!$E$10</f>
        <v>2.0833333333333336E-2</v>
      </c>
      <c r="H20" s="38">
        <v>3.2000000000000001E-2</v>
      </c>
      <c r="I20" s="27"/>
      <c r="J20" s="10"/>
    </row>
    <row r="21" spans="1:10" ht="16" x14ac:dyDescent="0.2">
      <c r="A21" s="25"/>
      <c r="B21" s="26" t="s">
        <v>84</v>
      </c>
      <c r="C21" s="27"/>
      <c r="D21" s="6" t="s">
        <v>32</v>
      </c>
      <c r="E21" s="7" t="s">
        <v>33</v>
      </c>
      <c r="F21" s="7" t="s">
        <v>85</v>
      </c>
      <c r="G21" s="8">
        <f>'Portfolio Performance'!$F$4/'Portfolio Performance'!$E$10</f>
        <v>2.0833333333333336E-2</v>
      </c>
      <c r="H21" s="39">
        <v>2E-3</v>
      </c>
      <c r="I21" s="6" t="s">
        <v>86</v>
      </c>
      <c r="J21" s="37"/>
    </row>
    <row r="22" spans="1:10" ht="16" x14ac:dyDescent="0.2">
      <c r="A22" s="21" t="s">
        <v>87</v>
      </c>
      <c r="B22" s="4" t="s">
        <v>88</v>
      </c>
      <c r="C22" s="17" t="s">
        <v>89</v>
      </c>
      <c r="D22" s="18" t="s">
        <v>32</v>
      </c>
      <c r="E22" s="17" t="s">
        <v>19</v>
      </c>
      <c r="F22" s="17" t="s">
        <v>20</v>
      </c>
      <c r="G22" s="8">
        <f>'Portfolio Performance'!$F$4/'Portfolio Performance'!$E$10</f>
        <v>2.0833333333333336E-2</v>
      </c>
      <c r="H22" s="29">
        <v>2.5999999999999999E-2</v>
      </c>
      <c r="I22" s="10"/>
      <c r="J22" s="10"/>
    </row>
    <row r="23" spans="1:10" ht="16" x14ac:dyDescent="0.2">
      <c r="A23" s="23" t="s">
        <v>90</v>
      </c>
      <c r="B23" s="14" t="s">
        <v>91</v>
      </c>
      <c r="C23" s="5" t="s">
        <v>47</v>
      </c>
      <c r="D23" s="6" t="s">
        <v>13</v>
      </c>
      <c r="E23" s="7" t="s">
        <v>48</v>
      </c>
      <c r="F23" s="7" t="s">
        <v>49</v>
      </c>
      <c r="G23" s="8">
        <f>VLOOKUP(A23,'Portfolio Allocation'!$B$2:$C$26,2,FALSE)*'Portfolio Performance'!$F$3</f>
        <v>1.1835937500000001E-2</v>
      </c>
      <c r="H23" s="40">
        <v>0.96599999999999997</v>
      </c>
      <c r="I23" s="10"/>
      <c r="J23" s="10"/>
    </row>
    <row r="24" spans="1:10" ht="16" x14ac:dyDescent="0.2">
      <c r="A24" s="36"/>
      <c r="B24" s="32" t="s">
        <v>92</v>
      </c>
      <c r="C24" s="37"/>
      <c r="D24" s="6" t="s">
        <v>32</v>
      </c>
      <c r="E24" s="7" t="s">
        <v>75</v>
      </c>
      <c r="F24" s="7" t="s">
        <v>56</v>
      </c>
      <c r="G24" s="8">
        <f>'Portfolio Performance'!$F$4/'Portfolio Performance'!$E$10</f>
        <v>2.0833333333333336E-2</v>
      </c>
      <c r="H24" s="41">
        <v>8.0000000000000002E-3</v>
      </c>
      <c r="I24" s="27"/>
      <c r="J24" s="6"/>
    </row>
    <row r="25" spans="1:10" ht="16" x14ac:dyDescent="0.2">
      <c r="A25" s="23" t="s">
        <v>93</v>
      </c>
      <c r="B25" s="14" t="s">
        <v>94</v>
      </c>
      <c r="C25" s="5" t="s">
        <v>47</v>
      </c>
      <c r="D25" s="6" t="s">
        <v>13</v>
      </c>
      <c r="E25" s="7" t="s">
        <v>75</v>
      </c>
      <c r="F25" s="7" t="s">
        <v>76</v>
      </c>
      <c r="G25" s="8">
        <f>VLOOKUP(A25,'Portfolio Allocation'!$B$2:$C$26,2,FALSE)*'Portfolio Performance'!$F$3</f>
        <v>3.0615625000000005E-3</v>
      </c>
      <c r="H25" s="42">
        <v>7.4999999999999997E-2</v>
      </c>
      <c r="I25" s="10"/>
      <c r="J25" s="10"/>
    </row>
    <row r="26" spans="1:10" ht="16" x14ac:dyDescent="0.2">
      <c r="A26" s="36"/>
      <c r="B26" s="4" t="s">
        <v>95</v>
      </c>
      <c r="C26" s="43"/>
      <c r="D26" s="6" t="s">
        <v>32</v>
      </c>
      <c r="E26" s="7" t="s">
        <v>24</v>
      </c>
      <c r="F26" s="7" t="s">
        <v>25</v>
      </c>
      <c r="G26" s="8">
        <f>'Portfolio Performance'!$F$4/'Portfolio Performance'!$E$10</f>
        <v>2.0833333333333336E-2</v>
      </c>
      <c r="H26" s="44">
        <v>0.02</v>
      </c>
      <c r="I26" s="10"/>
      <c r="J26" s="10"/>
    </row>
    <row r="27" spans="1:10" ht="16" x14ac:dyDescent="0.2">
      <c r="A27" s="23" t="s">
        <v>96</v>
      </c>
      <c r="B27" s="14" t="s">
        <v>97</v>
      </c>
      <c r="C27" s="5" t="s">
        <v>98</v>
      </c>
      <c r="D27" s="6" t="s">
        <v>13</v>
      </c>
      <c r="E27" s="7" t="s">
        <v>48</v>
      </c>
      <c r="F27" s="7" t="s">
        <v>49</v>
      </c>
      <c r="G27" s="8">
        <f>VLOOKUP(A27,'Portfolio Allocation'!$B$2:$C$26,2,FALSE)*'Portfolio Performance'!$F$3</f>
        <v>-6.8648437500000003E-3</v>
      </c>
      <c r="H27" s="45">
        <v>-0.108</v>
      </c>
      <c r="I27" s="10"/>
      <c r="J27" s="10"/>
    </row>
    <row r="28" spans="1:10" ht="16" x14ac:dyDescent="0.2">
      <c r="A28" s="21" t="s">
        <v>99</v>
      </c>
      <c r="B28" s="4" t="s">
        <v>100</v>
      </c>
      <c r="C28" s="7" t="s">
        <v>23</v>
      </c>
      <c r="D28" s="6" t="s">
        <v>13</v>
      </c>
      <c r="E28" s="7" t="s">
        <v>55</v>
      </c>
      <c r="F28" s="7" t="s">
        <v>101</v>
      </c>
      <c r="G28" s="8">
        <f>VLOOKUP(A28,'Portfolio Allocation'!$B$2:$C$26,2,FALSE)*'Portfolio Performance'!$F$3</f>
        <v>1.6191562500000003E-2</v>
      </c>
      <c r="H28" s="46">
        <v>0.17399999999999999</v>
      </c>
      <c r="I28" s="10"/>
      <c r="J28" s="10"/>
    </row>
    <row r="29" spans="1:10" ht="16" x14ac:dyDescent="0.2">
      <c r="A29" s="21" t="s">
        <v>102</v>
      </c>
      <c r="B29" s="4" t="s">
        <v>103</v>
      </c>
      <c r="C29" s="7" t="s">
        <v>104</v>
      </c>
      <c r="D29" s="6" t="s">
        <v>13</v>
      </c>
      <c r="E29" s="7" t="s">
        <v>19</v>
      </c>
      <c r="F29" s="7" t="s">
        <v>56</v>
      </c>
      <c r="G29" s="8">
        <f>VLOOKUP(A29,'Portfolio Allocation'!$B$2:$C$26,2,FALSE)*'Portfolio Performance'!$F$3</f>
        <v>5.4445312500000015E-3</v>
      </c>
      <c r="H29" s="47">
        <v>0.109</v>
      </c>
      <c r="I29" s="10"/>
      <c r="J29" s="10"/>
    </row>
    <row r="30" spans="1:10" ht="16" x14ac:dyDescent="0.2">
      <c r="A30" s="36"/>
      <c r="B30" s="14" t="s">
        <v>105</v>
      </c>
      <c r="C30" s="43"/>
      <c r="D30" s="6" t="s">
        <v>32</v>
      </c>
      <c r="E30" s="7" t="s">
        <v>75</v>
      </c>
      <c r="F30" s="7" t="s">
        <v>83</v>
      </c>
      <c r="G30" s="8">
        <f>'Portfolio Performance'!$F$4/'Portfolio Performance'!$E$10</f>
        <v>2.0833333333333336E-2</v>
      </c>
      <c r="H30" s="38">
        <v>3.2000000000000001E-2</v>
      </c>
      <c r="I30" s="10"/>
      <c r="J30" s="10"/>
    </row>
    <row r="31" spans="1:10" ht="16" x14ac:dyDescent="0.2">
      <c r="A31" s="36"/>
      <c r="B31" s="14" t="s">
        <v>106</v>
      </c>
      <c r="C31" s="43"/>
      <c r="D31" s="6" t="s">
        <v>32</v>
      </c>
      <c r="E31" s="7" t="s">
        <v>75</v>
      </c>
      <c r="F31" s="7" t="s">
        <v>83</v>
      </c>
      <c r="G31" s="8">
        <f>'Portfolio Performance'!$F$4/'Portfolio Performance'!$E$10</f>
        <v>2.0833333333333336E-2</v>
      </c>
      <c r="H31" s="38">
        <v>3.2000000000000001E-2</v>
      </c>
      <c r="I31" s="10"/>
      <c r="J31" s="10"/>
    </row>
    <row r="32" spans="1:10" ht="16" x14ac:dyDescent="0.2">
      <c r="A32" s="36"/>
      <c r="B32" s="14" t="s">
        <v>107</v>
      </c>
      <c r="C32" s="37"/>
      <c r="D32" s="6" t="s">
        <v>32</v>
      </c>
      <c r="E32" s="7" t="s">
        <v>75</v>
      </c>
      <c r="F32" s="7" t="s">
        <v>108</v>
      </c>
      <c r="G32" s="8">
        <f>'Portfolio Performance'!$F$4/'Portfolio Performance'!$E$10</f>
        <v>2.0833333333333336E-2</v>
      </c>
      <c r="H32" s="48">
        <v>0</v>
      </c>
      <c r="I32" s="10"/>
      <c r="J32" s="10"/>
    </row>
    <row r="33" spans="1:10" ht="16" x14ac:dyDescent="0.2">
      <c r="A33" s="25"/>
      <c r="B33" s="26" t="s">
        <v>109</v>
      </c>
      <c r="C33" s="27"/>
      <c r="D33" s="6" t="s">
        <v>32</v>
      </c>
      <c r="E33" s="7" t="s">
        <v>33</v>
      </c>
      <c r="F33" s="7" t="s">
        <v>34</v>
      </c>
      <c r="G33" s="8">
        <f>'Portfolio Performance'!$F$4/'Portfolio Performance'!$E$10</f>
        <v>2.0833333333333336E-2</v>
      </c>
      <c r="H33" s="19">
        <v>1.4E-2</v>
      </c>
      <c r="I33" s="6" t="s">
        <v>110</v>
      </c>
      <c r="J33" s="10"/>
    </row>
    <row r="34" spans="1:10" ht="16" x14ac:dyDescent="0.2">
      <c r="A34" s="21" t="s">
        <v>111</v>
      </c>
      <c r="B34" s="14" t="s">
        <v>112</v>
      </c>
      <c r="C34" s="49" t="s">
        <v>113</v>
      </c>
      <c r="D34" s="18" t="s">
        <v>32</v>
      </c>
      <c r="E34" s="17" t="s">
        <v>75</v>
      </c>
      <c r="F34" s="17" t="s">
        <v>114</v>
      </c>
      <c r="G34" s="8">
        <f>'Portfolio Performance'!$F$4/'Portfolio Performance'!$E$10</f>
        <v>2.0833333333333336E-2</v>
      </c>
      <c r="H34" s="41">
        <v>8.0000000000000002E-3</v>
      </c>
      <c r="I34" s="10"/>
      <c r="J34" s="10"/>
    </row>
    <row r="35" spans="1:10" ht="16" x14ac:dyDescent="0.2">
      <c r="A35" s="36"/>
      <c r="B35" s="32" t="s">
        <v>115</v>
      </c>
      <c r="C35" s="43"/>
      <c r="D35" s="6" t="s">
        <v>32</v>
      </c>
      <c r="E35" s="7" t="s">
        <v>24</v>
      </c>
      <c r="F35" s="7" t="s">
        <v>25</v>
      </c>
      <c r="G35" s="8">
        <f>'Portfolio Performance'!$F$4/'Portfolio Performance'!$E$10</f>
        <v>2.0833333333333336E-2</v>
      </c>
      <c r="H35" s="44">
        <v>0.02</v>
      </c>
      <c r="I35" s="10"/>
      <c r="J35" s="10"/>
    </row>
    <row r="36" spans="1:10" ht="16" x14ac:dyDescent="0.2">
      <c r="A36" s="25"/>
      <c r="B36" s="14" t="s">
        <v>116</v>
      </c>
      <c r="C36" s="27"/>
      <c r="D36" s="6" t="s">
        <v>32</v>
      </c>
      <c r="E36" s="7" t="s">
        <v>19</v>
      </c>
      <c r="F36" s="6" t="s">
        <v>58</v>
      </c>
      <c r="G36" s="8">
        <f>'Portfolio Performance'!$F$4/'Portfolio Performance'!$E$10</f>
        <v>2.0833333333333336E-2</v>
      </c>
      <c r="H36" s="29">
        <v>2.3E-2</v>
      </c>
      <c r="I36" s="10"/>
      <c r="J36" s="10"/>
    </row>
    <row r="37" spans="1:10" ht="16" x14ac:dyDescent="0.2">
      <c r="A37" s="21" t="s">
        <v>117</v>
      </c>
      <c r="B37" s="4" t="s">
        <v>118</v>
      </c>
      <c r="C37" s="7" t="s">
        <v>23</v>
      </c>
      <c r="D37" s="6" t="s">
        <v>13</v>
      </c>
      <c r="E37" s="7" t="s">
        <v>55</v>
      </c>
      <c r="F37" s="7" t="s">
        <v>25</v>
      </c>
      <c r="G37" s="8">
        <f>VLOOKUP(A37,'Portfolio Allocation'!$B$2:$C$26,2,FALSE)*'Portfolio Performance'!$F$3</f>
        <v>-1.2814375000000001E-2</v>
      </c>
      <c r="H37" s="50">
        <v>-4.0000000000000001E-3</v>
      </c>
      <c r="I37" s="10"/>
      <c r="J37" s="10"/>
    </row>
    <row r="38" spans="1:10" ht="16" x14ac:dyDescent="0.2">
      <c r="A38" s="36"/>
      <c r="B38" s="51" t="s">
        <v>119</v>
      </c>
      <c r="C38" s="37"/>
      <c r="D38" s="6" t="s">
        <v>32</v>
      </c>
      <c r="E38" s="7" t="s">
        <v>75</v>
      </c>
      <c r="F38" s="7" t="s">
        <v>108</v>
      </c>
      <c r="G38" s="8">
        <f>'Portfolio Performance'!$F$4/'Portfolio Performance'!$E$10</f>
        <v>2.0833333333333336E-2</v>
      </c>
      <c r="H38" s="48">
        <v>0</v>
      </c>
      <c r="I38" s="10"/>
      <c r="J38" s="10"/>
    </row>
    <row r="39" spans="1:10" ht="18" x14ac:dyDescent="0.2">
      <c r="A39" s="21" t="s">
        <v>120</v>
      </c>
      <c r="B39" s="4" t="s">
        <v>121</v>
      </c>
      <c r="C39" s="7" t="s">
        <v>23</v>
      </c>
      <c r="D39" s="6" t="s">
        <v>13</v>
      </c>
      <c r="E39" s="7" t="s">
        <v>55</v>
      </c>
      <c r="F39" s="7" t="s">
        <v>25</v>
      </c>
      <c r="G39" s="8">
        <f>VLOOKUP(A39,'Portfolio Allocation'!$B$2:$C$26,2,FALSE)*'Portfolio Performance'!$F$3</f>
        <v>8.9795312500000005E-3</v>
      </c>
      <c r="H39" s="52">
        <v>0.14899999999999999</v>
      </c>
      <c r="I39" s="53" t="s">
        <v>122</v>
      </c>
      <c r="J39" s="10"/>
    </row>
    <row r="40" spans="1:10" ht="16" x14ac:dyDescent="0.2">
      <c r="A40" s="21" t="s">
        <v>123</v>
      </c>
      <c r="B40" s="4" t="s">
        <v>123</v>
      </c>
      <c r="C40" s="5" t="s">
        <v>124</v>
      </c>
      <c r="D40" s="6" t="s">
        <v>13</v>
      </c>
      <c r="E40" s="7" t="s">
        <v>14</v>
      </c>
      <c r="F40" s="7" t="s">
        <v>114</v>
      </c>
      <c r="G40" s="8">
        <f>VLOOKUP(A40,'Portfolio Allocation'!$B$2:$C$26,2,FALSE)*'Portfolio Performance'!$F$3</f>
        <v>-3.3771875000000004E-3</v>
      </c>
      <c r="H40" s="54">
        <v>0.14499999999999999</v>
      </c>
      <c r="I40" s="10"/>
      <c r="J40" s="10"/>
    </row>
    <row r="41" spans="1:10" ht="16" x14ac:dyDescent="0.2">
      <c r="A41" s="21" t="s">
        <v>125</v>
      </c>
      <c r="B41" s="4" t="s">
        <v>126</v>
      </c>
      <c r="C41" s="7" t="s">
        <v>127</v>
      </c>
      <c r="D41" s="6" t="s">
        <v>13</v>
      </c>
      <c r="E41" s="7" t="s">
        <v>55</v>
      </c>
      <c r="F41" s="7" t="s">
        <v>61</v>
      </c>
      <c r="G41" s="8">
        <f>VLOOKUP(A41,'Portfolio Allocation'!$B$2:$C$26,2,FALSE)*'Portfolio Performance'!$F$3</f>
        <v>-8.5060937500000024E-3</v>
      </c>
      <c r="H41" s="55">
        <v>4.1000000000000002E-2</v>
      </c>
      <c r="I41" s="10"/>
      <c r="J41" s="10"/>
    </row>
    <row r="42" spans="1:10" ht="16" x14ac:dyDescent="0.2">
      <c r="A42" s="36"/>
      <c r="B42" s="14" t="s">
        <v>128</v>
      </c>
      <c r="C42" s="56"/>
      <c r="D42" s="18" t="s">
        <v>32</v>
      </c>
      <c r="E42" s="17" t="s">
        <v>75</v>
      </c>
      <c r="F42" s="17" t="s">
        <v>108</v>
      </c>
      <c r="G42" s="8">
        <f>'Portfolio Performance'!$F$4/'Portfolio Performance'!$E$10</f>
        <v>2.0833333333333336E-2</v>
      </c>
      <c r="H42" s="48">
        <v>0</v>
      </c>
      <c r="I42" s="10"/>
      <c r="J42" s="10"/>
    </row>
    <row r="43" spans="1:10" ht="16" x14ac:dyDescent="0.2">
      <c r="A43" s="21" t="s">
        <v>129</v>
      </c>
      <c r="B43" s="4" t="s">
        <v>130</v>
      </c>
      <c r="C43" s="17" t="s">
        <v>131</v>
      </c>
      <c r="D43" s="18" t="s">
        <v>32</v>
      </c>
      <c r="E43" s="17" t="s">
        <v>48</v>
      </c>
      <c r="F43" s="17" t="s">
        <v>132</v>
      </c>
      <c r="G43" s="8">
        <f>'Portfolio Performance'!$F$4/'Portfolio Performance'!$E$10</f>
        <v>2.0833333333333336E-2</v>
      </c>
      <c r="H43" s="57">
        <v>7.0000000000000001E-3</v>
      </c>
      <c r="I43" s="27"/>
      <c r="J43" s="10"/>
    </row>
    <row r="44" spans="1:10" ht="16" x14ac:dyDescent="0.2">
      <c r="A44" s="21" t="s">
        <v>133</v>
      </c>
      <c r="B44" s="4" t="s">
        <v>134</v>
      </c>
      <c r="C44" s="17" t="s">
        <v>135</v>
      </c>
      <c r="D44" s="18" t="s">
        <v>32</v>
      </c>
      <c r="E44" s="17" t="s">
        <v>48</v>
      </c>
      <c r="F44" s="17" t="s">
        <v>72</v>
      </c>
      <c r="G44" s="8">
        <f>'Portfolio Performance'!$F$4/'Portfolio Performance'!$E$10</f>
        <v>2.0833333333333336E-2</v>
      </c>
      <c r="H44" s="29">
        <v>2.4E-2</v>
      </c>
      <c r="I44" s="10"/>
      <c r="J44" s="10"/>
    </row>
    <row r="45" spans="1:10" ht="16" x14ac:dyDescent="0.2">
      <c r="A45" s="21" t="s">
        <v>136</v>
      </c>
      <c r="B45" s="4" t="s">
        <v>137</v>
      </c>
      <c r="C45" s="17" t="s">
        <v>138</v>
      </c>
      <c r="D45" s="18" t="s">
        <v>13</v>
      </c>
      <c r="E45" s="17" t="s">
        <v>48</v>
      </c>
      <c r="F45" s="17" t="s">
        <v>139</v>
      </c>
      <c r="G45" s="8">
        <f>VLOOKUP(A45,'Portfolio Allocation'!$B$2:$C$26,2,FALSE)*'Portfolio Performance'!$F$3</f>
        <v>-1.1204687500000002E-3</v>
      </c>
      <c r="H45" s="58">
        <v>-7.2999999999999995E-2</v>
      </c>
      <c r="I45" s="10"/>
      <c r="J45" s="37"/>
    </row>
    <row r="46" spans="1:10" ht="16" x14ac:dyDescent="0.2">
      <c r="A46" s="21" t="s">
        <v>140</v>
      </c>
      <c r="B46" s="4" t="s">
        <v>141</v>
      </c>
      <c r="C46" s="17" t="s">
        <v>142</v>
      </c>
      <c r="D46" s="18" t="s">
        <v>13</v>
      </c>
      <c r="E46" s="17" t="s">
        <v>48</v>
      </c>
      <c r="F46" s="17" t="s">
        <v>56</v>
      </c>
      <c r="G46" s="8">
        <f>VLOOKUP(A46,'Portfolio Allocation'!$B$2:$C$26,2,FALSE)*'Portfolio Performance'!$F$3</f>
        <v>1.7359375000000001E-3</v>
      </c>
      <c r="H46" s="59">
        <v>0.127</v>
      </c>
      <c r="I46" s="10"/>
      <c r="J46" s="10"/>
    </row>
    <row r="47" spans="1:10" ht="16" x14ac:dyDescent="0.2">
      <c r="A47" s="21" t="s">
        <v>143</v>
      </c>
      <c r="B47" s="4" t="s">
        <v>144</v>
      </c>
      <c r="C47" s="17" t="s">
        <v>145</v>
      </c>
      <c r="D47" s="18" t="s">
        <v>13</v>
      </c>
      <c r="E47" s="17" t="s">
        <v>48</v>
      </c>
      <c r="F47" s="17" t="s">
        <v>56</v>
      </c>
      <c r="G47" s="8">
        <f>VLOOKUP(A47,'Portfolio Allocation'!$B$2:$C$26,2,FALSE)*'Portfolio Performance'!$F$3</f>
        <v>-4.75015625E-3</v>
      </c>
      <c r="H47" s="60">
        <v>-0.20300000000000001</v>
      </c>
      <c r="I47" s="10"/>
      <c r="J47" s="10"/>
    </row>
    <row r="48" spans="1:10" ht="16" x14ac:dyDescent="0.2">
      <c r="A48" s="21" t="s">
        <v>146</v>
      </c>
      <c r="B48" s="4" t="s">
        <v>147</v>
      </c>
      <c r="C48" s="17" t="s">
        <v>23</v>
      </c>
      <c r="D48" s="18" t="s">
        <v>13</v>
      </c>
      <c r="E48" s="17" t="s">
        <v>48</v>
      </c>
      <c r="F48" s="17" t="s">
        <v>15</v>
      </c>
      <c r="G48" s="8">
        <f>VLOOKUP(A48,'Portfolio Allocation'!$B$2:$C$26,2,FALSE)*'Portfolio Performance'!$F$3</f>
        <v>8.1589062500000021E-3</v>
      </c>
      <c r="H48" s="61">
        <v>0.247</v>
      </c>
      <c r="I48" s="10"/>
      <c r="J48" s="5" t="s">
        <v>148</v>
      </c>
    </row>
    <row r="49" spans="1:26" ht="16" x14ac:dyDescent="0.2">
      <c r="A49" s="21" t="s">
        <v>149</v>
      </c>
      <c r="B49" s="4" t="s">
        <v>150</v>
      </c>
      <c r="C49" s="17" t="s">
        <v>151</v>
      </c>
      <c r="D49" s="18" t="s">
        <v>32</v>
      </c>
      <c r="E49" s="17" t="s">
        <v>48</v>
      </c>
      <c r="F49" s="17" t="s">
        <v>15</v>
      </c>
      <c r="G49" s="8">
        <f>'Portfolio Performance'!$F$4/'Portfolio Performance'!$E$10</f>
        <v>2.0833333333333336E-2</v>
      </c>
      <c r="H49" s="22">
        <v>2.1000000000000001E-2</v>
      </c>
      <c r="I49" s="10"/>
      <c r="J49" s="10"/>
    </row>
    <row r="50" spans="1:26" ht="16" x14ac:dyDescent="0.2">
      <c r="A50" s="62"/>
      <c r="B50" s="63"/>
      <c r="C50" s="64"/>
      <c r="D50" s="18"/>
      <c r="E50" s="17"/>
      <c r="F50" s="17"/>
      <c r="G50" s="65"/>
      <c r="H50" s="65"/>
      <c r="I50" s="65"/>
      <c r="J50" s="65"/>
      <c r="K50" s="66"/>
      <c r="L50" s="66"/>
      <c r="M50" s="66"/>
      <c r="N50" s="66"/>
      <c r="O50" s="66"/>
      <c r="P50" s="66"/>
      <c r="Q50" s="66"/>
      <c r="R50" s="66"/>
      <c r="S50" s="66"/>
      <c r="T50" s="66"/>
      <c r="U50" s="66"/>
      <c r="V50" s="66"/>
      <c r="W50" s="66"/>
      <c r="X50" s="66"/>
      <c r="Y50" s="66"/>
      <c r="Z50" s="66"/>
    </row>
    <row r="51" spans="1:26" ht="18" x14ac:dyDescent="0.2">
      <c r="A51" s="67"/>
      <c r="B51" s="68"/>
      <c r="C51" s="17"/>
      <c r="D51" s="18"/>
      <c r="E51" s="17"/>
      <c r="F51" s="17"/>
      <c r="G51" s="65"/>
      <c r="H51" s="65"/>
      <c r="I51" s="295"/>
      <c r="J51" s="296"/>
      <c r="K51" s="66"/>
      <c r="L51" s="66"/>
      <c r="M51" s="66"/>
      <c r="N51" s="66"/>
      <c r="O51" s="66"/>
      <c r="P51" s="66"/>
      <c r="Q51" s="66"/>
      <c r="R51" s="66"/>
      <c r="S51" s="66"/>
      <c r="T51" s="66"/>
      <c r="U51" s="66"/>
      <c r="V51" s="66"/>
      <c r="W51" s="66"/>
      <c r="X51" s="66"/>
      <c r="Y51" s="66"/>
      <c r="Z51" s="66"/>
    </row>
    <row r="52" spans="1:26" ht="16" x14ac:dyDescent="0.2">
      <c r="A52" s="67"/>
      <c r="B52" s="68"/>
      <c r="C52" s="49"/>
      <c r="D52" s="18"/>
      <c r="E52" s="17"/>
      <c r="F52" s="17"/>
      <c r="G52" s="65"/>
      <c r="H52" s="65"/>
      <c r="I52" s="65"/>
      <c r="J52" s="65"/>
      <c r="K52" s="66"/>
      <c r="L52" s="66"/>
      <c r="M52" s="66"/>
      <c r="N52" s="66"/>
      <c r="O52" s="66"/>
      <c r="P52" s="66"/>
      <c r="Q52" s="66"/>
      <c r="R52" s="66"/>
      <c r="S52" s="66"/>
      <c r="T52" s="66"/>
      <c r="U52" s="66"/>
      <c r="V52" s="66"/>
      <c r="W52" s="66"/>
      <c r="X52" s="66"/>
      <c r="Y52" s="66"/>
      <c r="Z52" s="66"/>
    </row>
    <row r="53" spans="1:26" ht="16" x14ac:dyDescent="0.2">
      <c r="A53" s="67"/>
      <c r="B53" s="68"/>
      <c r="C53" s="17"/>
      <c r="D53" s="18"/>
      <c r="E53" s="17"/>
      <c r="F53" s="17"/>
      <c r="G53" s="65"/>
      <c r="H53" s="65"/>
      <c r="I53" s="65"/>
      <c r="J53" s="65"/>
      <c r="K53" s="66"/>
      <c r="L53" s="66"/>
      <c r="M53" s="66"/>
      <c r="N53" s="66"/>
      <c r="O53" s="66"/>
      <c r="P53" s="66"/>
      <c r="Q53" s="66"/>
      <c r="R53" s="66"/>
      <c r="S53" s="66"/>
      <c r="T53" s="66"/>
      <c r="U53" s="66"/>
      <c r="V53" s="66"/>
      <c r="W53" s="66"/>
      <c r="X53" s="66"/>
      <c r="Y53" s="66"/>
      <c r="Z53" s="66"/>
    </row>
    <row r="54" spans="1:26" ht="16" x14ac:dyDescent="0.2">
      <c r="A54" s="62"/>
      <c r="B54" s="63"/>
      <c r="C54" s="64"/>
      <c r="D54" s="18"/>
      <c r="E54" s="17"/>
      <c r="F54" s="17"/>
      <c r="G54" s="65"/>
      <c r="H54" s="65"/>
      <c r="I54" s="65"/>
      <c r="J54" s="65"/>
      <c r="K54" s="66"/>
      <c r="L54" s="66"/>
      <c r="M54" s="66"/>
      <c r="N54" s="66"/>
      <c r="O54" s="66"/>
      <c r="P54" s="66"/>
      <c r="Q54" s="66"/>
      <c r="R54" s="66"/>
      <c r="S54" s="66"/>
      <c r="T54" s="66"/>
      <c r="U54" s="66"/>
      <c r="V54" s="66"/>
      <c r="W54" s="66"/>
      <c r="X54" s="66"/>
      <c r="Y54" s="66"/>
      <c r="Z54" s="66"/>
    </row>
    <row r="55" spans="1:26" ht="15.75" customHeight="1" x14ac:dyDescent="0.15">
      <c r="A55" s="69"/>
    </row>
    <row r="56" spans="1:26" ht="15.75" customHeight="1" x14ac:dyDescent="0.15">
      <c r="A56" s="69"/>
    </row>
    <row r="57" spans="1:26" ht="15.75" customHeight="1" x14ac:dyDescent="0.15">
      <c r="A57" s="69"/>
    </row>
    <row r="58" spans="1:26" ht="15.75" customHeight="1" x14ac:dyDescent="0.15">
      <c r="A58" s="69"/>
    </row>
    <row r="59" spans="1:26" ht="15.75" customHeight="1" x14ac:dyDescent="0.15">
      <c r="A59" s="69"/>
    </row>
    <row r="60" spans="1:26" ht="15.75" customHeight="1" x14ac:dyDescent="0.15">
      <c r="A60" s="69"/>
      <c r="B60" s="294" t="s">
        <v>185</v>
      </c>
    </row>
    <row r="61" spans="1:26" ht="15.75" customHeight="1" x14ac:dyDescent="0.15">
      <c r="A61" s="69"/>
    </row>
    <row r="62" spans="1:26" ht="15.75" customHeight="1" x14ac:dyDescent="0.15">
      <c r="A62" s="69"/>
    </row>
    <row r="63" spans="1:26" ht="15.75" customHeight="1" x14ac:dyDescent="0.15">
      <c r="A63" s="69"/>
    </row>
    <row r="64" spans="1:26" ht="15.75" customHeight="1" x14ac:dyDescent="0.15">
      <c r="A64" s="69"/>
    </row>
    <row r="65" spans="1:1" ht="15.75" customHeight="1" x14ac:dyDescent="0.15">
      <c r="A65" s="69"/>
    </row>
    <row r="66" spans="1:1" ht="15.75" customHeight="1" x14ac:dyDescent="0.15">
      <c r="A66" s="69"/>
    </row>
    <row r="67" spans="1:1" ht="15.75" customHeight="1" x14ac:dyDescent="0.15">
      <c r="A67" s="69"/>
    </row>
    <row r="68" spans="1:1" ht="15.75" customHeight="1" x14ac:dyDescent="0.15">
      <c r="A68" s="69"/>
    </row>
    <row r="69" spans="1:1" ht="15.75" customHeight="1" x14ac:dyDescent="0.15">
      <c r="A69" s="69"/>
    </row>
    <row r="70" spans="1:1" ht="15.75" customHeight="1" x14ac:dyDescent="0.15">
      <c r="A70" s="69"/>
    </row>
    <row r="71" spans="1:1" ht="15.75" customHeight="1" x14ac:dyDescent="0.15">
      <c r="A71" s="69"/>
    </row>
    <row r="72" spans="1:1" ht="15.75" customHeight="1" x14ac:dyDescent="0.15">
      <c r="A72" s="69"/>
    </row>
    <row r="73" spans="1:1" ht="15.75" customHeight="1" x14ac:dyDescent="0.15">
      <c r="A73" s="69"/>
    </row>
    <row r="74" spans="1:1" ht="15.75" customHeight="1" x14ac:dyDescent="0.15">
      <c r="A74" s="69"/>
    </row>
    <row r="75" spans="1:1" ht="15.75" customHeight="1" x14ac:dyDescent="0.15">
      <c r="A75" s="69"/>
    </row>
    <row r="76" spans="1:1" ht="15.75" customHeight="1" x14ac:dyDescent="0.15">
      <c r="A76" s="69"/>
    </row>
    <row r="77" spans="1:1" ht="15.75" customHeight="1" x14ac:dyDescent="0.15">
      <c r="A77" s="69"/>
    </row>
    <row r="78" spans="1:1" ht="15.75" customHeight="1" x14ac:dyDescent="0.15">
      <c r="A78" s="69"/>
    </row>
    <row r="79" spans="1:1" ht="15.75" customHeight="1" x14ac:dyDescent="0.15">
      <c r="A79" s="69"/>
    </row>
    <row r="80" spans="1:1" ht="15.75" customHeight="1" x14ac:dyDescent="0.15">
      <c r="A80" s="69"/>
    </row>
    <row r="81" spans="1:1" ht="15.75" customHeight="1" x14ac:dyDescent="0.15">
      <c r="A81" s="69"/>
    </row>
    <row r="82" spans="1:1" ht="15.75" customHeight="1" x14ac:dyDescent="0.15">
      <c r="A82" s="69"/>
    </row>
    <row r="83" spans="1:1" ht="15.75" customHeight="1" x14ac:dyDescent="0.15">
      <c r="A83" s="69"/>
    </row>
    <row r="84" spans="1:1" ht="15.75" customHeight="1" x14ac:dyDescent="0.15">
      <c r="A84" s="69"/>
    </row>
    <row r="85" spans="1:1" ht="15.75" customHeight="1" x14ac:dyDescent="0.15">
      <c r="A85" s="69"/>
    </row>
    <row r="86" spans="1:1" ht="15.75" customHeight="1" x14ac:dyDescent="0.15">
      <c r="A86" s="69"/>
    </row>
    <row r="87" spans="1:1" ht="15.75" customHeight="1" x14ac:dyDescent="0.15">
      <c r="A87" s="69"/>
    </row>
    <row r="88" spans="1:1" ht="15.75" customHeight="1" x14ac:dyDescent="0.15">
      <c r="A88" s="69"/>
    </row>
    <row r="89" spans="1:1" ht="15.75" customHeight="1" x14ac:dyDescent="0.15">
      <c r="A89" s="69"/>
    </row>
    <row r="90" spans="1:1" ht="15.75" customHeight="1" x14ac:dyDescent="0.15">
      <c r="A90" s="69"/>
    </row>
    <row r="91" spans="1:1" ht="15.75" customHeight="1" x14ac:dyDescent="0.15">
      <c r="A91" s="69"/>
    </row>
    <row r="92" spans="1:1" ht="15.75" customHeight="1" x14ac:dyDescent="0.15">
      <c r="A92" s="69"/>
    </row>
    <row r="93" spans="1:1" ht="15.75" customHeight="1" x14ac:dyDescent="0.15">
      <c r="A93" s="69"/>
    </row>
    <row r="94" spans="1:1" ht="15.75" customHeight="1" x14ac:dyDescent="0.15">
      <c r="A94" s="69"/>
    </row>
    <row r="95" spans="1:1" ht="15.75" customHeight="1" x14ac:dyDescent="0.15">
      <c r="A95" s="69"/>
    </row>
    <row r="96" spans="1:1" ht="15.75" customHeight="1" x14ac:dyDescent="0.15">
      <c r="A96" s="69"/>
    </row>
    <row r="97" spans="1:1" ht="15.75" customHeight="1" x14ac:dyDescent="0.15">
      <c r="A97" s="69"/>
    </row>
    <row r="98" spans="1:1" ht="15.75" customHeight="1" x14ac:dyDescent="0.15">
      <c r="A98" s="69"/>
    </row>
    <row r="99" spans="1:1" ht="15.75" customHeight="1" x14ac:dyDescent="0.15">
      <c r="A99" s="69"/>
    </row>
    <row r="100" spans="1:1" ht="15.75" customHeight="1" x14ac:dyDescent="0.15">
      <c r="A100" s="69"/>
    </row>
    <row r="101" spans="1:1" ht="15.75" customHeight="1" x14ac:dyDescent="0.15">
      <c r="A101" s="69"/>
    </row>
    <row r="102" spans="1:1" ht="15.75" customHeight="1" x14ac:dyDescent="0.15">
      <c r="A102" s="69"/>
    </row>
    <row r="103" spans="1:1" ht="15.75" customHeight="1" x14ac:dyDescent="0.15">
      <c r="A103" s="69"/>
    </row>
    <row r="104" spans="1:1" ht="15.75" customHeight="1" x14ac:dyDescent="0.15">
      <c r="A104" s="69"/>
    </row>
    <row r="105" spans="1:1" ht="15.75" customHeight="1" x14ac:dyDescent="0.15">
      <c r="A105" s="69"/>
    </row>
    <row r="106" spans="1:1" ht="15.75" customHeight="1" x14ac:dyDescent="0.15">
      <c r="A106" s="69"/>
    </row>
    <row r="107" spans="1:1" ht="15.75" customHeight="1" x14ac:dyDescent="0.15">
      <c r="A107" s="69"/>
    </row>
    <row r="108" spans="1:1" ht="15.75" customHeight="1" x14ac:dyDescent="0.15">
      <c r="A108" s="69"/>
    </row>
    <row r="109" spans="1:1" ht="15.75" customHeight="1" x14ac:dyDescent="0.15">
      <c r="A109" s="69"/>
    </row>
    <row r="110" spans="1:1" ht="15.75" customHeight="1" x14ac:dyDescent="0.15">
      <c r="A110" s="69"/>
    </row>
    <row r="111" spans="1:1" ht="15.75" customHeight="1" x14ac:dyDescent="0.15">
      <c r="A111" s="69"/>
    </row>
    <row r="112" spans="1:1" ht="15.75" customHeight="1" x14ac:dyDescent="0.15">
      <c r="A112" s="69"/>
    </row>
    <row r="113" spans="1:1" ht="15.75" customHeight="1" x14ac:dyDescent="0.15">
      <c r="A113" s="69"/>
    </row>
    <row r="114" spans="1:1" ht="15.75" customHeight="1" x14ac:dyDescent="0.15">
      <c r="A114" s="69"/>
    </row>
    <row r="115" spans="1:1" ht="15.75" customHeight="1" x14ac:dyDescent="0.15">
      <c r="A115" s="69"/>
    </row>
    <row r="116" spans="1:1" ht="15.75" customHeight="1" x14ac:dyDescent="0.15">
      <c r="A116" s="69"/>
    </row>
    <row r="117" spans="1:1" ht="15.75" customHeight="1" x14ac:dyDescent="0.15">
      <c r="A117" s="69"/>
    </row>
    <row r="118" spans="1:1" ht="15.75" customHeight="1" x14ac:dyDescent="0.15">
      <c r="A118" s="69"/>
    </row>
    <row r="119" spans="1:1" ht="15.75" customHeight="1" x14ac:dyDescent="0.15">
      <c r="A119" s="69"/>
    </row>
    <row r="120" spans="1:1" ht="15.75" customHeight="1" x14ac:dyDescent="0.15">
      <c r="A120" s="69"/>
    </row>
    <row r="121" spans="1:1" ht="15.75" customHeight="1" x14ac:dyDescent="0.15">
      <c r="A121" s="69"/>
    </row>
    <row r="122" spans="1:1" ht="15.75" customHeight="1" x14ac:dyDescent="0.15">
      <c r="A122" s="69"/>
    </row>
    <row r="123" spans="1:1" ht="15.75" customHeight="1" x14ac:dyDescent="0.15">
      <c r="A123" s="69"/>
    </row>
    <row r="124" spans="1:1" ht="15.75" customHeight="1" x14ac:dyDescent="0.15">
      <c r="A124" s="69"/>
    </row>
    <row r="125" spans="1:1" ht="15.75" customHeight="1" x14ac:dyDescent="0.15">
      <c r="A125" s="69"/>
    </row>
    <row r="126" spans="1:1" ht="15.75" customHeight="1" x14ac:dyDescent="0.15">
      <c r="A126" s="69"/>
    </row>
    <row r="127" spans="1:1" ht="15.75" customHeight="1" x14ac:dyDescent="0.15">
      <c r="A127" s="69"/>
    </row>
    <row r="128" spans="1:1" ht="15.75" customHeight="1" x14ac:dyDescent="0.15">
      <c r="A128" s="69"/>
    </row>
    <row r="129" spans="1:1" ht="15.75" customHeight="1" x14ac:dyDescent="0.15">
      <c r="A129" s="69"/>
    </row>
    <row r="130" spans="1:1" ht="15.75" customHeight="1" x14ac:dyDescent="0.15">
      <c r="A130" s="69"/>
    </row>
    <row r="131" spans="1:1" ht="15.75" customHeight="1" x14ac:dyDescent="0.15">
      <c r="A131" s="69"/>
    </row>
    <row r="132" spans="1:1" ht="15.75" customHeight="1" x14ac:dyDescent="0.15">
      <c r="A132" s="69"/>
    </row>
    <row r="133" spans="1:1" ht="15.75" customHeight="1" x14ac:dyDescent="0.15">
      <c r="A133" s="69"/>
    </row>
    <row r="134" spans="1:1" ht="15.75" customHeight="1" x14ac:dyDescent="0.15">
      <c r="A134" s="69"/>
    </row>
    <row r="135" spans="1:1" ht="15.75" customHeight="1" x14ac:dyDescent="0.15">
      <c r="A135" s="69"/>
    </row>
    <row r="136" spans="1:1" ht="15.75" customHeight="1" x14ac:dyDescent="0.15">
      <c r="A136" s="69"/>
    </row>
    <row r="137" spans="1:1" ht="15.75" customHeight="1" x14ac:dyDescent="0.15">
      <c r="A137" s="69"/>
    </row>
    <row r="138" spans="1:1" ht="15.75" customHeight="1" x14ac:dyDescent="0.15">
      <c r="A138" s="69"/>
    </row>
    <row r="139" spans="1:1" ht="15.75" customHeight="1" x14ac:dyDescent="0.15">
      <c r="A139" s="69"/>
    </row>
    <row r="140" spans="1:1" ht="15.75" customHeight="1" x14ac:dyDescent="0.15">
      <c r="A140" s="69"/>
    </row>
    <row r="141" spans="1:1" ht="15.75" customHeight="1" x14ac:dyDescent="0.15">
      <c r="A141" s="69"/>
    </row>
    <row r="142" spans="1:1" ht="15.75" customHeight="1" x14ac:dyDescent="0.15">
      <c r="A142" s="69"/>
    </row>
    <row r="143" spans="1:1" ht="15.75" customHeight="1" x14ac:dyDescent="0.15">
      <c r="A143" s="69"/>
    </row>
    <row r="144" spans="1:1" ht="15.75" customHeight="1" x14ac:dyDescent="0.15">
      <c r="A144" s="69"/>
    </row>
    <row r="145" spans="1:1" ht="15.75" customHeight="1" x14ac:dyDescent="0.15">
      <c r="A145" s="69"/>
    </row>
    <row r="146" spans="1:1" ht="15.75" customHeight="1" x14ac:dyDescent="0.15">
      <c r="A146" s="69"/>
    </row>
    <row r="147" spans="1:1" ht="15.75" customHeight="1" x14ac:dyDescent="0.15">
      <c r="A147" s="69"/>
    </row>
    <row r="148" spans="1:1" ht="15.75" customHeight="1" x14ac:dyDescent="0.15">
      <c r="A148" s="69"/>
    </row>
    <row r="149" spans="1:1" ht="15.75" customHeight="1" x14ac:dyDescent="0.15">
      <c r="A149" s="69"/>
    </row>
    <row r="150" spans="1:1" ht="15.75" customHeight="1" x14ac:dyDescent="0.15">
      <c r="A150" s="69"/>
    </row>
    <row r="151" spans="1:1" ht="15.75" customHeight="1" x14ac:dyDescent="0.15">
      <c r="A151" s="69"/>
    </row>
    <row r="152" spans="1:1" ht="15.75" customHeight="1" x14ac:dyDescent="0.15">
      <c r="A152" s="69"/>
    </row>
    <row r="153" spans="1:1" ht="15.75" customHeight="1" x14ac:dyDescent="0.15">
      <c r="A153" s="69"/>
    </row>
    <row r="154" spans="1:1" ht="15.75" customHeight="1" x14ac:dyDescent="0.15">
      <c r="A154" s="69"/>
    </row>
    <row r="155" spans="1:1" ht="15.75" customHeight="1" x14ac:dyDescent="0.15">
      <c r="A155" s="69"/>
    </row>
    <row r="156" spans="1:1" ht="15.75" customHeight="1" x14ac:dyDescent="0.15">
      <c r="A156" s="69"/>
    </row>
    <row r="157" spans="1:1" ht="15.75" customHeight="1" x14ac:dyDescent="0.15">
      <c r="A157" s="69"/>
    </row>
    <row r="158" spans="1:1" ht="15.75" customHeight="1" x14ac:dyDescent="0.15">
      <c r="A158" s="69"/>
    </row>
    <row r="159" spans="1:1" ht="15.75" customHeight="1" x14ac:dyDescent="0.15">
      <c r="A159" s="69"/>
    </row>
    <row r="160" spans="1:1" ht="15.75" customHeight="1" x14ac:dyDescent="0.15">
      <c r="A160" s="69"/>
    </row>
    <row r="161" spans="1:1" ht="15.75" customHeight="1" x14ac:dyDescent="0.15">
      <c r="A161" s="69"/>
    </row>
    <row r="162" spans="1:1" ht="15.75" customHeight="1" x14ac:dyDescent="0.15">
      <c r="A162" s="69"/>
    </row>
    <row r="163" spans="1:1" ht="15.75" customHeight="1" x14ac:dyDescent="0.15">
      <c r="A163" s="69"/>
    </row>
    <row r="164" spans="1:1" ht="15.75" customHeight="1" x14ac:dyDescent="0.15">
      <c r="A164" s="69"/>
    </row>
    <row r="165" spans="1:1" ht="15.75" customHeight="1" x14ac:dyDescent="0.15">
      <c r="A165" s="69"/>
    </row>
    <row r="166" spans="1:1" ht="15.75" customHeight="1" x14ac:dyDescent="0.15">
      <c r="A166" s="69"/>
    </row>
    <row r="167" spans="1:1" ht="15.75" customHeight="1" x14ac:dyDescent="0.15">
      <c r="A167" s="69"/>
    </row>
    <row r="168" spans="1:1" ht="15.75" customHeight="1" x14ac:dyDescent="0.15">
      <c r="A168" s="69"/>
    </row>
    <row r="169" spans="1:1" ht="15.75" customHeight="1" x14ac:dyDescent="0.15">
      <c r="A169" s="69"/>
    </row>
    <row r="170" spans="1:1" ht="15.75" customHeight="1" x14ac:dyDescent="0.15">
      <c r="A170" s="69"/>
    </row>
    <row r="171" spans="1:1" ht="15.75" customHeight="1" x14ac:dyDescent="0.15">
      <c r="A171" s="69"/>
    </row>
    <row r="172" spans="1:1" ht="15.75" customHeight="1" x14ac:dyDescent="0.15">
      <c r="A172" s="69"/>
    </row>
    <row r="173" spans="1:1" ht="15.75" customHeight="1" x14ac:dyDescent="0.15">
      <c r="A173" s="69"/>
    </row>
    <row r="174" spans="1:1" ht="15.75" customHeight="1" x14ac:dyDescent="0.15">
      <c r="A174" s="69"/>
    </row>
    <row r="175" spans="1:1" ht="15.75" customHeight="1" x14ac:dyDescent="0.15">
      <c r="A175" s="69"/>
    </row>
    <row r="176" spans="1:1" ht="15.75" customHeight="1" x14ac:dyDescent="0.15">
      <c r="A176" s="69"/>
    </row>
    <row r="177" spans="1:1" ht="15.75" customHeight="1" x14ac:dyDescent="0.15">
      <c r="A177" s="69"/>
    </row>
    <row r="178" spans="1:1" ht="15.75" customHeight="1" x14ac:dyDescent="0.15">
      <c r="A178" s="69"/>
    </row>
    <row r="179" spans="1:1" ht="15.75" customHeight="1" x14ac:dyDescent="0.15">
      <c r="A179" s="69"/>
    </row>
    <row r="180" spans="1:1" ht="15.75" customHeight="1" x14ac:dyDescent="0.15">
      <c r="A180" s="69"/>
    </row>
    <row r="181" spans="1:1" ht="15.75" customHeight="1" x14ac:dyDescent="0.15">
      <c r="A181" s="69"/>
    </row>
    <row r="182" spans="1:1" ht="15.75" customHeight="1" x14ac:dyDescent="0.15">
      <c r="A182" s="69"/>
    </row>
    <row r="183" spans="1:1" ht="15.75" customHeight="1" x14ac:dyDescent="0.15">
      <c r="A183" s="69"/>
    </row>
    <row r="184" spans="1:1" ht="15.75" customHeight="1" x14ac:dyDescent="0.15">
      <c r="A184" s="69"/>
    </row>
    <row r="185" spans="1:1" ht="15.75" customHeight="1" x14ac:dyDescent="0.15">
      <c r="A185" s="69"/>
    </row>
    <row r="186" spans="1:1" ht="15.75" customHeight="1" x14ac:dyDescent="0.15">
      <c r="A186" s="69"/>
    </row>
    <row r="187" spans="1:1" ht="15.75" customHeight="1" x14ac:dyDescent="0.15">
      <c r="A187" s="69"/>
    </row>
    <row r="188" spans="1:1" ht="15.75" customHeight="1" x14ac:dyDescent="0.15">
      <c r="A188" s="69"/>
    </row>
    <row r="189" spans="1:1" ht="15.75" customHeight="1" x14ac:dyDescent="0.15">
      <c r="A189" s="69"/>
    </row>
    <row r="190" spans="1:1" ht="15.75" customHeight="1" x14ac:dyDescent="0.15">
      <c r="A190" s="69"/>
    </row>
    <row r="191" spans="1:1" ht="15.75" customHeight="1" x14ac:dyDescent="0.15">
      <c r="A191" s="69"/>
    </row>
    <row r="192" spans="1:1" ht="15.75" customHeight="1" x14ac:dyDescent="0.15">
      <c r="A192" s="69"/>
    </row>
    <row r="193" spans="1:1" ht="15.75" customHeight="1" x14ac:dyDescent="0.15">
      <c r="A193" s="69"/>
    </row>
    <row r="194" spans="1:1" ht="15.75" customHeight="1" x14ac:dyDescent="0.15">
      <c r="A194" s="69"/>
    </row>
    <row r="195" spans="1:1" ht="15.75" customHeight="1" x14ac:dyDescent="0.15">
      <c r="A195" s="69"/>
    </row>
    <row r="196" spans="1:1" ht="15.75" customHeight="1" x14ac:dyDescent="0.15">
      <c r="A196" s="69"/>
    </row>
    <row r="197" spans="1:1" ht="15.75" customHeight="1" x14ac:dyDescent="0.15">
      <c r="A197" s="69"/>
    </row>
    <row r="198" spans="1:1" ht="15.75" customHeight="1" x14ac:dyDescent="0.15">
      <c r="A198" s="69"/>
    </row>
    <row r="199" spans="1:1" ht="15.75" customHeight="1" x14ac:dyDescent="0.15">
      <c r="A199" s="69"/>
    </row>
    <row r="200" spans="1:1" ht="15.75" customHeight="1" x14ac:dyDescent="0.15">
      <c r="A200" s="69"/>
    </row>
    <row r="201" spans="1:1" ht="15.75" customHeight="1" x14ac:dyDescent="0.15">
      <c r="A201" s="69"/>
    </row>
    <row r="202" spans="1:1" ht="15.75" customHeight="1" x14ac:dyDescent="0.15">
      <c r="A202" s="69"/>
    </row>
    <row r="203" spans="1:1" ht="15.75" customHeight="1" x14ac:dyDescent="0.15">
      <c r="A203" s="69"/>
    </row>
    <row r="204" spans="1:1" ht="15.75" customHeight="1" x14ac:dyDescent="0.15">
      <c r="A204" s="69"/>
    </row>
    <row r="205" spans="1:1" ht="15.75" customHeight="1" x14ac:dyDescent="0.15">
      <c r="A205" s="69"/>
    </row>
    <row r="206" spans="1:1" ht="15.75" customHeight="1" x14ac:dyDescent="0.15">
      <c r="A206" s="69"/>
    </row>
    <row r="207" spans="1:1" ht="15.75" customHeight="1" x14ac:dyDescent="0.15">
      <c r="A207" s="69"/>
    </row>
    <row r="208" spans="1:1" ht="15.75" customHeight="1" x14ac:dyDescent="0.15">
      <c r="A208" s="69"/>
    </row>
    <row r="209" spans="1:1" ht="15.75" customHeight="1" x14ac:dyDescent="0.15">
      <c r="A209" s="69"/>
    </row>
    <row r="210" spans="1:1" ht="15.75" customHeight="1" x14ac:dyDescent="0.15">
      <c r="A210" s="69"/>
    </row>
    <row r="211" spans="1:1" ht="15.75" customHeight="1" x14ac:dyDescent="0.15">
      <c r="A211" s="69"/>
    </row>
    <row r="212" spans="1:1" ht="15.75" customHeight="1" x14ac:dyDescent="0.15">
      <c r="A212" s="69"/>
    </row>
    <row r="213" spans="1:1" ht="15.75" customHeight="1" x14ac:dyDescent="0.15">
      <c r="A213" s="69"/>
    </row>
    <row r="214" spans="1:1" ht="15.75" customHeight="1" x14ac:dyDescent="0.15">
      <c r="A214" s="69"/>
    </row>
    <row r="215" spans="1:1" ht="15.75" customHeight="1" x14ac:dyDescent="0.15">
      <c r="A215" s="69"/>
    </row>
    <row r="216" spans="1:1" ht="15.75" customHeight="1" x14ac:dyDescent="0.15">
      <c r="A216" s="69"/>
    </row>
    <row r="217" spans="1:1" ht="15.75" customHeight="1" x14ac:dyDescent="0.15">
      <c r="A217" s="69"/>
    </row>
    <row r="218" spans="1:1" ht="15.75" customHeight="1" x14ac:dyDescent="0.15">
      <c r="A218" s="69"/>
    </row>
    <row r="219" spans="1:1" ht="15.75" customHeight="1" x14ac:dyDescent="0.15">
      <c r="A219" s="69"/>
    </row>
    <row r="220" spans="1:1" ht="15.75" customHeight="1" x14ac:dyDescent="0.15">
      <c r="A220" s="69"/>
    </row>
    <row r="221" spans="1:1" ht="15.75" customHeight="1" x14ac:dyDescent="0.15">
      <c r="A221" s="69"/>
    </row>
    <row r="222" spans="1:1" ht="15.75" customHeight="1" x14ac:dyDescent="0.15">
      <c r="A222" s="69"/>
    </row>
    <row r="223" spans="1:1" ht="15.75" customHeight="1" x14ac:dyDescent="0.15">
      <c r="A223" s="69"/>
    </row>
    <row r="224" spans="1:1" ht="15.75" customHeight="1" x14ac:dyDescent="0.15">
      <c r="A224" s="69"/>
    </row>
    <row r="225" spans="1:1" ht="15.75" customHeight="1" x14ac:dyDescent="0.15">
      <c r="A225" s="69"/>
    </row>
    <row r="226" spans="1:1" ht="15.75" customHeight="1" x14ac:dyDescent="0.15">
      <c r="A226" s="69"/>
    </row>
    <row r="227" spans="1:1" ht="15.75" customHeight="1" x14ac:dyDescent="0.15">
      <c r="A227" s="69"/>
    </row>
    <row r="228" spans="1:1" ht="15.75" customHeight="1" x14ac:dyDescent="0.15">
      <c r="A228" s="69"/>
    </row>
    <row r="229" spans="1:1" ht="15.75" customHeight="1" x14ac:dyDescent="0.15">
      <c r="A229" s="69"/>
    </row>
    <row r="230" spans="1:1" ht="15.75" customHeight="1" x14ac:dyDescent="0.15">
      <c r="A230" s="69"/>
    </row>
    <row r="231" spans="1:1" ht="15.75" customHeight="1" x14ac:dyDescent="0.15">
      <c r="A231" s="69"/>
    </row>
    <row r="232" spans="1:1" ht="15.75" customHeight="1" x14ac:dyDescent="0.15">
      <c r="A232" s="69"/>
    </row>
    <row r="233" spans="1:1" ht="15.75" customHeight="1" x14ac:dyDescent="0.15">
      <c r="A233" s="69"/>
    </row>
    <row r="234" spans="1:1" ht="15.75" customHeight="1" x14ac:dyDescent="0.15">
      <c r="A234" s="69"/>
    </row>
    <row r="235" spans="1:1" ht="15.75" customHeight="1" x14ac:dyDescent="0.15">
      <c r="A235" s="69"/>
    </row>
    <row r="236" spans="1:1" ht="15.75" customHeight="1" x14ac:dyDescent="0.15">
      <c r="A236" s="69"/>
    </row>
    <row r="237" spans="1:1" ht="15.75" customHeight="1" x14ac:dyDescent="0.15">
      <c r="A237" s="69"/>
    </row>
    <row r="238" spans="1:1" ht="15.75" customHeight="1" x14ac:dyDescent="0.15">
      <c r="A238" s="69"/>
    </row>
    <row r="239" spans="1:1" ht="15.75" customHeight="1" x14ac:dyDescent="0.15">
      <c r="A239" s="69"/>
    </row>
    <row r="240" spans="1:1" ht="15.75" customHeight="1" x14ac:dyDescent="0.15">
      <c r="A240" s="69"/>
    </row>
    <row r="241" spans="1:1" ht="15.75" customHeight="1" x14ac:dyDescent="0.15">
      <c r="A241" s="69"/>
    </row>
    <row r="242" spans="1:1" ht="15.75" customHeight="1" x14ac:dyDescent="0.15">
      <c r="A242" s="69"/>
    </row>
    <row r="243" spans="1:1" ht="15.75" customHeight="1" x14ac:dyDescent="0.15">
      <c r="A243" s="69"/>
    </row>
    <row r="244" spans="1:1" ht="15.75" customHeight="1" x14ac:dyDescent="0.15">
      <c r="A244" s="69"/>
    </row>
    <row r="245" spans="1:1" ht="15.75" customHeight="1" x14ac:dyDescent="0.15">
      <c r="A245" s="69"/>
    </row>
    <row r="246" spans="1:1" ht="15.75" customHeight="1" x14ac:dyDescent="0.15">
      <c r="A246" s="69"/>
    </row>
    <row r="247" spans="1:1" ht="15.75" customHeight="1" x14ac:dyDescent="0.15">
      <c r="A247" s="69"/>
    </row>
    <row r="248" spans="1:1" ht="15.75" customHeight="1" x14ac:dyDescent="0.15">
      <c r="A248" s="69"/>
    </row>
    <row r="249" spans="1:1" ht="15.75" customHeight="1" x14ac:dyDescent="0.15">
      <c r="A249" s="69"/>
    </row>
    <row r="250" spans="1:1" ht="15.75" customHeight="1" x14ac:dyDescent="0.15">
      <c r="A250" s="69"/>
    </row>
    <row r="251" spans="1:1" ht="15.75" customHeight="1" x14ac:dyDescent="0.15">
      <c r="A251" s="69"/>
    </row>
    <row r="252" spans="1:1" ht="15.75" customHeight="1" x14ac:dyDescent="0.15">
      <c r="A252" s="69"/>
    </row>
    <row r="253" spans="1:1" ht="15.75" customHeight="1" x14ac:dyDescent="0.15">
      <c r="A253" s="69"/>
    </row>
    <row r="254" spans="1:1" ht="15.75" customHeight="1" x14ac:dyDescent="0.15">
      <c r="A254" s="69"/>
    </row>
    <row r="255" spans="1:1" ht="15.75" customHeight="1" x14ac:dyDescent="0.15">
      <c r="A255" s="69"/>
    </row>
    <row r="256" spans="1:1" ht="15.75" customHeight="1" x14ac:dyDescent="0.15">
      <c r="A256" s="69"/>
    </row>
    <row r="257" spans="1:1" ht="15.75" customHeight="1" x14ac:dyDescent="0.15">
      <c r="A257" s="69"/>
    </row>
    <row r="258" spans="1:1" ht="15.75" customHeight="1" x14ac:dyDescent="0.15">
      <c r="A258" s="69"/>
    </row>
    <row r="259" spans="1:1" ht="15.75" customHeight="1" x14ac:dyDescent="0.15">
      <c r="A259" s="69"/>
    </row>
    <row r="260" spans="1:1" ht="15.75" customHeight="1" x14ac:dyDescent="0.15">
      <c r="A260" s="69"/>
    </row>
    <row r="261" spans="1:1" ht="15.75" customHeight="1" x14ac:dyDescent="0.15">
      <c r="A261" s="69"/>
    </row>
    <row r="262" spans="1:1" ht="15.75" customHeight="1" x14ac:dyDescent="0.15">
      <c r="A262" s="69"/>
    </row>
    <row r="263" spans="1:1" ht="15.75" customHeight="1" x14ac:dyDescent="0.15">
      <c r="A263" s="69"/>
    </row>
    <row r="264" spans="1:1" ht="15.75" customHeight="1" x14ac:dyDescent="0.15">
      <c r="A264" s="69"/>
    </row>
    <row r="265" spans="1:1" ht="15.75" customHeight="1" x14ac:dyDescent="0.15">
      <c r="A265" s="69"/>
    </row>
    <row r="266" spans="1:1" ht="15.75" customHeight="1" x14ac:dyDescent="0.15">
      <c r="A266" s="69"/>
    </row>
    <row r="267" spans="1:1" ht="15.75" customHeight="1" x14ac:dyDescent="0.15">
      <c r="A267" s="69"/>
    </row>
    <row r="268" spans="1:1" ht="15.75" customHeight="1" x14ac:dyDescent="0.15">
      <c r="A268" s="69"/>
    </row>
    <row r="269" spans="1:1" ht="15.75" customHeight="1" x14ac:dyDescent="0.15">
      <c r="A269" s="69"/>
    </row>
    <row r="270" spans="1:1" ht="15.75" customHeight="1" x14ac:dyDescent="0.15">
      <c r="A270" s="69"/>
    </row>
    <row r="271" spans="1:1" ht="15.75" customHeight="1" x14ac:dyDescent="0.15">
      <c r="A271" s="69"/>
    </row>
    <row r="272" spans="1:1" ht="15.75" customHeight="1" x14ac:dyDescent="0.15">
      <c r="A272" s="69"/>
    </row>
    <row r="273" spans="1:1" ht="15.75" customHeight="1" x14ac:dyDescent="0.15">
      <c r="A273" s="69"/>
    </row>
    <row r="274" spans="1:1" ht="15.75" customHeight="1" x14ac:dyDescent="0.15">
      <c r="A274" s="69"/>
    </row>
    <row r="275" spans="1:1" ht="15.75" customHeight="1" x14ac:dyDescent="0.15">
      <c r="A275" s="69"/>
    </row>
    <row r="276" spans="1:1" ht="15.75" customHeight="1" x14ac:dyDescent="0.15">
      <c r="A276" s="69"/>
    </row>
    <row r="277" spans="1:1" ht="15.75" customHeight="1" x14ac:dyDescent="0.15">
      <c r="A277" s="69"/>
    </row>
    <row r="278" spans="1:1" ht="15.75" customHeight="1" x14ac:dyDescent="0.15">
      <c r="A278" s="69"/>
    </row>
    <row r="279" spans="1:1" ht="15.75" customHeight="1" x14ac:dyDescent="0.15">
      <c r="A279" s="69"/>
    </row>
    <row r="280" spans="1:1" ht="15.75" customHeight="1" x14ac:dyDescent="0.15">
      <c r="A280" s="69"/>
    </row>
    <row r="281" spans="1:1" ht="15.75" customHeight="1" x14ac:dyDescent="0.15">
      <c r="A281" s="69"/>
    </row>
    <row r="282" spans="1:1" ht="15.75" customHeight="1" x14ac:dyDescent="0.15">
      <c r="A282" s="69"/>
    </row>
    <row r="283" spans="1:1" ht="15.75" customHeight="1" x14ac:dyDescent="0.15">
      <c r="A283" s="69"/>
    </row>
    <row r="284" spans="1:1" ht="15.75" customHeight="1" x14ac:dyDescent="0.15">
      <c r="A284" s="69"/>
    </row>
    <row r="285" spans="1:1" ht="15.75" customHeight="1" x14ac:dyDescent="0.15">
      <c r="A285" s="69"/>
    </row>
    <row r="286" spans="1:1" ht="15.75" customHeight="1" x14ac:dyDescent="0.15">
      <c r="A286" s="69"/>
    </row>
    <row r="287" spans="1:1" ht="15.75" customHeight="1" x14ac:dyDescent="0.15">
      <c r="A287" s="69"/>
    </row>
    <row r="288" spans="1:1" ht="15.75" customHeight="1" x14ac:dyDescent="0.15">
      <c r="A288" s="69"/>
    </row>
    <row r="289" spans="1:1" ht="15.75" customHeight="1" x14ac:dyDescent="0.15">
      <c r="A289" s="69"/>
    </row>
    <row r="290" spans="1:1" ht="15.75" customHeight="1" x14ac:dyDescent="0.15">
      <c r="A290" s="69"/>
    </row>
    <row r="291" spans="1:1" ht="15.75" customHeight="1" x14ac:dyDescent="0.15">
      <c r="A291" s="69"/>
    </row>
    <row r="292" spans="1:1" ht="15.75" customHeight="1" x14ac:dyDescent="0.15">
      <c r="A292" s="69"/>
    </row>
    <row r="293" spans="1:1" ht="15.75" customHeight="1" x14ac:dyDescent="0.15">
      <c r="A293" s="69"/>
    </row>
    <row r="294" spans="1:1" ht="15.75" customHeight="1" x14ac:dyDescent="0.15">
      <c r="A294" s="69"/>
    </row>
    <row r="295" spans="1:1" ht="15.75" customHeight="1" x14ac:dyDescent="0.15">
      <c r="A295" s="69"/>
    </row>
    <row r="296" spans="1:1" ht="15.75" customHeight="1" x14ac:dyDescent="0.15">
      <c r="A296" s="69"/>
    </row>
    <row r="297" spans="1:1" ht="15.75" customHeight="1" x14ac:dyDescent="0.15">
      <c r="A297" s="69"/>
    </row>
    <row r="298" spans="1:1" ht="15.75" customHeight="1" x14ac:dyDescent="0.15">
      <c r="A298" s="69"/>
    </row>
    <row r="299" spans="1:1" ht="15.75" customHeight="1" x14ac:dyDescent="0.15">
      <c r="A299" s="69"/>
    </row>
    <row r="300" spans="1:1" ht="15.75" customHeight="1" x14ac:dyDescent="0.15">
      <c r="A300" s="69"/>
    </row>
    <row r="301" spans="1:1" ht="15.75" customHeight="1" x14ac:dyDescent="0.15">
      <c r="A301" s="69"/>
    </row>
    <row r="302" spans="1:1" ht="15.75" customHeight="1" x14ac:dyDescent="0.15">
      <c r="A302" s="69"/>
    </row>
    <row r="303" spans="1:1" ht="15.75" customHeight="1" x14ac:dyDescent="0.15">
      <c r="A303" s="69"/>
    </row>
    <row r="304" spans="1:1" ht="15.75" customHeight="1" x14ac:dyDescent="0.15">
      <c r="A304" s="69"/>
    </row>
    <row r="305" spans="1:1" ht="15.75" customHeight="1" x14ac:dyDescent="0.15">
      <c r="A305" s="69"/>
    </row>
    <row r="306" spans="1:1" ht="15.75" customHeight="1" x14ac:dyDescent="0.15">
      <c r="A306" s="69"/>
    </row>
    <row r="307" spans="1:1" ht="15.75" customHeight="1" x14ac:dyDescent="0.15">
      <c r="A307" s="69"/>
    </row>
    <row r="308" spans="1:1" ht="15.75" customHeight="1" x14ac:dyDescent="0.15">
      <c r="A308" s="69"/>
    </row>
    <row r="309" spans="1:1" ht="15.75" customHeight="1" x14ac:dyDescent="0.15">
      <c r="A309" s="69"/>
    </row>
    <row r="310" spans="1:1" ht="15.75" customHeight="1" x14ac:dyDescent="0.15">
      <c r="A310" s="69"/>
    </row>
    <row r="311" spans="1:1" ht="15.75" customHeight="1" x14ac:dyDescent="0.15">
      <c r="A311" s="69"/>
    </row>
    <row r="312" spans="1:1" ht="15.75" customHeight="1" x14ac:dyDescent="0.15">
      <c r="A312" s="69"/>
    </row>
    <row r="313" spans="1:1" ht="15.75" customHeight="1" x14ac:dyDescent="0.15">
      <c r="A313" s="69"/>
    </row>
    <row r="314" spans="1:1" ht="15.75" customHeight="1" x14ac:dyDescent="0.15">
      <c r="A314" s="69"/>
    </row>
    <row r="315" spans="1:1" ht="15.75" customHeight="1" x14ac:dyDescent="0.15">
      <c r="A315" s="69"/>
    </row>
    <row r="316" spans="1:1" ht="15.75" customHeight="1" x14ac:dyDescent="0.15">
      <c r="A316" s="69"/>
    </row>
    <row r="317" spans="1:1" ht="15.75" customHeight="1" x14ac:dyDescent="0.15">
      <c r="A317" s="69"/>
    </row>
    <row r="318" spans="1:1" ht="15.75" customHeight="1" x14ac:dyDescent="0.15">
      <c r="A318" s="69"/>
    </row>
    <row r="319" spans="1:1" ht="15.75" customHeight="1" x14ac:dyDescent="0.15">
      <c r="A319" s="69"/>
    </row>
    <row r="320" spans="1:1" ht="15.75" customHeight="1" x14ac:dyDescent="0.15">
      <c r="A320" s="69"/>
    </row>
    <row r="321" spans="1:1" ht="15.75" customHeight="1" x14ac:dyDescent="0.15">
      <c r="A321" s="69"/>
    </row>
    <row r="322" spans="1:1" ht="15.75" customHeight="1" x14ac:dyDescent="0.15">
      <c r="A322" s="69"/>
    </row>
    <row r="323" spans="1:1" ht="15.75" customHeight="1" x14ac:dyDescent="0.15">
      <c r="A323" s="69"/>
    </row>
    <row r="324" spans="1:1" ht="15.75" customHeight="1" x14ac:dyDescent="0.15">
      <c r="A324" s="69"/>
    </row>
    <row r="325" spans="1:1" ht="15.75" customHeight="1" x14ac:dyDescent="0.15">
      <c r="A325" s="69"/>
    </row>
    <row r="326" spans="1:1" ht="15.75" customHeight="1" x14ac:dyDescent="0.15">
      <c r="A326" s="69"/>
    </row>
    <row r="327" spans="1:1" ht="15.75" customHeight="1" x14ac:dyDescent="0.15">
      <c r="A327" s="69"/>
    </row>
    <row r="328" spans="1:1" ht="15.75" customHeight="1" x14ac:dyDescent="0.15">
      <c r="A328" s="69"/>
    </row>
    <row r="329" spans="1:1" ht="15.75" customHeight="1" x14ac:dyDescent="0.15">
      <c r="A329" s="69"/>
    </row>
    <row r="330" spans="1:1" ht="15.75" customHeight="1" x14ac:dyDescent="0.15">
      <c r="A330" s="69"/>
    </row>
    <row r="331" spans="1:1" ht="15.75" customHeight="1" x14ac:dyDescent="0.15">
      <c r="A331" s="69"/>
    </row>
    <row r="332" spans="1:1" ht="15.75" customHeight="1" x14ac:dyDescent="0.15">
      <c r="A332" s="69"/>
    </row>
    <row r="333" spans="1:1" ht="15.75" customHeight="1" x14ac:dyDescent="0.15">
      <c r="A333" s="69"/>
    </row>
    <row r="334" spans="1:1" ht="15.75" customHeight="1" x14ac:dyDescent="0.15">
      <c r="A334" s="69"/>
    </row>
    <row r="335" spans="1:1" ht="15.75" customHeight="1" x14ac:dyDescent="0.15">
      <c r="A335" s="69"/>
    </row>
    <row r="336" spans="1:1" ht="15.75" customHeight="1" x14ac:dyDescent="0.15">
      <c r="A336" s="69"/>
    </row>
    <row r="337" spans="1:1" ht="15.75" customHeight="1" x14ac:dyDescent="0.15">
      <c r="A337" s="69"/>
    </row>
    <row r="338" spans="1:1" ht="15.75" customHeight="1" x14ac:dyDescent="0.15">
      <c r="A338" s="69"/>
    </row>
    <row r="339" spans="1:1" ht="15.75" customHeight="1" x14ac:dyDescent="0.15">
      <c r="A339" s="69"/>
    </row>
    <row r="340" spans="1:1" ht="15.75" customHeight="1" x14ac:dyDescent="0.15">
      <c r="A340" s="69"/>
    </row>
    <row r="341" spans="1:1" ht="15.75" customHeight="1" x14ac:dyDescent="0.15">
      <c r="A341" s="69"/>
    </row>
    <row r="342" spans="1:1" ht="15.75" customHeight="1" x14ac:dyDescent="0.15">
      <c r="A342" s="69"/>
    </row>
    <row r="343" spans="1:1" ht="15.75" customHeight="1" x14ac:dyDescent="0.15">
      <c r="A343" s="69"/>
    </row>
    <row r="344" spans="1:1" ht="15.75" customHeight="1" x14ac:dyDescent="0.15">
      <c r="A344" s="69"/>
    </row>
    <row r="345" spans="1:1" ht="15.75" customHeight="1" x14ac:dyDescent="0.15">
      <c r="A345" s="69"/>
    </row>
    <row r="346" spans="1:1" ht="15.75" customHeight="1" x14ac:dyDescent="0.15">
      <c r="A346" s="69"/>
    </row>
    <row r="347" spans="1:1" ht="15.75" customHeight="1" x14ac:dyDescent="0.15">
      <c r="A347" s="69"/>
    </row>
    <row r="348" spans="1:1" ht="15.75" customHeight="1" x14ac:dyDescent="0.15">
      <c r="A348" s="69"/>
    </row>
    <row r="349" spans="1:1" ht="15.75" customHeight="1" x14ac:dyDescent="0.15">
      <c r="A349" s="69"/>
    </row>
    <row r="350" spans="1:1" ht="15.75" customHeight="1" x14ac:dyDescent="0.15">
      <c r="A350" s="69"/>
    </row>
    <row r="351" spans="1:1" ht="15.75" customHeight="1" x14ac:dyDescent="0.15">
      <c r="A351" s="69"/>
    </row>
    <row r="352" spans="1:1" ht="15.75" customHeight="1" x14ac:dyDescent="0.15">
      <c r="A352" s="69"/>
    </row>
    <row r="353" spans="1:1" ht="15.75" customHeight="1" x14ac:dyDescent="0.15">
      <c r="A353" s="69"/>
    </row>
    <row r="354" spans="1:1" ht="15.75" customHeight="1" x14ac:dyDescent="0.15">
      <c r="A354" s="69"/>
    </row>
    <row r="355" spans="1:1" ht="15.75" customHeight="1" x14ac:dyDescent="0.15">
      <c r="A355" s="69"/>
    </row>
    <row r="356" spans="1:1" ht="15.75" customHeight="1" x14ac:dyDescent="0.15">
      <c r="A356" s="69"/>
    </row>
    <row r="357" spans="1:1" ht="15.75" customHeight="1" x14ac:dyDescent="0.15">
      <c r="A357" s="69"/>
    </row>
    <row r="358" spans="1:1" ht="15.75" customHeight="1" x14ac:dyDescent="0.15">
      <c r="A358" s="69"/>
    </row>
    <row r="359" spans="1:1" ht="15.75" customHeight="1" x14ac:dyDescent="0.15">
      <c r="A359" s="69"/>
    </row>
    <row r="360" spans="1:1" ht="15.75" customHeight="1" x14ac:dyDescent="0.15">
      <c r="A360" s="69"/>
    </row>
    <row r="361" spans="1:1" ht="15.75" customHeight="1" x14ac:dyDescent="0.15">
      <c r="A361" s="69"/>
    </row>
    <row r="362" spans="1:1" ht="15.75" customHeight="1" x14ac:dyDescent="0.15">
      <c r="A362" s="69"/>
    </row>
    <row r="363" spans="1:1" ht="15.75" customHeight="1" x14ac:dyDescent="0.15">
      <c r="A363" s="69"/>
    </row>
    <row r="364" spans="1:1" ht="15.75" customHeight="1" x14ac:dyDescent="0.15">
      <c r="A364" s="69"/>
    </row>
    <row r="365" spans="1:1" ht="15.75" customHeight="1" x14ac:dyDescent="0.15">
      <c r="A365" s="69"/>
    </row>
    <row r="366" spans="1:1" ht="15.75" customHeight="1" x14ac:dyDescent="0.15">
      <c r="A366" s="69"/>
    </row>
    <row r="367" spans="1:1" ht="15.75" customHeight="1" x14ac:dyDescent="0.15">
      <c r="A367" s="69"/>
    </row>
    <row r="368" spans="1:1" ht="15.75" customHeight="1" x14ac:dyDescent="0.15">
      <c r="A368" s="69"/>
    </row>
    <row r="369" spans="1:1" ht="15.75" customHeight="1" x14ac:dyDescent="0.15">
      <c r="A369" s="69"/>
    </row>
    <row r="370" spans="1:1" ht="15.75" customHeight="1" x14ac:dyDescent="0.15">
      <c r="A370" s="69"/>
    </row>
    <row r="371" spans="1:1" ht="15.75" customHeight="1" x14ac:dyDescent="0.15">
      <c r="A371" s="69"/>
    </row>
    <row r="372" spans="1:1" ht="15.75" customHeight="1" x14ac:dyDescent="0.15">
      <c r="A372" s="69"/>
    </row>
    <row r="373" spans="1:1" ht="15.75" customHeight="1" x14ac:dyDescent="0.15">
      <c r="A373" s="69"/>
    </row>
    <row r="374" spans="1:1" ht="15.75" customHeight="1" x14ac:dyDescent="0.15">
      <c r="A374" s="69"/>
    </row>
    <row r="375" spans="1:1" ht="15.75" customHeight="1" x14ac:dyDescent="0.15">
      <c r="A375" s="69"/>
    </row>
    <row r="376" spans="1:1" ht="15.75" customHeight="1" x14ac:dyDescent="0.15">
      <c r="A376" s="69"/>
    </row>
    <row r="377" spans="1:1" ht="15.75" customHeight="1" x14ac:dyDescent="0.15">
      <c r="A377" s="69"/>
    </row>
    <row r="378" spans="1:1" ht="15.75" customHeight="1" x14ac:dyDescent="0.15">
      <c r="A378" s="69"/>
    </row>
    <row r="379" spans="1:1" ht="15.75" customHeight="1" x14ac:dyDescent="0.15">
      <c r="A379" s="69"/>
    </row>
    <row r="380" spans="1:1" ht="15.75" customHeight="1" x14ac:dyDescent="0.15">
      <c r="A380" s="69"/>
    </row>
    <row r="381" spans="1:1" ht="15.75" customHeight="1" x14ac:dyDescent="0.15">
      <c r="A381" s="69"/>
    </row>
    <row r="382" spans="1:1" ht="15.75" customHeight="1" x14ac:dyDescent="0.15">
      <c r="A382" s="69"/>
    </row>
    <row r="383" spans="1:1" ht="15.75" customHeight="1" x14ac:dyDescent="0.15">
      <c r="A383" s="69"/>
    </row>
    <row r="384" spans="1:1" ht="15.75" customHeight="1" x14ac:dyDescent="0.15">
      <c r="A384" s="69"/>
    </row>
    <row r="385" spans="1:1" ht="15.75" customHeight="1" x14ac:dyDescent="0.15">
      <c r="A385" s="69"/>
    </row>
    <row r="386" spans="1:1" ht="15.75" customHeight="1" x14ac:dyDescent="0.15">
      <c r="A386" s="69"/>
    </row>
    <row r="387" spans="1:1" ht="15.75" customHeight="1" x14ac:dyDescent="0.15">
      <c r="A387" s="69"/>
    </row>
    <row r="388" spans="1:1" ht="15.75" customHeight="1" x14ac:dyDescent="0.15">
      <c r="A388" s="69"/>
    </row>
    <row r="389" spans="1:1" ht="15.75" customHeight="1" x14ac:dyDescent="0.15">
      <c r="A389" s="69"/>
    </row>
    <row r="390" spans="1:1" ht="15.75" customHeight="1" x14ac:dyDescent="0.15">
      <c r="A390" s="69"/>
    </row>
    <row r="391" spans="1:1" ht="15.75" customHeight="1" x14ac:dyDescent="0.15">
      <c r="A391" s="69"/>
    </row>
    <row r="392" spans="1:1" ht="15.75" customHeight="1" x14ac:dyDescent="0.15">
      <c r="A392" s="69"/>
    </row>
    <row r="393" spans="1:1" ht="15.75" customHeight="1" x14ac:dyDescent="0.15">
      <c r="A393" s="69"/>
    </row>
    <row r="394" spans="1:1" ht="15.75" customHeight="1" x14ac:dyDescent="0.15">
      <c r="A394" s="69"/>
    </row>
    <row r="395" spans="1:1" ht="15.75" customHeight="1" x14ac:dyDescent="0.15">
      <c r="A395" s="69"/>
    </row>
    <row r="396" spans="1:1" ht="15.75" customHeight="1" x14ac:dyDescent="0.15">
      <c r="A396" s="69"/>
    </row>
    <row r="397" spans="1:1" ht="15.75" customHeight="1" x14ac:dyDescent="0.15">
      <c r="A397" s="69"/>
    </row>
    <row r="398" spans="1:1" ht="15.75" customHeight="1" x14ac:dyDescent="0.15">
      <c r="A398" s="69"/>
    </row>
    <row r="399" spans="1:1" ht="15.75" customHeight="1" x14ac:dyDescent="0.15">
      <c r="A399" s="69"/>
    </row>
    <row r="400" spans="1:1" ht="15.75" customHeight="1" x14ac:dyDescent="0.15">
      <c r="A400" s="69"/>
    </row>
    <row r="401" spans="1:1" ht="15.75" customHeight="1" x14ac:dyDescent="0.15">
      <c r="A401" s="69"/>
    </row>
    <row r="402" spans="1:1" ht="15.75" customHeight="1" x14ac:dyDescent="0.15">
      <c r="A402" s="69"/>
    </row>
    <row r="403" spans="1:1" ht="15.75" customHeight="1" x14ac:dyDescent="0.15">
      <c r="A403" s="69"/>
    </row>
    <row r="404" spans="1:1" ht="15.75" customHeight="1" x14ac:dyDescent="0.15">
      <c r="A404" s="69"/>
    </row>
    <row r="405" spans="1:1" ht="15.75" customHeight="1" x14ac:dyDescent="0.15">
      <c r="A405" s="69"/>
    </row>
    <row r="406" spans="1:1" ht="15.75" customHeight="1" x14ac:dyDescent="0.15">
      <c r="A406" s="69"/>
    </row>
    <row r="407" spans="1:1" ht="15.75" customHeight="1" x14ac:dyDescent="0.15">
      <c r="A407" s="69"/>
    </row>
    <row r="408" spans="1:1" ht="15.75" customHeight="1" x14ac:dyDescent="0.15">
      <c r="A408" s="69"/>
    </row>
    <row r="409" spans="1:1" ht="15.75" customHeight="1" x14ac:dyDescent="0.15">
      <c r="A409" s="69"/>
    </row>
    <row r="410" spans="1:1" ht="15.75" customHeight="1" x14ac:dyDescent="0.15">
      <c r="A410" s="69"/>
    </row>
    <row r="411" spans="1:1" ht="15.75" customHeight="1" x14ac:dyDescent="0.15">
      <c r="A411" s="69"/>
    </row>
    <row r="412" spans="1:1" ht="15.75" customHeight="1" x14ac:dyDescent="0.15">
      <c r="A412" s="69"/>
    </row>
    <row r="413" spans="1:1" ht="15.75" customHeight="1" x14ac:dyDescent="0.15">
      <c r="A413" s="69"/>
    </row>
    <row r="414" spans="1:1" ht="15.75" customHeight="1" x14ac:dyDescent="0.15">
      <c r="A414" s="69"/>
    </row>
    <row r="415" spans="1:1" ht="15.75" customHeight="1" x14ac:dyDescent="0.15">
      <c r="A415" s="69"/>
    </row>
    <row r="416" spans="1:1" ht="15.75" customHeight="1" x14ac:dyDescent="0.15">
      <c r="A416" s="69"/>
    </row>
    <row r="417" spans="1:1" ht="15.75" customHeight="1" x14ac:dyDescent="0.15">
      <c r="A417" s="69"/>
    </row>
    <row r="418" spans="1:1" ht="15.75" customHeight="1" x14ac:dyDescent="0.15">
      <c r="A418" s="69"/>
    </row>
    <row r="419" spans="1:1" ht="15.75" customHeight="1" x14ac:dyDescent="0.15">
      <c r="A419" s="69"/>
    </row>
    <row r="420" spans="1:1" ht="15.75" customHeight="1" x14ac:dyDescent="0.15">
      <c r="A420" s="69"/>
    </row>
    <row r="421" spans="1:1" ht="15.75" customHeight="1" x14ac:dyDescent="0.15">
      <c r="A421" s="69"/>
    </row>
    <row r="422" spans="1:1" ht="15.75" customHeight="1" x14ac:dyDescent="0.15">
      <c r="A422" s="69"/>
    </row>
    <row r="423" spans="1:1" ht="15.75" customHeight="1" x14ac:dyDescent="0.15">
      <c r="A423" s="69"/>
    </row>
    <row r="424" spans="1:1" ht="15.75" customHeight="1" x14ac:dyDescent="0.15">
      <c r="A424" s="69"/>
    </row>
    <row r="425" spans="1:1" ht="15.75" customHeight="1" x14ac:dyDescent="0.15">
      <c r="A425" s="69"/>
    </row>
    <row r="426" spans="1:1" ht="15.75" customHeight="1" x14ac:dyDescent="0.15">
      <c r="A426" s="69"/>
    </row>
    <row r="427" spans="1:1" ht="15.75" customHeight="1" x14ac:dyDescent="0.15">
      <c r="A427" s="69"/>
    </row>
    <row r="428" spans="1:1" ht="15.75" customHeight="1" x14ac:dyDescent="0.15">
      <c r="A428" s="69"/>
    </row>
    <row r="429" spans="1:1" ht="15.75" customHeight="1" x14ac:dyDescent="0.15">
      <c r="A429" s="69"/>
    </row>
    <row r="430" spans="1:1" ht="15.75" customHeight="1" x14ac:dyDescent="0.15">
      <c r="A430" s="69"/>
    </row>
    <row r="431" spans="1:1" ht="15.75" customHeight="1" x14ac:dyDescent="0.15">
      <c r="A431" s="69"/>
    </row>
    <row r="432" spans="1:1" ht="15.75" customHeight="1" x14ac:dyDescent="0.15">
      <c r="A432" s="69"/>
    </row>
    <row r="433" spans="1:1" ht="15.75" customHeight="1" x14ac:dyDescent="0.15">
      <c r="A433" s="69"/>
    </row>
    <row r="434" spans="1:1" ht="15.75" customHeight="1" x14ac:dyDescent="0.15">
      <c r="A434" s="69"/>
    </row>
    <row r="435" spans="1:1" ht="15.75" customHeight="1" x14ac:dyDescent="0.15">
      <c r="A435" s="69"/>
    </row>
    <row r="436" spans="1:1" ht="15.75" customHeight="1" x14ac:dyDescent="0.15">
      <c r="A436" s="69"/>
    </row>
    <row r="437" spans="1:1" ht="15.75" customHeight="1" x14ac:dyDescent="0.15">
      <c r="A437" s="69"/>
    </row>
    <row r="438" spans="1:1" ht="15.75" customHeight="1" x14ac:dyDescent="0.15">
      <c r="A438" s="69"/>
    </row>
    <row r="439" spans="1:1" ht="15.75" customHeight="1" x14ac:dyDescent="0.15">
      <c r="A439" s="69"/>
    </row>
    <row r="440" spans="1:1" ht="15.75" customHeight="1" x14ac:dyDescent="0.15">
      <c r="A440" s="69"/>
    </row>
    <row r="441" spans="1:1" ht="15.75" customHeight="1" x14ac:dyDescent="0.15">
      <c r="A441" s="69"/>
    </row>
    <row r="442" spans="1:1" ht="15.75" customHeight="1" x14ac:dyDescent="0.15">
      <c r="A442" s="69"/>
    </row>
    <row r="443" spans="1:1" ht="15.75" customHeight="1" x14ac:dyDescent="0.15">
      <c r="A443" s="69"/>
    </row>
    <row r="444" spans="1:1" ht="15.75" customHeight="1" x14ac:dyDescent="0.15">
      <c r="A444" s="69"/>
    </row>
    <row r="445" spans="1:1" ht="15.75" customHeight="1" x14ac:dyDescent="0.15">
      <c r="A445" s="69"/>
    </row>
    <row r="446" spans="1:1" ht="15.75" customHeight="1" x14ac:dyDescent="0.15">
      <c r="A446" s="69"/>
    </row>
    <row r="447" spans="1:1" ht="15.75" customHeight="1" x14ac:dyDescent="0.15">
      <c r="A447" s="69"/>
    </row>
    <row r="448" spans="1:1" ht="15.75" customHeight="1" x14ac:dyDescent="0.15">
      <c r="A448" s="69"/>
    </row>
    <row r="449" spans="1:1" ht="15.75" customHeight="1" x14ac:dyDescent="0.15">
      <c r="A449" s="69"/>
    </row>
    <row r="450" spans="1:1" ht="15.75" customHeight="1" x14ac:dyDescent="0.15">
      <c r="A450" s="69"/>
    </row>
    <row r="451" spans="1:1" ht="15.75" customHeight="1" x14ac:dyDescent="0.15">
      <c r="A451" s="69"/>
    </row>
    <row r="452" spans="1:1" ht="15.75" customHeight="1" x14ac:dyDescent="0.15">
      <c r="A452" s="69"/>
    </row>
    <row r="453" spans="1:1" ht="15.75" customHeight="1" x14ac:dyDescent="0.15">
      <c r="A453" s="69"/>
    </row>
    <row r="454" spans="1:1" ht="15.75" customHeight="1" x14ac:dyDescent="0.15">
      <c r="A454" s="69"/>
    </row>
    <row r="455" spans="1:1" ht="15.75" customHeight="1" x14ac:dyDescent="0.15">
      <c r="A455" s="69"/>
    </row>
    <row r="456" spans="1:1" ht="15.75" customHeight="1" x14ac:dyDescent="0.15">
      <c r="A456" s="69"/>
    </row>
    <row r="457" spans="1:1" ht="15.75" customHeight="1" x14ac:dyDescent="0.15">
      <c r="A457" s="69"/>
    </row>
    <row r="458" spans="1:1" ht="15.75" customHeight="1" x14ac:dyDescent="0.15">
      <c r="A458" s="69"/>
    </row>
    <row r="459" spans="1:1" ht="15.75" customHeight="1" x14ac:dyDescent="0.15">
      <c r="A459" s="69"/>
    </row>
    <row r="460" spans="1:1" ht="15.75" customHeight="1" x14ac:dyDescent="0.15">
      <c r="A460" s="69"/>
    </row>
    <row r="461" spans="1:1" ht="15.75" customHeight="1" x14ac:dyDescent="0.15">
      <c r="A461" s="69"/>
    </row>
    <row r="462" spans="1:1" ht="15.75" customHeight="1" x14ac:dyDescent="0.15">
      <c r="A462" s="69"/>
    </row>
    <row r="463" spans="1:1" ht="15.75" customHeight="1" x14ac:dyDescent="0.15">
      <c r="A463" s="69"/>
    </row>
    <row r="464" spans="1:1" ht="15.75" customHeight="1" x14ac:dyDescent="0.15">
      <c r="A464" s="69"/>
    </row>
    <row r="465" spans="1:1" ht="15.75" customHeight="1" x14ac:dyDescent="0.15">
      <c r="A465" s="69"/>
    </row>
    <row r="466" spans="1:1" ht="15.75" customHeight="1" x14ac:dyDescent="0.15">
      <c r="A466" s="69"/>
    </row>
    <row r="467" spans="1:1" ht="15.75" customHeight="1" x14ac:dyDescent="0.15">
      <c r="A467" s="69"/>
    </row>
    <row r="468" spans="1:1" ht="15.75" customHeight="1" x14ac:dyDescent="0.15">
      <c r="A468" s="69"/>
    </row>
    <row r="469" spans="1:1" ht="15.75" customHeight="1" x14ac:dyDescent="0.15">
      <c r="A469" s="69"/>
    </row>
    <row r="470" spans="1:1" ht="15.75" customHeight="1" x14ac:dyDescent="0.15">
      <c r="A470" s="69"/>
    </row>
    <row r="471" spans="1:1" ht="15.75" customHeight="1" x14ac:dyDescent="0.15">
      <c r="A471" s="69"/>
    </row>
    <row r="472" spans="1:1" ht="15.75" customHeight="1" x14ac:dyDescent="0.15">
      <c r="A472" s="69"/>
    </row>
    <row r="473" spans="1:1" ht="15.75" customHeight="1" x14ac:dyDescent="0.15">
      <c r="A473" s="69"/>
    </row>
    <row r="474" spans="1:1" ht="15.75" customHeight="1" x14ac:dyDescent="0.15">
      <c r="A474" s="69"/>
    </row>
    <row r="475" spans="1:1" ht="15.75" customHeight="1" x14ac:dyDescent="0.15">
      <c r="A475" s="69"/>
    </row>
    <row r="476" spans="1:1" ht="15.75" customHeight="1" x14ac:dyDescent="0.15">
      <c r="A476" s="69"/>
    </row>
    <row r="477" spans="1:1" ht="15.75" customHeight="1" x14ac:dyDescent="0.15">
      <c r="A477" s="69"/>
    </row>
    <row r="478" spans="1:1" ht="15.75" customHeight="1" x14ac:dyDescent="0.15">
      <c r="A478" s="69"/>
    </row>
    <row r="479" spans="1:1" ht="15.75" customHeight="1" x14ac:dyDescent="0.15">
      <c r="A479" s="69"/>
    </row>
    <row r="480" spans="1:1" ht="15.75" customHeight="1" x14ac:dyDescent="0.15">
      <c r="A480" s="69"/>
    </row>
    <row r="481" spans="1:1" ht="15.75" customHeight="1" x14ac:dyDescent="0.15">
      <c r="A481" s="69"/>
    </row>
    <row r="482" spans="1:1" ht="15.75" customHeight="1" x14ac:dyDescent="0.15">
      <c r="A482" s="69"/>
    </row>
    <row r="483" spans="1:1" ht="15.75" customHeight="1" x14ac:dyDescent="0.15">
      <c r="A483" s="69"/>
    </row>
    <row r="484" spans="1:1" ht="15.75" customHeight="1" x14ac:dyDescent="0.15">
      <c r="A484" s="69"/>
    </row>
    <row r="485" spans="1:1" ht="15.75" customHeight="1" x14ac:dyDescent="0.15">
      <c r="A485" s="69"/>
    </row>
    <row r="486" spans="1:1" ht="15.75" customHeight="1" x14ac:dyDescent="0.15">
      <c r="A486" s="69"/>
    </row>
    <row r="487" spans="1:1" ht="15.75" customHeight="1" x14ac:dyDescent="0.15">
      <c r="A487" s="69"/>
    </row>
    <row r="488" spans="1:1" ht="15.75" customHeight="1" x14ac:dyDescent="0.15">
      <c r="A488" s="69"/>
    </row>
    <row r="489" spans="1:1" ht="15.75" customHeight="1" x14ac:dyDescent="0.15">
      <c r="A489" s="69"/>
    </row>
    <row r="490" spans="1:1" ht="15.75" customHeight="1" x14ac:dyDescent="0.15">
      <c r="A490" s="69"/>
    </row>
    <row r="491" spans="1:1" ht="15.75" customHeight="1" x14ac:dyDescent="0.15">
      <c r="A491" s="69"/>
    </row>
    <row r="492" spans="1:1" ht="15.75" customHeight="1" x14ac:dyDescent="0.15">
      <c r="A492" s="69"/>
    </row>
    <row r="493" spans="1:1" ht="15.75" customHeight="1" x14ac:dyDescent="0.15">
      <c r="A493" s="69"/>
    </row>
    <row r="494" spans="1:1" ht="15.75" customHeight="1" x14ac:dyDescent="0.15">
      <c r="A494" s="69"/>
    </row>
    <row r="495" spans="1:1" ht="15.75" customHeight="1" x14ac:dyDescent="0.15">
      <c r="A495" s="69"/>
    </row>
    <row r="496" spans="1:1" ht="15.75" customHeight="1" x14ac:dyDescent="0.15">
      <c r="A496" s="69"/>
    </row>
    <row r="497" spans="1:1" ht="15.75" customHeight="1" x14ac:dyDescent="0.15">
      <c r="A497" s="69"/>
    </row>
    <row r="498" spans="1:1" ht="15.75" customHeight="1" x14ac:dyDescent="0.15">
      <c r="A498" s="69"/>
    </row>
    <row r="499" spans="1:1" ht="15.75" customHeight="1" x14ac:dyDescent="0.15">
      <c r="A499" s="69"/>
    </row>
    <row r="500" spans="1:1" ht="15.75" customHeight="1" x14ac:dyDescent="0.15">
      <c r="A500" s="69"/>
    </row>
    <row r="501" spans="1:1" ht="15.75" customHeight="1" x14ac:dyDescent="0.15">
      <c r="A501" s="69"/>
    </row>
    <row r="502" spans="1:1" ht="15.75" customHeight="1" x14ac:dyDescent="0.15">
      <c r="A502" s="69"/>
    </row>
    <row r="503" spans="1:1" ht="15.75" customHeight="1" x14ac:dyDescent="0.15">
      <c r="A503" s="69"/>
    </row>
    <row r="504" spans="1:1" ht="15.75" customHeight="1" x14ac:dyDescent="0.15">
      <c r="A504" s="69"/>
    </row>
    <row r="505" spans="1:1" ht="15.75" customHeight="1" x14ac:dyDescent="0.15">
      <c r="A505" s="69"/>
    </row>
    <row r="506" spans="1:1" ht="15.75" customHeight="1" x14ac:dyDescent="0.15">
      <c r="A506" s="69"/>
    </row>
    <row r="507" spans="1:1" ht="15.75" customHeight="1" x14ac:dyDescent="0.15">
      <c r="A507" s="69"/>
    </row>
    <row r="508" spans="1:1" ht="15.75" customHeight="1" x14ac:dyDescent="0.15">
      <c r="A508" s="69"/>
    </row>
    <row r="509" spans="1:1" ht="15.75" customHeight="1" x14ac:dyDescent="0.15">
      <c r="A509" s="69"/>
    </row>
    <row r="510" spans="1:1" ht="15.75" customHeight="1" x14ac:dyDescent="0.15">
      <c r="A510" s="69"/>
    </row>
    <row r="511" spans="1:1" ht="15.75" customHeight="1" x14ac:dyDescent="0.15">
      <c r="A511" s="69"/>
    </row>
    <row r="512" spans="1:1" ht="15.75" customHeight="1" x14ac:dyDescent="0.15">
      <c r="A512" s="69"/>
    </row>
    <row r="513" spans="1:1" ht="15.75" customHeight="1" x14ac:dyDescent="0.15">
      <c r="A513" s="69"/>
    </row>
    <row r="514" spans="1:1" ht="15.75" customHeight="1" x14ac:dyDescent="0.15">
      <c r="A514" s="69"/>
    </row>
    <row r="515" spans="1:1" ht="15.75" customHeight="1" x14ac:dyDescent="0.15">
      <c r="A515" s="69"/>
    </row>
    <row r="516" spans="1:1" ht="15.75" customHeight="1" x14ac:dyDescent="0.15">
      <c r="A516" s="69"/>
    </row>
    <row r="517" spans="1:1" ht="15.75" customHeight="1" x14ac:dyDescent="0.15">
      <c r="A517" s="69"/>
    </row>
    <row r="518" spans="1:1" ht="15.75" customHeight="1" x14ac:dyDescent="0.15">
      <c r="A518" s="69"/>
    </row>
    <row r="519" spans="1:1" ht="15.75" customHeight="1" x14ac:dyDescent="0.15">
      <c r="A519" s="69"/>
    </row>
    <row r="520" spans="1:1" ht="15.75" customHeight="1" x14ac:dyDescent="0.15">
      <c r="A520" s="69"/>
    </row>
    <row r="521" spans="1:1" ht="15.75" customHeight="1" x14ac:dyDescent="0.15">
      <c r="A521" s="69"/>
    </row>
    <row r="522" spans="1:1" ht="15.75" customHeight="1" x14ac:dyDescent="0.15">
      <c r="A522" s="69"/>
    </row>
    <row r="523" spans="1:1" ht="15.75" customHeight="1" x14ac:dyDescent="0.15">
      <c r="A523" s="69"/>
    </row>
    <row r="524" spans="1:1" ht="15.75" customHeight="1" x14ac:dyDescent="0.15">
      <c r="A524" s="69"/>
    </row>
    <row r="525" spans="1:1" ht="15.75" customHeight="1" x14ac:dyDescent="0.15">
      <c r="A525" s="69"/>
    </row>
    <row r="526" spans="1:1" ht="15.75" customHeight="1" x14ac:dyDescent="0.15">
      <c r="A526" s="69"/>
    </row>
    <row r="527" spans="1:1" ht="15.75" customHeight="1" x14ac:dyDescent="0.15">
      <c r="A527" s="69"/>
    </row>
    <row r="528" spans="1:1" ht="15.75" customHeight="1" x14ac:dyDescent="0.15">
      <c r="A528" s="69"/>
    </row>
    <row r="529" spans="1:1" ht="15.75" customHeight="1" x14ac:dyDescent="0.15">
      <c r="A529" s="69"/>
    </row>
    <row r="530" spans="1:1" ht="15.75" customHeight="1" x14ac:dyDescent="0.15">
      <c r="A530" s="69"/>
    </row>
    <row r="531" spans="1:1" ht="15.75" customHeight="1" x14ac:dyDescent="0.15">
      <c r="A531" s="69"/>
    </row>
    <row r="532" spans="1:1" ht="15.75" customHeight="1" x14ac:dyDescent="0.15">
      <c r="A532" s="69"/>
    </row>
    <row r="533" spans="1:1" ht="15.75" customHeight="1" x14ac:dyDescent="0.15">
      <c r="A533" s="69"/>
    </row>
    <row r="534" spans="1:1" ht="15.75" customHeight="1" x14ac:dyDescent="0.15">
      <c r="A534" s="69"/>
    </row>
    <row r="535" spans="1:1" ht="15.75" customHeight="1" x14ac:dyDescent="0.15">
      <c r="A535" s="69"/>
    </row>
    <row r="536" spans="1:1" ht="15.75" customHeight="1" x14ac:dyDescent="0.15">
      <c r="A536" s="69"/>
    </row>
    <row r="537" spans="1:1" ht="15.75" customHeight="1" x14ac:dyDescent="0.15">
      <c r="A537" s="69"/>
    </row>
    <row r="538" spans="1:1" ht="15.75" customHeight="1" x14ac:dyDescent="0.15">
      <c r="A538" s="69"/>
    </row>
    <row r="539" spans="1:1" ht="15.75" customHeight="1" x14ac:dyDescent="0.15">
      <c r="A539" s="69"/>
    </row>
    <row r="540" spans="1:1" ht="15.75" customHeight="1" x14ac:dyDescent="0.15">
      <c r="A540" s="69"/>
    </row>
    <row r="541" spans="1:1" ht="15.75" customHeight="1" x14ac:dyDescent="0.15">
      <c r="A541" s="69"/>
    </row>
    <row r="542" spans="1:1" ht="15.75" customHeight="1" x14ac:dyDescent="0.15">
      <c r="A542" s="69"/>
    </row>
    <row r="543" spans="1:1" ht="15.75" customHeight="1" x14ac:dyDescent="0.15">
      <c r="A543" s="69"/>
    </row>
    <row r="544" spans="1:1" ht="15.75" customHeight="1" x14ac:dyDescent="0.15">
      <c r="A544" s="69"/>
    </row>
    <row r="545" spans="1:1" ht="15.75" customHeight="1" x14ac:dyDescent="0.15">
      <c r="A545" s="69"/>
    </row>
    <row r="546" spans="1:1" ht="15.75" customHeight="1" x14ac:dyDescent="0.15">
      <c r="A546" s="69"/>
    </row>
    <row r="547" spans="1:1" ht="15.75" customHeight="1" x14ac:dyDescent="0.15">
      <c r="A547" s="69"/>
    </row>
    <row r="548" spans="1:1" ht="15.75" customHeight="1" x14ac:dyDescent="0.15">
      <c r="A548" s="69"/>
    </row>
    <row r="549" spans="1:1" ht="15.75" customHeight="1" x14ac:dyDescent="0.15">
      <c r="A549" s="69"/>
    </row>
    <row r="550" spans="1:1" ht="15.75" customHeight="1" x14ac:dyDescent="0.15">
      <c r="A550" s="69"/>
    </row>
    <row r="551" spans="1:1" ht="15.75" customHeight="1" x14ac:dyDescent="0.15">
      <c r="A551" s="69"/>
    </row>
    <row r="552" spans="1:1" ht="15.75" customHeight="1" x14ac:dyDescent="0.15">
      <c r="A552" s="69"/>
    </row>
    <row r="553" spans="1:1" ht="15.75" customHeight="1" x14ac:dyDescent="0.15">
      <c r="A553" s="69"/>
    </row>
    <row r="554" spans="1:1" ht="15.75" customHeight="1" x14ac:dyDescent="0.15">
      <c r="A554" s="69"/>
    </row>
    <row r="555" spans="1:1" ht="15.75" customHeight="1" x14ac:dyDescent="0.15">
      <c r="A555" s="69"/>
    </row>
    <row r="556" spans="1:1" ht="15.75" customHeight="1" x14ac:dyDescent="0.15">
      <c r="A556" s="69"/>
    </row>
    <row r="557" spans="1:1" ht="15.75" customHeight="1" x14ac:dyDescent="0.15">
      <c r="A557" s="69"/>
    </row>
    <row r="558" spans="1:1" ht="15.75" customHeight="1" x14ac:dyDescent="0.15">
      <c r="A558" s="69"/>
    </row>
    <row r="559" spans="1:1" ht="15.75" customHeight="1" x14ac:dyDescent="0.15">
      <c r="A559" s="69"/>
    </row>
    <row r="560" spans="1:1" ht="15.75" customHeight="1" x14ac:dyDescent="0.15">
      <c r="A560" s="69"/>
    </row>
    <row r="561" spans="1:1" ht="15.75" customHeight="1" x14ac:dyDescent="0.15">
      <c r="A561" s="69"/>
    </row>
    <row r="562" spans="1:1" ht="15.75" customHeight="1" x14ac:dyDescent="0.15">
      <c r="A562" s="69"/>
    </row>
    <row r="563" spans="1:1" ht="15.75" customHeight="1" x14ac:dyDescent="0.15">
      <c r="A563" s="69"/>
    </row>
    <row r="564" spans="1:1" ht="15.75" customHeight="1" x14ac:dyDescent="0.15">
      <c r="A564" s="69"/>
    </row>
    <row r="565" spans="1:1" ht="15.75" customHeight="1" x14ac:dyDescent="0.15">
      <c r="A565" s="69"/>
    </row>
    <row r="566" spans="1:1" ht="15.75" customHeight="1" x14ac:dyDescent="0.15">
      <c r="A566" s="69"/>
    </row>
    <row r="567" spans="1:1" ht="15.75" customHeight="1" x14ac:dyDescent="0.15">
      <c r="A567" s="69"/>
    </row>
    <row r="568" spans="1:1" ht="15.75" customHeight="1" x14ac:dyDescent="0.15">
      <c r="A568" s="69"/>
    </row>
    <row r="569" spans="1:1" ht="15.75" customHeight="1" x14ac:dyDescent="0.15">
      <c r="A569" s="69"/>
    </row>
    <row r="570" spans="1:1" ht="15.75" customHeight="1" x14ac:dyDescent="0.15">
      <c r="A570" s="69"/>
    </row>
    <row r="571" spans="1:1" ht="15.75" customHeight="1" x14ac:dyDescent="0.15">
      <c r="A571" s="69"/>
    </row>
    <row r="572" spans="1:1" ht="15.75" customHeight="1" x14ac:dyDescent="0.15">
      <c r="A572" s="69"/>
    </row>
    <row r="573" spans="1:1" ht="15.75" customHeight="1" x14ac:dyDescent="0.15">
      <c r="A573" s="69"/>
    </row>
    <row r="574" spans="1:1" ht="15.75" customHeight="1" x14ac:dyDescent="0.15">
      <c r="A574" s="69"/>
    </row>
    <row r="575" spans="1:1" ht="15.75" customHeight="1" x14ac:dyDescent="0.15">
      <c r="A575" s="69"/>
    </row>
    <row r="576" spans="1:1" ht="15.75" customHeight="1" x14ac:dyDescent="0.15">
      <c r="A576" s="69"/>
    </row>
    <row r="577" spans="1:1" ht="15.75" customHeight="1" x14ac:dyDescent="0.15">
      <c r="A577" s="69"/>
    </row>
    <row r="578" spans="1:1" ht="15.75" customHeight="1" x14ac:dyDescent="0.15">
      <c r="A578" s="69"/>
    </row>
    <row r="579" spans="1:1" ht="15.75" customHeight="1" x14ac:dyDescent="0.15">
      <c r="A579" s="69"/>
    </row>
    <row r="580" spans="1:1" ht="15.75" customHeight="1" x14ac:dyDescent="0.15">
      <c r="A580" s="69"/>
    </row>
    <row r="581" spans="1:1" ht="15.75" customHeight="1" x14ac:dyDescent="0.15">
      <c r="A581" s="69"/>
    </row>
    <row r="582" spans="1:1" ht="15.75" customHeight="1" x14ac:dyDescent="0.15">
      <c r="A582" s="69"/>
    </row>
    <row r="583" spans="1:1" ht="15.75" customHeight="1" x14ac:dyDescent="0.15">
      <c r="A583" s="69"/>
    </row>
    <row r="584" spans="1:1" ht="15.75" customHeight="1" x14ac:dyDescent="0.15">
      <c r="A584" s="69"/>
    </row>
    <row r="585" spans="1:1" ht="15.75" customHeight="1" x14ac:dyDescent="0.15">
      <c r="A585" s="69"/>
    </row>
    <row r="586" spans="1:1" ht="15.75" customHeight="1" x14ac:dyDescent="0.15">
      <c r="A586" s="69"/>
    </row>
    <row r="587" spans="1:1" ht="15.75" customHeight="1" x14ac:dyDescent="0.15">
      <c r="A587" s="69"/>
    </row>
    <row r="588" spans="1:1" ht="15.75" customHeight="1" x14ac:dyDescent="0.15">
      <c r="A588" s="69"/>
    </row>
    <row r="589" spans="1:1" ht="15.75" customHeight="1" x14ac:dyDescent="0.15">
      <c r="A589" s="69"/>
    </row>
    <row r="590" spans="1:1" ht="15.75" customHeight="1" x14ac:dyDescent="0.15">
      <c r="A590" s="69"/>
    </row>
    <row r="591" spans="1:1" ht="15.75" customHeight="1" x14ac:dyDescent="0.15">
      <c r="A591" s="69"/>
    </row>
    <row r="592" spans="1:1" ht="15.75" customHeight="1" x14ac:dyDescent="0.15">
      <c r="A592" s="69"/>
    </row>
    <row r="593" spans="1:1" ht="15.75" customHeight="1" x14ac:dyDescent="0.15">
      <c r="A593" s="69"/>
    </row>
    <row r="594" spans="1:1" ht="15.75" customHeight="1" x14ac:dyDescent="0.15">
      <c r="A594" s="69"/>
    </row>
    <row r="595" spans="1:1" ht="15.75" customHeight="1" x14ac:dyDescent="0.15">
      <c r="A595" s="69"/>
    </row>
    <row r="596" spans="1:1" ht="15.75" customHeight="1" x14ac:dyDescent="0.15">
      <c r="A596" s="69"/>
    </row>
    <row r="597" spans="1:1" ht="15.75" customHeight="1" x14ac:dyDescent="0.15">
      <c r="A597" s="69"/>
    </row>
    <row r="598" spans="1:1" ht="15.75" customHeight="1" x14ac:dyDescent="0.15">
      <c r="A598" s="69"/>
    </row>
    <row r="599" spans="1:1" ht="15.75" customHeight="1" x14ac:dyDescent="0.15">
      <c r="A599" s="69"/>
    </row>
    <row r="600" spans="1:1" ht="15.75" customHeight="1" x14ac:dyDescent="0.15">
      <c r="A600" s="69"/>
    </row>
    <row r="601" spans="1:1" ht="15.75" customHeight="1" x14ac:dyDescent="0.15">
      <c r="A601" s="69"/>
    </row>
    <row r="602" spans="1:1" ht="15.75" customHeight="1" x14ac:dyDescent="0.15">
      <c r="A602" s="69"/>
    </row>
    <row r="603" spans="1:1" ht="15.75" customHeight="1" x14ac:dyDescent="0.15">
      <c r="A603" s="69"/>
    </row>
    <row r="604" spans="1:1" ht="15.75" customHeight="1" x14ac:dyDescent="0.15">
      <c r="A604" s="69"/>
    </row>
    <row r="605" spans="1:1" ht="15.75" customHeight="1" x14ac:dyDescent="0.15">
      <c r="A605" s="69"/>
    </row>
    <row r="606" spans="1:1" ht="15.75" customHeight="1" x14ac:dyDescent="0.15">
      <c r="A606" s="69"/>
    </row>
    <row r="607" spans="1:1" ht="15.75" customHeight="1" x14ac:dyDescent="0.15">
      <c r="A607" s="69"/>
    </row>
    <row r="608" spans="1:1" ht="15.75" customHeight="1" x14ac:dyDescent="0.15">
      <c r="A608" s="69"/>
    </row>
    <row r="609" spans="1:1" ht="15.75" customHeight="1" x14ac:dyDescent="0.15">
      <c r="A609" s="69"/>
    </row>
    <row r="610" spans="1:1" ht="15.75" customHeight="1" x14ac:dyDescent="0.15">
      <c r="A610" s="69"/>
    </row>
    <row r="611" spans="1:1" ht="15.75" customHeight="1" x14ac:dyDescent="0.15">
      <c r="A611" s="69"/>
    </row>
    <row r="612" spans="1:1" ht="15.75" customHeight="1" x14ac:dyDescent="0.15">
      <c r="A612" s="69"/>
    </row>
    <row r="613" spans="1:1" ht="15.75" customHeight="1" x14ac:dyDescent="0.15">
      <c r="A613" s="69"/>
    </row>
    <row r="614" spans="1:1" ht="15.75" customHeight="1" x14ac:dyDescent="0.15">
      <c r="A614" s="69"/>
    </row>
    <row r="615" spans="1:1" ht="15.75" customHeight="1" x14ac:dyDescent="0.15">
      <c r="A615" s="69"/>
    </row>
    <row r="616" spans="1:1" ht="15.75" customHeight="1" x14ac:dyDescent="0.15">
      <c r="A616" s="69"/>
    </row>
    <row r="617" spans="1:1" ht="15.75" customHeight="1" x14ac:dyDescent="0.15">
      <c r="A617" s="69"/>
    </row>
    <row r="618" spans="1:1" ht="15.75" customHeight="1" x14ac:dyDescent="0.15">
      <c r="A618" s="69"/>
    </row>
    <row r="619" spans="1:1" ht="15.75" customHeight="1" x14ac:dyDescent="0.15">
      <c r="A619" s="69"/>
    </row>
    <row r="620" spans="1:1" ht="15.75" customHeight="1" x14ac:dyDescent="0.15">
      <c r="A620" s="69"/>
    </row>
    <row r="621" spans="1:1" ht="15.75" customHeight="1" x14ac:dyDescent="0.15">
      <c r="A621" s="69"/>
    </row>
    <row r="622" spans="1:1" ht="15.75" customHeight="1" x14ac:dyDescent="0.15">
      <c r="A622" s="69"/>
    </row>
    <row r="623" spans="1:1" ht="15.75" customHeight="1" x14ac:dyDescent="0.15">
      <c r="A623" s="69"/>
    </row>
    <row r="624" spans="1:1" ht="15.75" customHeight="1" x14ac:dyDescent="0.15">
      <c r="A624" s="69"/>
    </row>
    <row r="625" spans="1:1" ht="15.75" customHeight="1" x14ac:dyDescent="0.15">
      <c r="A625" s="69"/>
    </row>
    <row r="626" spans="1:1" ht="15.75" customHeight="1" x14ac:dyDescent="0.15">
      <c r="A626" s="69"/>
    </row>
    <row r="627" spans="1:1" ht="15.75" customHeight="1" x14ac:dyDescent="0.15">
      <c r="A627" s="69"/>
    </row>
    <row r="628" spans="1:1" ht="15.75" customHeight="1" x14ac:dyDescent="0.15">
      <c r="A628" s="69"/>
    </row>
    <row r="629" spans="1:1" ht="15.75" customHeight="1" x14ac:dyDescent="0.15">
      <c r="A629" s="69"/>
    </row>
    <row r="630" spans="1:1" ht="15.75" customHeight="1" x14ac:dyDescent="0.15">
      <c r="A630" s="69"/>
    </row>
    <row r="631" spans="1:1" ht="15.75" customHeight="1" x14ac:dyDescent="0.15">
      <c r="A631" s="69"/>
    </row>
    <row r="632" spans="1:1" ht="15.75" customHeight="1" x14ac:dyDescent="0.15">
      <c r="A632" s="69"/>
    </row>
    <row r="633" spans="1:1" ht="15.75" customHeight="1" x14ac:dyDescent="0.15">
      <c r="A633" s="69"/>
    </row>
    <row r="634" spans="1:1" ht="15.75" customHeight="1" x14ac:dyDescent="0.15">
      <c r="A634" s="69"/>
    </row>
    <row r="635" spans="1:1" ht="15.75" customHeight="1" x14ac:dyDescent="0.15">
      <c r="A635" s="69"/>
    </row>
    <row r="636" spans="1:1" ht="15.75" customHeight="1" x14ac:dyDescent="0.15">
      <c r="A636" s="69"/>
    </row>
    <row r="637" spans="1:1" ht="15.75" customHeight="1" x14ac:dyDescent="0.15">
      <c r="A637" s="69"/>
    </row>
    <row r="638" spans="1:1" ht="15.75" customHeight="1" x14ac:dyDescent="0.15">
      <c r="A638" s="69"/>
    </row>
    <row r="639" spans="1:1" ht="15.75" customHeight="1" x14ac:dyDescent="0.15">
      <c r="A639" s="69"/>
    </row>
    <row r="640" spans="1:1" ht="15.75" customHeight="1" x14ac:dyDescent="0.15">
      <c r="A640" s="69"/>
    </row>
    <row r="641" spans="1:1" ht="15.75" customHeight="1" x14ac:dyDescent="0.15">
      <c r="A641" s="69"/>
    </row>
    <row r="642" spans="1:1" ht="15.75" customHeight="1" x14ac:dyDescent="0.15">
      <c r="A642" s="69"/>
    </row>
    <row r="643" spans="1:1" ht="15.75" customHeight="1" x14ac:dyDescent="0.15">
      <c r="A643" s="69"/>
    </row>
    <row r="644" spans="1:1" ht="15.75" customHeight="1" x14ac:dyDescent="0.15">
      <c r="A644" s="69"/>
    </row>
    <row r="645" spans="1:1" ht="15.75" customHeight="1" x14ac:dyDescent="0.15">
      <c r="A645" s="69"/>
    </row>
    <row r="646" spans="1:1" ht="15.75" customHeight="1" x14ac:dyDescent="0.15">
      <c r="A646" s="69"/>
    </row>
    <row r="647" spans="1:1" ht="15.75" customHeight="1" x14ac:dyDescent="0.15">
      <c r="A647" s="69"/>
    </row>
    <row r="648" spans="1:1" ht="15.75" customHeight="1" x14ac:dyDescent="0.15">
      <c r="A648" s="69"/>
    </row>
    <row r="649" spans="1:1" ht="15.75" customHeight="1" x14ac:dyDescent="0.15">
      <c r="A649" s="69"/>
    </row>
    <row r="650" spans="1:1" ht="15.75" customHeight="1" x14ac:dyDescent="0.15">
      <c r="A650" s="69"/>
    </row>
    <row r="651" spans="1:1" ht="15.75" customHeight="1" x14ac:dyDescent="0.15">
      <c r="A651" s="69"/>
    </row>
    <row r="652" spans="1:1" ht="15.75" customHeight="1" x14ac:dyDescent="0.15">
      <c r="A652" s="69"/>
    </row>
    <row r="653" spans="1:1" ht="15.75" customHeight="1" x14ac:dyDescent="0.15">
      <c r="A653" s="69"/>
    </row>
    <row r="654" spans="1:1" ht="15.75" customHeight="1" x14ac:dyDescent="0.15">
      <c r="A654" s="69"/>
    </row>
    <row r="655" spans="1:1" ht="15.75" customHeight="1" x14ac:dyDescent="0.15">
      <c r="A655" s="69"/>
    </row>
    <row r="656" spans="1:1" ht="15.75" customHeight="1" x14ac:dyDescent="0.15">
      <c r="A656" s="69"/>
    </row>
    <row r="657" spans="1:1" ht="15.75" customHeight="1" x14ac:dyDescent="0.15">
      <c r="A657" s="69"/>
    </row>
    <row r="658" spans="1:1" ht="15.75" customHeight="1" x14ac:dyDescent="0.15">
      <c r="A658" s="69"/>
    </row>
    <row r="659" spans="1:1" ht="15.75" customHeight="1" x14ac:dyDescent="0.15">
      <c r="A659" s="69"/>
    </row>
    <row r="660" spans="1:1" ht="15.75" customHeight="1" x14ac:dyDescent="0.15">
      <c r="A660" s="69"/>
    </row>
    <row r="661" spans="1:1" ht="15.75" customHeight="1" x14ac:dyDescent="0.15">
      <c r="A661" s="69"/>
    </row>
    <row r="662" spans="1:1" ht="15.75" customHeight="1" x14ac:dyDescent="0.15">
      <c r="A662" s="69"/>
    </row>
    <row r="663" spans="1:1" ht="15.75" customHeight="1" x14ac:dyDescent="0.15">
      <c r="A663" s="69"/>
    </row>
    <row r="664" spans="1:1" ht="15.75" customHeight="1" x14ac:dyDescent="0.15">
      <c r="A664" s="69"/>
    </row>
    <row r="665" spans="1:1" ht="15.75" customHeight="1" x14ac:dyDescent="0.15">
      <c r="A665" s="69"/>
    </row>
    <row r="666" spans="1:1" ht="15.75" customHeight="1" x14ac:dyDescent="0.15">
      <c r="A666" s="69"/>
    </row>
    <row r="667" spans="1:1" ht="15.75" customHeight="1" x14ac:dyDescent="0.15">
      <c r="A667" s="69"/>
    </row>
    <row r="668" spans="1:1" ht="15.75" customHeight="1" x14ac:dyDescent="0.15">
      <c r="A668" s="69"/>
    </row>
    <row r="669" spans="1:1" ht="15.75" customHeight="1" x14ac:dyDescent="0.15">
      <c r="A669" s="69"/>
    </row>
    <row r="670" spans="1:1" ht="15.75" customHeight="1" x14ac:dyDescent="0.15">
      <c r="A670" s="69"/>
    </row>
    <row r="671" spans="1:1" ht="15.75" customHeight="1" x14ac:dyDescent="0.15">
      <c r="A671" s="69"/>
    </row>
    <row r="672" spans="1:1" ht="15.75" customHeight="1" x14ac:dyDescent="0.15">
      <c r="A672" s="69"/>
    </row>
    <row r="673" spans="1:1" ht="15.75" customHeight="1" x14ac:dyDescent="0.15">
      <c r="A673" s="69"/>
    </row>
    <row r="674" spans="1:1" ht="15.75" customHeight="1" x14ac:dyDescent="0.15">
      <c r="A674" s="69"/>
    </row>
    <row r="675" spans="1:1" ht="15.75" customHeight="1" x14ac:dyDescent="0.15">
      <c r="A675" s="69"/>
    </row>
    <row r="676" spans="1:1" ht="15.75" customHeight="1" x14ac:dyDescent="0.15">
      <c r="A676" s="69"/>
    </row>
    <row r="677" spans="1:1" ht="15.75" customHeight="1" x14ac:dyDescent="0.15">
      <c r="A677" s="69"/>
    </row>
    <row r="678" spans="1:1" ht="15.75" customHeight="1" x14ac:dyDescent="0.15">
      <c r="A678" s="69"/>
    </row>
    <row r="679" spans="1:1" ht="15.75" customHeight="1" x14ac:dyDescent="0.15">
      <c r="A679" s="69"/>
    </row>
    <row r="680" spans="1:1" ht="15.75" customHeight="1" x14ac:dyDescent="0.15">
      <c r="A680" s="69"/>
    </row>
    <row r="681" spans="1:1" ht="15.75" customHeight="1" x14ac:dyDescent="0.15">
      <c r="A681" s="69"/>
    </row>
    <row r="682" spans="1:1" ht="15.75" customHeight="1" x14ac:dyDescent="0.15">
      <c r="A682" s="69"/>
    </row>
    <row r="683" spans="1:1" ht="15.75" customHeight="1" x14ac:dyDescent="0.15">
      <c r="A683" s="69"/>
    </row>
    <row r="684" spans="1:1" ht="15.75" customHeight="1" x14ac:dyDescent="0.15">
      <c r="A684" s="69"/>
    </row>
    <row r="685" spans="1:1" ht="15.75" customHeight="1" x14ac:dyDescent="0.15">
      <c r="A685" s="69"/>
    </row>
    <row r="686" spans="1:1" ht="15.75" customHeight="1" x14ac:dyDescent="0.15">
      <c r="A686" s="69"/>
    </row>
    <row r="687" spans="1:1" ht="15.75" customHeight="1" x14ac:dyDescent="0.15">
      <c r="A687" s="69"/>
    </row>
    <row r="688" spans="1:1" ht="15.75" customHeight="1" x14ac:dyDescent="0.15">
      <c r="A688" s="69"/>
    </row>
    <row r="689" spans="1:1" ht="15.75" customHeight="1" x14ac:dyDescent="0.15">
      <c r="A689" s="69"/>
    </row>
    <row r="690" spans="1:1" ht="15.75" customHeight="1" x14ac:dyDescent="0.15">
      <c r="A690" s="69"/>
    </row>
    <row r="691" spans="1:1" ht="15.75" customHeight="1" x14ac:dyDescent="0.15">
      <c r="A691" s="69"/>
    </row>
    <row r="692" spans="1:1" ht="15.75" customHeight="1" x14ac:dyDescent="0.15">
      <c r="A692" s="69"/>
    </row>
    <row r="693" spans="1:1" ht="15.75" customHeight="1" x14ac:dyDescent="0.15">
      <c r="A693" s="69"/>
    </row>
    <row r="694" spans="1:1" ht="15.75" customHeight="1" x14ac:dyDescent="0.15">
      <c r="A694" s="69"/>
    </row>
    <row r="695" spans="1:1" ht="15.75" customHeight="1" x14ac:dyDescent="0.15">
      <c r="A695" s="69"/>
    </row>
    <row r="696" spans="1:1" ht="15.75" customHeight="1" x14ac:dyDescent="0.15">
      <c r="A696" s="69"/>
    </row>
    <row r="697" spans="1:1" ht="15.75" customHeight="1" x14ac:dyDescent="0.15">
      <c r="A697" s="69"/>
    </row>
    <row r="698" spans="1:1" ht="15.75" customHeight="1" x14ac:dyDescent="0.15">
      <c r="A698" s="69"/>
    </row>
    <row r="699" spans="1:1" ht="15.75" customHeight="1" x14ac:dyDescent="0.15">
      <c r="A699" s="69"/>
    </row>
    <row r="700" spans="1:1" ht="15.75" customHeight="1" x14ac:dyDescent="0.15">
      <c r="A700" s="69"/>
    </row>
    <row r="701" spans="1:1" ht="15.75" customHeight="1" x14ac:dyDescent="0.15">
      <c r="A701" s="69"/>
    </row>
    <row r="702" spans="1:1" ht="15.75" customHeight="1" x14ac:dyDescent="0.15">
      <c r="A702" s="69"/>
    </row>
    <row r="703" spans="1:1" ht="15.75" customHeight="1" x14ac:dyDescent="0.15">
      <c r="A703" s="69"/>
    </row>
    <row r="704" spans="1:1" ht="15.75" customHeight="1" x14ac:dyDescent="0.15">
      <c r="A704" s="69"/>
    </row>
    <row r="705" spans="1:1" ht="15.75" customHeight="1" x14ac:dyDescent="0.15">
      <c r="A705" s="69"/>
    </row>
    <row r="706" spans="1:1" ht="15.75" customHeight="1" x14ac:dyDescent="0.15">
      <c r="A706" s="69"/>
    </row>
    <row r="707" spans="1:1" ht="15.75" customHeight="1" x14ac:dyDescent="0.15">
      <c r="A707" s="69"/>
    </row>
    <row r="708" spans="1:1" ht="15.75" customHeight="1" x14ac:dyDescent="0.15">
      <c r="A708" s="69"/>
    </row>
    <row r="709" spans="1:1" ht="15.75" customHeight="1" x14ac:dyDescent="0.15">
      <c r="A709" s="69"/>
    </row>
    <row r="710" spans="1:1" ht="15.75" customHeight="1" x14ac:dyDescent="0.15">
      <c r="A710" s="69"/>
    </row>
    <row r="711" spans="1:1" ht="15.75" customHeight="1" x14ac:dyDescent="0.15">
      <c r="A711" s="69"/>
    </row>
    <row r="712" spans="1:1" ht="15.75" customHeight="1" x14ac:dyDescent="0.15">
      <c r="A712" s="69"/>
    </row>
    <row r="713" spans="1:1" ht="15.75" customHeight="1" x14ac:dyDescent="0.15">
      <c r="A713" s="69"/>
    </row>
    <row r="714" spans="1:1" ht="15.75" customHeight="1" x14ac:dyDescent="0.15">
      <c r="A714" s="69"/>
    </row>
    <row r="715" spans="1:1" ht="15.75" customHeight="1" x14ac:dyDescent="0.15">
      <c r="A715" s="69"/>
    </row>
    <row r="716" spans="1:1" ht="15.75" customHeight="1" x14ac:dyDescent="0.15">
      <c r="A716" s="69"/>
    </row>
    <row r="717" spans="1:1" ht="15.75" customHeight="1" x14ac:dyDescent="0.15">
      <c r="A717" s="69"/>
    </row>
    <row r="718" spans="1:1" ht="15.75" customHeight="1" x14ac:dyDescent="0.15">
      <c r="A718" s="69"/>
    </row>
    <row r="719" spans="1:1" ht="15.75" customHeight="1" x14ac:dyDescent="0.15">
      <c r="A719" s="69"/>
    </row>
    <row r="720" spans="1:1" ht="15.75" customHeight="1" x14ac:dyDescent="0.15">
      <c r="A720" s="69"/>
    </row>
    <row r="721" spans="1:1" ht="15.75" customHeight="1" x14ac:dyDescent="0.15">
      <c r="A721" s="69"/>
    </row>
    <row r="722" spans="1:1" ht="15.75" customHeight="1" x14ac:dyDescent="0.15">
      <c r="A722" s="69"/>
    </row>
    <row r="723" spans="1:1" ht="15.75" customHeight="1" x14ac:dyDescent="0.15">
      <c r="A723" s="69"/>
    </row>
    <row r="724" spans="1:1" ht="15.75" customHeight="1" x14ac:dyDescent="0.15">
      <c r="A724" s="69"/>
    </row>
    <row r="725" spans="1:1" ht="15.75" customHeight="1" x14ac:dyDescent="0.15">
      <c r="A725" s="69"/>
    </row>
    <row r="726" spans="1:1" ht="15.75" customHeight="1" x14ac:dyDescent="0.15">
      <c r="A726" s="69"/>
    </row>
    <row r="727" spans="1:1" ht="15.75" customHeight="1" x14ac:dyDescent="0.15">
      <c r="A727" s="69"/>
    </row>
    <row r="728" spans="1:1" ht="15.75" customHeight="1" x14ac:dyDescent="0.15">
      <c r="A728" s="69"/>
    </row>
    <row r="729" spans="1:1" ht="15.75" customHeight="1" x14ac:dyDescent="0.15">
      <c r="A729" s="69"/>
    </row>
    <row r="730" spans="1:1" ht="15.75" customHeight="1" x14ac:dyDescent="0.15">
      <c r="A730" s="69"/>
    </row>
    <row r="731" spans="1:1" ht="15.75" customHeight="1" x14ac:dyDescent="0.15">
      <c r="A731" s="69"/>
    </row>
    <row r="732" spans="1:1" ht="15.75" customHeight="1" x14ac:dyDescent="0.15">
      <c r="A732" s="69"/>
    </row>
    <row r="733" spans="1:1" ht="15.75" customHeight="1" x14ac:dyDescent="0.15">
      <c r="A733" s="69"/>
    </row>
    <row r="734" spans="1:1" ht="15.75" customHeight="1" x14ac:dyDescent="0.15">
      <c r="A734" s="69"/>
    </row>
    <row r="735" spans="1:1" ht="15.75" customHeight="1" x14ac:dyDescent="0.15">
      <c r="A735" s="69"/>
    </row>
    <row r="736" spans="1:1" ht="15.75" customHeight="1" x14ac:dyDescent="0.15">
      <c r="A736" s="69"/>
    </row>
    <row r="737" spans="1:1" ht="15.75" customHeight="1" x14ac:dyDescent="0.15">
      <c r="A737" s="69"/>
    </row>
    <row r="738" spans="1:1" ht="15.75" customHeight="1" x14ac:dyDescent="0.15">
      <c r="A738" s="69"/>
    </row>
    <row r="739" spans="1:1" ht="15.75" customHeight="1" x14ac:dyDescent="0.15">
      <c r="A739" s="69"/>
    </row>
    <row r="740" spans="1:1" ht="15.75" customHeight="1" x14ac:dyDescent="0.15">
      <c r="A740" s="69"/>
    </row>
    <row r="741" spans="1:1" ht="15.75" customHeight="1" x14ac:dyDescent="0.15">
      <c r="A741" s="69"/>
    </row>
    <row r="742" spans="1:1" ht="15.75" customHeight="1" x14ac:dyDescent="0.15">
      <c r="A742" s="69"/>
    </row>
    <row r="743" spans="1:1" ht="15.75" customHeight="1" x14ac:dyDescent="0.15">
      <c r="A743" s="69"/>
    </row>
    <row r="744" spans="1:1" ht="15.75" customHeight="1" x14ac:dyDescent="0.15">
      <c r="A744" s="69"/>
    </row>
    <row r="745" spans="1:1" ht="15.75" customHeight="1" x14ac:dyDescent="0.15">
      <c r="A745" s="69"/>
    </row>
    <row r="746" spans="1:1" ht="15.75" customHeight="1" x14ac:dyDescent="0.15">
      <c r="A746" s="69"/>
    </row>
    <row r="747" spans="1:1" ht="15.75" customHeight="1" x14ac:dyDescent="0.15">
      <c r="A747" s="69"/>
    </row>
    <row r="748" spans="1:1" ht="15.75" customHeight="1" x14ac:dyDescent="0.15">
      <c r="A748" s="69"/>
    </row>
    <row r="749" spans="1:1" ht="15.75" customHeight="1" x14ac:dyDescent="0.15">
      <c r="A749" s="69"/>
    </row>
    <row r="750" spans="1:1" ht="15.75" customHeight="1" x14ac:dyDescent="0.15">
      <c r="A750" s="69"/>
    </row>
    <row r="751" spans="1:1" ht="15.75" customHeight="1" x14ac:dyDescent="0.15">
      <c r="A751" s="69"/>
    </row>
    <row r="752" spans="1:1" ht="15.75" customHeight="1" x14ac:dyDescent="0.15">
      <c r="A752" s="69"/>
    </row>
    <row r="753" spans="1:1" ht="15.75" customHeight="1" x14ac:dyDescent="0.15">
      <c r="A753" s="69"/>
    </row>
    <row r="754" spans="1:1" ht="15.75" customHeight="1" x14ac:dyDescent="0.15">
      <c r="A754" s="69"/>
    </row>
    <row r="755" spans="1:1" ht="15.75" customHeight="1" x14ac:dyDescent="0.15">
      <c r="A755" s="69"/>
    </row>
    <row r="756" spans="1:1" ht="15.75" customHeight="1" x14ac:dyDescent="0.15">
      <c r="A756" s="69"/>
    </row>
    <row r="757" spans="1:1" ht="15.75" customHeight="1" x14ac:dyDescent="0.15">
      <c r="A757" s="69"/>
    </row>
    <row r="758" spans="1:1" ht="15.75" customHeight="1" x14ac:dyDescent="0.15">
      <c r="A758" s="69"/>
    </row>
    <row r="759" spans="1:1" ht="15.75" customHeight="1" x14ac:dyDescent="0.15">
      <c r="A759" s="69"/>
    </row>
    <row r="760" spans="1:1" ht="15.75" customHeight="1" x14ac:dyDescent="0.15">
      <c r="A760" s="69"/>
    </row>
    <row r="761" spans="1:1" ht="15.75" customHeight="1" x14ac:dyDescent="0.15">
      <c r="A761" s="69"/>
    </row>
    <row r="762" spans="1:1" ht="15.75" customHeight="1" x14ac:dyDescent="0.15">
      <c r="A762" s="69"/>
    </row>
    <row r="763" spans="1:1" ht="15.75" customHeight="1" x14ac:dyDescent="0.15">
      <c r="A763" s="69"/>
    </row>
    <row r="764" spans="1:1" ht="15.75" customHeight="1" x14ac:dyDescent="0.15">
      <c r="A764" s="69"/>
    </row>
    <row r="765" spans="1:1" ht="15.75" customHeight="1" x14ac:dyDescent="0.15">
      <c r="A765" s="69"/>
    </row>
    <row r="766" spans="1:1" ht="15.75" customHeight="1" x14ac:dyDescent="0.15">
      <c r="A766" s="69"/>
    </row>
    <row r="767" spans="1:1" ht="15.75" customHeight="1" x14ac:dyDescent="0.15">
      <c r="A767" s="69"/>
    </row>
    <row r="768" spans="1:1" ht="15.75" customHeight="1" x14ac:dyDescent="0.15">
      <c r="A768" s="69"/>
    </row>
    <row r="769" spans="1:1" ht="15.75" customHeight="1" x14ac:dyDescent="0.15">
      <c r="A769" s="69"/>
    </row>
    <row r="770" spans="1:1" ht="15.75" customHeight="1" x14ac:dyDescent="0.15">
      <c r="A770" s="69"/>
    </row>
    <row r="771" spans="1:1" ht="15.75" customHeight="1" x14ac:dyDescent="0.15">
      <c r="A771" s="69"/>
    </row>
    <row r="772" spans="1:1" ht="15.75" customHeight="1" x14ac:dyDescent="0.15">
      <c r="A772" s="69"/>
    </row>
    <row r="773" spans="1:1" ht="15.75" customHeight="1" x14ac:dyDescent="0.15">
      <c r="A773" s="69"/>
    </row>
    <row r="774" spans="1:1" ht="15.75" customHeight="1" x14ac:dyDescent="0.15">
      <c r="A774" s="69"/>
    </row>
    <row r="775" spans="1:1" ht="15.75" customHeight="1" x14ac:dyDescent="0.15">
      <c r="A775" s="69"/>
    </row>
    <row r="776" spans="1:1" ht="15.75" customHeight="1" x14ac:dyDescent="0.15">
      <c r="A776" s="69"/>
    </row>
    <row r="777" spans="1:1" ht="15.75" customHeight="1" x14ac:dyDescent="0.15">
      <c r="A777" s="69"/>
    </row>
    <row r="778" spans="1:1" ht="15.75" customHeight="1" x14ac:dyDescent="0.15">
      <c r="A778" s="69"/>
    </row>
    <row r="779" spans="1:1" ht="15.75" customHeight="1" x14ac:dyDescent="0.15">
      <c r="A779" s="69"/>
    </row>
    <row r="780" spans="1:1" ht="15.75" customHeight="1" x14ac:dyDescent="0.15">
      <c r="A780" s="69"/>
    </row>
    <row r="781" spans="1:1" ht="15.75" customHeight="1" x14ac:dyDescent="0.15">
      <c r="A781" s="69"/>
    </row>
    <row r="782" spans="1:1" ht="15.75" customHeight="1" x14ac:dyDescent="0.15">
      <c r="A782" s="69"/>
    </row>
    <row r="783" spans="1:1" ht="15.75" customHeight="1" x14ac:dyDescent="0.15">
      <c r="A783" s="69"/>
    </row>
    <row r="784" spans="1:1" ht="15.75" customHeight="1" x14ac:dyDescent="0.15">
      <c r="A784" s="69"/>
    </row>
    <row r="785" spans="1:1" ht="15.75" customHeight="1" x14ac:dyDescent="0.15">
      <c r="A785" s="69"/>
    </row>
    <row r="786" spans="1:1" ht="15.75" customHeight="1" x14ac:dyDescent="0.15">
      <c r="A786" s="69"/>
    </row>
    <row r="787" spans="1:1" ht="15.75" customHeight="1" x14ac:dyDescent="0.15">
      <c r="A787" s="69"/>
    </row>
    <row r="788" spans="1:1" ht="15.75" customHeight="1" x14ac:dyDescent="0.15">
      <c r="A788" s="69"/>
    </row>
    <row r="789" spans="1:1" ht="15.75" customHeight="1" x14ac:dyDescent="0.15">
      <c r="A789" s="69"/>
    </row>
    <row r="790" spans="1:1" ht="15.75" customHeight="1" x14ac:dyDescent="0.15">
      <c r="A790" s="69"/>
    </row>
    <row r="791" spans="1:1" ht="15.75" customHeight="1" x14ac:dyDescent="0.15">
      <c r="A791" s="69"/>
    </row>
    <row r="792" spans="1:1" ht="15.75" customHeight="1" x14ac:dyDescent="0.15">
      <c r="A792" s="69"/>
    </row>
    <row r="793" spans="1:1" ht="15.75" customHeight="1" x14ac:dyDescent="0.15">
      <c r="A793" s="69"/>
    </row>
    <row r="794" spans="1:1" ht="15.75" customHeight="1" x14ac:dyDescent="0.15">
      <c r="A794" s="69"/>
    </row>
    <row r="795" spans="1:1" ht="15.75" customHeight="1" x14ac:dyDescent="0.15">
      <c r="A795" s="69"/>
    </row>
    <row r="796" spans="1:1" ht="15.75" customHeight="1" x14ac:dyDescent="0.15">
      <c r="A796" s="69"/>
    </row>
    <row r="797" spans="1:1" ht="15.75" customHeight="1" x14ac:dyDescent="0.15">
      <c r="A797" s="69"/>
    </row>
    <row r="798" spans="1:1" ht="15.75" customHeight="1" x14ac:dyDescent="0.15">
      <c r="A798" s="69"/>
    </row>
    <row r="799" spans="1:1" ht="15.75" customHeight="1" x14ac:dyDescent="0.15">
      <c r="A799" s="69"/>
    </row>
    <row r="800" spans="1:1" ht="15.75" customHeight="1" x14ac:dyDescent="0.15">
      <c r="A800" s="69"/>
    </row>
    <row r="801" spans="1:1" ht="15.75" customHeight="1" x14ac:dyDescent="0.15">
      <c r="A801" s="69"/>
    </row>
    <row r="802" spans="1:1" ht="15.75" customHeight="1" x14ac:dyDescent="0.15">
      <c r="A802" s="69"/>
    </row>
    <row r="803" spans="1:1" ht="15.75" customHeight="1" x14ac:dyDescent="0.15">
      <c r="A803" s="69"/>
    </row>
    <row r="804" spans="1:1" ht="15.75" customHeight="1" x14ac:dyDescent="0.15">
      <c r="A804" s="69"/>
    </row>
    <row r="805" spans="1:1" ht="15.75" customHeight="1" x14ac:dyDescent="0.15">
      <c r="A805" s="69"/>
    </row>
    <row r="806" spans="1:1" ht="15.75" customHeight="1" x14ac:dyDescent="0.15">
      <c r="A806" s="69"/>
    </row>
    <row r="807" spans="1:1" ht="15.75" customHeight="1" x14ac:dyDescent="0.15">
      <c r="A807" s="69"/>
    </row>
    <row r="808" spans="1:1" ht="15.75" customHeight="1" x14ac:dyDescent="0.15">
      <c r="A808" s="69"/>
    </row>
    <row r="809" spans="1:1" ht="15.75" customHeight="1" x14ac:dyDescent="0.15">
      <c r="A809" s="69"/>
    </row>
    <row r="810" spans="1:1" ht="15.75" customHeight="1" x14ac:dyDescent="0.15">
      <c r="A810" s="69"/>
    </row>
    <row r="811" spans="1:1" ht="15.75" customHeight="1" x14ac:dyDescent="0.15">
      <c r="A811" s="69"/>
    </row>
    <row r="812" spans="1:1" ht="15.75" customHeight="1" x14ac:dyDescent="0.15">
      <c r="A812" s="69"/>
    </row>
    <row r="813" spans="1:1" ht="15.75" customHeight="1" x14ac:dyDescent="0.15">
      <c r="A813" s="69"/>
    </row>
    <row r="814" spans="1:1" ht="15.75" customHeight="1" x14ac:dyDescent="0.15">
      <c r="A814" s="69"/>
    </row>
    <row r="815" spans="1:1" ht="15.75" customHeight="1" x14ac:dyDescent="0.15">
      <c r="A815" s="69"/>
    </row>
    <row r="816" spans="1:1" ht="15.75" customHeight="1" x14ac:dyDescent="0.15">
      <c r="A816" s="69"/>
    </row>
    <row r="817" spans="1:1" ht="15.75" customHeight="1" x14ac:dyDescent="0.15">
      <c r="A817" s="69"/>
    </row>
    <row r="818" spans="1:1" ht="15.75" customHeight="1" x14ac:dyDescent="0.15">
      <c r="A818" s="69"/>
    </row>
    <row r="819" spans="1:1" ht="15.75" customHeight="1" x14ac:dyDescent="0.15">
      <c r="A819" s="69"/>
    </row>
    <row r="820" spans="1:1" ht="15.75" customHeight="1" x14ac:dyDescent="0.15">
      <c r="A820" s="69"/>
    </row>
    <row r="821" spans="1:1" ht="15.75" customHeight="1" x14ac:dyDescent="0.15">
      <c r="A821" s="69"/>
    </row>
    <row r="822" spans="1:1" ht="15.75" customHeight="1" x14ac:dyDescent="0.15">
      <c r="A822" s="69"/>
    </row>
    <row r="823" spans="1:1" ht="15.75" customHeight="1" x14ac:dyDescent="0.15">
      <c r="A823" s="69"/>
    </row>
    <row r="824" spans="1:1" ht="15.75" customHeight="1" x14ac:dyDescent="0.15">
      <c r="A824" s="69"/>
    </row>
    <row r="825" spans="1:1" ht="15.75" customHeight="1" x14ac:dyDescent="0.15">
      <c r="A825" s="69"/>
    </row>
    <row r="826" spans="1:1" ht="15.75" customHeight="1" x14ac:dyDescent="0.15">
      <c r="A826" s="69"/>
    </row>
    <row r="827" spans="1:1" ht="15.75" customHeight="1" x14ac:dyDescent="0.15">
      <c r="A827" s="69"/>
    </row>
    <row r="828" spans="1:1" ht="15.75" customHeight="1" x14ac:dyDescent="0.15">
      <c r="A828" s="69"/>
    </row>
    <row r="829" spans="1:1" ht="15.75" customHeight="1" x14ac:dyDescent="0.15">
      <c r="A829" s="69"/>
    </row>
    <row r="830" spans="1:1" ht="15.75" customHeight="1" x14ac:dyDescent="0.15">
      <c r="A830" s="69"/>
    </row>
    <row r="831" spans="1:1" ht="15.75" customHeight="1" x14ac:dyDescent="0.15">
      <c r="A831" s="69"/>
    </row>
    <row r="832" spans="1:1" ht="15.75" customHeight="1" x14ac:dyDescent="0.15">
      <c r="A832" s="69"/>
    </row>
    <row r="833" spans="1:1" ht="15.75" customHeight="1" x14ac:dyDescent="0.15">
      <c r="A833" s="69"/>
    </row>
    <row r="834" spans="1:1" ht="15.75" customHeight="1" x14ac:dyDescent="0.15">
      <c r="A834" s="69"/>
    </row>
    <row r="835" spans="1:1" ht="15.75" customHeight="1" x14ac:dyDescent="0.15">
      <c r="A835" s="69"/>
    </row>
    <row r="836" spans="1:1" ht="15.75" customHeight="1" x14ac:dyDescent="0.15">
      <c r="A836" s="69"/>
    </row>
    <row r="837" spans="1:1" ht="15.75" customHeight="1" x14ac:dyDescent="0.15">
      <c r="A837" s="69"/>
    </row>
    <row r="838" spans="1:1" ht="15.75" customHeight="1" x14ac:dyDescent="0.15">
      <c r="A838" s="69"/>
    </row>
    <row r="839" spans="1:1" ht="15.75" customHeight="1" x14ac:dyDescent="0.15">
      <c r="A839" s="69"/>
    </row>
    <row r="840" spans="1:1" ht="15.75" customHeight="1" x14ac:dyDescent="0.15">
      <c r="A840" s="69"/>
    </row>
    <row r="841" spans="1:1" ht="15.75" customHeight="1" x14ac:dyDescent="0.15">
      <c r="A841" s="69"/>
    </row>
    <row r="842" spans="1:1" ht="15.75" customHeight="1" x14ac:dyDescent="0.15">
      <c r="A842" s="69"/>
    </row>
    <row r="843" spans="1:1" ht="15.75" customHeight="1" x14ac:dyDescent="0.15">
      <c r="A843" s="69"/>
    </row>
    <row r="844" spans="1:1" ht="15.75" customHeight="1" x14ac:dyDescent="0.15">
      <c r="A844" s="69"/>
    </row>
    <row r="845" spans="1:1" ht="15.75" customHeight="1" x14ac:dyDescent="0.15">
      <c r="A845" s="69"/>
    </row>
    <row r="846" spans="1:1" ht="15.75" customHeight="1" x14ac:dyDescent="0.15">
      <c r="A846" s="69"/>
    </row>
    <row r="847" spans="1:1" ht="15.75" customHeight="1" x14ac:dyDescent="0.15">
      <c r="A847" s="69"/>
    </row>
    <row r="848" spans="1:1" ht="15.75" customHeight="1" x14ac:dyDescent="0.15">
      <c r="A848" s="69"/>
    </row>
    <row r="849" spans="1:1" ht="15.75" customHeight="1" x14ac:dyDescent="0.15">
      <c r="A849" s="69"/>
    </row>
    <row r="850" spans="1:1" ht="15.75" customHeight="1" x14ac:dyDescent="0.15">
      <c r="A850" s="69"/>
    </row>
    <row r="851" spans="1:1" ht="15.75" customHeight="1" x14ac:dyDescent="0.15">
      <c r="A851" s="69"/>
    </row>
    <row r="852" spans="1:1" ht="15.75" customHeight="1" x14ac:dyDescent="0.15">
      <c r="A852" s="69"/>
    </row>
    <row r="853" spans="1:1" ht="15.75" customHeight="1" x14ac:dyDescent="0.15">
      <c r="A853" s="69"/>
    </row>
    <row r="854" spans="1:1" ht="15.75" customHeight="1" x14ac:dyDescent="0.15">
      <c r="A854" s="69"/>
    </row>
    <row r="855" spans="1:1" ht="15.75" customHeight="1" x14ac:dyDescent="0.15">
      <c r="A855" s="69"/>
    </row>
    <row r="856" spans="1:1" ht="15.75" customHeight="1" x14ac:dyDescent="0.15">
      <c r="A856" s="69"/>
    </row>
    <row r="857" spans="1:1" ht="15.75" customHeight="1" x14ac:dyDescent="0.15">
      <c r="A857" s="69"/>
    </row>
    <row r="858" spans="1:1" ht="15.75" customHeight="1" x14ac:dyDescent="0.15">
      <c r="A858" s="69"/>
    </row>
    <row r="859" spans="1:1" ht="15.75" customHeight="1" x14ac:dyDescent="0.15">
      <c r="A859" s="69"/>
    </row>
    <row r="860" spans="1:1" ht="15.75" customHeight="1" x14ac:dyDescent="0.15">
      <c r="A860" s="69"/>
    </row>
    <row r="861" spans="1:1" ht="15.75" customHeight="1" x14ac:dyDescent="0.15">
      <c r="A861" s="69"/>
    </row>
    <row r="862" spans="1:1" ht="15.75" customHeight="1" x14ac:dyDescent="0.15">
      <c r="A862" s="69"/>
    </row>
    <row r="863" spans="1:1" ht="15.75" customHeight="1" x14ac:dyDescent="0.15">
      <c r="A863" s="69"/>
    </row>
    <row r="864" spans="1:1" ht="15.75" customHeight="1" x14ac:dyDescent="0.15">
      <c r="A864" s="69"/>
    </row>
    <row r="865" spans="1:1" ht="15.75" customHeight="1" x14ac:dyDescent="0.15">
      <c r="A865" s="69"/>
    </row>
    <row r="866" spans="1:1" ht="15.75" customHeight="1" x14ac:dyDescent="0.15">
      <c r="A866" s="69"/>
    </row>
    <row r="867" spans="1:1" ht="15.75" customHeight="1" x14ac:dyDescent="0.15">
      <c r="A867" s="69"/>
    </row>
    <row r="868" spans="1:1" ht="15.75" customHeight="1" x14ac:dyDescent="0.15">
      <c r="A868" s="69"/>
    </row>
    <row r="869" spans="1:1" ht="15.75" customHeight="1" x14ac:dyDescent="0.15">
      <c r="A869" s="69"/>
    </row>
    <row r="870" spans="1:1" ht="15.75" customHeight="1" x14ac:dyDescent="0.15">
      <c r="A870" s="69"/>
    </row>
    <row r="871" spans="1:1" ht="15.75" customHeight="1" x14ac:dyDescent="0.15">
      <c r="A871" s="69"/>
    </row>
    <row r="872" spans="1:1" ht="15.75" customHeight="1" x14ac:dyDescent="0.15">
      <c r="A872" s="69"/>
    </row>
    <row r="873" spans="1:1" ht="15.75" customHeight="1" x14ac:dyDescent="0.15">
      <c r="A873" s="69"/>
    </row>
    <row r="874" spans="1:1" ht="15.75" customHeight="1" x14ac:dyDescent="0.15">
      <c r="A874" s="69"/>
    </row>
    <row r="875" spans="1:1" ht="15.75" customHeight="1" x14ac:dyDescent="0.15">
      <c r="A875" s="69"/>
    </row>
    <row r="876" spans="1:1" ht="15.75" customHeight="1" x14ac:dyDescent="0.15">
      <c r="A876" s="69"/>
    </row>
    <row r="877" spans="1:1" ht="15.75" customHeight="1" x14ac:dyDescent="0.15">
      <c r="A877" s="69"/>
    </row>
    <row r="878" spans="1:1" ht="15.75" customHeight="1" x14ac:dyDescent="0.15">
      <c r="A878" s="69"/>
    </row>
    <row r="879" spans="1:1" ht="15.75" customHeight="1" x14ac:dyDescent="0.15">
      <c r="A879" s="69"/>
    </row>
    <row r="880" spans="1:1" ht="15.75" customHeight="1" x14ac:dyDescent="0.15">
      <c r="A880" s="69"/>
    </row>
    <row r="881" spans="1:1" ht="15.75" customHeight="1" x14ac:dyDescent="0.15">
      <c r="A881" s="69"/>
    </row>
    <row r="882" spans="1:1" ht="15.75" customHeight="1" x14ac:dyDescent="0.15">
      <c r="A882" s="69"/>
    </row>
    <row r="883" spans="1:1" ht="15.75" customHeight="1" x14ac:dyDescent="0.15">
      <c r="A883" s="69"/>
    </row>
    <row r="884" spans="1:1" ht="15.75" customHeight="1" x14ac:dyDescent="0.15">
      <c r="A884" s="69"/>
    </row>
    <row r="885" spans="1:1" ht="15.75" customHeight="1" x14ac:dyDescent="0.15">
      <c r="A885" s="69"/>
    </row>
    <row r="886" spans="1:1" ht="15.75" customHeight="1" x14ac:dyDescent="0.15">
      <c r="A886" s="69"/>
    </row>
    <row r="887" spans="1:1" ht="15.75" customHeight="1" x14ac:dyDescent="0.15">
      <c r="A887" s="69"/>
    </row>
    <row r="888" spans="1:1" ht="15.75" customHeight="1" x14ac:dyDescent="0.15">
      <c r="A888" s="69"/>
    </row>
    <row r="889" spans="1:1" ht="15.75" customHeight="1" x14ac:dyDescent="0.15">
      <c r="A889" s="69"/>
    </row>
    <row r="890" spans="1:1" ht="15.75" customHeight="1" x14ac:dyDescent="0.15">
      <c r="A890" s="69"/>
    </row>
    <row r="891" spans="1:1" ht="15.75" customHeight="1" x14ac:dyDescent="0.15">
      <c r="A891" s="69"/>
    </row>
    <row r="892" spans="1:1" ht="15.75" customHeight="1" x14ac:dyDescent="0.15">
      <c r="A892" s="69"/>
    </row>
    <row r="893" spans="1:1" ht="15.75" customHeight="1" x14ac:dyDescent="0.15">
      <c r="A893" s="69"/>
    </row>
    <row r="894" spans="1:1" ht="15.75" customHeight="1" x14ac:dyDescent="0.15">
      <c r="A894" s="69"/>
    </row>
    <row r="895" spans="1:1" ht="15.75" customHeight="1" x14ac:dyDescent="0.15">
      <c r="A895" s="69"/>
    </row>
    <row r="896" spans="1:1" ht="15.75" customHeight="1" x14ac:dyDescent="0.15">
      <c r="A896" s="69"/>
    </row>
    <row r="897" spans="1:1" ht="15.75" customHeight="1" x14ac:dyDescent="0.15">
      <c r="A897" s="69"/>
    </row>
    <row r="898" spans="1:1" ht="15.75" customHeight="1" x14ac:dyDescent="0.15">
      <c r="A898" s="69"/>
    </row>
    <row r="899" spans="1:1" ht="15.75" customHeight="1" x14ac:dyDescent="0.15">
      <c r="A899" s="69"/>
    </row>
    <row r="900" spans="1:1" ht="15.75" customHeight="1" x14ac:dyDescent="0.15">
      <c r="A900" s="69"/>
    </row>
    <row r="901" spans="1:1" ht="15.75" customHeight="1" x14ac:dyDescent="0.15">
      <c r="A901" s="69"/>
    </row>
    <row r="902" spans="1:1" ht="15.75" customHeight="1" x14ac:dyDescent="0.15">
      <c r="A902" s="69"/>
    </row>
    <row r="903" spans="1:1" ht="15.75" customHeight="1" x14ac:dyDescent="0.15">
      <c r="A903" s="69"/>
    </row>
    <row r="904" spans="1:1" ht="15.75" customHeight="1" x14ac:dyDescent="0.15">
      <c r="A904" s="69"/>
    </row>
    <row r="905" spans="1:1" ht="15.75" customHeight="1" x14ac:dyDescent="0.15">
      <c r="A905" s="69"/>
    </row>
    <row r="906" spans="1:1" ht="15.75" customHeight="1" x14ac:dyDescent="0.15">
      <c r="A906" s="69"/>
    </row>
    <row r="907" spans="1:1" ht="15.75" customHeight="1" x14ac:dyDescent="0.15">
      <c r="A907" s="69"/>
    </row>
    <row r="908" spans="1:1" ht="15.75" customHeight="1" x14ac:dyDescent="0.15">
      <c r="A908" s="69"/>
    </row>
    <row r="909" spans="1:1" ht="15.75" customHeight="1" x14ac:dyDescent="0.15">
      <c r="A909" s="69"/>
    </row>
    <row r="910" spans="1:1" ht="15.75" customHeight="1" x14ac:dyDescent="0.15">
      <c r="A910" s="69"/>
    </row>
    <row r="911" spans="1:1" ht="15.75" customHeight="1" x14ac:dyDescent="0.15">
      <c r="A911" s="69"/>
    </row>
    <row r="912" spans="1:1" ht="15.75" customHeight="1" x14ac:dyDescent="0.15">
      <c r="A912" s="69"/>
    </row>
    <row r="913" spans="1:1" ht="15.75" customHeight="1" x14ac:dyDescent="0.15">
      <c r="A913" s="69"/>
    </row>
    <row r="914" spans="1:1" ht="15.75" customHeight="1" x14ac:dyDescent="0.15">
      <c r="A914" s="69"/>
    </row>
    <row r="915" spans="1:1" ht="15.75" customHeight="1" x14ac:dyDescent="0.15">
      <c r="A915" s="69"/>
    </row>
    <row r="916" spans="1:1" ht="15.75" customHeight="1" x14ac:dyDescent="0.15">
      <c r="A916" s="69"/>
    </row>
    <row r="917" spans="1:1" ht="15.75" customHeight="1" x14ac:dyDescent="0.15">
      <c r="A917" s="69"/>
    </row>
    <row r="918" spans="1:1" ht="15.75" customHeight="1" x14ac:dyDescent="0.15">
      <c r="A918" s="69"/>
    </row>
    <row r="919" spans="1:1" ht="15.75" customHeight="1" x14ac:dyDescent="0.15">
      <c r="A919" s="69"/>
    </row>
    <row r="920" spans="1:1" ht="15.75" customHeight="1" x14ac:dyDescent="0.15">
      <c r="A920" s="69"/>
    </row>
    <row r="921" spans="1:1" ht="15.75" customHeight="1" x14ac:dyDescent="0.15">
      <c r="A921" s="69"/>
    </row>
    <row r="922" spans="1:1" ht="15.75" customHeight="1" x14ac:dyDescent="0.15">
      <c r="A922" s="69"/>
    </row>
    <row r="923" spans="1:1" ht="15.75" customHeight="1" x14ac:dyDescent="0.15">
      <c r="A923" s="69"/>
    </row>
    <row r="924" spans="1:1" ht="15.75" customHeight="1" x14ac:dyDescent="0.15">
      <c r="A924" s="69"/>
    </row>
    <row r="925" spans="1:1" ht="15.75" customHeight="1" x14ac:dyDescent="0.15">
      <c r="A925" s="69"/>
    </row>
    <row r="926" spans="1:1" ht="15.75" customHeight="1" x14ac:dyDescent="0.15">
      <c r="A926" s="69"/>
    </row>
    <row r="927" spans="1:1" ht="15.75" customHeight="1" x14ac:dyDescent="0.15">
      <c r="A927" s="69"/>
    </row>
    <row r="928" spans="1:1" ht="15.75" customHeight="1" x14ac:dyDescent="0.15">
      <c r="A928" s="69"/>
    </row>
    <row r="929" spans="1:1" ht="15.75" customHeight="1" x14ac:dyDescent="0.15">
      <c r="A929" s="69"/>
    </row>
    <row r="930" spans="1:1" ht="15.75" customHeight="1" x14ac:dyDescent="0.15">
      <c r="A930" s="69"/>
    </row>
    <row r="931" spans="1:1" ht="15.75" customHeight="1" x14ac:dyDescent="0.15">
      <c r="A931" s="69"/>
    </row>
    <row r="932" spans="1:1" ht="15.75" customHeight="1" x14ac:dyDescent="0.15">
      <c r="A932" s="69"/>
    </row>
    <row r="933" spans="1:1" ht="15.75" customHeight="1" x14ac:dyDescent="0.15">
      <c r="A933" s="69"/>
    </row>
    <row r="934" spans="1:1" ht="15.75" customHeight="1" x14ac:dyDescent="0.15">
      <c r="A934" s="69"/>
    </row>
    <row r="935" spans="1:1" ht="15.75" customHeight="1" x14ac:dyDescent="0.15">
      <c r="A935" s="69"/>
    </row>
    <row r="936" spans="1:1" ht="15.75" customHeight="1" x14ac:dyDescent="0.15">
      <c r="A936" s="69"/>
    </row>
    <row r="937" spans="1:1" ht="15.75" customHeight="1" x14ac:dyDescent="0.15">
      <c r="A937" s="69"/>
    </row>
    <row r="938" spans="1:1" ht="15.75" customHeight="1" x14ac:dyDescent="0.15">
      <c r="A938" s="69"/>
    </row>
    <row r="939" spans="1:1" ht="15.75" customHeight="1" x14ac:dyDescent="0.15">
      <c r="A939" s="69"/>
    </row>
    <row r="940" spans="1:1" ht="15.75" customHeight="1" x14ac:dyDescent="0.15">
      <c r="A940" s="69"/>
    </row>
    <row r="941" spans="1:1" ht="15.75" customHeight="1" x14ac:dyDescent="0.15">
      <c r="A941" s="69"/>
    </row>
    <row r="942" spans="1:1" ht="15.75" customHeight="1" x14ac:dyDescent="0.15">
      <c r="A942" s="69"/>
    </row>
    <row r="943" spans="1:1" ht="15.75" customHeight="1" x14ac:dyDescent="0.15">
      <c r="A943" s="69"/>
    </row>
    <row r="944" spans="1:1" ht="15.75" customHeight="1" x14ac:dyDescent="0.15">
      <c r="A944" s="69"/>
    </row>
    <row r="945" spans="1:1" ht="15.75" customHeight="1" x14ac:dyDescent="0.15">
      <c r="A945" s="69"/>
    </row>
    <row r="946" spans="1:1" ht="15.75" customHeight="1" x14ac:dyDescent="0.15">
      <c r="A946" s="69"/>
    </row>
    <row r="947" spans="1:1" ht="15.75" customHeight="1" x14ac:dyDescent="0.15">
      <c r="A947" s="69"/>
    </row>
    <row r="948" spans="1:1" ht="15.75" customHeight="1" x14ac:dyDescent="0.15">
      <c r="A948" s="69"/>
    </row>
    <row r="949" spans="1:1" ht="15.75" customHeight="1" x14ac:dyDescent="0.15">
      <c r="A949" s="69"/>
    </row>
    <row r="950" spans="1:1" ht="15.75" customHeight="1" x14ac:dyDescent="0.15">
      <c r="A950" s="69"/>
    </row>
    <row r="951" spans="1:1" ht="15.75" customHeight="1" x14ac:dyDescent="0.15">
      <c r="A951" s="69"/>
    </row>
    <row r="952" spans="1:1" ht="15.75" customHeight="1" x14ac:dyDescent="0.15">
      <c r="A952" s="69"/>
    </row>
    <row r="953" spans="1:1" ht="15.75" customHeight="1" x14ac:dyDescent="0.15">
      <c r="A953" s="69"/>
    </row>
    <row r="954" spans="1:1" ht="15.75" customHeight="1" x14ac:dyDescent="0.15">
      <c r="A954" s="69"/>
    </row>
    <row r="955" spans="1:1" ht="15.75" customHeight="1" x14ac:dyDescent="0.15">
      <c r="A955" s="69"/>
    </row>
    <row r="956" spans="1:1" ht="15.75" customHeight="1" x14ac:dyDescent="0.15">
      <c r="A956" s="69"/>
    </row>
    <row r="957" spans="1:1" ht="15.75" customHeight="1" x14ac:dyDescent="0.15">
      <c r="A957" s="69"/>
    </row>
    <row r="958" spans="1:1" ht="15.75" customHeight="1" x14ac:dyDescent="0.15">
      <c r="A958" s="69"/>
    </row>
    <row r="959" spans="1:1" ht="15.75" customHeight="1" x14ac:dyDescent="0.15">
      <c r="A959" s="69"/>
    </row>
    <row r="960" spans="1:1" ht="15.75" customHeight="1" x14ac:dyDescent="0.15">
      <c r="A960" s="69"/>
    </row>
    <row r="961" spans="1:1" ht="15.75" customHeight="1" x14ac:dyDescent="0.15">
      <c r="A961" s="69"/>
    </row>
    <row r="962" spans="1:1" ht="15.75" customHeight="1" x14ac:dyDescent="0.15">
      <c r="A962" s="69"/>
    </row>
    <row r="963" spans="1:1" ht="15.75" customHeight="1" x14ac:dyDescent="0.15">
      <c r="A963" s="69"/>
    </row>
    <row r="964" spans="1:1" ht="15.75" customHeight="1" x14ac:dyDescent="0.15">
      <c r="A964" s="69"/>
    </row>
    <row r="965" spans="1:1" ht="15.75" customHeight="1" x14ac:dyDescent="0.15">
      <c r="A965" s="69"/>
    </row>
    <row r="966" spans="1:1" ht="15.75" customHeight="1" x14ac:dyDescent="0.15">
      <c r="A966" s="69"/>
    </row>
    <row r="967" spans="1:1" ht="15.75" customHeight="1" x14ac:dyDescent="0.15">
      <c r="A967" s="69"/>
    </row>
    <row r="968" spans="1:1" ht="15.75" customHeight="1" x14ac:dyDescent="0.15">
      <c r="A968" s="69"/>
    </row>
    <row r="969" spans="1:1" ht="15.75" customHeight="1" x14ac:dyDescent="0.15">
      <c r="A969" s="69"/>
    </row>
    <row r="970" spans="1:1" ht="15.75" customHeight="1" x14ac:dyDescent="0.15">
      <c r="A970" s="69"/>
    </row>
    <row r="971" spans="1:1" ht="15.75" customHeight="1" x14ac:dyDescent="0.15">
      <c r="A971" s="69"/>
    </row>
    <row r="972" spans="1:1" ht="15.75" customHeight="1" x14ac:dyDescent="0.15">
      <c r="A972" s="69"/>
    </row>
    <row r="973" spans="1:1" ht="15.75" customHeight="1" x14ac:dyDescent="0.15">
      <c r="A973" s="69"/>
    </row>
    <row r="974" spans="1:1" ht="15.75" customHeight="1" x14ac:dyDescent="0.15">
      <c r="A974" s="69"/>
    </row>
    <row r="975" spans="1:1" ht="15.75" customHeight="1" x14ac:dyDescent="0.15">
      <c r="A975" s="69"/>
    </row>
    <row r="976" spans="1:1" ht="15.75" customHeight="1" x14ac:dyDescent="0.15">
      <c r="A976" s="69"/>
    </row>
    <row r="977" spans="1:1" ht="15.75" customHeight="1" x14ac:dyDescent="0.15">
      <c r="A977" s="69"/>
    </row>
    <row r="978" spans="1:1" ht="15.75" customHeight="1" x14ac:dyDescent="0.15">
      <c r="A978" s="69"/>
    </row>
    <row r="979" spans="1:1" ht="15.75" customHeight="1" x14ac:dyDescent="0.15">
      <c r="A979" s="69"/>
    </row>
    <row r="980" spans="1:1" ht="15.75" customHeight="1" x14ac:dyDescent="0.15">
      <c r="A980" s="69"/>
    </row>
    <row r="981" spans="1:1" ht="15.75" customHeight="1" x14ac:dyDescent="0.15">
      <c r="A981" s="69"/>
    </row>
    <row r="982" spans="1:1" ht="15.75" customHeight="1" x14ac:dyDescent="0.15">
      <c r="A982" s="69"/>
    </row>
    <row r="983" spans="1:1" ht="15.75" customHeight="1" x14ac:dyDescent="0.15">
      <c r="A983" s="69"/>
    </row>
    <row r="984" spans="1:1" ht="15.75" customHeight="1" x14ac:dyDescent="0.15">
      <c r="A984" s="69"/>
    </row>
    <row r="985" spans="1:1" ht="15.75" customHeight="1" x14ac:dyDescent="0.15">
      <c r="A985" s="69"/>
    </row>
    <row r="986" spans="1:1" ht="15.75" customHeight="1" x14ac:dyDescent="0.15">
      <c r="A986" s="69"/>
    </row>
    <row r="987" spans="1:1" ht="15.75" customHeight="1" x14ac:dyDescent="0.15">
      <c r="A987" s="69"/>
    </row>
    <row r="988" spans="1:1" ht="15.75" customHeight="1" x14ac:dyDescent="0.15">
      <c r="A988" s="69"/>
    </row>
    <row r="989" spans="1:1" ht="15.75" customHeight="1" x14ac:dyDescent="0.15">
      <c r="A989" s="69"/>
    </row>
    <row r="990" spans="1:1" ht="15.75" customHeight="1" x14ac:dyDescent="0.15">
      <c r="A990" s="69"/>
    </row>
    <row r="991" spans="1:1" ht="15.75" customHeight="1" x14ac:dyDescent="0.15">
      <c r="A991" s="69"/>
    </row>
    <row r="992" spans="1:1" ht="15.75" customHeight="1" x14ac:dyDescent="0.15">
      <c r="A992" s="69"/>
    </row>
    <row r="993" spans="1:1" ht="15.75" customHeight="1" x14ac:dyDescent="0.15">
      <c r="A993" s="69"/>
    </row>
    <row r="994" spans="1:1" ht="15.75" customHeight="1" x14ac:dyDescent="0.15">
      <c r="A994" s="69"/>
    </row>
    <row r="995" spans="1:1" ht="15.75" customHeight="1" x14ac:dyDescent="0.15">
      <c r="A995" s="69"/>
    </row>
    <row r="996" spans="1:1" ht="15.75" customHeight="1" x14ac:dyDescent="0.15">
      <c r="A996" s="69"/>
    </row>
    <row r="997" spans="1:1" ht="15.75" customHeight="1" x14ac:dyDescent="0.15">
      <c r="A997" s="69"/>
    </row>
    <row r="998" spans="1:1" ht="15.75" customHeight="1" x14ac:dyDescent="0.15">
      <c r="A998" s="69"/>
    </row>
    <row r="999" spans="1:1" ht="15.75" customHeight="1" x14ac:dyDescent="0.15">
      <c r="A999" s="69"/>
    </row>
    <row r="1000" spans="1:1" ht="15.75" customHeight="1" x14ac:dyDescent="0.15">
      <c r="A1000" s="69"/>
    </row>
  </sheetData>
  <autoFilter ref="B1:Z54" xr:uid="{00000000-0009-0000-0000-000000000000}"/>
  <mergeCells count="1">
    <mergeCell ref="I51:J51"/>
  </mergeCells>
  <hyperlinks>
    <hyperlink ref="B15" r:id="rId1" xr:uid="{00000000-0004-0000-0000-000000000000}"/>
    <hyperlink ref="B24" r:id="rId2" xr:uid="{00000000-0004-0000-0000-000001000000}"/>
    <hyperlink ref="B35" r:id="rId3" xr:uid="{00000000-0004-0000-0000-000002000000}"/>
    <hyperlink ref="B38" r:id="rId4" xr:uid="{00000000-0004-0000-0000-00000300000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9"/>
  <sheetViews>
    <sheetView workbookViewId="0"/>
  </sheetViews>
  <sheetFormatPr baseColWidth="10" defaultColWidth="14.5" defaultRowHeight="15.75" customHeight="1" x14ac:dyDescent="0.15"/>
  <cols>
    <col min="1" max="1" width="25.6640625" customWidth="1"/>
    <col min="2" max="2" width="21" customWidth="1"/>
    <col min="4" max="4" width="17.1640625" customWidth="1"/>
    <col min="5" max="5" width="17.6640625" customWidth="1"/>
  </cols>
  <sheetData>
    <row r="1" spans="1:6" ht="15.75" customHeight="1" x14ac:dyDescent="0.15">
      <c r="E1" s="70" t="s">
        <v>152</v>
      </c>
      <c r="F1" s="70" t="s">
        <v>153</v>
      </c>
    </row>
    <row r="2" spans="1:6" ht="15" x14ac:dyDescent="0.2">
      <c r="A2" s="71" t="s">
        <v>154</v>
      </c>
      <c r="B2" s="72" t="s">
        <v>155</v>
      </c>
      <c r="D2" s="72" t="s">
        <v>156</v>
      </c>
      <c r="E2" s="73">
        <v>20000000000</v>
      </c>
      <c r="F2" s="74">
        <f>E2/E2</f>
        <v>1</v>
      </c>
    </row>
    <row r="3" spans="1:6" ht="15" x14ac:dyDescent="0.2">
      <c r="A3" s="72" t="s">
        <v>157</v>
      </c>
      <c r="B3" s="75">
        <f>1-B4</f>
        <v>0.69700000000000006</v>
      </c>
      <c r="D3" s="72" t="s">
        <v>158</v>
      </c>
      <c r="E3" s="76">
        <f>E2*F9*B4</f>
        <v>3156250000.0000005</v>
      </c>
      <c r="F3" s="77">
        <f t="shared" ref="F3:F5" si="0">E3/$E$2</f>
        <v>0.15781250000000002</v>
      </c>
    </row>
    <row r="4" spans="1:6" ht="15" x14ac:dyDescent="0.2">
      <c r="A4" s="72" t="s">
        <v>159</v>
      </c>
      <c r="B4" s="75">
        <v>0.30299999999999999</v>
      </c>
      <c r="D4" s="72" t="s">
        <v>160</v>
      </c>
      <c r="E4" s="76">
        <f>E2*F10</f>
        <v>9583333333.333334</v>
      </c>
      <c r="F4" s="77">
        <f t="shared" si="0"/>
        <v>0.47916666666666669</v>
      </c>
    </row>
    <row r="5" spans="1:6" ht="15" x14ac:dyDescent="0.2">
      <c r="A5" s="72" t="s">
        <v>161</v>
      </c>
      <c r="B5" s="75">
        <v>0.2</v>
      </c>
      <c r="D5" s="72" t="s">
        <v>162</v>
      </c>
      <c r="E5" s="78">
        <f>E2*F9*B3</f>
        <v>7260416666.6666679</v>
      </c>
      <c r="F5" s="79">
        <f t="shared" si="0"/>
        <v>0.3630208333333334</v>
      </c>
    </row>
    <row r="6" spans="1:6" ht="15" x14ac:dyDescent="0.2">
      <c r="A6" s="72" t="s">
        <v>163</v>
      </c>
      <c r="B6" s="80" t="s">
        <v>164</v>
      </c>
    </row>
    <row r="7" spans="1:6" ht="15" x14ac:dyDescent="0.2">
      <c r="A7" s="72" t="s">
        <v>165</v>
      </c>
      <c r="B7" s="75">
        <v>8.9953115E-2</v>
      </c>
      <c r="E7" s="72" t="s">
        <v>152</v>
      </c>
      <c r="F7" s="72" t="s">
        <v>153</v>
      </c>
    </row>
    <row r="8" spans="1:6" ht="15" x14ac:dyDescent="0.2">
      <c r="A8" s="72" t="s">
        <v>166</v>
      </c>
      <c r="B8" s="75">
        <v>2.2529940000000002</v>
      </c>
      <c r="D8" s="72" t="s">
        <v>167</v>
      </c>
      <c r="E8" s="81">
        <f t="shared" ref="E8:F8" si="1">SUM(E12:E19)</f>
        <v>48</v>
      </c>
      <c r="F8" s="82">
        <f t="shared" si="1"/>
        <v>1</v>
      </c>
    </row>
    <row r="9" spans="1:6" ht="15" x14ac:dyDescent="0.2">
      <c r="A9" s="83" t="s">
        <v>168</v>
      </c>
      <c r="B9" s="84" t="s">
        <v>169</v>
      </c>
      <c r="D9" s="72" t="s">
        <v>13</v>
      </c>
      <c r="E9" s="85">
        <f>E8-E10</f>
        <v>25</v>
      </c>
      <c r="F9" s="86">
        <f>E9/E8</f>
        <v>0.52083333333333337</v>
      </c>
    </row>
    <row r="10" spans="1:6" ht="15.75" customHeight="1" x14ac:dyDescent="0.15">
      <c r="D10" s="70" t="s">
        <v>32</v>
      </c>
      <c r="E10" s="87">
        <v>23</v>
      </c>
      <c r="F10" s="88">
        <f>E10/E8</f>
        <v>0.47916666666666669</v>
      </c>
    </row>
    <row r="11" spans="1:6" ht="15" x14ac:dyDescent="0.2">
      <c r="A11" s="71" t="s">
        <v>170</v>
      </c>
      <c r="B11" s="72" t="s">
        <v>155</v>
      </c>
    </row>
    <row r="12" spans="1:6" ht="15" x14ac:dyDescent="0.2">
      <c r="A12" s="72" t="s">
        <v>161</v>
      </c>
      <c r="B12" s="75">
        <v>1.6E-2</v>
      </c>
      <c r="D12" s="72" t="s">
        <v>55</v>
      </c>
      <c r="E12" s="89">
        <v>6</v>
      </c>
      <c r="F12" s="90">
        <f t="shared" ref="F12:F19" si="2">E12/$E$8</f>
        <v>0.125</v>
      </c>
    </row>
    <row r="13" spans="1:6" ht="15" x14ac:dyDescent="0.2">
      <c r="A13" s="72" t="s">
        <v>171</v>
      </c>
      <c r="B13" s="80" t="s">
        <v>172</v>
      </c>
      <c r="D13" s="72" t="s">
        <v>24</v>
      </c>
      <c r="E13" s="91">
        <v>4</v>
      </c>
      <c r="F13" s="86">
        <f t="shared" si="2"/>
        <v>8.3333333333333329E-2</v>
      </c>
    </row>
    <row r="14" spans="1:6" ht="15" x14ac:dyDescent="0.2">
      <c r="A14" s="83" t="s">
        <v>173</v>
      </c>
      <c r="B14" s="92" t="s">
        <v>174</v>
      </c>
      <c r="D14" s="72" t="s">
        <v>19</v>
      </c>
      <c r="E14" s="91">
        <v>8</v>
      </c>
      <c r="F14" s="86">
        <f t="shared" si="2"/>
        <v>0.16666666666666666</v>
      </c>
    </row>
    <row r="15" spans="1:6" ht="15.75" customHeight="1" x14ac:dyDescent="0.15">
      <c r="D15" s="72" t="s">
        <v>175</v>
      </c>
      <c r="E15" s="91">
        <v>2</v>
      </c>
      <c r="F15" s="86">
        <f t="shared" si="2"/>
        <v>4.1666666666666664E-2</v>
      </c>
    </row>
    <row r="16" spans="1:6" ht="15" x14ac:dyDescent="0.2">
      <c r="A16" s="71" t="s">
        <v>176</v>
      </c>
      <c r="B16" s="72" t="s">
        <v>155</v>
      </c>
      <c r="D16" s="72" t="s">
        <v>75</v>
      </c>
      <c r="E16" s="91">
        <v>10</v>
      </c>
      <c r="F16" s="86">
        <f t="shared" si="2"/>
        <v>0.20833333333333334</v>
      </c>
    </row>
    <row r="17" spans="1:6" ht="15" x14ac:dyDescent="0.2">
      <c r="A17" s="72" t="s">
        <v>177</v>
      </c>
      <c r="B17" s="75">
        <f>F9*B5+F10*B12</f>
        <v>0.11183333333333335</v>
      </c>
      <c r="D17" s="72" t="s">
        <v>178</v>
      </c>
      <c r="E17" s="91">
        <v>10</v>
      </c>
      <c r="F17" s="86">
        <f t="shared" si="2"/>
        <v>0.20833333333333334</v>
      </c>
    </row>
    <row r="18" spans="1:6" ht="15" x14ac:dyDescent="0.2">
      <c r="A18" s="72" t="s">
        <v>179</v>
      </c>
      <c r="B18" s="75">
        <f>B7</f>
        <v>8.9953115E-2</v>
      </c>
      <c r="D18" s="72" t="s">
        <v>39</v>
      </c>
      <c r="E18" s="91">
        <v>2</v>
      </c>
      <c r="F18" s="86">
        <f t="shared" si="2"/>
        <v>4.1666666666666664E-2</v>
      </c>
    </row>
    <row r="19" spans="1:6" ht="15" x14ac:dyDescent="0.2">
      <c r="A19" s="83" t="s">
        <v>163</v>
      </c>
      <c r="B19" s="92" t="s">
        <v>180</v>
      </c>
      <c r="D19" s="72" t="s">
        <v>181</v>
      </c>
      <c r="E19" s="93">
        <v>6</v>
      </c>
      <c r="F19" s="88">
        <f t="shared" si="2"/>
        <v>0.125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6"/>
  <sheetViews>
    <sheetView workbookViewId="0"/>
  </sheetViews>
  <sheetFormatPr baseColWidth="10" defaultColWidth="14.5" defaultRowHeight="15.75" customHeight="1" x14ac:dyDescent="0.15"/>
  <cols>
    <col min="1" max="1" width="35.83203125" customWidth="1"/>
    <col min="4" max="4" width="22.5" customWidth="1"/>
  </cols>
  <sheetData>
    <row r="1" spans="1:4" x14ac:dyDescent="0.2">
      <c r="A1" s="94" t="s">
        <v>182</v>
      </c>
      <c r="B1" s="95" t="s">
        <v>0</v>
      </c>
      <c r="C1" s="96" t="s">
        <v>183</v>
      </c>
      <c r="D1" s="96" t="s">
        <v>184</v>
      </c>
    </row>
    <row r="2" spans="1:4" x14ac:dyDescent="0.2">
      <c r="A2" s="97" t="str">
        <f>VLOOKUP(B2,'Company Summary'!A1:B54,2,FALSE)</f>
        <v>Amazon</v>
      </c>
      <c r="B2" s="72" t="s">
        <v>10</v>
      </c>
      <c r="C2" s="98">
        <v>0.1188</v>
      </c>
      <c r="D2" s="98">
        <v>0.36959999999999998</v>
      </c>
    </row>
    <row r="3" spans="1:4" x14ac:dyDescent="0.2">
      <c r="A3" s="97" t="str">
        <f>VLOOKUP(B3,'Company Summary'!A2:B55,2,FALSE)</f>
        <v>Anglo American plc</v>
      </c>
      <c r="B3" s="72" t="s">
        <v>16</v>
      </c>
      <c r="C3" s="98">
        <v>2.0999999999999999E-3</v>
      </c>
      <c r="D3" s="98">
        <v>9.74E-2</v>
      </c>
    </row>
    <row r="4" spans="1:4" x14ac:dyDescent="0.2">
      <c r="A4" s="97" t="str">
        <f>VLOOKUP(B4,'Company Summary'!A3:B56,2,FALSE)</f>
        <v>Associated British Foods plc</v>
      </c>
      <c r="B4" s="72" t="s">
        <v>21</v>
      </c>
      <c r="C4" s="98">
        <v>2.2200000000000001E-2</v>
      </c>
      <c r="D4" s="98">
        <v>0.1046</v>
      </c>
    </row>
    <row r="5" spans="1:4" x14ac:dyDescent="0.2">
      <c r="A5" s="97" t="str">
        <f>VLOOKUP(B5,'Company Summary'!A4:B57,2,FALSE)</f>
        <v>AstraZeneca PLC</v>
      </c>
      <c r="B5" s="72" t="s">
        <v>26</v>
      </c>
      <c r="C5" s="98">
        <v>3.9899999999999998E-2</v>
      </c>
      <c r="D5" s="98">
        <v>0.16600000000000001</v>
      </c>
    </row>
    <row r="6" spans="1:4" x14ac:dyDescent="0.2">
      <c r="A6" s="97" t="str">
        <f>VLOOKUP(B6,'Company Summary'!A5:B58,2,FALSE)</f>
        <v>Avanti West Coast ( Firstgroup PLC)</v>
      </c>
      <c r="B6" s="72" t="s">
        <v>36</v>
      </c>
      <c r="C6" s="98">
        <v>-5.3199999999999997E-2</v>
      </c>
      <c r="D6" s="98">
        <v>-7.5800000000000006E-2</v>
      </c>
    </row>
    <row r="7" spans="1:4" x14ac:dyDescent="0.2">
      <c r="A7" s="97" t="str">
        <f>VLOOKUP(B7,'Company Summary'!A6:B59,2,FALSE)</f>
        <v>Balfour Beatty</v>
      </c>
      <c r="B7" s="72" t="s">
        <v>45</v>
      </c>
      <c r="C7" s="98">
        <v>-2.69E-2</v>
      </c>
      <c r="D7" s="98">
        <v>6.7000000000000004E-2</v>
      </c>
    </row>
    <row r="8" spans="1:4" x14ac:dyDescent="0.2">
      <c r="A8" s="97" t="str">
        <f>VLOOKUP(B8,'Company Summary'!A7:B60,2,FALSE)</f>
        <v>BP plc</v>
      </c>
      <c r="B8" s="72" t="s">
        <v>52</v>
      </c>
      <c r="C8" s="98">
        <v>-1.34E-2</v>
      </c>
      <c r="D8" s="98">
        <v>1.47E-2</v>
      </c>
    </row>
    <row r="9" spans="1:4" x14ac:dyDescent="0.2">
      <c r="A9" s="97" t="str">
        <f>VLOOKUP(B9,'Company Summary'!A8:B61,2,FALSE)</f>
        <v>BT Group plc</v>
      </c>
      <c r="B9" s="72" t="s">
        <v>59</v>
      </c>
      <c r="C9" s="98">
        <v>-4.8999999999999998E-3</v>
      </c>
      <c r="D9" s="98">
        <v>4.3700000000000003E-2</v>
      </c>
    </row>
    <row r="10" spans="1:4" x14ac:dyDescent="0.2">
      <c r="A10" s="97" t="str">
        <f>VLOOKUP(B10,'Company Summary'!A9:B62,2,FALSE)</f>
        <v>Calendonian Sleeper (Serco Group PLC)</v>
      </c>
      <c r="B10" s="72" t="s">
        <v>62</v>
      </c>
      <c r="C10" s="98">
        <v>-5.4300000000000001E-2</v>
      </c>
      <c r="D10" s="98">
        <v>-5.57E-2</v>
      </c>
    </row>
    <row r="11" spans="1:4" x14ac:dyDescent="0.2">
      <c r="A11" s="97" t="str">
        <f>VLOOKUP(B11,'Company Summary'!A10:B63,2,FALSE)</f>
        <v>Compass Group PLC</v>
      </c>
      <c r="B11" s="72" t="s">
        <v>69</v>
      </c>
      <c r="C11" s="98">
        <v>9.9299999999999999E-2</v>
      </c>
      <c r="D11" s="98">
        <v>0.1211</v>
      </c>
    </row>
    <row r="12" spans="1:4" x14ac:dyDescent="0.2">
      <c r="A12" s="97" t="str">
        <f>VLOOKUP(B12,'Company Summary'!A11:B64,2,FALSE)</f>
        <v>Daily Mail and General Trust plc</v>
      </c>
      <c r="B12" s="72" t="s">
        <v>73</v>
      </c>
      <c r="C12" s="98">
        <v>-1.15E-2</v>
      </c>
      <c r="D12" s="98">
        <v>9.7100000000000006E-2</v>
      </c>
    </row>
    <row r="13" spans="1:4" x14ac:dyDescent="0.2">
      <c r="A13" s="97" t="str">
        <f>VLOOKUP(B13,'Company Summary'!A12:B65,2,FALSE)</f>
        <v>Diageo plc</v>
      </c>
      <c r="B13" s="72" t="s">
        <v>79</v>
      </c>
      <c r="C13" s="98">
        <v>7.1499999999999994E-2</v>
      </c>
      <c r="D13" s="98">
        <v>0.1148</v>
      </c>
    </row>
    <row r="14" spans="1:4" x14ac:dyDescent="0.2">
      <c r="A14" s="97" t="str">
        <f>VLOOKUP(B14,'Company Summary'!A13:B66,2,FALSE)</f>
        <v>Galliford Try PLC</v>
      </c>
      <c r="B14" s="72" t="s">
        <v>90</v>
      </c>
      <c r="C14" s="98">
        <v>7.4999999999999997E-2</v>
      </c>
      <c r="D14" s="98">
        <v>0.96630000000000005</v>
      </c>
    </row>
    <row r="15" spans="1:4" x14ac:dyDescent="0.2">
      <c r="A15" s="97" t="str">
        <f>VLOOKUP(B15,'Company Summary'!A14:B67,2,FALSE)</f>
        <v>Informa plc</v>
      </c>
      <c r="B15" s="72" t="s">
        <v>93</v>
      </c>
      <c r="C15" s="98">
        <v>1.9400000000000001E-2</v>
      </c>
      <c r="D15" s="98">
        <v>7.7299999999999994E-2</v>
      </c>
    </row>
    <row r="16" spans="1:4" x14ac:dyDescent="0.2">
      <c r="A16" s="97" t="str">
        <f>VLOOKUP(B16,'Company Summary'!A15:B68,2,FALSE)</f>
        <v>Kier Group PLC</v>
      </c>
      <c r="B16" s="72" t="s">
        <v>96</v>
      </c>
      <c r="C16" s="98">
        <v>-4.3499999999999997E-2</v>
      </c>
      <c r="D16" s="98">
        <v>-0.1057</v>
      </c>
    </row>
    <row r="17" spans="1:4" x14ac:dyDescent="0.2">
      <c r="A17" s="97" t="str">
        <f>VLOOKUP(B17,'Company Summary'!A16:B69,2,FALSE)</f>
        <v>Legal &amp; General Group Plc</v>
      </c>
      <c r="B17" s="72" t="s">
        <v>99</v>
      </c>
      <c r="C17" s="98">
        <v>0.1026</v>
      </c>
      <c r="D17" s="98">
        <v>0.17399999999999999</v>
      </c>
    </row>
    <row r="18" spans="1:4" x14ac:dyDescent="0.2">
      <c r="A18" s="97" t="str">
        <f>VLOOKUP(B18,'Company Summary'!A17:B70,2,FALSE)</f>
        <v>National Grid plc</v>
      </c>
      <c r="B18" s="72" t="s">
        <v>102</v>
      </c>
      <c r="C18" s="98">
        <v>3.4500000000000003E-2</v>
      </c>
      <c r="D18" s="98">
        <v>0.1094</v>
      </c>
    </row>
    <row r="19" spans="1:4" x14ac:dyDescent="0.2">
      <c r="A19" s="97" t="str">
        <f>VLOOKUP(B19,'Company Summary'!A18:B71,2,FALSE)</f>
        <v>Tesco PLC</v>
      </c>
      <c r="B19" s="72" t="s">
        <v>117</v>
      </c>
      <c r="C19" s="98">
        <v>-8.1199999999999994E-2</v>
      </c>
      <c r="D19" s="98">
        <v>-3.8999999999999998E-3</v>
      </c>
    </row>
    <row r="20" spans="1:4" x14ac:dyDescent="0.2">
      <c r="A20" s="97" t="str">
        <f>VLOOKUP(B20,'Company Summary'!A19:B72,2,FALSE)</f>
        <v>Unilever</v>
      </c>
      <c r="B20" s="72" t="s">
        <v>120</v>
      </c>
      <c r="C20" s="98">
        <v>5.6899999999999999E-2</v>
      </c>
      <c r="D20" s="98">
        <v>0.14910000000000001</v>
      </c>
    </row>
    <row r="21" spans="1:4" x14ac:dyDescent="0.2">
      <c r="A21" s="97" t="str">
        <f>VLOOKUP(B21,'Company Summary'!A20:B73,2,FALSE)</f>
        <v>UPS</v>
      </c>
      <c r="B21" s="72" t="s">
        <v>123</v>
      </c>
      <c r="C21" s="98">
        <v>-2.1399999999999999E-2</v>
      </c>
      <c r="D21" s="98">
        <v>0.1449</v>
      </c>
    </row>
    <row r="22" spans="1:4" x14ac:dyDescent="0.2">
      <c r="A22" s="97" t="str">
        <f>VLOOKUP(B22,'Company Summary'!A21:B74,2,FALSE)</f>
        <v>Vodafone Group Plc</v>
      </c>
      <c r="B22" s="72" t="s">
        <v>125</v>
      </c>
      <c r="C22" s="98">
        <v>-5.3900000000000003E-2</v>
      </c>
      <c r="D22" s="98">
        <v>4.1200000000000001E-2</v>
      </c>
    </row>
    <row r="23" spans="1:4" x14ac:dyDescent="0.2">
      <c r="A23" s="97" t="str">
        <f>VLOOKUP(B23,'Company Summary'!A22:B75,2,FALSE)</f>
        <v>Octagonal Plc</v>
      </c>
      <c r="B23" s="72" t="s">
        <v>136</v>
      </c>
      <c r="C23" s="98">
        <v>-7.1000000000000004E-3</v>
      </c>
      <c r="D23" s="98">
        <v>-7.5999999999999998E-2</v>
      </c>
    </row>
    <row r="24" spans="1:4" x14ac:dyDescent="0.2">
      <c r="A24" s="97" t="str">
        <f>VLOOKUP(B24,'Company Summary'!A23:B76,2,FALSE)</f>
        <v>Phoenix global resource Plc</v>
      </c>
      <c r="B24" s="72" t="s">
        <v>140</v>
      </c>
      <c r="C24" s="98">
        <v>1.0999999999999999E-2</v>
      </c>
      <c r="D24" s="98">
        <v>0.1268</v>
      </c>
    </row>
    <row r="25" spans="1:4" x14ac:dyDescent="0.2">
      <c r="A25" s="97" t="str">
        <f>VLOOKUP(B25,'Company Summary'!A24:B77,2,FALSE)</f>
        <v>Rockhopper Exploration Plc</v>
      </c>
      <c r="B25" s="72" t="s">
        <v>143</v>
      </c>
      <c r="C25" s="98">
        <v>-3.0099999999999998E-2</v>
      </c>
      <c r="D25" s="98">
        <v>-0.2029</v>
      </c>
    </row>
    <row r="26" spans="1:4" x14ac:dyDescent="0.2">
      <c r="A26" s="97" t="str">
        <f>VLOOKUP(B26,'Company Summary'!A25:B78,2,FALSE)</f>
        <v>Gresham Technologies Plc</v>
      </c>
      <c r="B26" s="72" t="s">
        <v>146</v>
      </c>
      <c r="C26" s="98">
        <v>5.1700000000000003E-2</v>
      </c>
      <c r="D26" s="98">
        <v>0.24679999999999999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D0EE-7CE7-BB49-819F-DCB83EB6F95B}">
  <dimension ref="A1:B9"/>
  <sheetViews>
    <sheetView tabSelected="1" workbookViewId="0">
      <selection activeCell="B9" sqref="B9"/>
    </sheetView>
  </sheetViews>
  <sheetFormatPr baseColWidth="10" defaultRowHeight="13" x14ac:dyDescent="0.15"/>
  <cols>
    <col min="1" max="1" width="19" style="294" bestFit="1" customWidth="1"/>
  </cols>
  <sheetData>
    <row r="1" spans="1:2" x14ac:dyDescent="0.15">
      <c r="A1" s="297" t="s">
        <v>186</v>
      </c>
      <c r="B1" t="s">
        <v>185</v>
      </c>
    </row>
    <row r="9" spans="1:2" x14ac:dyDescent="0.15">
      <c r="B9" s="297"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6"/>
  <sheetViews>
    <sheetView workbookViewId="0"/>
  </sheetViews>
  <sheetFormatPr baseColWidth="10" defaultColWidth="14.5" defaultRowHeight="15.75" customHeight="1" x14ac:dyDescent="0.15"/>
  <sheetData>
    <row r="1" spans="1:26" ht="15.75" customHeight="1" x14ac:dyDescent="0.15">
      <c r="A1" s="99"/>
      <c r="B1" s="100" t="s">
        <v>10</v>
      </c>
      <c r="C1" s="100" t="s">
        <v>16</v>
      </c>
      <c r="D1" s="100" t="s">
        <v>21</v>
      </c>
      <c r="E1" s="100" t="s">
        <v>26</v>
      </c>
      <c r="F1" s="100" t="s">
        <v>36</v>
      </c>
      <c r="G1" s="100" t="s">
        <v>45</v>
      </c>
      <c r="H1" s="100" t="s">
        <v>52</v>
      </c>
      <c r="I1" s="100" t="s">
        <v>59</v>
      </c>
      <c r="J1" s="100" t="s">
        <v>62</v>
      </c>
      <c r="K1" s="100" t="s">
        <v>69</v>
      </c>
      <c r="L1" s="100" t="s">
        <v>73</v>
      </c>
      <c r="M1" s="100" t="s">
        <v>79</v>
      </c>
      <c r="N1" s="100" t="s">
        <v>90</v>
      </c>
      <c r="O1" s="100" t="s">
        <v>93</v>
      </c>
      <c r="P1" s="100" t="s">
        <v>96</v>
      </c>
      <c r="Q1" s="100" t="s">
        <v>99</v>
      </c>
      <c r="R1" s="100" t="s">
        <v>102</v>
      </c>
      <c r="S1" s="100" t="s">
        <v>117</v>
      </c>
      <c r="T1" s="100" t="s">
        <v>120</v>
      </c>
      <c r="U1" s="100" t="s">
        <v>123</v>
      </c>
      <c r="V1" s="100" t="s">
        <v>125</v>
      </c>
      <c r="W1" s="100" t="s">
        <v>136</v>
      </c>
      <c r="X1" s="100" t="s">
        <v>140</v>
      </c>
      <c r="Y1" s="100" t="s">
        <v>143</v>
      </c>
      <c r="Z1" s="100" t="s">
        <v>146</v>
      </c>
    </row>
    <row r="2" spans="1:26" ht="15" x14ac:dyDescent="0.2">
      <c r="A2" s="100" t="s">
        <v>10</v>
      </c>
      <c r="B2" s="101">
        <v>1</v>
      </c>
      <c r="C2" s="102">
        <v>0.19166800000000001</v>
      </c>
      <c r="D2" s="103">
        <v>0.10390000000000001</v>
      </c>
      <c r="E2" s="104">
        <v>0.151392</v>
      </c>
      <c r="F2" s="105">
        <v>8.9802000000000007E-2</v>
      </c>
      <c r="G2" s="106">
        <v>0.15001700000000001</v>
      </c>
      <c r="H2" s="107">
        <v>0.27762300000000001</v>
      </c>
      <c r="I2" s="108">
        <v>0.14486599999999999</v>
      </c>
      <c r="J2" s="109">
        <v>9.0985999999999997E-2</v>
      </c>
      <c r="K2" s="110">
        <v>0.13112099999999999</v>
      </c>
      <c r="L2" s="111">
        <v>0.15568599999999999</v>
      </c>
      <c r="M2" s="112">
        <v>0.12922</v>
      </c>
      <c r="N2" s="113">
        <v>4.1761E-2</v>
      </c>
      <c r="O2" s="114">
        <v>0.16933000000000001</v>
      </c>
      <c r="P2" s="115">
        <v>9.5771999999999996E-2</v>
      </c>
      <c r="Q2" s="116">
        <v>0.19409100000000001</v>
      </c>
      <c r="R2" s="117">
        <v>9.2842999999999995E-2</v>
      </c>
      <c r="S2" s="118">
        <v>0.144233</v>
      </c>
      <c r="T2" s="119">
        <v>0.13323199999999999</v>
      </c>
      <c r="U2" s="120">
        <v>0.36054700000000001</v>
      </c>
      <c r="V2" s="121">
        <v>0.152672</v>
      </c>
      <c r="W2" s="122">
        <v>-6.9699999999999996E-3</v>
      </c>
      <c r="X2" s="123">
        <v>2.8060999999999999E-2</v>
      </c>
      <c r="Y2" s="124">
        <v>0.124581</v>
      </c>
      <c r="Z2" s="125">
        <v>5.6381000000000001E-2</v>
      </c>
    </row>
    <row r="3" spans="1:26" ht="15" x14ac:dyDescent="0.2">
      <c r="A3" s="100" t="s">
        <v>16</v>
      </c>
      <c r="B3" s="102">
        <v>0.19166800000000001</v>
      </c>
      <c r="C3" s="101">
        <v>1</v>
      </c>
      <c r="D3" s="126">
        <v>0.23286599999999999</v>
      </c>
      <c r="E3" s="127">
        <v>0.18084900000000001</v>
      </c>
      <c r="F3" s="128">
        <v>0.23072599999999999</v>
      </c>
      <c r="G3" s="129">
        <v>0.31153399999999998</v>
      </c>
      <c r="H3" s="130">
        <v>0.49054900000000001</v>
      </c>
      <c r="I3" s="131">
        <v>0.25080999999999998</v>
      </c>
      <c r="J3" s="132">
        <v>0.26497599999999999</v>
      </c>
      <c r="K3" s="132">
        <v>0.26351000000000002</v>
      </c>
      <c r="L3" s="126">
        <v>0.23424800000000001</v>
      </c>
      <c r="M3" s="133">
        <v>0.220388</v>
      </c>
      <c r="N3" s="134">
        <v>9.3118000000000006E-2</v>
      </c>
      <c r="O3" s="135">
        <v>0.348806</v>
      </c>
      <c r="P3" s="136">
        <v>0.17722199999999999</v>
      </c>
      <c r="Q3" s="137">
        <v>0.45855000000000001</v>
      </c>
      <c r="R3" s="138">
        <v>0.18336</v>
      </c>
      <c r="S3" s="139">
        <v>0.30271300000000001</v>
      </c>
      <c r="T3" s="140">
        <v>0.209233</v>
      </c>
      <c r="U3" s="141">
        <v>0.25789400000000001</v>
      </c>
      <c r="V3" s="142">
        <v>0.25980199999999998</v>
      </c>
      <c r="W3" s="123">
        <v>2.8059000000000001E-2</v>
      </c>
      <c r="X3" s="143">
        <v>0.10095700000000001</v>
      </c>
      <c r="Y3" s="144">
        <v>0.29269899999999999</v>
      </c>
      <c r="Z3" s="145">
        <v>5.3150000000000003E-2</v>
      </c>
    </row>
    <row r="4" spans="1:26" ht="15" x14ac:dyDescent="0.2">
      <c r="A4" s="100" t="s">
        <v>21</v>
      </c>
      <c r="B4" s="103">
        <v>0.10390000000000001</v>
      </c>
      <c r="C4" s="126">
        <v>0.23286599999999999</v>
      </c>
      <c r="D4" s="101">
        <v>1</v>
      </c>
      <c r="E4" s="140">
        <v>0.206507</v>
      </c>
      <c r="F4" s="128">
        <v>0.22850300000000001</v>
      </c>
      <c r="G4" s="146">
        <v>0.29819299999999999</v>
      </c>
      <c r="H4" s="131">
        <v>0.25320999999999999</v>
      </c>
      <c r="I4" s="129">
        <v>0.31233</v>
      </c>
      <c r="J4" s="126">
        <v>0.23679500000000001</v>
      </c>
      <c r="K4" s="147">
        <v>0.41071000000000002</v>
      </c>
      <c r="L4" s="148">
        <v>0.24269499999999999</v>
      </c>
      <c r="M4" s="149">
        <v>0.28915099999999999</v>
      </c>
      <c r="N4" s="150">
        <v>0.14119899999999999</v>
      </c>
      <c r="O4" s="151">
        <v>0.39293800000000001</v>
      </c>
      <c r="P4" s="152">
        <v>0.18962599999999999</v>
      </c>
      <c r="Q4" s="137">
        <v>0.46002399999999999</v>
      </c>
      <c r="R4" s="153">
        <v>0.32479599999999997</v>
      </c>
      <c r="S4" s="141">
        <v>0.25783</v>
      </c>
      <c r="T4" s="154">
        <v>0.37429499999999999</v>
      </c>
      <c r="U4" s="155">
        <v>0.17674899999999999</v>
      </c>
      <c r="V4" s="156">
        <v>0.33352900000000002</v>
      </c>
      <c r="W4" s="157">
        <v>2.9401E-2</v>
      </c>
      <c r="X4" s="158">
        <v>0.109093</v>
      </c>
      <c r="Y4" s="159">
        <v>0.21177000000000001</v>
      </c>
      <c r="Z4" s="160">
        <v>7.5759999999999994E-2</v>
      </c>
    </row>
    <row r="5" spans="1:26" ht="15" x14ac:dyDescent="0.2">
      <c r="A5" s="100" t="s">
        <v>26</v>
      </c>
      <c r="B5" s="104">
        <v>0.151392</v>
      </c>
      <c r="C5" s="127">
        <v>0.18084900000000001</v>
      </c>
      <c r="D5" s="140">
        <v>0.206507</v>
      </c>
      <c r="E5" s="101">
        <v>1</v>
      </c>
      <c r="F5" s="161">
        <v>0.154054</v>
      </c>
      <c r="G5" s="162">
        <v>0.17114399999999999</v>
      </c>
      <c r="H5" s="163">
        <v>0.17291699999999999</v>
      </c>
      <c r="I5" s="131">
        <v>0.250079</v>
      </c>
      <c r="J5" s="164">
        <v>0.15516199999999999</v>
      </c>
      <c r="K5" s="165">
        <v>0.30914799999999998</v>
      </c>
      <c r="L5" s="166">
        <v>0.19136700000000001</v>
      </c>
      <c r="M5" s="167">
        <v>0.204709</v>
      </c>
      <c r="N5" s="168">
        <v>7.0416000000000006E-2</v>
      </c>
      <c r="O5" s="126">
        <v>0.236822</v>
      </c>
      <c r="P5" s="169">
        <v>0.100651</v>
      </c>
      <c r="Q5" s="170">
        <v>0.244504</v>
      </c>
      <c r="R5" s="171">
        <v>0.354238</v>
      </c>
      <c r="S5" s="140">
        <v>0.20980199999999999</v>
      </c>
      <c r="T5" s="147">
        <v>0.408165</v>
      </c>
      <c r="U5" s="172">
        <v>0.19747999999999999</v>
      </c>
      <c r="V5" s="173">
        <v>0.36888500000000002</v>
      </c>
      <c r="W5" s="174">
        <v>2.5642999999999999E-2</v>
      </c>
      <c r="X5" s="175">
        <v>3.6838999999999997E-2</v>
      </c>
      <c r="Y5" s="176">
        <v>0.11723600000000001</v>
      </c>
      <c r="Z5" s="177">
        <v>9.6418000000000004E-2</v>
      </c>
    </row>
    <row r="6" spans="1:26" ht="15" x14ac:dyDescent="0.2">
      <c r="A6" s="100" t="s">
        <v>36</v>
      </c>
      <c r="B6" s="105">
        <v>8.9802000000000007E-2</v>
      </c>
      <c r="C6" s="128">
        <v>0.23072599999999999</v>
      </c>
      <c r="D6" s="128">
        <v>0.22850300000000001</v>
      </c>
      <c r="E6" s="161">
        <v>0.154054</v>
      </c>
      <c r="F6" s="101">
        <v>1</v>
      </c>
      <c r="G6" s="170">
        <v>0.244365</v>
      </c>
      <c r="H6" s="129">
        <v>0.31258200000000003</v>
      </c>
      <c r="I6" s="126">
        <v>0.23496</v>
      </c>
      <c r="J6" s="178">
        <v>0.21606500000000001</v>
      </c>
      <c r="K6" s="149">
        <v>0.29190300000000002</v>
      </c>
      <c r="L6" s="107">
        <v>0.27865400000000001</v>
      </c>
      <c r="M6" s="126">
        <v>0.23545099999999999</v>
      </c>
      <c r="N6" s="117">
        <v>9.2462000000000003E-2</v>
      </c>
      <c r="O6" s="179">
        <v>0.34315299999999999</v>
      </c>
      <c r="P6" s="167">
        <v>0.203682</v>
      </c>
      <c r="Q6" s="135">
        <v>0.35024699999999998</v>
      </c>
      <c r="R6" s="180">
        <v>0.120408</v>
      </c>
      <c r="S6" s="181">
        <v>0.175451</v>
      </c>
      <c r="T6" s="182">
        <v>0.150783</v>
      </c>
      <c r="U6" s="183">
        <v>0.13591200000000001</v>
      </c>
      <c r="V6" s="184">
        <v>0.27553499999999997</v>
      </c>
      <c r="W6" s="185">
        <v>9.2530000000000008E-3</v>
      </c>
      <c r="X6" s="186">
        <v>0.148704</v>
      </c>
      <c r="Y6" s="187">
        <v>0.20248099999999999</v>
      </c>
      <c r="Z6" s="188">
        <v>8.3116999999999996E-2</v>
      </c>
    </row>
    <row r="7" spans="1:26" ht="15" x14ac:dyDescent="0.2">
      <c r="A7" s="100" t="s">
        <v>45</v>
      </c>
      <c r="B7" s="106">
        <v>0.15001700000000001</v>
      </c>
      <c r="C7" s="129">
        <v>0.31153399999999998</v>
      </c>
      <c r="D7" s="146">
        <v>0.29819299999999999</v>
      </c>
      <c r="E7" s="162">
        <v>0.17114399999999999</v>
      </c>
      <c r="F7" s="170">
        <v>0.244365</v>
      </c>
      <c r="G7" s="101">
        <v>1</v>
      </c>
      <c r="H7" s="131">
        <v>0.25190699999999999</v>
      </c>
      <c r="I7" s="189">
        <v>0.31418299999999999</v>
      </c>
      <c r="J7" s="131">
        <v>0.25228200000000001</v>
      </c>
      <c r="K7" s="170">
        <v>0.24713599999999999</v>
      </c>
      <c r="L7" s="190">
        <v>0.27088699999999999</v>
      </c>
      <c r="M7" s="155">
        <v>0.17624799999999999</v>
      </c>
      <c r="N7" s="172">
        <v>0.19438800000000001</v>
      </c>
      <c r="O7" s="120">
        <v>0.36236000000000002</v>
      </c>
      <c r="P7" s="129">
        <v>0.31104100000000001</v>
      </c>
      <c r="Q7" s="191">
        <v>0.46205800000000002</v>
      </c>
      <c r="R7" s="192">
        <v>0.1888</v>
      </c>
      <c r="S7" s="126">
        <v>0.23725099999999999</v>
      </c>
      <c r="T7" s="193">
        <v>0.160745</v>
      </c>
      <c r="U7" s="194">
        <v>0.184748</v>
      </c>
      <c r="V7" s="195">
        <v>0.22691900000000001</v>
      </c>
      <c r="W7" s="196">
        <v>6.8182999999999994E-2</v>
      </c>
      <c r="X7" s="197">
        <v>5.5719999999999999E-2</v>
      </c>
      <c r="Y7" s="159">
        <v>0.21335699999999999</v>
      </c>
      <c r="Z7" s="145">
        <v>5.3115999999999997E-2</v>
      </c>
    </row>
    <row r="8" spans="1:26" ht="15" x14ac:dyDescent="0.2">
      <c r="A8" s="100" t="s">
        <v>52</v>
      </c>
      <c r="B8" s="107">
        <v>0.27762300000000001</v>
      </c>
      <c r="C8" s="130">
        <v>0.49054900000000001</v>
      </c>
      <c r="D8" s="131">
        <v>0.25320999999999999</v>
      </c>
      <c r="E8" s="163">
        <v>0.17291699999999999</v>
      </c>
      <c r="F8" s="129">
        <v>0.31258200000000003</v>
      </c>
      <c r="G8" s="131">
        <v>0.25190699999999999</v>
      </c>
      <c r="H8" s="101">
        <v>1</v>
      </c>
      <c r="I8" s="198">
        <v>0.30442900000000001</v>
      </c>
      <c r="J8" s="128">
        <v>0.22909599999999999</v>
      </c>
      <c r="K8" s="199">
        <v>0.30382100000000001</v>
      </c>
      <c r="L8" s="133">
        <v>0.21878400000000001</v>
      </c>
      <c r="M8" s="149">
        <v>0.29038999999999998</v>
      </c>
      <c r="N8" s="103">
        <v>0.103729</v>
      </c>
      <c r="O8" s="173">
        <v>0.36949100000000001</v>
      </c>
      <c r="P8" s="200">
        <v>0.168132</v>
      </c>
      <c r="Q8" s="201">
        <v>0.45634799999999998</v>
      </c>
      <c r="R8" s="128">
        <v>0.23047400000000001</v>
      </c>
      <c r="S8" s="170">
        <v>0.246699</v>
      </c>
      <c r="T8" s="172">
        <v>0.19838</v>
      </c>
      <c r="U8" s="202">
        <v>0.38938499999999998</v>
      </c>
      <c r="V8" s="203">
        <v>0.32738499999999998</v>
      </c>
      <c r="W8" s="204">
        <v>1.9400000000000001E-3</v>
      </c>
      <c r="X8" s="205">
        <v>0.122755</v>
      </c>
      <c r="Y8" s="206">
        <v>0.34276499999999999</v>
      </c>
      <c r="Z8" s="207">
        <v>6.8962999999999997E-2</v>
      </c>
    </row>
    <row r="9" spans="1:26" ht="15" x14ac:dyDescent="0.2">
      <c r="A9" s="100" t="s">
        <v>59</v>
      </c>
      <c r="B9" s="108">
        <v>0.14486599999999999</v>
      </c>
      <c r="C9" s="131">
        <v>0.25080999999999998</v>
      </c>
      <c r="D9" s="129">
        <v>0.31233</v>
      </c>
      <c r="E9" s="131">
        <v>0.250079</v>
      </c>
      <c r="F9" s="126">
        <v>0.23496</v>
      </c>
      <c r="G9" s="189">
        <v>0.31418299999999999</v>
      </c>
      <c r="H9" s="198">
        <v>0.30442900000000001</v>
      </c>
      <c r="I9" s="101">
        <v>1</v>
      </c>
      <c r="J9" s="102">
        <v>0.192242</v>
      </c>
      <c r="K9" s="198">
        <v>0.30710700000000002</v>
      </c>
      <c r="L9" s="107">
        <v>0.27855600000000003</v>
      </c>
      <c r="M9" s="195">
        <v>0.22336300000000001</v>
      </c>
      <c r="N9" s="108">
        <v>0.14444299999999999</v>
      </c>
      <c r="O9" s="208">
        <v>0.37217699999999998</v>
      </c>
      <c r="P9" s="133">
        <v>0.22003200000000001</v>
      </c>
      <c r="Q9" s="209">
        <v>0.45495099999999999</v>
      </c>
      <c r="R9" s="208">
        <v>0.37307600000000002</v>
      </c>
      <c r="S9" s="149">
        <v>0.29145100000000002</v>
      </c>
      <c r="T9" s="198">
        <v>0.30748500000000001</v>
      </c>
      <c r="U9" s="128">
        <v>0.227714</v>
      </c>
      <c r="V9" s="210">
        <v>0.45157700000000001</v>
      </c>
      <c r="W9" s="211">
        <v>4.1333000000000002E-2</v>
      </c>
      <c r="X9" s="169">
        <v>0.10082199999999999</v>
      </c>
      <c r="Y9" s="212">
        <v>0.192805</v>
      </c>
      <c r="Z9" s="213">
        <v>6.9918999999999995E-2</v>
      </c>
    </row>
    <row r="10" spans="1:26" ht="15" x14ac:dyDescent="0.2">
      <c r="A10" s="100" t="s">
        <v>62</v>
      </c>
      <c r="B10" s="109">
        <v>9.0985999999999997E-2</v>
      </c>
      <c r="C10" s="132">
        <v>0.26497599999999999</v>
      </c>
      <c r="D10" s="126">
        <v>0.23679500000000001</v>
      </c>
      <c r="E10" s="164">
        <v>0.15516199999999999</v>
      </c>
      <c r="F10" s="178">
        <v>0.21606500000000001</v>
      </c>
      <c r="G10" s="131">
        <v>0.25228200000000001</v>
      </c>
      <c r="H10" s="128">
        <v>0.22909599999999999</v>
      </c>
      <c r="I10" s="102">
        <v>0.192242</v>
      </c>
      <c r="J10" s="101">
        <v>1</v>
      </c>
      <c r="K10" s="178">
        <v>0.21534200000000001</v>
      </c>
      <c r="L10" s="167">
        <v>0.202463</v>
      </c>
      <c r="M10" s="214">
        <v>0.17938200000000001</v>
      </c>
      <c r="N10" s="215">
        <v>9.5005999999999993E-2</v>
      </c>
      <c r="O10" s="184">
        <v>0.27166000000000001</v>
      </c>
      <c r="P10" s="216">
        <v>0.15975900000000001</v>
      </c>
      <c r="Q10" s="217">
        <v>0.315633</v>
      </c>
      <c r="R10" s="114">
        <v>0.16964499999999999</v>
      </c>
      <c r="S10" s="218">
        <v>0.18728800000000001</v>
      </c>
      <c r="T10" s="219">
        <v>0.143536</v>
      </c>
      <c r="U10" s="182">
        <v>0.15023700000000001</v>
      </c>
      <c r="V10" s="140">
        <v>0.20729900000000001</v>
      </c>
      <c r="W10" s="220">
        <v>2.1134E-2</v>
      </c>
      <c r="X10" s="221">
        <v>6.6164000000000001E-2</v>
      </c>
      <c r="Y10" s="159">
        <v>0.21187</v>
      </c>
      <c r="Z10" s="222">
        <v>3.7475000000000001E-2</v>
      </c>
    </row>
    <row r="11" spans="1:26" ht="15" x14ac:dyDescent="0.2">
      <c r="A11" s="100" t="s">
        <v>69</v>
      </c>
      <c r="B11" s="110">
        <v>0.13112099999999999</v>
      </c>
      <c r="C11" s="132">
        <v>0.26351000000000002</v>
      </c>
      <c r="D11" s="147">
        <v>0.41071000000000002</v>
      </c>
      <c r="E11" s="165">
        <v>0.30914799999999998</v>
      </c>
      <c r="F11" s="149">
        <v>0.29190300000000002</v>
      </c>
      <c r="G11" s="170">
        <v>0.24713599999999999</v>
      </c>
      <c r="H11" s="199">
        <v>0.30382100000000001</v>
      </c>
      <c r="I11" s="198">
        <v>0.30710700000000002</v>
      </c>
      <c r="J11" s="178">
        <v>0.21534200000000001</v>
      </c>
      <c r="K11" s="101">
        <v>1</v>
      </c>
      <c r="L11" s="149">
        <v>0.287661</v>
      </c>
      <c r="M11" s="156">
        <v>0.334984</v>
      </c>
      <c r="N11" s="134">
        <v>9.3029000000000001E-2</v>
      </c>
      <c r="O11" s="223">
        <v>0.50854299999999997</v>
      </c>
      <c r="P11" s="182">
        <v>0.15072199999999999</v>
      </c>
      <c r="Q11" s="210">
        <v>0.450567</v>
      </c>
      <c r="R11" s="120">
        <v>0.36263800000000002</v>
      </c>
      <c r="S11" s="148">
        <v>0.242564</v>
      </c>
      <c r="T11" s="147">
        <v>0.41002899999999998</v>
      </c>
      <c r="U11" s="224">
        <v>0.18118200000000001</v>
      </c>
      <c r="V11" s="225">
        <v>0.35840100000000003</v>
      </c>
      <c r="W11" s="226">
        <v>4.5469999999999998E-3</v>
      </c>
      <c r="X11" s="227">
        <v>0.102642</v>
      </c>
      <c r="Y11" s="228">
        <v>0.23871200000000001</v>
      </c>
      <c r="Z11" s="229">
        <v>7.6115000000000002E-2</v>
      </c>
    </row>
    <row r="12" spans="1:26" ht="15" x14ac:dyDescent="0.2">
      <c r="A12" s="100" t="s">
        <v>73</v>
      </c>
      <c r="B12" s="111">
        <v>0.15568599999999999</v>
      </c>
      <c r="C12" s="126">
        <v>0.23424800000000001</v>
      </c>
      <c r="D12" s="148">
        <v>0.24269499999999999</v>
      </c>
      <c r="E12" s="166">
        <v>0.19136700000000001</v>
      </c>
      <c r="F12" s="107">
        <v>0.27865400000000001</v>
      </c>
      <c r="G12" s="190">
        <v>0.27088699999999999</v>
      </c>
      <c r="H12" s="133">
        <v>0.21878400000000001</v>
      </c>
      <c r="I12" s="107">
        <v>0.27855600000000003</v>
      </c>
      <c r="J12" s="167">
        <v>0.202463</v>
      </c>
      <c r="K12" s="149">
        <v>0.287661</v>
      </c>
      <c r="L12" s="101">
        <v>1</v>
      </c>
      <c r="M12" s="172">
        <v>0.194299</v>
      </c>
      <c r="N12" s="230">
        <v>0.107878</v>
      </c>
      <c r="O12" s="231">
        <v>0.398758</v>
      </c>
      <c r="P12" s="167">
        <v>0.20286399999999999</v>
      </c>
      <c r="Q12" s="232">
        <v>0.3805</v>
      </c>
      <c r="R12" s="161">
        <v>0.15460499999999999</v>
      </c>
      <c r="S12" s="128">
        <v>0.22935900000000001</v>
      </c>
      <c r="T12" s="195">
        <v>0.22489400000000001</v>
      </c>
      <c r="U12" s="216">
        <v>0.15978400000000001</v>
      </c>
      <c r="V12" s="184">
        <v>0.27315400000000001</v>
      </c>
      <c r="W12" s="226">
        <v>4.1749999999999999E-3</v>
      </c>
      <c r="X12" s="233">
        <v>9.1852000000000003E-2</v>
      </c>
      <c r="Y12" s="187">
        <v>0.20294899999999999</v>
      </c>
      <c r="Z12" s="234">
        <v>8.1320000000000003E-2</v>
      </c>
    </row>
    <row r="13" spans="1:26" ht="15" x14ac:dyDescent="0.2">
      <c r="A13" s="100" t="s">
        <v>79</v>
      </c>
      <c r="B13" s="112">
        <v>0.12922</v>
      </c>
      <c r="C13" s="133">
        <v>0.220388</v>
      </c>
      <c r="D13" s="149">
        <v>0.28915099999999999</v>
      </c>
      <c r="E13" s="167">
        <v>0.204709</v>
      </c>
      <c r="F13" s="126">
        <v>0.23545099999999999</v>
      </c>
      <c r="G13" s="155">
        <v>0.17624799999999999</v>
      </c>
      <c r="H13" s="149">
        <v>0.29038999999999998</v>
      </c>
      <c r="I13" s="195">
        <v>0.22336300000000001</v>
      </c>
      <c r="J13" s="214">
        <v>0.17938200000000001</v>
      </c>
      <c r="K13" s="156">
        <v>0.334984</v>
      </c>
      <c r="L13" s="172">
        <v>0.194299</v>
      </c>
      <c r="M13" s="101">
        <v>1</v>
      </c>
      <c r="N13" s="235">
        <v>5.0188999999999998E-2</v>
      </c>
      <c r="O13" s="236">
        <v>0.29311199999999998</v>
      </c>
      <c r="P13" s="237">
        <v>0.126337</v>
      </c>
      <c r="Q13" s="129">
        <v>0.31248300000000001</v>
      </c>
      <c r="R13" s="238">
        <v>0.25420599999999999</v>
      </c>
      <c r="S13" s="172">
        <v>0.19892099999999999</v>
      </c>
      <c r="T13" s="107">
        <v>0.27910699999999999</v>
      </c>
      <c r="U13" s="239">
        <v>0.16172300000000001</v>
      </c>
      <c r="V13" s="149">
        <v>0.291294</v>
      </c>
      <c r="W13" s="240">
        <v>-4.6800000000000001E-3</v>
      </c>
      <c r="X13" s="230">
        <v>0.108474</v>
      </c>
      <c r="Y13" s="241">
        <v>0.122792</v>
      </c>
      <c r="Z13" s="242">
        <v>4.9091000000000003E-2</v>
      </c>
    </row>
    <row r="14" spans="1:26" ht="15" x14ac:dyDescent="0.2">
      <c r="A14" s="100" t="s">
        <v>90</v>
      </c>
      <c r="B14" s="113">
        <v>4.1761E-2</v>
      </c>
      <c r="C14" s="134">
        <v>9.3118000000000006E-2</v>
      </c>
      <c r="D14" s="150">
        <v>0.14119899999999999</v>
      </c>
      <c r="E14" s="168">
        <v>7.0416000000000006E-2</v>
      </c>
      <c r="F14" s="117">
        <v>9.2462000000000003E-2</v>
      </c>
      <c r="G14" s="172">
        <v>0.19438800000000001</v>
      </c>
      <c r="H14" s="103">
        <v>0.103729</v>
      </c>
      <c r="I14" s="108">
        <v>0.14444299999999999</v>
      </c>
      <c r="J14" s="215">
        <v>9.5005999999999993E-2</v>
      </c>
      <c r="K14" s="134">
        <v>9.3029000000000001E-2</v>
      </c>
      <c r="L14" s="230">
        <v>0.107878</v>
      </c>
      <c r="M14" s="235">
        <v>5.0188999999999998E-2</v>
      </c>
      <c r="N14" s="101">
        <v>1</v>
      </c>
      <c r="O14" s="243">
        <v>0.13755000000000001</v>
      </c>
      <c r="P14" s="244">
        <v>0.12221600000000001</v>
      </c>
      <c r="Q14" s="167">
        <v>0.20233899999999999</v>
      </c>
      <c r="R14" s="105">
        <v>8.9427000000000006E-2</v>
      </c>
      <c r="S14" s="245">
        <v>0.113064</v>
      </c>
      <c r="T14" s="246">
        <v>7.1428000000000005E-2</v>
      </c>
      <c r="U14" s="247">
        <v>8.2785999999999998E-2</v>
      </c>
      <c r="V14" s="248">
        <v>0.122909</v>
      </c>
      <c r="W14" s="249">
        <v>3.7800000000000003E-4</v>
      </c>
      <c r="X14" s="250">
        <v>2.2925999999999998E-2</v>
      </c>
      <c r="Y14" s="229">
        <v>7.6049000000000005E-2</v>
      </c>
      <c r="Z14" s="251">
        <v>3.5977000000000002E-2</v>
      </c>
    </row>
    <row r="15" spans="1:26" ht="15" x14ac:dyDescent="0.2">
      <c r="A15" s="100" t="s">
        <v>93</v>
      </c>
      <c r="B15" s="114">
        <v>0.16933000000000001</v>
      </c>
      <c r="C15" s="135">
        <v>0.348806</v>
      </c>
      <c r="D15" s="151">
        <v>0.39293800000000001</v>
      </c>
      <c r="E15" s="126">
        <v>0.236822</v>
      </c>
      <c r="F15" s="179">
        <v>0.34315299999999999</v>
      </c>
      <c r="G15" s="120">
        <v>0.36236000000000002</v>
      </c>
      <c r="H15" s="173">
        <v>0.36949100000000001</v>
      </c>
      <c r="I15" s="208">
        <v>0.37217699999999998</v>
      </c>
      <c r="J15" s="184">
        <v>0.27166000000000001</v>
      </c>
      <c r="K15" s="223">
        <v>0.50854299999999997</v>
      </c>
      <c r="L15" s="231">
        <v>0.398758</v>
      </c>
      <c r="M15" s="236">
        <v>0.29311199999999998</v>
      </c>
      <c r="N15" s="243">
        <v>0.13755000000000001</v>
      </c>
      <c r="O15" s="101">
        <v>1</v>
      </c>
      <c r="P15" s="116">
        <v>0.19372500000000001</v>
      </c>
      <c r="Q15" s="252">
        <v>0.53844099999999995</v>
      </c>
      <c r="R15" s="253">
        <v>0.283362</v>
      </c>
      <c r="S15" s="141">
        <v>0.25600299999999998</v>
      </c>
      <c r="T15" s="254">
        <v>0.28170800000000001</v>
      </c>
      <c r="U15" s="178">
        <v>0.21604200000000001</v>
      </c>
      <c r="V15" s="208">
        <v>0.37024499999999999</v>
      </c>
      <c r="W15" s="255">
        <v>7.2449999999999997E-3</v>
      </c>
      <c r="X15" s="256">
        <v>0.118168</v>
      </c>
      <c r="Y15" s="257">
        <v>0.25476900000000002</v>
      </c>
      <c r="Z15" s="177">
        <v>9.6180000000000002E-2</v>
      </c>
    </row>
    <row r="16" spans="1:26" ht="15" x14ac:dyDescent="0.2">
      <c r="A16" s="100" t="s">
        <v>96</v>
      </c>
      <c r="B16" s="115">
        <v>9.5771999999999996E-2</v>
      </c>
      <c r="C16" s="136">
        <v>0.17722199999999999</v>
      </c>
      <c r="D16" s="152">
        <v>0.18962599999999999</v>
      </c>
      <c r="E16" s="169">
        <v>0.100651</v>
      </c>
      <c r="F16" s="167">
        <v>0.203682</v>
      </c>
      <c r="G16" s="129">
        <v>0.31104100000000001</v>
      </c>
      <c r="H16" s="200">
        <v>0.168132</v>
      </c>
      <c r="I16" s="133">
        <v>0.22003200000000001</v>
      </c>
      <c r="J16" s="216">
        <v>0.15975900000000001</v>
      </c>
      <c r="K16" s="182">
        <v>0.15072199999999999</v>
      </c>
      <c r="L16" s="167">
        <v>0.20286399999999999</v>
      </c>
      <c r="M16" s="237">
        <v>0.126337</v>
      </c>
      <c r="N16" s="244">
        <v>0.12221600000000001</v>
      </c>
      <c r="O16" s="116">
        <v>0.19372500000000001</v>
      </c>
      <c r="P16" s="101">
        <v>1</v>
      </c>
      <c r="Q16" s="253">
        <v>0.28227799999999997</v>
      </c>
      <c r="R16" s="258">
        <v>9.7030000000000005E-2</v>
      </c>
      <c r="S16" s="259">
        <v>0.156717</v>
      </c>
      <c r="T16" s="260">
        <v>0.116119</v>
      </c>
      <c r="U16" s="215">
        <v>9.4772999999999996E-2</v>
      </c>
      <c r="V16" s="200">
        <v>0.16810700000000001</v>
      </c>
      <c r="W16" s="261">
        <v>3.5431999999999998E-2</v>
      </c>
      <c r="X16" s="262">
        <v>5.9235000000000003E-2</v>
      </c>
      <c r="Y16" s="263">
        <v>0.140678</v>
      </c>
      <c r="Z16" s="264">
        <v>6.0701999999999999E-2</v>
      </c>
    </row>
    <row r="17" spans="1:26" ht="15" x14ac:dyDescent="0.2">
      <c r="A17" s="100" t="s">
        <v>99</v>
      </c>
      <c r="B17" s="116">
        <v>0.19409100000000001</v>
      </c>
      <c r="C17" s="137">
        <v>0.45855000000000001</v>
      </c>
      <c r="D17" s="137">
        <v>0.46002399999999999</v>
      </c>
      <c r="E17" s="170">
        <v>0.244504</v>
      </c>
      <c r="F17" s="135">
        <v>0.35024699999999998</v>
      </c>
      <c r="G17" s="191">
        <v>0.46205800000000002</v>
      </c>
      <c r="H17" s="201">
        <v>0.45634799999999998</v>
      </c>
      <c r="I17" s="209">
        <v>0.45495099999999999</v>
      </c>
      <c r="J17" s="217">
        <v>0.315633</v>
      </c>
      <c r="K17" s="210">
        <v>0.450567</v>
      </c>
      <c r="L17" s="232">
        <v>0.3805</v>
      </c>
      <c r="M17" s="129">
        <v>0.31248300000000001</v>
      </c>
      <c r="N17" s="167">
        <v>0.20233899999999999</v>
      </c>
      <c r="O17" s="252">
        <v>0.53844099999999995</v>
      </c>
      <c r="P17" s="253">
        <v>0.28227799999999997</v>
      </c>
      <c r="Q17" s="101">
        <v>1</v>
      </c>
      <c r="R17" s="153">
        <v>0.32355</v>
      </c>
      <c r="S17" s="265">
        <v>0.34698299999999999</v>
      </c>
      <c r="T17" s="107">
        <v>0.27795900000000001</v>
      </c>
      <c r="U17" s="198">
        <v>0.30579899999999999</v>
      </c>
      <c r="V17" s="266">
        <v>0.41750399999999999</v>
      </c>
      <c r="W17" s="220">
        <v>2.1870000000000001E-2</v>
      </c>
      <c r="X17" s="248">
        <v>0.123109</v>
      </c>
      <c r="Y17" s="267">
        <v>0.32525700000000002</v>
      </c>
      <c r="Z17" s="268">
        <v>9.8289000000000001E-2</v>
      </c>
    </row>
    <row r="18" spans="1:26" ht="15" x14ac:dyDescent="0.2">
      <c r="A18" s="100" t="s">
        <v>102</v>
      </c>
      <c r="B18" s="117">
        <v>9.2842999999999995E-2</v>
      </c>
      <c r="C18" s="138">
        <v>0.18336</v>
      </c>
      <c r="D18" s="153">
        <v>0.32479599999999997</v>
      </c>
      <c r="E18" s="171">
        <v>0.354238</v>
      </c>
      <c r="F18" s="180">
        <v>0.120408</v>
      </c>
      <c r="G18" s="192">
        <v>0.1888</v>
      </c>
      <c r="H18" s="128">
        <v>0.23047400000000001</v>
      </c>
      <c r="I18" s="208">
        <v>0.37307600000000002</v>
      </c>
      <c r="J18" s="114">
        <v>0.16964499999999999</v>
      </c>
      <c r="K18" s="120">
        <v>0.36263800000000002</v>
      </c>
      <c r="L18" s="161">
        <v>0.15460499999999999</v>
      </c>
      <c r="M18" s="238">
        <v>0.25420599999999999</v>
      </c>
      <c r="N18" s="105">
        <v>8.9427000000000006E-2</v>
      </c>
      <c r="O18" s="253">
        <v>0.283362</v>
      </c>
      <c r="P18" s="258">
        <v>9.7030000000000005E-2</v>
      </c>
      <c r="Q18" s="153">
        <v>0.32355</v>
      </c>
      <c r="R18" s="101">
        <v>1</v>
      </c>
      <c r="S18" s="132">
        <v>0.26144400000000001</v>
      </c>
      <c r="T18" s="137">
        <v>0.45753899999999997</v>
      </c>
      <c r="U18" s="163">
        <v>0.17219799999999999</v>
      </c>
      <c r="V18" s="269">
        <v>0.40197500000000003</v>
      </c>
      <c r="W18" s="270">
        <v>2.3942999999999999E-2</v>
      </c>
      <c r="X18" s="271">
        <v>4.8571000000000003E-2</v>
      </c>
      <c r="Y18" s="272">
        <v>0.151056</v>
      </c>
      <c r="Z18" s="273">
        <v>5.6078000000000003E-2</v>
      </c>
    </row>
    <row r="19" spans="1:26" ht="15" x14ac:dyDescent="0.2">
      <c r="A19" s="100" t="s">
        <v>117</v>
      </c>
      <c r="B19" s="118">
        <v>0.144233</v>
      </c>
      <c r="C19" s="139">
        <v>0.30271300000000001</v>
      </c>
      <c r="D19" s="141">
        <v>0.25783</v>
      </c>
      <c r="E19" s="140">
        <v>0.20980199999999999</v>
      </c>
      <c r="F19" s="181">
        <v>0.175451</v>
      </c>
      <c r="G19" s="126">
        <v>0.23725099999999999</v>
      </c>
      <c r="H19" s="170">
        <v>0.246699</v>
      </c>
      <c r="I19" s="149">
        <v>0.29145100000000002</v>
      </c>
      <c r="J19" s="218">
        <v>0.18728800000000001</v>
      </c>
      <c r="K19" s="148">
        <v>0.242564</v>
      </c>
      <c r="L19" s="128">
        <v>0.22935900000000001</v>
      </c>
      <c r="M19" s="172">
        <v>0.19892099999999999</v>
      </c>
      <c r="N19" s="245">
        <v>0.113064</v>
      </c>
      <c r="O19" s="141">
        <v>0.25600299999999998</v>
      </c>
      <c r="P19" s="259">
        <v>0.156717</v>
      </c>
      <c r="Q19" s="265">
        <v>0.34698299999999999</v>
      </c>
      <c r="R19" s="132">
        <v>0.26144400000000001</v>
      </c>
      <c r="S19" s="101">
        <v>1</v>
      </c>
      <c r="T19" s="274">
        <v>0.29250900000000002</v>
      </c>
      <c r="U19" s="152">
        <v>0.189691</v>
      </c>
      <c r="V19" s="129">
        <v>0.31317499999999998</v>
      </c>
      <c r="W19" s="275">
        <v>1.7902999999999999E-2</v>
      </c>
      <c r="X19" s="276">
        <v>5.6443E-2</v>
      </c>
      <c r="Y19" s="277">
        <v>0.16924400000000001</v>
      </c>
      <c r="Z19" s="278">
        <v>6.2678999999999999E-2</v>
      </c>
    </row>
    <row r="20" spans="1:26" ht="15" x14ac:dyDescent="0.2">
      <c r="A20" s="100" t="s">
        <v>120</v>
      </c>
      <c r="B20" s="119">
        <v>0.13323199999999999</v>
      </c>
      <c r="C20" s="140">
        <v>0.209233</v>
      </c>
      <c r="D20" s="154">
        <v>0.37429499999999999</v>
      </c>
      <c r="E20" s="147">
        <v>0.408165</v>
      </c>
      <c r="F20" s="182">
        <v>0.150783</v>
      </c>
      <c r="G20" s="193">
        <v>0.160745</v>
      </c>
      <c r="H20" s="172">
        <v>0.19838</v>
      </c>
      <c r="I20" s="198">
        <v>0.30748500000000001</v>
      </c>
      <c r="J20" s="219">
        <v>0.143536</v>
      </c>
      <c r="K20" s="147">
        <v>0.41002899999999998</v>
      </c>
      <c r="L20" s="195">
        <v>0.22489400000000001</v>
      </c>
      <c r="M20" s="107">
        <v>0.27910699999999999</v>
      </c>
      <c r="N20" s="246">
        <v>7.1428000000000005E-2</v>
      </c>
      <c r="O20" s="254">
        <v>0.28170800000000001</v>
      </c>
      <c r="P20" s="260">
        <v>0.116119</v>
      </c>
      <c r="Q20" s="107">
        <v>0.27795900000000001</v>
      </c>
      <c r="R20" s="137">
        <v>0.45753899999999997</v>
      </c>
      <c r="S20" s="274">
        <v>0.29250900000000002</v>
      </c>
      <c r="T20" s="101">
        <v>1</v>
      </c>
      <c r="U20" s="216">
        <v>0.16009499999999999</v>
      </c>
      <c r="V20" s="279">
        <v>0.396538</v>
      </c>
      <c r="W20" s="280">
        <v>7.6299999999999996E-3</v>
      </c>
      <c r="X20" s="281">
        <v>9.4123999999999999E-2</v>
      </c>
      <c r="Y20" s="282">
        <v>0.11168400000000001</v>
      </c>
      <c r="Z20" s="283">
        <v>7.7419000000000002E-2</v>
      </c>
    </row>
    <row r="21" spans="1:26" ht="15" x14ac:dyDescent="0.2">
      <c r="A21" s="100" t="s">
        <v>123</v>
      </c>
      <c r="B21" s="120">
        <v>0.36054700000000001</v>
      </c>
      <c r="C21" s="141">
        <v>0.25789400000000001</v>
      </c>
      <c r="D21" s="155">
        <v>0.17674899999999999</v>
      </c>
      <c r="E21" s="172">
        <v>0.19747999999999999</v>
      </c>
      <c r="F21" s="183">
        <v>0.13591200000000001</v>
      </c>
      <c r="G21" s="194">
        <v>0.184748</v>
      </c>
      <c r="H21" s="202">
        <v>0.38938499999999998</v>
      </c>
      <c r="I21" s="128">
        <v>0.227714</v>
      </c>
      <c r="J21" s="182">
        <v>0.15023700000000001</v>
      </c>
      <c r="K21" s="224">
        <v>0.18118200000000001</v>
      </c>
      <c r="L21" s="216">
        <v>0.15978400000000001</v>
      </c>
      <c r="M21" s="239">
        <v>0.16172300000000001</v>
      </c>
      <c r="N21" s="247">
        <v>8.2785999999999998E-2</v>
      </c>
      <c r="O21" s="178">
        <v>0.21604200000000001</v>
      </c>
      <c r="P21" s="215">
        <v>9.4772999999999996E-2</v>
      </c>
      <c r="Q21" s="198">
        <v>0.30579899999999999</v>
      </c>
      <c r="R21" s="163">
        <v>0.17219799999999999</v>
      </c>
      <c r="S21" s="152">
        <v>0.189691</v>
      </c>
      <c r="T21" s="216">
        <v>0.16009499999999999</v>
      </c>
      <c r="U21" s="101">
        <v>1</v>
      </c>
      <c r="V21" s="170">
        <v>0.245175</v>
      </c>
      <c r="W21" s="280">
        <v>7.6530000000000001E-3</v>
      </c>
      <c r="X21" s="284">
        <v>7.6188000000000006E-2</v>
      </c>
      <c r="Y21" s="272">
        <v>0.15151100000000001</v>
      </c>
      <c r="Z21" s="285">
        <v>5.9471000000000003E-2</v>
      </c>
    </row>
    <row r="22" spans="1:26" ht="15" x14ac:dyDescent="0.2">
      <c r="A22" s="100" t="s">
        <v>125</v>
      </c>
      <c r="B22" s="121">
        <v>0.152672</v>
      </c>
      <c r="C22" s="142">
        <v>0.25980199999999998</v>
      </c>
      <c r="D22" s="156">
        <v>0.33352900000000002</v>
      </c>
      <c r="E22" s="173">
        <v>0.36888500000000002</v>
      </c>
      <c r="F22" s="184">
        <v>0.27553499999999997</v>
      </c>
      <c r="G22" s="195">
        <v>0.22691900000000001</v>
      </c>
      <c r="H22" s="203">
        <v>0.32738499999999998</v>
      </c>
      <c r="I22" s="210">
        <v>0.45157700000000001</v>
      </c>
      <c r="J22" s="140">
        <v>0.20729900000000001</v>
      </c>
      <c r="K22" s="225">
        <v>0.35840100000000003</v>
      </c>
      <c r="L22" s="184">
        <v>0.27315400000000001</v>
      </c>
      <c r="M22" s="149">
        <v>0.291294</v>
      </c>
      <c r="N22" s="248">
        <v>0.122909</v>
      </c>
      <c r="O22" s="208">
        <v>0.37024499999999999</v>
      </c>
      <c r="P22" s="200">
        <v>0.16810700000000001</v>
      </c>
      <c r="Q22" s="266">
        <v>0.41750399999999999</v>
      </c>
      <c r="R22" s="269">
        <v>0.40197500000000003</v>
      </c>
      <c r="S22" s="129">
        <v>0.31317499999999998</v>
      </c>
      <c r="T22" s="279">
        <v>0.396538</v>
      </c>
      <c r="U22" s="170">
        <v>0.245175</v>
      </c>
      <c r="V22" s="101">
        <v>1</v>
      </c>
      <c r="W22" s="280">
        <v>7.6400000000000001E-3</v>
      </c>
      <c r="X22" s="281">
        <v>9.3944E-2</v>
      </c>
      <c r="Y22" s="286">
        <v>0.209287</v>
      </c>
      <c r="Z22" s="287">
        <v>7.1421999999999999E-2</v>
      </c>
    </row>
    <row r="23" spans="1:26" ht="15" x14ac:dyDescent="0.2">
      <c r="A23" s="100" t="s">
        <v>136</v>
      </c>
      <c r="B23" s="122">
        <v>-6.9699999999999996E-3</v>
      </c>
      <c r="C23" s="123">
        <v>2.8059000000000001E-2</v>
      </c>
      <c r="D23" s="157">
        <v>2.9401E-2</v>
      </c>
      <c r="E23" s="174">
        <v>2.5642999999999999E-2</v>
      </c>
      <c r="F23" s="185">
        <v>9.2530000000000008E-3</v>
      </c>
      <c r="G23" s="196">
        <v>6.8182999999999994E-2</v>
      </c>
      <c r="H23" s="204">
        <v>1.9400000000000001E-3</v>
      </c>
      <c r="I23" s="211">
        <v>4.1333000000000002E-2</v>
      </c>
      <c r="J23" s="220">
        <v>2.1134E-2</v>
      </c>
      <c r="K23" s="226">
        <v>4.5469999999999998E-3</v>
      </c>
      <c r="L23" s="226">
        <v>4.1749999999999999E-3</v>
      </c>
      <c r="M23" s="240">
        <v>-4.6800000000000001E-3</v>
      </c>
      <c r="N23" s="249">
        <v>3.7800000000000003E-4</v>
      </c>
      <c r="O23" s="255">
        <v>7.2449999999999997E-3</v>
      </c>
      <c r="P23" s="261">
        <v>3.5431999999999998E-2</v>
      </c>
      <c r="Q23" s="220">
        <v>2.1870000000000001E-2</v>
      </c>
      <c r="R23" s="270">
        <v>2.3942999999999999E-2</v>
      </c>
      <c r="S23" s="275">
        <v>1.7902999999999999E-2</v>
      </c>
      <c r="T23" s="280">
        <v>7.6299999999999996E-3</v>
      </c>
      <c r="U23" s="280">
        <v>7.6530000000000001E-3</v>
      </c>
      <c r="V23" s="280">
        <v>7.6400000000000001E-3</v>
      </c>
      <c r="W23" s="101">
        <v>1</v>
      </c>
      <c r="X23" s="288">
        <v>9.5420000000000001E-3</v>
      </c>
      <c r="Y23" s="289">
        <v>2.8273E-2</v>
      </c>
      <c r="Z23" s="290">
        <v>4.0193E-2</v>
      </c>
    </row>
    <row r="24" spans="1:26" ht="15" x14ac:dyDescent="0.2">
      <c r="A24" s="100" t="s">
        <v>140</v>
      </c>
      <c r="B24" s="123">
        <v>2.8060999999999999E-2</v>
      </c>
      <c r="C24" s="143">
        <v>0.10095700000000001</v>
      </c>
      <c r="D24" s="158">
        <v>0.109093</v>
      </c>
      <c r="E24" s="175">
        <v>3.6838999999999997E-2</v>
      </c>
      <c r="F24" s="186">
        <v>0.148704</v>
      </c>
      <c r="G24" s="197">
        <v>5.5719999999999999E-2</v>
      </c>
      <c r="H24" s="205">
        <v>0.122755</v>
      </c>
      <c r="I24" s="169">
        <v>0.10082199999999999</v>
      </c>
      <c r="J24" s="221">
        <v>6.6164000000000001E-2</v>
      </c>
      <c r="K24" s="227">
        <v>0.102642</v>
      </c>
      <c r="L24" s="233">
        <v>9.1852000000000003E-2</v>
      </c>
      <c r="M24" s="230">
        <v>0.108474</v>
      </c>
      <c r="N24" s="250">
        <v>2.2925999999999998E-2</v>
      </c>
      <c r="O24" s="256">
        <v>0.118168</v>
      </c>
      <c r="P24" s="262">
        <v>5.9235000000000003E-2</v>
      </c>
      <c r="Q24" s="248">
        <v>0.123109</v>
      </c>
      <c r="R24" s="271">
        <v>4.8571000000000003E-2</v>
      </c>
      <c r="S24" s="276">
        <v>5.6443E-2</v>
      </c>
      <c r="T24" s="281">
        <v>9.4123999999999999E-2</v>
      </c>
      <c r="U24" s="284">
        <v>7.6188000000000006E-2</v>
      </c>
      <c r="V24" s="281">
        <v>9.3944E-2</v>
      </c>
      <c r="W24" s="288">
        <v>9.5420000000000001E-3</v>
      </c>
      <c r="X24" s="101">
        <v>1</v>
      </c>
      <c r="Y24" s="291">
        <v>0.11043</v>
      </c>
      <c r="Z24" s="292">
        <v>2.4892999999999998E-2</v>
      </c>
    </row>
    <row r="25" spans="1:26" ht="15" x14ac:dyDescent="0.2">
      <c r="A25" s="100" t="s">
        <v>143</v>
      </c>
      <c r="B25" s="124">
        <v>0.124581</v>
      </c>
      <c r="C25" s="144">
        <v>0.29269899999999999</v>
      </c>
      <c r="D25" s="159">
        <v>0.21177000000000001</v>
      </c>
      <c r="E25" s="176">
        <v>0.11723600000000001</v>
      </c>
      <c r="F25" s="187">
        <v>0.20248099999999999</v>
      </c>
      <c r="G25" s="159">
        <v>0.21335699999999999</v>
      </c>
      <c r="H25" s="206">
        <v>0.34276499999999999</v>
      </c>
      <c r="I25" s="212">
        <v>0.192805</v>
      </c>
      <c r="J25" s="159">
        <v>0.21187</v>
      </c>
      <c r="K25" s="228">
        <v>0.23871200000000001</v>
      </c>
      <c r="L25" s="187">
        <v>0.20294899999999999</v>
      </c>
      <c r="M25" s="241">
        <v>0.122792</v>
      </c>
      <c r="N25" s="229">
        <v>7.6049000000000005E-2</v>
      </c>
      <c r="O25" s="257">
        <v>0.25476900000000002</v>
      </c>
      <c r="P25" s="263">
        <v>0.140678</v>
      </c>
      <c r="Q25" s="267">
        <v>0.32525700000000002</v>
      </c>
      <c r="R25" s="272">
        <v>0.151056</v>
      </c>
      <c r="S25" s="277">
        <v>0.16924400000000001</v>
      </c>
      <c r="T25" s="282">
        <v>0.11168400000000001</v>
      </c>
      <c r="U25" s="272">
        <v>0.15151100000000001</v>
      </c>
      <c r="V25" s="286">
        <v>0.209287</v>
      </c>
      <c r="W25" s="289">
        <v>2.8273E-2</v>
      </c>
      <c r="X25" s="291">
        <v>0.11043</v>
      </c>
      <c r="Y25" s="293">
        <v>1</v>
      </c>
      <c r="Z25" s="145">
        <v>5.3370000000000001E-2</v>
      </c>
    </row>
    <row r="26" spans="1:26" ht="15" x14ac:dyDescent="0.2">
      <c r="A26" s="100" t="s">
        <v>146</v>
      </c>
      <c r="B26" s="125">
        <v>5.6381000000000001E-2</v>
      </c>
      <c r="C26" s="145">
        <v>5.3150000000000003E-2</v>
      </c>
      <c r="D26" s="160">
        <v>7.5759999999999994E-2</v>
      </c>
      <c r="E26" s="177">
        <v>9.6418000000000004E-2</v>
      </c>
      <c r="F26" s="188">
        <v>8.3116999999999996E-2</v>
      </c>
      <c r="G26" s="145">
        <v>5.3115999999999997E-2</v>
      </c>
      <c r="H26" s="207">
        <v>6.8962999999999997E-2</v>
      </c>
      <c r="I26" s="213">
        <v>6.9918999999999995E-2</v>
      </c>
      <c r="J26" s="222">
        <v>3.7475000000000001E-2</v>
      </c>
      <c r="K26" s="229">
        <v>7.6115000000000002E-2</v>
      </c>
      <c r="L26" s="234">
        <v>8.1320000000000003E-2</v>
      </c>
      <c r="M26" s="242">
        <v>4.9091000000000003E-2</v>
      </c>
      <c r="N26" s="251">
        <v>3.5977000000000002E-2</v>
      </c>
      <c r="O26" s="177">
        <v>9.6180000000000002E-2</v>
      </c>
      <c r="P26" s="264">
        <v>6.0701999999999999E-2</v>
      </c>
      <c r="Q26" s="268">
        <v>9.8289000000000001E-2</v>
      </c>
      <c r="R26" s="273">
        <v>5.6078000000000003E-2</v>
      </c>
      <c r="S26" s="278">
        <v>6.2678999999999999E-2</v>
      </c>
      <c r="T26" s="283">
        <v>7.7419000000000002E-2</v>
      </c>
      <c r="U26" s="285">
        <v>5.9471000000000003E-2</v>
      </c>
      <c r="V26" s="287">
        <v>7.1421999999999999E-2</v>
      </c>
      <c r="W26" s="290">
        <v>4.0193E-2</v>
      </c>
      <c r="X26" s="292">
        <v>2.4892999999999998E-2</v>
      </c>
      <c r="Y26" s="145">
        <v>5.3370000000000001E-2</v>
      </c>
      <c r="Z26" s="29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Company Summary</vt:lpstr>
      <vt:lpstr>Portfolio Performance</vt:lpstr>
      <vt:lpstr>Portfolio Allocation</vt:lpstr>
      <vt:lpstr>Useful Links</vt:lpstr>
      <vt:lpstr>Correlation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 Zhuo</cp:lastModifiedBy>
  <dcterms:created xsi:type="dcterms:W3CDTF">2020-09-29T23:45:26Z</dcterms:created>
  <dcterms:modified xsi:type="dcterms:W3CDTF">2020-10-01T19:44:40Z</dcterms:modified>
</cp:coreProperties>
</file>